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BenMurphy\Public First Dropbox\Policy and Research Team\Polling\Client Tables\Teach First\Results\"/>
    </mc:Choice>
  </mc:AlternateContent>
  <xr:revisionPtr revIDLastSave="0" documentId="13_ncr:1_{D6EE8B88-7B64-4F8A-A6CE-9856E855E05B}" xr6:coauthVersionLast="47" xr6:coauthVersionMax="47" xr10:uidLastSave="{00000000-0000-0000-0000-000000000000}"/>
  <bookViews>
    <workbookView xWindow="-110" yWindow="-110" windowWidth="19420" windowHeight="11500" firstSheet="1" activeTab="1" xr2:uid="{00000000-000D-0000-FFFF-FFFF00000000}"/>
  </bookViews>
  <sheets>
    <sheet name="Cover Sheet" sheetId="1" r:id="rId1"/>
    <sheet name="Contents" sheetId="2" r:id="rId2"/>
    <sheet name="Full Results" sheetId="3" r:id="rId3"/>
    <sheet name="Table 1" sheetId="4" r:id="rId4"/>
    <sheet name="Table 2" sheetId="5" r:id="rId5"/>
    <sheet name="Table 3" sheetId="6" r:id="rId6"/>
    <sheet name="Table 4" sheetId="7" r:id="rId7"/>
    <sheet name="Table 5" sheetId="8" r:id="rId8"/>
    <sheet name="Table 6" sheetId="9" r:id="rId9"/>
    <sheet name="Table 7" sheetId="10" r:id="rId10"/>
    <sheet name="Table 8" sheetId="11" r:id="rId11"/>
    <sheet name="Table 9" sheetId="12" r:id="rId12"/>
    <sheet name="Table 10" sheetId="13" r:id="rId13"/>
    <sheet name="Table 11" sheetId="14" r:id="rId14"/>
    <sheet name="Table 12" sheetId="15" r:id="rId15"/>
    <sheet name="Table 13" sheetId="16" r:id="rId16"/>
    <sheet name="Table 14" sheetId="17" r:id="rId17"/>
    <sheet name="Table 15" sheetId="18" r:id="rId18"/>
    <sheet name="Table 16" sheetId="19" r:id="rId19"/>
    <sheet name="Table 17" sheetId="20" r:id="rId20"/>
    <sheet name="Table 18" sheetId="21" r:id="rId21"/>
    <sheet name="Table 19" sheetId="22" r:id="rId22"/>
    <sheet name="Table 20" sheetId="23" r:id="rId23"/>
    <sheet name="Table 21" sheetId="24" r:id="rId24"/>
    <sheet name="Table 22" sheetId="25" r:id="rId25"/>
    <sheet name="Table 23" sheetId="26" r:id="rId26"/>
    <sheet name="Table 24" sheetId="27" r:id="rId27"/>
    <sheet name="Table 25" sheetId="28" r:id="rId28"/>
    <sheet name="Table 26" sheetId="29" r:id="rId29"/>
    <sheet name="Table 27" sheetId="30" r:id="rId30"/>
    <sheet name="Table 28" sheetId="31" r:id="rId31"/>
    <sheet name="Table 29" sheetId="32" r:id="rId32"/>
    <sheet name="Table 30" sheetId="33" r:id="rId33"/>
    <sheet name="Table 31" sheetId="34" r:id="rId34"/>
    <sheet name="Table 32" sheetId="35" r:id="rId35"/>
    <sheet name="Table 33" sheetId="36" r:id="rId36"/>
    <sheet name="Table 34" sheetId="37" r:id="rId37"/>
    <sheet name="Table 35" sheetId="38" r:id="rId38"/>
    <sheet name="Table 36" sheetId="39" r:id="rId39"/>
    <sheet name="Table 37" sheetId="40" r:id="rId40"/>
    <sheet name="Table 38" sheetId="41" r:id="rId41"/>
    <sheet name="Table 39" sheetId="42" r:id="rId42"/>
    <sheet name="Table 40" sheetId="43" r:id="rId43"/>
    <sheet name="Table 41" sheetId="44" r:id="rId44"/>
    <sheet name="Table 42" sheetId="45" r:id="rId45"/>
    <sheet name="Table 43" sheetId="46" r:id="rId46"/>
    <sheet name="Table 44" sheetId="47" r:id="rId47"/>
    <sheet name="Table 45" sheetId="48" r:id="rId48"/>
    <sheet name="Table 46" sheetId="49" r:id="rId49"/>
    <sheet name="Table 47" sheetId="50" r:id="rId50"/>
    <sheet name="Table 48" sheetId="51" r:id="rId51"/>
    <sheet name="Table 49" sheetId="52" r:id="rId52"/>
    <sheet name="Table 50" sheetId="53" r:id="rId53"/>
    <sheet name="Table 51" sheetId="54" r:id="rId54"/>
    <sheet name="Table 52" sheetId="55" r:id="rId55"/>
    <sheet name="Table 53" sheetId="56" r:id="rId56"/>
    <sheet name="Table 54" sheetId="57" r:id="rId57"/>
    <sheet name="Table 55" sheetId="58" r:id="rId58"/>
    <sheet name="Table 56" sheetId="59" r:id="rId59"/>
    <sheet name="Table 57" sheetId="60" r:id="rId60"/>
    <sheet name="Table 58" sheetId="61" r:id="rId61"/>
    <sheet name="Table 59" sheetId="62" r:id="rId62"/>
    <sheet name="Table 60" sheetId="63" r:id="rId63"/>
    <sheet name="Table 61" sheetId="64" r:id="rId64"/>
    <sheet name="Table 62" sheetId="65" r:id="rId65"/>
    <sheet name="Table 63" sheetId="66" r:id="rId66"/>
    <sheet name="Table 64" sheetId="67" r:id="rId67"/>
    <sheet name="Table 65" sheetId="68" r:id="rId68"/>
    <sheet name="Table 66" sheetId="69" r:id="rId69"/>
    <sheet name="Table 67" sheetId="70" r:id="rId70"/>
    <sheet name="Table 68" sheetId="71" r:id="rId71"/>
    <sheet name="Table 69" sheetId="72" r:id="rId72"/>
    <sheet name="Table 70" sheetId="73" r:id="rId73"/>
    <sheet name="Table 71" sheetId="74" r:id="rId74"/>
    <sheet name="Table 72" sheetId="75" r:id="rId75"/>
    <sheet name="Table 73" sheetId="76" r:id="rId76"/>
    <sheet name="Table 74" sheetId="77" r:id="rId77"/>
    <sheet name="Table 75" sheetId="78" r:id="rId78"/>
    <sheet name="Table 76" sheetId="79" r:id="rId79"/>
    <sheet name="Table 77" sheetId="80" r:id="rId80"/>
    <sheet name="Table 78" sheetId="81" r:id="rId81"/>
    <sheet name="Table 79" sheetId="82" r:id="rId82"/>
    <sheet name="Table 80" sheetId="83" r:id="rId83"/>
    <sheet name="Table 81" sheetId="84" r:id="rId84"/>
    <sheet name="Table 82" sheetId="85" r:id="rId85"/>
    <sheet name="Table 83" sheetId="86" r:id="rId86"/>
    <sheet name="Table 84" sheetId="87" r:id="rId87"/>
    <sheet name="Table 85" sheetId="88" r:id="rId88"/>
    <sheet name="Table 86" sheetId="89" r:id="rId89"/>
    <sheet name="Table 87" sheetId="90" r:id="rId90"/>
    <sheet name="Table 88" sheetId="91" r:id="rId91"/>
    <sheet name="Table 89" sheetId="92" r:id="rId92"/>
    <sheet name="Table 90" sheetId="93" r:id="rId93"/>
    <sheet name="Table 91" sheetId="94" r:id="rId94"/>
    <sheet name="Table 92" sheetId="95" r:id="rId95"/>
    <sheet name="Table 93" sheetId="96" r:id="rId96"/>
    <sheet name="Table 94" sheetId="97" r:id="rId97"/>
    <sheet name="Table 95" sheetId="98" r:id="rId98"/>
    <sheet name="Table 96" sheetId="99" r:id="rId99"/>
    <sheet name="Table 97" sheetId="100" r:id="rId100"/>
    <sheet name="Table 98" sheetId="101" r:id="rId101"/>
    <sheet name="Table 99" sheetId="102" r:id="rId102"/>
    <sheet name="Table 100" sheetId="103" r:id="rId103"/>
    <sheet name="Table 101" sheetId="104" r:id="rId104"/>
    <sheet name="Table 102" sheetId="105" r:id="rId105"/>
    <sheet name="Table 103" sheetId="106" r:id="rId106"/>
    <sheet name="Table 104" sheetId="107" r:id="rId107"/>
    <sheet name="Table 105" sheetId="108" r:id="rId108"/>
    <sheet name="Table 106" sheetId="109" r:id="rId109"/>
    <sheet name="Table 107" sheetId="110" r:id="rId110"/>
    <sheet name="Table 108" sheetId="111" r:id="rId111"/>
    <sheet name="Table 109" sheetId="112" r:id="rId112"/>
    <sheet name="Table 110" sheetId="113" r:id="rId113"/>
    <sheet name="Table 111" sheetId="114" r:id="rId114"/>
    <sheet name="Table 112" sheetId="115" r:id="rId115"/>
    <sheet name="Table 113" sheetId="116" r:id="rId116"/>
    <sheet name="Table 114" sheetId="117" r:id="rId117"/>
    <sheet name="Table 115" sheetId="118" r:id="rId118"/>
    <sheet name="Table 116" sheetId="119" r:id="rId119"/>
    <sheet name="Table 117" sheetId="120" r:id="rId120"/>
    <sheet name="Table 118" sheetId="121" r:id="rId121"/>
    <sheet name="Table 119" sheetId="122" r:id="rId122"/>
    <sheet name="Table 120" sheetId="123" r:id="rId123"/>
    <sheet name="Table 121" sheetId="124" r:id="rId124"/>
    <sheet name="Table 122" sheetId="125" r:id="rId125"/>
    <sheet name="Table 123" sheetId="126" r:id="rId126"/>
    <sheet name="Table 124" sheetId="127" r:id="rId127"/>
    <sheet name="Table 125" sheetId="128" r:id="rId128"/>
    <sheet name="Table 126" sheetId="129" r:id="rId129"/>
    <sheet name="Table 127" sheetId="130" r:id="rId130"/>
    <sheet name="Table 128" sheetId="131" r:id="rId131"/>
    <sheet name="Table 129" sheetId="132" r:id="rId132"/>
    <sheet name="Table 130" sheetId="133" r:id="rId133"/>
    <sheet name="Table 131" sheetId="134" r:id="rId134"/>
    <sheet name="Table 132" sheetId="135" r:id="rId135"/>
    <sheet name="Table 133" sheetId="136" r:id="rId136"/>
    <sheet name="Table 134" sheetId="137" r:id="rId137"/>
    <sheet name="Table 135" sheetId="138" r:id="rId138"/>
    <sheet name="Table 136" sheetId="139" r:id="rId139"/>
    <sheet name="Table 137" sheetId="140" r:id="rId140"/>
    <sheet name="Table 138" sheetId="141" r:id="rId141"/>
    <sheet name="Table 139" sheetId="142" r:id="rId142"/>
    <sheet name="Table 140" sheetId="143" r:id="rId143"/>
    <sheet name="Table 141" sheetId="144" r:id="rId144"/>
    <sheet name="Table 142" sheetId="145" r:id="rId145"/>
    <sheet name="Table 143" sheetId="146" r:id="rId146"/>
    <sheet name="Table 144" sheetId="147" r:id="rId147"/>
    <sheet name="Table 145" sheetId="148" r:id="rId148"/>
    <sheet name="Table 146" sheetId="149" r:id="rId149"/>
    <sheet name="Table 147" sheetId="150" r:id="rId150"/>
    <sheet name="Table 148" sheetId="151" r:id="rId151"/>
    <sheet name="Table 149" sheetId="152" r:id="rId152"/>
    <sheet name="Table 150" sheetId="153" r:id="rId153"/>
    <sheet name="Table 151" sheetId="154" r:id="rId154"/>
    <sheet name="Table 152" sheetId="155" r:id="rId155"/>
    <sheet name="Table 153" sheetId="156" r:id="rId156"/>
    <sheet name="Table 154" sheetId="157" r:id="rId157"/>
    <sheet name="Table 155" sheetId="158" r:id="rId158"/>
    <sheet name="Table 156" sheetId="159" r:id="rId159"/>
    <sheet name="Table 157" sheetId="160" r:id="rId160"/>
    <sheet name="Table 158" sheetId="161" r:id="rId161"/>
    <sheet name="Table 159" sheetId="162" r:id="rId162"/>
    <sheet name="Table 160" sheetId="163" r:id="rId163"/>
    <sheet name="Table 161" sheetId="164" r:id="rId164"/>
    <sheet name="Table 162" sheetId="165" r:id="rId165"/>
    <sheet name="Table 163" sheetId="166" r:id="rId166"/>
    <sheet name="Table 164" sheetId="167" r:id="rId167"/>
    <sheet name="Table 165" sheetId="168" r:id="rId168"/>
    <sheet name="Table 166" sheetId="169" r:id="rId169"/>
    <sheet name="Table 167" sheetId="170" r:id="rId170"/>
    <sheet name="Table 168" sheetId="171" r:id="rId171"/>
    <sheet name="Table 169" sheetId="172" r:id="rId172"/>
    <sheet name="Table 170" sheetId="173" r:id="rId173"/>
    <sheet name="Table 171" sheetId="174" r:id="rId174"/>
    <sheet name="Table 172" sheetId="175" r:id="rId175"/>
    <sheet name="Table 173" sheetId="176" r:id="rId176"/>
    <sheet name="Table 174" sheetId="177" r:id="rId17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177" l="1"/>
  <c r="B18" i="176"/>
  <c r="B18" i="175"/>
  <c r="B18" i="174"/>
  <c r="B18" i="173"/>
  <c r="B18" i="172"/>
  <c r="B18" i="171"/>
  <c r="B18" i="170"/>
  <c r="B18" i="169"/>
  <c r="B18" i="168"/>
  <c r="B18" i="167"/>
  <c r="B18" i="166"/>
  <c r="B18" i="165"/>
  <c r="B18" i="164"/>
  <c r="B28" i="163"/>
  <c r="B28" i="162"/>
  <c r="B18" i="161"/>
  <c r="B18" i="160"/>
  <c r="B18" i="159"/>
  <c r="B18" i="158"/>
  <c r="B18" i="157"/>
  <c r="B18" i="156"/>
  <c r="B18" i="155"/>
  <c r="B18" i="154"/>
  <c r="B18" i="153"/>
  <c r="B16" i="152"/>
  <c r="B16" i="151"/>
  <c r="B16" i="150"/>
  <c r="B16" i="149"/>
  <c r="B16" i="148"/>
  <c r="B16" i="147"/>
  <c r="B16" i="146"/>
  <c r="B16" i="145"/>
  <c r="B16" i="144"/>
  <c r="B16" i="143"/>
  <c r="B16" i="142"/>
  <c r="B16" i="141"/>
  <c r="B16" i="140"/>
  <c r="B16" i="139"/>
  <c r="B16" i="138"/>
  <c r="B32" i="137"/>
  <c r="B31" i="136"/>
  <c r="B25" i="135"/>
  <c r="B18" i="134"/>
  <c r="B18" i="133"/>
  <c r="B18" i="132"/>
  <c r="B18" i="131"/>
  <c r="B18" i="130"/>
  <c r="B18" i="129"/>
  <c r="B18" i="128"/>
  <c r="B18" i="127"/>
  <c r="B18" i="126"/>
  <c r="B18" i="125"/>
  <c r="B24" i="124"/>
  <c r="B24" i="123"/>
  <c r="B24" i="122"/>
  <c r="B24" i="121"/>
  <c r="B24" i="120"/>
  <c r="B24" i="119"/>
  <c r="B24" i="118"/>
  <c r="B24" i="117"/>
  <c r="B24" i="116"/>
  <c r="B24" i="115"/>
  <c r="B17" i="114"/>
  <c r="B21" i="113"/>
  <c r="B21" i="112"/>
  <c r="B21" i="111"/>
  <c r="B21" i="110"/>
  <c r="B21" i="109"/>
  <c r="B21" i="108"/>
  <c r="B21" i="107"/>
  <c r="B21" i="106"/>
  <c r="B21" i="105"/>
  <c r="B21" i="104"/>
  <c r="B21" i="103"/>
  <c r="B21" i="102"/>
  <c r="B21" i="101"/>
  <c r="B21" i="100"/>
  <c r="B21" i="99"/>
  <c r="B18" i="98"/>
  <c r="B18" i="97"/>
  <c r="B18" i="96"/>
  <c r="B18" i="95"/>
  <c r="B21" i="94"/>
  <c r="B21" i="93"/>
  <c r="B18" i="92"/>
  <c r="B18" i="91"/>
  <c r="B18" i="90"/>
  <c r="B18" i="89"/>
  <c r="B18" i="88"/>
  <c r="B18" i="87"/>
  <c r="B18" i="86"/>
  <c r="B29" i="85"/>
  <c r="B29" i="84"/>
  <c r="B18" i="83"/>
  <c r="B18" i="82"/>
  <c r="B18" i="81"/>
  <c r="B28" i="80"/>
  <c r="B26" i="79"/>
  <c r="B19" i="78"/>
  <c r="B27" i="77"/>
  <c r="B18" i="76"/>
  <c r="B18" i="75"/>
  <c r="B18" i="74"/>
  <c r="B18" i="73"/>
  <c r="B18" i="72"/>
  <c r="B18" i="71"/>
  <c r="B18" i="70"/>
  <c r="B18" i="69"/>
  <c r="B18" i="68"/>
  <c r="B18" i="67"/>
  <c r="B18" i="66"/>
  <c r="B18" i="65"/>
  <c r="B18" i="64"/>
  <c r="B29" i="63"/>
  <c r="B22" i="62"/>
  <c r="B22" i="61"/>
  <c r="B18" i="60"/>
  <c r="B18" i="59"/>
  <c r="B18" i="58"/>
  <c r="B18" i="57"/>
  <c r="B18" i="56"/>
  <c r="B18" i="55"/>
  <c r="B18" i="54"/>
  <c r="B18" i="53"/>
  <c r="B18" i="52"/>
  <c r="B18" i="51"/>
  <c r="B31" i="50"/>
  <c r="B27" i="49"/>
  <c r="B18" i="48"/>
  <c r="B18" i="47"/>
  <c r="B18" i="46"/>
  <c r="B18" i="45"/>
  <c r="B18" i="44"/>
  <c r="B18" i="43"/>
  <c r="B18" i="42"/>
  <c r="B18" i="41"/>
  <c r="B18" i="40"/>
  <c r="B17" i="39"/>
  <c r="B22" i="38"/>
  <c r="B22" i="37"/>
  <c r="B22" i="36"/>
  <c r="B22" i="35"/>
  <c r="B22" i="34"/>
  <c r="B22" i="33"/>
  <c r="B22" i="32"/>
  <c r="B22" i="31"/>
  <c r="B20" i="30"/>
  <c r="B20" i="29"/>
  <c r="B20" i="28"/>
  <c r="B20" i="27"/>
  <c r="B20" i="26"/>
  <c r="B20" i="25"/>
  <c r="B20" i="24"/>
  <c r="B19" i="23"/>
  <c r="B18" i="22"/>
  <c r="B18" i="21"/>
  <c r="B18" i="20"/>
  <c r="B18" i="19"/>
  <c r="B18" i="18"/>
  <c r="B18" i="17"/>
  <c r="B18" i="16"/>
  <c r="B18" i="15"/>
  <c r="B18" i="14"/>
  <c r="B18" i="13"/>
  <c r="B18" i="12"/>
  <c r="B16" i="11"/>
  <c r="B16" i="10"/>
  <c r="B16" i="9"/>
  <c r="B16" i="8"/>
  <c r="B16" i="7"/>
  <c r="B16" i="6"/>
  <c r="B21" i="5"/>
  <c r="B21" i="4"/>
  <c r="E182" i="2"/>
  <c r="D182" i="2"/>
  <c r="E181" i="2"/>
  <c r="D181" i="2"/>
  <c r="E180" i="2"/>
  <c r="D180" i="2"/>
  <c r="E179" i="2"/>
  <c r="D179" i="2"/>
  <c r="E178" i="2"/>
  <c r="D178" i="2"/>
  <c r="E177" i="2"/>
  <c r="D177" i="2"/>
  <c r="E176" i="2"/>
  <c r="D176" i="2"/>
  <c r="E175" i="2"/>
  <c r="D175" i="2"/>
  <c r="E174" i="2"/>
  <c r="D174" i="2"/>
  <c r="E173" i="2"/>
  <c r="D173" i="2"/>
  <c r="E172" i="2"/>
  <c r="D172" i="2"/>
  <c r="E171" i="2"/>
  <c r="D171" i="2"/>
  <c r="E170" i="2"/>
  <c r="D170" i="2"/>
  <c r="E169" i="2"/>
  <c r="D169" i="2"/>
  <c r="E168" i="2"/>
  <c r="D168" i="2"/>
  <c r="E167" i="2"/>
  <c r="D167" i="2"/>
  <c r="E166" i="2"/>
  <c r="D166" i="2"/>
  <c r="E165" i="2"/>
  <c r="D165" i="2"/>
  <c r="E164" i="2"/>
  <c r="D164" i="2"/>
  <c r="E163" i="2"/>
  <c r="D163" i="2"/>
  <c r="E162" i="2"/>
  <c r="D162" i="2"/>
  <c r="E161" i="2"/>
  <c r="D161" i="2"/>
  <c r="E160" i="2"/>
  <c r="D160" i="2"/>
  <c r="E159" i="2"/>
  <c r="D159" i="2"/>
  <c r="D158" i="2"/>
  <c r="E157" i="2"/>
  <c r="D157" i="2"/>
  <c r="E156" i="2"/>
  <c r="D156" i="2"/>
  <c r="E155" i="2"/>
  <c r="D155" i="2"/>
  <c r="E154" i="2"/>
  <c r="D154" i="2"/>
  <c r="E153" i="2"/>
  <c r="D153" i="2"/>
  <c r="E152" i="2"/>
  <c r="D152" i="2"/>
  <c r="E151" i="2"/>
  <c r="D151" i="2"/>
  <c r="E150" i="2"/>
  <c r="D150" i="2"/>
  <c r="E149" i="2"/>
  <c r="D149" i="2"/>
  <c r="E148" i="2"/>
  <c r="D148" i="2"/>
  <c r="E147" i="2"/>
  <c r="D147" i="2"/>
  <c r="E146" i="2"/>
  <c r="D146" i="2"/>
  <c r="E145" i="2"/>
  <c r="D145" i="2"/>
  <c r="E144" i="2"/>
  <c r="D144" i="2"/>
  <c r="D143" i="2"/>
  <c r="E142" i="2"/>
  <c r="D142" i="2"/>
  <c r="E141" i="2"/>
  <c r="D141" i="2"/>
  <c r="E140" i="2"/>
  <c r="D140" i="2"/>
  <c r="E139" i="2"/>
  <c r="D139" i="2"/>
  <c r="E138" i="2"/>
  <c r="D138" i="2"/>
  <c r="E137" i="2"/>
  <c r="D137" i="2"/>
  <c r="E136" i="2"/>
  <c r="D136" i="2"/>
  <c r="E135" i="2"/>
  <c r="D135" i="2"/>
  <c r="E134" i="2"/>
  <c r="D134" i="2"/>
  <c r="E133" i="2"/>
  <c r="D133" i="2"/>
  <c r="E132" i="2"/>
  <c r="D132" i="2"/>
  <c r="E131" i="2"/>
  <c r="D131" i="2"/>
  <c r="D130" i="2"/>
  <c r="E129" i="2"/>
  <c r="D129" i="2"/>
  <c r="E128" i="2"/>
  <c r="D128" i="2"/>
  <c r="E127" i="2"/>
  <c r="D127" i="2"/>
  <c r="E126" i="2"/>
  <c r="D126" i="2"/>
  <c r="E125" i="2"/>
  <c r="D125" i="2"/>
  <c r="E124" i="2"/>
  <c r="D124" i="2"/>
  <c r="E123" i="2"/>
  <c r="D123" i="2"/>
  <c r="E122" i="2"/>
  <c r="D122" i="2"/>
  <c r="E121" i="2"/>
  <c r="D121" i="2"/>
  <c r="D120" i="2"/>
  <c r="E119" i="2"/>
  <c r="D119" i="2"/>
  <c r="E118" i="2"/>
  <c r="D118" i="2"/>
  <c r="E117" i="2"/>
  <c r="D117" i="2"/>
  <c r="E116" i="2"/>
  <c r="D116" i="2"/>
  <c r="E115" i="2"/>
  <c r="D115" i="2"/>
  <c r="E114" i="2"/>
  <c r="D114" i="2"/>
  <c r="E113" i="2"/>
  <c r="D113" i="2"/>
  <c r="E112" i="2"/>
  <c r="D112" i="2"/>
  <c r="E111" i="2"/>
  <c r="D111" i="2"/>
  <c r="E110" i="2"/>
  <c r="D110" i="2"/>
  <c r="E109" i="2"/>
  <c r="D109" i="2"/>
  <c r="E108" i="2"/>
  <c r="D108" i="2"/>
  <c r="E107" i="2"/>
  <c r="D107" i="2"/>
  <c r="E106" i="2"/>
  <c r="D106" i="2"/>
  <c r="E105" i="2"/>
  <c r="D105" i="2"/>
  <c r="D104" i="2"/>
  <c r="E103" i="2"/>
  <c r="D103" i="2"/>
  <c r="E102" i="2"/>
  <c r="D102" i="2"/>
  <c r="E101" i="2"/>
  <c r="D101" i="2"/>
  <c r="D100" i="2"/>
  <c r="E99" i="2"/>
  <c r="D99" i="2"/>
  <c r="E98" i="2"/>
  <c r="D98" i="2"/>
  <c r="E97" i="2"/>
  <c r="D97" i="2"/>
  <c r="E96" i="2"/>
  <c r="D96" i="2"/>
  <c r="E95" i="2"/>
  <c r="D95" i="2"/>
  <c r="E94" i="2"/>
  <c r="D94" i="2"/>
  <c r="E93" i="2"/>
  <c r="D93" i="2"/>
  <c r="E92" i="2"/>
  <c r="D92" i="2"/>
  <c r="D91" i="2"/>
  <c r="E90" i="2"/>
  <c r="D90" i="2"/>
  <c r="E89" i="2"/>
  <c r="D89" i="2"/>
  <c r="E88" i="2"/>
  <c r="D88" i="2"/>
  <c r="E87" i="2"/>
  <c r="D87" i="2"/>
  <c r="E86" i="2"/>
  <c r="D86" i="2"/>
  <c r="E85" i="2"/>
  <c r="D85" i="2"/>
  <c r="E84" i="2"/>
  <c r="D84" i="2"/>
  <c r="E83" i="2"/>
  <c r="D83" i="2"/>
  <c r="E82" i="2"/>
  <c r="D82" i="2"/>
  <c r="E81" i="2"/>
  <c r="D81" i="2"/>
  <c r="E80" i="2"/>
  <c r="D80" i="2"/>
  <c r="E79" i="2"/>
  <c r="D79" i="2"/>
  <c r="E78" i="2"/>
  <c r="D78" i="2"/>
  <c r="E77" i="2"/>
  <c r="D77" i="2"/>
  <c r="E76" i="2"/>
  <c r="D76" i="2"/>
  <c r="E75" i="2"/>
  <c r="D75" i="2"/>
  <c r="E74" i="2"/>
  <c r="D74" i="2"/>
  <c r="E73" i="2"/>
  <c r="D73" i="2"/>
  <c r="E72" i="2"/>
  <c r="D72" i="2"/>
  <c r="E71" i="2"/>
  <c r="D71" i="2"/>
  <c r="E70" i="2"/>
  <c r="D70" i="2"/>
  <c r="D69" i="2"/>
  <c r="E68" i="2"/>
  <c r="D68" i="2"/>
  <c r="E67" i="2"/>
  <c r="D67" i="2"/>
  <c r="E66" i="2"/>
  <c r="D66" i="2"/>
  <c r="E65" i="2"/>
  <c r="D65" i="2"/>
  <c r="E64" i="2"/>
  <c r="D64" i="2"/>
  <c r="E63" i="2"/>
  <c r="D63" i="2"/>
  <c r="D62" i="2"/>
  <c r="E61" i="2"/>
  <c r="D61" i="2"/>
  <c r="E60" i="2"/>
  <c r="D60" i="2"/>
  <c r="E59" i="2"/>
  <c r="D59" i="2"/>
  <c r="E58" i="2"/>
  <c r="D58" i="2"/>
  <c r="E57" i="2"/>
  <c r="D57" i="2"/>
  <c r="D56" i="2"/>
  <c r="E55" i="2"/>
  <c r="D55" i="2"/>
  <c r="E54" i="2"/>
  <c r="D54" i="2"/>
  <c r="E53" i="2"/>
  <c r="D53" i="2"/>
  <c r="E52" i="2"/>
  <c r="D52" i="2"/>
  <c r="E51" i="2"/>
  <c r="D51" i="2"/>
  <c r="E50" i="2"/>
  <c r="D50" i="2"/>
  <c r="E49" i="2"/>
  <c r="D49" i="2"/>
  <c r="E48" i="2"/>
  <c r="D48" i="2"/>
  <c r="E47" i="2"/>
  <c r="D47" i="2"/>
  <c r="E46" i="2"/>
  <c r="D46" i="2"/>
  <c r="D45" i="2"/>
  <c r="E44" i="2"/>
  <c r="D44" i="2"/>
  <c r="E43" i="2"/>
  <c r="D43" i="2"/>
  <c r="E42" i="2"/>
  <c r="D42" i="2"/>
  <c r="E41" i="2"/>
  <c r="D41" i="2"/>
  <c r="E40" i="2"/>
  <c r="D40" i="2"/>
  <c r="E39" i="2"/>
  <c r="D39" i="2"/>
  <c r="E38" i="2"/>
  <c r="D38" i="2"/>
  <c r="E37" i="2"/>
  <c r="D37" i="2"/>
  <c r="D36" i="2"/>
  <c r="E35" i="2"/>
  <c r="D35" i="2"/>
  <c r="E34" i="2"/>
  <c r="D34" i="2"/>
  <c r="E33" i="2"/>
  <c r="D33" i="2"/>
  <c r="E32" i="2"/>
  <c r="D32" i="2"/>
  <c r="E31" i="2"/>
  <c r="D31" i="2"/>
  <c r="E30" i="2"/>
  <c r="D30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D17" i="2"/>
  <c r="E16" i="2"/>
  <c r="D16" i="2"/>
  <c r="E15" i="2"/>
  <c r="D15" i="2"/>
  <c r="E14" i="2"/>
  <c r="D14" i="2"/>
  <c r="E13" i="2"/>
  <c r="D13" i="2"/>
  <c r="E12" i="2"/>
  <c r="D12" i="2"/>
  <c r="D11" i="2"/>
  <c r="E10" i="2"/>
  <c r="D10" i="2"/>
  <c r="E9" i="2"/>
  <c r="D9" i="2"/>
  <c r="D6" i="2"/>
  <c r="F20" i="1"/>
</calcChain>
</file>

<file path=xl/sharedStrings.xml><?xml version="1.0" encoding="utf-8"?>
<sst xmlns="http://schemas.openxmlformats.org/spreadsheetml/2006/main" count="18121" uniqueCount="664">
  <si>
    <t>Public First Poll for TF - Final Version</t>
  </si>
  <si>
    <t>Fieldwork:</t>
  </si>
  <si>
    <t>21st May - 4th Jun 2024</t>
  </si>
  <si>
    <t xml:space="preserve">Interview Method: </t>
  </si>
  <si>
    <t>Online Survey</t>
  </si>
  <si>
    <t>Population represented:</t>
  </si>
  <si>
    <t>16 - 24 year olds in England</t>
  </si>
  <si>
    <t>Sample size:</t>
  </si>
  <si>
    <t>Methodology:</t>
  </si>
  <si>
    <t>Public First is a member of the BPC and abides by its rules. For more information please contact the Public First polling team:</t>
  </si>
  <si>
    <t>Table of Contents</t>
  </si>
  <si>
    <t>Individual Tables</t>
  </si>
  <si>
    <t>Full Result Row</t>
  </si>
  <si>
    <t>Question Base</t>
  </si>
  <si>
    <t/>
  </si>
  <si>
    <t>Total</t>
  </si>
  <si>
    <t>Male</t>
  </si>
  <si>
    <t>Female</t>
  </si>
  <si>
    <t>Unweighted</t>
  </si>
  <si>
    <t>Weighted</t>
  </si>
  <si>
    <t>Age 16</t>
  </si>
  <si>
    <t>Age 17</t>
  </si>
  <si>
    <t>Age 18</t>
  </si>
  <si>
    <t>Age 19</t>
  </si>
  <si>
    <t>Age 20</t>
  </si>
  <si>
    <t>Age 21</t>
  </si>
  <si>
    <t>Age 22</t>
  </si>
  <si>
    <t>Age 23</t>
  </si>
  <si>
    <t>Age 24</t>
  </si>
  <si>
    <t>Asian or Asian British</t>
  </si>
  <si>
    <t>Black or Black British</t>
  </si>
  <si>
    <t>Mixed</t>
  </si>
  <si>
    <t>White</t>
  </si>
  <si>
    <t>London</t>
  </si>
  <si>
    <t>South East</t>
  </si>
  <si>
    <t>South West</t>
  </si>
  <si>
    <t>East of England</t>
  </si>
  <si>
    <t>East Midlands</t>
  </si>
  <si>
    <t>West Midlands</t>
  </si>
  <si>
    <t>Yorkshire and the Humber</t>
  </si>
  <si>
    <t>North East</t>
  </si>
  <si>
    <t>North West</t>
  </si>
  <si>
    <t>Small Town</t>
  </si>
  <si>
    <t>Large Town</t>
  </si>
  <si>
    <t>Village</t>
  </si>
  <si>
    <t>Rural Area</t>
  </si>
  <si>
    <t>Suburbs</t>
  </si>
  <si>
    <t>Urban/City Centre</t>
  </si>
  <si>
    <t>No annual income</t>
  </si>
  <si>
    <t>Less than £10,000</t>
  </si>
  <si>
    <t>£10,000 - £14,999</t>
  </si>
  <si>
    <t>£15,000 - £19,999</t>
  </si>
  <si>
    <t>£20,000 - £24,999</t>
  </si>
  <si>
    <t>£25,000 - £29,999</t>
  </si>
  <si>
    <t>£30,000 - £34,999</t>
  </si>
  <si>
    <t>£35,000 - £39,999</t>
  </si>
  <si>
    <t>£40,000 - £44,999</t>
  </si>
  <si>
    <t>£45,000 - £49,999</t>
  </si>
  <si>
    <t>£50,000 - £59,999</t>
  </si>
  <si>
    <t>£60,000 - £69,999</t>
  </si>
  <si>
    <t>£70,000 - £79,999</t>
  </si>
  <si>
    <t>£80,000 - £89,999</t>
  </si>
  <si>
    <t>£90,000 - £99,999</t>
  </si>
  <si>
    <t>£100,000 or more</t>
  </si>
  <si>
    <t>University</t>
  </si>
  <si>
    <t>School</t>
  </si>
  <si>
    <t>Neither</t>
  </si>
  <si>
    <t>State school</t>
  </si>
  <si>
    <t>Private school</t>
  </si>
  <si>
    <t>Grammar school</t>
  </si>
  <si>
    <t>Lower Second-Class Honours</t>
  </si>
  <si>
    <t>Upper Second-Class Honours (i.e. 2:1, 60-70%)</t>
  </si>
  <si>
    <t>First-Class Honours</t>
  </si>
  <si>
    <t>High tariff</t>
  </si>
  <si>
    <t>Not high tariff</t>
  </si>
  <si>
    <t>Seriously considered</t>
  </si>
  <si>
    <t>Considered</t>
  </si>
  <si>
    <t>Considered a bit</t>
  </si>
  <si>
    <t>Never considered</t>
  </si>
  <si>
    <t>First-gen</t>
  </si>
  <si>
    <t>Potential first-gen</t>
  </si>
  <si>
    <t>Not first-gen</t>
  </si>
  <si>
    <t>Fulfilment Finders</t>
  </si>
  <si>
    <t>Ambitious Achievers</t>
  </si>
  <si>
    <t>Decision Delayers</t>
  </si>
  <si>
    <t>Money Motivated</t>
  </si>
  <si>
    <t>Overconfident</t>
  </si>
  <si>
    <t>Disinterested</t>
  </si>
  <si>
    <t>Comfortable Competitors</t>
  </si>
  <si>
    <t>Equality Activists</t>
  </si>
  <si>
    <t>Happy Insulars</t>
  </si>
  <si>
    <t>Mainstream Observers</t>
  </si>
  <si>
    <t>Gender</t>
  </si>
  <si>
    <t>Age Group</t>
  </si>
  <si>
    <t>Ethnic Group</t>
  </si>
  <si>
    <t>Region</t>
  </si>
  <si>
    <t>Urban/Rural</t>
  </si>
  <si>
    <t>Parental Income</t>
  </si>
  <si>
    <t>Currently attending</t>
  </si>
  <si>
    <t>School type</t>
  </si>
  <si>
    <t>University grade</t>
  </si>
  <si>
    <t>High Tariff</t>
  </si>
  <si>
    <t>Considered teaching before?</t>
  </si>
  <si>
    <t>First-Gen Status</t>
  </si>
  <si>
    <t>New Segmentation</t>
  </si>
  <si>
    <t>Teach First Segmentation</t>
  </si>
  <si>
    <t>Very likely</t>
  </si>
  <si>
    <t>Somewhat likely</t>
  </si>
  <si>
    <t>Somewhat unlikely</t>
  </si>
  <si>
    <t>Very unlikely</t>
  </si>
  <si>
    <t>Don’t know</t>
  </si>
  <si>
    <t>Total Likely:</t>
  </si>
  <si>
    <t>Total Unlikely:</t>
  </si>
  <si>
    <t>Net:</t>
  </si>
  <si>
    <t>0</t>
  </si>
  <si>
    <t>*</t>
  </si>
  <si>
    <t xml:space="preserve"> How likely or unlikely are you to attend university in the next 3-5 years?  </t>
  </si>
  <si>
    <t>BASE: Go to school</t>
  </si>
  <si>
    <t>Fieldwork:  21st May - 4th Jun 2024</t>
  </si>
  <si>
    <t>Data weighted by interlocking age &amp; gender, region and social grade to Nationally Representative Proportions</t>
  </si>
  <si>
    <t xml:space="preserve"> How likely or unlikely are you to look for a new job in the next three years?  </t>
  </si>
  <si>
    <t>BASE: Working full or part time</t>
  </si>
  <si>
    <t xml:space="preserve"> I am currently or used to be a babysitter</t>
  </si>
  <si>
    <t xml:space="preserve"> Many of my family / extended family members are younger than I am</t>
  </si>
  <si>
    <t xml:space="preserve"> If you are paying attention, select "No, this does not apply to me"</t>
  </si>
  <si>
    <t xml:space="preserve"> I currently or used to volunteer/work with children and young people</t>
  </si>
  <si>
    <t xml:space="preserve"> One or both of my parents works in a school</t>
  </si>
  <si>
    <t>Yes, this applies to me</t>
  </si>
  <si>
    <t>No, this does not apply to me</t>
  </si>
  <si>
    <t>Grid Summary: Do any of the following statements apply to you?</t>
  </si>
  <si>
    <t>BASE: All Respondents</t>
  </si>
  <si>
    <t>Do any of the following statements apply to you?: I am currently or used to be a babysitter</t>
  </si>
  <si>
    <t>Do any of the following statements apply to you?: Many of my family / extended family members are younger than I am</t>
  </si>
  <si>
    <t>Do any of the following statements apply to you?: If you are paying attention, select "No, this does not apply to me"</t>
  </si>
  <si>
    <t>Do any of the following statements apply to you?: I currently or used to volunteer/work with children and young people</t>
  </si>
  <si>
    <t>Do any of the following statements apply to you?: One or both of my parents works in a school</t>
  </si>
  <si>
    <t xml:space="preserve"> Buy a house or flat</t>
  </si>
  <si>
    <t xml:space="preserve"> Get married</t>
  </si>
  <si>
    <t xml:space="preserve"> Start a family</t>
  </si>
  <si>
    <t xml:space="preserve"> Live abroad</t>
  </si>
  <si>
    <t xml:space="preserve"> Complete an artistic project (e.g. write a book, release music, act)</t>
  </si>
  <si>
    <t xml:space="preserve"> Start my own business</t>
  </si>
  <si>
    <t xml:space="preserve"> Make a difference</t>
  </si>
  <si>
    <t xml:space="preserve"> Learn a language</t>
  </si>
  <si>
    <t xml:space="preserve"> Earn a degree</t>
  </si>
  <si>
    <t xml:space="preserve"> Earn a high salary</t>
  </si>
  <si>
    <t>I definitely want to do this</t>
  </si>
  <si>
    <t>I somewhat want to do this</t>
  </si>
  <si>
    <t>I don't really want to do this</t>
  </si>
  <si>
    <t>I definitely do not want to do this</t>
  </si>
  <si>
    <t>Don’t Know</t>
  </si>
  <si>
    <t>Grid Summary: When it comes to your future goals, which of the following would you like to do, if any?</t>
  </si>
  <si>
    <t>When it comes to your future goals, which of the following would you like to do, if any?: Buy a house or flat</t>
  </si>
  <si>
    <t>When it comes to your future goals, which of the following would you like to do, if any?: Get married</t>
  </si>
  <si>
    <t>When it comes to your future goals, which of the following would you like to do, if any?: Start a family</t>
  </si>
  <si>
    <t>When it comes to your future goals, which of the following would you like to do, if any?: Live abroad</t>
  </si>
  <si>
    <t>When it comes to your future goals, which of the following would you like to do, if any?: Complete an artistic project (e.g. write a book, release music, act)</t>
  </si>
  <si>
    <t>When it comes to your future goals, which of the following would you like to do, if any?: Start my own business</t>
  </si>
  <si>
    <t>When it comes to your future goals, which of the following would you like to do, if any?: Make a difference</t>
  </si>
  <si>
    <t>When it comes to your future goals, which of the following would you like to do, if any?: Learn a language</t>
  </si>
  <si>
    <t>When it comes to your future goals, which of the following would you like to do, if any?: Earn a degree</t>
  </si>
  <si>
    <t>When it comes to your future goals, which of the following would you like to do, if any?: Earn a high salary</t>
  </si>
  <si>
    <t>I tended to be top of my class</t>
  </si>
  <si>
    <t>I tended to do well at school, although not top of my class</t>
  </si>
  <si>
    <t>I tended to do about average at school</t>
  </si>
  <si>
    <t>I tended not to do that well at school</t>
  </si>
  <si>
    <t>I tended to be bottom of my class at school</t>
  </si>
  <si>
    <t>Prefer not to say</t>
  </si>
  <si>
    <t xml:space="preserve"> Which of the following best describes you?</t>
  </si>
  <si>
    <t xml:space="preserve"> I like to try new things</t>
  </si>
  <si>
    <t xml:space="preserve"> I find change difficult</t>
  </si>
  <si>
    <t xml:space="preserve"> I am ambitious</t>
  </si>
  <si>
    <t xml:space="preserve"> I am curious</t>
  </si>
  <si>
    <t xml:space="preserve"> I am a people-person</t>
  </si>
  <si>
    <t xml:space="preserve"> I am scared of public speaking</t>
  </si>
  <si>
    <t>1 - This description does not apply to me at all</t>
  </si>
  <si>
    <t>2</t>
  </si>
  <si>
    <t>3</t>
  </si>
  <si>
    <t>4 - This description applies to me somewhat</t>
  </si>
  <si>
    <t>5</t>
  </si>
  <si>
    <t>6</t>
  </si>
  <si>
    <t>7 - This description applies to me very well</t>
  </si>
  <si>
    <t>Grid Summary: To what extent do the following descriptions apply to you?Please indicate on a scale of 1 to 7, where 1 indicates that the description does not apply to you at all, and 7 that the description applies to you very well.  </t>
  </si>
  <si>
    <t>To what extent do the following descriptions apply to you?Please indicate on a scale of 1 to 7, where 1 indicates that the description does not apply to you at all, and 7 that the description applies to you very well.  : I like to try new things</t>
  </si>
  <si>
    <t>To what extent do the following descriptions apply to you?Please indicate on a scale of 1 to 7, where 1 indicates that the description does not apply to you at all, and 7 that the description applies to you very well.  : I find change difficult</t>
  </si>
  <si>
    <t>To what extent do the following descriptions apply to you?Please indicate on a scale of 1 to 7, where 1 indicates that the description does not apply to you at all, and 7 that the description applies to you very well.  : I am ambitious</t>
  </si>
  <si>
    <t>To what extent do the following descriptions apply to you?Please indicate on a scale of 1 to 7, where 1 indicates that the description does not apply to you at all, and 7 that the description applies to you very well.  : I am curious</t>
  </si>
  <si>
    <t>To what extent do the following descriptions apply to you?Please indicate on a scale of 1 to 7, where 1 indicates that the description does not apply to you at all, and 7 that the description applies to you very well.  : I am a people-person</t>
  </si>
  <si>
    <t>To what extent do the following descriptions apply to you?Please indicate on a scale of 1 to 7, where 1 indicates that the description does not apply to you at all, and 7 that the description applies to you very well.  : I am scared of public speaking</t>
  </si>
  <si>
    <t xml:space="preserve"> “I do not / did not get on with many of my classmates at school.”</t>
  </si>
  <si>
    <t xml:space="preserve"> “At some point in my life, I was bullied at school.”</t>
  </si>
  <si>
    <t xml:space="preserve"> “Overall, I enjoyed learning at school.”</t>
  </si>
  <si>
    <t xml:space="preserve"> “I have or have had a teacher that has mentored me in some way.”</t>
  </si>
  <si>
    <t xml:space="preserve"> “I have or have had at least one teacher that I really get on with.”</t>
  </si>
  <si>
    <t xml:space="preserve"> “I have/had a favourite subject at school.”</t>
  </si>
  <si>
    <t xml:space="preserve"> “I enjoyed seeing my friends at school.”</t>
  </si>
  <si>
    <t>Strongly disagree</t>
  </si>
  <si>
    <t>Somewhat disagree</t>
  </si>
  <si>
    <t>Neither agree nor disagree</t>
  </si>
  <si>
    <t>Somewhat agree</t>
  </si>
  <si>
    <t>Strongly agree</t>
  </si>
  <si>
    <t>Total Disagree:</t>
  </si>
  <si>
    <t>Total Agree:</t>
  </si>
  <si>
    <t>Grid Summary: To what extent do you agree or disagree with the following statements?  </t>
  </si>
  <si>
    <t>To what extent do you agree or disagree with the following statements?  : “Overall, I enjoyed learning at school.”</t>
  </si>
  <si>
    <t>To what extent do you agree or disagree with the following statements?  : “I enjoyed seeing my friends at school.”</t>
  </si>
  <si>
    <t>To what extent do you agree or disagree with the following statements?  : “I do not / did not get on with many of my classmates at school.”</t>
  </si>
  <si>
    <t>To what extent do you agree or disagree with the following statements?  : “I have or have had at least one teacher that I really get on with.”</t>
  </si>
  <si>
    <t>To what extent do you agree or disagree with the following statements?  : “I have or have had a teacher that has mentored me in some way.”</t>
  </si>
  <si>
    <t>To what extent do you agree or disagree with the following statements?  : “At some point in my life, I was bullied at school.”</t>
  </si>
  <si>
    <t>To what extent do you agree or disagree with the following statements?  : “I have/had a favourite subject at school.”</t>
  </si>
  <si>
    <t>Yes, I was taught remotely in school.</t>
  </si>
  <si>
    <t>No, I was not taught remotely in school.</t>
  </si>
  <si>
    <t>I was in school during the pandemic but was unable to access remote teaching / remote teaching was not offered at my school.</t>
  </si>
  <si>
    <t xml:space="preserve"> Were you taught remotely in school during the COVID-19 pandemic? If you were not in school during the pandemic, i.e. if you were in university or working full-time, please select ‘no, I was not taught remotely in school’.  </t>
  </si>
  <si>
    <t xml:space="preserve"> If you’re from an ordinary family, it’s becoming harder to get ahead in life</t>
  </si>
  <si>
    <t xml:space="preserve"> If you’re not from a wealthy family, it’s nearly impossible to have a top career</t>
  </si>
  <si>
    <t xml:space="preserve"> If the Government won’t fix education, we need a collective movement for change</t>
  </si>
  <si>
    <t xml:space="preserve"> Charities do too much work that the Government should be doing</t>
  </si>
  <si>
    <t xml:space="preserve"> There are many children in the UK currently who don't have a good quality education</t>
  </si>
  <si>
    <t xml:space="preserve"> Businesses should play a greater role creating opportunities for disadvantaged children / young people</t>
  </si>
  <si>
    <t xml:space="preserve"> Giving disadvantaged groups extra support would create a fairer society</t>
  </si>
  <si>
    <t xml:space="preserve"> Education is the most important investment a government can make for the future economy</t>
  </si>
  <si>
    <t>5 - Strongly Agree</t>
  </si>
  <si>
    <t>4 - Slightly Agree</t>
  </si>
  <si>
    <t>3 - Neither Agree nor Disagree</t>
  </si>
  <si>
    <t>2 - Slightly Disagree</t>
  </si>
  <si>
    <t>1 - Strongly Disagree</t>
  </si>
  <si>
    <t>Grid Summary: To what extent do you agree or disagree with each of the following statements?  </t>
  </si>
  <si>
    <t>To what extent do you agree or disagree with each of the following statements?  : If you’re from an ordinary family, it’s becoming harder to get ahead in life</t>
  </si>
  <si>
    <t>To what extent do you agree or disagree with each of the following statements?  : If you’re not from a wealthy family, it’s nearly impossible to have a top career</t>
  </si>
  <si>
    <t>To what extent do you agree or disagree with each of the following statements?  : If the Government won’t fix education, we need a collective movement for change</t>
  </si>
  <si>
    <t>To what extent do you agree or disagree with each of the following statements?  : Charities do too much work that the Government should be doing</t>
  </si>
  <si>
    <t>To what extent do you agree or disagree with each of the following statements?  : There are many children in the UK currently who don't have a good quality education</t>
  </si>
  <si>
    <t>To what extent do you agree or disagree with each of the following statements?  : Businesses should play a greater role creating opportunities for disadvantaged children / young people</t>
  </si>
  <si>
    <t>To what extent do you agree or disagree with each of the following statements?  : Giving disadvantaged groups extra support would create a fairer society</t>
  </si>
  <si>
    <t>To what extent do you agree or disagree with each of the following statements?  : Education is the most important investment a government can make for the future economy</t>
  </si>
  <si>
    <t>Technology</t>
  </si>
  <si>
    <t>Media and Entertainment</t>
  </si>
  <si>
    <t>Healthcare</t>
  </si>
  <si>
    <t>Education</t>
  </si>
  <si>
    <t>Finance</t>
  </si>
  <si>
    <t>Engineering</t>
  </si>
  <si>
    <t>Law</t>
  </si>
  <si>
    <t>Social work</t>
  </si>
  <si>
    <t>Scientific research</t>
  </si>
  <si>
    <t>Hospitality and tourism</t>
  </si>
  <si>
    <t>Construction</t>
  </si>
  <si>
    <t>Government and Public administration</t>
  </si>
  <si>
    <t>None of the above</t>
  </si>
  <si>
    <t>Which of the following industries are you interested in pursuing a career in, if any? Please select all that apply.  </t>
  </si>
  <si>
    <t>Good work-life balance</t>
  </si>
  <si>
    <t>High long term salary</t>
  </si>
  <si>
    <t>Interesting and engaging work</t>
  </si>
  <si>
    <t>Positive workplace culture</t>
  </si>
  <si>
    <t>Job security</t>
  </si>
  <si>
    <t>Fulfilment from the work I’m doing</t>
  </si>
  <si>
    <t>Flexible working hours, including hybrid working</t>
  </si>
  <si>
    <t>Location</t>
  </si>
  <si>
    <t>Opportunity to learn and develop professionally</t>
  </si>
  <si>
    <t>Personal benefits, such as health insurance, paid time off, retirement plans</t>
  </si>
  <si>
    <t>Competitive starting salary</t>
  </si>
  <si>
    <t>Career advancement opportunities</t>
  </si>
  <si>
    <t>Feeling part of a community/network</t>
  </si>
  <si>
    <t>Positively contributing to my community</t>
  </si>
  <si>
    <t>Opportunity to work in person</t>
  </si>
  <si>
    <t>Doing something new every day</t>
  </si>
  <si>
    <t>Other (please specify)</t>
  </si>
  <si>
    <t>When it comes to finding a job, which of the following aspects are most important to you?Please select all that apply.  </t>
  </si>
  <si>
    <t xml:space="preserve"> I know exactly what I want to do for the rest of my life|I have no idea what I want to do for the rest of my life</t>
  </si>
  <si>
    <t xml:space="preserve"> Earning a lot of money is more important than doing meaningful work|Doing meaningful work is more important than earning a lot of money</t>
  </si>
  <si>
    <t xml:space="preserve"> I would rather have a good work-life balance than earn a lot of money|I would rather earn a lot of money than have a good work-life balance</t>
  </si>
  <si>
    <t xml:space="preserve"> I work to live|I live to work</t>
  </si>
  <si>
    <t xml:space="preserve"> I would rather work hard and progress rapidly in a job|I would rather have a comfortable work load and a stable job</t>
  </si>
  <si>
    <t>-2</t>
  </si>
  <si>
    <t>-1</t>
  </si>
  <si>
    <t>1</t>
  </si>
  <si>
    <t>Grid Summary: When it comes to your career, which of the following comes closest to your view?  </t>
  </si>
  <si>
    <t>When it comes to your career, which of the following comes closest to your view?  : I know exactly what I want to do for the rest of my life|I have no idea what I want to do for the rest of my life</t>
  </si>
  <si>
    <t>When it comes to your career, which of the following comes closest to your view?  : Earning a lot of money is more important than doing meaningful work|Doing meaningful work is more important than earning a lot of money</t>
  </si>
  <si>
    <t>When it comes to your career, which of the following comes closest to your view?  : I would rather have a good work-life balance than earn a lot of money|I would rather earn a lot of money than have a good work-life balance</t>
  </si>
  <si>
    <t>When it comes to your career, which of the following comes closest to your view?  : I work to live|I live to work</t>
  </si>
  <si>
    <t>When it comes to your career, which of the following comes closest to your view?  : I would rather work hard and progress rapidly in a job|I would rather have a comfortable work load and a stable job</t>
  </si>
  <si>
    <t xml:space="preserve"> I want to be entirely in-person when I’m working|I want to be entirely remote when I’m working</t>
  </si>
  <si>
    <t xml:space="preserve"> I greatly prefer working with members of a team|I greatly prefer working by myself</t>
  </si>
  <si>
    <t xml:space="preserve"> I greatly prefer hands-on work|I greatly prefer working at a desk</t>
  </si>
  <si>
    <t>Grid Summary: And when it comes to the day-to-day parts of a job, which of the following comes closest to your view?</t>
  </si>
  <si>
    <t>And when it comes to the day-to-day parts of a job, which of the following comes closest to your view?: I want to be entirely in-person when I’m working|I want to be entirely remote when I’m working</t>
  </si>
  <si>
    <t>And when it comes to the day-to-day parts of a job, which of the following comes closest to your view?: I greatly prefer working with members of a team|I greatly prefer working by myself</t>
  </si>
  <si>
    <t>And when it comes to the day-to-day parts of a job, which of the following comes closest to your view?: I greatly prefer hands-on work|I greatly prefer working at a desk</t>
  </si>
  <si>
    <t>6 months</t>
  </si>
  <si>
    <t>1 year</t>
  </si>
  <si>
    <t>1.5 years</t>
  </si>
  <si>
    <t>2 years</t>
  </si>
  <si>
    <t>2.5 years</t>
  </si>
  <si>
    <t>3 years</t>
  </si>
  <si>
    <t>More than 3 years</t>
  </si>
  <si>
    <t>N/A - I would expect to never get a salary raise</t>
  </si>
  <si>
    <t xml:space="preserve"> In your view, how soon after starting a new job would you expect your first salary raise?</t>
  </si>
  <si>
    <t>N/A - I would expect to never get a promotion</t>
  </si>
  <si>
    <t xml:space="preserve"> In your view, how soon after starting a new job would you expect your first promotion?  </t>
  </si>
  <si>
    <t>To be happy and feel fulfilled</t>
  </si>
  <si>
    <t>To earn a lot of money</t>
  </si>
  <si>
    <t>To make myself and my family proud</t>
  </si>
  <si>
    <t>To have a good work-life balance</t>
  </si>
  <si>
    <t>To work with people I get on well with</t>
  </si>
  <si>
    <t>To do something which is good for the world</t>
  </si>
  <si>
    <t>To become a role model to others</t>
  </si>
  <si>
    <t>To create something of my own</t>
  </si>
  <si>
    <t>To make a lasting difference in my industry</t>
  </si>
  <si>
    <t>To become well known in my industry</t>
  </si>
  <si>
    <t>To do something new or innovative</t>
  </si>
  <si>
    <t>To retire early</t>
  </si>
  <si>
    <t>To have a senior role where I work</t>
  </si>
  <si>
    <t>N/A - I do not have any specific career goals</t>
  </si>
  <si>
    <t>Other (Please Specify)</t>
  </si>
  <si>
    <t>What are your overall career goals?Please select all that apply.  </t>
  </si>
  <si>
    <t xml:space="preserve"> Teacher</t>
  </si>
  <si>
    <t xml:space="preserve"> Police officer</t>
  </si>
  <si>
    <t xml:space="preserve"> Nurse</t>
  </si>
  <si>
    <t xml:space="preserve"> Bar worker</t>
  </si>
  <si>
    <t xml:space="preserve"> Banker / accountant</t>
  </si>
  <si>
    <t xml:space="preserve"> Consultant</t>
  </si>
  <si>
    <t xml:space="preserve"> Doctor</t>
  </si>
  <si>
    <t xml:space="preserve"> Social worker</t>
  </si>
  <si>
    <t xml:space="preserve"> Data analyst</t>
  </si>
  <si>
    <t xml:space="preserve"> Politician</t>
  </si>
  <si>
    <t xml:space="preserve"> Lawyer</t>
  </si>
  <si>
    <t xml:space="preserve"> Farmer</t>
  </si>
  <si>
    <t>I have thought very seriously about working as this before</t>
  </si>
  <si>
    <t>I have thought about working as this before</t>
  </si>
  <si>
    <t>I have thought a bit about working as this before, but not seriously</t>
  </si>
  <si>
    <t>I have never thought about working as this before</t>
  </si>
  <si>
    <t>Grid Summary: To what extent have you considered doing the following jobs in your career, if at all?  </t>
  </si>
  <si>
    <t>To what extent have you considered doing the following jobs in your career, if at all?  : Teacher</t>
  </si>
  <si>
    <t>To what extent have you considered doing the following jobs in your career, if at all?  : Police officer</t>
  </si>
  <si>
    <t>To what extent have you considered doing the following jobs in your career, if at all?  : Nurse</t>
  </si>
  <si>
    <t>To what extent have you considered doing the following jobs in your career, if at all?  : Bar worker</t>
  </si>
  <si>
    <t>To what extent have you considered doing the following jobs in your career, if at all?  : Banker / accountant</t>
  </si>
  <si>
    <t>To what extent have you considered doing the following jobs in your career, if at all?  : Consultant</t>
  </si>
  <si>
    <t>To what extent have you considered doing the following jobs in your career, if at all?  : Doctor</t>
  </si>
  <si>
    <t>To what extent have you considered doing the following jobs in your career, if at all?  : Social worker</t>
  </si>
  <si>
    <t>To what extent have you considered doing the following jobs in your career, if at all?  : Data analyst</t>
  </si>
  <si>
    <t>To what extent have you considered doing the following jobs in your career, if at all?  : Politician</t>
  </si>
  <si>
    <t>To what extent have you considered doing the following jobs in your career, if at all?  : Lawyer</t>
  </si>
  <si>
    <t>To what extent have you considered doing the following jobs in your career, if at all?  : Farmer</t>
  </si>
  <si>
    <t>Teacher</t>
  </si>
  <si>
    <t>Nurse</t>
  </si>
  <si>
    <t>Doctor</t>
  </si>
  <si>
    <t>Police officer</t>
  </si>
  <si>
    <t>Social worker</t>
  </si>
  <si>
    <t>Lawyer</t>
  </si>
  <si>
    <t>Farmer</t>
  </si>
  <si>
    <t>Politician</t>
  </si>
  <si>
    <t>Banker / accountant</t>
  </si>
  <si>
    <t>Consultant</t>
  </si>
  <si>
    <t>Data analyst</t>
  </si>
  <si>
    <t>Bar worker</t>
  </si>
  <si>
    <t>Sometimes people talk about jobs having a “purpose” e.g. doing something good for the world or society.Which of the following jobs, if any, would you say have a “purpose” like this?Please select any which apply  </t>
  </si>
  <si>
    <t>I already work as a teacher</t>
  </si>
  <si>
    <t>I would actively like to work as a teacher</t>
  </si>
  <si>
    <t>I would consider working as a teacher</t>
  </si>
  <si>
    <t>I could consider working as a teacher, but would consider other careers more</t>
  </si>
  <si>
    <t>I would definitely not consider working as a teacher</t>
  </si>
  <si>
    <t xml:space="preserve"> Which of the following best describes how you feel about teaching as a career?  </t>
  </si>
  <si>
    <t>English</t>
  </si>
  <si>
    <t>Maths</t>
  </si>
  <si>
    <t>Physical Education</t>
  </si>
  <si>
    <t>Sciences</t>
  </si>
  <si>
    <t>History</t>
  </si>
  <si>
    <t>Art</t>
  </si>
  <si>
    <t>Computing/IT</t>
  </si>
  <si>
    <t>Geography</t>
  </si>
  <si>
    <t>Music</t>
  </si>
  <si>
    <t>Religious studies</t>
  </si>
  <si>
    <t>Modern foreign languages (e.g. Spanish, French, German)</t>
  </si>
  <si>
    <t>None of the above, I wouldn’t feel comfortable teaching any of these subjects</t>
  </si>
  <si>
    <t>Which of the following school subjects would you feel able to teach at the primary school level, if any? Please select all that apply  </t>
  </si>
  <si>
    <t>Maths / Further Maths</t>
  </si>
  <si>
    <t>Biology</t>
  </si>
  <si>
    <t>Chemistry</t>
  </si>
  <si>
    <t>Physics</t>
  </si>
  <si>
    <t>Religious studies / philosophy</t>
  </si>
  <si>
    <t>Which of the following school subjects would you feel able to teach at the secondary school level, if any? Please select all that apply  </t>
  </si>
  <si>
    <t>I could definitely be a teacher if I wanted to be</t>
  </si>
  <si>
    <t>I could probably be a teacher if I wanted to be</t>
  </si>
  <si>
    <t>I could probably not be a teacher, even if I wanted to be</t>
  </si>
  <si>
    <t>I could definitely not be teacher, even if I wanted to be</t>
  </si>
  <si>
    <t xml:space="preserve"> When thinking about your personal skills and abilities, do you think you could be a teacher, if you wanted to?  </t>
  </si>
  <si>
    <t>I would definitely be eligible to become a teacher</t>
  </si>
  <si>
    <t>I would probably be eligible to become a teacher</t>
  </si>
  <si>
    <t>I would probably not be eligible to become a teacher</t>
  </si>
  <si>
    <t>I would definitely not be eligible to become teacher</t>
  </si>
  <si>
    <t xml:space="preserve"> When thinking about the qualifications needed to become a teacher, do you think you would be eligible to become a teacher?      If you are currently in school or university, please think about the qualifications you would have after you complete your education.   </t>
  </si>
  <si>
    <t>Teaching is one of the most important jobs for society</t>
  </si>
  <si>
    <t>Teaching is important for society, but there are other more important jobs</t>
  </si>
  <si>
    <t>Many jobs are more important for society than teaching</t>
  </si>
  <si>
    <t>Teaching is not at all important for society</t>
  </si>
  <si>
    <t xml:space="preserve"> Which of the following comes closest to your view?</t>
  </si>
  <si>
    <t>A desire to work with children</t>
  </si>
  <si>
    <t>Experience with the subject you’re teaching</t>
  </si>
  <si>
    <t>Passion for a subject that is taught in schools</t>
  </si>
  <si>
    <t>Good GCSEs (Maths, English, Science)</t>
  </si>
  <si>
    <t>Emotional intelligence</t>
  </si>
  <si>
    <t>Experience working with children</t>
  </si>
  <si>
    <t>A university degree</t>
  </si>
  <si>
    <t>A strong sense of confidence</t>
  </si>
  <si>
    <t>A-levels</t>
  </si>
  <si>
    <t>Real life experience</t>
  </si>
  <si>
    <t>Intelligence in different areas</t>
  </si>
  <si>
    <t>An apprenticeship or qualification in teaching</t>
  </si>
  <si>
    <t>A master’s degree</t>
  </si>
  <si>
    <t>A PhD</t>
  </si>
  <si>
    <t>Which of the following, if any, do you think you need in order to be a teacher?Please select any which apply</t>
  </si>
  <si>
    <t>And which of the following, if any, do you think are most important for a teacher to have?Please select up to three of the following  </t>
  </si>
  <si>
    <t>BASE: Question displayed when the Question "Which of the following, if any, do you think you need in order to be a teacher?Please select any which apply" is not one of the following answers ("None of the above","Donâ€™t know")</t>
  </si>
  <si>
    <t xml:space="preserve"> Teachers are well-paid|Teachers are poorly paid</t>
  </si>
  <si>
    <t xml:space="preserve"> Teachers get a lot of benefits alongside their salary|Teachers do not get many benefits alongside their salary</t>
  </si>
  <si>
    <t xml:space="preserve"> A good teacher makes a lot of difference to their students|How good a teacher is does not make much of a difference to their students</t>
  </si>
  <si>
    <t xml:space="preserve"> Teachers have a lot of power to make a difference|Teachers don't have any power to make a difference</t>
  </si>
  <si>
    <t xml:space="preserve"> Teaching is easy|Teaching is difficult</t>
  </si>
  <si>
    <t xml:space="preserve"> Teachers develop skills while teaching that are transferable to other careers|Teachers develop skills while teaching that are not applicable to other careers</t>
  </si>
  <si>
    <t>Grid Summary: Thinking about teaching specifically, which of the following comes closest to your view on teaching?  </t>
  </si>
  <si>
    <t>Thinking about teaching specifically, which of the following comes closest to your view on teaching?  : Teachers are well-paid|Teachers are poorly paid</t>
  </si>
  <si>
    <t>Thinking about teaching specifically, which of the following comes closest to your view on teaching?  : Teachers get a lot of benefits alongside their salary|Teachers do not get many benefits alongside their salary</t>
  </si>
  <si>
    <t>Thinking about teaching specifically, which of the following comes closest to your view on teaching?  : A good teacher makes a lot of difference to their students|How good a teacher is does not make much of a difference to their students</t>
  </si>
  <si>
    <t>Thinking about teaching specifically, which of the following comes closest to your view on teaching?  : Teachers have a lot of power to make a difference|Teachers don't have any power to make a difference</t>
  </si>
  <si>
    <t>Thinking about teaching specifically, which of the following comes closest to your view on teaching?  : Teaching is easy|Teaching is difficult</t>
  </si>
  <si>
    <t>Thinking about teaching specifically, which of the following comes closest to your view on teaching?  : Teachers develop skills while teaching that are transferable to other careers|Teachers develop skills while teaching that are not applicable to other careers</t>
  </si>
  <si>
    <t>7 - Students who graduated at the top of their class would make the best teachers</t>
  </si>
  <si>
    <t>4 - Students who graduated at the top of their class would not make better or worse teachers than any other student</t>
  </si>
  <si>
    <t>1 - Students who graduated at the top of their class would make the worst teachers</t>
  </si>
  <si>
    <t>Don't know</t>
  </si>
  <si>
    <t xml:space="preserve"> Thinking about what makes a good teacher, which of the following comes closest to your view?   </t>
  </si>
  <si>
    <t>7 - Students who attend universities like Oxford or Cambridge would make better teachers than students who do not</t>
  </si>
  <si>
    <t>4 - Students who attend universities like Oxford or Cambridge would not make better or worse teachers than students who attend other universities</t>
  </si>
  <si>
    <t>1 - Students who attend universities like Oxford or Cambridge would make worse teachers than students who do not</t>
  </si>
  <si>
    <t xml:space="preserve"> Top-performing students should be recruited as teachers|Teacher recruitment should not be based on academic ability</t>
  </si>
  <si>
    <t xml:space="preserve"> Teachers who grew up in a similar area as their students are more able to connect with them than other teachers|Teachers who grew up in a similar area as their students are no more able to connect with them than other teachers</t>
  </si>
  <si>
    <t xml:space="preserve"> Teachers from a low-income background will be more successful at teaching in low-income areas than teachers from other socio-economic backgrounds|Teachers of all socio-economic backgrounds can be successful at teaching in low-income areas</t>
  </si>
  <si>
    <t>Grid Summary: And when thinking about how new teachers should be recruited, which of the following comes closest to your view?  </t>
  </si>
  <si>
    <t>And when thinking about how new teachers should be recruited, which of the following comes closest to your view?  : Top-performing students should be recruited as teachers|Teacher recruitment should not be based on academic ability</t>
  </si>
  <si>
    <t>And when thinking about how new teachers should be recruited, which of the following comes closest to your view?  : Teachers who grew up in a similar area as their students are more able to connect with them than other teachers|Teachers who grew up in a similar area as their students are no more able to connect with them than other teachers</t>
  </si>
  <si>
    <t>And when thinking about how new teachers should be recruited, which of the following comes closest to your view?  : Teachers from a low-income background will be more successful at teaching in low-income areas than teachers from other socio-economic backgrounds|Teachers of all socio-economic backgrounds can be successful at teaching in low-income areas</t>
  </si>
  <si>
    <t xml:space="preserve"> Working with young children</t>
  </si>
  <si>
    <t xml:space="preserve"> Working with teenagers</t>
  </si>
  <si>
    <t xml:space="preserve"> Designing your own lessons</t>
  </si>
  <si>
    <t xml:space="preserve"> Working mainly during school hours</t>
  </si>
  <si>
    <t xml:space="preserve"> Meeting other people who work in teaching</t>
  </si>
  <si>
    <t xml:space="preserve"> Spending time talking about, and teaching, a subject you are interested in</t>
  </si>
  <si>
    <t xml:space="preserve"> Sharing knowledge with younger generations</t>
  </si>
  <si>
    <t xml:space="preserve"> Building confidence and abilities in young people</t>
  </si>
  <si>
    <t xml:space="preserve"> Helping all children fulfil their potential</t>
  </si>
  <si>
    <t xml:space="preserve"> Experiencing rapid professional growth</t>
  </si>
  <si>
    <t xml:space="preserve"> Having long, extended holidays</t>
  </si>
  <si>
    <t xml:space="preserve"> Working long days</t>
  </si>
  <si>
    <t xml:space="preserve"> Marking students’ work</t>
  </si>
  <si>
    <t xml:space="preserve"> Working in-person for five days a week</t>
  </si>
  <si>
    <t>7 - This is a substantial positive</t>
  </si>
  <si>
    <t>4 - This is neither a positive nor negative</t>
  </si>
  <si>
    <t>1 - This is a substantial negative</t>
  </si>
  <si>
    <t>Grid Summary: Would you view the following as positive or negative aspects of working as a teacher?  </t>
  </si>
  <si>
    <t>Would you view the following as positive or negative aspects of working as a teacher?  : Working with young children</t>
  </si>
  <si>
    <t>Would you view the following as positive or negative aspects of working as a teacher?  : Working with teenagers</t>
  </si>
  <si>
    <t>Would you view the following as positive or negative aspects of working as a teacher?  : Designing your own lessons</t>
  </si>
  <si>
    <t>Would you view the following as positive or negative aspects of working as a teacher?  : Working mainly during school hours</t>
  </si>
  <si>
    <t>Would you view the following as positive or negative aspects of working as a teacher?  : Meeting other people who work in teaching</t>
  </si>
  <si>
    <t>Would you view the following as positive or negative aspects of working as a teacher?  : Spending time talking about, and teaching, a subject you are interested in</t>
  </si>
  <si>
    <t>Would you view the following as positive or negative aspects of working as a teacher?  : Sharing knowledge with younger generations</t>
  </si>
  <si>
    <t>Would you view the following as positive or negative aspects of working as a teacher?  : Building confidence and abilities in young people</t>
  </si>
  <si>
    <t>Would you view the following as positive or negative aspects of working as a teacher?  : Helping all children fulfil their potential</t>
  </si>
  <si>
    <t>Would you view the following as positive or negative aspects of working as a teacher?  : Experiencing rapid professional growth</t>
  </si>
  <si>
    <t>Would you view the following as positive or negative aspects of working as a teacher?  : Having long, extended holidays</t>
  </si>
  <si>
    <t>Would you view the following as positive or negative aspects of working as a teacher?  : Working long days</t>
  </si>
  <si>
    <t>Would you view the following as positive or negative aspects of working as a teacher?  : Marking students’ work</t>
  </si>
  <si>
    <t>Would you view the following as positive or negative aspects of working as a teacher?  : Working in-person for five days a week</t>
  </si>
  <si>
    <t>I would enjoy teaching for my whole career</t>
  </si>
  <si>
    <t>I would enjoy trying teaching for a few years, but not my whole career</t>
  </si>
  <si>
    <t>I would not enjoy teaching, even for a few years</t>
  </si>
  <si>
    <t xml:space="preserve"> Which of the following comes closest to your view?  </t>
  </si>
  <si>
    <t xml:space="preserve"> The country will always need teachers</t>
  </si>
  <si>
    <t xml:space="preserve"> Teachers change children’s lives</t>
  </si>
  <si>
    <t xml:space="preserve"> I can think of a specific teacher I had in the past who inspired me</t>
  </si>
  <si>
    <t xml:space="preserve"> I could do anything I put my mind to</t>
  </si>
  <si>
    <t xml:space="preserve"> Students with top grades who graduate from distinguished universities should be encouraged to go into teaching</t>
  </si>
  <si>
    <t xml:space="preserve"> I feel that I could do as good a job at teaching as most other people</t>
  </si>
  <si>
    <t xml:space="preserve"> I don’t know enough to teach most subjects that are taught in schools</t>
  </si>
  <si>
    <t xml:space="preserve"> I would enjoy working with young children</t>
  </si>
  <si>
    <t xml:space="preserve"> I enjoy public speaking</t>
  </si>
  <si>
    <t>Strongly Agree</t>
  </si>
  <si>
    <t>Moderately Agree</t>
  </si>
  <si>
    <t>Agree a little</t>
  </si>
  <si>
    <t>Neither Agree nor Disagree</t>
  </si>
  <si>
    <t>Disagree a little</t>
  </si>
  <si>
    <t>Moderately Disagree</t>
  </si>
  <si>
    <t>Strongly Disagree</t>
  </si>
  <si>
    <t>Grid Summary: Do you agree or disagree with the following?  </t>
  </si>
  <si>
    <t>Do you agree or disagree with the following?  : I would enjoy working with young children</t>
  </si>
  <si>
    <t>Do you agree or disagree with the following?  : I could do anything I put my mind to</t>
  </si>
  <si>
    <t>Do you agree or disagree with the following?  : I can think of a specific teacher I had in the past who inspired me</t>
  </si>
  <si>
    <t>Do you agree or disagree with the following?  : The country will always need teachers</t>
  </si>
  <si>
    <t>Do you agree or disagree with the following?  : Teachers change children’s lives</t>
  </si>
  <si>
    <t>Do you agree or disagree with the following?  : I enjoy public speaking</t>
  </si>
  <si>
    <t>Do you agree or disagree with the following?  : I feel that I could do as good a job at teaching as most other people</t>
  </si>
  <si>
    <t>Do you agree or disagree with the following?  : I don’t know enough to teach most subjects that are taught in schools</t>
  </si>
  <si>
    <t>Do you agree or disagree with the following?  : Students with top grades who graduate from distinguished universities should be encouraged to go into teaching</t>
  </si>
  <si>
    <t xml:space="preserve"> A private school</t>
  </si>
  <si>
    <t xml:space="preserve"> A grammar school</t>
  </si>
  <si>
    <t xml:space="preserve"> A state school</t>
  </si>
  <si>
    <t xml:space="preserve"> A specialised school for pupils with special educational needs</t>
  </si>
  <si>
    <t xml:space="preserve"> A school in a rural area</t>
  </si>
  <si>
    <t xml:space="preserve"> A school in the centre of a city</t>
  </si>
  <si>
    <t xml:space="preserve"> A high performing school</t>
  </si>
  <si>
    <t xml:space="preserve"> A school with a number of underperforming students</t>
  </si>
  <si>
    <t xml:space="preserve"> A school in a disproportionately poor area</t>
  </si>
  <si>
    <t>Very willing</t>
  </si>
  <si>
    <t>Somewhat willing</t>
  </si>
  <si>
    <t>Not very willing</t>
  </si>
  <si>
    <t>Not willing at all</t>
  </si>
  <si>
    <t>Grid Summary: Imagine you were looking for a job as a teacher. How willing would you be to work in the following?  </t>
  </si>
  <si>
    <t>Imagine you were looking for a job as a teacher. How willing would you be to work in the following?  : A private school</t>
  </si>
  <si>
    <t>Imagine you were looking for a job as a teacher. How willing would you be to work in the following?  : A grammar school</t>
  </si>
  <si>
    <t>Imagine you were looking for a job as a teacher. How willing would you be to work in the following?  : A state school</t>
  </si>
  <si>
    <t>Imagine you were looking for a job as a teacher. How willing would you be to work in the following?  : A specialised school for pupils with special educational needs</t>
  </si>
  <si>
    <t>Imagine you were looking for a job as a teacher. How willing would you be to work in the following?  : A school in a rural area</t>
  </si>
  <si>
    <t>Imagine you were looking for a job as a teacher. How willing would you be to work in the following?  : A school in the centre of a city</t>
  </si>
  <si>
    <t>Imagine you were looking for a job as a teacher. How willing would you be to work in the following?  : A high performing school</t>
  </si>
  <si>
    <t>Imagine you were looking for a job as a teacher. How willing would you be to work in the following?  : A school with a number of underperforming students</t>
  </si>
  <si>
    <t>Imagine you were looking for a job as a teacher. How willing would you be to work in the following?  : A school in a disproportionately poor area</t>
  </si>
  <si>
    <t>Stressful</t>
  </si>
  <si>
    <t>Rewarding</t>
  </si>
  <si>
    <t>Difficult</t>
  </si>
  <si>
    <t>Respected</t>
  </si>
  <si>
    <t>Not well-respected</t>
  </si>
  <si>
    <t>Fun</t>
  </si>
  <si>
    <t>Unrewarding</t>
  </si>
  <si>
    <t>Simple</t>
  </si>
  <si>
    <t>Relaxed</t>
  </si>
  <si>
    <t>Boring</t>
  </si>
  <si>
    <t>Which of the following words best describes teaching as a profession?Please select up to three.  </t>
  </si>
  <si>
    <t>It’s a job that makes a difference</t>
  </si>
  <si>
    <t>Good holiday and time off</t>
  </si>
  <si>
    <t>Getting to work with students</t>
  </si>
  <si>
    <t>The job teaches you important skills</t>
  </si>
  <si>
    <t>Good opportunities for progression</t>
  </si>
  <si>
    <t>Good job security</t>
  </si>
  <si>
    <t>It’s a job that is held in high regard</t>
  </si>
  <si>
    <t>There would be good opportunities to socialise</t>
  </si>
  <si>
    <t>It is an enjoyable job</t>
  </si>
  <si>
    <t>Good salary</t>
  </si>
  <si>
    <t>It is a job that is open to anyone</t>
  </si>
  <si>
    <t>Strong support networks</t>
  </si>
  <si>
    <t>Good funding and support from the Government</t>
  </si>
  <si>
    <t>Interacting with parents</t>
  </si>
  <si>
    <t>It is an easy job</t>
  </si>
  <si>
    <t>In your view, what are the main benefits of being a teacher?Select up to three of the following</t>
  </si>
  <si>
    <t>It is a stressful job</t>
  </si>
  <si>
    <t>Poor salary</t>
  </si>
  <si>
    <t>Lack of funding in schools and education</t>
  </si>
  <si>
    <t>The way parents treat teachers</t>
  </si>
  <si>
    <t>Poor work-life balance</t>
  </si>
  <si>
    <t>Inability to work from home</t>
  </si>
  <si>
    <t>Lack of support from school administrators</t>
  </si>
  <si>
    <t>It’s a job that is not held in high regard</t>
  </si>
  <si>
    <t>Having to work with students</t>
  </si>
  <si>
    <t>Poor opportunities for progression</t>
  </si>
  <si>
    <t>It seems like an impossible task</t>
  </si>
  <si>
    <t>Poor holiday and time-off allowance</t>
  </si>
  <si>
    <t>Poor job security</t>
  </si>
  <si>
    <t>It is not a very accessible job</t>
  </si>
  <si>
    <t>Poor opportunities to socialise</t>
  </si>
  <si>
    <t>The job does not teach you useful skills</t>
  </si>
  <si>
    <t>It is not an impactful job</t>
  </si>
  <si>
    <t>In your view, what are the main disadvantages of being a teacher?Select up to three of the following.  </t>
  </si>
  <si>
    <t xml:space="preserve"> Having a senior role</t>
  </si>
  <si>
    <t xml:space="preserve"> Earning a lot of money</t>
  </si>
  <si>
    <t xml:space="preserve"> Retiring early</t>
  </si>
  <si>
    <t xml:space="preserve"> Having a good work-life balance</t>
  </si>
  <si>
    <t xml:space="preserve"> Working with people you get on well with</t>
  </si>
  <si>
    <t xml:space="preserve"> Doing something which is good for the world</t>
  </si>
  <si>
    <t xml:space="preserve"> Doing something new or innovative</t>
  </si>
  <si>
    <t xml:space="preserve"> Becoming well known in an industry</t>
  </si>
  <si>
    <t xml:space="preserve"> Making a lasting difference</t>
  </si>
  <si>
    <t xml:space="preserve"> Developing my professional skills</t>
  </si>
  <si>
    <t xml:space="preserve"> Becoming a role model to others</t>
  </si>
  <si>
    <t xml:space="preserve"> Being happy and fulfilled</t>
  </si>
  <si>
    <t xml:space="preserve"> Creating something of my own</t>
  </si>
  <si>
    <t xml:space="preserve"> Making myself and my family proud</t>
  </si>
  <si>
    <t>Easier to achieve in teaching</t>
  </si>
  <si>
    <t>Easier to achieve in another sector</t>
  </si>
  <si>
    <t>Grid Summary: Do you think the following career goals would be easier to achieve in teaching or in another sector?</t>
  </si>
  <si>
    <t>Do you think the following career goals would be easier to achieve in teaching or in another sector?: Having a senior role</t>
  </si>
  <si>
    <t>Do you think the following career goals would be easier to achieve in teaching or in another sector?: Earning a lot of money</t>
  </si>
  <si>
    <t>Do you think the following career goals would be easier to achieve in teaching or in another sector?: Retiring early</t>
  </si>
  <si>
    <t>Do you think the following career goals would be easier to achieve in teaching or in another sector?: Having a good work-life balance</t>
  </si>
  <si>
    <t>Do you think the following career goals would be easier to achieve in teaching or in another sector?: Working with people you get on well with</t>
  </si>
  <si>
    <t>Do you think the following career goals would be easier to achieve in teaching or in another sector?: Doing something which is good for the world</t>
  </si>
  <si>
    <t>Do you think the following career goals would be easier to achieve in teaching or in another sector?: Doing something new or innovative</t>
  </si>
  <si>
    <t>Do you think the following career goals would be easier to achieve in teaching or in another sector?: Becoming well known in an industry</t>
  </si>
  <si>
    <t>Do you think the following career goals would be easier to achieve in teaching or in another sector?: Making a lasting difference</t>
  </si>
  <si>
    <t>Do you think the following career goals would be easier to achieve in teaching or in another sector?: Developing my professional skills</t>
  </si>
  <si>
    <t>Do you think the following career goals would be easier to achieve in teaching or in another sector?: Becoming a role model to others</t>
  </si>
  <si>
    <t>Do you think the following career goals would be easier to achieve in teaching or in another sector?: Being happy and fulfilled</t>
  </si>
  <si>
    <t>Do you think the following career goals would be easier to achieve in teaching or in another sector?: Creating something of my own</t>
  </si>
  <si>
    <t>Do you think the following career goals would be easier to achieve in teaching or in another sector?: Making myself and my family proud</t>
  </si>
  <si>
    <t xml:space="preserve"> That teachers get a very long summer holiday</t>
  </si>
  <si>
    <t xml:space="preserve"> That there is a lot of work outside of school hours for teachers</t>
  </si>
  <si>
    <t xml:space="preserve"> That teaching provides an opportunity to inspire the next generation</t>
  </si>
  <si>
    <t xml:space="preserve"> That teaching is fun</t>
  </si>
  <si>
    <t xml:space="preserve"> That teaching is stressful</t>
  </si>
  <si>
    <t xml:space="preserve"> That teaching is for those who can’t do anything else</t>
  </si>
  <si>
    <t xml:space="preserve"> That teaching is more difficult now than it used to be</t>
  </si>
  <si>
    <t xml:space="preserve"> That teachers are paid worse now than they used to be</t>
  </si>
  <si>
    <t>I have heard this, and think it is true</t>
  </si>
  <si>
    <t>I have heard this, but don’t think this is true</t>
  </si>
  <si>
    <t>I have NOT heard this, but I think it is true</t>
  </si>
  <si>
    <t>I have NOT heard this, and don’t think this is true</t>
  </si>
  <si>
    <t>Grid Summary: Which of the following have you heard said about teaching as a career?</t>
  </si>
  <si>
    <t>Which of the following have you heard said about teaching as a career?: That teachers get a very long summer holiday</t>
  </si>
  <si>
    <t>Which of the following have you heard said about teaching as a career?: That there is a lot of work outside of school hours for teachers</t>
  </si>
  <si>
    <t>Which of the following have you heard said about teaching as a career?: That teaching provides an opportunity to inspire the next generation</t>
  </si>
  <si>
    <t>Which of the following have you heard said about teaching as a career?: That teaching is fun</t>
  </si>
  <si>
    <t>Which of the following have you heard said about teaching as a career?: That teaching is stressful</t>
  </si>
  <si>
    <t>Which of the following have you heard said about teaching as a career?: That teaching is for those who can’t do anything else</t>
  </si>
  <si>
    <t>Which of the following have you heard said about teaching as a career?: That teaching is more difficult now than it used to be</t>
  </si>
  <si>
    <t>Which of the following have you heard said about teaching as a career?: That teachers are paid worse now than they used to be</t>
  </si>
  <si>
    <t>White people</t>
  </si>
  <si>
    <t>Women</t>
  </si>
  <si>
    <t>Those with University degrees</t>
  </si>
  <si>
    <t>People whose first career is teaching</t>
  </si>
  <si>
    <t>Older people</t>
  </si>
  <si>
    <t>Those who grew up on high incomes</t>
  </si>
  <si>
    <t>Those who went to distinguished universities</t>
  </si>
  <si>
    <t>Men</t>
  </si>
  <si>
    <t>Young people</t>
  </si>
  <si>
    <t>People who have had other careers before teaching</t>
  </si>
  <si>
    <t>None of the above are overrepresented</t>
  </si>
  <si>
    <t>Those who grew up on low incomes</t>
  </si>
  <si>
    <t>Those without University degrees</t>
  </si>
  <si>
    <t>Ethnic minorities</t>
  </si>
  <si>
    <t>In general, which of the following groups do you think are overrepresented among teachers in the UK, if any?Please select any which apply.</t>
  </si>
  <si>
    <t>None of the above are underrepresented</t>
  </si>
  <si>
    <t>Which of those groups do you think are underrepresented among teachers in the UK, if any?</t>
  </si>
  <si>
    <t>Much more likely</t>
  </si>
  <si>
    <t>Moderately more likely</t>
  </si>
  <si>
    <t>A little more likely</t>
  </si>
  <si>
    <t>It would not have any impact</t>
  </si>
  <si>
    <t xml:space="preserve"> Imagine you saw an offer for a teaching role that promised the following: Student loan cleared after teaching in a low-income school for 10 years To what extent does this make you more likely to consider becoming a teacher?  </t>
  </si>
  <si>
    <t>BASE: Question randomly assigned to respondents</t>
  </si>
  <si>
    <t xml:space="preserve"> Imagine you saw an offer for a teaching role that promised the following:    Relocation bonus to cover the full costs of relocating  To what extent does this make you more likely to consider becoming a teacher?  </t>
  </si>
  <si>
    <t xml:space="preserve"> Imagine you saw an offer for a teaching role that promised the following:  A scholarship of up to £30,000 to train in key subjects like Maths, languages, physics, etc.  To what extent does this make you more likely to consider becoming a teacher?  </t>
  </si>
  <si>
    <t xml:space="preserve"> Imagine you saw an offer for a teaching role that promised the following:  A fast-track leadership training scheme  To what extent does this make you more likely to consider becoming a teacher?  </t>
  </si>
  <si>
    <t xml:space="preserve"> Imagine you saw an offer for a teaching role that promised the following:  Flexibility about where you work from during non-teaching time  To what extent does this make you more likely to consider becoming a teacher?  </t>
  </si>
  <si>
    <t xml:space="preserve"> Imagine you saw an offer for a teaching role that promised the following:  13 weeks of holiday spread evenly throughout the year in 2 week blocks  To what extent does this make you more likely to consider becoming a teacher?  </t>
  </si>
  <si>
    <t xml:space="preserve"> Imagine you saw an offer for a teaching role that promised the following:  Nine-day working fortnight (i.e. one day off every two weeks)    To what extent does this make you more likely to consider becoming a teacher?  </t>
  </si>
  <si>
    <t xml:space="preserve"> Imagine you saw an offer for a teaching role that promised the following:  Pupils don’t use smartphones/social media    To what extent does this make you more likely to consider becoming a teacher?  </t>
  </si>
  <si>
    <t xml:space="preserve"> Imagine you saw an offer for a teaching role that promised the following:  No marking  To what extent does this make you more likely to consider becoming a teacher?  </t>
  </si>
  <si>
    <t xml:space="preserve"> Imagine you saw an offer for a teaching role that promised the following:  Chance to live in a new part of the country, with a ready-made peer group and social calendar     To what extent does this make you more likely to consider becoming a teacher?  </t>
  </si>
  <si>
    <t xml:space="preserve"> Imagine you saw an offer for a teaching role that promised the following:Starting salary of £25,000, rising to £30,000 after one yearTo what extent does this make you more likely to consider becoming a teacher?  </t>
  </si>
  <si>
    <t xml:space="preserve"> Imagine you saw an offer for a teaching role that promised the following:Starting salary of £27,500, rising to £35,000 after one year To what extent does this make you more likely to consider becoming a teacher?  </t>
  </si>
  <si>
    <t xml:space="preserve"> Imagine you saw an offer for a teaching role that promised the following:Starting salary of £30,000 per year To what extent does this make you more likely to consider becoming a teacher?  </t>
  </si>
  <si>
    <t xml:space="preserve"> Imagine you saw an offer for a teaching role that promised the following:Starting salary of £40,000 per year To what extent does this make you more likely to consider becoming a teacher?  </t>
  </si>
  <si>
    <t>Full Results</t>
  </si>
  <si>
    <t>All results are weighted using Iterative Proportional Fitting, or 'Raking'. The results are  weighted by interlocking age &amp; gender, region and ethnicity to Nationally Representative Proportions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</si>
</sst>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rgb="FF000000"/>
      <name val="Calibri"/>
      <family val="2"/>
      <scheme val="minor"/>
    </font>
    <font>
      <b/>
      <sz val="18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sz val="13"/>
      <color rgb="FF000000"/>
      <name val="Calibri"/>
      <family val="2"/>
    </font>
    <font>
      <i/>
      <sz val="13"/>
      <color rgb="FF000000"/>
      <name val="Calibri"/>
      <family val="2"/>
    </font>
    <font>
      <i/>
      <u/>
      <sz val="13"/>
      <color theme="1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2"/>
      <color rgb="FF000000"/>
      <name val="Calibri"/>
      <family val="2"/>
    </font>
    <font>
      <b/>
      <i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center" vertical="top" wrapText="1"/>
    </xf>
    <xf numFmtId="0" fontId="2" fillId="0" borderId="0" xfId="0" applyFont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9" fontId="8" fillId="0" borderId="0" xfId="0" applyNumberFormat="1" applyFont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9" fontId="7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9" fontId="8" fillId="0" borderId="2" xfId="0" applyNumberFormat="1" applyFont="1" applyBorder="1" applyAlignment="1">
      <alignment horizontal="center" vertical="center"/>
    </xf>
    <xf numFmtId="0" fontId="11" fillId="0" borderId="0" xfId="0" applyFont="1"/>
    <xf numFmtId="0" fontId="1" fillId="0" borderId="0" xfId="0" applyFont="1" applyAlignment="1">
      <alignment horizontal="center" vertical="top" wrapText="1"/>
    </xf>
    <xf numFmtId="0" fontId="0" fillId="0" borderId="0" xfId="0"/>
    <xf numFmtId="0" fontId="4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4389120" cy="8229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F7:M20"/>
  <sheetViews>
    <sheetView showGridLines="0" workbookViewId="0">
      <selection activeCell="R19" sqref="R19"/>
    </sheetView>
  </sheetViews>
  <sheetFormatPr defaultColWidth="10.90625" defaultRowHeight="14.5" x14ac:dyDescent="0.35"/>
  <sheetData>
    <row r="7" spans="6:12" ht="40" customHeight="1" x14ac:dyDescent="0.35">
      <c r="F7" s="25" t="s">
        <v>0</v>
      </c>
      <c r="G7" s="26"/>
      <c r="H7" s="26"/>
      <c r="I7" s="26"/>
      <c r="J7" s="26"/>
      <c r="K7" s="26"/>
      <c r="L7" s="26"/>
    </row>
    <row r="10" spans="6:12" ht="20" customHeight="1" x14ac:dyDescent="0.45">
      <c r="F10" s="2" t="s">
        <v>1</v>
      </c>
      <c r="K10" s="3" t="s">
        <v>2</v>
      </c>
    </row>
    <row r="11" spans="6:12" ht="20" customHeight="1" x14ac:dyDescent="0.45">
      <c r="F11" s="2" t="s">
        <v>3</v>
      </c>
      <c r="K11" s="3" t="s">
        <v>4</v>
      </c>
    </row>
    <row r="12" spans="6:12" ht="20" customHeight="1" x14ac:dyDescent="0.45">
      <c r="F12" s="2" t="s">
        <v>5</v>
      </c>
      <c r="K12" s="3" t="s">
        <v>6</v>
      </c>
    </row>
    <row r="13" spans="6:12" ht="20" customHeight="1" x14ac:dyDescent="0.45">
      <c r="F13" s="2" t="s">
        <v>7</v>
      </c>
      <c r="K13" s="3">
        <v>3031</v>
      </c>
    </row>
    <row r="14" spans="6:12" ht="18.5" x14ac:dyDescent="0.45">
      <c r="F14" s="2"/>
    </row>
    <row r="15" spans="6:12" ht="18.5" x14ac:dyDescent="0.45">
      <c r="F15" s="2"/>
    </row>
    <row r="16" spans="6:12" ht="18.5" x14ac:dyDescent="0.45">
      <c r="F16" s="2" t="s">
        <v>8</v>
      </c>
    </row>
    <row r="17" spans="6:13" ht="50" customHeight="1" x14ac:dyDescent="0.35">
      <c r="F17" s="27" t="s">
        <v>663</v>
      </c>
      <c r="G17" s="26"/>
      <c r="H17" s="26"/>
      <c r="I17" s="26"/>
      <c r="J17" s="26"/>
      <c r="K17" s="26"/>
      <c r="L17" s="26"/>
      <c r="M17" s="26"/>
    </row>
    <row r="19" spans="6:13" ht="30" customHeight="1" x14ac:dyDescent="0.35">
      <c r="F19" s="4" t="s">
        <v>9</v>
      </c>
    </row>
    <row r="20" spans="6:13" ht="17" x14ac:dyDescent="0.35">
      <c r="F20" s="5" t="str">
        <f>HYPERLINK("mailto:" &amp; "polling@publicfirst.co.uk" &amp; "?subject="&amp; F7, "polling@publicfirst.co.uk")</f>
        <v>polling@publicfirst.co.uk</v>
      </c>
    </row>
  </sheetData>
  <mergeCells count="2">
    <mergeCell ref="F7:L7"/>
    <mergeCell ref="F17:M17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134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127</v>
      </c>
      <c r="C9" s="17">
        <v>0.39547131184064899</v>
      </c>
      <c r="D9" s="17">
        <v>0.34061513509546099</v>
      </c>
      <c r="E9" s="17">
        <v>0.44937506577075198</v>
      </c>
      <c r="F9" s="17"/>
      <c r="G9" s="17">
        <v>0.25999217887003301</v>
      </c>
      <c r="H9" s="17">
        <v>0.32670754591784901</v>
      </c>
      <c r="I9" s="17">
        <v>0.40407269143380398</v>
      </c>
      <c r="J9" s="17">
        <v>0.45388972977626002</v>
      </c>
      <c r="K9" s="17">
        <v>0.40058874592742899</v>
      </c>
      <c r="L9" s="17">
        <v>0.45581446448032398</v>
      </c>
      <c r="M9" s="17">
        <v>0.44827412092547603</v>
      </c>
      <c r="N9" s="17">
        <v>0.37057786565405498</v>
      </c>
      <c r="O9" s="17">
        <v>0.43108524193332898</v>
      </c>
      <c r="P9" s="17"/>
      <c r="Q9" s="17">
        <v>0.44219038595551002</v>
      </c>
      <c r="R9" s="17">
        <v>0.45498578154441699</v>
      </c>
      <c r="S9" s="17">
        <v>0.43202598919854301</v>
      </c>
      <c r="T9" s="17">
        <v>0.38923101939448101</v>
      </c>
      <c r="U9" s="17"/>
      <c r="V9" s="17">
        <v>0.451858656681696</v>
      </c>
      <c r="W9" s="17">
        <v>0.42806309545869098</v>
      </c>
      <c r="X9" s="17">
        <v>0.39700022259359902</v>
      </c>
      <c r="Y9" s="17">
        <v>0.38962408791982001</v>
      </c>
      <c r="Z9" s="17">
        <v>0.34217262867694698</v>
      </c>
      <c r="AA9" s="17">
        <v>0.36086267461722599</v>
      </c>
      <c r="AB9" s="17">
        <v>0.37529317230090598</v>
      </c>
      <c r="AC9" s="17">
        <v>0.39243272872863399</v>
      </c>
      <c r="AD9" s="17">
        <v>0.37207618408896198</v>
      </c>
      <c r="AE9" s="17"/>
      <c r="AF9" s="17">
        <v>0.35642658345710898</v>
      </c>
      <c r="AG9" s="17">
        <v>0.403901091447534</v>
      </c>
      <c r="AH9" s="17">
        <v>0.39319920322426399</v>
      </c>
      <c r="AI9" s="17">
        <v>0.30328586753675901</v>
      </c>
      <c r="AJ9" s="17">
        <v>0.38990380534125801</v>
      </c>
      <c r="AK9" s="17">
        <v>0.43531743345950402</v>
      </c>
      <c r="AL9" s="17"/>
      <c r="AM9" s="17">
        <v>0.24551131036760199</v>
      </c>
      <c r="AN9" s="17">
        <v>0.35116968166365897</v>
      </c>
      <c r="AO9" s="17">
        <v>0.38533934296891098</v>
      </c>
      <c r="AP9" s="17">
        <v>0.43857588497632999</v>
      </c>
      <c r="AQ9" s="17">
        <v>0.41021365752238298</v>
      </c>
      <c r="AR9" s="17">
        <v>0.38990834312469302</v>
      </c>
      <c r="AS9" s="17">
        <v>0.40319346614106899</v>
      </c>
      <c r="AT9" s="17">
        <v>0.36722706744793798</v>
      </c>
      <c r="AU9" s="17">
        <v>0.409673557753087</v>
      </c>
      <c r="AV9" s="17">
        <v>0.39384325130363201</v>
      </c>
      <c r="AW9" s="17">
        <v>0.43397404277268498</v>
      </c>
      <c r="AX9" s="17">
        <v>0.437819491625629</v>
      </c>
      <c r="AY9" s="17">
        <v>0.43479875182216099</v>
      </c>
      <c r="AZ9" s="17">
        <v>0.327491073073645</v>
      </c>
      <c r="BA9" s="17">
        <v>0.49829024171377301</v>
      </c>
      <c r="BB9" s="17">
        <v>0.45022860948079002</v>
      </c>
      <c r="BC9" s="17"/>
      <c r="BD9" s="17">
        <v>0.46962613063112002</v>
      </c>
      <c r="BE9" s="17">
        <v>0.32275514298358499</v>
      </c>
      <c r="BF9" s="17">
        <v>0.39636924853211303</v>
      </c>
      <c r="BG9" s="17"/>
      <c r="BH9" s="17">
        <v>0.36850517405345801</v>
      </c>
      <c r="BI9" s="17">
        <v>0.49172341125402302</v>
      </c>
      <c r="BJ9" s="17">
        <v>0.51270586657787498</v>
      </c>
      <c r="BK9" s="17"/>
      <c r="BL9" s="17">
        <v>0.44474249654176301</v>
      </c>
      <c r="BM9" s="17">
        <v>0.47242262052099798</v>
      </c>
      <c r="BN9" s="17">
        <v>0.49029693058297602</v>
      </c>
      <c r="BO9" s="17"/>
      <c r="BP9" s="17">
        <v>0.40454999554312099</v>
      </c>
      <c r="BQ9" s="17">
        <v>0.36601556262523799</v>
      </c>
      <c r="BR9" s="17"/>
      <c r="BS9" s="17">
        <v>0.56510161756173105</v>
      </c>
      <c r="BT9" s="17">
        <v>0.48572838064813001</v>
      </c>
      <c r="BU9" s="17">
        <v>0.41385632985843701</v>
      </c>
      <c r="BV9" s="17">
        <v>0.287961334588272</v>
      </c>
      <c r="BW9" s="17"/>
      <c r="BX9" s="17">
        <v>0.49066816514620198</v>
      </c>
      <c r="BY9" s="17">
        <v>0.35454814183537903</v>
      </c>
      <c r="BZ9" s="17">
        <v>0.38855504582171801</v>
      </c>
      <c r="CA9" s="17"/>
      <c r="CB9" s="17">
        <v>0.52250663859815405</v>
      </c>
      <c r="CC9" s="17">
        <v>0.37419190899597599</v>
      </c>
      <c r="CD9" s="17">
        <v>0.21885054449097799</v>
      </c>
      <c r="CE9" s="17">
        <v>0.36825165442734897</v>
      </c>
      <c r="CF9" s="17">
        <v>0.55535831786871503</v>
      </c>
      <c r="CG9" s="17">
        <v>0.42305595211848701</v>
      </c>
      <c r="CH9" s="17"/>
      <c r="CI9" s="17">
        <v>0.32037549658797299</v>
      </c>
      <c r="CJ9" s="17">
        <v>0.42666436818759701</v>
      </c>
      <c r="CK9" s="17">
        <v>0.29282308458613399</v>
      </c>
      <c r="CL9" s="17">
        <v>0.42124365545894998</v>
      </c>
    </row>
    <row r="10" spans="2:90" x14ac:dyDescent="0.35">
      <c r="B10" s="21" t="s">
        <v>128</v>
      </c>
      <c r="C10" s="17">
        <v>0.572486208178971</v>
      </c>
      <c r="D10" s="17">
        <v>0.63097397703416702</v>
      </c>
      <c r="E10" s="17">
        <v>0.51477791800441797</v>
      </c>
      <c r="F10" s="17"/>
      <c r="G10" s="17">
        <v>0.71233387980710505</v>
      </c>
      <c r="H10" s="17">
        <v>0.65788197001266402</v>
      </c>
      <c r="I10" s="17">
        <v>0.55917123934442603</v>
      </c>
      <c r="J10" s="17">
        <v>0.52810379769457305</v>
      </c>
      <c r="K10" s="17">
        <v>0.53738374654243304</v>
      </c>
      <c r="L10" s="17">
        <v>0.51875886936733895</v>
      </c>
      <c r="M10" s="17">
        <v>0.52084626192628902</v>
      </c>
      <c r="N10" s="17">
        <v>0.59759767329907099</v>
      </c>
      <c r="O10" s="17">
        <v>0.52894958179826901</v>
      </c>
      <c r="P10" s="17"/>
      <c r="Q10" s="17">
        <v>0.52979391962911104</v>
      </c>
      <c r="R10" s="17">
        <v>0.52315843597448897</v>
      </c>
      <c r="S10" s="17">
        <v>0.545984091496311</v>
      </c>
      <c r="T10" s="17">
        <v>0.57765707516392595</v>
      </c>
      <c r="U10" s="17"/>
      <c r="V10" s="17">
        <v>0.51620672317676997</v>
      </c>
      <c r="W10" s="17">
        <v>0.53735305465691496</v>
      </c>
      <c r="X10" s="17">
        <v>0.57761493221159699</v>
      </c>
      <c r="Y10" s="17">
        <v>0.57597634403554299</v>
      </c>
      <c r="Z10" s="17">
        <v>0.61399450453557303</v>
      </c>
      <c r="AA10" s="17">
        <v>0.61282026734955797</v>
      </c>
      <c r="AB10" s="17">
        <v>0.60030208536157503</v>
      </c>
      <c r="AC10" s="17">
        <v>0.54979966818091197</v>
      </c>
      <c r="AD10" s="17">
        <v>0.60130813671421401</v>
      </c>
      <c r="AE10" s="17"/>
      <c r="AF10" s="17">
        <v>0.59664851072000902</v>
      </c>
      <c r="AG10" s="17">
        <v>0.54974363236829704</v>
      </c>
      <c r="AH10" s="17">
        <v>0.57991071922338799</v>
      </c>
      <c r="AI10" s="17">
        <v>0.679926876040998</v>
      </c>
      <c r="AJ10" s="17">
        <v>0.58627741942412603</v>
      </c>
      <c r="AK10" s="17">
        <v>0.54217928004271199</v>
      </c>
      <c r="AL10" s="17"/>
      <c r="AM10" s="17">
        <v>0.69878110025253903</v>
      </c>
      <c r="AN10" s="17">
        <v>0.56575948762512296</v>
      </c>
      <c r="AO10" s="17">
        <v>0.57324545850119701</v>
      </c>
      <c r="AP10" s="17">
        <v>0.53444715543495902</v>
      </c>
      <c r="AQ10" s="17">
        <v>0.57276152965295801</v>
      </c>
      <c r="AR10" s="17">
        <v>0.57474173264063599</v>
      </c>
      <c r="AS10" s="17">
        <v>0.57275932371106397</v>
      </c>
      <c r="AT10" s="17">
        <v>0.60230706769623099</v>
      </c>
      <c r="AU10" s="17">
        <v>0.55735145328655</v>
      </c>
      <c r="AV10" s="17">
        <v>0.59658563008029697</v>
      </c>
      <c r="AW10" s="17">
        <v>0.52453896306181902</v>
      </c>
      <c r="AX10" s="17">
        <v>0.512191795090149</v>
      </c>
      <c r="AY10" s="17">
        <v>0.56520124817783901</v>
      </c>
      <c r="AZ10" s="17">
        <v>0.639604203010398</v>
      </c>
      <c r="BA10" s="17">
        <v>0.496460518863023</v>
      </c>
      <c r="BB10" s="17">
        <v>0.54977139051920998</v>
      </c>
      <c r="BC10" s="17"/>
      <c r="BD10" s="17">
        <v>0.50871228304898197</v>
      </c>
      <c r="BE10" s="17">
        <v>0.64949209404433295</v>
      </c>
      <c r="BF10" s="17">
        <v>0.56402419275036397</v>
      </c>
      <c r="BG10" s="17"/>
      <c r="BH10" s="17">
        <v>0.59891248862572599</v>
      </c>
      <c r="BI10" s="17">
        <v>0.48911299877388997</v>
      </c>
      <c r="BJ10" s="17">
        <v>0.47115355514615898</v>
      </c>
      <c r="BK10" s="17"/>
      <c r="BL10" s="17">
        <v>0.51707236587442096</v>
      </c>
      <c r="BM10" s="17">
        <v>0.518309430949776</v>
      </c>
      <c r="BN10" s="17">
        <v>0.50319178713496804</v>
      </c>
      <c r="BO10" s="17"/>
      <c r="BP10" s="17">
        <v>0.58380296112295604</v>
      </c>
      <c r="BQ10" s="17">
        <v>0.59313805763113603</v>
      </c>
      <c r="BR10" s="17"/>
      <c r="BS10" s="17">
        <v>0.40709580227921099</v>
      </c>
      <c r="BT10" s="17">
        <v>0.49217482266124002</v>
      </c>
      <c r="BU10" s="17">
        <v>0.55433578449221999</v>
      </c>
      <c r="BV10" s="17">
        <v>0.67958844306999699</v>
      </c>
      <c r="BW10" s="17"/>
      <c r="BX10" s="17">
        <v>0.48535642375861399</v>
      </c>
      <c r="BY10" s="17">
        <v>0.62956304830029397</v>
      </c>
      <c r="BZ10" s="17">
        <v>0.57761063358726095</v>
      </c>
      <c r="CA10" s="17"/>
      <c r="CB10" s="17">
        <v>0.45047828164026299</v>
      </c>
      <c r="CC10" s="17">
        <v>0.60144988859919402</v>
      </c>
      <c r="CD10" s="17">
        <v>0.74367500773807704</v>
      </c>
      <c r="CE10" s="17">
        <v>0.60265238371731999</v>
      </c>
      <c r="CF10" s="17">
        <v>0.43100757222848202</v>
      </c>
      <c r="CG10" s="17">
        <v>0.51916473869417801</v>
      </c>
      <c r="CH10" s="17"/>
      <c r="CI10" s="17">
        <v>0.63835802209201098</v>
      </c>
      <c r="CJ10" s="17">
        <v>0.54758601933038897</v>
      </c>
      <c r="CK10" s="17">
        <v>0.63950366423713001</v>
      </c>
      <c r="CL10" s="17">
        <v>0.55455563658187201</v>
      </c>
    </row>
    <row r="11" spans="2:90" x14ac:dyDescent="0.35">
      <c r="B11" s="21" t="s">
        <v>110</v>
      </c>
      <c r="C11" s="23">
        <v>3.2042479980379998E-2</v>
      </c>
      <c r="D11" s="23">
        <v>2.84108878703721E-2</v>
      </c>
      <c r="E11" s="23">
        <v>3.5847016224829498E-2</v>
      </c>
      <c r="F11" s="23"/>
      <c r="G11" s="23">
        <v>2.7673941322862199E-2</v>
      </c>
      <c r="H11" s="23">
        <v>1.5410484069487E-2</v>
      </c>
      <c r="I11" s="23">
        <v>3.6756069221770299E-2</v>
      </c>
      <c r="J11" s="23">
        <v>1.8006472529167001E-2</v>
      </c>
      <c r="K11" s="23">
        <v>6.2027507530137901E-2</v>
      </c>
      <c r="L11" s="23">
        <v>2.5426666152336901E-2</v>
      </c>
      <c r="M11" s="23">
        <v>3.0879617148234999E-2</v>
      </c>
      <c r="N11" s="23">
        <v>3.1824461046874399E-2</v>
      </c>
      <c r="O11" s="23">
        <v>3.9965176268402E-2</v>
      </c>
      <c r="P11" s="23"/>
      <c r="Q11" s="23">
        <v>2.80156944153785E-2</v>
      </c>
      <c r="R11" s="23">
        <v>2.1855782481093902E-2</v>
      </c>
      <c r="S11" s="23">
        <v>2.1989919305145801E-2</v>
      </c>
      <c r="T11" s="23">
        <v>3.3111905441593897E-2</v>
      </c>
      <c r="U11" s="23"/>
      <c r="V11" s="23">
        <v>3.1934620141534302E-2</v>
      </c>
      <c r="W11" s="23">
        <v>3.4583849884394099E-2</v>
      </c>
      <c r="X11" s="23">
        <v>2.5384845194803999E-2</v>
      </c>
      <c r="Y11" s="23">
        <v>3.4399568044636397E-2</v>
      </c>
      <c r="Z11" s="23">
        <v>4.38328667874796E-2</v>
      </c>
      <c r="AA11" s="23">
        <v>2.6317058033215102E-2</v>
      </c>
      <c r="AB11" s="23">
        <v>2.4404742337518999E-2</v>
      </c>
      <c r="AC11" s="23">
        <v>5.7767603090453701E-2</v>
      </c>
      <c r="AD11" s="23">
        <v>2.66156791968244E-2</v>
      </c>
      <c r="AE11" s="23"/>
      <c r="AF11" s="23">
        <v>4.6924905822882002E-2</v>
      </c>
      <c r="AG11" s="23">
        <v>4.6355276184168501E-2</v>
      </c>
      <c r="AH11" s="23">
        <v>2.6890077552348401E-2</v>
      </c>
      <c r="AI11" s="23">
        <v>1.6787256422243699E-2</v>
      </c>
      <c r="AJ11" s="23">
        <v>2.38187752346154E-2</v>
      </c>
      <c r="AK11" s="23">
        <v>2.2503286497783499E-2</v>
      </c>
      <c r="AL11" s="23"/>
      <c r="AM11" s="23">
        <v>5.57075893798595E-2</v>
      </c>
      <c r="AN11" s="23">
        <v>8.3070830711218596E-2</v>
      </c>
      <c r="AO11" s="23">
        <v>4.1415198529891499E-2</v>
      </c>
      <c r="AP11" s="23">
        <v>2.6976959588711401E-2</v>
      </c>
      <c r="AQ11" s="23">
        <v>1.70248128246589E-2</v>
      </c>
      <c r="AR11" s="23">
        <v>3.5349924234670399E-2</v>
      </c>
      <c r="AS11" s="23">
        <v>2.4047210147866399E-2</v>
      </c>
      <c r="AT11" s="23">
        <v>3.04658648558313E-2</v>
      </c>
      <c r="AU11" s="23">
        <v>3.29749889603623E-2</v>
      </c>
      <c r="AV11" s="23">
        <v>9.5711186160705296E-3</v>
      </c>
      <c r="AW11" s="23">
        <v>4.1486994165495103E-2</v>
      </c>
      <c r="AX11" s="23">
        <v>4.9988713284221498E-2</v>
      </c>
      <c r="AY11" s="23">
        <v>0</v>
      </c>
      <c r="AZ11" s="23">
        <v>3.29047239159573E-2</v>
      </c>
      <c r="BA11" s="23">
        <v>5.2492394232039998E-3</v>
      </c>
      <c r="BB11" s="23">
        <v>0</v>
      </c>
      <c r="BC11" s="23"/>
      <c r="BD11" s="23">
        <v>2.1661586319897799E-2</v>
      </c>
      <c r="BE11" s="23">
        <v>2.7752762972081998E-2</v>
      </c>
      <c r="BF11" s="23">
        <v>3.9606558717522597E-2</v>
      </c>
      <c r="BG11" s="23"/>
      <c r="BH11" s="23">
        <v>3.2582337320816099E-2</v>
      </c>
      <c r="BI11" s="23">
        <v>1.9163589972087301E-2</v>
      </c>
      <c r="BJ11" s="23">
        <v>1.61405782759667E-2</v>
      </c>
      <c r="BK11" s="23"/>
      <c r="BL11" s="23">
        <v>3.8185137583816302E-2</v>
      </c>
      <c r="BM11" s="23">
        <v>9.2679485292267091E-3</v>
      </c>
      <c r="BN11" s="23">
        <v>6.51128228205627E-3</v>
      </c>
      <c r="BO11" s="23"/>
      <c r="BP11" s="23">
        <v>1.1647043333922901E-2</v>
      </c>
      <c r="BQ11" s="23">
        <v>4.08463797436261E-2</v>
      </c>
      <c r="BR11" s="23"/>
      <c r="BS11" s="23">
        <v>2.7802580159058E-2</v>
      </c>
      <c r="BT11" s="23">
        <v>2.2096796690629299E-2</v>
      </c>
      <c r="BU11" s="23">
        <v>3.1807885649343302E-2</v>
      </c>
      <c r="BV11" s="23">
        <v>3.2450222341730998E-2</v>
      </c>
      <c r="BW11" s="23"/>
      <c r="BX11" s="23">
        <v>2.39754110951848E-2</v>
      </c>
      <c r="BY11" s="23">
        <v>1.5888809864326298E-2</v>
      </c>
      <c r="BZ11" s="23">
        <v>3.3834320591020997E-2</v>
      </c>
      <c r="CA11" s="23"/>
      <c r="CB11" s="23">
        <v>2.7015079761583499E-2</v>
      </c>
      <c r="CC11" s="23">
        <v>2.4358202404829599E-2</v>
      </c>
      <c r="CD11" s="23">
        <v>3.74744477709456E-2</v>
      </c>
      <c r="CE11" s="23">
        <v>2.90959618553309E-2</v>
      </c>
      <c r="CF11" s="23">
        <v>1.36341099028028E-2</v>
      </c>
      <c r="CG11" s="23">
        <v>5.7779309187335502E-2</v>
      </c>
      <c r="CH11" s="23"/>
      <c r="CI11" s="23">
        <v>4.12664813200153E-2</v>
      </c>
      <c r="CJ11" s="23">
        <v>2.5749612482013799E-2</v>
      </c>
      <c r="CK11" s="23">
        <v>6.7673251176736102E-2</v>
      </c>
      <c r="CL11" s="23">
        <v>2.4200707959177899E-2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462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0.22023231461529</v>
      </c>
      <c r="D9" s="17">
        <v>0.216368476100151</v>
      </c>
      <c r="E9" s="17">
        <v>0.227497944007336</v>
      </c>
      <c r="F9" s="17"/>
      <c r="G9" s="17">
        <v>0.2463161914741</v>
      </c>
      <c r="H9" s="17">
        <v>0.22610777378674901</v>
      </c>
      <c r="I9" s="17">
        <v>0.24914119054658801</v>
      </c>
      <c r="J9" s="17">
        <v>0.15953635478852199</v>
      </c>
      <c r="K9" s="17">
        <v>0.25702291150719397</v>
      </c>
      <c r="L9" s="17">
        <v>0.225746855708086</v>
      </c>
      <c r="M9" s="17">
        <v>0.22692028595046501</v>
      </c>
      <c r="N9" s="17">
        <v>0.21568744095631301</v>
      </c>
      <c r="O9" s="17">
        <v>0.18076361438024099</v>
      </c>
      <c r="P9" s="17"/>
      <c r="Q9" s="17">
        <v>0.25295970855002298</v>
      </c>
      <c r="R9" s="17">
        <v>0.28949017757559098</v>
      </c>
      <c r="S9" s="17">
        <v>0.22997735093465399</v>
      </c>
      <c r="T9" s="17">
        <v>0.21119156815090001</v>
      </c>
      <c r="U9" s="17"/>
      <c r="V9" s="17">
        <v>0.23401631536763501</v>
      </c>
      <c r="W9" s="17">
        <v>0.21205887956203701</v>
      </c>
      <c r="X9" s="17">
        <v>0.23205383273022701</v>
      </c>
      <c r="Y9" s="17">
        <v>0.20420465145817701</v>
      </c>
      <c r="Z9" s="17">
        <v>0.19851308983850899</v>
      </c>
      <c r="AA9" s="17">
        <v>0.20195124315507601</v>
      </c>
      <c r="AB9" s="17">
        <v>0.22947996651925601</v>
      </c>
      <c r="AC9" s="17">
        <v>0.240945299910933</v>
      </c>
      <c r="AD9" s="17">
        <v>0.23240997471934399</v>
      </c>
      <c r="AE9" s="17"/>
      <c r="AF9" s="17">
        <v>0.25153350581168599</v>
      </c>
      <c r="AG9" s="17">
        <v>0.24034862119828401</v>
      </c>
      <c r="AH9" s="17">
        <v>0.18329530826917101</v>
      </c>
      <c r="AI9" s="17">
        <v>0.26562657653862698</v>
      </c>
      <c r="AJ9" s="17">
        <v>0.17265050372412399</v>
      </c>
      <c r="AK9" s="17">
        <v>0.221000819531949</v>
      </c>
      <c r="AL9" s="17"/>
      <c r="AM9" s="17">
        <v>0.223532313128329</v>
      </c>
      <c r="AN9" s="17">
        <v>0.22360641563068101</v>
      </c>
      <c r="AO9" s="17">
        <v>0.30625201656730699</v>
      </c>
      <c r="AP9" s="17">
        <v>0.20275548728644899</v>
      </c>
      <c r="AQ9" s="17">
        <v>0.19160648895483301</v>
      </c>
      <c r="AR9" s="17">
        <v>0.174604055639419</v>
      </c>
      <c r="AS9" s="17">
        <v>0.22497410477608701</v>
      </c>
      <c r="AT9" s="17">
        <v>0.21950641572287399</v>
      </c>
      <c r="AU9" s="17">
        <v>0.23916965335528001</v>
      </c>
      <c r="AV9" s="17">
        <v>0.28218040628068602</v>
      </c>
      <c r="AW9" s="17">
        <v>0.23466484665968601</v>
      </c>
      <c r="AX9" s="17">
        <v>0.16263696209054301</v>
      </c>
      <c r="AY9" s="17">
        <v>0.20051469712064701</v>
      </c>
      <c r="AZ9" s="17">
        <v>0.25090915080424198</v>
      </c>
      <c r="BA9" s="17">
        <v>0.351634811231684</v>
      </c>
      <c r="BB9" s="17">
        <v>0.18396590214332001</v>
      </c>
      <c r="BC9" s="17"/>
      <c r="BD9" s="17">
        <v>0.194440003846027</v>
      </c>
      <c r="BE9" s="17">
        <v>0.227507486350288</v>
      </c>
      <c r="BF9" s="17">
        <v>0.23176508725106901</v>
      </c>
      <c r="BG9" s="17"/>
      <c r="BH9" s="17">
        <v>0.223673359649572</v>
      </c>
      <c r="BI9" s="17">
        <v>0.26303105827386097</v>
      </c>
      <c r="BJ9" s="17">
        <v>0.159729570055089</v>
      </c>
      <c r="BK9" s="17"/>
      <c r="BL9" s="17">
        <v>0.130001331844599</v>
      </c>
      <c r="BM9" s="17">
        <v>0.238115185424954</v>
      </c>
      <c r="BN9" s="17">
        <v>0.236122613393248</v>
      </c>
      <c r="BO9" s="17"/>
      <c r="BP9" s="17">
        <v>0.212768739101976</v>
      </c>
      <c r="BQ9" s="17">
        <v>0.233837821012601</v>
      </c>
      <c r="BR9" s="17"/>
      <c r="BS9" s="17">
        <v>0.33620837803671599</v>
      </c>
      <c r="BT9" s="17">
        <v>0.240312449876529</v>
      </c>
      <c r="BU9" s="17">
        <v>0.17029795264304801</v>
      </c>
      <c r="BV9" s="17">
        <v>0.210823880633557</v>
      </c>
      <c r="BW9" s="17"/>
      <c r="BX9" s="17">
        <v>0.22350898130171101</v>
      </c>
      <c r="BY9" s="17">
        <v>0.28814434603693601</v>
      </c>
      <c r="BZ9" s="17">
        <v>0.21573448369172299</v>
      </c>
      <c r="CA9" s="17"/>
      <c r="CB9" s="17">
        <v>0.30750663985094601</v>
      </c>
      <c r="CC9" s="17">
        <v>0.31397306771948702</v>
      </c>
      <c r="CD9" s="17">
        <v>0.121112898472978</v>
      </c>
      <c r="CE9" s="17">
        <v>0.16369575098143099</v>
      </c>
      <c r="CF9" s="17">
        <v>0.35815211640240602</v>
      </c>
      <c r="CG9" s="17">
        <v>9.7781085444442001E-2</v>
      </c>
      <c r="CH9" s="17"/>
      <c r="CI9" s="17">
        <v>0.16393893089249101</v>
      </c>
      <c r="CJ9" s="17">
        <v>0.31523900942581701</v>
      </c>
      <c r="CK9" s="17">
        <v>6.1203516246489703E-2</v>
      </c>
      <c r="CL9" s="17">
        <v>0.219156856083837</v>
      </c>
    </row>
    <row r="10" spans="2:90" x14ac:dyDescent="0.35">
      <c r="B10" s="21" t="s">
        <v>180</v>
      </c>
      <c r="C10" s="17">
        <v>0.15876805480237</v>
      </c>
      <c r="D10" s="17">
        <v>0.139663891379849</v>
      </c>
      <c r="E10" s="17">
        <v>0.17694902680240601</v>
      </c>
      <c r="F10" s="17"/>
      <c r="G10" s="17">
        <v>0.14299726041013699</v>
      </c>
      <c r="H10" s="17">
        <v>0.16886279348486699</v>
      </c>
      <c r="I10" s="17">
        <v>0.159327932942634</v>
      </c>
      <c r="J10" s="17">
        <v>0.18481558412653101</v>
      </c>
      <c r="K10" s="17">
        <v>0.15208470879140301</v>
      </c>
      <c r="L10" s="17">
        <v>0.17395073277613701</v>
      </c>
      <c r="M10" s="17">
        <v>0.15206228272509101</v>
      </c>
      <c r="N10" s="17">
        <v>0.13341488948552099</v>
      </c>
      <c r="O10" s="17">
        <v>0.163002892204267</v>
      </c>
      <c r="P10" s="17"/>
      <c r="Q10" s="17">
        <v>0.16046791086829201</v>
      </c>
      <c r="R10" s="17">
        <v>0.203638033172238</v>
      </c>
      <c r="S10" s="17">
        <v>0.19542711082938</v>
      </c>
      <c r="T10" s="17">
        <v>0.15771450619136901</v>
      </c>
      <c r="U10" s="17"/>
      <c r="V10" s="17">
        <v>0.17998911835553599</v>
      </c>
      <c r="W10" s="17">
        <v>0.15984436752259401</v>
      </c>
      <c r="X10" s="17">
        <v>0.146537714039147</v>
      </c>
      <c r="Y10" s="17">
        <v>0.14952248080363001</v>
      </c>
      <c r="Z10" s="17">
        <v>0.13840601324508001</v>
      </c>
      <c r="AA10" s="17">
        <v>0.18729716892484499</v>
      </c>
      <c r="AB10" s="17">
        <v>0.148801093777161</v>
      </c>
      <c r="AC10" s="17">
        <v>0.123003176723445</v>
      </c>
      <c r="AD10" s="17">
        <v>0.15700486927922799</v>
      </c>
      <c r="AE10" s="17"/>
      <c r="AF10" s="17">
        <v>0.13908271958304899</v>
      </c>
      <c r="AG10" s="17">
        <v>0.15833338575049499</v>
      </c>
      <c r="AH10" s="17">
        <v>0.11154200653051199</v>
      </c>
      <c r="AI10" s="17">
        <v>0.15293647757950901</v>
      </c>
      <c r="AJ10" s="17">
        <v>0.182882429903096</v>
      </c>
      <c r="AK10" s="17">
        <v>0.17095899098873099</v>
      </c>
      <c r="AL10" s="17"/>
      <c r="AM10" s="17">
        <v>0.108772093760946</v>
      </c>
      <c r="AN10" s="17">
        <v>0.12933676363899199</v>
      </c>
      <c r="AO10" s="17">
        <v>0.10805668214748999</v>
      </c>
      <c r="AP10" s="17">
        <v>0.157753197272574</v>
      </c>
      <c r="AQ10" s="17">
        <v>0.198785721775496</v>
      </c>
      <c r="AR10" s="17">
        <v>0.16850065737637601</v>
      </c>
      <c r="AS10" s="17">
        <v>0.14334835593374001</v>
      </c>
      <c r="AT10" s="17">
        <v>0.14518424221626999</v>
      </c>
      <c r="AU10" s="17">
        <v>0.19212241064572699</v>
      </c>
      <c r="AV10" s="17">
        <v>0.13075739800172401</v>
      </c>
      <c r="AW10" s="17">
        <v>0.13879762141436799</v>
      </c>
      <c r="AX10" s="17">
        <v>0.152955255662137</v>
      </c>
      <c r="AY10" s="17">
        <v>0.237433089990952</v>
      </c>
      <c r="AZ10" s="17">
        <v>0.14568853377482599</v>
      </c>
      <c r="BA10" s="17">
        <v>0.18959466792542501</v>
      </c>
      <c r="BB10" s="17">
        <v>0.24128728824210099</v>
      </c>
      <c r="BC10" s="17"/>
      <c r="BD10" s="17">
        <v>0.19082748085416801</v>
      </c>
      <c r="BE10" s="17">
        <v>0.14210916241897001</v>
      </c>
      <c r="BF10" s="17">
        <v>0.146335621382012</v>
      </c>
      <c r="BG10" s="17"/>
      <c r="BH10" s="17">
        <v>0.16906669576698199</v>
      </c>
      <c r="BI10" s="17">
        <v>0.15012821881769201</v>
      </c>
      <c r="BJ10" s="17">
        <v>0.17386470051815101</v>
      </c>
      <c r="BK10" s="17"/>
      <c r="BL10" s="17">
        <v>0.13659255576436199</v>
      </c>
      <c r="BM10" s="17">
        <v>0.20012203338770901</v>
      </c>
      <c r="BN10" s="17">
        <v>0.20311880350047201</v>
      </c>
      <c r="BO10" s="17"/>
      <c r="BP10" s="17">
        <v>0.172592891228806</v>
      </c>
      <c r="BQ10" s="17">
        <v>0.141835666652915</v>
      </c>
      <c r="BR10" s="17"/>
      <c r="BS10" s="17">
        <v>0.20319801636788801</v>
      </c>
      <c r="BT10" s="17">
        <v>0.18451107499349501</v>
      </c>
      <c r="BU10" s="17">
        <v>0.17195634551212599</v>
      </c>
      <c r="BV10" s="17">
        <v>0.124943186726702</v>
      </c>
      <c r="BW10" s="17"/>
      <c r="BX10" s="17">
        <v>0.186047219659628</v>
      </c>
      <c r="BY10" s="17">
        <v>0.11287909783649901</v>
      </c>
      <c r="BZ10" s="17">
        <v>0.15888544062003199</v>
      </c>
      <c r="CA10" s="17"/>
      <c r="CB10" s="17">
        <v>0.199436083847397</v>
      </c>
      <c r="CC10" s="17">
        <v>0.185147378429216</v>
      </c>
      <c r="CD10" s="17">
        <v>0.11777781900409</v>
      </c>
      <c r="CE10" s="17">
        <v>0.12579957400592701</v>
      </c>
      <c r="CF10" s="17">
        <v>0.204592185907295</v>
      </c>
      <c r="CG10" s="17">
        <v>0.137097657787945</v>
      </c>
      <c r="CH10" s="17"/>
      <c r="CI10" s="17">
        <v>0.15263592996733499</v>
      </c>
      <c r="CJ10" s="17">
        <v>0.16603009167820501</v>
      </c>
      <c r="CK10" s="17">
        <v>9.2481843129639904E-2</v>
      </c>
      <c r="CL10" s="17">
        <v>0.17350408326620101</v>
      </c>
    </row>
    <row r="11" spans="2:90" x14ac:dyDescent="0.35">
      <c r="B11" s="21" t="s">
        <v>179</v>
      </c>
      <c r="C11" s="17">
        <v>0.203568554177227</v>
      </c>
      <c r="D11" s="17">
        <v>0.19953348178591701</v>
      </c>
      <c r="E11" s="17">
        <v>0.20601142784162299</v>
      </c>
      <c r="F11" s="17"/>
      <c r="G11" s="17">
        <v>0.21330266598723599</v>
      </c>
      <c r="H11" s="17">
        <v>0.219748622301845</v>
      </c>
      <c r="I11" s="17">
        <v>0.192669621812531</v>
      </c>
      <c r="J11" s="17">
        <v>0.18283810667462999</v>
      </c>
      <c r="K11" s="17">
        <v>0.18684508628152299</v>
      </c>
      <c r="L11" s="17">
        <v>0.21781194308011401</v>
      </c>
      <c r="M11" s="17">
        <v>0.17598810489969899</v>
      </c>
      <c r="N11" s="17">
        <v>0.216039794732</v>
      </c>
      <c r="O11" s="17">
        <v>0.22425980004726701</v>
      </c>
      <c r="P11" s="17"/>
      <c r="Q11" s="17">
        <v>0.20019124435768301</v>
      </c>
      <c r="R11" s="17">
        <v>0.19982147679704701</v>
      </c>
      <c r="S11" s="17">
        <v>0.175252691696963</v>
      </c>
      <c r="T11" s="17">
        <v>0.20464489129261901</v>
      </c>
      <c r="U11" s="17"/>
      <c r="V11" s="17">
        <v>0.16631488123355201</v>
      </c>
      <c r="W11" s="17">
        <v>0.209085897603702</v>
      </c>
      <c r="X11" s="17">
        <v>0.21402072797569599</v>
      </c>
      <c r="Y11" s="17">
        <v>0.25746032847643302</v>
      </c>
      <c r="Z11" s="17">
        <v>0.21803522035144801</v>
      </c>
      <c r="AA11" s="17">
        <v>0.20283748606554</v>
      </c>
      <c r="AB11" s="17">
        <v>0.218404095627282</v>
      </c>
      <c r="AC11" s="17">
        <v>0.21595147347261101</v>
      </c>
      <c r="AD11" s="17">
        <v>0.16955120016471301</v>
      </c>
      <c r="AE11" s="17"/>
      <c r="AF11" s="17">
        <v>0.19407664851174</v>
      </c>
      <c r="AG11" s="17">
        <v>0.21553685370128101</v>
      </c>
      <c r="AH11" s="17">
        <v>0.21920056824916001</v>
      </c>
      <c r="AI11" s="17">
        <v>0.16031431423903</v>
      </c>
      <c r="AJ11" s="17">
        <v>0.183886131048832</v>
      </c>
      <c r="AK11" s="17">
        <v>0.21780114006021101</v>
      </c>
      <c r="AL11" s="17"/>
      <c r="AM11" s="17">
        <v>0.20094222243535001</v>
      </c>
      <c r="AN11" s="17">
        <v>0.18256847929411399</v>
      </c>
      <c r="AO11" s="17">
        <v>0.21830201304493799</v>
      </c>
      <c r="AP11" s="17">
        <v>0.240524295350805</v>
      </c>
      <c r="AQ11" s="17">
        <v>0.18077294826541401</v>
      </c>
      <c r="AR11" s="17">
        <v>0.20405869877702501</v>
      </c>
      <c r="AS11" s="17">
        <v>0.18597498129571499</v>
      </c>
      <c r="AT11" s="17">
        <v>0.242177737215579</v>
      </c>
      <c r="AU11" s="17">
        <v>0.192490722092895</v>
      </c>
      <c r="AV11" s="17">
        <v>0.31287816929373202</v>
      </c>
      <c r="AW11" s="17">
        <v>0.176906682555318</v>
      </c>
      <c r="AX11" s="17">
        <v>0.194348338166275</v>
      </c>
      <c r="AY11" s="17">
        <v>0.194308241497166</v>
      </c>
      <c r="AZ11" s="17">
        <v>0.16661187696053201</v>
      </c>
      <c r="BA11" s="17">
        <v>6.5144340335685405E-2</v>
      </c>
      <c r="BB11" s="17">
        <v>0.20221633850676801</v>
      </c>
      <c r="BC11" s="17"/>
      <c r="BD11" s="17">
        <v>0.21391743264221899</v>
      </c>
      <c r="BE11" s="17">
        <v>0.20497030231966901</v>
      </c>
      <c r="BF11" s="17">
        <v>0.200613218719323</v>
      </c>
      <c r="BG11" s="17"/>
      <c r="BH11" s="17">
        <v>0.19710720379994501</v>
      </c>
      <c r="BI11" s="17">
        <v>0.20008809552246501</v>
      </c>
      <c r="BJ11" s="17">
        <v>0.26654068808738901</v>
      </c>
      <c r="BK11" s="17"/>
      <c r="BL11" s="17">
        <v>0.30448168967519501</v>
      </c>
      <c r="BM11" s="17">
        <v>0.219620555983813</v>
      </c>
      <c r="BN11" s="17">
        <v>0.16409460742761101</v>
      </c>
      <c r="BO11" s="17"/>
      <c r="BP11" s="17">
        <v>0.19568020447659701</v>
      </c>
      <c r="BQ11" s="17">
        <v>0.20292583551417201</v>
      </c>
      <c r="BR11" s="17"/>
      <c r="BS11" s="17">
        <v>0.159978456689992</v>
      </c>
      <c r="BT11" s="17">
        <v>0.211364805922757</v>
      </c>
      <c r="BU11" s="17">
        <v>0.230365713616005</v>
      </c>
      <c r="BV11" s="17">
        <v>0.20527927300783699</v>
      </c>
      <c r="BW11" s="17"/>
      <c r="BX11" s="17">
        <v>0.206642559361191</v>
      </c>
      <c r="BY11" s="17">
        <v>0.23295543668037899</v>
      </c>
      <c r="BZ11" s="17">
        <v>0.20145818360706499</v>
      </c>
      <c r="CA11" s="17"/>
      <c r="CB11" s="17">
        <v>0.21771992105496801</v>
      </c>
      <c r="CC11" s="17">
        <v>0.18211000722331899</v>
      </c>
      <c r="CD11" s="17">
        <v>0.20018842019085101</v>
      </c>
      <c r="CE11" s="17">
        <v>0.21972513231035501</v>
      </c>
      <c r="CF11" s="17">
        <v>0.18753184161136499</v>
      </c>
      <c r="CG11" s="17">
        <v>0.21201969535487</v>
      </c>
      <c r="CH11" s="17"/>
      <c r="CI11" s="17">
        <v>0.191273890693575</v>
      </c>
      <c r="CJ11" s="17">
        <v>0.17600482193915201</v>
      </c>
      <c r="CK11" s="17">
        <v>0.20221738442946299</v>
      </c>
      <c r="CL11" s="17">
        <v>0.22294313056988699</v>
      </c>
    </row>
    <row r="12" spans="2:90" ht="29" x14ac:dyDescent="0.35">
      <c r="B12" s="21" t="s">
        <v>459</v>
      </c>
      <c r="C12" s="17">
        <v>0.26283702390869801</v>
      </c>
      <c r="D12" s="17">
        <v>0.25994986778456902</v>
      </c>
      <c r="E12" s="17">
        <v>0.26592911114153001</v>
      </c>
      <c r="F12" s="17"/>
      <c r="G12" s="17">
        <v>0.26914396665340301</v>
      </c>
      <c r="H12" s="17">
        <v>0.227398504778381</v>
      </c>
      <c r="I12" s="17">
        <v>0.21279807456868199</v>
      </c>
      <c r="J12" s="17">
        <v>0.30218161520025999</v>
      </c>
      <c r="K12" s="17">
        <v>0.26489713673773302</v>
      </c>
      <c r="L12" s="17">
        <v>0.249659951446706</v>
      </c>
      <c r="M12" s="17">
        <v>0.29633977327750899</v>
      </c>
      <c r="N12" s="17">
        <v>0.26991602823517202</v>
      </c>
      <c r="O12" s="17">
        <v>0.26888195102501899</v>
      </c>
      <c r="P12" s="17"/>
      <c r="Q12" s="17">
        <v>0.237310648663038</v>
      </c>
      <c r="R12" s="17">
        <v>0.19090074670493801</v>
      </c>
      <c r="S12" s="17">
        <v>0.222874069591388</v>
      </c>
      <c r="T12" s="17">
        <v>0.26967714861867298</v>
      </c>
      <c r="U12" s="17"/>
      <c r="V12" s="17">
        <v>0.28119164100298699</v>
      </c>
      <c r="W12" s="17">
        <v>0.25382618131545198</v>
      </c>
      <c r="X12" s="17">
        <v>0.26307328471490199</v>
      </c>
      <c r="Y12" s="17">
        <v>0.232098236113395</v>
      </c>
      <c r="Z12" s="17">
        <v>0.26800763464474903</v>
      </c>
      <c r="AA12" s="17">
        <v>0.22519831437906199</v>
      </c>
      <c r="AB12" s="17">
        <v>0.289700704211871</v>
      </c>
      <c r="AC12" s="17">
        <v>0.26926855476594203</v>
      </c>
      <c r="AD12" s="17">
        <v>0.279112175740243</v>
      </c>
      <c r="AE12" s="17"/>
      <c r="AF12" s="17">
        <v>0.263479267912821</v>
      </c>
      <c r="AG12" s="17">
        <v>0.24357767669296701</v>
      </c>
      <c r="AH12" s="17">
        <v>0.31655528688677598</v>
      </c>
      <c r="AI12" s="17">
        <v>0.25699842461330602</v>
      </c>
      <c r="AJ12" s="17">
        <v>0.28076157850538802</v>
      </c>
      <c r="AK12" s="17">
        <v>0.247478794424216</v>
      </c>
      <c r="AL12" s="17"/>
      <c r="AM12" s="17">
        <v>0.277202055582141</v>
      </c>
      <c r="AN12" s="17">
        <v>0.22899466723555101</v>
      </c>
      <c r="AO12" s="17">
        <v>0.212500335333068</v>
      </c>
      <c r="AP12" s="17">
        <v>0.23429546296274001</v>
      </c>
      <c r="AQ12" s="17">
        <v>0.280682193964087</v>
      </c>
      <c r="AR12" s="17">
        <v>0.32824616327179201</v>
      </c>
      <c r="AS12" s="17">
        <v>0.28416158189021701</v>
      </c>
      <c r="AT12" s="17">
        <v>0.25410894821331498</v>
      </c>
      <c r="AU12" s="17">
        <v>0.23586285848634</v>
      </c>
      <c r="AV12" s="17">
        <v>0.15725433132726799</v>
      </c>
      <c r="AW12" s="17">
        <v>0.24396993174815801</v>
      </c>
      <c r="AX12" s="17">
        <v>0.29914858421296803</v>
      </c>
      <c r="AY12" s="17">
        <v>0.257341075408824</v>
      </c>
      <c r="AZ12" s="17">
        <v>0.213606248416537</v>
      </c>
      <c r="BA12" s="17">
        <v>0.191311516687307</v>
      </c>
      <c r="BB12" s="17">
        <v>0.26245252478761399</v>
      </c>
      <c r="BC12" s="17"/>
      <c r="BD12" s="17">
        <v>0.25674433309101802</v>
      </c>
      <c r="BE12" s="17">
        <v>0.268602245451736</v>
      </c>
      <c r="BF12" s="17">
        <v>0.26406671364200301</v>
      </c>
      <c r="BG12" s="17"/>
      <c r="BH12" s="17">
        <v>0.26462655213033198</v>
      </c>
      <c r="BI12" s="17">
        <v>0.245938522504077</v>
      </c>
      <c r="BJ12" s="17">
        <v>0.23655874079528599</v>
      </c>
      <c r="BK12" s="17"/>
      <c r="BL12" s="17">
        <v>0.31161478646410301</v>
      </c>
      <c r="BM12" s="17">
        <v>0.24863811389322801</v>
      </c>
      <c r="BN12" s="17">
        <v>0.24162920670759799</v>
      </c>
      <c r="BO12" s="17"/>
      <c r="BP12" s="17">
        <v>0.256307111211792</v>
      </c>
      <c r="BQ12" s="17">
        <v>0.26574735269251099</v>
      </c>
      <c r="BR12" s="17"/>
      <c r="BS12" s="17">
        <v>0.226854894330384</v>
      </c>
      <c r="BT12" s="17">
        <v>0.222924025555095</v>
      </c>
      <c r="BU12" s="17">
        <v>0.28386983340432698</v>
      </c>
      <c r="BV12" s="17">
        <v>0.27440540229660898</v>
      </c>
      <c r="BW12" s="17"/>
      <c r="BX12" s="17">
        <v>0.29228874395875398</v>
      </c>
      <c r="BY12" s="17">
        <v>0.22113940781797001</v>
      </c>
      <c r="BZ12" s="17">
        <v>0.26248161870556702</v>
      </c>
      <c r="CA12" s="17"/>
      <c r="CB12" s="17">
        <v>0.21417716616542201</v>
      </c>
      <c r="CC12" s="17">
        <v>0.22500090010364801</v>
      </c>
      <c r="CD12" s="17">
        <v>0.34516168388136298</v>
      </c>
      <c r="CE12" s="17">
        <v>0.30720428629688101</v>
      </c>
      <c r="CF12" s="17">
        <v>0.170580351177887</v>
      </c>
      <c r="CG12" s="17">
        <v>0.27292193480092503</v>
      </c>
      <c r="CH12" s="17"/>
      <c r="CI12" s="17">
        <v>0.251771561977985</v>
      </c>
      <c r="CJ12" s="17">
        <v>0.224802655586123</v>
      </c>
      <c r="CK12" s="17">
        <v>0.40320131746531801</v>
      </c>
      <c r="CL12" s="17">
        <v>0.25039101492152699</v>
      </c>
    </row>
    <row r="13" spans="2:90" x14ac:dyDescent="0.35">
      <c r="B13" s="21" t="s">
        <v>177</v>
      </c>
      <c r="C13" s="17">
        <v>6.4008669909509305E-2</v>
      </c>
      <c r="D13" s="17">
        <v>7.1569099460677799E-2</v>
      </c>
      <c r="E13" s="17">
        <v>5.4942357389313197E-2</v>
      </c>
      <c r="F13" s="17"/>
      <c r="G13" s="17">
        <v>4.8746084184961701E-2</v>
      </c>
      <c r="H13" s="17">
        <v>5.3566589545224398E-2</v>
      </c>
      <c r="I13" s="17">
        <v>8.5151747607371597E-2</v>
      </c>
      <c r="J13" s="17">
        <v>7.4391135199830594E-2</v>
      </c>
      <c r="K13" s="17">
        <v>6.8247086664489406E-2</v>
      </c>
      <c r="L13" s="17">
        <v>4.3041883053415303E-2</v>
      </c>
      <c r="M13" s="17">
        <v>6.6387333875719004E-2</v>
      </c>
      <c r="N13" s="17">
        <v>7.2689682651103205E-2</v>
      </c>
      <c r="O13" s="17">
        <v>6.4306002002358004E-2</v>
      </c>
      <c r="P13" s="17"/>
      <c r="Q13" s="17">
        <v>7.6588747669176699E-2</v>
      </c>
      <c r="R13" s="17">
        <v>5.2357292356652603E-2</v>
      </c>
      <c r="S13" s="17">
        <v>7.4569070947228699E-2</v>
      </c>
      <c r="T13" s="17">
        <v>6.3780566409342501E-2</v>
      </c>
      <c r="U13" s="17"/>
      <c r="V13" s="17">
        <v>6.2860682844942894E-2</v>
      </c>
      <c r="W13" s="17">
        <v>6.6979805126815103E-2</v>
      </c>
      <c r="X13" s="17">
        <v>6.7905899122476798E-2</v>
      </c>
      <c r="Y13" s="17">
        <v>7.8066599932345104E-2</v>
      </c>
      <c r="Z13" s="17">
        <v>6.3200740592343096E-2</v>
      </c>
      <c r="AA13" s="17">
        <v>7.0701131924637006E-2</v>
      </c>
      <c r="AB13" s="17">
        <v>3.6774377514016701E-2</v>
      </c>
      <c r="AC13" s="17">
        <v>2.5357603232201199E-2</v>
      </c>
      <c r="AD13" s="17">
        <v>7.6018966118122103E-2</v>
      </c>
      <c r="AE13" s="17"/>
      <c r="AF13" s="17">
        <v>5.9556334402902401E-2</v>
      </c>
      <c r="AG13" s="17">
        <v>5.4538116965287299E-2</v>
      </c>
      <c r="AH13" s="17">
        <v>7.8105924303836102E-2</v>
      </c>
      <c r="AI13" s="17">
        <v>4.93904934233809E-2</v>
      </c>
      <c r="AJ13" s="17">
        <v>8.9521948977809004E-2</v>
      </c>
      <c r="AK13" s="17">
        <v>5.4918135217605697E-2</v>
      </c>
      <c r="AL13" s="17"/>
      <c r="AM13" s="17">
        <v>2.40918063681692E-2</v>
      </c>
      <c r="AN13" s="17">
        <v>0.110313063227666</v>
      </c>
      <c r="AO13" s="17">
        <v>8.2020140549668497E-2</v>
      </c>
      <c r="AP13" s="17">
        <v>5.4097197430521798E-2</v>
      </c>
      <c r="AQ13" s="17">
        <v>5.4486326811893603E-2</v>
      </c>
      <c r="AR13" s="17">
        <v>4.6681536906500898E-2</v>
      </c>
      <c r="AS13" s="17">
        <v>6.8163024659550195E-2</v>
      </c>
      <c r="AT13" s="17">
        <v>7.1598641666660703E-2</v>
      </c>
      <c r="AU13" s="17">
        <v>7.3095606902804103E-2</v>
      </c>
      <c r="AV13" s="17">
        <v>6.2004872096138003E-2</v>
      </c>
      <c r="AW13" s="17">
        <v>8.0298732119159E-2</v>
      </c>
      <c r="AX13" s="17">
        <v>0.104240468765098</v>
      </c>
      <c r="AY13" s="17">
        <v>6.2934353474387097E-2</v>
      </c>
      <c r="AZ13" s="17">
        <v>7.6033127158728397E-2</v>
      </c>
      <c r="BA13" s="17">
        <v>4.3063367064603203E-2</v>
      </c>
      <c r="BB13" s="17">
        <v>4.8906584003051902E-2</v>
      </c>
      <c r="BC13" s="17"/>
      <c r="BD13" s="17">
        <v>7.0849326231758797E-2</v>
      </c>
      <c r="BE13" s="17">
        <v>5.27613532283756E-2</v>
      </c>
      <c r="BF13" s="17">
        <v>6.4976841212215905E-2</v>
      </c>
      <c r="BG13" s="17"/>
      <c r="BH13" s="17">
        <v>5.9021481421045803E-2</v>
      </c>
      <c r="BI13" s="17">
        <v>7.0896953403435894E-2</v>
      </c>
      <c r="BJ13" s="17">
        <v>7.6137565191986306E-2</v>
      </c>
      <c r="BK13" s="17"/>
      <c r="BL13" s="17">
        <v>7.8465285883918198E-2</v>
      </c>
      <c r="BM13" s="17">
        <v>4.7158505629250301E-2</v>
      </c>
      <c r="BN13" s="17">
        <v>7.3950298335931003E-2</v>
      </c>
      <c r="BO13" s="17"/>
      <c r="BP13" s="17">
        <v>5.5955030630725697E-2</v>
      </c>
      <c r="BQ13" s="17">
        <v>6.47206901071955E-2</v>
      </c>
      <c r="BR13" s="17"/>
      <c r="BS13" s="17">
        <v>3.7751226502926297E-2</v>
      </c>
      <c r="BT13" s="17">
        <v>5.6489799600068398E-2</v>
      </c>
      <c r="BU13" s="17">
        <v>7.1852154251019998E-2</v>
      </c>
      <c r="BV13" s="17">
        <v>6.9297494792227493E-2</v>
      </c>
      <c r="BW13" s="17"/>
      <c r="BX13" s="17">
        <v>4.1254268417326101E-2</v>
      </c>
      <c r="BY13" s="17">
        <v>2.8798312387905398E-2</v>
      </c>
      <c r="BZ13" s="17">
        <v>6.8426601999089398E-2</v>
      </c>
      <c r="CA13" s="17"/>
      <c r="CB13" s="17">
        <v>2.7095194592034098E-2</v>
      </c>
      <c r="CC13" s="17">
        <v>3.2391113066151701E-2</v>
      </c>
      <c r="CD13" s="17">
        <v>8.5707039053653594E-2</v>
      </c>
      <c r="CE13" s="17">
        <v>8.8351224770698303E-2</v>
      </c>
      <c r="CF13" s="17">
        <v>3.0499618178264298E-2</v>
      </c>
      <c r="CG13" s="17">
        <v>0.1149494807932</v>
      </c>
      <c r="CH13" s="17"/>
      <c r="CI13" s="17">
        <v>9.1145638688474598E-2</v>
      </c>
      <c r="CJ13" s="17">
        <v>3.6938511726741903E-2</v>
      </c>
      <c r="CK13" s="17">
        <v>0.11554386178911399</v>
      </c>
      <c r="CL13" s="17">
        <v>6.0168965213617198E-2</v>
      </c>
    </row>
    <row r="14" spans="2:90" x14ac:dyDescent="0.35">
      <c r="B14" s="21" t="s">
        <v>176</v>
      </c>
      <c r="C14" s="17">
        <v>3.5553189675975101E-2</v>
      </c>
      <c r="D14" s="17">
        <v>4.5850790437829803E-2</v>
      </c>
      <c r="E14" s="17">
        <v>2.5923281126230002E-2</v>
      </c>
      <c r="F14" s="17"/>
      <c r="G14" s="17">
        <v>1.9922288870822698E-2</v>
      </c>
      <c r="H14" s="17">
        <v>3.3458701759795602E-2</v>
      </c>
      <c r="I14" s="17">
        <v>3.680368527649E-2</v>
      </c>
      <c r="J14" s="17">
        <v>3.6509619595513298E-2</v>
      </c>
      <c r="K14" s="17">
        <v>2.8706498932402499E-2</v>
      </c>
      <c r="L14" s="17">
        <v>3.2526618507594598E-2</v>
      </c>
      <c r="M14" s="17">
        <v>3.7081028905377303E-2</v>
      </c>
      <c r="N14" s="17">
        <v>4.6734687199407002E-2</v>
      </c>
      <c r="O14" s="17">
        <v>4.6009330504279002E-2</v>
      </c>
      <c r="P14" s="17"/>
      <c r="Q14" s="17">
        <v>3.5768396738692497E-2</v>
      </c>
      <c r="R14" s="17">
        <v>2.6896631435031002E-2</v>
      </c>
      <c r="S14" s="17">
        <v>4.5634811266522197E-2</v>
      </c>
      <c r="T14" s="17">
        <v>3.4966808770925201E-2</v>
      </c>
      <c r="U14" s="17"/>
      <c r="V14" s="17">
        <v>2.58541608823292E-2</v>
      </c>
      <c r="W14" s="17">
        <v>4.0352551920434201E-2</v>
      </c>
      <c r="X14" s="17">
        <v>4.49549692775515E-2</v>
      </c>
      <c r="Y14" s="17">
        <v>1.8534867039030602E-2</v>
      </c>
      <c r="Z14" s="17">
        <v>4.4048387286423102E-2</v>
      </c>
      <c r="AA14" s="17">
        <v>4.5390547434866001E-2</v>
      </c>
      <c r="AB14" s="17">
        <v>1.8350567009480099E-2</v>
      </c>
      <c r="AC14" s="17">
        <v>5.29594607528504E-2</v>
      </c>
      <c r="AD14" s="17">
        <v>4.1788781759507003E-2</v>
      </c>
      <c r="AE14" s="17"/>
      <c r="AF14" s="17">
        <v>3.5130736039876903E-2</v>
      </c>
      <c r="AG14" s="17">
        <v>4.3872771836800099E-2</v>
      </c>
      <c r="AH14" s="17">
        <v>4.2289202904851698E-2</v>
      </c>
      <c r="AI14" s="17">
        <v>6.4031328008241795E-2</v>
      </c>
      <c r="AJ14" s="17">
        <v>3.35915161472677E-2</v>
      </c>
      <c r="AK14" s="17">
        <v>2.6703338929787799E-2</v>
      </c>
      <c r="AL14" s="17"/>
      <c r="AM14" s="17">
        <v>5.43897147368686E-2</v>
      </c>
      <c r="AN14" s="17">
        <v>3.9444508378329898E-2</v>
      </c>
      <c r="AO14" s="17">
        <v>2.9320752154326599E-2</v>
      </c>
      <c r="AP14" s="17">
        <v>2.9184410512081E-2</v>
      </c>
      <c r="AQ14" s="17">
        <v>5.4160292724086699E-2</v>
      </c>
      <c r="AR14" s="17">
        <v>2.69022803230826E-2</v>
      </c>
      <c r="AS14" s="17">
        <v>2.8691356572647202E-2</v>
      </c>
      <c r="AT14" s="17">
        <v>4.0432820548953897E-2</v>
      </c>
      <c r="AU14" s="17">
        <v>5.1129438089467703E-2</v>
      </c>
      <c r="AV14" s="17">
        <v>2.0233647800033502E-2</v>
      </c>
      <c r="AW14" s="17">
        <v>7.2903473984030395E-2</v>
      </c>
      <c r="AX14" s="17">
        <v>4.0939118948361997E-2</v>
      </c>
      <c r="AY14" s="17">
        <v>1.9913160361505401E-2</v>
      </c>
      <c r="AZ14" s="17">
        <v>2.84990940989274E-2</v>
      </c>
      <c r="BA14" s="17">
        <v>5.3482762806424201E-2</v>
      </c>
      <c r="BB14" s="17">
        <v>3.6380487149421402E-2</v>
      </c>
      <c r="BC14" s="17"/>
      <c r="BD14" s="17">
        <v>3.4923962719591903E-2</v>
      </c>
      <c r="BE14" s="17">
        <v>3.7692281079609397E-2</v>
      </c>
      <c r="BF14" s="17">
        <v>3.5048335497673298E-2</v>
      </c>
      <c r="BG14" s="17"/>
      <c r="BH14" s="17">
        <v>3.2639963083001197E-2</v>
      </c>
      <c r="BI14" s="17">
        <v>3.8470692116423198E-2</v>
      </c>
      <c r="BJ14" s="17">
        <v>5.0305719751043899E-2</v>
      </c>
      <c r="BK14" s="17"/>
      <c r="BL14" s="17">
        <v>6.0911046644913499E-3</v>
      </c>
      <c r="BM14" s="17">
        <v>3.2697325656404597E-2</v>
      </c>
      <c r="BN14" s="17">
        <v>3.4076161264532702E-2</v>
      </c>
      <c r="BO14" s="17"/>
      <c r="BP14" s="17">
        <v>4.7241040856854599E-2</v>
      </c>
      <c r="BQ14" s="17">
        <v>3.1930411427352298E-2</v>
      </c>
      <c r="BR14" s="17"/>
      <c r="BS14" s="17">
        <v>1.44491512701266E-2</v>
      </c>
      <c r="BT14" s="17">
        <v>3.7306272631893601E-2</v>
      </c>
      <c r="BU14" s="17">
        <v>3.7469486170451399E-2</v>
      </c>
      <c r="BV14" s="17">
        <v>4.1987784272705803E-2</v>
      </c>
      <c r="BW14" s="17"/>
      <c r="BX14" s="17">
        <v>3.3331823550906803E-2</v>
      </c>
      <c r="BY14" s="17">
        <v>2.9046956284255101E-2</v>
      </c>
      <c r="BZ14" s="17">
        <v>3.6173067223247202E-2</v>
      </c>
      <c r="CA14" s="17"/>
      <c r="CB14" s="17">
        <v>1.35991547911229E-2</v>
      </c>
      <c r="CC14" s="17">
        <v>3.0088279188501099E-2</v>
      </c>
      <c r="CD14" s="17">
        <v>3.8923476207350198E-2</v>
      </c>
      <c r="CE14" s="17">
        <v>4.08214775111366E-2</v>
      </c>
      <c r="CF14" s="17">
        <v>2.2433755014522602E-2</v>
      </c>
      <c r="CG14" s="17">
        <v>6.8735063626231496E-2</v>
      </c>
      <c r="CH14" s="17"/>
      <c r="CI14" s="17">
        <v>6.1923599102026702E-2</v>
      </c>
      <c r="CJ14" s="17">
        <v>2.93882693113094E-2</v>
      </c>
      <c r="CK14" s="17">
        <v>3.0908605535941599E-2</v>
      </c>
      <c r="CL14" s="17">
        <v>3.45091995881181E-2</v>
      </c>
    </row>
    <row r="15" spans="2:90" ht="29" x14ac:dyDescent="0.35">
      <c r="B15" s="21" t="s">
        <v>460</v>
      </c>
      <c r="C15" s="17">
        <v>3.0967259604276001E-2</v>
      </c>
      <c r="D15" s="17">
        <v>3.8473608976285399E-2</v>
      </c>
      <c r="E15" s="17">
        <v>2.3537686121857301E-2</v>
      </c>
      <c r="F15" s="17"/>
      <c r="G15" s="17">
        <v>1.2988040567821E-2</v>
      </c>
      <c r="H15" s="17">
        <v>3.8480639793878599E-2</v>
      </c>
      <c r="I15" s="17">
        <v>3.4867960679375101E-2</v>
      </c>
      <c r="J15" s="17">
        <v>4.0377759101656599E-2</v>
      </c>
      <c r="K15" s="17">
        <v>2.7513931375112499E-2</v>
      </c>
      <c r="L15" s="17">
        <v>3.4010782687478001E-2</v>
      </c>
      <c r="M15" s="17">
        <v>3.1657085675691803E-2</v>
      </c>
      <c r="N15" s="17">
        <v>2.7851319579468299E-2</v>
      </c>
      <c r="O15" s="17">
        <v>3.1118093309051801E-2</v>
      </c>
      <c r="P15" s="17"/>
      <c r="Q15" s="17">
        <v>2.0121603999358001E-2</v>
      </c>
      <c r="R15" s="17">
        <v>1.5590087289782799E-2</v>
      </c>
      <c r="S15" s="17">
        <v>4.5188670063446297E-2</v>
      </c>
      <c r="T15" s="17">
        <v>3.26264306718956E-2</v>
      </c>
      <c r="U15" s="17"/>
      <c r="V15" s="17">
        <v>2.8219057971907501E-2</v>
      </c>
      <c r="W15" s="17">
        <v>3.5413795439738903E-2</v>
      </c>
      <c r="X15" s="17">
        <v>1.15705793124725E-2</v>
      </c>
      <c r="Y15" s="17">
        <v>3.7877891585673E-2</v>
      </c>
      <c r="Z15" s="17">
        <v>5.37731194576829E-2</v>
      </c>
      <c r="AA15" s="17">
        <v>3.0885658361661801E-2</v>
      </c>
      <c r="AB15" s="17">
        <v>3.5963086078557902E-2</v>
      </c>
      <c r="AC15" s="17">
        <v>1.8443786391864399E-2</v>
      </c>
      <c r="AD15" s="17">
        <v>2.3016726772079901E-2</v>
      </c>
      <c r="AE15" s="17"/>
      <c r="AF15" s="17">
        <v>3.3291466305973801E-2</v>
      </c>
      <c r="AG15" s="17">
        <v>2.1968124081106901E-2</v>
      </c>
      <c r="AH15" s="17">
        <v>1.66138270188693E-2</v>
      </c>
      <c r="AI15" s="17">
        <v>3.2695448769410898E-2</v>
      </c>
      <c r="AJ15" s="17">
        <v>2.3894285824105001E-2</v>
      </c>
      <c r="AK15" s="17">
        <v>4.2449055338185403E-2</v>
      </c>
      <c r="AL15" s="17"/>
      <c r="AM15" s="17">
        <v>5.0284653547413898E-2</v>
      </c>
      <c r="AN15" s="17">
        <v>5.4571754191908198E-2</v>
      </c>
      <c r="AO15" s="17">
        <v>1.79590136195526E-2</v>
      </c>
      <c r="AP15" s="17">
        <v>3.7228191785702303E-2</v>
      </c>
      <c r="AQ15" s="17">
        <v>2.7809866970243399E-2</v>
      </c>
      <c r="AR15" s="17">
        <v>4.4451735908950199E-2</v>
      </c>
      <c r="AS15" s="17">
        <v>4.5889829581922101E-2</v>
      </c>
      <c r="AT15" s="17">
        <v>0</v>
      </c>
      <c r="AU15" s="17">
        <v>1.44560017016387E-2</v>
      </c>
      <c r="AV15" s="17">
        <v>3.4691175200417597E-2</v>
      </c>
      <c r="AW15" s="17">
        <v>1.88817334883759E-2</v>
      </c>
      <c r="AX15" s="17">
        <v>3.7597140143062799E-2</v>
      </c>
      <c r="AY15" s="17">
        <v>1.5915613118046502E-2</v>
      </c>
      <c r="AZ15" s="17">
        <v>7.9538314159386406E-2</v>
      </c>
      <c r="BA15" s="17">
        <v>3.7890497697828901E-2</v>
      </c>
      <c r="BB15" s="17">
        <v>1.7578241754122099E-2</v>
      </c>
      <c r="BC15" s="17"/>
      <c r="BD15" s="17">
        <v>2.33560951913316E-2</v>
      </c>
      <c r="BE15" s="17">
        <v>3.0957122974953101E-2</v>
      </c>
      <c r="BF15" s="17">
        <v>3.5547870860422902E-2</v>
      </c>
      <c r="BG15" s="17"/>
      <c r="BH15" s="17">
        <v>3.0629320938117301E-2</v>
      </c>
      <c r="BI15" s="17">
        <v>2.2080186092155001E-2</v>
      </c>
      <c r="BJ15" s="17">
        <v>2.76041471365698E-2</v>
      </c>
      <c r="BK15" s="17"/>
      <c r="BL15" s="17">
        <v>1.6537229843295798E-2</v>
      </c>
      <c r="BM15" s="17">
        <v>9.3678527574901395E-3</v>
      </c>
      <c r="BN15" s="17">
        <v>3.9686921575218699E-2</v>
      </c>
      <c r="BO15" s="17"/>
      <c r="BP15" s="17">
        <v>3.4817391348639301E-2</v>
      </c>
      <c r="BQ15" s="17">
        <v>3.29247954367166E-2</v>
      </c>
      <c r="BR15" s="17"/>
      <c r="BS15" s="17">
        <v>9.5770633560634203E-3</v>
      </c>
      <c r="BT15" s="17">
        <v>3.6252650015538498E-2</v>
      </c>
      <c r="BU15" s="17">
        <v>2.20400381646823E-2</v>
      </c>
      <c r="BV15" s="17">
        <v>3.9050945312134898E-2</v>
      </c>
      <c r="BW15" s="17"/>
      <c r="BX15" s="17">
        <v>6.7665857984966103E-3</v>
      </c>
      <c r="BY15" s="17">
        <v>5.35208356736981E-2</v>
      </c>
      <c r="BZ15" s="17">
        <v>3.19788591156892E-2</v>
      </c>
      <c r="CA15" s="17"/>
      <c r="CB15" s="17">
        <v>1.3839340719394799E-2</v>
      </c>
      <c r="CC15" s="17">
        <v>1.71225106126917E-2</v>
      </c>
      <c r="CD15" s="17">
        <v>4.9830224312421498E-2</v>
      </c>
      <c r="CE15" s="17">
        <v>3.3845655165223101E-2</v>
      </c>
      <c r="CF15" s="17">
        <v>8.4100280156987409E-3</v>
      </c>
      <c r="CG15" s="17">
        <v>5.5873203619391298E-2</v>
      </c>
      <c r="CH15" s="17"/>
      <c r="CI15" s="17">
        <v>4.8249468640329501E-2</v>
      </c>
      <c r="CJ15" s="17">
        <v>3.0534540921061601E-2</v>
      </c>
      <c r="CK15" s="17">
        <v>3.99824846828888E-2</v>
      </c>
      <c r="CL15" s="17">
        <v>2.4945636201293499E-2</v>
      </c>
    </row>
    <row r="16" spans="2:90" x14ac:dyDescent="0.35">
      <c r="B16" s="21" t="s">
        <v>150</v>
      </c>
      <c r="C16" s="23">
        <v>2.4064933306654799E-2</v>
      </c>
      <c r="D16" s="23">
        <v>2.8590784074722E-2</v>
      </c>
      <c r="E16" s="23">
        <v>1.92091655697046E-2</v>
      </c>
      <c r="F16" s="23"/>
      <c r="G16" s="23">
        <v>4.6583501851519701E-2</v>
      </c>
      <c r="H16" s="23">
        <v>3.2376374549260199E-2</v>
      </c>
      <c r="I16" s="23">
        <v>2.9239786566328401E-2</v>
      </c>
      <c r="J16" s="23">
        <v>1.9349825313055999E-2</v>
      </c>
      <c r="K16" s="23">
        <v>1.4682639710141601E-2</v>
      </c>
      <c r="L16" s="23">
        <v>2.3251232740468399E-2</v>
      </c>
      <c r="M16" s="23">
        <v>1.35641046904464E-2</v>
      </c>
      <c r="N16" s="23">
        <v>1.7666157161016299E-2</v>
      </c>
      <c r="O16" s="23">
        <v>2.1658316527517402E-2</v>
      </c>
      <c r="P16" s="23"/>
      <c r="Q16" s="23">
        <v>1.65917391537364E-2</v>
      </c>
      <c r="R16" s="23">
        <v>2.130555466872E-2</v>
      </c>
      <c r="S16" s="23">
        <v>1.1076224670417901E-2</v>
      </c>
      <c r="T16" s="23">
        <v>2.5398079894276001E-2</v>
      </c>
      <c r="U16" s="23"/>
      <c r="V16" s="23">
        <v>2.15541423411101E-2</v>
      </c>
      <c r="W16" s="23">
        <v>2.2438521509226799E-2</v>
      </c>
      <c r="X16" s="23">
        <v>1.9882992827527601E-2</v>
      </c>
      <c r="Y16" s="23">
        <v>2.2234944591316801E-2</v>
      </c>
      <c r="Z16" s="23">
        <v>1.6015794583764599E-2</v>
      </c>
      <c r="AA16" s="23">
        <v>3.5738449754313402E-2</v>
      </c>
      <c r="AB16" s="23">
        <v>2.25261092623745E-2</v>
      </c>
      <c r="AC16" s="23">
        <v>5.4070644750152101E-2</v>
      </c>
      <c r="AD16" s="23">
        <v>2.1097305446763501E-2</v>
      </c>
      <c r="AE16" s="23"/>
      <c r="AF16" s="23">
        <v>2.3849321431951901E-2</v>
      </c>
      <c r="AG16" s="23">
        <v>2.1824449773778402E-2</v>
      </c>
      <c r="AH16" s="23">
        <v>3.23978758368225E-2</v>
      </c>
      <c r="AI16" s="23">
        <v>1.8006936828495201E-2</v>
      </c>
      <c r="AJ16" s="23">
        <v>3.2811605869377598E-2</v>
      </c>
      <c r="AK16" s="23">
        <v>1.8689725509313901E-2</v>
      </c>
      <c r="AL16" s="23"/>
      <c r="AM16" s="23">
        <v>6.0785140440782898E-2</v>
      </c>
      <c r="AN16" s="23">
        <v>3.11643484027571E-2</v>
      </c>
      <c r="AO16" s="23">
        <v>2.5589046583650001E-2</v>
      </c>
      <c r="AP16" s="23">
        <v>4.4161757399127297E-2</v>
      </c>
      <c r="AQ16" s="23">
        <v>1.16961605339476E-2</v>
      </c>
      <c r="AR16" s="23">
        <v>6.5548717968541897E-3</v>
      </c>
      <c r="AS16" s="23">
        <v>1.8796765290121999E-2</v>
      </c>
      <c r="AT16" s="23">
        <v>2.6991194416347501E-2</v>
      </c>
      <c r="AU16" s="23">
        <v>1.6733087258470199E-3</v>
      </c>
      <c r="AV16" s="23">
        <v>0</v>
      </c>
      <c r="AW16" s="23">
        <v>3.3576978030905001E-2</v>
      </c>
      <c r="AX16" s="23">
        <v>8.1341320115535503E-3</v>
      </c>
      <c r="AY16" s="23">
        <v>1.16397690284722E-2</v>
      </c>
      <c r="AZ16" s="23">
        <v>3.91136546268211E-2</v>
      </c>
      <c r="BA16" s="23">
        <v>6.7878036251041399E-2</v>
      </c>
      <c r="BB16" s="23">
        <v>7.2126334136015302E-3</v>
      </c>
      <c r="BC16" s="23"/>
      <c r="BD16" s="23">
        <v>1.4941365423885401E-2</v>
      </c>
      <c r="BE16" s="23">
        <v>3.5400046176398699E-2</v>
      </c>
      <c r="BF16" s="23">
        <v>2.1646311435280698E-2</v>
      </c>
      <c r="BG16" s="23"/>
      <c r="BH16" s="23">
        <v>2.3235423211004899E-2</v>
      </c>
      <c r="BI16" s="23">
        <v>9.3662732698910796E-3</v>
      </c>
      <c r="BJ16" s="23">
        <v>9.2588684644861301E-3</v>
      </c>
      <c r="BK16" s="23"/>
      <c r="BL16" s="23">
        <v>1.6216015860036199E-2</v>
      </c>
      <c r="BM16" s="23">
        <v>4.2804272671506096E-3</v>
      </c>
      <c r="BN16" s="23">
        <v>7.3213877953880397E-3</v>
      </c>
      <c r="BO16" s="23"/>
      <c r="BP16" s="23">
        <v>2.4637591144609401E-2</v>
      </c>
      <c r="BQ16" s="23">
        <v>2.60774271565372E-2</v>
      </c>
      <c r="BR16" s="23"/>
      <c r="BS16" s="23">
        <v>1.1982813445903E-2</v>
      </c>
      <c r="BT16" s="23">
        <v>1.0838921404624001E-2</v>
      </c>
      <c r="BU16" s="23">
        <v>1.21484762383394E-2</v>
      </c>
      <c r="BV16" s="23">
        <v>3.4212032958226501E-2</v>
      </c>
      <c r="BW16" s="23"/>
      <c r="BX16" s="23">
        <v>1.01598179519863E-2</v>
      </c>
      <c r="BY16" s="23">
        <v>3.3515607282357203E-2</v>
      </c>
      <c r="BZ16" s="23">
        <v>2.4861745037587198E-2</v>
      </c>
      <c r="CA16" s="23"/>
      <c r="CB16" s="23">
        <v>6.6264989787144599E-3</v>
      </c>
      <c r="CC16" s="23">
        <v>1.41667436569855E-2</v>
      </c>
      <c r="CD16" s="23">
        <v>4.1298438877294098E-2</v>
      </c>
      <c r="CE16" s="23">
        <v>2.0556898958347301E-2</v>
      </c>
      <c r="CF16" s="23">
        <v>1.7800103692561499E-2</v>
      </c>
      <c r="CG16" s="23">
        <v>4.06218785729957E-2</v>
      </c>
      <c r="CH16" s="23"/>
      <c r="CI16" s="23">
        <v>3.9060980037783501E-2</v>
      </c>
      <c r="CJ16" s="23">
        <v>2.10620994115901E-2</v>
      </c>
      <c r="CK16" s="23">
        <v>5.4460986721145403E-2</v>
      </c>
      <c r="CL16" s="23">
        <v>1.4381114155518E-2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463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0.142376981078986</v>
      </c>
      <c r="D9" s="17">
        <v>0.15372194215167101</v>
      </c>
      <c r="E9" s="17">
        <v>0.13120317648075799</v>
      </c>
      <c r="F9" s="17"/>
      <c r="G9" s="17">
        <v>0.13856446771866701</v>
      </c>
      <c r="H9" s="17">
        <v>0.141128013716464</v>
      </c>
      <c r="I9" s="17">
        <v>0.18103588075104499</v>
      </c>
      <c r="J9" s="17">
        <v>0.11760410649064799</v>
      </c>
      <c r="K9" s="17">
        <v>0.12424704548827301</v>
      </c>
      <c r="L9" s="17">
        <v>0.119032471477759</v>
      </c>
      <c r="M9" s="17">
        <v>0.17232294032301099</v>
      </c>
      <c r="N9" s="17">
        <v>0.14052290002493301</v>
      </c>
      <c r="O9" s="17">
        <v>0.14660149813960999</v>
      </c>
      <c r="P9" s="17"/>
      <c r="Q9" s="17">
        <v>0.142865789068675</v>
      </c>
      <c r="R9" s="17">
        <v>0.22522087156267301</v>
      </c>
      <c r="S9" s="17">
        <v>0.15059708915623601</v>
      </c>
      <c r="T9" s="17">
        <v>0.13531608368860901</v>
      </c>
      <c r="U9" s="17"/>
      <c r="V9" s="17">
        <v>0.16920390695587301</v>
      </c>
      <c r="W9" s="17">
        <v>0.13993110310793899</v>
      </c>
      <c r="X9" s="17">
        <v>0.12210106345227301</v>
      </c>
      <c r="Y9" s="17">
        <v>0.123139042187337</v>
      </c>
      <c r="Z9" s="17">
        <v>0.15143586561113101</v>
      </c>
      <c r="AA9" s="17">
        <v>0.146581069058277</v>
      </c>
      <c r="AB9" s="17">
        <v>0.13646502980379599</v>
      </c>
      <c r="AC9" s="17">
        <v>0.14208280105546101</v>
      </c>
      <c r="AD9" s="17">
        <v>0.13715729169002</v>
      </c>
      <c r="AE9" s="17"/>
      <c r="AF9" s="17">
        <v>0.14676909613116601</v>
      </c>
      <c r="AG9" s="17">
        <v>0.161808201483571</v>
      </c>
      <c r="AH9" s="17">
        <v>0.158613171067504</v>
      </c>
      <c r="AI9" s="17">
        <v>0.118988428408626</v>
      </c>
      <c r="AJ9" s="17">
        <v>9.6640615277093E-2</v>
      </c>
      <c r="AK9" s="17">
        <v>0.155958266731414</v>
      </c>
      <c r="AL9" s="17"/>
      <c r="AM9" s="17">
        <v>0.20166293876233701</v>
      </c>
      <c r="AN9" s="17">
        <v>0.13060764614805001</v>
      </c>
      <c r="AO9" s="17">
        <v>0.15658960529402199</v>
      </c>
      <c r="AP9" s="17">
        <v>0.137910673578483</v>
      </c>
      <c r="AQ9" s="17">
        <v>0.133385789595244</v>
      </c>
      <c r="AR9" s="17">
        <v>0.14210613150875101</v>
      </c>
      <c r="AS9" s="17">
        <v>0.15804866205722801</v>
      </c>
      <c r="AT9" s="17">
        <v>0.13680628250571</v>
      </c>
      <c r="AU9" s="17">
        <v>0.121876282238696</v>
      </c>
      <c r="AV9" s="17">
        <v>0.13298362673407901</v>
      </c>
      <c r="AW9" s="17">
        <v>0.150889369736044</v>
      </c>
      <c r="AX9" s="17">
        <v>9.7841335147939995E-2</v>
      </c>
      <c r="AY9" s="17">
        <v>0.118614274875898</v>
      </c>
      <c r="AZ9" s="17">
        <v>0.18014153464751301</v>
      </c>
      <c r="BA9" s="17">
        <v>0.14831439879017999</v>
      </c>
      <c r="BB9" s="17">
        <v>0.16264959751656699</v>
      </c>
      <c r="BC9" s="17"/>
      <c r="BD9" s="17">
        <v>0.12484931799118</v>
      </c>
      <c r="BE9" s="17">
        <v>0.13913309305684199</v>
      </c>
      <c r="BF9" s="17">
        <v>0.15951988732407599</v>
      </c>
      <c r="BG9" s="17"/>
      <c r="BH9" s="17">
        <v>0.139965058918126</v>
      </c>
      <c r="BI9" s="17">
        <v>0.16315042746701799</v>
      </c>
      <c r="BJ9" s="17">
        <v>0.12641300451923099</v>
      </c>
      <c r="BK9" s="17"/>
      <c r="BL9" s="17">
        <v>6.4711679658148794E-2</v>
      </c>
      <c r="BM9" s="17">
        <v>0.14235648028147499</v>
      </c>
      <c r="BN9" s="17">
        <v>0.15034181895093299</v>
      </c>
      <c r="BO9" s="17"/>
      <c r="BP9" s="17">
        <v>0.13448195676778099</v>
      </c>
      <c r="BQ9" s="17">
        <v>0.15262464078494301</v>
      </c>
      <c r="BR9" s="17"/>
      <c r="BS9" s="17">
        <v>0.18042993397052401</v>
      </c>
      <c r="BT9" s="17">
        <v>0.148073889310088</v>
      </c>
      <c r="BU9" s="17">
        <v>0.116953598941002</v>
      </c>
      <c r="BV9" s="17">
        <v>0.147102244011067</v>
      </c>
      <c r="BW9" s="17"/>
      <c r="BX9" s="17">
        <v>0.144427513275034</v>
      </c>
      <c r="BY9" s="17">
        <v>0.18444389530781</v>
      </c>
      <c r="BZ9" s="17">
        <v>0.139588812337375</v>
      </c>
      <c r="CA9" s="17"/>
      <c r="CB9" s="17">
        <v>0.14777198770122199</v>
      </c>
      <c r="CC9" s="17">
        <v>0.206603079353568</v>
      </c>
      <c r="CD9" s="17">
        <v>7.3914791076013703E-2</v>
      </c>
      <c r="CE9" s="17">
        <v>0.105723911738154</v>
      </c>
      <c r="CF9" s="17">
        <v>0.28491242076138001</v>
      </c>
      <c r="CG9" s="17">
        <v>8.2976195639562503E-2</v>
      </c>
      <c r="CH9" s="17"/>
      <c r="CI9" s="17">
        <v>9.6935574650072298E-2</v>
      </c>
      <c r="CJ9" s="17">
        <v>0.217339327654333</v>
      </c>
      <c r="CK9" s="17">
        <v>4.5316860582932002E-2</v>
      </c>
      <c r="CL9" s="17">
        <v>0.13419458199846501</v>
      </c>
    </row>
    <row r="10" spans="2:90" x14ac:dyDescent="0.35">
      <c r="B10" s="21" t="s">
        <v>180</v>
      </c>
      <c r="C10" s="17">
        <v>0.125116764493203</v>
      </c>
      <c r="D10" s="17">
        <v>0.13772106433936801</v>
      </c>
      <c r="E10" s="17">
        <v>0.11147881487068299</v>
      </c>
      <c r="F10" s="17"/>
      <c r="G10" s="17">
        <v>0.13173735458618099</v>
      </c>
      <c r="H10" s="17">
        <v>0.12498061510676101</v>
      </c>
      <c r="I10" s="17">
        <v>0.15054384597614301</v>
      </c>
      <c r="J10" s="17">
        <v>0.111536896530074</v>
      </c>
      <c r="K10" s="17">
        <v>0.11149923065077801</v>
      </c>
      <c r="L10" s="17">
        <v>0.12299529581550001</v>
      </c>
      <c r="M10" s="17">
        <v>0.102323176922386</v>
      </c>
      <c r="N10" s="17">
        <v>0.15059770795035399</v>
      </c>
      <c r="O10" s="17">
        <v>0.12031700678912401</v>
      </c>
      <c r="P10" s="17"/>
      <c r="Q10" s="17">
        <v>0.154996574923809</v>
      </c>
      <c r="R10" s="17">
        <v>0.19290695795077401</v>
      </c>
      <c r="S10" s="17">
        <v>0.11614577514895399</v>
      </c>
      <c r="T10" s="17">
        <v>0.118672941915519</v>
      </c>
      <c r="U10" s="17"/>
      <c r="V10" s="17">
        <v>0.138407749062404</v>
      </c>
      <c r="W10" s="17">
        <v>0.105335929153655</v>
      </c>
      <c r="X10" s="17">
        <v>0.118873811549008</v>
      </c>
      <c r="Y10" s="17">
        <v>0.102251922928271</v>
      </c>
      <c r="Z10" s="17">
        <v>0.13483036388816</v>
      </c>
      <c r="AA10" s="17">
        <v>0.15029229607262601</v>
      </c>
      <c r="AB10" s="17">
        <v>0.106449152619655</v>
      </c>
      <c r="AC10" s="17">
        <v>0.13465487535142001</v>
      </c>
      <c r="AD10" s="17">
        <v>0.13809199834073799</v>
      </c>
      <c r="AE10" s="17"/>
      <c r="AF10" s="17">
        <v>0.124428642393693</v>
      </c>
      <c r="AG10" s="17">
        <v>0.14155799137087399</v>
      </c>
      <c r="AH10" s="17">
        <v>7.5264815991004E-2</v>
      </c>
      <c r="AI10" s="17">
        <v>0.109874782950621</v>
      </c>
      <c r="AJ10" s="17">
        <v>0.120318083409943</v>
      </c>
      <c r="AK10" s="17">
        <v>0.13525927687419301</v>
      </c>
      <c r="AL10" s="17"/>
      <c r="AM10" s="17">
        <v>7.1077153064225795E-2</v>
      </c>
      <c r="AN10" s="17">
        <v>0.13896524764472101</v>
      </c>
      <c r="AO10" s="17">
        <v>0.113908938175214</v>
      </c>
      <c r="AP10" s="17">
        <v>0.13198491963258499</v>
      </c>
      <c r="AQ10" s="17">
        <v>0.118610803664237</v>
      </c>
      <c r="AR10" s="17">
        <v>0.14475431463838301</v>
      </c>
      <c r="AS10" s="17">
        <v>0.147213196008112</v>
      </c>
      <c r="AT10" s="17">
        <v>0.17234481584508299</v>
      </c>
      <c r="AU10" s="17">
        <v>0.15571026952216099</v>
      </c>
      <c r="AV10" s="17">
        <v>0.109670484185533</v>
      </c>
      <c r="AW10" s="17">
        <v>0.10582859056584901</v>
      </c>
      <c r="AX10" s="17">
        <v>6.5611706654017804E-2</v>
      </c>
      <c r="AY10" s="17">
        <v>0.14251364075907799</v>
      </c>
      <c r="AZ10" s="17">
        <v>6.7982880571701002E-2</v>
      </c>
      <c r="BA10" s="17">
        <v>9.5871531480235403E-2</v>
      </c>
      <c r="BB10" s="17">
        <v>0.17443849102981501</v>
      </c>
      <c r="BC10" s="17"/>
      <c r="BD10" s="17">
        <v>0.128033006092892</v>
      </c>
      <c r="BE10" s="17">
        <v>0.12848584940601099</v>
      </c>
      <c r="BF10" s="17">
        <v>0.115460966209118</v>
      </c>
      <c r="BG10" s="17"/>
      <c r="BH10" s="17">
        <v>0.120932050640132</v>
      </c>
      <c r="BI10" s="17">
        <v>0.14628247095483801</v>
      </c>
      <c r="BJ10" s="17">
        <v>0.157585998211525</v>
      </c>
      <c r="BK10" s="17"/>
      <c r="BL10" s="17">
        <v>0.11018435829932099</v>
      </c>
      <c r="BM10" s="17">
        <v>0.139498773486706</v>
      </c>
      <c r="BN10" s="17">
        <v>0.14454926118297001</v>
      </c>
      <c r="BO10" s="17"/>
      <c r="BP10" s="17">
        <v>0.11230727762777901</v>
      </c>
      <c r="BQ10" s="17">
        <v>0.130575197758345</v>
      </c>
      <c r="BR10" s="17"/>
      <c r="BS10" s="17">
        <v>0.153811451644006</v>
      </c>
      <c r="BT10" s="17">
        <v>0.12515978324124999</v>
      </c>
      <c r="BU10" s="17">
        <v>0.141139058301533</v>
      </c>
      <c r="BV10" s="17">
        <v>0.108423490045866</v>
      </c>
      <c r="BW10" s="17"/>
      <c r="BX10" s="17">
        <v>0.152849038620818</v>
      </c>
      <c r="BY10" s="17">
        <v>0.10144199233712101</v>
      </c>
      <c r="BZ10" s="17">
        <v>0.123824192548498</v>
      </c>
      <c r="CA10" s="17"/>
      <c r="CB10" s="17">
        <v>0.122185136553376</v>
      </c>
      <c r="CC10" s="17">
        <v>0.153030365257844</v>
      </c>
      <c r="CD10" s="17">
        <v>7.7192091624905396E-2</v>
      </c>
      <c r="CE10" s="17">
        <v>0.11578176946690399</v>
      </c>
      <c r="CF10" s="17">
        <v>0.18952977016040901</v>
      </c>
      <c r="CG10" s="17">
        <v>0.123046982277699</v>
      </c>
      <c r="CH10" s="17"/>
      <c r="CI10" s="17">
        <v>0.13574615445385499</v>
      </c>
      <c r="CJ10" s="17">
        <v>0.113825911668704</v>
      </c>
      <c r="CK10" s="17">
        <v>9.8682630203090704E-2</v>
      </c>
      <c r="CL10" s="17">
        <v>0.13642715732617899</v>
      </c>
    </row>
    <row r="11" spans="2:90" x14ac:dyDescent="0.35">
      <c r="B11" s="21" t="s">
        <v>179</v>
      </c>
      <c r="C11" s="17">
        <v>0.19239039474254599</v>
      </c>
      <c r="D11" s="17">
        <v>0.19514388363650501</v>
      </c>
      <c r="E11" s="17">
        <v>0.19035786309281799</v>
      </c>
      <c r="F11" s="17"/>
      <c r="G11" s="17">
        <v>0.17801275316134099</v>
      </c>
      <c r="H11" s="17">
        <v>0.181063506123681</v>
      </c>
      <c r="I11" s="17">
        <v>0.151599576564868</v>
      </c>
      <c r="J11" s="17">
        <v>0.20347435687771201</v>
      </c>
      <c r="K11" s="17">
        <v>0.213857983496934</v>
      </c>
      <c r="L11" s="17">
        <v>0.191228751018858</v>
      </c>
      <c r="M11" s="17">
        <v>0.246083841910607</v>
      </c>
      <c r="N11" s="17">
        <v>0.18244133309135599</v>
      </c>
      <c r="O11" s="17">
        <v>0.18134864302133</v>
      </c>
      <c r="P11" s="17"/>
      <c r="Q11" s="17">
        <v>0.20652552623458401</v>
      </c>
      <c r="R11" s="17">
        <v>0.19184997036349699</v>
      </c>
      <c r="S11" s="17">
        <v>0.15345481275456099</v>
      </c>
      <c r="T11" s="17">
        <v>0.194352602878099</v>
      </c>
      <c r="U11" s="17"/>
      <c r="V11" s="17">
        <v>0.21375269341178299</v>
      </c>
      <c r="W11" s="17">
        <v>0.24117060718847999</v>
      </c>
      <c r="X11" s="17">
        <v>0.17064156284614199</v>
      </c>
      <c r="Y11" s="17">
        <v>0.181203555818573</v>
      </c>
      <c r="Z11" s="17">
        <v>0.14728427124714999</v>
      </c>
      <c r="AA11" s="17">
        <v>0.14512790580252499</v>
      </c>
      <c r="AB11" s="17">
        <v>0.23322643387490499</v>
      </c>
      <c r="AC11" s="17">
        <v>0.177121165211996</v>
      </c>
      <c r="AD11" s="17">
        <v>0.176783949634958</v>
      </c>
      <c r="AE11" s="17"/>
      <c r="AF11" s="17">
        <v>0.18004804414803999</v>
      </c>
      <c r="AG11" s="17">
        <v>0.19289376422444901</v>
      </c>
      <c r="AH11" s="17">
        <v>0.17050011210046101</v>
      </c>
      <c r="AI11" s="17">
        <v>0.164620387620738</v>
      </c>
      <c r="AJ11" s="17">
        <v>0.199383053617645</v>
      </c>
      <c r="AK11" s="17">
        <v>0.205860398969159</v>
      </c>
      <c r="AL11" s="17"/>
      <c r="AM11" s="17">
        <v>0.14988577558494301</v>
      </c>
      <c r="AN11" s="17">
        <v>0.20029515922689101</v>
      </c>
      <c r="AO11" s="17">
        <v>0.188450213413867</v>
      </c>
      <c r="AP11" s="17">
        <v>0.18549079599191601</v>
      </c>
      <c r="AQ11" s="17">
        <v>0.25862297477304902</v>
      </c>
      <c r="AR11" s="17">
        <v>0.22792081831452601</v>
      </c>
      <c r="AS11" s="17">
        <v>0.16766893865041099</v>
      </c>
      <c r="AT11" s="17">
        <v>0.16754486420888201</v>
      </c>
      <c r="AU11" s="17">
        <v>0.24377809564526601</v>
      </c>
      <c r="AV11" s="17">
        <v>0.213377423675783</v>
      </c>
      <c r="AW11" s="17">
        <v>0.15270530528236101</v>
      </c>
      <c r="AX11" s="17">
        <v>0.25626839314037198</v>
      </c>
      <c r="AY11" s="17">
        <v>0.222577139889891</v>
      </c>
      <c r="AZ11" s="17">
        <v>0.20258773273407199</v>
      </c>
      <c r="BA11" s="17">
        <v>0.122377976774503</v>
      </c>
      <c r="BB11" s="17">
        <v>0.19499436219813801</v>
      </c>
      <c r="BC11" s="17"/>
      <c r="BD11" s="17">
        <v>0.234981356206343</v>
      </c>
      <c r="BE11" s="17">
        <v>0.17481383343246601</v>
      </c>
      <c r="BF11" s="17">
        <v>0.17762610786500499</v>
      </c>
      <c r="BG11" s="17"/>
      <c r="BH11" s="17">
        <v>0.19288495585402701</v>
      </c>
      <c r="BI11" s="17">
        <v>0.177343658300884</v>
      </c>
      <c r="BJ11" s="17">
        <v>0.24063545184972801</v>
      </c>
      <c r="BK11" s="17"/>
      <c r="BL11" s="17">
        <v>0.24698583609613101</v>
      </c>
      <c r="BM11" s="17">
        <v>0.231157050277735</v>
      </c>
      <c r="BN11" s="17">
        <v>0.181496911447488</v>
      </c>
      <c r="BO11" s="17"/>
      <c r="BP11" s="17">
        <v>0.17809103202792301</v>
      </c>
      <c r="BQ11" s="17">
        <v>0.180383245645936</v>
      </c>
      <c r="BR11" s="17"/>
      <c r="BS11" s="17">
        <v>0.234828443278049</v>
      </c>
      <c r="BT11" s="17">
        <v>0.220229823515669</v>
      </c>
      <c r="BU11" s="17">
        <v>0.18685775814437799</v>
      </c>
      <c r="BV11" s="17">
        <v>0.16933923977101101</v>
      </c>
      <c r="BW11" s="17"/>
      <c r="BX11" s="17">
        <v>0.19227154762571599</v>
      </c>
      <c r="BY11" s="17">
        <v>0.180978931486101</v>
      </c>
      <c r="BZ11" s="17">
        <v>0.193103406891144</v>
      </c>
      <c r="CA11" s="17"/>
      <c r="CB11" s="17">
        <v>0.21654690230426199</v>
      </c>
      <c r="CC11" s="17">
        <v>0.16460616829507099</v>
      </c>
      <c r="CD11" s="17">
        <v>0.188148049805727</v>
      </c>
      <c r="CE11" s="17">
        <v>0.16917176284580401</v>
      </c>
      <c r="CF11" s="17">
        <v>0.19335459495768301</v>
      </c>
      <c r="CG11" s="17">
        <v>0.22690844358886</v>
      </c>
      <c r="CH11" s="17"/>
      <c r="CI11" s="17">
        <v>0.184815550883735</v>
      </c>
      <c r="CJ11" s="17">
        <v>0.162996612418466</v>
      </c>
      <c r="CK11" s="17">
        <v>0.20482449085066501</v>
      </c>
      <c r="CL11" s="17">
        <v>0.20811620653087201</v>
      </c>
    </row>
    <row r="12" spans="2:90" ht="29" x14ac:dyDescent="0.35">
      <c r="B12" s="21" t="s">
        <v>459</v>
      </c>
      <c r="C12" s="17">
        <v>0.30024128450995202</v>
      </c>
      <c r="D12" s="17">
        <v>0.28408358497281799</v>
      </c>
      <c r="E12" s="17">
        <v>0.31693195544378899</v>
      </c>
      <c r="F12" s="17"/>
      <c r="G12" s="17">
        <v>0.31576030188242898</v>
      </c>
      <c r="H12" s="17">
        <v>0.31147285429680199</v>
      </c>
      <c r="I12" s="17">
        <v>0.23975536719572499</v>
      </c>
      <c r="J12" s="17">
        <v>0.29041454101404901</v>
      </c>
      <c r="K12" s="17">
        <v>0.30921580017603301</v>
      </c>
      <c r="L12" s="17">
        <v>0.31063740769986797</v>
      </c>
      <c r="M12" s="17">
        <v>0.28215217189244401</v>
      </c>
      <c r="N12" s="17">
        <v>0.30134113477117003</v>
      </c>
      <c r="O12" s="17">
        <v>0.33636196620298697</v>
      </c>
      <c r="P12" s="17"/>
      <c r="Q12" s="17">
        <v>0.27182338251899701</v>
      </c>
      <c r="R12" s="17">
        <v>0.214374869011212</v>
      </c>
      <c r="S12" s="17">
        <v>0.33901221078035698</v>
      </c>
      <c r="T12" s="17">
        <v>0.30496772277390499</v>
      </c>
      <c r="U12" s="17"/>
      <c r="V12" s="17">
        <v>0.26266637085404598</v>
      </c>
      <c r="W12" s="17">
        <v>0.27062579294058497</v>
      </c>
      <c r="X12" s="17">
        <v>0.33609819812417102</v>
      </c>
      <c r="Y12" s="17">
        <v>0.33343401634301301</v>
      </c>
      <c r="Z12" s="17">
        <v>0.33641136122397097</v>
      </c>
      <c r="AA12" s="17">
        <v>0.30620520663209799</v>
      </c>
      <c r="AB12" s="17">
        <v>0.30604785518484301</v>
      </c>
      <c r="AC12" s="17">
        <v>0.31123317248186799</v>
      </c>
      <c r="AD12" s="17">
        <v>0.29201147536678301</v>
      </c>
      <c r="AE12" s="17"/>
      <c r="AF12" s="17">
        <v>0.31192068237305498</v>
      </c>
      <c r="AG12" s="17">
        <v>0.25822156291155202</v>
      </c>
      <c r="AH12" s="17">
        <v>0.32816807074160798</v>
      </c>
      <c r="AI12" s="17">
        <v>0.36005581282523502</v>
      </c>
      <c r="AJ12" s="17">
        <v>0.303887769721009</v>
      </c>
      <c r="AK12" s="17">
        <v>0.29667505157212598</v>
      </c>
      <c r="AL12" s="17"/>
      <c r="AM12" s="17">
        <v>0.35643093800991199</v>
      </c>
      <c r="AN12" s="17">
        <v>0.24496682559202099</v>
      </c>
      <c r="AO12" s="17">
        <v>0.29312869843482797</v>
      </c>
      <c r="AP12" s="17">
        <v>0.30783485197903798</v>
      </c>
      <c r="AQ12" s="17">
        <v>0.26808954285790199</v>
      </c>
      <c r="AR12" s="17">
        <v>0.264542981931147</v>
      </c>
      <c r="AS12" s="17">
        <v>0.298455136550278</v>
      </c>
      <c r="AT12" s="17">
        <v>0.28000926872187698</v>
      </c>
      <c r="AU12" s="17">
        <v>0.28156044742609398</v>
      </c>
      <c r="AV12" s="17">
        <v>0.26975095286341999</v>
      </c>
      <c r="AW12" s="17">
        <v>0.29571652263174097</v>
      </c>
      <c r="AX12" s="17">
        <v>0.35957635489547501</v>
      </c>
      <c r="AY12" s="17">
        <v>0.33143041465148498</v>
      </c>
      <c r="AZ12" s="17">
        <v>0.33345805561946801</v>
      </c>
      <c r="BA12" s="17">
        <v>0.30143253993938501</v>
      </c>
      <c r="BB12" s="17">
        <v>0.26714078532626001</v>
      </c>
      <c r="BC12" s="17"/>
      <c r="BD12" s="17">
        <v>0.28288277548895202</v>
      </c>
      <c r="BE12" s="17">
        <v>0.29938943418438002</v>
      </c>
      <c r="BF12" s="17">
        <v>0.31618395760425</v>
      </c>
      <c r="BG12" s="17"/>
      <c r="BH12" s="17">
        <v>0.302844943871103</v>
      </c>
      <c r="BI12" s="17">
        <v>0.306528516297225</v>
      </c>
      <c r="BJ12" s="17">
        <v>0.25243969457325299</v>
      </c>
      <c r="BK12" s="17"/>
      <c r="BL12" s="17">
        <v>0.31173618772280498</v>
      </c>
      <c r="BM12" s="17">
        <v>0.30980349573090799</v>
      </c>
      <c r="BN12" s="17">
        <v>0.29109618076551103</v>
      </c>
      <c r="BO12" s="17"/>
      <c r="BP12" s="17">
        <v>0.31971352924518798</v>
      </c>
      <c r="BQ12" s="17">
        <v>0.30025861493556999</v>
      </c>
      <c r="BR12" s="17"/>
      <c r="BS12" s="17">
        <v>0.26563313827777402</v>
      </c>
      <c r="BT12" s="17">
        <v>0.27552337247448</v>
      </c>
      <c r="BU12" s="17">
        <v>0.301553014030711</v>
      </c>
      <c r="BV12" s="17">
        <v>0.32208836580132</v>
      </c>
      <c r="BW12" s="17"/>
      <c r="BX12" s="17">
        <v>0.30615896549420901</v>
      </c>
      <c r="BY12" s="17">
        <v>0.26220154493736397</v>
      </c>
      <c r="BZ12" s="17">
        <v>0.301992583233054</v>
      </c>
      <c r="CA12" s="17"/>
      <c r="CB12" s="17">
        <v>0.313157686606441</v>
      </c>
      <c r="CC12" s="17">
        <v>0.31595951747211198</v>
      </c>
      <c r="CD12" s="17">
        <v>0.31240293582747303</v>
      </c>
      <c r="CE12" s="17">
        <v>0.33853053497804197</v>
      </c>
      <c r="CF12" s="17">
        <v>0.21235384976584401</v>
      </c>
      <c r="CG12" s="17">
        <v>0.27894806468173</v>
      </c>
      <c r="CH12" s="17"/>
      <c r="CI12" s="17">
        <v>0.30196809351513898</v>
      </c>
      <c r="CJ12" s="17">
        <v>0.28658833722347099</v>
      </c>
      <c r="CK12" s="17">
        <v>0.40172114170467699</v>
      </c>
      <c r="CL12" s="17">
        <v>0.28089539405080999</v>
      </c>
    </row>
    <row r="13" spans="2:90" x14ac:dyDescent="0.35">
      <c r="B13" s="21" t="s">
        <v>177</v>
      </c>
      <c r="C13" s="17">
        <v>0.105975353308719</v>
      </c>
      <c r="D13" s="17">
        <v>9.6257192725069995E-2</v>
      </c>
      <c r="E13" s="17">
        <v>0.11554615823691899</v>
      </c>
      <c r="F13" s="17"/>
      <c r="G13" s="17">
        <v>9.7013400372388398E-2</v>
      </c>
      <c r="H13" s="17">
        <v>9.6417486275137895E-2</v>
      </c>
      <c r="I13" s="17">
        <v>0.13467237449964201</v>
      </c>
      <c r="J13" s="17">
        <v>8.6670347544822196E-2</v>
      </c>
      <c r="K13" s="17">
        <v>9.7717811837762306E-2</v>
      </c>
      <c r="L13" s="17">
        <v>0.12710485084543899</v>
      </c>
      <c r="M13" s="17">
        <v>0.10099732928925</v>
      </c>
      <c r="N13" s="17">
        <v>9.9997688785842503E-2</v>
      </c>
      <c r="O13" s="17">
        <v>0.11299031160183</v>
      </c>
      <c r="P13" s="17"/>
      <c r="Q13" s="17">
        <v>9.4168765403962601E-2</v>
      </c>
      <c r="R13" s="17">
        <v>8.9507079594905295E-2</v>
      </c>
      <c r="S13" s="17">
        <v>0.12752502965002699</v>
      </c>
      <c r="T13" s="17">
        <v>0.107478384224162</v>
      </c>
      <c r="U13" s="17"/>
      <c r="V13" s="17">
        <v>7.2666943293733494E-2</v>
      </c>
      <c r="W13" s="17">
        <v>0.10321026906726</v>
      </c>
      <c r="X13" s="17">
        <v>0.13969374787257199</v>
      </c>
      <c r="Y13" s="17">
        <v>0.10935061385316</v>
      </c>
      <c r="Z13" s="17">
        <v>0.109172518172553</v>
      </c>
      <c r="AA13" s="17">
        <v>0.109558470487368</v>
      </c>
      <c r="AB13" s="17">
        <v>9.0700267375048702E-2</v>
      </c>
      <c r="AC13" s="17">
        <v>0.10567062873455101</v>
      </c>
      <c r="AD13" s="17">
        <v>0.12906916549113101</v>
      </c>
      <c r="AE13" s="17"/>
      <c r="AF13" s="17">
        <v>0.120160505868305</v>
      </c>
      <c r="AG13" s="17">
        <v>9.48686859162087E-2</v>
      </c>
      <c r="AH13" s="17">
        <v>0.12000977921881099</v>
      </c>
      <c r="AI13" s="17">
        <v>0.11935958974086</v>
      </c>
      <c r="AJ13" s="17">
        <v>0.119791724633924</v>
      </c>
      <c r="AK13" s="17">
        <v>8.8394925059991594E-2</v>
      </c>
      <c r="AL13" s="17"/>
      <c r="AM13" s="17">
        <v>9.4317493390518203E-2</v>
      </c>
      <c r="AN13" s="17">
        <v>0.135487816245838</v>
      </c>
      <c r="AO13" s="17">
        <v>0.13244534735972699</v>
      </c>
      <c r="AP13" s="17">
        <v>8.1184678730429796E-2</v>
      </c>
      <c r="AQ13" s="17">
        <v>0.100264427174966</v>
      </c>
      <c r="AR13" s="17">
        <v>0.125217313598525</v>
      </c>
      <c r="AS13" s="17">
        <v>7.52554851126572E-2</v>
      </c>
      <c r="AT13" s="17">
        <v>9.0269871281147801E-2</v>
      </c>
      <c r="AU13" s="17">
        <v>8.5232283714971796E-2</v>
      </c>
      <c r="AV13" s="17">
        <v>0.152660558916976</v>
      </c>
      <c r="AW13" s="17">
        <v>0.110896549167685</v>
      </c>
      <c r="AX13" s="17">
        <v>8.1218175430179507E-2</v>
      </c>
      <c r="AY13" s="17">
        <v>7.9072650534607103E-2</v>
      </c>
      <c r="AZ13" s="17">
        <v>9.05122381273398E-2</v>
      </c>
      <c r="BA13" s="17">
        <v>0.14403042765176699</v>
      </c>
      <c r="BB13" s="17">
        <v>8.9662033249750805E-2</v>
      </c>
      <c r="BC13" s="17"/>
      <c r="BD13" s="17">
        <v>0.10335693515788</v>
      </c>
      <c r="BE13" s="17">
        <v>0.113264024026229</v>
      </c>
      <c r="BF13" s="17">
        <v>0.102616656182325</v>
      </c>
      <c r="BG13" s="17"/>
      <c r="BH13" s="17">
        <v>0.106703214933314</v>
      </c>
      <c r="BI13" s="17">
        <v>0.103382083184985</v>
      </c>
      <c r="BJ13" s="17">
        <v>0.10351161881884401</v>
      </c>
      <c r="BK13" s="17"/>
      <c r="BL13" s="17">
        <v>0.14264007923473901</v>
      </c>
      <c r="BM13" s="17">
        <v>8.8489645652765306E-2</v>
      </c>
      <c r="BN13" s="17">
        <v>0.12846193907605</v>
      </c>
      <c r="BO13" s="17"/>
      <c r="BP13" s="17">
        <v>0.13540963253001501</v>
      </c>
      <c r="BQ13" s="17">
        <v>0.104399356496332</v>
      </c>
      <c r="BR13" s="17"/>
      <c r="BS13" s="17">
        <v>9.0646126167799101E-2</v>
      </c>
      <c r="BT13" s="17">
        <v>0.14246030143562599</v>
      </c>
      <c r="BU13" s="17">
        <v>0.11434298944813701</v>
      </c>
      <c r="BV13" s="17">
        <v>8.8077849304940406E-2</v>
      </c>
      <c r="BW13" s="17"/>
      <c r="BX13" s="17">
        <v>0.114998697623459</v>
      </c>
      <c r="BY13" s="17">
        <v>0.12615856446410201</v>
      </c>
      <c r="BZ13" s="17">
        <v>0.103841159325436</v>
      </c>
      <c r="CA13" s="17"/>
      <c r="CB13" s="17">
        <v>0.12739317807626499</v>
      </c>
      <c r="CC13" s="17">
        <v>6.0868024726540203E-2</v>
      </c>
      <c r="CD13" s="17">
        <v>0.131335748166996</v>
      </c>
      <c r="CE13" s="17">
        <v>0.11439205865565701</v>
      </c>
      <c r="CF13" s="17">
        <v>5.7232467241529097E-2</v>
      </c>
      <c r="CG13" s="17">
        <v>0.126961207811122</v>
      </c>
      <c r="CH13" s="17"/>
      <c r="CI13" s="17">
        <v>0.12554324002488301</v>
      </c>
      <c r="CJ13" s="17">
        <v>9.0020636863314699E-2</v>
      </c>
      <c r="CK13" s="17">
        <v>0.105760579897337</v>
      </c>
      <c r="CL13" s="17">
        <v>0.11105229057542</v>
      </c>
    </row>
    <row r="14" spans="2:90" x14ac:dyDescent="0.35">
      <c r="B14" s="21" t="s">
        <v>176</v>
      </c>
      <c r="C14" s="17">
        <v>6.1724320150556303E-2</v>
      </c>
      <c r="D14" s="17">
        <v>6.3096105745826594E-2</v>
      </c>
      <c r="E14" s="17">
        <v>6.0740415644863502E-2</v>
      </c>
      <c r="F14" s="17"/>
      <c r="G14" s="17">
        <v>4.8352774126599898E-2</v>
      </c>
      <c r="H14" s="17">
        <v>6.7635401747973306E-2</v>
      </c>
      <c r="I14" s="17">
        <v>6.4149653567056306E-2</v>
      </c>
      <c r="J14" s="17">
        <v>7.7776010230040798E-2</v>
      </c>
      <c r="K14" s="17">
        <v>9.31360621674127E-2</v>
      </c>
      <c r="L14" s="17">
        <v>6.3631958538910696E-2</v>
      </c>
      <c r="M14" s="17">
        <v>3.9883994533999802E-2</v>
      </c>
      <c r="N14" s="17">
        <v>5.4703626489202101E-2</v>
      </c>
      <c r="O14" s="17">
        <v>4.9756686465566101E-2</v>
      </c>
      <c r="P14" s="17"/>
      <c r="Q14" s="17">
        <v>5.1284199166855698E-2</v>
      </c>
      <c r="R14" s="17">
        <v>3.3505537679152202E-2</v>
      </c>
      <c r="S14" s="17">
        <v>5.8748024717943902E-2</v>
      </c>
      <c r="T14" s="17">
        <v>6.5179639572097603E-2</v>
      </c>
      <c r="U14" s="17"/>
      <c r="V14" s="17">
        <v>5.39521263545669E-2</v>
      </c>
      <c r="W14" s="17">
        <v>6.3963283343788604E-2</v>
      </c>
      <c r="X14" s="17">
        <v>6.0803018474196301E-2</v>
      </c>
      <c r="Y14" s="17">
        <v>8.9033279443678198E-2</v>
      </c>
      <c r="Z14" s="17">
        <v>5.1969891930762201E-2</v>
      </c>
      <c r="AA14" s="17">
        <v>5.7640523311753802E-2</v>
      </c>
      <c r="AB14" s="17">
        <v>7.6044162353842704E-2</v>
      </c>
      <c r="AC14" s="17">
        <v>3.6743877862831502E-2</v>
      </c>
      <c r="AD14" s="17">
        <v>5.52771089119675E-2</v>
      </c>
      <c r="AE14" s="17"/>
      <c r="AF14" s="17">
        <v>4.5182864254193898E-2</v>
      </c>
      <c r="AG14" s="17">
        <v>6.4264346477328593E-2</v>
      </c>
      <c r="AH14" s="17">
        <v>8.1525653183067898E-2</v>
      </c>
      <c r="AI14" s="17">
        <v>6.4934672376375804E-2</v>
      </c>
      <c r="AJ14" s="17">
        <v>6.9557917856786305E-2</v>
      </c>
      <c r="AK14" s="17">
        <v>6.1165804049207503E-2</v>
      </c>
      <c r="AL14" s="17"/>
      <c r="AM14" s="17">
        <v>1.6192766698836899E-2</v>
      </c>
      <c r="AN14" s="17">
        <v>3.5908181658502701E-2</v>
      </c>
      <c r="AO14" s="17">
        <v>6.0354647508483197E-2</v>
      </c>
      <c r="AP14" s="17">
        <v>8.5262903774650095E-2</v>
      </c>
      <c r="AQ14" s="17">
        <v>5.9619883262020501E-2</v>
      </c>
      <c r="AR14" s="17">
        <v>6.0397250681439099E-2</v>
      </c>
      <c r="AS14" s="17">
        <v>5.5940586716566799E-2</v>
      </c>
      <c r="AT14" s="17">
        <v>7.5906176775404802E-2</v>
      </c>
      <c r="AU14" s="17">
        <v>4.2664548306862803E-2</v>
      </c>
      <c r="AV14" s="17">
        <v>7.5407950517108996E-2</v>
      </c>
      <c r="AW14" s="17">
        <v>0.105305745748033</v>
      </c>
      <c r="AX14" s="17">
        <v>8.7578502211639597E-2</v>
      </c>
      <c r="AY14" s="17">
        <v>4.0119307583921203E-2</v>
      </c>
      <c r="AZ14" s="17">
        <v>3.4674609753271801E-2</v>
      </c>
      <c r="BA14" s="17">
        <v>6.4386848367833205E-2</v>
      </c>
      <c r="BB14" s="17">
        <v>6.1918347886761198E-2</v>
      </c>
      <c r="BC14" s="17"/>
      <c r="BD14" s="17">
        <v>6.1365509244559503E-2</v>
      </c>
      <c r="BE14" s="17">
        <v>6.2939460332353994E-2</v>
      </c>
      <c r="BF14" s="17">
        <v>6.1444517689300301E-2</v>
      </c>
      <c r="BG14" s="17"/>
      <c r="BH14" s="17">
        <v>6.4606077748493501E-2</v>
      </c>
      <c r="BI14" s="17">
        <v>4.7889957616031598E-2</v>
      </c>
      <c r="BJ14" s="17">
        <v>6.6741978008619807E-2</v>
      </c>
      <c r="BK14" s="17"/>
      <c r="BL14" s="17">
        <v>9.0263393752183299E-2</v>
      </c>
      <c r="BM14" s="17">
        <v>5.6485025332359703E-2</v>
      </c>
      <c r="BN14" s="17">
        <v>4.40675781108349E-2</v>
      </c>
      <c r="BO14" s="17"/>
      <c r="BP14" s="17">
        <v>5.3236008566992898E-2</v>
      </c>
      <c r="BQ14" s="17">
        <v>5.8581568283432597E-2</v>
      </c>
      <c r="BR14" s="17"/>
      <c r="BS14" s="17">
        <v>3.67094527110833E-2</v>
      </c>
      <c r="BT14" s="17">
        <v>4.38554229196014E-2</v>
      </c>
      <c r="BU14" s="17">
        <v>7.7044028375242796E-2</v>
      </c>
      <c r="BV14" s="17">
        <v>7.3185026967480096E-2</v>
      </c>
      <c r="BW14" s="17"/>
      <c r="BX14" s="17">
        <v>5.7092622516931903E-2</v>
      </c>
      <c r="BY14" s="17">
        <v>5.4351297509684197E-2</v>
      </c>
      <c r="BZ14" s="17">
        <v>6.2636250075002398E-2</v>
      </c>
      <c r="CA14" s="17"/>
      <c r="CB14" s="17">
        <v>3.0442926652828599E-2</v>
      </c>
      <c r="CC14" s="17">
        <v>4.0643692928518202E-2</v>
      </c>
      <c r="CD14" s="17">
        <v>8.6910037649153102E-2</v>
      </c>
      <c r="CE14" s="17">
        <v>8.8424530377647095E-2</v>
      </c>
      <c r="CF14" s="17">
        <v>3.0013915395757599E-2</v>
      </c>
      <c r="CG14" s="17">
        <v>8.4214117561934504E-2</v>
      </c>
      <c r="CH14" s="17"/>
      <c r="CI14" s="17">
        <v>6.9932861805558702E-2</v>
      </c>
      <c r="CJ14" s="17">
        <v>5.44744424908402E-2</v>
      </c>
      <c r="CK14" s="17">
        <v>5.5331706126055903E-2</v>
      </c>
      <c r="CL14" s="17">
        <v>6.5860104969897998E-2</v>
      </c>
    </row>
    <row r="15" spans="2:90" ht="29" x14ac:dyDescent="0.35">
      <c r="B15" s="21" t="s">
        <v>460</v>
      </c>
      <c r="C15" s="17">
        <v>4.9591313523255201E-2</v>
      </c>
      <c r="D15" s="17">
        <v>4.52027841442963E-2</v>
      </c>
      <c r="E15" s="17">
        <v>5.3706590328178497E-2</v>
      </c>
      <c r="F15" s="17"/>
      <c r="G15" s="17">
        <v>5.8816480195101398E-2</v>
      </c>
      <c r="H15" s="17">
        <v>4.4697368502915502E-2</v>
      </c>
      <c r="I15" s="17">
        <v>5.2767138271623402E-2</v>
      </c>
      <c r="J15" s="17">
        <v>9.1818172693766006E-2</v>
      </c>
      <c r="K15" s="17">
        <v>4.1669561400283398E-2</v>
      </c>
      <c r="L15" s="17">
        <v>4.0622794798684303E-2</v>
      </c>
      <c r="M15" s="17">
        <v>3.66258899834115E-2</v>
      </c>
      <c r="N15" s="17">
        <v>5.6928770110344001E-2</v>
      </c>
      <c r="O15" s="17">
        <v>2.58393925680886E-2</v>
      </c>
      <c r="P15" s="17"/>
      <c r="Q15" s="17">
        <v>5.5498674096215402E-2</v>
      </c>
      <c r="R15" s="17">
        <v>3.8655457876839799E-2</v>
      </c>
      <c r="S15" s="17">
        <v>3.2931479235110202E-2</v>
      </c>
      <c r="T15" s="17">
        <v>5.0218351682168899E-2</v>
      </c>
      <c r="U15" s="17"/>
      <c r="V15" s="17">
        <v>6.6859720423973798E-2</v>
      </c>
      <c r="W15" s="17">
        <v>6.1409659358626197E-2</v>
      </c>
      <c r="X15" s="17">
        <v>2.8316973601983399E-2</v>
      </c>
      <c r="Y15" s="17">
        <v>3.7700875920802797E-2</v>
      </c>
      <c r="Z15" s="17">
        <v>5.9731357816386901E-2</v>
      </c>
      <c r="AA15" s="17">
        <v>3.9989437314482401E-2</v>
      </c>
      <c r="AB15" s="17">
        <v>2.9557729834424E-2</v>
      </c>
      <c r="AC15" s="17">
        <v>6.6904229674361604E-2</v>
      </c>
      <c r="AD15" s="17">
        <v>4.99669763332138E-2</v>
      </c>
      <c r="AE15" s="17"/>
      <c r="AF15" s="17">
        <v>4.4432500764625397E-2</v>
      </c>
      <c r="AG15" s="17">
        <v>5.7934533137971797E-2</v>
      </c>
      <c r="AH15" s="17">
        <v>3.9495637277943599E-2</v>
      </c>
      <c r="AI15" s="17">
        <v>4.4159389249048199E-2</v>
      </c>
      <c r="AJ15" s="17">
        <v>6.3192925418188495E-2</v>
      </c>
      <c r="AK15" s="17">
        <v>4.36742302074873E-2</v>
      </c>
      <c r="AL15" s="17"/>
      <c r="AM15" s="17">
        <v>5.9161965198860897E-2</v>
      </c>
      <c r="AN15" s="17">
        <v>5.61894873510582E-2</v>
      </c>
      <c r="AO15" s="17">
        <v>2.95335032302089E-2</v>
      </c>
      <c r="AP15" s="17">
        <v>4.4934402816681797E-2</v>
      </c>
      <c r="AQ15" s="17">
        <v>3.2358718984678597E-2</v>
      </c>
      <c r="AR15" s="17">
        <v>2.9309880826832099E-2</v>
      </c>
      <c r="AS15" s="17">
        <v>7.7281405395425704E-2</v>
      </c>
      <c r="AT15" s="17">
        <v>5.0127526245548698E-2</v>
      </c>
      <c r="AU15" s="17">
        <v>6.5571040391651694E-2</v>
      </c>
      <c r="AV15" s="17">
        <v>4.6149003107099199E-2</v>
      </c>
      <c r="AW15" s="17">
        <v>5.2859036614202298E-2</v>
      </c>
      <c r="AX15" s="17">
        <v>4.4003798639374599E-2</v>
      </c>
      <c r="AY15" s="17">
        <v>5.5021569623575399E-2</v>
      </c>
      <c r="AZ15" s="17">
        <v>7.1639673016754502E-2</v>
      </c>
      <c r="BA15" s="17">
        <v>7.9615436983567794E-2</v>
      </c>
      <c r="BB15" s="17">
        <v>4.9196382792708097E-2</v>
      </c>
      <c r="BC15" s="17"/>
      <c r="BD15" s="17">
        <v>5.54086592289166E-2</v>
      </c>
      <c r="BE15" s="17">
        <v>5.2748741575745502E-2</v>
      </c>
      <c r="BF15" s="17">
        <v>4.1157572115357602E-2</v>
      </c>
      <c r="BG15" s="17"/>
      <c r="BH15" s="17">
        <v>5.0020110244786899E-2</v>
      </c>
      <c r="BI15" s="17">
        <v>4.0793213382961102E-2</v>
      </c>
      <c r="BJ15" s="17">
        <v>5.1748989316823403E-2</v>
      </c>
      <c r="BK15" s="17"/>
      <c r="BL15" s="17">
        <v>1.99224774163386E-2</v>
      </c>
      <c r="BM15" s="17">
        <v>2.77905368081003E-2</v>
      </c>
      <c r="BN15" s="17">
        <v>5.18741905481769E-2</v>
      </c>
      <c r="BO15" s="17"/>
      <c r="BP15" s="17">
        <v>4.3214618856594202E-2</v>
      </c>
      <c r="BQ15" s="17">
        <v>4.6838203476814201E-2</v>
      </c>
      <c r="BR15" s="17"/>
      <c r="BS15" s="17">
        <v>2.4001699619347099E-2</v>
      </c>
      <c r="BT15" s="17">
        <v>3.9386351071782698E-2</v>
      </c>
      <c r="BU15" s="17">
        <v>4.8447762421053697E-2</v>
      </c>
      <c r="BV15" s="17">
        <v>6.2819707031680702E-2</v>
      </c>
      <c r="BW15" s="17"/>
      <c r="BX15" s="17">
        <v>2.0874437039657901E-2</v>
      </c>
      <c r="BY15" s="17">
        <v>5.3019981075153398E-2</v>
      </c>
      <c r="BZ15" s="17">
        <v>5.2225558274445798E-2</v>
      </c>
      <c r="CA15" s="17"/>
      <c r="CB15" s="17">
        <v>3.3393475294167203E-2</v>
      </c>
      <c r="CC15" s="17">
        <v>4.4152171535798701E-2</v>
      </c>
      <c r="CD15" s="17">
        <v>8.8166673149415106E-2</v>
      </c>
      <c r="CE15" s="17">
        <v>5.7247075797109102E-2</v>
      </c>
      <c r="CF15" s="17">
        <v>2.2640960536190899E-2</v>
      </c>
      <c r="CG15" s="17">
        <v>3.2875376049839998E-2</v>
      </c>
      <c r="CH15" s="17"/>
      <c r="CI15" s="17">
        <v>5.19509833378341E-2</v>
      </c>
      <c r="CJ15" s="17">
        <v>5.3262979873626E-2</v>
      </c>
      <c r="CK15" s="17">
        <v>3.1114438146548198E-2</v>
      </c>
      <c r="CL15" s="17">
        <v>5.1814399969807301E-2</v>
      </c>
    </row>
    <row r="16" spans="2:90" x14ac:dyDescent="0.35">
      <c r="B16" s="21" t="s">
        <v>150</v>
      </c>
      <c r="C16" s="23">
        <v>2.2583588192782798E-2</v>
      </c>
      <c r="D16" s="23">
        <v>2.4773442284444998E-2</v>
      </c>
      <c r="E16" s="23">
        <v>2.0035025901990699E-2</v>
      </c>
      <c r="F16" s="23"/>
      <c r="G16" s="23">
        <v>3.1742467957291402E-2</v>
      </c>
      <c r="H16" s="23">
        <v>3.2604754230265202E-2</v>
      </c>
      <c r="I16" s="23">
        <v>2.54761631738969E-2</v>
      </c>
      <c r="J16" s="23">
        <v>2.07055686188874E-2</v>
      </c>
      <c r="K16" s="23">
        <v>8.6565047825234304E-3</v>
      </c>
      <c r="L16" s="23">
        <v>2.4746469804982098E-2</v>
      </c>
      <c r="M16" s="23">
        <v>1.9610655144890299E-2</v>
      </c>
      <c r="N16" s="23">
        <v>1.3466838776799399E-2</v>
      </c>
      <c r="O16" s="23">
        <v>2.67844952114655E-2</v>
      </c>
      <c r="P16" s="23"/>
      <c r="Q16" s="23">
        <v>2.2837088586900499E-2</v>
      </c>
      <c r="R16" s="23">
        <v>1.39792559609461E-2</v>
      </c>
      <c r="S16" s="23">
        <v>2.1585578556810502E-2</v>
      </c>
      <c r="T16" s="23">
        <v>2.3814273265440201E-2</v>
      </c>
      <c r="U16" s="23"/>
      <c r="V16" s="23">
        <v>2.2490489643619799E-2</v>
      </c>
      <c r="W16" s="23">
        <v>1.43533558396663E-2</v>
      </c>
      <c r="X16" s="23">
        <v>2.3471624079654099E-2</v>
      </c>
      <c r="Y16" s="23">
        <v>2.3886693505166E-2</v>
      </c>
      <c r="Z16" s="23">
        <v>9.1643701098855102E-3</v>
      </c>
      <c r="AA16" s="23">
        <v>4.4605091320870198E-2</v>
      </c>
      <c r="AB16" s="23">
        <v>2.1509368953486398E-2</v>
      </c>
      <c r="AC16" s="23">
        <v>2.5589249627510201E-2</v>
      </c>
      <c r="AD16" s="23">
        <v>2.16420342311885E-2</v>
      </c>
      <c r="AE16" s="23"/>
      <c r="AF16" s="23">
        <v>2.7057664066920801E-2</v>
      </c>
      <c r="AG16" s="23">
        <v>2.8450914478044799E-2</v>
      </c>
      <c r="AH16" s="23">
        <v>2.6422760419600198E-2</v>
      </c>
      <c r="AI16" s="23">
        <v>1.8006936828495201E-2</v>
      </c>
      <c r="AJ16" s="23">
        <v>2.7227910065411198E-2</v>
      </c>
      <c r="AK16" s="23">
        <v>1.3012046536421301E-2</v>
      </c>
      <c r="AL16" s="23"/>
      <c r="AM16" s="23">
        <v>5.1270969290365502E-2</v>
      </c>
      <c r="AN16" s="23">
        <v>5.7579636132917798E-2</v>
      </c>
      <c r="AO16" s="23">
        <v>2.5589046583650001E-2</v>
      </c>
      <c r="AP16" s="23">
        <v>2.5396773496216701E-2</v>
      </c>
      <c r="AQ16" s="23">
        <v>2.9047859687902799E-2</v>
      </c>
      <c r="AR16" s="23">
        <v>5.7513085003966001E-3</v>
      </c>
      <c r="AS16" s="23">
        <v>2.01365895093213E-2</v>
      </c>
      <c r="AT16" s="23">
        <v>2.6991194416347501E-2</v>
      </c>
      <c r="AU16" s="23">
        <v>3.6070327542966699E-3</v>
      </c>
      <c r="AV16" s="23">
        <v>0</v>
      </c>
      <c r="AW16" s="23">
        <v>2.5798880254084101E-2</v>
      </c>
      <c r="AX16" s="23">
        <v>7.9017338810020502E-3</v>
      </c>
      <c r="AY16" s="23">
        <v>1.06510020815434E-2</v>
      </c>
      <c r="AZ16" s="23">
        <v>1.9003275529880501E-2</v>
      </c>
      <c r="BA16" s="23">
        <v>4.3970840012527601E-2</v>
      </c>
      <c r="BB16" s="23">
        <v>0</v>
      </c>
      <c r="BC16" s="23"/>
      <c r="BD16" s="23">
        <v>9.1224405892775303E-3</v>
      </c>
      <c r="BE16" s="23">
        <v>2.92255639859718E-2</v>
      </c>
      <c r="BF16" s="23">
        <v>2.5990335010567699E-2</v>
      </c>
      <c r="BG16" s="23"/>
      <c r="BH16" s="23">
        <v>2.2043587790017301E-2</v>
      </c>
      <c r="BI16" s="23">
        <v>1.4629672796057199E-2</v>
      </c>
      <c r="BJ16" s="23">
        <v>9.2326470197628301E-4</v>
      </c>
      <c r="BK16" s="23"/>
      <c r="BL16" s="23">
        <v>1.35559878203339E-2</v>
      </c>
      <c r="BM16" s="23">
        <v>4.4189924299510401E-3</v>
      </c>
      <c r="BN16" s="23">
        <v>8.1121199180365505E-3</v>
      </c>
      <c r="BO16" s="23"/>
      <c r="BP16" s="23">
        <v>2.3545944377725898E-2</v>
      </c>
      <c r="BQ16" s="23">
        <v>2.6339172618626699E-2</v>
      </c>
      <c r="BR16" s="23"/>
      <c r="BS16" s="23">
        <v>1.39397543314184E-2</v>
      </c>
      <c r="BT16" s="23">
        <v>5.3110560315023803E-3</v>
      </c>
      <c r="BU16" s="23">
        <v>1.3661790337941499E-2</v>
      </c>
      <c r="BV16" s="23">
        <v>2.89640770666354E-2</v>
      </c>
      <c r="BW16" s="23"/>
      <c r="BX16" s="23">
        <v>1.1327177804174599E-2</v>
      </c>
      <c r="BY16" s="23">
        <v>3.7403792882664398E-2</v>
      </c>
      <c r="BZ16" s="23">
        <v>2.27880373150465E-2</v>
      </c>
      <c r="CA16" s="23"/>
      <c r="CB16" s="23">
        <v>9.1087068114382407E-3</v>
      </c>
      <c r="CC16" s="23">
        <v>1.4136980430548601E-2</v>
      </c>
      <c r="CD16" s="23">
        <v>4.1929672700316202E-2</v>
      </c>
      <c r="CE16" s="23">
        <v>1.07283561406814E-2</v>
      </c>
      <c r="CF16" s="23">
        <v>9.9620211812060794E-3</v>
      </c>
      <c r="CG16" s="23">
        <v>4.4069612389251403E-2</v>
      </c>
      <c r="CH16" s="23"/>
      <c r="CI16" s="23">
        <v>3.3107541328922803E-2</v>
      </c>
      <c r="CJ16" s="23">
        <v>2.1491751807244899E-2</v>
      </c>
      <c r="CK16" s="23">
        <v>5.7248152488693603E-2</v>
      </c>
      <c r="CL16" s="23">
        <v>1.16398645785496E-2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464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0.24357428696780101</v>
      </c>
      <c r="D9" s="17">
        <v>0.237988304151074</v>
      </c>
      <c r="E9" s="17">
        <v>0.24966794240637499</v>
      </c>
      <c r="F9" s="17"/>
      <c r="G9" s="17">
        <v>0.27218618720475601</v>
      </c>
      <c r="H9" s="17">
        <v>0.266259032971295</v>
      </c>
      <c r="I9" s="17">
        <v>0.28561622643922102</v>
      </c>
      <c r="J9" s="17">
        <v>0.238332342908566</v>
      </c>
      <c r="K9" s="17">
        <v>0.220413439284324</v>
      </c>
      <c r="L9" s="17">
        <v>0.25154557194700999</v>
      </c>
      <c r="M9" s="17">
        <v>0.24116059845575999</v>
      </c>
      <c r="N9" s="17">
        <v>0.20437516933962399</v>
      </c>
      <c r="O9" s="17">
        <v>0.21962407187019101</v>
      </c>
      <c r="P9" s="17"/>
      <c r="Q9" s="17">
        <v>0.240531354352884</v>
      </c>
      <c r="R9" s="17">
        <v>0.241746509402195</v>
      </c>
      <c r="S9" s="17">
        <v>0.235589852525036</v>
      </c>
      <c r="T9" s="17">
        <v>0.24343401644315699</v>
      </c>
      <c r="U9" s="17"/>
      <c r="V9" s="17">
        <v>0.26903146075544898</v>
      </c>
      <c r="W9" s="17">
        <v>0.237227705127183</v>
      </c>
      <c r="X9" s="17">
        <v>0.217893810583075</v>
      </c>
      <c r="Y9" s="17">
        <v>0.215843233543244</v>
      </c>
      <c r="Z9" s="17">
        <v>0.25513593060273099</v>
      </c>
      <c r="AA9" s="17">
        <v>0.21722410239541401</v>
      </c>
      <c r="AB9" s="17">
        <v>0.24145186545646199</v>
      </c>
      <c r="AC9" s="17">
        <v>0.25677492715559103</v>
      </c>
      <c r="AD9" s="17">
        <v>0.27078678524730398</v>
      </c>
      <c r="AE9" s="17"/>
      <c r="AF9" s="17">
        <v>0.26983348220551401</v>
      </c>
      <c r="AG9" s="17">
        <v>0.26554358345974199</v>
      </c>
      <c r="AH9" s="17">
        <v>0.23901356242642599</v>
      </c>
      <c r="AI9" s="17">
        <v>0.242826532666373</v>
      </c>
      <c r="AJ9" s="17">
        <v>0.20420351498700301</v>
      </c>
      <c r="AK9" s="17">
        <v>0.23942500641664599</v>
      </c>
      <c r="AL9" s="17"/>
      <c r="AM9" s="17">
        <v>0.25521511828084398</v>
      </c>
      <c r="AN9" s="17">
        <v>0.24353337222030599</v>
      </c>
      <c r="AO9" s="17">
        <v>0.27056766447469899</v>
      </c>
      <c r="AP9" s="17">
        <v>0.19576947495195801</v>
      </c>
      <c r="AQ9" s="17">
        <v>0.24888667207617701</v>
      </c>
      <c r="AR9" s="17">
        <v>0.18113480618632599</v>
      </c>
      <c r="AS9" s="17">
        <v>0.23788655310228199</v>
      </c>
      <c r="AT9" s="17">
        <v>0.27823306471797299</v>
      </c>
      <c r="AU9" s="17">
        <v>0.241820463791903</v>
      </c>
      <c r="AV9" s="17">
        <v>0.27243316538352103</v>
      </c>
      <c r="AW9" s="17">
        <v>0.21106515960783301</v>
      </c>
      <c r="AX9" s="17">
        <v>0.228874652940908</v>
      </c>
      <c r="AY9" s="17">
        <v>0.25681076042080297</v>
      </c>
      <c r="AZ9" s="17">
        <v>0.256975898604969</v>
      </c>
      <c r="BA9" s="17">
        <v>0.31384487981095999</v>
      </c>
      <c r="BB9" s="17">
        <v>0.25072391353428303</v>
      </c>
      <c r="BC9" s="17"/>
      <c r="BD9" s="17">
        <v>0.221141841737033</v>
      </c>
      <c r="BE9" s="17">
        <v>0.26237555542141</v>
      </c>
      <c r="BF9" s="17">
        <v>0.24920367721904099</v>
      </c>
      <c r="BG9" s="17"/>
      <c r="BH9" s="17">
        <v>0.249658723507337</v>
      </c>
      <c r="BI9" s="17">
        <v>0.244525149718756</v>
      </c>
      <c r="BJ9" s="17">
        <v>0.21545056790170899</v>
      </c>
      <c r="BK9" s="17"/>
      <c r="BL9" s="17">
        <v>0.19015674597916801</v>
      </c>
      <c r="BM9" s="17">
        <v>0.205186362614528</v>
      </c>
      <c r="BN9" s="17">
        <v>0.25271005816499098</v>
      </c>
      <c r="BO9" s="17"/>
      <c r="BP9" s="17">
        <v>0.209271889531846</v>
      </c>
      <c r="BQ9" s="17">
        <v>0.26198294723103299</v>
      </c>
      <c r="BR9" s="17"/>
      <c r="BS9" s="17">
        <v>0.33824234731070502</v>
      </c>
      <c r="BT9" s="17">
        <v>0.26901743693932101</v>
      </c>
      <c r="BU9" s="17">
        <v>0.19360798498985299</v>
      </c>
      <c r="BV9" s="17">
        <v>0.239304838032038</v>
      </c>
      <c r="BW9" s="17"/>
      <c r="BX9" s="17">
        <v>0.19230816747024501</v>
      </c>
      <c r="BY9" s="17">
        <v>0.31877157587942001</v>
      </c>
      <c r="BZ9" s="17">
        <v>0.24403224587227201</v>
      </c>
      <c r="CA9" s="17"/>
      <c r="CB9" s="17">
        <v>0.286944772216147</v>
      </c>
      <c r="CC9" s="17">
        <v>0.35409231736476898</v>
      </c>
      <c r="CD9" s="17">
        <v>0.16970787195935499</v>
      </c>
      <c r="CE9" s="17">
        <v>0.221581392544313</v>
      </c>
      <c r="CF9" s="17">
        <v>0.39496936580620001</v>
      </c>
      <c r="CG9" s="17">
        <v>6.8026418441778105E-2</v>
      </c>
      <c r="CH9" s="17"/>
      <c r="CI9" s="17">
        <v>0.14538462345198</v>
      </c>
      <c r="CJ9" s="17">
        <v>0.35678275977915203</v>
      </c>
      <c r="CK9" s="17">
        <v>6.1774393071704403E-2</v>
      </c>
      <c r="CL9" s="17">
        <v>0.247224104696534</v>
      </c>
    </row>
    <row r="10" spans="2:90" x14ac:dyDescent="0.35">
      <c r="B10" s="21" t="s">
        <v>180</v>
      </c>
      <c r="C10" s="17">
        <v>0.174588020314901</v>
      </c>
      <c r="D10" s="17">
        <v>0.15609615373678401</v>
      </c>
      <c r="E10" s="17">
        <v>0.19203755007461601</v>
      </c>
      <c r="F10" s="17"/>
      <c r="G10" s="17">
        <v>0.13676680950513101</v>
      </c>
      <c r="H10" s="17">
        <v>0.18726959525624101</v>
      </c>
      <c r="I10" s="17">
        <v>0.135355261588817</v>
      </c>
      <c r="J10" s="17">
        <v>0.19188718964285101</v>
      </c>
      <c r="K10" s="17">
        <v>0.20207550890392501</v>
      </c>
      <c r="L10" s="17">
        <v>0.18037306105579601</v>
      </c>
      <c r="M10" s="17">
        <v>0.173757922676363</v>
      </c>
      <c r="N10" s="17">
        <v>0.18629607994865</v>
      </c>
      <c r="O10" s="17">
        <v>0.17514259337212801</v>
      </c>
      <c r="P10" s="17"/>
      <c r="Q10" s="17">
        <v>0.14696923186268299</v>
      </c>
      <c r="R10" s="17">
        <v>0.22169262942018</v>
      </c>
      <c r="S10" s="17">
        <v>0.21795365232981601</v>
      </c>
      <c r="T10" s="17">
        <v>0.176147649757387</v>
      </c>
      <c r="U10" s="17"/>
      <c r="V10" s="17">
        <v>0.155946553758541</v>
      </c>
      <c r="W10" s="17">
        <v>0.172661981302556</v>
      </c>
      <c r="X10" s="17">
        <v>0.184083159707363</v>
      </c>
      <c r="Y10" s="17">
        <v>0.16506113127948099</v>
      </c>
      <c r="Z10" s="17">
        <v>0.197965851139462</v>
      </c>
      <c r="AA10" s="17">
        <v>0.19028652333173399</v>
      </c>
      <c r="AB10" s="17">
        <v>0.188730548766531</v>
      </c>
      <c r="AC10" s="17">
        <v>0.20115580153159701</v>
      </c>
      <c r="AD10" s="17">
        <v>0.15274681559155201</v>
      </c>
      <c r="AE10" s="17"/>
      <c r="AF10" s="17">
        <v>0.15986026618942001</v>
      </c>
      <c r="AG10" s="17">
        <v>0.19416845138777999</v>
      </c>
      <c r="AH10" s="17">
        <v>0.18798300486721001</v>
      </c>
      <c r="AI10" s="17">
        <v>0.17721727578947599</v>
      </c>
      <c r="AJ10" s="17">
        <v>0.193904464321528</v>
      </c>
      <c r="AK10" s="17">
        <v>0.158232327405913</v>
      </c>
      <c r="AL10" s="17"/>
      <c r="AM10" s="17">
        <v>0.105125687593684</v>
      </c>
      <c r="AN10" s="17">
        <v>0.129076059978596</v>
      </c>
      <c r="AO10" s="17">
        <v>0.15304233851042301</v>
      </c>
      <c r="AP10" s="17">
        <v>0.12450555727955701</v>
      </c>
      <c r="AQ10" s="17">
        <v>0.15136389274269199</v>
      </c>
      <c r="AR10" s="17">
        <v>0.214606485479132</v>
      </c>
      <c r="AS10" s="17">
        <v>0.17841199467509999</v>
      </c>
      <c r="AT10" s="17">
        <v>0.17189603447091101</v>
      </c>
      <c r="AU10" s="17">
        <v>0.26882103952993702</v>
      </c>
      <c r="AV10" s="17">
        <v>0.19619201616621901</v>
      </c>
      <c r="AW10" s="17">
        <v>0.135982402226386</v>
      </c>
      <c r="AX10" s="17">
        <v>0.16222186146443901</v>
      </c>
      <c r="AY10" s="17">
        <v>0.15383092881211999</v>
      </c>
      <c r="AZ10" s="17">
        <v>0.21411310586478699</v>
      </c>
      <c r="BA10" s="17">
        <v>0.19539110041555199</v>
      </c>
      <c r="BB10" s="17">
        <v>0.21806725195795301</v>
      </c>
      <c r="BC10" s="17"/>
      <c r="BD10" s="17">
        <v>0.190360265839915</v>
      </c>
      <c r="BE10" s="17">
        <v>0.15604307355937599</v>
      </c>
      <c r="BF10" s="17">
        <v>0.172942962707618</v>
      </c>
      <c r="BG10" s="17"/>
      <c r="BH10" s="17">
        <v>0.18334073353153399</v>
      </c>
      <c r="BI10" s="17">
        <v>0.16414200779003299</v>
      </c>
      <c r="BJ10" s="17">
        <v>0.16096192096030601</v>
      </c>
      <c r="BK10" s="17"/>
      <c r="BL10" s="17">
        <v>0.23368184513013801</v>
      </c>
      <c r="BM10" s="17">
        <v>0.204556639949632</v>
      </c>
      <c r="BN10" s="17">
        <v>0.17415805025379499</v>
      </c>
      <c r="BO10" s="17"/>
      <c r="BP10" s="17">
        <v>0.17719484975991601</v>
      </c>
      <c r="BQ10" s="17">
        <v>0.16868018184081299</v>
      </c>
      <c r="BR10" s="17"/>
      <c r="BS10" s="17">
        <v>0.185811632997472</v>
      </c>
      <c r="BT10" s="17">
        <v>0.203537593012486</v>
      </c>
      <c r="BU10" s="17">
        <v>0.19195713377020501</v>
      </c>
      <c r="BV10" s="17">
        <v>0.15653772283987399</v>
      </c>
      <c r="BW10" s="17"/>
      <c r="BX10" s="17">
        <v>0.21226831376991601</v>
      </c>
      <c r="BY10" s="17">
        <v>0.16846649068507399</v>
      </c>
      <c r="BZ10" s="17">
        <v>0.171231260664165</v>
      </c>
      <c r="CA10" s="17"/>
      <c r="CB10" s="17">
        <v>0.224419092342203</v>
      </c>
      <c r="CC10" s="17">
        <v>0.19091693379979299</v>
      </c>
      <c r="CD10" s="17">
        <v>0.139950069112629</v>
      </c>
      <c r="CE10" s="17">
        <v>0.20366486628095501</v>
      </c>
      <c r="CF10" s="17">
        <v>0.184642384843894</v>
      </c>
      <c r="CG10" s="17">
        <v>0.10525704581385199</v>
      </c>
      <c r="CH10" s="17"/>
      <c r="CI10" s="17">
        <v>0.19007340776046699</v>
      </c>
      <c r="CJ10" s="17">
        <v>0.18103580630024499</v>
      </c>
      <c r="CK10" s="17">
        <v>7.2057675604736804E-2</v>
      </c>
      <c r="CL10" s="17">
        <v>0.19460144615390601</v>
      </c>
    </row>
    <row r="11" spans="2:90" x14ac:dyDescent="0.35">
      <c r="B11" s="21" t="s">
        <v>179</v>
      </c>
      <c r="C11" s="17">
        <v>0.24645528403773201</v>
      </c>
      <c r="D11" s="17">
        <v>0.255809012262674</v>
      </c>
      <c r="E11" s="17">
        <v>0.23549327478444301</v>
      </c>
      <c r="F11" s="17"/>
      <c r="G11" s="17">
        <v>0.26321900953529898</v>
      </c>
      <c r="H11" s="17">
        <v>0.24605867120604399</v>
      </c>
      <c r="I11" s="17">
        <v>0.28376565765024703</v>
      </c>
      <c r="J11" s="17">
        <v>0.19191123657970699</v>
      </c>
      <c r="K11" s="17">
        <v>0.26603971940163301</v>
      </c>
      <c r="L11" s="17">
        <v>0.25724806827219499</v>
      </c>
      <c r="M11" s="17">
        <v>0.237390861921038</v>
      </c>
      <c r="N11" s="17">
        <v>0.265812966776312</v>
      </c>
      <c r="O11" s="17">
        <v>0.210214020522898</v>
      </c>
      <c r="P11" s="17"/>
      <c r="Q11" s="17">
        <v>0.26195972135270701</v>
      </c>
      <c r="R11" s="17">
        <v>0.21651023004901301</v>
      </c>
      <c r="S11" s="17">
        <v>0.21050322634916799</v>
      </c>
      <c r="T11" s="17">
        <v>0.24901851270254399</v>
      </c>
      <c r="U11" s="17"/>
      <c r="V11" s="17">
        <v>0.23172344115641999</v>
      </c>
      <c r="W11" s="17">
        <v>0.285251888805444</v>
      </c>
      <c r="X11" s="17">
        <v>0.260738720024556</v>
      </c>
      <c r="Y11" s="17">
        <v>0.23580263765451601</v>
      </c>
      <c r="Z11" s="17">
        <v>0.23619173044500799</v>
      </c>
      <c r="AA11" s="17">
        <v>0.23870550236382801</v>
      </c>
      <c r="AB11" s="17">
        <v>0.27145852925388803</v>
      </c>
      <c r="AC11" s="17">
        <v>0.17488737727574899</v>
      </c>
      <c r="AD11" s="17">
        <v>0.23422637550123401</v>
      </c>
      <c r="AE11" s="17"/>
      <c r="AF11" s="17">
        <v>0.21971684572797701</v>
      </c>
      <c r="AG11" s="17">
        <v>0.22320715057797899</v>
      </c>
      <c r="AH11" s="17">
        <v>0.28658735136938701</v>
      </c>
      <c r="AI11" s="17">
        <v>0.26176618878034702</v>
      </c>
      <c r="AJ11" s="17">
        <v>0.26805381716079901</v>
      </c>
      <c r="AK11" s="17">
        <v>0.25192267089937698</v>
      </c>
      <c r="AL11" s="17"/>
      <c r="AM11" s="17">
        <v>0.21711376994155701</v>
      </c>
      <c r="AN11" s="17">
        <v>0.26948122594400098</v>
      </c>
      <c r="AO11" s="17">
        <v>0.19010238147282199</v>
      </c>
      <c r="AP11" s="17">
        <v>0.26417422399302998</v>
      </c>
      <c r="AQ11" s="17">
        <v>0.28124670519174499</v>
      </c>
      <c r="AR11" s="17">
        <v>0.28658236007974303</v>
      </c>
      <c r="AS11" s="17">
        <v>0.223635329747853</v>
      </c>
      <c r="AT11" s="17">
        <v>0.20116458126988601</v>
      </c>
      <c r="AU11" s="17">
        <v>0.19490176631800399</v>
      </c>
      <c r="AV11" s="17">
        <v>0.32813371683711401</v>
      </c>
      <c r="AW11" s="17">
        <v>0.24705449866802501</v>
      </c>
      <c r="AX11" s="17">
        <v>0.34228161036962801</v>
      </c>
      <c r="AY11" s="17">
        <v>0.24785065538043499</v>
      </c>
      <c r="AZ11" s="17">
        <v>0.21792838372710899</v>
      </c>
      <c r="BA11" s="17">
        <v>0.201247561099267</v>
      </c>
      <c r="BB11" s="17">
        <v>0.24564127451302201</v>
      </c>
      <c r="BC11" s="17"/>
      <c r="BD11" s="17">
        <v>0.25758578086470202</v>
      </c>
      <c r="BE11" s="17">
        <v>0.256726794527674</v>
      </c>
      <c r="BF11" s="17">
        <v>0.232107910721954</v>
      </c>
      <c r="BG11" s="17"/>
      <c r="BH11" s="17">
        <v>0.24243251268489099</v>
      </c>
      <c r="BI11" s="17">
        <v>0.27583939265907997</v>
      </c>
      <c r="BJ11" s="17">
        <v>0.26544117261439198</v>
      </c>
      <c r="BK11" s="17"/>
      <c r="BL11" s="17">
        <v>0.30216214090076299</v>
      </c>
      <c r="BM11" s="17">
        <v>0.286289695531591</v>
      </c>
      <c r="BN11" s="17">
        <v>0.195108315120959</v>
      </c>
      <c r="BO11" s="17"/>
      <c r="BP11" s="17">
        <v>0.266392578221681</v>
      </c>
      <c r="BQ11" s="17">
        <v>0.231737540833059</v>
      </c>
      <c r="BR11" s="17"/>
      <c r="BS11" s="17">
        <v>0.242218371679501</v>
      </c>
      <c r="BT11" s="17">
        <v>0.252674604495565</v>
      </c>
      <c r="BU11" s="17">
        <v>0.264605462209489</v>
      </c>
      <c r="BV11" s="17">
        <v>0.24292128376797101</v>
      </c>
      <c r="BW11" s="17"/>
      <c r="BX11" s="17">
        <v>0.25296005092128598</v>
      </c>
      <c r="BY11" s="17">
        <v>0.22202503053990599</v>
      </c>
      <c r="BZ11" s="17">
        <v>0.247312113684546</v>
      </c>
      <c r="CA11" s="17"/>
      <c r="CB11" s="17">
        <v>0.23866611249671901</v>
      </c>
      <c r="CC11" s="17">
        <v>0.234522292671768</v>
      </c>
      <c r="CD11" s="17">
        <v>0.259512542730022</v>
      </c>
      <c r="CE11" s="17">
        <v>0.25943135178840498</v>
      </c>
      <c r="CF11" s="17">
        <v>0.20566180016522201</v>
      </c>
      <c r="CG11" s="17">
        <v>0.270308080431165</v>
      </c>
      <c r="CH11" s="17"/>
      <c r="CI11" s="17">
        <v>0.26110057494956401</v>
      </c>
      <c r="CJ11" s="17">
        <v>0.225899321676515</v>
      </c>
      <c r="CK11" s="17">
        <v>0.20087782760828299</v>
      </c>
      <c r="CL11" s="17">
        <v>0.26742447006775599</v>
      </c>
    </row>
    <row r="12" spans="2:90" ht="29" x14ac:dyDescent="0.35">
      <c r="B12" s="21" t="s">
        <v>459</v>
      </c>
      <c r="C12" s="17">
        <v>0.20510468414910801</v>
      </c>
      <c r="D12" s="17">
        <v>0.204380136971374</v>
      </c>
      <c r="E12" s="17">
        <v>0.20822123195604</v>
      </c>
      <c r="F12" s="17"/>
      <c r="G12" s="17">
        <v>0.22837850963049999</v>
      </c>
      <c r="H12" s="17">
        <v>0.176631421823257</v>
      </c>
      <c r="I12" s="17">
        <v>0.14390823418125601</v>
      </c>
      <c r="J12" s="17">
        <v>0.21252415018297299</v>
      </c>
      <c r="K12" s="17">
        <v>0.197144562671412</v>
      </c>
      <c r="L12" s="17">
        <v>0.186943068007519</v>
      </c>
      <c r="M12" s="17">
        <v>0.247285552339608</v>
      </c>
      <c r="N12" s="17">
        <v>0.21991274705487501</v>
      </c>
      <c r="O12" s="17">
        <v>0.22585001012841199</v>
      </c>
      <c r="P12" s="17"/>
      <c r="Q12" s="17">
        <v>0.21327625877464501</v>
      </c>
      <c r="R12" s="17">
        <v>0.18877356500572301</v>
      </c>
      <c r="S12" s="17">
        <v>0.20845548666344901</v>
      </c>
      <c r="T12" s="17">
        <v>0.202768125187341</v>
      </c>
      <c r="U12" s="17"/>
      <c r="V12" s="17">
        <v>0.21226083015156</v>
      </c>
      <c r="W12" s="17">
        <v>0.18242640286842099</v>
      </c>
      <c r="X12" s="17">
        <v>0.217929931757779</v>
      </c>
      <c r="Y12" s="17">
        <v>0.249597813242627</v>
      </c>
      <c r="Z12" s="17">
        <v>0.19673006364970799</v>
      </c>
      <c r="AA12" s="17">
        <v>0.20393133149599901</v>
      </c>
      <c r="AB12" s="17">
        <v>0.166992935431267</v>
      </c>
      <c r="AC12" s="17">
        <v>0.231294727092139</v>
      </c>
      <c r="AD12" s="17">
        <v>0.205992005819923</v>
      </c>
      <c r="AE12" s="17"/>
      <c r="AF12" s="17">
        <v>0.22152206371238101</v>
      </c>
      <c r="AG12" s="17">
        <v>0.19212577399261699</v>
      </c>
      <c r="AH12" s="17">
        <v>0.17340726628563</v>
      </c>
      <c r="AI12" s="17">
        <v>0.20087429798956799</v>
      </c>
      <c r="AJ12" s="17">
        <v>0.195894807890205</v>
      </c>
      <c r="AK12" s="17">
        <v>0.21569808777171201</v>
      </c>
      <c r="AL12" s="17"/>
      <c r="AM12" s="17">
        <v>0.25085814039197302</v>
      </c>
      <c r="AN12" s="17">
        <v>0.20023645372756399</v>
      </c>
      <c r="AO12" s="17">
        <v>0.19695916401822999</v>
      </c>
      <c r="AP12" s="17">
        <v>0.29638702372729597</v>
      </c>
      <c r="AQ12" s="17">
        <v>0.19278492446429699</v>
      </c>
      <c r="AR12" s="17">
        <v>0.19424248257405499</v>
      </c>
      <c r="AS12" s="17">
        <v>0.213461644259341</v>
      </c>
      <c r="AT12" s="17">
        <v>0.22169950474156999</v>
      </c>
      <c r="AU12" s="17">
        <v>0.16799405110007301</v>
      </c>
      <c r="AV12" s="17">
        <v>0.12738535425368699</v>
      </c>
      <c r="AW12" s="17">
        <v>0.244017044594069</v>
      </c>
      <c r="AX12" s="17">
        <v>0.163361145490141</v>
      </c>
      <c r="AY12" s="17">
        <v>0.22098091206567899</v>
      </c>
      <c r="AZ12" s="17">
        <v>0.20441758280246999</v>
      </c>
      <c r="BA12" s="17">
        <v>0.158741636665819</v>
      </c>
      <c r="BB12" s="17">
        <v>0.19557792123126</v>
      </c>
      <c r="BC12" s="17"/>
      <c r="BD12" s="17">
        <v>0.21056086453217601</v>
      </c>
      <c r="BE12" s="17">
        <v>0.19533366096075799</v>
      </c>
      <c r="BF12" s="17">
        <v>0.21146647536170299</v>
      </c>
      <c r="BG12" s="17"/>
      <c r="BH12" s="17">
        <v>0.19969913602943601</v>
      </c>
      <c r="BI12" s="17">
        <v>0.202573107574304</v>
      </c>
      <c r="BJ12" s="17">
        <v>0.20213119191574</v>
      </c>
      <c r="BK12" s="17"/>
      <c r="BL12" s="17">
        <v>0.12885264823551401</v>
      </c>
      <c r="BM12" s="17">
        <v>0.20426073393375099</v>
      </c>
      <c r="BN12" s="17">
        <v>0.243531867624172</v>
      </c>
      <c r="BO12" s="17"/>
      <c r="BP12" s="17">
        <v>0.21671900579858799</v>
      </c>
      <c r="BQ12" s="17">
        <v>0.204768316327684</v>
      </c>
      <c r="BR12" s="17"/>
      <c r="BS12" s="17">
        <v>0.16760615292228401</v>
      </c>
      <c r="BT12" s="17">
        <v>0.163538341613431</v>
      </c>
      <c r="BU12" s="17">
        <v>0.207413225206762</v>
      </c>
      <c r="BV12" s="17">
        <v>0.219593878231581</v>
      </c>
      <c r="BW12" s="17"/>
      <c r="BX12" s="17">
        <v>0.208796566868686</v>
      </c>
      <c r="BY12" s="17">
        <v>0.17257099910263199</v>
      </c>
      <c r="BZ12" s="17">
        <v>0.206738140488547</v>
      </c>
      <c r="CA12" s="17"/>
      <c r="CB12" s="17">
        <v>0.17863113585247301</v>
      </c>
      <c r="CC12" s="17">
        <v>0.15866197249601199</v>
      </c>
      <c r="CD12" s="17">
        <v>0.26059696282660499</v>
      </c>
      <c r="CE12" s="17">
        <v>0.194528812415632</v>
      </c>
      <c r="CF12" s="17">
        <v>0.13856415472410699</v>
      </c>
      <c r="CG12" s="17">
        <v>0.27734195192855998</v>
      </c>
      <c r="CH12" s="17"/>
      <c r="CI12" s="17">
        <v>0.22571035631787001</v>
      </c>
      <c r="CJ12" s="17">
        <v>0.136474945982857</v>
      </c>
      <c r="CK12" s="17">
        <v>0.40413408892597702</v>
      </c>
      <c r="CL12" s="17">
        <v>0.18798308038669601</v>
      </c>
    </row>
    <row r="13" spans="2:90" x14ac:dyDescent="0.35">
      <c r="B13" s="21" t="s">
        <v>177</v>
      </c>
      <c r="C13" s="17">
        <v>6.68243511755678E-2</v>
      </c>
      <c r="D13" s="17">
        <v>7.4302234864382796E-2</v>
      </c>
      <c r="E13" s="17">
        <v>6.0059085879862903E-2</v>
      </c>
      <c r="F13" s="17"/>
      <c r="G13" s="17">
        <v>3.9325960283691203E-2</v>
      </c>
      <c r="H13" s="17">
        <v>7.4020506095007599E-2</v>
      </c>
      <c r="I13" s="17">
        <v>7.9609491086437806E-2</v>
      </c>
      <c r="J13" s="17">
        <v>7.4027454232550693E-2</v>
      </c>
      <c r="K13" s="17">
        <v>6.8189203335990503E-2</v>
      </c>
      <c r="L13" s="17">
        <v>5.1153276107911899E-2</v>
      </c>
      <c r="M13" s="17">
        <v>4.4236600369042103E-2</v>
      </c>
      <c r="N13" s="17">
        <v>7.0537013903260698E-2</v>
      </c>
      <c r="O13" s="17">
        <v>9.8755504821724405E-2</v>
      </c>
      <c r="P13" s="17"/>
      <c r="Q13" s="17">
        <v>6.7305328811712806E-2</v>
      </c>
      <c r="R13" s="17">
        <v>8.7958259640894598E-2</v>
      </c>
      <c r="S13" s="17">
        <v>4.12213981938509E-2</v>
      </c>
      <c r="T13" s="17">
        <v>6.62152874532147E-2</v>
      </c>
      <c r="U13" s="17"/>
      <c r="V13" s="17">
        <v>6.7949243647488194E-2</v>
      </c>
      <c r="W13" s="17">
        <v>6.9340426002403102E-2</v>
      </c>
      <c r="X13" s="17">
        <v>6.5841761906157995E-2</v>
      </c>
      <c r="Y13" s="17">
        <v>6.9822434246680595E-2</v>
      </c>
      <c r="Z13" s="17">
        <v>4.9589066191075497E-2</v>
      </c>
      <c r="AA13" s="17">
        <v>6.6900731310549896E-2</v>
      </c>
      <c r="AB13" s="17">
        <v>5.5755193616949E-2</v>
      </c>
      <c r="AC13" s="17">
        <v>7.3758314680379494E-2</v>
      </c>
      <c r="AD13" s="17">
        <v>7.8459213566610897E-2</v>
      </c>
      <c r="AE13" s="17"/>
      <c r="AF13" s="17">
        <v>5.2461368679365003E-2</v>
      </c>
      <c r="AG13" s="17">
        <v>6.6705720808590496E-2</v>
      </c>
      <c r="AH13" s="17">
        <v>5.1788459735263997E-2</v>
      </c>
      <c r="AI13" s="17">
        <v>9.9308767945740103E-2</v>
      </c>
      <c r="AJ13" s="17">
        <v>7.4002813636251302E-2</v>
      </c>
      <c r="AK13" s="17">
        <v>7.0662715936209403E-2</v>
      </c>
      <c r="AL13" s="17"/>
      <c r="AM13" s="17">
        <v>5.8199988982216802E-2</v>
      </c>
      <c r="AN13" s="17">
        <v>7.2477850254168197E-2</v>
      </c>
      <c r="AO13" s="17">
        <v>9.8187390760717794E-2</v>
      </c>
      <c r="AP13" s="17">
        <v>7.2577856758836101E-2</v>
      </c>
      <c r="AQ13" s="17">
        <v>5.5210829397833401E-2</v>
      </c>
      <c r="AR13" s="17">
        <v>6.9068010901397706E-2</v>
      </c>
      <c r="AS13" s="17">
        <v>6.5438878029646694E-2</v>
      </c>
      <c r="AT13" s="17">
        <v>6.1254630639288099E-2</v>
      </c>
      <c r="AU13" s="17">
        <v>7.9064883890777204E-2</v>
      </c>
      <c r="AV13" s="17">
        <v>4.66837902337114E-2</v>
      </c>
      <c r="AW13" s="17">
        <v>9.9972752546353696E-2</v>
      </c>
      <c r="AX13" s="17">
        <v>5.1782391902527203E-2</v>
      </c>
      <c r="AY13" s="17">
        <v>7.7312684152743796E-2</v>
      </c>
      <c r="AZ13" s="17">
        <v>7.5325600397675802E-2</v>
      </c>
      <c r="BA13" s="17">
        <v>3.2358293470756999E-2</v>
      </c>
      <c r="BB13" s="17">
        <v>6.5616732302718805E-2</v>
      </c>
      <c r="BC13" s="17"/>
      <c r="BD13" s="17">
        <v>5.9936304627375502E-2</v>
      </c>
      <c r="BE13" s="17">
        <v>6.7627860167797899E-2</v>
      </c>
      <c r="BF13" s="17">
        <v>6.9651637870771402E-2</v>
      </c>
      <c r="BG13" s="17"/>
      <c r="BH13" s="17">
        <v>6.48859149657698E-2</v>
      </c>
      <c r="BI13" s="17">
        <v>6.1484718824487E-2</v>
      </c>
      <c r="BJ13" s="17">
        <v>9.0577795075777304E-2</v>
      </c>
      <c r="BK13" s="17"/>
      <c r="BL13" s="17">
        <v>0.10225178601887901</v>
      </c>
      <c r="BM13" s="17">
        <v>4.9091160573328199E-2</v>
      </c>
      <c r="BN13" s="17">
        <v>7.8412409596472901E-2</v>
      </c>
      <c r="BO13" s="17"/>
      <c r="BP13" s="17">
        <v>7.1325666709802199E-2</v>
      </c>
      <c r="BQ13" s="17">
        <v>6.8430079422024795E-2</v>
      </c>
      <c r="BR13" s="17"/>
      <c r="BS13" s="17">
        <v>2.67922357776289E-2</v>
      </c>
      <c r="BT13" s="17">
        <v>6.6830162054917805E-2</v>
      </c>
      <c r="BU13" s="17">
        <v>9.5665663646994595E-2</v>
      </c>
      <c r="BV13" s="17">
        <v>6.3635918305447903E-2</v>
      </c>
      <c r="BW13" s="17"/>
      <c r="BX13" s="17">
        <v>7.14009021746152E-2</v>
      </c>
      <c r="BY13" s="17">
        <v>5.0761355259501997E-2</v>
      </c>
      <c r="BZ13" s="17">
        <v>6.7358035540319494E-2</v>
      </c>
      <c r="CA13" s="17"/>
      <c r="CB13" s="17">
        <v>4.3230075950013498E-2</v>
      </c>
      <c r="CC13" s="17">
        <v>4.4327145474403598E-2</v>
      </c>
      <c r="CD13" s="17">
        <v>7.8721052126471805E-2</v>
      </c>
      <c r="CE13" s="17">
        <v>5.6146489612802601E-2</v>
      </c>
      <c r="CF13" s="17">
        <v>3.9109723057099401E-2</v>
      </c>
      <c r="CG13" s="17">
        <v>0.13930752083592901</v>
      </c>
      <c r="CH13" s="17"/>
      <c r="CI13" s="17">
        <v>0.100442017152578</v>
      </c>
      <c r="CJ13" s="17">
        <v>4.37952275415638E-2</v>
      </c>
      <c r="CK13" s="17">
        <v>0.13669810001711799</v>
      </c>
      <c r="CL13" s="17">
        <v>5.4266217585035498E-2</v>
      </c>
    </row>
    <row r="14" spans="2:90" x14ac:dyDescent="0.35">
      <c r="B14" s="21" t="s">
        <v>176</v>
      </c>
      <c r="C14" s="17">
        <v>2.6480742282682601E-2</v>
      </c>
      <c r="D14" s="17">
        <v>2.8243953892085501E-2</v>
      </c>
      <c r="E14" s="17">
        <v>2.4535396401804899E-2</v>
      </c>
      <c r="F14" s="17"/>
      <c r="G14" s="17">
        <v>2.0065382165236401E-2</v>
      </c>
      <c r="H14" s="17">
        <v>1.7199527655861298E-2</v>
      </c>
      <c r="I14" s="17">
        <v>3.5504053868065502E-2</v>
      </c>
      <c r="J14" s="17">
        <v>3.3409588846645202E-2</v>
      </c>
      <c r="K14" s="17">
        <v>2.3183154357582701E-2</v>
      </c>
      <c r="L14" s="17">
        <v>2.0744513180914401E-2</v>
      </c>
      <c r="M14" s="17">
        <v>2.7673473131639498E-2</v>
      </c>
      <c r="N14" s="17">
        <v>1.9016526549986899E-2</v>
      </c>
      <c r="O14" s="17">
        <v>4.0913181537351899E-2</v>
      </c>
      <c r="P14" s="17"/>
      <c r="Q14" s="17">
        <v>2.5259368407588599E-2</v>
      </c>
      <c r="R14" s="17">
        <v>2.3384061833649199E-2</v>
      </c>
      <c r="S14" s="17">
        <v>4.6164139171165498E-2</v>
      </c>
      <c r="T14" s="17">
        <v>2.5006155477739E-2</v>
      </c>
      <c r="U14" s="17"/>
      <c r="V14" s="17">
        <v>2.6601109091698501E-2</v>
      </c>
      <c r="W14" s="17">
        <v>3.0211840619528401E-2</v>
      </c>
      <c r="X14" s="17">
        <v>1.98706895471208E-2</v>
      </c>
      <c r="Y14" s="17">
        <v>2.0400759823346101E-2</v>
      </c>
      <c r="Z14" s="17">
        <v>3.3835960145400003E-2</v>
      </c>
      <c r="AA14" s="17">
        <v>2.26225826049497E-2</v>
      </c>
      <c r="AB14" s="17">
        <v>2.4007046928048399E-2</v>
      </c>
      <c r="AC14" s="17">
        <v>3.1656655168369699E-2</v>
      </c>
      <c r="AD14" s="17">
        <v>2.9890890528772598E-2</v>
      </c>
      <c r="AE14" s="17"/>
      <c r="AF14" s="17">
        <v>3.0643895134664399E-2</v>
      </c>
      <c r="AG14" s="17">
        <v>2.6832986600495001E-2</v>
      </c>
      <c r="AH14" s="17">
        <v>2.90281859028119E-2</v>
      </c>
      <c r="AI14" s="17">
        <v>0</v>
      </c>
      <c r="AJ14" s="17">
        <v>2.1100163541318499E-2</v>
      </c>
      <c r="AK14" s="17">
        <v>2.9799708813760799E-2</v>
      </c>
      <c r="AL14" s="17"/>
      <c r="AM14" s="17">
        <v>2.6448217585459299E-2</v>
      </c>
      <c r="AN14" s="17">
        <v>2.16781366214806E-2</v>
      </c>
      <c r="AO14" s="17">
        <v>2.1920855736311098E-2</v>
      </c>
      <c r="AP14" s="17">
        <v>1.1192065343170399E-2</v>
      </c>
      <c r="AQ14" s="17">
        <v>2.3103044244936401E-2</v>
      </c>
      <c r="AR14" s="17">
        <v>3.2436636342226002E-2</v>
      </c>
      <c r="AS14" s="17">
        <v>4.8362697966756497E-2</v>
      </c>
      <c r="AT14" s="17">
        <v>4.2656851834198303E-2</v>
      </c>
      <c r="AU14" s="17">
        <v>4.2178597473624499E-2</v>
      </c>
      <c r="AV14" s="17">
        <v>2.9171957125747501E-2</v>
      </c>
      <c r="AW14" s="17">
        <v>1.20071770356753E-2</v>
      </c>
      <c r="AX14" s="17">
        <v>3.30204062181602E-2</v>
      </c>
      <c r="AY14" s="17">
        <v>1.16397690284722E-2</v>
      </c>
      <c r="AZ14" s="17">
        <v>0</v>
      </c>
      <c r="BA14" s="17">
        <v>5.4445688525117102E-2</v>
      </c>
      <c r="BB14" s="17">
        <v>1.71602730567832E-2</v>
      </c>
      <c r="BC14" s="17"/>
      <c r="BD14" s="17">
        <v>3.09000762455021E-2</v>
      </c>
      <c r="BE14" s="17">
        <v>2.14440515781774E-2</v>
      </c>
      <c r="BF14" s="17">
        <v>2.6841001646403399E-2</v>
      </c>
      <c r="BG14" s="17"/>
      <c r="BH14" s="17">
        <v>2.3725073716065002E-2</v>
      </c>
      <c r="BI14" s="17">
        <v>2.97559569369059E-2</v>
      </c>
      <c r="BJ14" s="17">
        <v>5.0129951052050099E-2</v>
      </c>
      <c r="BK14" s="17"/>
      <c r="BL14" s="17">
        <v>1.72920331523823E-2</v>
      </c>
      <c r="BM14" s="17">
        <v>2.08442862850267E-2</v>
      </c>
      <c r="BN14" s="17">
        <v>2.9400481412848501E-2</v>
      </c>
      <c r="BO14" s="17"/>
      <c r="BP14" s="17">
        <v>3.11817521022845E-2</v>
      </c>
      <c r="BQ14" s="17">
        <v>2.1900832940251299E-2</v>
      </c>
      <c r="BR14" s="17"/>
      <c r="BS14" s="17">
        <v>2.4729305738435101E-2</v>
      </c>
      <c r="BT14" s="17">
        <v>2.2739600524328701E-2</v>
      </c>
      <c r="BU14" s="17">
        <v>2.0872433162556801E-2</v>
      </c>
      <c r="BV14" s="17">
        <v>3.15262960633775E-2</v>
      </c>
      <c r="BW14" s="17"/>
      <c r="BX14" s="17">
        <v>3.4005553348856798E-2</v>
      </c>
      <c r="BY14" s="17">
        <v>2.04890686238395E-2</v>
      </c>
      <c r="BZ14" s="17">
        <v>2.6103460942124599E-2</v>
      </c>
      <c r="CA14" s="17"/>
      <c r="CB14" s="17">
        <v>1.10920368345489E-2</v>
      </c>
      <c r="CC14" s="17">
        <v>2.8556218241251102E-3</v>
      </c>
      <c r="CD14" s="17">
        <v>3.4442291472974201E-2</v>
      </c>
      <c r="CE14" s="17">
        <v>3.4161069472744297E-2</v>
      </c>
      <c r="CF14" s="17">
        <v>1.1785634283421199E-2</v>
      </c>
      <c r="CG14" s="17">
        <v>6.4922671466458998E-2</v>
      </c>
      <c r="CH14" s="17"/>
      <c r="CI14" s="17">
        <v>2.6899996341367399E-2</v>
      </c>
      <c r="CJ14" s="17">
        <v>2.3331960042915E-2</v>
      </c>
      <c r="CK14" s="17">
        <v>5.4218199805040598E-2</v>
      </c>
      <c r="CL14" s="17">
        <v>2.08609389175048E-2</v>
      </c>
    </row>
    <row r="15" spans="2:90" ht="29" x14ac:dyDescent="0.35">
      <c r="B15" s="21" t="s">
        <v>460</v>
      </c>
      <c r="C15" s="17">
        <v>1.4987972923984299E-2</v>
      </c>
      <c r="D15" s="17">
        <v>1.64544490633141E-2</v>
      </c>
      <c r="E15" s="17">
        <v>1.3110525398704101E-2</v>
      </c>
      <c r="F15" s="17"/>
      <c r="G15" s="17">
        <v>4.3805071478008398E-3</v>
      </c>
      <c r="H15" s="17">
        <v>8.9469749384954392E-3</v>
      </c>
      <c r="I15" s="17">
        <v>1.14544343214424E-2</v>
      </c>
      <c r="J15" s="17">
        <v>2.1770015755997501E-2</v>
      </c>
      <c r="K15" s="17">
        <v>1.9264434167962901E-2</v>
      </c>
      <c r="L15" s="17">
        <v>2.5406977667758901E-2</v>
      </c>
      <c r="M15" s="17">
        <v>8.0833034656660491E-3</v>
      </c>
      <c r="N15" s="17">
        <v>2.0447164647605601E-2</v>
      </c>
      <c r="O15" s="17">
        <v>1.4566808806151301E-2</v>
      </c>
      <c r="P15" s="17"/>
      <c r="Q15" s="17">
        <v>1.7716761948878501E-2</v>
      </c>
      <c r="R15" s="17">
        <v>8.55925358915627E-3</v>
      </c>
      <c r="S15" s="17">
        <v>2.90918054901106E-2</v>
      </c>
      <c r="T15" s="17">
        <v>1.5000903318022301E-2</v>
      </c>
      <c r="U15" s="17"/>
      <c r="V15" s="17">
        <v>1.5375909229630299E-2</v>
      </c>
      <c r="W15" s="17">
        <v>1.24590681823409E-2</v>
      </c>
      <c r="X15" s="17">
        <v>1.8394222577222698E-2</v>
      </c>
      <c r="Y15" s="17">
        <v>1.65646569600412E-2</v>
      </c>
      <c r="Z15" s="17">
        <v>2.47796360588677E-2</v>
      </c>
      <c r="AA15" s="17">
        <v>1.7645770404967401E-2</v>
      </c>
      <c r="AB15" s="17">
        <v>1.8414235095016999E-2</v>
      </c>
      <c r="AC15" s="17">
        <v>0</v>
      </c>
      <c r="AD15" s="17">
        <v>7.2669496402191398E-3</v>
      </c>
      <c r="AE15" s="17"/>
      <c r="AF15" s="17">
        <v>1.97159038213271E-2</v>
      </c>
      <c r="AG15" s="17">
        <v>9.0464648923172693E-3</v>
      </c>
      <c r="AH15" s="17">
        <v>5.7694089936705297E-3</v>
      </c>
      <c r="AI15" s="17">
        <v>0</v>
      </c>
      <c r="AJ15" s="17">
        <v>1.6215303531324499E-2</v>
      </c>
      <c r="AK15" s="17">
        <v>1.8893944307102301E-2</v>
      </c>
      <c r="AL15" s="17"/>
      <c r="AM15" s="17">
        <v>3.2455952439362702E-2</v>
      </c>
      <c r="AN15" s="17">
        <v>2.4543043675642601E-2</v>
      </c>
      <c r="AO15" s="17">
        <v>1.42594507051835E-2</v>
      </c>
      <c r="AP15" s="17">
        <v>1.4337659478662401E-2</v>
      </c>
      <c r="AQ15" s="17">
        <v>2.4213605273519401E-2</v>
      </c>
      <c r="AR15" s="17">
        <v>1.8363873851746999E-2</v>
      </c>
      <c r="AS15" s="17">
        <v>1.57107605929157E-2</v>
      </c>
      <c r="AT15" s="17">
        <v>1.3613558096694E-2</v>
      </c>
      <c r="AU15" s="17">
        <v>1.6121651413841601E-3</v>
      </c>
      <c r="AV15" s="17">
        <v>0</v>
      </c>
      <c r="AW15" s="17">
        <v>1.9701144207974398E-2</v>
      </c>
      <c r="AX15" s="17">
        <v>1.40204702851998E-2</v>
      </c>
      <c r="AY15" s="17">
        <v>3.1574290139746997E-2</v>
      </c>
      <c r="AZ15" s="17">
        <v>3.1239428602988999E-2</v>
      </c>
      <c r="BA15" s="17">
        <v>0</v>
      </c>
      <c r="BB15" s="17">
        <v>1.6928802497922001E-3</v>
      </c>
      <c r="BC15" s="17"/>
      <c r="BD15" s="17">
        <v>1.4570182637810901E-2</v>
      </c>
      <c r="BE15" s="17">
        <v>1.2582959205057E-2</v>
      </c>
      <c r="BF15" s="17">
        <v>1.8152928272653201E-2</v>
      </c>
      <c r="BG15" s="17"/>
      <c r="BH15" s="17">
        <v>1.57120163853855E-2</v>
      </c>
      <c r="BI15" s="17">
        <v>9.5875633308002105E-3</v>
      </c>
      <c r="BJ15" s="17">
        <v>1.4384135778049799E-2</v>
      </c>
      <c r="BK15" s="17"/>
      <c r="BL15" s="17">
        <v>9.3867847231193808E-3</v>
      </c>
      <c r="BM15" s="17">
        <v>2.8237041302178901E-2</v>
      </c>
      <c r="BN15" s="17">
        <v>1.80354662967597E-2</v>
      </c>
      <c r="BO15" s="17"/>
      <c r="BP15" s="17">
        <v>5.3155710052695503E-3</v>
      </c>
      <c r="BQ15" s="17">
        <v>1.8902545373744601E-2</v>
      </c>
      <c r="BR15" s="17"/>
      <c r="BS15" s="17">
        <v>3.0969759773331901E-3</v>
      </c>
      <c r="BT15" s="17">
        <v>1.34435508358493E-2</v>
      </c>
      <c r="BU15" s="17">
        <v>1.5502500668900099E-2</v>
      </c>
      <c r="BV15" s="17">
        <v>1.86157936933923E-2</v>
      </c>
      <c r="BW15" s="17"/>
      <c r="BX15" s="17">
        <v>1.7517334162603301E-2</v>
      </c>
      <c r="BY15" s="17">
        <v>1.52347738943171E-2</v>
      </c>
      <c r="BZ15" s="17">
        <v>1.47222269338456E-2</v>
      </c>
      <c r="CA15" s="17"/>
      <c r="CB15" s="17">
        <v>9.9015579394952195E-3</v>
      </c>
      <c r="CC15" s="17">
        <v>4.9840741614085703E-3</v>
      </c>
      <c r="CD15" s="17">
        <v>1.99159872522232E-2</v>
      </c>
      <c r="CE15" s="17">
        <v>1.4541652188611901E-2</v>
      </c>
      <c r="CF15" s="17">
        <v>9.5847202825141992E-3</v>
      </c>
      <c r="CG15" s="17">
        <v>3.0661709340499201E-2</v>
      </c>
      <c r="CH15" s="17"/>
      <c r="CI15" s="17">
        <v>1.24381777772767E-2</v>
      </c>
      <c r="CJ15" s="17">
        <v>1.2930047768135401E-2</v>
      </c>
      <c r="CK15" s="17">
        <v>2.0828082940452599E-2</v>
      </c>
      <c r="CL15" s="17">
        <v>1.5219294838628701E-2</v>
      </c>
    </row>
    <row r="16" spans="2:90" x14ac:dyDescent="0.35">
      <c r="B16" s="21" t="s">
        <v>150</v>
      </c>
      <c r="C16" s="23">
        <v>2.1984658148223198E-2</v>
      </c>
      <c r="D16" s="23">
        <v>2.67257550583123E-2</v>
      </c>
      <c r="E16" s="23">
        <v>1.6874993098154299E-2</v>
      </c>
      <c r="F16" s="23"/>
      <c r="G16" s="23">
        <v>3.5677634527586002E-2</v>
      </c>
      <c r="H16" s="23">
        <v>2.3614270053798299E-2</v>
      </c>
      <c r="I16" s="23">
        <v>2.4786640864512599E-2</v>
      </c>
      <c r="J16" s="23">
        <v>3.6138021850711001E-2</v>
      </c>
      <c r="K16" s="23">
        <v>3.6899778771702801E-3</v>
      </c>
      <c r="L16" s="23">
        <v>2.6585463760893598E-2</v>
      </c>
      <c r="M16" s="23">
        <v>2.0411687640883702E-2</v>
      </c>
      <c r="N16" s="23">
        <v>1.3602331779685299E-2</v>
      </c>
      <c r="O16" s="23">
        <v>1.4933808941142801E-2</v>
      </c>
      <c r="P16" s="23"/>
      <c r="Q16" s="23">
        <v>2.6981974488900801E-2</v>
      </c>
      <c r="R16" s="23">
        <v>1.1375491059189301E-2</v>
      </c>
      <c r="S16" s="23">
        <v>1.1020439277404599E-2</v>
      </c>
      <c r="T16" s="23">
        <v>2.2409349660595299E-2</v>
      </c>
      <c r="U16" s="23"/>
      <c r="V16" s="23">
        <v>2.1111452209211901E-2</v>
      </c>
      <c r="W16" s="23">
        <v>1.04206870921242E-2</v>
      </c>
      <c r="X16" s="23">
        <v>1.52477038967259E-2</v>
      </c>
      <c r="Y16" s="23">
        <v>2.69073332500635E-2</v>
      </c>
      <c r="Z16" s="23">
        <v>5.7717617677474301E-3</v>
      </c>
      <c r="AA16" s="23">
        <v>4.26834560925579E-2</v>
      </c>
      <c r="AB16" s="23">
        <v>3.31896454518383E-2</v>
      </c>
      <c r="AC16" s="23">
        <v>3.0472197096175099E-2</v>
      </c>
      <c r="AD16" s="23">
        <v>2.0630964104384399E-2</v>
      </c>
      <c r="AE16" s="23"/>
      <c r="AF16" s="23">
        <v>2.6246174529351199E-2</v>
      </c>
      <c r="AG16" s="23">
        <v>2.2369868280478999E-2</v>
      </c>
      <c r="AH16" s="23">
        <v>2.6422760419600198E-2</v>
      </c>
      <c r="AI16" s="23">
        <v>1.8006936828495201E-2</v>
      </c>
      <c r="AJ16" s="23">
        <v>2.6625114931571301E-2</v>
      </c>
      <c r="AK16" s="23">
        <v>1.5365538449280401E-2</v>
      </c>
      <c r="AL16" s="23"/>
      <c r="AM16" s="23">
        <v>5.4583124784903098E-2</v>
      </c>
      <c r="AN16" s="23">
        <v>3.8973857578242302E-2</v>
      </c>
      <c r="AO16" s="23">
        <v>5.4960754321612702E-2</v>
      </c>
      <c r="AP16" s="23">
        <v>2.10561384674894E-2</v>
      </c>
      <c r="AQ16" s="23">
        <v>2.3190326608799099E-2</v>
      </c>
      <c r="AR16" s="23">
        <v>3.5653445853738898E-3</v>
      </c>
      <c r="AS16" s="23">
        <v>1.7092141626104899E-2</v>
      </c>
      <c r="AT16" s="23">
        <v>9.4817742294802995E-3</v>
      </c>
      <c r="AU16" s="23">
        <v>3.6070327542966699E-3</v>
      </c>
      <c r="AV16" s="23">
        <v>0</v>
      </c>
      <c r="AW16" s="23">
        <v>3.0199821113682999E-2</v>
      </c>
      <c r="AX16" s="23">
        <v>4.43746132899717E-3</v>
      </c>
      <c r="AY16" s="23">
        <v>0</v>
      </c>
      <c r="AZ16" s="23">
        <v>0</v>
      </c>
      <c r="BA16" s="23">
        <v>4.3970840012527601E-2</v>
      </c>
      <c r="BB16" s="23">
        <v>5.5197531541875296E-3</v>
      </c>
      <c r="BC16" s="23"/>
      <c r="BD16" s="23">
        <v>1.4944683515485901E-2</v>
      </c>
      <c r="BE16" s="23">
        <v>2.7866044579748901E-2</v>
      </c>
      <c r="BF16" s="23">
        <v>1.9633406199856599E-2</v>
      </c>
      <c r="BG16" s="23"/>
      <c r="BH16" s="23">
        <v>2.0545889179582302E-2</v>
      </c>
      <c r="BI16" s="23">
        <v>1.2092103165632801E-2</v>
      </c>
      <c r="BJ16" s="23">
        <v>9.2326470197628301E-4</v>
      </c>
      <c r="BK16" s="23"/>
      <c r="BL16" s="23">
        <v>1.6216015860036199E-2</v>
      </c>
      <c r="BM16" s="23">
        <v>1.53407980996512E-3</v>
      </c>
      <c r="BN16" s="23">
        <v>8.6433515300021E-3</v>
      </c>
      <c r="BO16" s="23"/>
      <c r="BP16" s="23">
        <v>2.25986868706121E-2</v>
      </c>
      <c r="BQ16" s="23">
        <v>2.3597556031390399E-2</v>
      </c>
      <c r="BR16" s="23"/>
      <c r="BS16" s="23">
        <v>1.15029775966399E-2</v>
      </c>
      <c r="BT16" s="23">
        <v>8.2187105241016793E-3</v>
      </c>
      <c r="BU16" s="23">
        <v>1.0375596345238901E-2</v>
      </c>
      <c r="BV16" s="23">
        <v>2.7864269066319201E-2</v>
      </c>
      <c r="BW16" s="23"/>
      <c r="BX16" s="23">
        <v>1.07431112837931E-2</v>
      </c>
      <c r="BY16" s="23">
        <v>3.16807060153095E-2</v>
      </c>
      <c r="BZ16" s="23">
        <v>2.250251587418E-2</v>
      </c>
      <c r="CA16" s="23"/>
      <c r="CB16" s="23">
        <v>7.1152163684004696E-3</v>
      </c>
      <c r="CC16" s="23">
        <v>9.6396422077196994E-3</v>
      </c>
      <c r="CD16" s="23">
        <v>3.71532225197196E-2</v>
      </c>
      <c r="CE16" s="23">
        <v>1.5944365696536501E-2</v>
      </c>
      <c r="CF16" s="23">
        <v>1.5682216837542898E-2</v>
      </c>
      <c r="CG16" s="23">
        <v>4.4174601741757399E-2</v>
      </c>
      <c r="CH16" s="23"/>
      <c r="CI16" s="23">
        <v>3.7950846248896698E-2</v>
      </c>
      <c r="CJ16" s="23">
        <v>1.9749930908616101E-2</v>
      </c>
      <c r="CK16" s="23">
        <v>4.9411632026687101E-2</v>
      </c>
      <c r="CL16" s="23">
        <v>1.24204473539394E-2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465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0.24981097222933099</v>
      </c>
      <c r="D9" s="17">
        <v>0.22599342470930001</v>
      </c>
      <c r="E9" s="17">
        <v>0.27737024628211598</v>
      </c>
      <c r="F9" s="17"/>
      <c r="G9" s="17">
        <v>0.30197489372812197</v>
      </c>
      <c r="H9" s="17">
        <v>0.28376096755499097</v>
      </c>
      <c r="I9" s="17">
        <v>0.26919971686687599</v>
      </c>
      <c r="J9" s="17">
        <v>0.24376425472105301</v>
      </c>
      <c r="K9" s="17">
        <v>0.22983905945865299</v>
      </c>
      <c r="L9" s="17">
        <v>0.26343396823072801</v>
      </c>
      <c r="M9" s="17">
        <v>0.22629089125314999</v>
      </c>
      <c r="N9" s="17">
        <v>0.21978885697402301</v>
      </c>
      <c r="O9" s="17">
        <v>0.21827991129201399</v>
      </c>
      <c r="P9" s="17"/>
      <c r="Q9" s="17">
        <v>0.258391750613294</v>
      </c>
      <c r="R9" s="17">
        <v>0.235986049925337</v>
      </c>
      <c r="S9" s="17">
        <v>0.244117928593238</v>
      </c>
      <c r="T9" s="17">
        <v>0.251040719929293</v>
      </c>
      <c r="U9" s="17"/>
      <c r="V9" s="17">
        <v>0.21839726015087799</v>
      </c>
      <c r="W9" s="17">
        <v>0.28078526983434898</v>
      </c>
      <c r="X9" s="17">
        <v>0.23645612951445999</v>
      </c>
      <c r="Y9" s="17">
        <v>0.203047594870055</v>
      </c>
      <c r="Z9" s="17">
        <v>0.316490175072695</v>
      </c>
      <c r="AA9" s="17">
        <v>0.24871363846098299</v>
      </c>
      <c r="AB9" s="17">
        <v>0.23054913036934699</v>
      </c>
      <c r="AC9" s="17">
        <v>0.219462520938114</v>
      </c>
      <c r="AD9" s="17">
        <v>0.27803140316192598</v>
      </c>
      <c r="AE9" s="17"/>
      <c r="AF9" s="17">
        <v>0.26708438617574498</v>
      </c>
      <c r="AG9" s="17">
        <v>0.264077874272728</v>
      </c>
      <c r="AH9" s="17">
        <v>0.236597494396354</v>
      </c>
      <c r="AI9" s="17">
        <v>0.28857080738327601</v>
      </c>
      <c r="AJ9" s="17">
        <v>0.240360064733844</v>
      </c>
      <c r="AK9" s="17">
        <v>0.23447992517663199</v>
      </c>
      <c r="AL9" s="17"/>
      <c r="AM9" s="17">
        <v>0.245951101646918</v>
      </c>
      <c r="AN9" s="17">
        <v>0.18159581391468699</v>
      </c>
      <c r="AO9" s="17">
        <v>0.24188491464216499</v>
      </c>
      <c r="AP9" s="17">
        <v>0.24210081770177799</v>
      </c>
      <c r="AQ9" s="17">
        <v>0.228685493229172</v>
      </c>
      <c r="AR9" s="17">
        <v>0.222471308418484</v>
      </c>
      <c r="AS9" s="17">
        <v>0.281903116512361</v>
      </c>
      <c r="AT9" s="17">
        <v>0.24033270798526801</v>
      </c>
      <c r="AU9" s="17">
        <v>0.29201165173363203</v>
      </c>
      <c r="AV9" s="17">
        <v>0.23054080026224499</v>
      </c>
      <c r="AW9" s="17">
        <v>0.26463905449866099</v>
      </c>
      <c r="AX9" s="17">
        <v>0.28190152021223303</v>
      </c>
      <c r="AY9" s="17">
        <v>0.29500469447224897</v>
      </c>
      <c r="AZ9" s="17">
        <v>0.27854710276094702</v>
      </c>
      <c r="BA9" s="17">
        <v>0.20729420313626001</v>
      </c>
      <c r="BB9" s="17">
        <v>0.31389640638013799</v>
      </c>
      <c r="BC9" s="17"/>
      <c r="BD9" s="17">
        <v>0.22263979026071901</v>
      </c>
      <c r="BE9" s="17">
        <v>0.27285752474102498</v>
      </c>
      <c r="BF9" s="17">
        <v>0.25679912550836198</v>
      </c>
      <c r="BG9" s="17"/>
      <c r="BH9" s="17">
        <v>0.256214896554946</v>
      </c>
      <c r="BI9" s="17">
        <v>0.25452378740939802</v>
      </c>
      <c r="BJ9" s="17">
        <v>0.26082981885837397</v>
      </c>
      <c r="BK9" s="17"/>
      <c r="BL9" s="17">
        <v>0.13989626765743399</v>
      </c>
      <c r="BM9" s="17">
        <v>0.25770782639349799</v>
      </c>
      <c r="BN9" s="17">
        <v>0.25728222606163798</v>
      </c>
      <c r="BO9" s="17"/>
      <c r="BP9" s="17">
        <v>0.24609793959745599</v>
      </c>
      <c r="BQ9" s="17">
        <v>0.25458998253385301</v>
      </c>
      <c r="BR9" s="17"/>
      <c r="BS9" s="17">
        <v>0.38379561306633603</v>
      </c>
      <c r="BT9" s="17">
        <v>0.25303819383493698</v>
      </c>
      <c r="BU9" s="17">
        <v>0.209833638407248</v>
      </c>
      <c r="BV9" s="17">
        <v>0.24205343761244</v>
      </c>
      <c r="BW9" s="17"/>
      <c r="BX9" s="17">
        <v>0.22596779111176099</v>
      </c>
      <c r="BY9" s="17">
        <v>0.34920159738308898</v>
      </c>
      <c r="BZ9" s="17">
        <v>0.24606549371653</v>
      </c>
      <c r="CA9" s="17"/>
      <c r="CB9" s="17">
        <v>0.34091291002192797</v>
      </c>
      <c r="CC9" s="17">
        <v>0.340132365386901</v>
      </c>
      <c r="CD9" s="17">
        <v>0.18936307817793699</v>
      </c>
      <c r="CE9" s="17">
        <v>0.23450287034059999</v>
      </c>
      <c r="CF9" s="17">
        <v>0.31621609774057702</v>
      </c>
      <c r="CG9" s="17">
        <v>8.3715031335464998E-2</v>
      </c>
      <c r="CH9" s="17"/>
      <c r="CI9" s="17">
        <v>0.198390687593479</v>
      </c>
      <c r="CJ9" s="17">
        <v>0.36291067015908401</v>
      </c>
      <c r="CK9" s="17">
        <v>7.2987929247682007E-2</v>
      </c>
      <c r="CL9" s="17">
        <v>0.24170755329566501</v>
      </c>
    </row>
    <row r="10" spans="2:90" x14ac:dyDescent="0.35">
      <c r="B10" s="21" t="s">
        <v>180</v>
      </c>
      <c r="C10" s="17">
        <v>0.19478376592587399</v>
      </c>
      <c r="D10" s="17">
        <v>0.180985156703694</v>
      </c>
      <c r="E10" s="17">
        <v>0.20598181549460701</v>
      </c>
      <c r="F10" s="17"/>
      <c r="G10" s="17">
        <v>0.20437259294948801</v>
      </c>
      <c r="H10" s="17">
        <v>0.17959649294381699</v>
      </c>
      <c r="I10" s="17">
        <v>0.20393969070311599</v>
      </c>
      <c r="J10" s="17">
        <v>0.19177659114197701</v>
      </c>
      <c r="K10" s="17">
        <v>0.18711360568903601</v>
      </c>
      <c r="L10" s="17">
        <v>0.181309737352078</v>
      </c>
      <c r="M10" s="17">
        <v>0.20330278256079001</v>
      </c>
      <c r="N10" s="17">
        <v>0.207370091451785</v>
      </c>
      <c r="O10" s="17">
        <v>0.19351545635982401</v>
      </c>
      <c r="P10" s="17"/>
      <c r="Q10" s="17">
        <v>0.15820959667273299</v>
      </c>
      <c r="R10" s="17">
        <v>0.16363889646410301</v>
      </c>
      <c r="S10" s="17">
        <v>0.23585990361700701</v>
      </c>
      <c r="T10" s="17">
        <v>0.20192426283617201</v>
      </c>
      <c r="U10" s="17"/>
      <c r="V10" s="17">
        <v>0.18927442450676099</v>
      </c>
      <c r="W10" s="17">
        <v>0.19686192609724801</v>
      </c>
      <c r="X10" s="17">
        <v>0.18336408184689501</v>
      </c>
      <c r="Y10" s="17">
        <v>0.19184511473250801</v>
      </c>
      <c r="Z10" s="17">
        <v>0.191723028354812</v>
      </c>
      <c r="AA10" s="17">
        <v>0.18461775161365701</v>
      </c>
      <c r="AB10" s="17">
        <v>0.23980016363919199</v>
      </c>
      <c r="AC10" s="17">
        <v>0.155791262624526</v>
      </c>
      <c r="AD10" s="17">
        <v>0.198482062634175</v>
      </c>
      <c r="AE10" s="17"/>
      <c r="AF10" s="17">
        <v>0.176221108972618</v>
      </c>
      <c r="AG10" s="17">
        <v>0.19046561584100899</v>
      </c>
      <c r="AH10" s="17">
        <v>0.21340150020818399</v>
      </c>
      <c r="AI10" s="17">
        <v>0.14337470857283199</v>
      </c>
      <c r="AJ10" s="17">
        <v>0.236016276834283</v>
      </c>
      <c r="AK10" s="17">
        <v>0.18697656752900099</v>
      </c>
      <c r="AL10" s="17"/>
      <c r="AM10" s="17">
        <v>6.1330133625440098E-2</v>
      </c>
      <c r="AN10" s="17">
        <v>0.15911669601189801</v>
      </c>
      <c r="AO10" s="17">
        <v>0.15844788159770201</v>
      </c>
      <c r="AP10" s="17">
        <v>0.142241234344611</v>
      </c>
      <c r="AQ10" s="17">
        <v>0.19524841024796299</v>
      </c>
      <c r="AR10" s="17">
        <v>0.21615613859000801</v>
      </c>
      <c r="AS10" s="17">
        <v>0.18378420698544201</v>
      </c>
      <c r="AT10" s="17">
        <v>0.24413415652071099</v>
      </c>
      <c r="AU10" s="17">
        <v>0.20553019010829099</v>
      </c>
      <c r="AV10" s="17">
        <v>0.23540702962752399</v>
      </c>
      <c r="AW10" s="17">
        <v>0.16697628273676399</v>
      </c>
      <c r="AX10" s="17">
        <v>0.197301528040804</v>
      </c>
      <c r="AY10" s="17">
        <v>0.261361507708116</v>
      </c>
      <c r="AZ10" s="17">
        <v>0.17459626733813099</v>
      </c>
      <c r="BA10" s="17">
        <v>0.17099441327061701</v>
      </c>
      <c r="BB10" s="17">
        <v>0.27773510776335603</v>
      </c>
      <c r="BC10" s="17"/>
      <c r="BD10" s="17">
        <v>0.207760221678605</v>
      </c>
      <c r="BE10" s="17">
        <v>0.18951161824544899</v>
      </c>
      <c r="BF10" s="17">
        <v>0.191170266551771</v>
      </c>
      <c r="BG10" s="17"/>
      <c r="BH10" s="17">
        <v>0.199076549938379</v>
      </c>
      <c r="BI10" s="17">
        <v>0.19833487756285201</v>
      </c>
      <c r="BJ10" s="17">
        <v>0.22060114028191299</v>
      </c>
      <c r="BK10" s="17"/>
      <c r="BL10" s="17">
        <v>0.21858381902259999</v>
      </c>
      <c r="BM10" s="17">
        <v>0.23409115673627301</v>
      </c>
      <c r="BN10" s="17">
        <v>0.19050600537547899</v>
      </c>
      <c r="BO10" s="17"/>
      <c r="BP10" s="17">
        <v>0.213924228336239</v>
      </c>
      <c r="BQ10" s="17">
        <v>0.18190091163430999</v>
      </c>
      <c r="BR10" s="17"/>
      <c r="BS10" s="17">
        <v>0.18077358616460401</v>
      </c>
      <c r="BT10" s="17">
        <v>0.24969276558595599</v>
      </c>
      <c r="BU10" s="17">
        <v>0.201385438040043</v>
      </c>
      <c r="BV10" s="17">
        <v>0.17282344527773599</v>
      </c>
      <c r="BW10" s="17"/>
      <c r="BX10" s="17">
        <v>0.23377183233769699</v>
      </c>
      <c r="BY10" s="17">
        <v>0.181334707108948</v>
      </c>
      <c r="BZ10" s="17">
        <v>0.19174772624957701</v>
      </c>
      <c r="CA10" s="17"/>
      <c r="CB10" s="17">
        <v>0.23272431322112899</v>
      </c>
      <c r="CC10" s="17">
        <v>0.21840776573171</v>
      </c>
      <c r="CD10" s="17">
        <v>0.16173366224678601</v>
      </c>
      <c r="CE10" s="17">
        <v>0.21511464897583499</v>
      </c>
      <c r="CF10" s="17">
        <v>0.215449789120088</v>
      </c>
      <c r="CG10" s="17">
        <v>0.129834531567559</v>
      </c>
      <c r="CH10" s="17"/>
      <c r="CI10" s="17">
        <v>0.17404957190939299</v>
      </c>
      <c r="CJ10" s="17">
        <v>0.22188643906827299</v>
      </c>
      <c r="CK10" s="17">
        <v>8.2006283978052902E-2</v>
      </c>
      <c r="CL10" s="17">
        <v>0.21346861235921799</v>
      </c>
    </row>
    <row r="11" spans="2:90" x14ac:dyDescent="0.35">
      <c r="B11" s="21" t="s">
        <v>179</v>
      </c>
      <c r="C11" s="17">
        <v>0.221433978906066</v>
      </c>
      <c r="D11" s="17">
        <v>0.23594999011776999</v>
      </c>
      <c r="E11" s="17">
        <v>0.20574900832083101</v>
      </c>
      <c r="F11" s="17"/>
      <c r="G11" s="17">
        <v>0.217909598305112</v>
      </c>
      <c r="H11" s="17">
        <v>0.23826203752554201</v>
      </c>
      <c r="I11" s="17">
        <v>0.207490455316411</v>
      </c>
      <c r="J11" s="17">
        <v>0.20677995512105099</v>
      </c>
      <c r="K11" s="17">
        <v>0.22890263229244801</v>
      </c>
      <c r="L11" s="17">
        <v>0.23442378810519801</v>
      </c>
      <c r="M11" s="17">
        <v>0.211070297254984</v>
      </c>
      <c r="N11" s="17">
        <v>0.2144012659567</v>
      </c>
      <c r="O11" s="17">
        <v>0.23276863596717201</v>
      </c>
      <c r="P11" s="17"/>
      <c r="Q11" s="17">
        <v>0.21850406010956</v>
      </c>
      <c r="R11" s="17">
        <v>0.23020940468527601</v>
      </c>
      <c r="S11" s="17">
        <v>0.21626597276078699</v>
      </c>
      <c r="T11" s="17">
        <v>0.22052657832917499</v>
      </c>
      <c r="U11" s="17"/>
      <c r="V11" s="17">
        <v>0.20747912658703399</v>
      </c>
      <c r="W11" s="17">
        <v>0.23405482045550099</v>
      </c>
      <c r="X11" s="17">
        <v>0.25941338943237702</v>
      </c>
      <c r="Y11" s="17">
        <v>0.26536713690682501</v>
      </c>
      <c r="Z11" s="17">
        <v>0.20322668003864</v>
      </c>
      <c r="AA11" s="17">
        <v>0.20645186680305699</v>
      </c>
      <c r="AB11" s="17">
        <v>0.197082325999069</v>
      </c>
      <c r="AC11" s="17">
        <v>0.18583914212820399</v>
      </c>
      <c r="AD11" s="17">
        <v>0.21617351062258999</v>
      </c>
      <c r="AE11" s="17"/>
      <c r="AF11" s="17">
        <v>0.20429910602953999</v>
      </c>
      <c r="AG11" s="17">
        <v>0.22148662957096399</v>
      </c>
      <c r="AH11" s="17">
        <v>0.21777296612615599</v>
      </c>
      <c r="AI11" s="17">
        <v>0.16420909066881101</v>
      </c>
      <c r="AJ11" s="17">
        <v>0.20072519539733799</v>
      </c>
      <c r="AK11" s="17">
        <v>0.25480812943299103</v>
      </c>
      <c r="AL11" s="17"/>
      <c r="AM11" s="17">
        <v>0.162315218615118</v>
      </c>
      <c r="AN11" s="17">
        <v>0.24738272290782201</v>
      </c>
      <c r="AO11" s="17">
        <v>0.26053071437486103</v>
      </c>
      <c r="AP11" s="17">
        <v>0.20439934627317199</v>
      </c>
      <c r="AQ11" s="17">
        <v>0.20474444427198901</v>
      </c>
      <c r="AR11" s="17">
        <v>0.28012063409215199</v>
      </c>
      <c r="AS11" s="17">
        <v>0.20884458410792101</v>
      </c>
      <c r="AT11" s="17">
        <v>0.18211868281833299</v>
      </c>
      <c r="AU11" s="17">
        <v>0.24047554508562999</v>
      </c>
      <c r="AV11" s="17">
        <v>0.19585722527439101</v>
      </c>
      <c r="AW11" s="17">
        <v>0.19544671408688799</v>
      </c>
      <c r="AX11" s="17">
        <v>0.25925202444331802</v>
      </c>
      <c r="AY11" s="17">
        <v>0.18344502176371499</v>
      </c>
      <c r="AZ11" s="17">
        <v>0.26671568461012102</v>
      </c>
      <c r="BA11" s="17">
        <v>0.255412054980444</v>
      </c>
      <c r="BB11" s="17">
        <v>0.193487675547176</v>
      </c>
      <c r="BC11" s="17"/>
      <c r="BD11" s="17">
        <v>0.229876018424329</v>
      </c>
      <c r="BE11" s="17">
        <v>0.23673541122900801</v>
      </c>
      <c r="BF11" s="17">
        <v>0.20583016990904399</v>
      </c>
      <c r="BG11" s="17"/>
      <c r="BH11" s="17">
        <v>0.22948461605595699</v>
      </c>
      <c r="BI11" s="17">
        <v>0.231869240295042</v>
      </c>
      <c r="BJ11" s="17">
        <v>0.20112097049518801</v>
      </c>
      <c r="BK11" s="17"/>
      <c r="BL11" s="17">
        <v>0.27439579843602402</v>
      </c>
      <c r="BM11" s="17">
        <v>0.22981782601758299</v>
      </c>
      <c r="BN11" s="17">
        <v>0.223345233020187</v>
      </c>
      <c r="BO11" s="17"/>
      <c r="BP11" s="17">
        <v>0.226202436431482</v>
      </c>
      <c r="BQ11" s="17">
        <v>0.22247159287243501</v>
      </c>
      <c r="BR11" s="17"/>
      <c r="BS11" s="17">
        <v>0.196023185409017</v>
      </c>
      <c r="BT11" s="17">
        <v>0.22352904453175301</v>
      </c>
      <c r="BU11" s="17">
        <v>0.25117727499276399</v>
      </c>
      <c r="BV11" s="17">
        <v>0.21707840232596901</v>
      </c>
      <c r="BW11" s="17"/>
      <c r="BX11" s="17">
        <v>0.24211694906053299</v>
      </c>
      <c r="BY11" s="17">
        <v>0.213203452521117</v>
      </c>
      <c r="BZ11" s="17">
        <v>0.21989071688992901</v>
      </c>
      <c r="CA11" s="17"/>
      <c r="CB11" s="17">
        <v>0.215446708280712</v>
      </c>
      <c r="CC11" s="17">
        <v>0.17786113280226701</v>
      </c>
      <c r="CD11" s="17">
        <v>0.24332257661012799</v>
      </c>
      <c r="CE11" s="17">
        <v>0.24556668790195299</v>
      </c>
      <c r="CF11" s="17">
        <v>0.20386766205391099</v>
      </c>
      <c r="CG11" s="17">
        <v>0.23558173997082199</v>
      </c>
      <c r="CH11" s="17"/>
      <c r="CI11" s="17">
        <v>0.21360018629716301</v>
      </c>
      <c r="CJ11" s="17">
        <v>0.18029403636557501</v>
      </c>
      <c r="CK11" s="17">
        <v>0.21523142676063001</v>
      </c>
      <c r="CL11" s="17">
        <v>0.24910606787864001</v>
      </c>
    </row>
    <row r="12" spans="2:90" ht="29" x14ac:dyDescent="0.35">
      <c r="B12" s="21" t="s">
        <v>459</v>
      </c>
      <c r="C12" s="17">
        <v>0.219522849624781</v>
      </c>
      <c r="D12" s="17">
        <v>0.2241123971316</v>
      </c>
      <c r="E12" s="17">
        <v>0.21571199559036799</v>
      </c>
      <c r="F12" s="17"/>
      <c r="G12" s="17">
        <v>0.20790947412399699</v>
      </c>
      <c r="H12" s="17">
        <v>0.16710367223327799</v>
      </c>
      <c r="I12" s="17">
        <v>0.17568174644137899</v>
      </c>
      <c r="J12" s="17">
        <v>0.23553400064029201</v>
      </c>
      <c r="K12" s="17">
        <v>0.22930339487961299</v>
      </c>
      <c r="L12" s="17">
        <v>0.21141646894719701</v>
      </c>
      <c r="M12" s="17">
        <v>0.25921179999203903</v>
      </c>
      <c r="N12" s="17">
        <v>0.25900652944824198</v>
      </c>
      <c r="O12" s="17">
        <v>0.22299618527925999</v>
      </c>
      <c r="P12" s="17"/>
      <c r="Q12" s="17">
        <v>0.21360501055947401</v>
      </c>
      <c r="R12" s="17">
        <v>0.27648260945664799</v>
      </c>
      <c r="S12" s="17">
        <v>0.180564258110364</v>
      </c>
      <c r="T12" s="17">
        <v>0.21508190076286801</v>
      </c>
      <c r="U12" s="17"/>
      <c r="V12" s="17">
        <v>0.25544863239330501</v>
      </c>
      <c r="W12" s="17">
        <v>0.18248499884547001</v>
      </c>
      <c r="X12" s="17">
        <v>0.23418571020530801</v>
      </c>
      <c r="Y12" s="17">
        <v>0.223454918538596</v>
      </c>
      <c r="Z12" s="17">
        <v>0.166856465704107</v>
      </c>
      <c r="AA12" s="17">
        <v>0.21372105920402801</v>
      </c>
      <c r="AB12" s="17">
        <v>0.25383569921597698</v>
      </c>
      <c r="AC12" s="17">
        <v>0.27173883171704899</v>
      </c>
      <c r="AD12" s="17">
        <v>0.20279523575588701</v>
      </c>
      <c r="AE12" s="17"/>
      <c r="AF12" s="17">
        <v>0.247619154179295</v>
      </c>
      <c r="AG12" s="17">
        <v>0.18879649580625499</v>
      </c>
      <c r="AH12" s="17">
        <v>0.23407427449382501</v>
      </c>
      <c r="AI12" s="17">
        <v>0.28952927004603601</v>
      </c>
      <c r="AJ12" s="17">
        <v>0.18279747904351601</v>
      </c>
      <c r="AK12" s="17">
        <v>0.22671544137890401</v>
      </c>
      <c r="AL12" s="17"/>
      <c r="AM12" s="17">
        <v>0.36426159425784499</v>
      </c>
      <c r="AN12" s="17">
        <v>0.26292296711583901</v>
      </c>
      <c r="AO12" s="17">
        <v>0.234427088068103</v>
      </c>
      <c r="AP12" s="17">
        <v>0.26386200948364802</v>
      </c>
      <c r="AQ12" s="17">
        <v>0.22642450086808399</v>
      </c>
      <c r="AR12" s="17">
        <v>0.19315123020208699</v>
      </c>
      <c r="AS12" s="17">
        <v>0.181798496982048</v>
      </c>
      <c r="AT12" s="17">
        <v>0.21273154152700399</v>
      </c>
      <c r="AU12" s="17">
        <v>0.162541907046379</v>
      </c>
      <c r="AV12" s="17">
        <v>0.21884064594435801</v>
      </c>
      <c r="AW12" s="17">
        <v>0.25778147173515198</v>
      </c>
      <c r="AX12" s="17">
        <v>0.21782059961966599</v>
      </c>
      <c r="AY12" s="17">
        <v>0.15149879355613699</v>
      </c>
      <c r="AZ12" s="17">
        <v>0.227579008754004</v>
      </c>
      <c r="BA12" s="17">
        <v>0.20537603547781999</v>
      </c>
      <c r="BB12" s="17">
        <v>0.14708273636854</v>
      </c>
      <c r="BC12" s="17"/>
      <c r="BD12" s="17">
        <v>0.22170335795228199</v>
      </c>
      <c r="BE12" s="17">
        <v>0.20060995763997799</v>
      </c>
      <c r="BF12" s="17">
        <v>0.22841458802737</v>
      </c>
      <c r="BG12" s="17"/>
      <c r="BH12" s="17">
        <v>0.205591621489703</v>
      </c>
      <c r="BI12" s="17">
        <v>0.22143057617693701</v>
      </c>
      <c r="BJ12" s="17">
        <v>0.198894534647964</v>
      </c>
      <c r="BK12" s="17"/>
      <c r="BL12" s="17">
        <v>0.19826553549457401</v>
      </c>
      <c r="BM12" s="17">
        <v>0.189049749549557</v>
      </c>
      <c r="BN12" s="17">
        <v>0.24428421829470501</v>
      </c>
      <c r="BO12" s="17"/>
      <c r="BP12" s="17">
        <v>0.220452379136511</v>
      </c>
      <c r="BQ12" s="17">
        <v>0.22046655246559199</v>
      </c>
      <c r="BR12" s="17"/>
      <c r="BS12" s="17">
        <v>0.16032051804706501</v>
      </c>
      <c r="BT12" s="17">
        <v>0.17045093335603601</v>
      </c>
      <c r="BU12" s="17">
        <v>0.223241360654855</v>
      </c>
      <c r="BV12" s="17">
        <v>0.25079293623937499</v>
      </c>
      <c r="BW12" s="17"/>
      <c r="BX12" s="17">
        <v>0.20798621365917899</v>
      </c>
      <c r="BY12" s="17">
        <v>0.146465698303992</v>
      </c>
      <c r="BZ12" s="17">
        <v>0.22515515250236801</v>
      </c>
      <c r="CA12" s="17"/>
      <c r="CB12" s="17">
        <v>0.16263298673393101</v>
      </c>
      <c r="CC12" s="17">
        <v>0.213740642113984</v>
      </c>
      <c r="CD12" s="17">
        <v>0.25188416642536399</v>
      </c>
      <c r="CE12" s="17">
        <v>0.21096714244004899</v>
      </c>
      <c r="CF12" s="17">
        <v>0.18016109881376899</v>
      </c>
      <c r="CG12" s="17">
        <v>0.29002038545467002</v>
      </c>
      <c r="CH12" s="17"/>
      <c r="CI12" s="17">
        <v>0.26617620218416399</v>
      </c>
      <c r="CJ12" s="17">
        <v>0.158611339420801</v>
      </c>
      <c r="CK12" s="17">
        <v>0.38692477292071398</v>
      </c>
      <c r="CL12" s="17">
        <v>0.20042361318329299</v>
      </c>
    </row>
    <row r="13" spans="2:90" x14ac:dyDescent="0.35">
      <c r="B13" s="21" t="s">
        <v>177</v>
      </c>
      <c r="C13" s="17">
        <v>5.0541420832244603E-2</v>
      </c>
      <c r="D13" s="17">
        <v>5.3890290266643097E-2</v>
      </c>
      <c r="E13" s="17">
        <v>4.6827425060210197E-2</v>
      </c>
      <c r="F13" s="17"/>
      <c r="G13" s="17">
        <v>1.48355884825694E-2</v>
      </c>
      <c r="H13" s="17">
        <v>5.2968407920870299E-2</v>
      </c>
      <c r="I13" s="17">
        <v>8.4361720737604895E-2</v>
      </c>
      <c r="J13" s="17">
        <v>4.6641607269747802E-2</v>
      </c>
      <c r="K13" s="17">
        <v>6.1981673727752401E-2</v>
      </c>
      <c r="L13" s="17">
        <v>4.2089553569077003E-2</v>
      </c>
      <c r="M13" s="17">
        <v>5.79012522548491E-2</v>
      </c>
      <c r="N13" s="17">
        <v>3.5535639080720799E-2</v>
      </c>
      <c r="O13" s="17">
        <v>5.9578562014851101E-2</v>
      </c>
      <c r="P13" s="17"/>
      <c r="Q13" s="17">
        <v>9.3077808725156294E-2</v>
      </c>
      <c r="R13" s="17">
        <v>4.3443693753711203E-2</v>
      </c>
      <c r="S13" s="17">
        <v>5.5713039752576798E-2</v>
      </c>
      <c r="T13" s="17">
        <v>4.5044017066773502E-2</v>
      </c>
      <c r="U13" s="17"/>
      <c r="V13" s="17">
        <v>6.9251775700007207E-2</v>
      </c>
      <c r="W13" s="17">
        <v>5.4717811439733401E-2</v>
      </c>
      <c r="X13" s="17">
        <v>4.1684970266959401E-2</v>
      </c>
      <c r="Y13" s="17">
        <v>4.60753794511395E-2</v>
      </c>
      <c r="Z13" s="17">
        <v>5.4415313679976103E-2</v>
      </c>
      <c r="AA13" s="17">
        <v>6.1836887029651198E-2</v>
      </c>
      <c r="AB13" s="17">
        <v>1.71756526466742E-2</v>
      </c>
      <c r="AC13" s="17">
        <v>6.2900043390228796E-2</v>
      </c>
      <c r="AD13" s="17">
        <v>4.2186763869760301E-2</v>
      </c>
      <c r="AE13" s="17"/>
      <c r="AF13" s="17">
        <v>3.9943389086619298E-2</v>
      </c>
      <c r="AG13" s="17">
        <v>7.2432452688646204E-2</v>
      </c>
      <c r="AH13" s="17">
        <v>3.2071613651199801E-2</v>
      </c>
      <c r="AI13" s="17">
        <v>2.7315869938500499E-2</v>
      </c>
      <c r="AJ13" s="17">
        <v>6.6103669016408906E-2</v>
      </c>
      <c r="AK13" s="17">
        <v>4.3023662400167299E-2</v>
      </c>
      <c r="AL13" s="17"/>
      <c r="AM13" s="17">
        <v>4.01476741240143E-2</v>
      </c>
      <c r="AN13" s="17">
        <v>4.6213737252814101E-2</v>
      </c>
      <c r="AO13" s="17">
        <v>3.6447124924514199E-2</v>
      </c>
      <c r="AP13" s="17">
        <v>5.6925322103853898E-2</v>
      </c>
      <c r="AQ13" s="17">
        <v>7.8743957779395093E-2</v>
      </c>
      <c r="AR13" s="17">
        <v>5.0988252642551801E-2</v>
      </c>
      <c r="AS13" s="17">
        <v>6.8310759494492002E-2</v>
      </c>
      <c r="AT13" s="17">
        <v>4.14210784047849E-2</v>
      </c>
      <c r="AU13" s="17">
        <v>4.87652945081525E-2</v>
      </c>
      <c r="AV13" s="17">
        <v>9.2111257223301699E-2</v>
      </c>
      <c r="AW13" s="17">
        <v>5.13949114202992E-2</v>
      </c>
      <c r="AX13" s="17">
        <v>2.4613316705792899E-2</v>
      </c>
      <c r="AY13" s="17">
        <v>4.5584554338542201E-2</v>
      </c>
      <c r="AZ13" s="17">
        <v>2.9570576716104802E-2</v>
      </c>
      <c r="BA13" s="17">
        <v>8.26178233908509E-2</v>
      </c>
      <c r="BB13" s="17">
        <v>3.5307985960920399E-2</v>
      </c>
      <c r="BC13" s="17"/>
      <c r="BD13" s="17">
        <v>5.87189298312462E-2</v>
      </c>
      <c r="BE13" s="17">
        <v>3.7986404616658698E-2</v>
      </c>
      <c r="BF13" s="17">
        <v>5.37251372134337E-2</v>
      </c>
      <c r="BG13" s="17"/>
      <c r="BH13" s="17">
        <v>5.0360425809315802E-2</v>
      </c>
      <c r="BI13" s="17">
        <v>4.8251214296747898E-2</v>
      </c>
      <c r="BJ13" s="17">
        <v>5.6542859463857002E-2</v>
      </c>
      <c r="BK13" s="17"/>
      <c r="BL13" s="17">
        <v>0.10040317253509801</v>
      </c>
      <c r="BM13" s="17">
        <v>5.1009550035530697E-2</v>
      </c>
      <c r="BN13" s="17">
        <v>5.1838818491830502E-2</v>
      </c>
      <c r="BO13" s="17"/>
      <c r="BP13" s="17">
        <v>4.6187980282318103E-2</v>
      </c>
      <c r="BQ13" s="17">
        <v>5.0737626169567701E-2</v>
      </c>
      <c r="BR13" s="17"/>
      <c r="BS13" s="17">
        <v>3.8121376867879898E-2</v>
      </c>
      <c r="BT13" s="17">
        <v>5.8592565188771997E-2</v>
      </c>
      <c r="BU13" s="17">
        <v>5.3557356567155399E-2</v>
      </c>
      <c r="BV13" s="17">
        <v>4.84105210545627E-2</v>
      </c>
      <c r="BW13" s="17"/>
      <c r="BX13" s="17">
        <v>4.3294532588406001E-2</v>
      </c>
      <c r="BY13" s="17">
        <v>4.19558563202709E-2</v>
      </c>
      <c r="BZ13" s="17">
        <v>5.1786944826582498E-2</v>
      </c>
      <c r="CA13" s="17"/>
      <c r="CB13" s="17">
        <v>2.6128103873931399E-2</v>
      </c>
      <c r="CC13" s="17">
        <v>2.35058862673963E-2</v>
      </c>
      <c r="CD13" s="17">
        <v>5.8779507958214697E-2</v>
      </c>
      <c r="CE13" s="17">
        <v>5.0861085884368898E-2</v>
      </c>
      <c r="CF13" s="17">
        <v>3.7897308222465703E-2</v>
      </c>
      <c r="CG13" s="17">
        <v>0.109985966615674</v>
      </c>
      <c r="CH13" s="17"/>
      <c r="CI13" s="17">
        <v>6.0228239865996298E-2</v>
      </c>
      <c r="CJ13" s="17">
        <v>3.4703493564881699E-2</v>
      </c>
      <c r="CK13" s="17">
        <v>9.7392334030919805E-2</v>
      </c>
      <c r="CL13" s="17">
        <v>4.5238882275713703E-2</v>
      </c>
    </row>
    <row r="14" spans="2:90" x14ac:dyDescent="0.35">
      <c r="B14" s="21" t="s">
        <v>176</v>
      </c>
      <c r="C14" s="17">
        <v>2.9493658707256499E-2</v>
      </c>
      <c r="D14" s="17">
        <v>3.7726931250465202E-2</v>
      </c>
      <c r="E14" s="17">
        <v>2.1010487145779501E-2</v>
      </c>
      <c r="F14" s="17"/>
      <c r="G14" s="17">
        <v>1.4098612571101E-2</v>
      </c>
      <c r="H14" s="17">
        <v>1.5698685920904301E-2</v>
      </c>
      <c r="I14" s="17">
        <v>2.3828809225245599E-2</v>
      </c>
      <c r="J14" s="17">
        <v>2.8819725710197801E-2</v>
      </c>
      <c r="K14" s="17">
        <v>4.0689108740953203E-2</v>
      </c>
      <c r="L14" s="17">
        <v>3.8090037626621401E-2</v>
      </c>
      <c r="M14" s="17">
        <v>2.4502466430728499E-2</v>
      </c>
      <c r="N14" s="17">
        <v>4.0550039303367501E-2</v>
      </c>
      <c r="O14" s="17">
        <v>3.7033766564370303E-2</v>
      </c>
      <c r="P14" s="17"/>
      <c r="Q14" s="17">
        <v>2.54787340605813E-2</v>
      </c>
      <c r="R14" s="17">
        <v>1.5686204371845699E-2</v>
      </c>
      <c r="S14" s="17">
        <v>3.8323414148106701E-2</v>
      </c>
      <c r="T14" s="17">
        <v>3.1379604304621597E-2</v>
      </c>
      <c r="U14" s="17"/>
      <c r="V14" s="17">
        <v>2.76988296223535E-2</v>
      </c>
      <c r="W14" s="17">
        <v>3.02723892234474E-2</v>
      </c>
      <c r="X14" s="17">
        <v>2.7713431571758401E-2</v>
      </c>
      <c r="Y14" s="17">
        <v>2.5575558135793999E-2</v>
      </c>
      <c r="Z14" s="17">
        <v>3.10443503943388E-2</v>
      </c>
      <c r="AA14" s="17">
        <v>2.37940880160371E-2</v>
      </c>
      <c r="AB14" s="17">
        <v>1.8991191892064201E-2</v>
      </c>
      <c r="AC14" s="17">
        <v>4.4827356084858203E-2</v>
      </c>
      <c r="AD14" s="17">
        <v>4.1628125211576501E-2</v>
      </c>
      <c r="AE14" s="17"/>
      <c r="AF14" s="17">
        <v>3.04824155614635E-2</v>
      </c>
      <c r="AG14" s="17">
        <v>2.9868419310804001E-2</v>
      </c>
      <c r="AH14" s="17">
        <v>3.17659330956672E-2</v>
      </c>
      <c r="AI14" s="17">
        <v>4.5358505759794901E-2</v>
      </c>
      <c r="AJ14" s="17">
        <v>3.20417376800399E-2</v>
      </c>
      <c r="AK14" s="17">
        <v>2.42599126774115E-2</v>
      </c>
      <c r="AL14" s="17"/>
      <c r="AM14" s="17">
        <v>4.79201356782223E-2</v>
      </c>
      <c r="AN14" s="17">
        <v>4.4698588434159102E-2</v>
      </c>
      <c r="AO14" s="17">
        <v>2.7768701770400001E-2</v>
      </c>
      <c r="AP14" s="17">
        <v>5.3529214459031298E-2</v>
      </c>
      <c r="AQ14" s="17">
        <v>3.9236601302820702E-2</v>
      </c>
      <c r="AR14" s="17">
        <v>2.07983934965894E-2</v>
      </c>
      <c r="AS14" s="17">
        <v>3.70686087186715E-2</v>
      </c>
      <c r="AT14" s="17">
        <v>6.1722020095827203E-2</v>
      </c>
      <c r="AU14" s="17">
        <v>2.5478538152902099E-2</v>
      </c>
      <c r="AV14" s="17">
        <v>2.5096935655992698E-2</v>
      </c>
      <c r="AW14" s="17">
        <v>1.55768714969693E-2</v>
      </c>
      <c r="AX14" s="17">
        <v>1.06263673438076E-2</v>
      </c>
      <c r="AY14" s="17">
        <v>4.8066158871387397E-2</v>
      </c>
      <c r="AZ14" s="17">
        <v>8.1063753077849996E-3</v>
      </c>
      <c r="BA14" s="17">
        <v>2.3753650176394699E-2</v>
      </c>
      <c r="BB14" s="17">
        <v>5.9690287999287998E-3</v>
      </c>
      <c r="BC14" s="17"/>
      <c r="BD14" s="17">
        <v>3.2612406495760103E-2</v>
      </c>
      <c r="BE14" s="17">
        <v>2.2388970751243902E-2</v>
      </c>
      <c r="BF14" s="17">
        <v>3.0889869372034501E-2</v>
      </c>
      <c r="BG14" s="17"/>
      <c r="BH14" s="17">
        <v>2.9016773982646901E-2</v>
      </c>
      <c r="BI14" s="17">
        <v>1.19419589758539E-2</v>
      </c>
      <c r="BJ14" s="17">
        <v>4.8050992351478798E-2</v>
      </c>
      <c r="BK14" s="17"/>
      <c r="BL14" s="17">
        <v>4.48052980785629E-2</v>
      </c>
      <c r="BM14" s="17">
        <v>2.1653168431892501E-2</v>
      </c>
      <c r="BN14" s="17">
        <v>1.42965039772745E-2</v>
      </c>
      <c r="BO14" s="17"/>
      <c r="BP14" s="17">
        <v>1.54032334435656E-2</v>
      </c>
      <c r="BQ14" s="17">
        <v>3.2512563546244502E-2</v>
      </c>
      <c r="BR14" s="17"/>
      <c r="BS14" s="17">
        <v>2.3457051214231799E-2</v>
      </c>
      <c r="BT14" s="17">
        <v>2.6624052993975598E-2</v>
      </c>
      <c r="BU14" s="17">
        <v>2.6605474320783699E-2</v>
      </c>
      <c r="BV14" s="17">
        <v>3.16134991128217E-2</v>
      </c>
      <c r="BW14" s="17"/>
      <c r="BX14" s="17">
        <v>3.0586862655728599E-2</v>
      </c>
      <c r="BY14" s="17">
        <v>2.6467576461898099E-2</v>
      </c>
      <c r="BZ14" s="17">
        <v>2.9571310389001002E-2</v>
      </c>
      <c r="CA14" s="17"/>
      <c r="CB14" s="17">
        <v>1.08143592786373E-2</v>
      </c>
      <c r="CC14" s="17">
        <v>4.5112412328407198E-3</v>
      </c>
      <c r="CD14" s="17">
        <v>3.6900890703077303E-2</v>
      </c>
      <c r="CE14" s="17">
        <v>2.2065581232017E-2</v>
      </c>
      <c r="CF14" s="17">
        <v>2.3215216078275099E-2</v>
      </c>
      <c r="CG14" s="17">
        <v>8.4081817143750306E-2</v>
      </c>
      <c r="CH14" s="17"/>
      <c r="CI14" s="17">
        <v>4.2367247352598898E-2</v>
      </c>
      <c r="CJ14" s="17">
        <v>1.47408021850548E-2</v>
      </c>
      <c r="CK14" s="17">
        <v>7.5389445983303396E-2</v>
      </c>
      <c r="CL14" s="17">
        <v>2.3090436491707399E-2</v>
      </c>
    </row>
    <row r="15" spans="2:90" ht="29" x14ac:dyDescent="0.35">
      <c r="B15" s="21" t="s">
        <v>460</v>
      </c>
      <c r="C15" s="17">
        <v>1.41142777321413E-2</v>
      </c>
      <c r="D15" s="17">
        <v>1.86491653481397E-2</v>
      </c>
      <c r="E15" s="17">
        <v>9.8446851936484607E-3</v>
      </c>
      <c r="F15" s="17"/>
      <c r="G15" s="17">
        <v>1.2951636597801301E-2</v>
      </c>
      <c r="H15" s="17">
        <v>3.2004564251286699E-2</v>
      </c>
      <c r="I15" s="17">
        <v>1.2601434008983701E-2</v>
      </c>
      <c r="J15" s="17">
        <v>2.1597708687255201E-2</v>
      </c>
      <c r="K15" s="17">
        <v>3.6899778771702801E-3</v>
      </c>
      <c r="L15" s="17">
        <v>6.1912108385302599E-3</v>
      </c>
      <c r="M15" s="17">
        <v>9.3508174737412797E-3</v>
      </c>
      <c r="N15" s="17">
        <v>1.1130443475569801E-2</v>
      </c>
      <c r="O15" s="17">
        <v>1.7984228403701799E-2</v>
      </c>
      <c r="P15" s="17"/>
      <c r="Q15" s="17">
        <v>1.2223512910702001E-2</v>
      </c>
      <c r="R15" s="17">
        <v>1.06979948380506E-2</v>
      </c>
      <c r="S15" s="17">
        <v>1.8079258347502701E-2</v>
      </c>
      <c r="T15" s="17">
        <v>1.48567081477549E-2</v>
      </c>
      <c r="U15" s="17"/>
      <c r="V15" s="17">
        <v>1.25109106236576E-2</v>
      </c>
      <c r="W15" s="17">
        <v>1.06628289733247E-2</v>
      </c>
      <c r="X15" s="17">
        <v>4.4753426435220102E-3</v>
      </c>
      <c r="Y15" s="17">
        <v>2.7855286321770902E-2</v>
      </c>
      <c r="Z15" s="17">
        <v>2.7907409049233101E-2</v>
      </c>
      <c r="AA15" s="17">
        <v>1.2613308567400601E-2</v>
      </c>
      <c r="AB15" s="17">
        <v>1.8079278682440102E-2</v>
      </c>
      <c r="AC15" s="17">
        <v>1.71589982573267E-2</v>
      </c>
      <c r="AD15" s="17">
        <v>4.6173694339229996E-3</v>
      </c>
      <c r="AE15" s="17"/>
      <c r="AF15" s="17">
        <v>1.46952196323074E-2</v>
      </c>
      <c r="AG15" s="17">
        <v>1.73854547896969E-2</v>
      </c>
      <c r="AH15" s="17">
        <v>1.144731525232E-2</v>
      </c>
      <c r="AI15" s="17">
        <v>1.5470589308464899E-2</v>
      </c>
      <c r="AJ15" s="17">
        <v>1.2958264215528001E-2</v>
      </c>
      <c r="AK15" s="17">
        <v>1.31684544082295E-2</v>
      </c>
      <c r="AL15" s="17"/>
      <c r="AM15" s="17">
        <v>2.8016694717637299E-2</v>
      </c>
      <c r="AN15" s="17">
        <v>1.9095616784538499E-2</v>
      </c>
      <c r="AO15" s="17">
        <v>2.3534050889162099E-2</v>
      </c>
      <c r="AP15" s="17">
        <v>1.2633756546638999E-2</v>
      </c>
      <c r="AQ15" s="17">
        <v>1.03912833871482E-2</v>
      </c>
      <c r="AR15" s="17">
        <v>1.3489306960928E-2</v>
      </c>
      <c r="AS15" s="17">
        <v>2.4701453072034099E-2</v>
      </c>
      <c r="AT15" s="17">
        <v>5.8800069494970696E-3</v>
      </c>
      <c r="AU15" s="17">
        <v>1.07353959088084E-2</v>
      </c>
      <c r="AV15" s="17">
        <v>2.1461060121874399E-3</v>
      </c>
      <c r="AW15" s="17">
        <v>2.34639220984607E-2</v>
      </c>
      <c r="AX15" s="17">
        <v>4.0471823053813503E-3</v>
      </c>
      <c r="AY15" s="17">
        <v>1.50392692898538E-2</v>
      </c>
      <c r="AZ15" s="17">
        <v>0</v>
      </c>
      <c r="BA15" s="17">
        <v>1.0580979555084399E-2</v>
      </c>
      <c r="BB15" s="17">
        <v>1.7221703632776902E-2</v>
      </c>
      <c r="BC15" s="17"/>
      <c r="BD15" s="17">
        <v>9.4120367141457308E-3</v>
      </c>
      <c r="BE15" s="17">
        <v>1.7285402937379402E-2</v>
      </c>
      <c r="BF15" s="17">
        <v>1.4579653491956199E-2</v>
      </c>
      <c r="BG15" s="17"/>
      <c r="BH15" s="17">
        <v>1.2745444769037099E-2</v>
      </c>
      <c r="BI15" s="17">
        <v>1.3998258897660701E-2</v>
      </c>
      <c r="BJ15" s="17">
        <v>1.30364191992485E-2</v>
      </c>
      <c r="BK15" s="17"/>
      <c r="BL15" s="17">
        <v>7.4340929156705704E-3</v>
      </c>
      <c r="BM15" s="17">
        <v>9.8183880516252396E-3</v>
      </c>
      <c r="BN15" s="17">
        <v>1.4295925222585999E-2</v>
      </c>
      <c r="BO15" s="17"/>
      <c r="BP15" s="17">
        <v>1.43374784890002E-2</v>
      </c>
      <c r="BQ15" s="17">
        <v>1.6151294131727299E-2</v>
      </c>
      <c r="BR15" s="17"/>
      <c r="BS15" s="17">
        <v>1.12028984683688E-2</v>
      </c>
      <c r="BT15" s="17">
        <v>8.4053136641288606E-3</v>
      </c>
      <c r="BU15" s="17">
        <v>1.6968146324112601E-2</v>
      </c>
      <c r="BV15" s="17">
        <v>1.60619915082858E-2</v>
      </c>
      <c r="BW15" s="17"/>
      <c r="BX15" s="17">
        <v>7.4209707313645E-3</v>
      </c>
      <c r="BY15" s="17">
        <v>1.52347738943171E-2</v>
      </c>
      <c r="BZ15" s="17">
        <v>1.47085186716783E-2</v>
      </c>
      <c r="CA15" s="17"/>
      <c r="CB15" s="17">
        <v>6.0202565947745403E-3</v>
      </c>
      <c r="CC15" s="17">
        <v>1.2933604932724699E-2</v>
      </c>
      <c r="CD15" s="17">
        <v>2.1850672774505399E-2</v>
      </c>
      <c r="CE15" s="17">
        <v>7.4433537130851497E-3</v>
      </c>
      <c r="CF15" s="17">
        <v>7.5106111333711504E-3</v>
      </c>
      <c r="CG15" s="17">
        <v>2.6843225329138E-2</v>
      </c>
      <c r="CH15" s="17"/>
      <c r="CI15" s="17">
        <v>1.4220677849494399E-2</v>
      </c>
      <c r="CJ15" s="17">
        <v>9.7290701824763806E-3</v>
      </c>
      <c r="CK15" s="17">
        <v>1.9240052587824699E-2</v>
      </c>
      <c r="CL15" s="17">
        <v>1.53124083842917E-2</v>
      </c>
    </row>
    <row r="16" spans="2:90" x14ac:dyDescent="0.35">
      <c r="B16" s="21" t="s">
        <v>150</v>
      </c>
      <c r="C16" s="23">
        <v>2.0299076042304999E-2</v>
      </c>
      <c r="D16" s="23">
        <v>2.26926444723878E-2</v>
      </c>
      <c r="E16" s="23">
        <v>1.7504336912440199E-2</v>
      </c>
      <c r="F16" s="23"/>
      <c r="G16" s="23">
        <v>2.5947603241809999E-2</v>
      </c>
      <c r="H16" s="23">
        <v>3.0605171649310901E-2</v>
      </c>
      <c r="I16" s="23">
        <v>2.28964267003842E-2</v>
      </c>
      <c r="J16" s="23">
        <v>2.5086156708426101E-2</v>
      </c>
      <c r="K16" s="23">
        <v>1.84805473343739E-2</v>
      </c>
      <c r="L16" s="23">
        <v>2.30452353305713E-2</v>
      </c>
      <c r="M16" s="23">
        <v>8.3696927797185308E-3</v>
      </c>
      <c r="N16" s="23">
        <v>1.2217134309592899E-2</v>
      </c>
      <c r="O16" s="23">
        <v>1.7843254118807099E-2</v>
      </c>
      <c r="P16" s="23"/>
      <c r="Q16" s="23">
        <v>2.0509526348499001E-2</v>
      </c>
      <c r="R16" s="23">
        <v>2.38551465050293E-2</v>
      </c>
      <c r="S16" s="23">
        <v>1.1076224670417901E-2</v>
      </c>
      <c r="T16" s="23">
        <v>2.0146208623341499E-2</v>
      </c>
      <c r="U16" s="23"/>
      <c r="V16" s="23">
        <v>1.9939040416003799E-2</v>
      </c>
      <c r="W16" s="23">
        <v>1.01599551309272E-2</v>
      </c>
      <c r="X16" s="23">
        <v>1.2706944518720301E-2</v>
      </c>
      <c r="Y16" s="23">
        <v>1.6779011043311799E-2</v>
      </c>
      <c r="Z16" s="23">
        <v>8.3365777061980492E-3</v>
      </c>
      <c r="AA16" s="23">
        <v>4.8251400305187202E-2</v>
      </c>
      <c r="AB16" s="23">
        <v>2.4486557555238E-2</v>
      </c>
      <c r="AC16" s="23">
        <v>4.2281844859692899E-2</v>
      </c>
      <c r="AD16" s="23">
        <v>1.6085529310161901E-2</v>
      </c>
      <c r="AE16" s="23"/>
      <c r="AF16" s="23">
        <v>1.9655220362412601E-2</v>
      </c>
      <c r="AG16" s="23">
        <v>1.5487057719896301E-2</v>
      </c>
      <c r="AH16" s="23">
        <v>2.2868902776293599E-2</v>
      </c>
      <c r="AI16" s="23">
        <v>2.6171158322284001E-2</v>
      </c>
      <c r="AJ16" s="23">
        <v>2.8997313079041701E-2</v>
      </c>
      <c r="AK16" s="23">
        <v>1.6567906996664002E-2</v>
      </c>
      <c r="AL16" s="23"/>
      <c r="AM16" s="23">
        <v>5.0057447334806E-2</v>
      </c>
      <c r="AN16" s="23">
        <v>3.8973857578242302E-2</v>
      </c>
      <c r="AO16" s="23">
        <v>1.6959523733093E-2</v>
      </c>
      <c r="AP16" s="23">
        <v>2.43082990872668E-2</v>
      </c>
      <c r="AQ16" s="23">
        <v>1.6525308913428599E-2</v>
      </c>
      <c r="AR16" s="23">
        <v>2.8247355971997802E-3</v>
      </c>
      <c r="AS16" s="23">
        <v>1.3588774127031401E-2</v>
      </c>
      <c r="AT16" s="23">
        <v>1.1659805698574799E-2</v>
      </c>
      <c r="AU16" s="23">
        <v>1.4461477456203299E-2</v>
      </c>
      <c r="AV16" s="23">
        <v>0</v>
      </c>
      <c r="AW16" s="23">
        <v>2.4720771926805701E-2</v>
      </c>
      <c r="AX16" s="23">
        <v>4.43746132899717E-3</v>
      </c>
      <c r="AY16" s="23">
        <v>0</v>
      </c>
      <c r="AZ16" s="23">
        <v>1.48849845129066E-2</v>
      </c>
      <c r="BA16" s="23">
        <v>4.3970840012527601E-2</v>
      </c>
      <c r="BB16" s="23">
        <v>9.2993555471635007E-3</v>
      </c>
      <c r="BC16" s="23"/>
      <c r="BD16" s="23">
        <v>1.7277238642912598E-2</v>
      </c>
      <c r="BE16" s="23">
        <v>2.2624709839257202E-2</v>
      </c>
      <c r="BF16" s="23">
        <v>1.85911899260289E-2</v>
      </c>
      <c r="BG16" s="23"/>
      <c r="BH16" s="23">
        <v>1.7509671400014901E-2</v>
      </c>
      <c r="BI16" s="23">
        <v>1.9650086385507699E-2</v>
      </c>
      <c r="BJ16" s="23">
        <v>9.2326470197628301E-4</v>
      </c>
      <c r="BK16" s="23"/>
      <c r="BL16" s="23">
        <v>1.6216015860036199E-2</v>
      </c>
      <c r="BM16" s="23">
        <v>6.85233478404148E-3</v>
      </c>
      <c r="BN16" s="23">
        <v>4.1510695562999803E-3</v>
      </c>
      <c r="BO16" s="23"/>
      <c r="BP16" s="23">
        <v>1.7394324283427302E-2</v>
      </c>
      <c r="BQ16" s="23">
        <v>2.1169476646269302E-2</v>
      </c>
      <c r="BR16" s="23"/>
      <c r="BS16" s="23">
        <v>6.3057707624979602E-3</v>
      </c>
      <c r="BT16" s="23">
        <v>9.6671308444414693E-3</v>
      </c>
      <c r="BU16" s="23">
        <v>1.7231310693039001E-2</v>
      </c>
      <c r="BV16" s="23">
        <v>2.1165766868810301E-2</v>
      </c>
      <c r="BW16" s="23"/>
      <c r="BX16" s="23">
        <v>8.8548478553307393E-3</v>
      </c>
      <c r="BY16" s="23">
        <v>2.6136338006367801E-2</v>
      </c>
      <c r="BZ16" s="23">
        <v>2.1074136754333998E-2</v>
      </c>
      <c r="CA16" s="23"/>
      <c r="CB16" s="23">
        <v>5.3203619949572997E-3</v>
      </c>
      <c r="CC16" s="23">
        <v>8.9073615321764096E-3</v>
      </c>
      <c r="CD16" s="23">
        <v>3.6165445103987601E-2</v>
      </c>
      <c r="CE16" s="23">
        <v>1.34786295120912E-2</v>
      </c>
      <c r="CF16" s="23">
        <v>1.5682216837542898E-2</v>
      </c>
      <c r="CG16" s="23">
        <v>3.9937302582921698E-2</v>
      </c>
      <c r="CH16" s="23"/>
      <c r="CI16" s="23">
        <v>3.0967186947711601E-2</v>
      </c>
      <c r="CJ16" s="23">
        <v>1.7124149053854301E-2</v>
      </c>
      <c r="CK16" s="23">
        <v>5.0827754490873497E-2</v>
      </c>
      <c r="CL16" s="23">
        <v>1.16524261314708E-2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466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0.206833837278529</v>
      </c>
      <c r="D9" s="17">
        <v>0.19172238355882701</v>
      </c>
      <c r="E9" s="17">
        <v>0.22371634570211699</v>
      </c>
      <c r="F9" s="17"/>
      <c r="G9" s="17">
        <v>0.22036738792108701</v>
      </c>
      <c r="H9" s="17">
        <v>0.23353941536099501</v>
      </c>
      <c r="I9" s="17">
        <v>0.23917201122256501</v>
      </c>
      <c r="J9" s="17">
        <v>0.19277086214390299</v>
      </c>
      <c r="K9" s="17">
        <v>0.190273070519134</v>
      </c>
      <c r="L9" s="17">
        <v>0.20268299114559701</v>
      </c>
      <c r="M9" s="17">
        <v>0.20061286061520001</v>
      </c>
      <c r="N9" s="17">
        <v>0.19759306046938599</v>
      </c>
      <c r="O9" s="17">
        <v>0.18890778755430199</v>
      </c>
      <c r="P9" s="17"/>
      <c r="Q9" s="17">
        <v>0.24450787786806299</v>
      </c>
      <c r="R9" s="17">
        <v>0.239175469824738</v>
      </c>
      <c r="S9" s="17">
        <v>0.202304590775814</v>
      </c>
      <c r="T9" s="17">
        <v>0.200905531639852</v>
      </c>
      <c r="U9" s="17"/>
      <c r="V9" s="17">
        <v>0.224028007539948</v>
      </c>
      <c r="W9" s="17">
        <v>0.236600654454964</v>
      </c>
      <c r="X9" s="17">
        <v>0.163628678734002</v>
      </c>
      <c r="Y9" s="17">
        <v>0.178725807483778</v>
      </c>
      <c r="Z9" s="17">
        <v>0.188233893679705</v>
      </c>
      <c r="AA9" s="17">
        <v>0.17251813099487501</v>
      </c>
      <c r="AB9" s="17">
        <v>0.19002969744047299</v>
      </c>
      <c r="AC9" s="17">
        <v>0.225319348549224</v>
      </c>
      <c r="AD9" s="17">
        <v>0.25109825865788299</v>
      </c>
      <c r="AE9" s="17"/>
      <c r="AF9" s="17">
        <v>0.22796058852877801</v>
      </c>
      <c r="AG9" s="17">
        <v>0.21850571170670499</v>
      </c>
      <c r="AH9" s="17">
        <v>0.17755535426956801</v>
      </c>
      <c r="AI9" s="17">
        <v>0.24440109366841101</v>
      </c>
      <c r="AJ9" s="17">
        <v>0.17266965752684801</v>
      </c>
      <c r="AK9" s="17">
        <v>0.21000162302795899</v>
      </c>
      <c r="AL9" s="17"/>
      <c r="AM9" s="17">
        <v>0.23810058136871701</v>
      </c>
      <c r="AN9" s="17">
        <v>0.209538511640639</v>
      </c>
      <c r="AO9" s="17">
        <v>0.23494508039862899</v>
      </c>
      <c r="AP9" s="17">
        <v>0.193531429017612</v>
      </c>
      <c r="AQ9" s="17">
        <v>0.19340538256579101</v>
      </c>
      <c r="AR9" s="17">
        <v>0.13547997009627499</v>
      </c>
      <c r="AS9" s="17">
        <v>0.17637228070400299</v>
      </c>
      <c r="AT9" s="17">
        <v>0.21297952100610501</v>
      </c>
      <c r="AU9" s="17">
        <v>0.18972072100339801</v>
      </c>
      <c r="AV9" s="17">
        <v>0.225204577678073</v>
      </c>
      <c r="AW9" s="17">
        <v>0.20434346647812801</v>
      </c>
      <c r="AX9" s="17">
        <v>0.196241508487636</v>
      </c>
      <c r="AY9" s="17">
        <v>0.21041334792028299</v>
      </c>
      <c r="AZ9" s="17">
        <v>0.233029617764</v>
      </c>
      <c r="BA9" s="17">
        <v>0.259759817925928</v>
      </c>
      <c r="BB9" s="17">
        <v>0.23069877681017001</v>
      </c>
      <c r="BC9" s="17"/>
      <c r="BD9" s="17">
        <v>0.199621892279115</v>
      </c>
      <c r="BE9" s="17">
        <v>0.21120930973350399</v>
      </c>
      <c r="BF9" s="17">
        <v>0.20908489257593199</v>
      </c>
      <c r="BG9" s="17"/>
      <c r="BH9" s="17">
        <v>0.21294631342659301</v>
      </c>
      <c r="BI9" s="17">
        <v>0.227319340626885</v>
      </c>
      <c r="BJ9" s="17">
        <v>0.160271124488961</v>
      </c>
      <c r="BK9" s="17"/>
      <c r="BL9" s="17">
        <v>0.13356519001968201</v>
      </c>
      <c r="BM9" s="17">
        <v>0.23690128647345901</v>
      </c>
      <c r="BN9" s="17">
        <v>0.209445980023449</v>
      </c>
      <c r="BO9" s="17"/>
      <c r="BP9" s="17">
        <v>0.20426648648668599</v>
      </c>
      <c r="BQ9" s="17">
        <v>0.20785306454914401</v>
      </c>
      <c r="BR9" s="17"/>
      <c r="BS9" s="17">
        <v>0.30147127817371699</v>
      </c>
      <c r="BT9" s="17">
        <v>0.234724895546634</v>
      </c>
      <c r="BU9" s="17">
        <v>0.15897251363204401</v>
      </c>
      <c r="BV9" s="17">
        <v>0.19613375430417099</v>
      </c>
      <c r="BW9" s="17"/>
      <c r="BX9" s="17">
        <v>0.18074113039088699</v>
      </c>
      <c r="BY9" s="17">
        <v>0.25574397808956301</v>
      </c>
      <c r="BZ9" s="17">
        <v>0.20641325813130099</v>
      </c>
      <c r="CA9" s="17"/>
      <c r="CB9" s="17">
        <v>0.28916021586188201</v>
      </c>
      <c r="CC9" s="17">
        <v>0.29853007434040602</v>
      </c>
      <c r="CD9" s="17">
        <v>0.118846654952919</v>
      </c>
      <c r="CE9" s="17">
        <v>0.14914098425082301</v>
      </c>
      <c r="CF9" s="17">
        <v>0.350538942718436</v>
      </c>
      <c r="CG9" s="17">
        <v>7.2887422092117099E-2</v>
      </c>
      <c r="CH9" s="17"/>
      <c r="CI9" s="17">
        <v>0.14580646801291</v>
      </c>
      <c r="CJ9" s="17">
        <v>0.30461190920397901</v>
      </c>
      <c r="CK9" s="17">
        <v>7.2769339446675102E-2</v>
      </c>
      <c r="CL9" s="17">
        <v>0.19854122072942301</v>
      </c>
    </row>
    <row r="10" spans="2:90" x14ac:dyDescent="0.35">
      <c r="B10" s="21" t="s">
        <v>180</v>
      </c>
      <c r="C10" s="17">
        <v>0.17366250446585299</v>
      </c>
      <c r="D10" s="17">
        <v>0.17267445180799701</v>
      </c>
      <c r="E10" s="17">
        <v>0.17349878100549901</v>
      </c>
      <c r="F10" s="17"/>
      <c r="G10" s="17">
        <v>0.13180266528281401</v>
      </c>
      <c r="H10" s="17">
        <v>0.1816363625489</v>
      </c>
      <c r="I10" s="17">
        <v>0.21071927877115301</v>
      </c>
      <c r="J10" s="17">
        <v>0.191954657013827</v>
      </c>
      <c r="K10" s="17">
        <v>0.203054195338879</v>
      </c>
      <c r="L10" s="17">
        <v>0.18420199794476599</v>
      </c>
      <c r="M10" s="17">
        <v>0.14721617633407799</v>
      </c>
      <c r="N10" s="17">
        <v>0.14640579116070701</v>
      </c>
      <c r="O10" s="17">
        <v>0.171006244285245</v>
      </c>
      <c r="P10" s="17"/>
      <c r="Q10" s="17">
        <v>0.174620631367502</v>
      </c>
      <c r="R10" s="17">
        <v>0.194839498111678</v>
      </c>
      <c r="S10" s="17">
        <v>0.17206086292397099</v>
      </c>
      <c r="T10" s="17">
        <v>0.17212217797109</v>
      </c>
      <c r="U10" s="17"/>
      <c r="V10" s="17">
        <v>0.20793373803735599</v>
      </c>
      <c r="W10" s="17">
        <v>0.18263793034240999</v>
      </c>
      <c r="X10" s="17">
        <v>0.16436703807422601</v>
      </c>
      <c r="Y10" s="17">
        <v>0.19031494363727999</v>
      </c>
      <c r="Z10" s="17">
        <v>0.208715685045199</v>
      </c>
      <c r="AA10" s="17">
        <v>0.15761480256667201</v>
      </c>
      <c r="AB10" s="17">
        <v>0.16455636048678701</v>
      </c>
      <c r="AC10" s="17">
        <v>0.176315937644697</v>
      </c>
      <c r="AD10" s="17">
        <v>0.111209388103697</v>
      </c>
      <c r="AE10" s="17"/>
      <c r="AF10" s="17">
        <v>0.179670870891766</v>
      </c>
      <c r="AG10" s="17">
        <v>0.195020877296426</v>
      </c>
      <c r="AH10" s="17">
        <v>0.16528203649885501</v>
      </c>
      <c r="AI10" s="17">
        <v>0.162677604544507</v>
      </c>
      <c r="AJ10" s="17">
        <v>0.15356333322245</v>
      </c>
      <c r="AK10" s="17">
        <v>0.174200921671812</v>
      </c>
      <c r="AL10" s="17"/>
      <c r="AM10" s="17">
        <v>9.6120891354196103E-2</v>
      </c>
      <c r="AN10" s="17">
        <v>0.135069313253671</v>
      </c>
      <c r="AO10" s="17">
        <v>0.19138652588216401</v>
      </c>
      <c r="AP10" s="17">
        <v>0.17417870555964801</v>
      </c>
      <c r="AQ10" s="17">
        <v>0.17092202314725799</v>
      </c>
      <c r="AR10" s="17">
        <v>0.209666513450815</v>
      </c>
      <c r="AS10" s="17">
        <v>0.146635181477027</v>
      </c>
      <c r="AT10" s="17">
        <v>0.189141758127608</v>
      </c>
      <c r="AU10" s="17">
        <v>0.217766400417162</v>
      </c>
      <c r="AV10" s="17">
        <v>0.175677822067273</v>
      </c>
      <c r="AW10" s="17">
        <v>0.14169782277502299</v>
      </c>
      <c r="AX10" s="17">
        <v>0.14946569912652899</v>
      </c>
      <c r="AY10" s="17">
        <v>0.219217452705736</v>
      </c>
      <c r="AZ10" s="17">
        <v>0.19643138370369501</v>
      </c>
      <c r="BA10" s="17">
        <v>0.126188062722567</v>
      </c>
      <c r="BB10" s="17">
        <v>0.228816110284185</v>
      </c>
      <c r="BC10" s="17"/>
      <c r="BD10" s="17">
        <v>0.18476704041800701</v>
      </c>
      <c r="BE10" s="17">
        <v>0.157950028872342</v>
      </c>
      <c r="BF10" s="17">
        <v>0.17196979305190499</v>
      </c>
      <c r="BG10" s="17"/>
      <c r="BH10" s="17">
        <v>0.16908723690663</v>
      </c>
      <c r="BI10" s="17">
        <v>0.19921536152311001</v>
      </c>
      <c r="BJ10" s="17">
        <v>0.19296258119245399</v>
      </c>
      <c r="BK10" s="17"/>
      <c r="BL10" s="17">
        <v>0.112455028846531</v>
      </c>
      <c r="BM10" s="17">
        <v>0.19532645897053699</v>
      </c>
      <c r="BN10" s="17">
        <v>0.17211458821664799</v>
      </c>
      <c r="BO10" s="17"/>
      <c r="BP10" s="17">
        <v>0.164581013013016</v>
      </c>
      <c r="BQ10" s="17">
        <v>0.17126717310198999</v>
      </c>
      <c r="BR10" s="17"/>
      <c r="BS10" s="17">
        <v>0.20559720958417499</v>
      </c>
      <c r="BT10" s="17">
        <v>0.21495640886536699</v>
      </c>
      <c r="BU10" s="17">
        <v>0.18140015389245701</v>
      </c>
      <c r="BV10" s="17">
        <v>0.142270293743162</v>
      </c>
      <c r="BW10" s="17"/>
      <c r="BX10" s="17">
        <v>0.20065300671064401</v>
      </c>
      <c r="BY10" s="17">
        <v>0.18596788617875901</v>
      </c>
      <c r="BZ10" s="17">
        <v>0.170232426530989</v>
      </c>
      <c r="CA10" s="17"/>
      <c r="CB10" s="17">
        <v>0.207840830145362</v>
      </c>
      <c r="CC10" s="17">
        <v>0.191892439064623</v>
      </c>
      <c r="CD10" s="17">
        <v>0.12439113552752699</v>
      </c>
      <c r="CE10" s="17">
        <v>0.19253490309414401</v>
      </c>
      <c r="CF10" s="17">
        <v>0.20963388470111199</v>
      </c>
      <c r="CG10" s="17">
        <v>0.13233444289426799</v>
      </c>
      <c r="CH10" s="17"/>
      <c r="CI10" s="17">
        <v>0.164646356362604</v>
      </c>
      <c r="CJ10" s="17">
        <v>0.205197847323427</v>
      </c>
      <c r="CK10" s="17">
        <v>8.5332433987395304E-2</v>
      </c>
      <c r="CL10" s="17">
        <v>0.18059695725981501</v>
      </c>
    </row>
    <row r="11" spans="2:90" x14ac:dyDescent="0.35">
      <c r="B11" s="21" t="s">
        <v>179</v>
      </c>
      <c r="C11" s="17">
        <v>0.25118859125543802</v>
      </c>
      <c r="D11" s="17">
        <v>0.24995085787458901</v>
      </c>
      <c r="E11" s="17">
        <v>0.25075707773724099</v>
      </c>
      <c r="F11" s="17"/>
      <c r="G11" s="17">
        <v>0.26235004459522498</v>
      </c>
      <c r="H11" s="17">
        <v>0.22510673747728899</v>
      </c>
      <c r="I11" s="17">
        <v>0.216502731627086</v>
      </c>
      <c r="J11" s="17">
        <v>0.252365892373001</v>
      </c>
      <c r="K11" s="17">
        <v>0.247045791192638</v>
      </c>
      <c r="L11" s="17">
        <v>0.25621649695988602</v>
      </c>
      <c r="M11" s="17">
        <v>0.27482209550771902</v>
      </c>
      <c r="N11" s="17">
        <v>0.25792274248161701</v>
      </c>
      <c r="O11" s="17">
        <v>0.263581544310654</v>
      </c>
      <c r="P11" s="17"/>
      <c r="Q11" s="17">
        <v>0.24033986594994899</v>
      </c>
      <c r="R11" s="17">
        <v>0.25526112078241497</v>
      </c>
      <c r="S11" s="17">
        <v>0.271172871552053</v>
      </c>
      <c r="T11" s="17">
        <v>0.25302932670149297</v>
      </c>
      <c r="U11" s="17"/>
      <c r="V11" s="17">
        <v>0.21523187243431799</v>
      </c>
      <c r="W11" s="17">
        <v>0.26787761491591799</v>
      </c>
      <c r="X11" s="17">
        <v>0.28434209180074599</v>
      </c>
      <c r="Y11" s="17">
        <v>0.24109737112862301</v>
      </c>
      <c r="Z11" s="17">
        <v>0.25068286188793099</v>
      </c>
      <c r="AA11" s="17">
        <v>0.24607020703270299</v>
      </c>
      <c r="AB11" s="17">
        <v>0.289814030530677</v>
      </c>
      <c r="AC11" s="17">
        <v>0.21744122241972799</v>
      </c>
      <c r="AD11" s="17">
        <v>0.24549390962637199</v>
      </c>
      <c r="AE11" s="17"/>
      <c r="AF11" s="17">
        <v>0.24012348973347</v>
      </c>
      <c r="AG11" s="17">
        <v>0.22128671507207401</v>
      </c>
      <c r="AH11" s="17">
        <v>0.26348929782873798</v>
      </c>
      <c r="AI11" s="17">
        <v>0.15882299543343301</v>
      </c>
      <c r="AJ11" s="17">
        <v>0.29484634164463103</v>
      </c>
      <c r="AK11" s="17">
        <v>0.257144908014935</v>
      </c>
      <c r="AL11" s="17"/>
      <c r="AM11" s="17">
        <v>0.231579486268219</v>
      </c>
      <c r="AN11" s="17">
        <v>0.18890682572092399</v>
      </c>
      <c r="AO11" s="17">
        <v>0.204980797819341</v>
      </c>
      <c r="AP11" s="17">
        <v>0.25779526515877799</v>
      </c>
      <c r="AQ11" s="17">
        <v>0.25180109481470903</v>
      </c>
      <c r="AR11" s="17">
        <v>0.28553628397654701</v>
      </c>
      <c r="AS11" s="17">
        <v>0.25981671700766201</v>
      </c>
      <c r="AT11" s="17">
        <v>0.213038650081151</v>
      </c>
      <c r="AU11" s="17">
        <v>0.25454342827251603</v>
      </c>
      <c r="AV11" s="17">
        <v>0.34603954423764499</v>
      </c>
      <c r="AW11" s="17">
        <v>0.28466440982000002</v>
      </c>
      <c r="AX11" s="17">
        <v>0.297294065640406</v>
      </c>
      <c r="AY11" s="17">
        <v>0.25317000694278202</v>
      </c>
      <c r="AZ11" s="17">
        <v>0.193974527675669</v>
      </c>
      <c r="BA11" s="17">
        <v>0.34123966753632801</v>
      </c>
      <c r="BB11" s="17">
        <v>0.25506528629584502</v>
      </c>
      <c r="BC11" s="17"/>
      <c r="BD11" s="17">
        <v>0.26343517111667403</v>
      </c>
      <c r="BE11" s="17">
        <v>0.25276172955752402</v>
      </c>
      <c r="BF11" s="17">
        <v>0.24720273176099</v>
      </c>
      <c r="BG11" s="17"/>
      <c r="BH11" s="17">
        <v>0.25860601149615903</v>
      </c>
      <c r="BI11" s="17">
        <v>0.23172931577490299</v>
      </c>
      <c r="BJ11" s="17">
        <v>0.27656265019891202</v>
      </c>
      <c r="BK11" s="17"/>
      <c r="BL11" s="17">
        <v>0.320172526264488</v>
      </c>
      <c r="BM11" s="17">
        <v>0.29347788466001901</v>
      </c>
      <c r="BN11" s="17">
        <v>0.26022748896298398</v>
      </c>
      <c r="BO11" s="17"/>
      <c r="BP11" s="17">
        <v>0.27634711079338597</v>
      </c>
      <c r="BQ11" s="17">
        <v>0.23898137838113501</v>
      </c>
      <c r="BR11" s="17"/>
      <c r="BS11" s="17">
        <v>0.22124155182906199</v>
      </c>
      <c r="BT11" s="17">
        <v>0.25892236133991198</v>
      </c>
      <c r="BU11" s="17">
        <v>0.27042397030072102</v>
      </c>
      <c r="BV11" s="17">
        <v>0.25170294688026101</v>
      </c>
      <c r="BW11" s="17"/>
      <c r="BX11" s="17">
        <v>0.27576875865857498</v>
      </c>
      <c r="BY11" s="17">
        <v>0.24834631559896</v>
      </c>
      <c r="BZ11" s="17">
        <v>0.24892813003870801</v>
      </c>
      <c r="CA11" s="17"/>
      <c r="CB11" s="17">
        <v>0.245046241233013</v>
      </c>
      <c r="CC11" s="17">
        <v>0.212830569238985</v>
      </c>
      <c r="CD11" s="17">
        <v>0.28578451459535498</v>
      </c>
      <c r="CE11" s="17">
        <v>0.31854405368761302</v>
      </c>
      <c r="CF11" s="17">
        <v>0.20922290780316499</v>
      </c>
      <c r="CG11" s="17">
        <v>0.21310606856702199</v>
      </c>
      <c r="CH11" s="17"/>
      <c r="CI11" s="17">
        <v>0.208793519994526</v>
      </c>
      <c r="CJ11" s="17">
        <v>0.22990482727974099</v>
      </c>
      <c r="CK11" s="17">
        <v>0.22481428439760601</v>
      </c>
      <c r="CL11" s="17">
        <v>0.28027274821169201</v>
      </c>
    </row>
    <row r="12" spans="2:90" ht="29" x14ac:dyDescent="0.35">
      <c r="B12" s="21" t="s">
        <v>459</v>
      </c>
      <c r="C12" s="17">
        <v>0.248256964667218</v>
      </c>
      <c r="D12" s="17">
        <v>0.24920151927708101</v>
      </c>
      <c r="E12" s="17">
        <v>0.24848610990456099</v>
      </c>
      <c r="F12" s="17"/>
      <c r="G12" s="17">
        <v>0.29465014992227101</v>
      </c>
      <c r="H12" s="17">
        <v>0.27199701981885999</v>
      </c>
      <c r="I12" s="17">
        <v>0.211364666529022</v>
      </c>
      <c r="J12" s="17">
        <v>0.239628675678214</v>
      </c>
      <c r="K12" s="17">
        <v>0.22613151773706999</v>
      </c>
      <c r="L12" s="17">
        <v>0.208468840917272</v>
      </c>
      <c r="M12" s="17">
        <v>0.268914245623805</v>
      </c>
      <c r="N12" s="17">
        <v>0.25816676560185903</v>
      </c>
      <c r="O12" s="17">
        <v>0.25307269499371099</v>
      </c>
      <c r="P12" s="17"/>
      <c r="Q12" s="17">
        <v>0.22698794743675199</v>
      </c>
      <c r="R12" s="17">
        <v>0.200103600029988</v>
      </c>
      <c r="S12" s="17">
        <v>0.23673741935223</v>
      </c>
      <c r="T12" s="17">
        <v>0.25315462927736598</v>
      </c>
      <c r="U12" s="17"/>
      <c r="V12" s="17">
        <v>0.23283154005488901</v>
      </c>
      <c r="W12" s="17">
        <v>0.214619772553857</v>
      </c>
      <c r="X12" s="17">
        <v>0.29113171221734901</v>
      </c>
      <c r="Y12" s="17">
        <v>0.27557592991033503</v>
      </c>
      <c r="Z12" s="17">
        <v>0.24774751131446501</v>
      </c>
      <c r="AA12" s="17">
        <v>0.25252579616451798</v>
      </c>
      <c r="AB12" s="17">
        <v>0.22401552078610101</v>
      </c>
      <c r="AC12" s="17">
        <v>0.24498234967167901</v>
      </c>
      <c r="AD12" s="17">
        <v>0.269906003992187</v>
      </c>
      <c r="AE12" s="17"/>
      <c r="AF12" s="17">
        <v>0.234569670846865</v>
      </c>
      <c r="AG12" s="17">
        <v>0.241890580636997</v>
      </c>
      <c r="AH12" s="17">
        <v>0.260227112349252</v>
      </c>
      <c r="AI12" s="17">
        <v>0.33993571559506203</v>
      </c>
      <c r="AJ12" s="17">
        <v>0.27353986448873302</v>
      </c>
      <c r="AK12" s="17">
        <v>0.230047265299302</v>
      </c>
      <c r="AL12" s="17"/>
      <c r="AM12" s="17">
        <v>0.28164808013075698</v>
      </c>
      <c r="AN12" s="17">
        <v>0.31981577902040897</v>
      </c>
      <c r="AO12" s="17">
        <v>0.241506528882559</v>
      </c>
      <c r="AP12" s="17">
        <v>0.250179414865217</v>
      </c>
      <c r="AQ12" s="17">
        <v>0.26169000868508402</v>
      </c>
      <c r="AR12" s="17">
        <v>0.229035872146548</v>
      </c>
      <c r="AS12" s="17">
        <v>0.26235783971303001</v>
      </c>
      <c r="AT12" s="17">
        <v>0.27366216932399801</v>
      </c>
      <c r="AU12" s="17">
        <v>0.22523687249654201</v>
      </c>
      <c r="AV12" s="17">
        <v>0.170659084138962</v>
      </c>
      <c r="AW12" s="17">
        <v>0.25517826552438999</v>
      </c>
      <c r="AX12" s="17">
        <v>0.20379829190707999</v>
      </c>
      <c r="AY12" s="17">
        <v>0.210104707368683</v>
      </c>
      <c r="AZ12" s="17">
        <v>0.32731523463276802</v>
      </c>
      <c r="BA12" s="17">
        <v>0.15797796232130901</v>
      </c>
      <c r="BB12" s="17">
        <v>0.19664345070066999</v>
      </c>
      <c r="BC12" s="17"/>
      <c r="BD12" s="17">
        <v>0.24203800698660699</v>
      </c>
      <c r="BE12" s="17">
        <v>0.27098986776768302</v>
      </c>
      <c r="BF12" s="17">
        <v>0.23836332714745501</v>
      </c>
      <c r="BG12" s="17"/>
      <c r="BH12" s="17">
        <v>0.24256442007482301</v>
      </c>
      <c r="BI12" s="17">
        <v>0.227656789000727</v>
      </c>
      <c r="BJ12" s="17">
        <v>0.26484280509374403</v>
      </c>
      <c r="BK12" s="17"/>
      <c r="BL12" s="17">
        <v>0.230241410222953</v>
      </c>
      <c r="BM12" s="17">
        <v>0.17198390376738101</v>
      </c>
      <c r="BN12" s="17">
        <v>0.24724798911957099</v>
      </c>
      <c r="BO12" s="17"/>
      <c r="BP12" s="17">
        <v>0.24393306218873501</v>
      </c>
      <c r="BQ12" s="17">
        <v>0.25182248580112399</v>
      </c>
      <c r="BR12" s="17"/>
      <c r="BS12" s="17">
        <v>0.19471201018440101</v>
      </c>
      <c r="BT12" s="17">
        <v>0.18619333489308099</v>
      </c>
      <c r="BU12" s="17">
        <v>0.25754930532418502</v>
      </c>
      <c r="BV12" s="17">
        <v>0.29196920365697199</v>
      </c>
      <c r="BW12" s="17"/>
      <c r="BX12" s="17">
        <v>0.22133435708274199</v>
      </c>
      <c r="BY12" s="17">
        <v>0.22236709815084901</v>
      </c>
      <c r="BZ12" s="17">
        <v>0.252515087409309</v>
      </c>
      <c r="CA12" s="17"/>
      <c r="CB12" s="17">
        <v>0.18676816114019501</v>
      </c>
      <c r="CC12" s="17">
        <v>0.242904426101406</v>
      </c>
      <c r="CD12" s="17">
        <v>0.33573916190226499</v>
      </c>
      <c r="CE12" s="17">
        <v>0.24758539215730199</v>
      </c>
      <c r="CF12" s="17">
        <v>0.14282442091926401</v>
      </c>
      <c r="CG12" s="17">
        <v>0.28906927961405199</v>
      </c>
      <c r="CH12" s="17"/>
      <c r="CI12" s="17">
        <v>0.31180123969302798</v>
      </c>
      <c r="CJ12" s="17">
        <v>0.19423406430138199</v>
      </c>
      <c r="CK12" s="17">
        <v>0.377869730891565</v>
      </c>
      <c r="CL12" s="17">
        <v>0.23136375396512601</v>
      </c>
    </row>
    <row r="13" spans="2:90" x14ac:dyDescent="0.35">
      <c r="B13" s="21" t="s">
        <v>177</v>
      </c>
      <c r="C13" s="17">
        <v>5.1433817839140201E-2</v>
      </c>
      <c r="D13" s="17">
        <v>6.1801148705007199E-2</v>
      </c>
      <c r="E13" s="17">
        <v>4.1118090515177001E-2</v>
      </c>
      <c r="F13" s="17"/>
      <c r="G13" s="17">
        <v>3.9887625515781497E-2</v>
      </c>
      <c r="H13" s="17">
        <v>2.48299928074611E-2</v>
      </c>
      <c r="I13" s="17">
        <v>5.0132300631185303E-2</v>
      </c>
      <c r="J13" s="17">
        <v>4.6295511084893402E-2</v>
      </c>
      <c r="K13" s="17">
        <v>7.1026662340409205E-2</v>
      </c>
      <c r="L13" s="17">
        <v>6.0379137019301803E-2</v>
      </c>
      <c r="M13" s="17">
        <v>5.10924728615079E-2</v>
      </c>
      <c r="N13" s="17">
        <v>6.1109080065938903E-2</v>
      </c>
      <c r="O13" s="17">
        <v>5.6246532924504801E-2</v>
      </c>
      <c r="P13" s="17"/>
      <c r="Q13" s="17">
        <v>4.5306430889309503E-2</v>
      </c>
      <c r="R13" s="17">
        <v>5.5827914451941102E-2</v>
      </c>
      <c r="S13" s="17">
        <v>6.5706015175129695E-2</v>
      </c>
      <c r="T13" s="17">
        <v>5.1274126953519003E-2</v>
      </c>
      <c r="U13" s="17"/>
      <c r="V13" s="17">
        <v>4.4495779971947001E-2</v>
      </c>
      <c r="W13" s="17">
        <v>4.6091921556351501E-2</v>
      </c>
      <c r="X13" s="17">
        <v>5.01977926589054E-2</v>
      </c>
      <c r="Y13" s="17">
        <v>4.91664681413485E-2</v>
      </c>
      <c r="Z13" s="17">
        <v>3.9997199071465303E-2</v>
      </c>
      <c r="AA13" s="17">
        <v>6.4232974422068698E-2</v>
      </c>
      <c r="AB13" s="17">
        <v>6.8281400839952405E-2</v>
      </c>
      <c r="AC13" s="17">
        <v>3.6692125107023903E-2</v>
      </c>
      <c r="AD13" s="17">
        <v>5.8043198294112301E-2</v>
      </c>
      <c r="AE13" s="17"/>
      <c r="AF13" s="17">
        <v>4.48897181869208E-2</v>
      </c>
      <c r="AG13" s="17">
        <v>6.2020657016701203E-2</v>
      </c>
      <c r="AH13" s="17">
        <v>3.8495509651145801E-2</v>
      </c>
      <c r="AI13" s="17">
        <v>3.7616621116113802E-2</v>
      </c>
      <c r="AJ13" s="17">
        <v>4.09896273500567E-2</v>
      </c>
      <c r="AK13" s="17">
        <v>6.202763703895E-2</v>
      </c>
      <c r="AL13" s="17"/>
      <c r="AM13" s="17">
        <v>4.6688310687138503E-2</v>
      </c>
      <c r="AN13" s="17">
        <v>6.2763716888702595E-2</v>
      </c>
      <c r="AO13" s="17">
        <v>4.2845206633273902E-2</v>
      </c>
      <c r="AP13" s="17">
        <v>6.8486053932378596E-2</v>
      </c>
      <c r="AQ13" s="17">
        <v>6.6208605059384695E-2</v>
      </c>
      <c r="AR13" s="17">
        <v>6.7570598820150707E-2</v>
      </c>
      <c r="AS13" s="17">
        <v>7.9466838715981994E-2</v>
      </c>
      <c r="AT13" s="17">
        <v>3.0302509067576401E-2</v>
      </c>
      <c r="AU13" s="17">
        <v>5.4265669540971902E-2</v>
      </c>
      <c r="AV13" s="17">
        <v>9.5750486074640696E-3</v>
      </c>
      <c r="AW13" s="17">
        <v>5.1010241885411797E-2</v>
      </c>
      <c r="AX13" s="17">
        <v>0.107873032504361</v>
      </c>
      <c r="AY13" s="17">
        <v>4.4570883407829998E-2</v>
      </c>
      <c r="AZ13" s="17">
        <v>6.0605957616983799E-3</v>
      </c>
      <c r="BA13" s="17">
        <v>3.3610806980218497E-2</v>
      </c>
      <c r="BB13" s="17">
        <v>3.98177045513496E-2</v>
      </c>
      <c r="BC13" s="17"/>
      <c r="BD13" s="17">
        <v>5.31100890279858E-2</v>
      </c>
      <c r="BE13" s="17">
        <v>4.9103536362778401E-2</v>
      </c>
      <c r="BF13" s="17">
        <v>5.2490267649082101E-2</v>
      </c>
      <c r="BG13" s="17"/>
      <c r="BH13" s="17">
        <v>4.8790214449405601E-2</v>
      </c>
      <c r="BI13" s="17">
        <v>4.7607830470545703E-2</v>
      </c>
      <c r="BJ13" s="17">
        <v>6.4729285870588807E-2</v>
      </c>
      <c r="BK13" s="17"/>
      <c r="BL13" s="17">
        <v>0.11197295785889901</v>
      </c>
      <c r="BM13" s="17">
        <v>5.2781973511465102E-2</v>
      </c>
      <c r="BN13" s="17">
        <v>3.43227991261537E-2</v>
      </c>
      <c r="BO13" s="17"/>
      <c r="BP13" s="17">
        <v>4.8791950725437003E-2</v>
      </c>
      <c r="BQ13" s="17">
        <v>5.2593633300307502E-2</v>
      </c>
      <c r="BR13" s="17"/>
      <c r="BS13" s="17">
        <v>3.14438394408426E-2</v>
      </c>
      <c r="BT13" s="17">
        <v>4.1219638820582598E-2</v>
      </c>
      <c r="BU13" s="17">
        <v>6.5427055133915002E-2</v>
      </c>
      <c r="BV13" s="17">
        <v>5.0372458762495499E-2</v>
      </c>
      <c r="BW13" s="17"/>
      <c r="BX13" s="17">
        <v>5.6357404157906403E-2</v>
      </c>
      <c r="BY13" s="17">
        <v>1.5331997739408101E-2</v>
      </c>
      <c r="BZ13" s="17">
        <v>5.3164514231639898E-2</v>
      </c>
      <c r="CA13" s="17"/>
      <c r="CB13" s="17">
        <v>2.6129037700959899E-2</v>
      </c>
      <c r="CC13" s="17">
        <v>1.7213042728307499E-2</v>
      </c>
      <c r="CD13" s="17">
        <v>5.1365418329462502E-2</v>
      </c>
      <c r="CE13" s="17">
        <v>4.2412567993104298E-2</v>
      </c>
      <c r="CF13" s="17">
        <v>3.14482840217103E-2</v>
      </c>
      <c r="CG13" s="17">
        <v>0.14908315853360399</v>
      </c>
      <c r="CH13" s="17"/>
      <c r="CI13" s="17">
        <v>6.1912954640250401E-2</v>
      </c>
      <c r="CJ13" s="17">
        <v>1.76976015506661E-2</v>
      </c>
      <c r="CK13" s="17">
        <v>0.103066884289053</v>
      </c>
      <c r="CL13" s="17">
        <v>5.5236775956820201E-2</v>
      </c>
    </row>
    <row r="14" spans="2:90" x14ac:dyDescent="0.35">
      <c r="B14" s="21" t="s">
        <v>176</v>
      </c>
      <c r="C14" s="17">
        <v>3.03967108017601E-2</v>
      </c>
      <c r="D14" s="17">
        <v>3.5577468405167303E-2</v>
      </c>
      <c r="E14" s="17">
        <v>2.5784960468519299E-2</v>
      </c>
      <c r="F14" s="17"/>
      <c r="G14" s="17">
        <v>1.512428318862E-2</v>
      </c>
      <c r="H14" s="17">
        <v>1.2713569206180299E-2</v>
      </c>
      <c r="I14" s="17">
        <v>3.49843488245795E-2</v>
      </c>
      <c r="J14" s="17">
        <v>2.7193136228911601E-2</v>
      </c>
      <c r="K14" s="17">
        <v>3.5023678884185297E-2</v>
      </c>
      <c r="L14" s="17">
        <v>5.4398459108563099E-2</v>
      </c>
      <c r="M14" s="17">
        <v>1.8472025418281302E-2</v>
      </c>
      <c r="N14" s="17">
        <v>3.3110506787621001E-2</v>
      </c>
      <c r="O14" s="17">
        <v>4.0866779170440598E-2</v>
      </c>
      <c r="P14" s="17"/>
      <c r="Q14" s="17">
        <v>3.1923370845831599E-2</v>
      </c>
      <c r="R14" s="17">
        <v>2.8123044438847899E-2</v>
      </c>
      <c r="S14" s="17">
        <v>2.2089686419763301E-2</v>
      </c>
      <c r="T14" s="17">
        <v>3.03108417980626E-2</v>
      </c>
      <c r="U14" s="17"/>
      <c r="V14" s="17">
        <v>3.2934319776544103E-2</v>
      </c>
      <c r="W14" s="17">
        <v>1.9707156586088601E-2</v>
      </c>
      <c r="X14" s="17">
        <v>1.33266198459231E-2</v>
      </c>
      <c r="Y14" s="17">
        <v>2.6337657925117601E-2</v>
      </c>
      <c r="Z14" s="17">
        <v>3.3658477429491303E-2</v>
      </c>
      <c r="AA14" s="17">
        <v>5.0358546881812599E-2</v>
      </c>
      <c r="AB14" s="17">
        <v>2.8215960622451401E-2</v>
      </c>
      <c r="AC14" s="17">
        <v>6.3360506341943207E-2</v>
      </c>
      <c r="AD14" s="17">
        <v>2.8171605339031899E-2</v>
      </c>
      <c r="AE14" s="17"/>
      <c r="AF14" s="17">
        <v>3.6300405123675203E-2</v>
      </c>
      <c r="AG14" s="17">
        <v>3.3868346751547103E-2</v>
      </c>
      <c r="AH14" s="17">
        <v>3.5240377601594403E-2</v>
      </c>
      <c r="AI14" s="17">
        <v>1.8538865417999002E-2</v>
      </c>
      <c r="AJ14" s="17">
        <v>2.6552552719762201E-2</v>
      </c>
      <c r="AK14" s="17">
        <v>2.6596784861472701E-2</v>
      </c>
      <c r="AL14" s="17"/>
      <c r="AM14" s="17">
        <v>1.6238689847374099E-2</v>
      </c>
      <c r="AN14" s="17">
        <v>1.40821909160371E-2</v>
      </c>
      <c r="AO14" s="17">
        <v>4.9222625867690002E-2</v>
      </c>
      <c r="AP14" s="17">
        <v>2.13238032516039E-2</v>
      </c>
      <c r="AQ14" s="17">
        <v>3.3079777167231698E-2</v>
      </c>
      <c r="AR14" s="17">
        <v>5.0583242501797403E-2</v>
      </c>
      <c r="AS14" s="17">
        <v>2.4661284524862999E-2</v>
      </c>
      <c r="AT14" s="17">
        <v>3.2148146820214003E-2</v>
      </c>
      <c r="AU14" s="17">
        <v>5.22231584768778E-2</v>
      </c>
      <c r="AV14" s="17">
        <v>2.5760567902911601E-2</v>
      </c>
      <c r="AW14" s="17">
        <v>2.95288154861429E-2</v>
      </c>
      <c r="AX14" s="17">
        <v>2.0930837493617301E-2</v>
      </c>
      <c r="AY14" s="17">
        <v>6.2523601654685401E-2</v>
      </c>
      <c r="AZ14" s="17">
        <v>2.4185364932289202E-2</v>
      </c>
      <c r="BA14" s="17">
        <v>3.7252842501121597E-2</v>
      </c>
      <c r="BB14" s="17">
        <v>1.5653769386575901E-2</v>
      </c>
      <c r="BC14" s="17"/>
      <c r="BD14" s="17">
        <v>2.96170337755839E-2</v>
      </c>
      <c r="BE14" s="17">
        <v>2.10242831478176E-2</v>
      </c>
      <c r="BF14" s="17">
        <v>3.7669206899573697E-2</v>
      </c>
      <c r="BG14" s="17"/>
      <c r="BH14" s="17">
        <v>3.2792139995836897E-2</v>
      </c>
      <c r="BI14" s="17">
        <v>3.2976482603012398E-2</v>
      </c>
      <c r="BJ14" s="17">
        <v>3.1909096616608103E-2</v>
      </c>
      <c r="BK14" s="17"/>
      <c r="BL14" s="17">
        <v>6.5990086204291698E-2</v>
      </c>
      <c r="BM14" s="17">
        <v>2.52493739481436E-2</v>
      </c>
      <c r="BN14" s="17">
        <v>2.7696225557950999E-2</v>
      </c>
      <c r="BO14" s="17"/>
      <c r="BP14" s="17">
        <v>2.34197529805606E-2</v>
      </c>
      <c r="BQ14" s="17">
        <v>3.3821281097218901E-2</v>
      </c>
      <c r="BR14" s="17"/>
      <c r="BS14" s="17">
        <v>2.0562895940380702E-2</v>
      </c>
      <c r="BT14" s="17">
        <v>4.0535565093425201E-2</v>
      </c>
      <c r="BU14" s="17">
        <v>3.5108766717516497E-2</v>
      </c>
      <c r="BV14" s="17">
        <v>2.48181133270447E-2</v>
      </c>
      <c r="BW14" s="17"/>
      <c r="BX14" s="17">
        <v>2.86092216086219E-2</v>
      </c>
      <c r="BY14" s="17">
        <v>3.3905186719935899E-2</v>
      </c>
      <c r="BZ14" s="17">
        <v>3.0358197659685799E-2</v>
      </c>
      <c r="CA14" s="17"/>
      <c r="CB14" s="17">
        <v>2.04598058214671E-2</v>
      </c>
      <c r="CC14" s="17">
        <v>1.48089820804837E-2</v>
      </c>
      <c r="CD14" s="17">
        <v>3.1673778383189299E-2</v>
      </c>
      <c r="CE14" s="17">
        <v>2.50180205234776E-2</v>
      </c>
      <c r="CF14" s="17">
        <v>2.1474539772486801E-2</v>
      </c>
      <c r="CG14" s="17">
        <v>7.2281592533122704E-2</v>
      </c>
      <c r="CH14" s="17"/>
      <c r="CI14" s="17">
        <v>4.7913997647909899E-2</v>
      </c>
      <c r="CJ14" s="17">
        <v>1.40747267385604E-2</v>
      </c>
      <c r="CK14" s="17">
        <v>5.0703386511642898E-2</v>
      </c>
      <c r="CL14" s="17">
        <v>3.0688140938031499E-2</v>
      </c>
    </row>
    <row r="15" spans="2:90" ht="29" x14ac:dyDescent="0.35">
      <c r="B15" s="21" t="s">
        <v>460</v>
      </c>
      <c r="C15" s="17">
        <v>1.34863675397515E-2</v>
      </c>
      <c r="D15" s="17">
        <v>1.2575310445373E-2</v>
      </c>
      <c r="E15" s="17">
        <v>1.46482458811245E-2</v>
      </c>
      <c r="F15" s="17"/>
      <c r="G15" s="17">
        <v>4.0726269156996196E-3</v>
      </c>
      <c r="H15" s="17">
        <v>1.11719102500506E-2</v>
      </c>
      <c r="I15" s="17">
        <v>1.8700660309790899E-2</v>
      </c>
      <c r="J15" s="17">
        <v>9.2392777624134698E-3</v>
      </c>
      <c r="K15" s="17">
        <v>1.65021850702823E-2</v>
      </c>
      <c r="L15" s="17">
        <v>1.8170212801119801E-3</v>
      </c>
      <c r="M15" s="17">
        <v>2.04658050666961E-2</v>
      </c>
      <c r="N15" s="17">
        <v>2.7816318731965901E-2</v>
      </c>
      <c r="O15" s="17">
        <v>1.07591406645514E-2</v>
      </c>
      <c r="P15" s="17"/>
      <c r="Q15" s="17">
        <v>7.4822961432340403E-3</v>
      </c>
      <c r="R15" s="17">
        <v>1.1321764354639399E-2</v>
      </c>
      <c r="S15" s="17">
        <v>2.16064381072806E-2</v>
      </c>
      <c r="T15" s="17">
        <v>1.4477460857243701E-2</v>
      </c>
      <c r="U15" s="17"/>
      <c r="V15" s="17">
        <v>1.5725598144875501E-2</v>
      </c>
      <c r="W15" s="17">
        <v>1.0692345048551301E-2</v>
      </c>
      <c r="X15" s="17">
        <v>1.2394032001168301E-2</v>
      </c>
      <c r="Y15" s="17">
        <v>2.2002810730206799E-2</v>
      </c>
      <c r="Z15" s="17">
        <v>1.6540604998360998E-2</v>
      </c>
      <c r="AA15" s="17">
        <v>1.19897599459607E-2</v>
      </c>
      <c r="AB15" s="17">
        <v>1.29746911230188E-2</v>
      </c>
      <c r="AC15" s="17">
        <v>0</v>
      </c>
      <c r="AD15" s="17">
        <v>1.20640212215206E-2</v>
      </c>
      <c r="AE15" s="17"/>
      <c r="AF15" s="17">
        <v>1.7948620684302301E-2</v>
      </c>
      <c r="AG15" s="17">
        <v>6.1364413642501902E-3</v>
      </c>
      <c r="AH15" s="17">
        <v>2.6194947954800599E-2</v>
      </c>
      <c r="AI15" s="17">
        <v>8.9830568143406692E-3</v>
      </c>
      <c r="AJ15" s="17">
        <v>6.0403509884048396E-3</v>
      </c>
      <c r="AK15" s="17">
        <v>1.6324478106771598E-2</v>
      </c>
      <c r="AL15" s="17"/>
      <c r="AM15" s="17">
        <v>3.8352991053232699E-2</v>
      </c>
      <c r="AN15" s="17">
        <v>2.11005583962325E-2</v>
      </c>
      <c r="AO15" s="17">
        <v>1.8952438649998699E-3</v>
      </c>
      <c r="AP15" s="17">
        <v>8.9054391932931604E-3</v>
      </c>
      <c r="AQ15" s="17">
        <v>7.3590633973720501E-3</v>
      </c>
      <c r="AR15" s="17">
        <v>1.21625497821397E-2</v>
      </c>
      <c r="AS15" s="17">
        <v>2.54209555713278E-2</v>
      </c>
      <c r="AT15" s="17">
        <v>2.8704514107088502E-2</v>
      </c>
      <c r="AU15" s="17">
        <v>0</v>
      </c>
      <c r="AV15" s="17">
        <v>4.7083355367670998E-2</v>
      </c>
      <c r="AW15" s="17">
        <v>0</v>
      </c>
      <c r="AX15" s="17">
        <v>1.68843806578345E-2</v>
      </c>
      <c r="AY15" s="17">
        <v>0</v>
      </c>
      <c r="AZ15" s="17">
        <v>0</v>
      </c>
      <c r="BA15" s="17">
        <v>0</v>
      </c>
      <c r="BB15" s="17">
        <v>1.55295083813653E-2</v>
      </c>
      <c r="BC15" s="17"/>
      <c r="BD15" s="17">
        <v>7.5780386638393798E-3</v>
      </c>
      <c r="BE15" s="17">
        <v>1.26572344165425E-2</v>
      </c>
      <c r="BF15" s="17">
        <v>1.65496375120904E-2</v>
      </c>
      <c r="BG15" s="17"/>
      <c r="BH15" s="17">
        <v>1.17816473264546E-2</v>
      </c>
      <c r="BI15" s="17">
        <v>1.63492133532268E-2</v>
      </c>
      <c r="BJ15" s="17">
        <v>2.6496277755774901E-3</v>
      </c>
      <c r="BK15" s="17"/>
      <c r="BL15" s="17">
        <v>9.3867847231193808E-3</v>
      </c>
      <c r="BM15" s="17">
        <v>9.8989397383787408E-3</v>
      </c>
      <c r="BN15" s="17">
        <v>3.64051444446582E-2</v>
      </c>
      <c r="BO15" s="17"/>
      <c r="BP15" s="17">
        <v>1.3611505925295799E-2</v>
      </c>
      <c r="BQ15" s="17">
        <v>1.7405277178309201E-2</v>
      </c>
      <c r="BR15" s="17"/>
      <c r="BS15" s="17">
        <v>1.15627814079769E-2</v>
      </c>
      <c r="BT15" s="17">
        <v>1.37402490181734E-2</v>
      </c>
      <c r="BU15" s="17">
        <v>1.35259998599216E-2</v>
      </c>
      <c r="BV15" s="17">
        <v>1.43658050950698E-2</v>
      </c>
      <c r="BW15" s="17"/>
      <c r="BX15" s="17">
        <v>1.46710777309599E-2</v>
      </c>
      <c r="BY15" s="17">
        <v>1.59148917820915E-2</v>
      </c>
      <c r="BZ15" s="17">
        <v>1.321976648613E-2</v>
      </c>
      <c r="CA15" s="17"/>
      <c r="CB15" s="17">
        <v>8.8390557326430193E-3</v>
      </c>
      <c r="CC15" s="17">
        <v>7.5394958371965302E-3</v>
      </c>
      <c r="CD15" s="17">
        <v>1.9709174652618001E-2</v>
      </c>
      <c r="CE15" s="17">
        <v>6.5230863711808196E-3</v>
      </c>
      <c r="CF15" s="17">
        <v>1.51736853199566E-2</v>
      </c>
      <c r="CG15" s="17">
        <v>2.3279665004571098E-2</v>
      </c>
      <c r="CH15" s="17"/>
      <c r="CI15" s="17">
        <v>2.67289819441014E-2</v>
      </c>
      <c r="CJ15" s="17">
        <v>1.1981633046767699E-2</v>
      </c>
      <c r="CK15" s="17">
        <v>2.3164860680870699E-2</v>
      </c>
      <c r="CL15" s="17">
        <v>8.8267428999784202E-3</v>
      </c>
    </row>
    <row r="16" spans="2:90" x14ac:dyDescent="0.35">
      <c r="B16" s="21" t="s">
        <v>150</v>
      </c>
      <c r="C16" s="23">
        <v>2.4741206152309899E-2</v>
      </c>
      <c r="D16" s="23">
        <v>2.6496859925958599E-2</v>
      </c>
      <c r="E16" s="23">
        <v>2.1990388785760401E-2</v>
      </c>
      <c r="F16" s="23"/>
      <c r="G16" s="23">
        <v>3.1745216658501399E-2</v>
      </c>
      <c r="H16" s="23">
        <v>3.9004992530263398E-2</v>
      </c>
      <c r="I16" s="23">
        <v>1.84240020846171E-2</v>
      </c>
      <c r="J16" s="23">
        <v>4.0551987714835702E-2</v>
      </c>
      <c r="K16" s="23">
        <v>1.09428989174016E-2</v>
      </c>
      <c r="L16" s="23">
        <v>3.1835055624502201E-2</v>
      </c>
      <c r="M16" s="23">
        <v>1.8404318572713501E-2</v>
      </c>
      <c r="N16" s="23">
        <v>1.7875734700905602E-2</v>
      </c>
      <c r="O16" s="23">
        <v>1.55592760965914E-2</v>
      </c>
      <c r="P16" s="23"/>
      <c r="Q16" s="23">
        <v>2.88315794993582E-2</v>
      </c>
      <c r="R16" s="23">
        <v>1.5347588005752699E-2</v>
      </c>
      <c r="S16" s="23">
        <v>8.3221156937589493E-3</v>
      </c>
      <c r="T16" s="23">
        <v>2.4725904801373901E-2</v>
      </c>
      <c r="U16" s="23"/>
      <c r="V16" s="23">
        <v>2.6819144040122599E-2</v>
      </c>
      <c r="W16" s="23">
        <v>2.1772604541859499E-2</v>
      </c>
      <c r="X16" s="23">
        <v>2.06120346676801E-2</v>
      </c>
      <c r="Y16" s="23">
        <v>1.6779011043311799E-2</v>
      </c>
      <c r="Z16" s="23">
        <v>1.4423766573382501E-2</v>
      </c>
      <c r="AA16" s="23">
        <v>4.4689781991389899E-2</v>
      </c>
      <c r="AB16" s="23">
        <v>2.2112338170539699E-2</v>
      </c>
      <c r="AC16" s="23">
        <v>3.5888510265705498E-2</v>
      </c>
      <c r="AD16" s="23">
        <v>2.40136147651966E-2</v>
      </c>
      <c r="AE16" s="23"/>
      <c r="AF16" s="23">
        <v>1.8536636004223499E-2</v>
      </c>
      <c r="AG16" s="23">
        <v>2.1270670155298699E-2</v>
      </c>
      <c r="AH16" s="23">
        <v>3.3515363846046697E-2</v>
      </c>
      <c r="AI16" s="23">
        <v>2.9024047410134202E-2</v>
      </c>
      <c r="AJ16" s="23">
        <v>3.1798272059113897E-2</v>
      </c>
      <c r="AK16" s="23">
        <v>2.36563819787977E-2</v>
      </c>
      <c r="AL16" s="23"/>
      <c r="AM16" s="23">
        <v>5.1270969290365502E-2</v>
      </c>
      <c r="AN16" s="23">
        <v>4.87231041633851E-2</v>
      </c>
      <c r="AO16" s="23">
        <v>3.3217990651343399E-2</v>
      </c>
      <c r="AP16" s="23">
        <v>2.55998890214694E-2</v>
      </c>
      <c r="AQ16" s="23">
        <v>1.55340451631686E-2</v>
      </c>
      <c r="AR16" s="23">
        <v>9.9649692257275397E-3</v>
      </c>
      <c r="AS16" s="23">
        <v>2.5268902286105299E-2</v>
      </c>
      <c r="AT16" s="23">
        <v>2.0022731466259502E-2</v>
      </c>
      <c r="AU16" s="23">
        <v>6.2437497925319999E-3</v>
      </c>
      <c r="AV16" s="23">
        <v>0</v>
      </c>
      <c r="AW16" s="23">
        <v>3.3576978030905001E-2</v>
      </c>
      <c r="AX16" s="23">
        <v>7.5121841825360001E-3</v>
      </c>
      <c r="AY16" s="23">
        <v>0</v>
      </c>
      <c r="AZ16" s="23">
        <v>1.9003275529880501E-2</v>
      </c>
      <c r="BA16" s="23">
        <v>4.3970840012527601E-2</v>
      </c>
      <c r="BB16" s="23">
        <v>1.7775393589839601E-2</v>
      </c>
      <c r="BC16" s="23"/>
      <c r="BD16" s="23">
        <v>1.9832727732186702E-2</v>
      </c>
      <c r="BE16" s="23">
        <v>2.4304010141809201E-2</v>
      </c>
      <c r="BF16" s="23">
        <v>2.66701434029714E-2</v>
      </c>
      <c r="BG16" s="23"/>
      <c r="BH16" s="23">
        <v>2.3432016324097998E-2</v>
      </c>
      <c r="BI16" s="23">
        <v>1.7145666647590398E-2</v>
      </c>
      <c r="BJ16" s="23">
        <v>6.0728287631552297E-3</v>
      </c>
      <c r="BK16" s="23"/>
      <c r="BL16" s="23">
        <v>1.6216015860036199E-2</v>
      </c>
      <c r="BM16" s="23">
        <v>1.43801789306163E-2</v>
      </c>
      <c r="BN16" s="23">
        <v>1.2539784548585099E-2</v>
      </c>
      <c r="BO16" s="23"/>
      <c r="BP16" s="23">
        <v>2.5049117886882698E-2</v>
      </c>
      <c r="BQ16" s="23">
        <v>2.6255706590772799E-2</v>
      </c>
      <c r="BR16" s="23"/>
      <c r="BS16" s="23">
        <v>1.3408433439444501E-2</v>
      </c>
      <c r="BT16" s="23">
        <v>9.7075464228253607E-3</v>
      </c>
      <c r="BU16" s="23">
        <v>1.75922351392401E-2</v>
      </c>
      <c r="BV16" s="23">
        <v>2.8367424230825201E-2</v>
      </c>
      <c r="BW16" s="23"/>
      <c r="BX16" s="23">
        <v>2.1865043659663401E-2</v>
      </c>
      <c r="BY16" s="23">
        <v>2.2422645740434202E-2</v>
      </c>
      <c r="BZ16" s="23">
        <v>2.5168619512236898E-2</v>
      </c>
      <c r="CA16" s="23"/>
      <c r="CB16" s="23">
        <v>1.5756652364477E-2</v>
      </c>
      <c r="CC16" s="23">
        <v>1.42809706085922E-2</v>
      </c>
      <c r="CD16" s="23">
        <v>3.2490161656664601E-2</v>
      </c>
      <c r="CE16" s="23">
        <v>1.82409919223556E-2</v>
      </c>
      <c r="CF16" s="23">
        <v>1.9683334743869001E-2</v>
      </c>
      <c r="CG16" s="23">
        <v>4.7958370761242999E-2</v>
      </c>
      <c r="CH16" s="23"/>
      <c r="CI16" s="23">
        <v>3.2396481704671E-2</v>
      </c>
      <c r="CJ16" s="23">
        <v>2.2297390555476599E-2</v>
      </c>
      <c r="CK16" s="23">
        <v>6.2279079795192802E-2</v>
      </c>
      <c r="CL16" s="23">
        <v>1.4473660039113399E-2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467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0.330351208894478</v>
      </c>
      <c r="D9" s="17">
        <v>0.31336970852299201</v>
      </c>
      <c r="E9" s="17">
        <v>0.34412446646690797</v>
      </c>
      <c r="F9" s="17"/>
      <c r="G9" s="17">
        <v>0.35178903216809199</v>
      </c>
      <c r="H9" s="17">
        <v>0.34136039898731202</v>
      </c>
      <c r="I9" s="17">
        <v>0.35818208482529001</v>
      </c>
      <c r="J9" s="17">
        <v>0.36171544012443702</v>
      </c>
      <c r="K9" s="17">
        <v>0.32630597863767102</v>
      </c>
      <c r="L9" s="17">
        <v>0.343997342391824</v>
      </c>
      <c r="M9" s="17">
        <v>0.34156601794491998</v>
      </c>
      <c r="N9" s="17">
        <v>0.279003670033724</v>
      </c>
      <c r="O9" s="17">
        <v>0.27933257452585902</v>
      </c>
      <c r="P9" s="17"/>
      <c r="Q9" s="17">
        <v>0.30999182984054702</v>
      </c>
      <c r="R9" s="17">
        <v>0.35556967336596101</v>
      </c>
      <c r="S9" s="17">
        <v>0.36768397233613798</v>
      </c>
      <c r="T9" s="17">
        <v>0.33022838044819203</v>
      </c>
      <c r="U9" s="17"/>
      <c r="V9" s="17">
        <v>0.33473241429957301</v>
      </c>
      <c r="W9" s="17">
        <v>0.36045660067169799</v>
      </c>
      <c r="X9" s="17">
        <v>0.35047197800879398</v>
      </c>
      <c r="Y9" s="17">
        <v>0.31800890809136001</v>
      </c>
      <c r="Z9" s="17">
        <v>0.34539352358691999</v>
      </c>
      <c r="AA9" s="17">
        <v>0.25355794689414901</v>
      </c>
      <c r="AB9" s="17">
        <v>0.32050911033978702</v>
      </c>
      <c r="AC9" s="17">
        <v>0.30154379650441698</v>
      </c>
      <c r="AD9" s="17">
        <v>0.35328687897086802</v>
      </c>
      <c r="AE9" s="17"/>
      <c r="AF9" s="17">
        <v>0.35680031330081702</v>
      </c>
      <c r="AG9" s="17">
        <v>0.32366338951814499</v>
      </c>
      <c r="AH9" s="17">
        <v>0.311914014537092</v>
      </c>
      <c r="AI9" s="17">
        <v>0.370054547983237</v>
      </c>
      <c r="AJ9" s="17">
        <v>0.317280578113388</v>
      </c>
      <c r="AK9" s="17">
        <v>0.32269936387262899</v>
      </c>
      <c r="AL9" s="17"/>
      <c r="AM9" s="17">
        <v>0.29787432325911001</v>
      </c>
      <c r="AN9" s="17">
        <v>0.30329896803211998</v>
      </c>
      <c r="AO9" s="17">
        <v>0.38683994370972302</v>
      </c>
      <c r="AP9" s="17">
        <v>0.28918678611274801</v>
      </c>
      <c r="AQ9" s="17">
        <v>0.34466777050121999</v>
      </c>
      <c r="AR9" s="17">
        <v>0.30140404670260001</v>
      </c>
      <c r="AS9" s="17">
        <v>0.35115667129426198</v>
      </c>
      <c r="AT9" s="17">
        <v>0.33616603566331499</v>
      </c>
      <c r="AU9" s="17">
        <v>0.295536939160363</v>
      </c>
      <c r="AV9" s="17">
        <v>0.36583171008937698</v>
      </c>
      <c r="AW9" s="17">
        <v>0.28318187348970297</v>
      </c>
      <c r="AX9" s="17">
        <v>0.33420737724925198</v>
      </c>
      <c r="AY9" s="17">
        <v>0.30402184531206899</v>
      </c>
      <c r="AZ9" s="17">
        <v>0.298178872338559</v>
      </c>
      <c r="BA9" s="17">
        <v>0.39127636824032702</v>
      </c>
      <c r="BB9" s="17">
        <v>0.34020929088359902</v>
      </c>
      <c r="BC9" s="17"/>
      <c r="BD9" s="17">
        <v>0.32728736532340003</v>
      </c>
      <c r="BE9" s="17">
        <v>0.33925100760565502</v>
      </c>
      <c r="BF9" s="17">
        <v>0.32370536261275901</v>
      </c>
      <c r="BG9" s="17"/>
      <c r="BH9" s="17">
        <v>0.34213144283546298</v>
      </c>
      <c r="BI9" s="17">
        <v>0.32625493476947398</v>
      </c>
      <c r="BJ9" s="17">
        <v>0.29690821291966701</v>
      </c>
      <c r="BK9" s="17"/>
      <c r="BL9" s="17">
        <v>0.24888076162863501</v>
      </c>
      <c r="BM9" s="17">
        <v>0.333850272319833</v>
      </c>
      <c r="BN9" s="17">
        <v>0.35547444215859297</v>
      </c>
      <c r="BO9" s="17"/>
      <c r="BP9" s="17">
        <v>0.31521231126177501</v>
      </c>
      <c r="BQ9" s="17">
        <v>0.33426838066716602</v>
      </c>
      <c r="BR9" s="17"/>
      <c r="BS9" s="17">
        <v>0.48984384130096098</v>
      </c>
      <c r="BT9" s="17">
        <v>0.369168557080159</v>
      </c>
      <c r="BU9" s="17">
        <v>0.26123499405390199</v>
      </c>
      <c r="BV9" s="17">
        <v>0.32010802906664498</v>
      </c>
      <c r="BW9" s="17"/>
      <c r="BX9" s="17">
        <v>0.34784336780587699</v>
      </c>
      <c r="BY9" s="17">
        <v>0.44228229220933302</v>
      </c>
      <c r="BZ9" s="17">
        <v>0.32174008555293399</v>
      </c>
      <c r="CA9" s="17"/>
      <c r="CB9" s="17">
        <v>0.45992064259114501</v>
      </c>
      <c r="CC9" s="17">
        <v>0.46134918596972702</v>
      </c>
      <c r="CD9" s="17">
        <v>0.23594087668546501</v>
      </c>
      <c r="CE9" s="17">
        <v>0.284683612196171</v>
      </c>
      <c r="CF9" s="17">
        <v>0.44906247490865397</v>
      </c>
      <c r="CG9" s="17">
        <v>0.10983500339369601</v>
      </c>
      <c r="CH9" s="17"/>
      <c r="CI9" s="17">
        <v>0.22223933652477201</v>
      </c>
      <c r="CJ9" s="17">
        <v>0.48785318727971</v>
      </c>
      <c r="CK9" s="17">
        <v>8.4247514853374894E-2</v>
      </c>
      <c r="CL9" s="17">
        <v>0.327219161148744</v>
      </c>
    </row>
    <row r="10" spans="2:90" x14ac:dyDescent="0.35">
      <c r="B10" s="21" t="s">
        <v>180</v>
      </c>
      <c r="C10" s="17">
        <v>0.23171764990152399</v>
      </c>
      <c r="D10" s="17">
        <v>0.22015220820815901</v>
      </c>
      <c r="E10" s="17">
        <v>0.242082370735036</v>
      </c>
      <c r="F10" s="17"/>
      <c r="G10" s="17">
        <v>0.198224839174277</v>
      </c>
      <c r="H10" s="17">
        <v>0.21838707963050899</v>
      </c>
      <c r="I10" s="17">
        <v>0.234107353713852</v>
      </c>
      <c r="J10" s="17">
        <v>0.24279384579897401</v>
      </c>
      <c r="K10" s="17">
        <v>0.217941675911351</v>
      </c>
      <c r="L10" s="17">
        <v>0.23359115340553999</v>
      </c>
      <c r="M10" s="17">
        <v>0.21885679345139</v>
      </c>
      <c r="N10" s="17">
        <v>0.27066563122403298</v>
      </c>
      <c r="O10" s="17">
        <v>0.246338766650539</v>
      </c>
      <c r="P10" s="17"/>
      <c r="Q10" s="17">
        <v>0.22942936741600101</v>
      </c>
      <c r="R10" s="17">
        <v>0.17595538840323799</v>
      </c>
      <c r="S10" s="17">
        <v>0.19549519570725701</v>
      </c>
      <c r="T10" s="17">
        <v>0.23764634941309101</v>
      </c>
      <c r="U10" s="17"/>
      <c r="V10" s="17">
        <v>0.239391898627768</v>
      </c>
      <c r="W10" s="17">
        <v>0.270714824542298</v>
      </c>
      <c r="X10" s="17">
        <v>0.231282206816013</v>
      </c>
      <c r="Y10" s="17">
        <v>0.19373262071158301</v>
      </c>
      <c r="Z10" s="17">
        <v>0.21774760357904899</v>
      </c>
      <c r="AA10" s="17">
        <v>0.25732823299735302</v>
      </c>
      <c r="AB10" s="17">
        <v>0.22046339959535299</v>
      </c>
      <c r="AC10" s="17">
        <v>0.23796082655584</v>
      </c>
      <c r="AD10" s="17">
        <v>0.201860033031834</v>
      </c>
      <c r="AE10" s="17"/>
      <c r="AF10" s="17">
        <v>0.22214141433646301</v>
      </c>
      <c r="AG10" s="17">
        <v>0.25458998579647102</v>
      </c>
      <c r="AH10" s="17">
        <v>0.27096213418981802</v>
      </c>
      <c r="AI10" s="17">
        <v>0.12488085669632799</v>
      </c>
      <c r="AJ10" s="17">
        <v>0.24107153375399701</v>
      </c>
      <c r="AK10" s="17">
        <v>0.22452229377341201</v>
      </c>
      <c r="AL10" s="17"/>
      <c r="AM10" s="17">
        <v>0.14739357907046399</v>
      </c>
      <c r="AN10" s="17">
        <v>0.170714376110953</v>
      </c>
      <c r="AO10" s="17">
        <v>0.17473417032719299</v>
      </c>
      <c r="AP10" s="17">
        <v>0.19275782957267701</v>
      </c>
      <c r="AQ10" s="17">
        <v>0.198651849533032</v>
      </c>
      <c r="AR10" s="17">
        <v>0.20799430126017701</v>
      </c>
      <c r="AS10" s="17">
        <v>0.208009280397283</v>
      </c>
      <c r="AT10" s="17">
        <v>0.25000870861277102</v>
      </c>
      <c r="AU10" s="17">
        <v>0.29406588635610698</v>
      </c>
      <c r="AV10" s="17">
        <v>0.21524037551844899</v>
      </c>
      <c r="AW10" s="17">
        <v>0.24037399596839301</v>
      </c>
      <c r="AX10" s="17">
        <v>0.27467617665267002</v>
      </c>
      <c r="AY10" s="17">
        <v>0.25699331349376098</v>
      </c>
      <c r="AZ10" s="17">
        <v>0.27855487662967698</v>
      </c>
      <c r="BA10" s="17">
        <v>0.27475310539766701</v>
      </c>
      <c r="BB10" s="17">
        <v>0.331589915524101</v>
      </c>
      <c r="BC10" s="17"/>
      <c r="BD10" s="17">
        <v>0.23890692435494201</v>
      </c>
      <c r="BE10" s="17">
        <v>0.21989498502861199</v>
      </c>
      <c r="BF10" s="17">
        <v>0.240332765981255</v>
      </c>
      <c r="BG10" s="17"/>
      <c r="BH10" s="17">
        <v>0.246521768339025</v>
      </c>
      <c r="BI10" s="17">
        <v>0.24507049562752301</v>
      </c>
      <c r="BJ10" s="17">
        <v>0.19734388889531701</v>
      </c>
      <c r="BK10" s="17"/>
      <c r="BL10" s="17">
        <v>0.235424112720856</v>
      </c>
      <c r="BM10" s="17">
        <v>0.27381288648211799</v>
      </c>
      <c r="BN10" s="17">
        <v>0.25857815372096898</v>
      </c>
      <c r="BO10" s="17"/>
      <c r="BP10" s="17">
        <v>0.25383336935673101</v>
      </c>
      <c r="BQ10" s="17">
        <v>0.22181765447851201</v>
      </c>
      <c r="BR10" s="17"/>
      <c r="BS10" s="17">
        <v>0.21264115327447899</v>
      </c>
      <c r="BT10" s="17">
        <v>0.267600827916679</v>
      </c>
      <c r="BU10" s="17">
        <v>0.25621052215197299</v>
      </c>
      <c r="BV10" s="17">
        <v>0.20717712594375701</v>
      </c>
      <c r="BW10" s="17"/>
      <c r="BX10" s="17">
        <v>0.279333202226341</v>
      </c>
      <c r="BY10" s="17">
        <v>0.17864704201093601</v>
      </c>
      <c r="BZ10" s="17">
        <v>0.230261655385671</v>
      </c>
      <c r="CA10" s="17"/>
      <c r="CB10" s="17">
        <v>0.26441034319047202</v>
      </c>
      <c r="CC10" s="17">
        <v>0.23015048535648</v>
      </c>
      <c r="CD10" s="17">
        <v>0.23560190887273699</v>
      </c>
      <c r="CE10" s="17">
        <v>0.241658272300312</v>
      </c>
      <c r="CF10" s="17">
        <v>0.227302431035178</v>
      </c>
      <c r="CG10" s="17">
        <v>0.180841645264356</v>
      </c>
      <c r="CH10" s="17"/>
      <c r="CI10" s="17">
        <v>0.238524355727006</v>
      </c>
      <c r="CJ10" s="17">
        <v>0.21967152834112899</v>
      </c>
      <c r="CK10" s="17">
        <v>0.13101342919318801</v>
      </c>
      <c r="CL10" s="17">
        <v>0.26409947910605402</v>
      </c>
    </row>
    <row r="11" spans="2:90" x14ac:dyDescent="0.35">
      <c r="B11" s="21" t="s">
        <v>179</v>
      </c>
      <c r="C11" s="17">
        <v>0.19020969155013601</v>
      </c>
      <c r="D11" s="17">
        <v>0.19819436501965401</v>
      </c>
      <c r="E11" s="17">
        <v>0.184436594326641</v>
      </c>
      <c r="F11" s="17"/>
      <c r="G11" s="17">
        <v>0.209727603465788</v>
      </c>
      <c r="H11" s="17">
        <v>0.23388201296182801</v>
      </c>
      <c r="I11" s="17">
        <v>0.179170393069186</v>
      </c>
      <c r="J11" s="17">
        <v>0.18754969224645901</v>
      </c>
      <c r="K11" s="17">
        <v>0.20371611642203999</v>
      </c>
      <c r="L11" s="17">
        <v>0.19198576391680899</v>
      </c>
      <c r="M11" s="17">
        <v>0.177985644527381</v>
      </c>
      <c r="N11" s="17">
        <v>0.16121968508791501</v>
      </c>
      <c r="O11" s="17">
        <v>0.17201834589853801</v>
      </c>
      <c r="P11" s="17"/>
      <c r="Q11" s="17">
        <v>0.18385734052588201</v>
      </c>
      <c r="R11" s="17">
        <v>0.21802914509615701</v>
      </c>
      <c r="S11" s="17">
        <v>0.21090682920929499</v>
      </c>
      <c r="T11" s="17">
        <v>0.192455789453854</v>
      </c>
      <c r="U11" s="17"/>
      <c r="V11" s="17">
        <v>0.16420990050452</v>
      </c>
      <c r="W11" s="17">
        <v>0.15630571826592701</v>
      </c>
      <c r="X11" s="17">
        <v>0.234010698386282</v>
      </c>
      <c r="Y11" s="17">
        <v>0.22386713075933201</v>
      </c>
      <c r="Z11" s="17">
        <v>0.18192757490043901</v>
      </c>
      <c r="AA11" s="17">
        <v>0.208701499183922</v>
      </c>
      <c r="AB11" s="17">
        <v>0.21712521862192299</v>
      </c>
      <c r="AC11" s="17">
        <v>0.18898950271761999</v>
      </c>
      <c r="AD11" s="17">
        <v>0.17438331745893201</v>
      </c>
      <c r="AE11" s="17"/>
      <c r="AF11" s="17">
        <v>0.151345269894928</v>
      </c>
      <c r="AG11" s="17">
        <v>0.16301938552995601</v>
      </c>
      <c r="AH11" s="17">
        <v>0.20282320588446501</v>
      </c>
      <c r="AI11" s="17">
        <v>0.24628262696852099</v>
      </c>
      <c r="AJ11" s="17">
        <v>0.21056542314551999</v>
      </c>
      <c r="AK11" s="17">
        <v>0.20805268050182299</v>
      </c>
      <c r="AL11" s="17"/>
      <c r="AM11" s="17">
        <v>0.174275855631874</v>
      </c>
      <c r="AN11" s="17">
        <v>0.19455986851208801</v>
      </c>
      <c r="AO11" s="17">
        <v>0.17299453612901</v>
      </c>
      <c r="AP11" s="17">
        <v>0.21644288157805899</v>
      </c>
      <c r="AQ11" s="17">
        <v>0.19507674534099401</v>
      </c>
      <c r="AR11" s="17">
        <v>0.24799343948546601</v>
      </c>
      <c r="AS11" s="17">
        <v>0.173295149603929</v>
      </c>
      <c r="AT11" s="17">
        <v>0.21141377636800099</v>
      </c>
      <c r="AU11" s="17">
        <v>0.21266246697599001</v>
      </c>
      <c r="AV11" s="17">
        <v>0.23438325573023999</v>
      </c>
      <c r="AW11" s="17">
        <v>0.21632266732379801</v>
      </c>
      <c r="AX11" s="17">
        <v>0.18652400970182101</v>
      </c>
      <c r="AY11" s="17">
        <v>0.18856601045275001</v>
      </c>
      <c r="AZ11" s="17">
        <v>0.188859658991717</v>
      </c>
      <c r="BA11" s="17">
        <v>7.1372920576487697E-2</v>
      </c>
      <c r="BB11" s="17">
        <v>0.171613166807668</v>
      </c>
      <c r="BC11" s="17"/>
      <c r="BD11" s="17">
        <v>0.212334544170805</v>
      </c>
      <c r="BE11" s="17">
        <v>0.19018580746349301</v>
      </c>
      <c r="BF11" s="17">
        <v>0.17248703575518601</v>
      </c>
      <c r="BG11" s="17"/>
      <c r="BH11" s="17">
        <v>0.18535796502171401</v>
      </c>
      <c r="BI11" s="17">
        <v>0.17739173121515101</v>
      </c>
      <c r="BJ11" s="17">
        <v>0.26013707788455598</v>
      </c>
      <c r="BK11" s="17"/>
      <c r="BL11" s="17">
        <v>0.146097564816597</v>
      </c>
      <c r="BM11" s="17">
        <v>0.18086770367992899</v>
      </c>
      <c r="BN11" s="17">
        <v>0.17840316026589401</v>
      </c>
      <c r="BO11" s="17"/>
      <c r="BP11" s="17">
        <v>0.17628548387314799</v>
      </c>
      <c r="BQ11" s="17">
        <v>0.180367644271613</v>
      </c>
      <c r="BR11" s="17"/>
      <c r="BS11" s="17">
        <v>0.136668237613257</v>
      </c>
      <c r="BT11" s="17">
        <v>0.18794470436802199</v>
      </c>
      <c r="BU11" s="17">
        <v>0.21462089600981701</v>
      </c>
      <c r="BV11" s="17">
        <v>0.20056245117027699</v>
      </c>
      <c r="BW11" s="17"/>
      <c r="BX11" s="17">
        <v>0.14650564773045499</v>
      </c>
      <c r="BY11" s="17">
        <v>0.22003895729338099</v>
      </c>
      <c r="BZ11" s="17">
        <v>0.19270636690479501</v>
      </c>
      <c r="CA11" s="17"/>
      <c r="CB11" s="17">
        <v>0.160153138670213</v>
      </c>
      <c r="CC11" s="17">
        <v>0.155320657149568</v>
      </c>
      <c r="CD11" s="17">
        <v>0.21728504443149599</v>
      </c>
      <c r="CE11" s="17">
        <v>0.22530320750982699</v>
      </c>
      <c r="CF11" s="17">
        <v>0.15951408380813401</v>
      </c>
      <c r="CG11" s="17">
        <v>0.214507697730905</v>
      </c>
      <c r="CH11" s="17"/>
      <c r="CI11" s="17">
        <v>0.210998927131609</v>
      </c>
      <c r="CJ11" s="17">
        <v>0.157589879987694</v>
      </c>
      <c r="CK11" s="17">
        <v>0.18753902573387801</v>
      </c>
      <c r="CL11" s="17">
        <v>0.20549509637247601</v>
      </c>
    </row>
    <row r="12" spans="2:90" ht="29" x14ac:dyDescent="0.35">
      <c r="B12" s="21" t="s">
        <v>459</v>
      </c>
      <c r="C12" s="17">
        <v>0.15901319060927999</v>
      </c>
      <c r="D12" s="17">
        <v>0.16677892550946499</v>
      </c>
      <c r="E12" s="17">
        <v>0.152566077145462</v>
      </c>
      <c r="F12" s="17"/>
      <c r="G12" s="17">
        <v>0.16434484048432399</v>
      </c>
      <c r="H12" s="17">
        <v>0.13335963390105299</v>
      </c>
      <c r="I12" s="17">
        <v>0.13390717923338999</v>
      </c>
      <c r="J12" s="17">
        <v>0.12573372038714201</v>
      </c>
      <c r="K12" s="17">
        <v>0.16936070584005999</v>
      </c>
      <c r="L12" s="17">
        <v>0.16231491220247199</v>
      </c>
      <c r="M12" s="17">
        <v>0.17409330013641799</v>
      </c>
      <c r="N12" s="17">
        <v>0.183282120126742</v>
      </c>
      <c r="O12" s="17">
        <v>0.17839964627004501</v>
      </c>
      <c r="P12" s="17"/>
      <c r="Q12" s="17">
        <v>0.15812941047353901</v>
      </c>
      <c r="R12" s="17">
        <v>0.174272500485463</v>
      </c>
      <c r="S12" s="17">
        <v>0.13280538768778999</v>
      </c>
      <c r="T12" s="17">
        <v>0.154526543438749</v>
      </c>
      <c r="U12" s="17"/>
      <c r="V12" s="17">
        <v>0.18343651862475399</v>
      </c>
      <c r="W12" s="17">
        <v>0.124556875852016</v>
      </c>
      <c r="X12" s="17">
        <v>0.112623363192712</v>
      </c>
      <c r="Y12" s="17">
        <v>0.17280728713686899</v>
      </c>
      <c r="Z12" s="17">
        <v>0.17923539664812099</v>
      </c>
      <c r="AA12" s="17">
        <v>0.16840197416164501</v>
      </c>
      <c r="AB12" s="17">
        <v>0.15347498410094201</v>
      </c>
      <c r="AC12" s="17">
        <v>0.13528203044711401</v>
      </c>
      <c r="AD12" s="17">
        <v>0.182827571814839</v>
      </c>
      <c r="AE12" s="17"/>
      <c r="AF12" s="17">
        <v>0.17567187293471201</v>
      </c>
      <c r="AG12" s="17">
        <v>0.15547927646153401</v>
      </c>
      <c r="AH12" s="17">
        <v>0.14178130454580501</v>
      </c>
      <c r="AI12" s="17">
        <v>0.21736918117990101</v>
      </c>
      <c r="AJ12" s="17">
        <v>0.14288660671449399</v>
      </c>
      <c r="AK12" s="17">
        <v>0.15631722379765101</v>
      </c>
      <c r="AL12" s="17"/>
      <c r="AM12" s="17">
        <v>0.27017449559039702</v>
      </c>
      <c r="AN12" s="17">
        <v>0.211440262659679</v>
      </c>
      <c r="AO12" s="17">
        <v>0.163613051195478</v>
      </c>
      <c r="AP12" s="17">
        <v>0.22778849730864001</v>
      </c>
      <c r="AQ12" s="17">
        <v>0.14682100955677699</v>
      </c>
      <c r="AR12" s="17">
        <v>0.14217226832584101</v>
      </c>
      <c r="AS12" s="17">
        <v>0.15855712883557399</v>
      </c>
      <c r="AT12" s="17">
        <v>0.109614459606793</v>
      </c>
      <c r="AU12" s="17">
        <v>0.124033258224907</v>
      </c>
      <c r="AV12" s="17">
        <v>0.121199377006021</v>
      </c>
      <c r="AW12" s="17">
        <v>0.155982668258069</v>
      </c>
      <c r="AX12" s="17">
        <v>0.13305757716782099</v>
      </c>
      <c r="AY12" s="17">
        <v>0.150015436592806</v>
      </c>
      <c r="AZ12" s="17">
        <v>0.19755756731662499</v>
      </c>
      <c r="BA12" s="17">
        <v>0.15152298764109601</v>
      </c>
      <c r="BB12" s="17">
        <v>0.13930353887827199</v>
      </c>
      <c r="BC12" s="17"/>
      <c r="BD12" s="17">
        <v>0.142127541820565</v>
      </c>
      <c r="BE12" s="17">
        <v>0.16062200117634401</v>
      </c>
      <c r="BF12" s="17">
        <v>0.170821829259685</v>
      </c>
      <c r="BG12" s="17"/>
      <c r="BH12" s="17">
        <v>0.14460452369261301</v>
      </c>
      <c r="BI12" s="17">
        <v>0.17932086592684601</v>
      </c>
      <c r="BJ12" s="17">
        <v>0.146611164163504</v>
      </c>
      <c r="BK12" s="17"/>
      <c r="BL12" s="17">
        <v>0.19385527402918001</v>
      </c>
      <c r="BM12" s="17">
        <v>0.14049995508078</v>
      </c>
      <c r="BN12" s="17">
        <v>0.13002261003362101</v>
      </c>
      <c r="BO12" s="17"/>
      <c r="BP12" s="17">
        <v>0.16448723152603001</v>
      </c>
      <c r="BQ12" s="17">
        <v>0.167396414135285</v>
      </c>
      <c r="BR12" s="17"/>
      <c r="BS12" s="17">
        <v>0.100952301434088</v>
      </c>
      <c r="BT12" s="17">
        <v>0.10112372087679899</v>
      </c>
      <c r="BU12" s="17">
        <v>0.19051049333546899</v>
      </c>
      <c r="BV12" s="17">
        <v>0.17340360956736101</v>
      </c>
      <c r="BW12" s="17"/>
      <c r="BX12" s="17">
        <v>0.15229254165213901</v>
      </c>
      <c r="BY12" s="17">
        <v>0.10966046875534401</v>
      </c>
      <c r="BZ12" s="17">
        <v>0.16271173600894401</v>
      </c>
      <c r="CA12" s="17"/>
      <c r="CB12" s="17">
        <v>7.9292809883513102E-2</v>
      </c>
      <c r="CC12" s="17">
        <v>0.11464483805419801</v>
      </c>
      <c r="CD12" s="17">
        <v>0.19588800926391101</v>
      </c>
      <c r="CE12" s="17">
        <v>0.17768223529268401</v>
      </c>
      <c r="CF12" s="17">
        <v>0.101528513975293</v>
      </c>
      <c r="CG12" s="17">
        <v>0.28081003148324302</v>
      </c>
      <c r="CH12" s="17"/>
      <c r="CI12" s="17">
        <v>0.195323875046646</v>
      </c>
      <c r="CJ12" s="17">
        <v>7.6948554251504805E-2</v>
      </c>
      <c r="CK12" s="17">
        <v>0.42221936593223702</v>
      </c>
      <c r="CL12" s="17">
        <v>0.12920999941901301</v>
      </c>
    </row>
    <row r="13" spans="2:90" x14ac:dyDescent="0.35">
      <c r="B13" s="21" t="s">
        <v>177</v>
      </c>
      <c r="C13" s="17">
        <v>4.0503759279058998E-2</v>
      </c>
      <c r="D13" s="17">
        <v>4.4436003543946903E-2</v>
      </c>
      <c r="E13" s="17">
        <v>3.7328206308776098E-2</v>
      </c>
      <c r="F13" s="17"/>
      <c r="G13" s="17">
        <v>2.36520562692519E-2</v>
      </c>
      <c r="H13" s="17">
        <v>1.8586752504478402E-2</v>
      </c>
      <c r="I13" s="17">
        <v>3.1438821862085103E-2</v>
      </c>
      <c r="J13" s="17">
        <v>3.5937084348324697E-2</v>
      </c>
      <c r="K13" s="17">
        <v>4.51684231768971E-2</v>
      </c>
      <c r="L13" s="17">
        <v>3.75127816251348E-2</v>
      </c>
      <c r="M13" s="17">
        <v>5.9797189613167399E-2</v>
      </c>
      <c r="N13" s="17">
        <v>4.0530535332611597E-2</v>
      </c>
      <c r="O13" s="17">
        <v>6.7324924635305594E-2</v>
      </c>
      <c r="P13" s="17"/>
      <c r="Q13" s="17">
        <v>5.8385561510767597E-2</v>
      </c>
      <c r="R13" s="17">
        <v>3.4418217782890601E-2</v>
      </c>
      <c r="S13" s="17">
        <v>4.6400428747962699E-2</v>
      </c>
      <c r="T13" s="17">
        <v>3.9244996100734501E-2</v>
      </c>
      <c r="U13" s="17"/>
      <c r="V13" s="17">
        <v>3.6895362590773202E-2</v>
      </c>
      <c r="W13" s="17">
        <v>4.1586836883297298E-2</v>
      </c>
      <c r="X13" s="17">
        <v>4.4598398487420803E-2</v>
      </c>
      <c r="Y13" s="17">
        <v>2.6742762624572099E-2</v>
      </c>
      <c r="Z13" s="17">
        <v>3.4785218153580502E-2</v>
      </c>
      <c r="AA13" s="17">
        <v>4.0365572186224101E-2</v>
      </c>
      <c r="AB13" s="17">
        <v>5.4308368909308E-2</v>
      </c>
      <c r="AC13" s="17">
        <v>5.61453646301849E-2</v>
      </c>
      <c r="AD13" s="17">
        <v>3.9897267946184201E-2</v>
      </c>
      <c r="AE13" s="17"/>
      <c r="AF13" s="17">
        <v>4.0374314096375999E-2</v>
      </c>
      <c r="AG13" s="17">
        <v>4.7171989064787E-2</v>
      </c>
      <c r="AH13" s="17">
        <v>1.7698708921787099E-2</v>
      </c>
      <c r="AI13" s="17">
        <v>1.4422793529175601E-2</v>
      </c>
      <c r="AJ13" s="17">
        <v>3.4666778849079302E-2</v>
      </c>
      <c r="AK13" s="17">
        <v>5.0373578079317298E-2</v>
      </c>
      <c r="AL13" s="17"/>
      <c r="AM13" s="17">
        <v>2.7898723931446899E-2</v>
      </c>
      <c r="AN13" s="17">
        <v>4.5511689782397897E-2</v>
      </c>
      <c r="AO13" s="17">
        <v>3.9494209664886398E-2</v>
      </c>
      <c r="AP13" s="17">
        <v>4.8282664988535499E-2</v>
      </c>
      <c r="AQ13" s="17">
        <v>6.6691888897922505E-2</v>
      </c>
      <c r="AR13" s="17">
        <v>5.5907306010691701E-2</v>
      </c>
      <c r="AS13" s="17">
        <v>7.4047868823190005E-2</v>
      </c>
      <c r="AT13" s="17">
        <v>3.8777729462030702E-2</v>
      </c>
      <c r="AU13" s="17">
        <v>1.9751479879832601E-2</v>
      </c>
      <c r="AV13" s="17">
        <v>2.5039855761532E-2</v>
      </c>
      <c r="AW13" s="17">
        <v>4.5316534983455302E-2</v>
      </c>
      <c r="AX13" s="17">
        <v>4.3021035146951103E-2</v>
      </c>
      <c r="AY13" s="17">
        <v>8.6291690785980799E-2</v>
      </c>
      <c r="AZ13" s="17">
        <v>4.4745834254724098E-3</v>
      </c>
      <c r="BA13" s="17">
        <v>0</v>
      </c>
      <c r="BB13" s="17">
        <v>9.6611156139818407E-3</v>
      </c>
      <c r="BC13" s="17"/>
      <c r="BD13" s="17">
        <v>4.7287105429377599E-2</v>
      </c>
      <c r="BE13" s="17">
        <v>3.13149169882211E-2</v>
      </c>
      <c r="BF13" s="17">
        <v>4.2062561105698601E-2</v>
      </c>
      <c r="BG13" s="17"/>
      <c r="BH13" s="17">
        <v>3.8111418888081797E-2</v>
      </c>
      <c r="BI13" s="17">
        <v>3.8511119119032503E-2</v>
      </c>
      <c r="BJ13" s="17">
        <v>4.4893189656264099E-2</v>
      </c>
      <c r="BK13" s="17"/>
      <c r="BL13" s="17">
        <v>0.11280545215776901</v>
      </c>
      <c r="BM13" s="17">
        <v>5.4361039359273298E-2</v>
      </c>
      <c r="BN13" s="17">
        <v>3.9268775023132002E-2</v>
      </c>
      <c r="BO13" s="17"/>
      <c r="BP13" s="17">
        <v>3.1932027949512699E-2</v>
      </c>
      <c r="BQ13" s="17">
        <v>4.5419513597075502E-2</v>
      </c>
      <c r="BR13" s="17"/>
      <c r="BS13" s="17">
        <v>3.0217628551534901E-2</v>
      </c>
      <c r="BT13" s="17">
        <v>4.1799384717529399E-2</v>
      </c>
      <c r="BU13" s="17">
        <v>3.0210192892295599E-2</v>
      </c>
      <c r="BV13" s="17">
        <v>4.5316384031349001E-2</v>
      </c>
      <c r="BW13" s="17"/>
      <c r="BX13" s="17">
        <v>3.88623419503163E-2</v>
      </c>
      <c r="BY13" s="17">
        <v>1.1513097863286701E-2</v>
      </c>
      <c r="BZ13" s="17">
        <v>4.2447857623285103E-2</v>
      </c>
      <c r="CA13" s="17"/>
      <c r="CB13" s="17">
        <v>1.49759576018559E-2</v>
      </c>
      <c r="CC13" s="17">
        <v>1.48806824358948E-2</v>
      </c>
      <c r="CD13" s="17">
        <v>4.1727683711812798E-2</v>
      </c>
      <c r="CE13" s="17">
        <v>4.2550619312495701E-2</v>
      </c>
      <c r="CF13" s="17">
        <v>3.83528144099285E-2</v>
      </c>
      <c r="CG13" s="17">
        <v>9.9299796774192206E-2</v>
      </c>
      <c r="CH13" s="17"/>
      <c r="CI13" s="17">
        <v>6.0608521528961498E-2</v>
      </c>
      <c r="CJ13" s="17">
        <v>1.8913527361288599E-2</v>
      </c>
      <c r="CK13" s="17">
        <v>8.3615190980827106E-2</v>
      </c>
      <c r="CL13" s="17">
        <v>3.7251901940233E-2</v>
      </c>
    </row>
    <row r="14" spans="2:90" x14ac:dyDescent="0.35">
      <c r="B14" s="21" t="s">
        <v>176</v>
      </c>
      <c r="C14" s="17">
        <v>1.94802926717382E-2</v>
      </c>
      <c r="D14" s="17">
        <v>2.4765628758054801E-2</v>
      </c>
      <c r="E14" s="17">
        <v>1.45606164726501E-2</v>
      </c>
      <c r="F14" s="17"/>
      <c r="G14" s="17">
        <v>1.8558858630170101E-2</v>
      </c>
      <c r="H14" s="17">
        <v>1.02738809970645E-2</v>
      </c>
      <c r="I14" s="17">
        <v>2.6445320098209501E-2</v>
      </c>
      <c r="J14" s="17">
        <v>2.0050622957157298E-2</v>
      </c>
      <c r="K14" s="17">
        <v>2.2737874916168299E-2</v>
      </c>
      <c r="L14" s="17">
        <v>9.5394370022939597E-3</v>
      </c>
      <c r="M14" s="17">
        <v>6.5041269460049097E-3</v>
      </c>
      <c r="N14" s="17">
        <v>2.9974487205921399E-2</v>
      </c>
      <c r="O14" s="17">
        <v>3.0471719640008998E-2</v>
      </c>
      <c r="P14" s="17"/>
      <c r="Q14" s="17">
        <v>1.87345131132403E-2</v>
      </c>
      <c r="R14" s="17">
        <v>1.06109074433796E-2</v>
      </c>
      <c r="S14" s="17">
        <v>1.0103638157838799E-2</v>
      </c>
      <c r="T14" s="17">
        <v>2.01695257919824E-2</v>
      </c>
      <c r="U14" s="17"/>
      <c r="V14" s="17">
        <v>1.0360051137714901E-2</v>
      </c>
      <c r="W14" s="17">
        <v>2.6170432714684101E-2</v>
      </c>
      <c r="X14" s="17">
        <v>1.3426715908351001E-2</v>
      </c>
      <c r="Y14" s="17">
        <v>3.7017378945128299E-2</v>
      </c>
      <c r="Z14" s="17">
        <v>1.8279376857819E-2</v>
      </c>
      <c r="AA14" s="17">
        <v>1.8058924187885898E-2</v>
      </c>
      <c r="AB14" s="17">
        <v>1.31029307559665E-2</v>
      </c>
      <c r="AC14" s="17">
        <v>2.4753188456162398E-2</v>
      </c>
      <c r="AD14" s="17">
        <v>1.88150629199503E-2</v>
      </c>
      <c r="AE14" s="17"/>
      <c r="AF14" s="17">
        <v>3.25810308473585E-2</v>
      </c>
      <c r="AG14" s="17">
        <v>2.1679517737161799E-2</v>
      </c>
      <c r="AH14" s="17">
        <v>2.01047765766483E-2</v>
      </c>
      <c r="AI14" s="17">
        <v>0</v>
      </c>
      <c r="AJ14" s="17">
        <v>2.12577165441739E-2</v>
      </c>
      <c r="AK14" s="17">
        <v>1.0727204514364701E-2</v>
      </c>
      <c r="AL14" s="17"/>
      <c r="AM14" s="17">
        <v>2.6538750759675701E-2</v>
      </c>
      <c r="AN14" s="17">
        <v>2.0516973282465299E-2</v>
      </c>
      <c r="AO14" s="17">
        <v>3.18539218502433E-2</v>
      </c>
      <c r="AP14" s="17">
        <v>9.6550113377533598E-3</v>
      </c>
      <c r="AQ14" s="17">
        <v>2.0165599226126301E-2</v>
      </c>
      <c r="AR14" s="17">
        <v>2.8206046788315699E-2</v>
      </c>
      <c r="AS14" s="17">
        <v>4.8448688735431697E-3</v>
      </c>
      <c r="AT14" s="17">
        <v>2.8815225698179799E-2</v>
      </c>
      <c r="AU14" s="17">
        <v>4.2747888437127603E-2</v>
      </c>
      <c r="AV14" s="17">
        <v>3.3530460141021297E-2</v>
      </c>
      <c r="AW14" s="17">
        <v>3.6569494923638798E-2</v>
      </c>
      <c r="AX14" s="17">
        <v>1.6727940067842499E-2</v>
      </c>
      <c r="AY14" s="17">
        <v>1.41117033626331E-2</v>
      </c>
      <c r="AZ14" s="17">
        <v>0</v>
      </c>
      <c r="BA14" s="17">
        <v>1.33456462626077E-2</v>
      </c>
      <c r="BB14" s="17">
        <v>0</v>
      </c>
      <c r="BC14" s="17"/>
      <c r="BD14" s="17">
        <v>1.36648215592806E-2</v>
      </c>
      <c r="BE14" s="17">
        <v>2.2848582272374799E-2</v>
      </c>
      <c r="BF14" s="17">
        <v>2.16838070003567E-2</v>
      </c>
      <c r="BG14" s="17"/>
      <c r="BH14" s="17">
        <v>1.7263059675445398E-2</v>
      </c>
      <c r="BI14" s="17">
        <v>1.2785131276914399E-2</v>
      </c>
      <c r="BJ14" s="17">
        <v>3.4474592057775602E-2</v>
      </c>
      <c r="BK14" s="17"/>
      <c r="BL14" s="17">
        <v>1.8575724754251701E-2</v>
      </c>
      <c r="BM14" s="17">
        <v>6.6862823399911004E-3</v>
      </c>
      <c r="BN14" s="17">
        <v>1.30680921281812E-2</v>
      </c>
      <c r="BO14" s="17"/>
      <c r="BP14" s="17">
        <v>2.2335716719282001E-2</v>
      </c>
      <c r="BQ14" s="17">
        <v>1.9701348087818999E-2</v>
      </c>
      <c r="BR14" s="17"/>
      <c r="BS14" s="17">
        <v>1.96648113486547E-2</v>
      </c>
      <c r="BT14" s="17">
        <v>1.3233146425499699E-2</v>
      </c>
      <c r="BU14" s="17">
        <v>2.6265480555914E-2</v>
      </c>
      <c r="BV14" s="17">
        <v>1.7448984229298799E-2</v>
      </c>
      <c r="BW14" s="17"/>
      <c r="BX14" s="17">
        <v>1.3691169567073299E-2</v>
      </c>
      <c r="BY14" s="17">
        <v>5.2254492758363504E-3</v>
      </c>
      <c r="BZ14" s="17">
        <v>2.09297771192219E-2</v>
      </c>
      <c r="CA14" s="17"/>
      <c r="CB14" s="17">
        <v>1.29740910663293E-2</v>
      </c>
      <c r="CC14" s="17">
        <v>8.13753785478292E-3</v>
      </c>
      <c r="CD14" s="17">
        <v>2.58063236983587E-2</v>
      </c>
      <c r="CE14" s="17">
        <v>6.6585491849678402E-3</v>
      </c>
      <c r="CF14" s="17">
        <v>4.0144448883266803E-3</v>
      </c>
      <c r="CG14" s="17">
        <v>5.8495142459202398E-2</v>
      </c>
      <c r="CH14" s="17"/>
      <c r="CI14" s="17">
        <v>3.0495802887460999E-2</v>
      </c>
      <c r="CJ14" s="17">
        <v>1.3658003277437301E-2</v>
      </c>
      <c r="CK14" s="17">
        <v>2.8682729146631902E-2</v>
      </c>
      <c r="CL14" s="17">
        <v>1.79934520984712E-2</v>
      </c>
    </row>
    <row r="15" spans="2:90" ht="29" x14ac:dyDescent="0.35">
      <c r="B15" s="21" t="s">
        <v>460</v>
      </c>
      <c r="C15" s="17">
        <v>9.6116194619054896E-3</v>
      </c>
      <c r="D15" s="17">
        <v>1.22674017747021E-2</v>
      </c>
      <c r="E15" s="17">
        <v>7.1362789905524701E-3</v>
      </c>
      <c r="F15" s="17"/>
      <c r="G15" s="17">
        <v>3.3811758227500202E-3</v>
      </c>
      <c r="H15" s="17">
        <v>1.82184986428044E-2</v>
      </c>
      <c r="I15" s="17">
        <v>1.61294020566464E-2</v>
      </c>
      <c r="J15" s="17">
        <v>8.58798258743175E-3</v>
      </c>
      <c r="K15" s="17">
        <v>4.3257759006837E-3</v>
      </c>
      <c r="L15" s="17">
        <v>2.5719815325855799E-3</v>
      </c>
      <c r="M15" s="17">
        <v>6.4957688623469099E-3</v>
      </c>
      <c r="N15" s="17">
        <v>1.21773400528226E-2</v>
      </c>
      <c r="O15" s="17">
        <v>1.4495556749066199E-2</v>
      </c>
      <c r="P15" s="17"/>
      <c r="Q15" s="17">
        <v>1.3903376744122699E-2</v>
      </c>
      <c r="R15" s="17">
        <v>6.9563093989372304E-3</v>
      </c>
      <c r="S15" s="17">
        <v>2.4391408881556699E-2</v>
      </c>
      <c r="T15" s="17">
        <v>7.66308761760124E-3</v>
      </c>
      <c r="U15" s="17"/>
      <c r="V15" s="17">
        <v>8.8148723089027207E-3</v>
      </c>
      <c r="W15" s="17">
        <v>8.7420775840996896E-3</v>
      </c>
      <c r="X15" s="17">
        <v>1.2532057392695001E-3</v>
      </c>
      <c r="Y15" s="17">
        <v>1.1044900687844E-2</v>
      </c>
      <c r="Z15" s="17">
        <v>1.5969531818251299E-2</v>
      </c>
      <c r="AA15" s="17">
        <v>1.55915065434164E-2</v>
      </c>
      <c r="AB15" s="17">
        <v>4.72015208063671E-3</v>
      </c>
      <c r="AC15" s="17">
        <v>1.30434458289684E-2</v>
      </c>
      <c r="AD15" s="17">
        <v>1.0067979586039E-2</v>
      </c>
      <c r="AE15" s="17"/>
      <c r="AF15" s="17">
        <v>6.0583547307722103E-3</v>
      </c>
      <c r="AG15" s="17">
        <v>1.5044115129807301E-2</v>
      </c>
      <c r="AH15" s="17">
        <v>1.5515366348355399E-2</v>
      </c>
      <c r="AI15" s="17">
        <v>8.9830568143406692E-3</v>
      </c>
      <c r="AJ15" s="17">
        <v>1.02509429089001E-2</v>
      </c>
      <c r="AK15" s="17">
        <v>7.1477902463165299E-3</v>
      </c>
      <c r="AL15" s="17"/>
      <c r="AM15" s="17">
        <v>1.7401392668304701E-2</v>
      </c>
      <c r="AN15" s="17">
        <v>1.3925583607138499E-2</v>
      </c>
      <c r="AO15" s="17">
        <v>0</v>
      </c>
      <c r="AP15" s="17">
        <v>6.41064600075181E-3</v>
      </c>
      <c r="AQ15" s="17">
        <v>1.52148676426074E-2</v>
      </c>
      <c r="AR15" s="17">
        <v>1.27756436031884E-2</v>
      </c>
      <c r="AS15" s="17">
        <v>1.48529526312718E-2</v>
      </c>
      <c r="AT15" s="17">
        <v>1.5722290359429101E-2</v>
      </c>
      <c r="AU15" s="17">
        <v>5.9217394855294999E-3</v>
      </c>
      <c r="AV15" s="17">
        <v>0</v>
      </c>
      <c r="AW15" s="17">
        <v>0</v>
      </c>
      <c r="AX15" s="17">
        <v>0</v>
      </c>
      <c r="AY15" s="17">
        <v>0</v>
      </c>
      <c r="AZ15" s="17">
        <v>1.3371165768069E-2</v>
      </c>
      <c r="BA15" s="17">
        <v>3.7890497697828901E-2</v>
      </c>
      <c r="BB15" s="17">
        <v>5.5197531541875296E-3</v>
      </c>
      <c r="BC15" s="17"/>
      <c r="BD15" s="17">
        <v>5.2856488558772402E-3</v>
      </c>
      <c r="BE15" s="17">
        <v>1.3636675568768601E-2</v>
      </c>
      <c r="BF15" s="17">
        <v>9.6296119765768608E-3</v>
      </c>
      <c r="BG15" s="17"/>
      <c r="BH15" s="17">
        <v>7.9395400577850304E-3</v>
      </c>
      <c r="BI15" s="17">
        <v>8.5081227463071306E-3</v>
      </c>
      <c r="BJ15" s="17">
        <v>1.37454298089572E-2</v>
      </c>
      <c r="BK15" s="17"/>
      <c r="BL15" s="17">
        <v>9.3791548071295895E-3</v>
      </c>
      <c r="BM15" s="17">
        <v>8.6179339887840593E-3</v>
      </c>
      <c r="BN15" s="17">
        <v>1.1217423062910899E-2</v>
      </c>
      <c r="BO15" s="17"/>
      <c r="BP15" s="17">
        <v>1.54574281475307E-2</v>
      </c>
      <c r="BQ15" s="17">
        <v>9.9821241142325108E-3</v>
      </c>
      <c r="BR15" s="17"/>
      <c r="BS15" s="17">
        <v>1.7062270970809299E-3</v>
      </c>
      <c r="BT15" s="17">
        <v>1.0781226778362E-2</v>
      </c>
      <c r="BU15" s="17">
        <v>3.9693928444353701E-3</v>
      </c>
      <c r="BV15" s="17">
        <v>1.6157411887330098E-2</v>
      </c>
      <c r="BW15" s="17"/>
      <c r="BX15" s="17">
        <v>1.00484264544444E-2</v>
      </c>
      <c r="BY15" s="17">
        <v>6.3465604476531197E-3</v>
      </c>
      <c r="BZ15" s="17">
        <v>9.7689845971714803E-3</v>
      </c>
      <c r="CA15" s="17"/>
      <c r="CB15" s="17">
        <v>1.80724178900474E-3</v>
      </c>
      <c r="CC15" s="17">
        <v>8.7468875067185994E-3</v>
      </c>
      <c r="CD15" s="17">
        <v>1.75103548053611E-2</v>
      </c>
      <c r="CE15" s="17">
        <v>7.1004630225273797E-3</v>
      </c>
      <c r="CF15" s="17">
        <v>1.32972672628495E-3</v>
      </c>
      <c r="CG15" s="17">
        <v>1.8164197669198998E-2</v>
      </c>
      <c r="CH15" s="17"/>
      <c r="CI15" s="17">
        <v>1.57964630150862E-2</v>
      </c>
      <c r="CJ15" s="17">
        <v>7.4065763518905096E-3</v>
      </c>
      <c r="CK15" s="17">
        <v>1.5842954212567002E-2</v>
      </c>
      <c r="CL15" s="17">
        <v>7.8659614628497007E-3</v>
      </c>
    </row>
    <row r="16" spans="2:90" x14ac:dyDescent="0.35">
      <c r="B16" s="21" t="s">
        <v>150</v>
      </c>
      <c r="C16" s="23">
        <v>1.9112587631879799E-2</v>
      </c>
      <c r="D16" s="23">
        <v>2.00357586630266E-2</v>
      </c>
      <c r="E16" s="23">
        <v>1.7765389553973499E-2</v>
      </c>
      <c r="F16" s="23"/>
      <c r="G16" s="23">
        <v>3.03215939853466E-2</v>
      </c>
      <c r="H16" s="23">
        <v>2.59317423749507E-2</v>
      </c>
      <c r="I16" s="23">
        <v>2.06194451413424E-2</v>
      </c>
      <c r="J16" s="23">
        <v>1.7631611550074599E-2</v>
      </c>
      <c r="K16" s="23">
        <v>1.04434491951279E-2</v>
      </c>
      <c r="L16" s="23">
        <v>1.8486627923340802E-2</v>
      </c>
      <c r="M16" s="23">
        <v>1.4701158518372601E-2</v>
      </c>
      <c r="N16" s="23">
        <v>2.3146530936230598E-2</v>
      </c>
      <c r="O16" s="23">
        <v>1.16184656306383E-2</v>
      </c>
      <c r="P16" s="23"/>
      <c r="Q16" s="23">
        <v>2.7568600375900101E-2</v>
      </c>
      <c r="R16" s="23">
        <v>2.4187858023973802E-2</v>
      </c>
      <c r="S16" s="23">
        <v>1.22131392721624E-2</v>
      </c>
      <c r="T16" s="23">
        <v>1.8065327735795701E-2</v>
      </c>
      <c r="U16" s="23"/>
      <c r="V16" s="23">
        <v>2.2158981905994E-2</v>
      </c>
      <c r="W16" s="23">
        <v>1.14666334859803E-2</v>
      </c>
      <c r="X16" s="23">
        <v>1.23334334611579E-2</v>
      </c>
      <c r="Y16" s="23">
        <v>1.6779011043311799E-2</v>
      </c>
      <c r="Z16" s="23">
        <v>6.6617744558198303E-3</v>
      </c>
      <c r="AA16" s="23">
        <v>3.7994343845404302E-2</v>
      </c>
      <c r="AB16" s="23">
        <v>1.6295835596083399E-2</v>
      </c>
      <c r="AC16" s="23">
        <v>4.2281844859692899E-2</v>
      </c>
      <c r="AD16" s="23">
        <v>1.8861888271353901E-2</v>
      </c>
      <c r="AE16" s="23"/>
      <c r="AF16" s="23">
        <v>1.5027429858573299E-2</v>
      </c>
      <c r="AG16" s="23">
        <v>1.93523407621384E-2</v>
      </c>
      <c r="AH16" s="23">
        <v>1.9200488996029601E-2</v>
      </c>
      <c r="AI16" s="23">
        <v>1.8006936828495201E-2</v>
      </c>
      <c r="AJ16" s="23">
        <v>2.2020419970448301E-2</v>
      </c>
      <c r="AK16" s="23">
        <v>2.0159865214487399E-2</v>
      </c>
      <c r="AL16" s="23"/>
      <c r="AM16" s="23">
        <v>3.8442879088727698E-2</v>
      </c>
      <c r="AN16" s="23">
        <v>4.0032278013157403E-2</v>
      </c>
      <c r="AO16" s="23">
        <v>3.0470167123466101E-2</v>
      </c>
      <c r="AP16" s="23">
        <v>9.4756831008364802E-3</v>
      </c>
      <c r="AQ16" s="23">
        <v>1.27102693013198E-2</v>
      </c>
      <c r="AR16" s="23">
        <v>3.5469478237196901E-3</v>
      </c>
      <c r="AS16" s="23">
        <v>1.5236079540947699E-2</v>
      </c>
      <c r="AT16" s="23">
        <v>9.4817742294802995E-3</v>
      </c>
      <c r="AU16" s="23">
        <v>5.2803414801436896E-3</v>
      </c>
      <c r="AV16" s="23">
        <v>4.7749657533609101E-3</v>
      </c>
      <c r="AW16" s="23">
        <v>2.2252765052943001E-2</v>
      </c>
      <c r="AX16" s="23">
        <v>1.1785884013642899E-2</v>
      </c>
      <c r="AY16" s="23">
        <v>0</v>
      </c>
      <c r="AZ16" s="23">
        <v>1.9003275529880501E-2</v>
      </c>
      <c r="BA16" s="23">
        <v>5.9838474183985399E-2</v>
      </c>
      <c r="BB16" s="23">
        <v>2.1032191381903302E-3</v>
      </c>
      <c r="BC16" s="23"/>
      <c r="BD16" s="23">
        <v>1.3106048485752E-2</v>
      </c>
      <c r="BE16" s="23">
        <v>2.22460238965317E-2</v>
      </c>
      <c r="BF16" s="23">
        <v>1.9277026308482301E-2</v>
      </c>
      <c r="BG16" s="23"/>
      <c r="BH16" s="23">
        <v>1.8070281489872698E-2</v>
      </c>
      <c r="BI16" s="23">
        <v>1.21575993187517E-2</v>
      </c>
      <c r="BJ16" s="23">
        <v>5.8864446139588102E-3</v>
      </c>
      <c r="BK16" s="23"/>
      <c r="BL16" s="23">
        <v>3.49819550855811E-2</v>
      </c>
      <c r="BM16" s="23">
        <v>1.3039267492913199E-3</v>
      </c>
      <c r="BN16" s="23">
        <v>1.3967343606699E-2</v>
      </c>
      <c r="BO16" s="23"/>
      <c r="BP16" s="23">
        <v>2.045643116599E-2</v>
      </c>
      <c r="BQ16" s="23">
        <v>2.1046920648296701E-2</v>
      </c>
      <c r="BR16" s="23"/>
      <c r="BS16" s="23">
        <v>8.3057993799451005E-3</v>
      </c>
      <c r="BT16" s="23">
        <v>8.3484318369497906E-3</v>
      </c>
      <c r="BU16" s="23">
        <v>1.6978028156194799E-2</v>
      </c>
      <c r="BV16" s="23">
        <v>1.9826004103982602E-2</v>
      </c>
      <c r="BW16" s="23"/>
      <c r="BX16" s="23">
        <v>1.14233026133549E-2</v>
      </c>
      <c r="BY16" s="23">
        <v>2.6286132144230201E-2</v>
      </c>
      <c r="BZ16" s="23">
        <v>1.9433536807977402E-2</v>
      </c>
      <c r="CA16" s="23"/>
      <c r="CB16" s="23">
        <v>6.4657752074666697E-3</v>
      </c>
      <c r="CC16" s="23">
        <v>6.7697256726303298E-3</v>
      </c>
      <c r="CD16" s="23">
        <v>3.0239798530858501E-2</v>
      </c>
      <c r="CE16" s="23">
        <v>1.43630411810156E-2</v>
      </c>
      <c r="CF16" s="23">
        <v>1.8895510248200499E-2</v>
      </c>
      <c r="CG16" s="23">
        <v>3.8046485225206803E-2</v>
      </c>
      <c r="CH16" s="23"/>
      <c r="CI16" s="23">
        <v>2.60127181384582E-2</v>
      </c>
      <c r="CJ16" s="23">
        <v>1.79587431493449E-2</v>
      </c>
      <c r="CK16" s="23">
        <v>4.6839789947296602E-2</v>
      </c>
      <c r="CL16" s="23">
        <v>1.08649484521589E-2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468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0.34996994228876299</v>
      </c>
      <c r="D9" s="17">
        <v>0.32283625780881497</v>
      </c>
      <c r="E9" s="17">
        <v>0.37516069901779903</v>
      </c>
      <c r="F9" s="17"/>
      <c r="G9" s="17">
        <v>0.363275692596912</v>
      </c>
      <c r="H9" s="17">
        <v>0.39528475971273802</v>
      </c>
      <c r="I9" s="17">
        <v>0.38001165339742599</v>
      </c>
      <c r="J9" s="17">
        <v>0.31896272907279299</v>
      </c>
      <c r="K9" s="17">
        <v>0.34043921073378097</v>
      </c>
      <c r="L9" s="17">
        <v>0.38958794190861201</v>
      </c>
      <c r="M9" s="17">
        <v>0.36042785048663301</v>
      </c>
      <c r="N9" s="17">
        <v>0.299084468114798</v>
      </c>
      <c r="O9" s="17">
        <v>0.31032794754258702</v>
      </c>
      <c r="P9" s="17"/>
      <c r="Q9" s="17">
        <v>0.35885546244642103</v>
      </c>
      <c r="R9" s="17">
        <v>0.40540894876850597</v>
      </c>
      <c r="S9" s="17">
        <v>0.37443533025988002</v>
      </c>
      <c r="T9" s="17">
        <v>0.345130616669444</v>
      </c>
      <c r="U9" s="17"/>
      <c r="V9" s="17">
        <v>0.37152178778610001</v>
      </c>
      <c r="W9" s="17">
        <v>0.36573154578181899</v>
      </c>
      <c r="X9" s="17">
        <v>0.37453510069012003</v>
      </c>
      <c r="Y9" s="17">
        <v>0.34971605502437902</v>
      </c>
      <c r="Z9" s="17">
        <v>0.34856635904560901</v>
      </c>
      <c r="AA9" s="17">
        <v>0.29024196677379799</v>
      </c>
      <c r="AB9" s="17">
        <v>0.30206029366317999</v>
      </c>
      <c r="AC9" s="17">
        <v>0.337493558394037</v>
      </c>
      <c r="AD9" s="17">
        <v>0.37666037316537199</v>
      </c>
      <c r="AE9" s="17"/>
      <c r="AF9" s="17">
        <v>0.35137455329855</v>
      </c>
      <c r="AG9" s="17">
        <v>0.37263120182676901</v>
      </c>
      <c r="AH9" s="17">
        <v>0.31351148056051797</v>
      </c>
      <c r="AI9" s="17">
        <v>0.35607443908898101</v>
      </c>
      <c r="AJ9" s="17">
        <v>0.30516644676572802</v>
      </c>
      <c r="AK9" s="17">
        <v>0.37377510928124602</v>
      </c>
      <c r="AL9" s="17"/>
      <c r="AM9" s="17">
        <v>0.338146501803814</v>
      </c>
      <c r="AN9" s="17">
        <v>0.30588150616202298</v>
      </c>
      <c r="AO9" s="17">
        <v>0.357353111491234</v>
      </c>
      <c r="AP9" s="17">
        <v>0.29636976422733702</v>
      </c>
      <c r="AQ9" s="17">
        <v>0.33270562123743003</v>
      </c>
      <c r="AR9" s="17">
        <v>0.27740682552847401</v>
      </c>
      <c r="AS9" s="17">
        <v>0.34766153925072502</v>
      </c>
      <c r="AT9" s="17">
        <v>0.34469925291743098</v>
      </c>
      <c r="AU9" s="17">
        <v>0.351487938459695</v>
      </c>
      <c r="AV9" s="17">
        <v>0.36847284935380797</v>
      </c>
      <c r="AW9" s="17">
        <v>0.35995492396193501</v>
      </c>
      <c r="AX9" s="17">
        <v>0.33887357473783403</v>
      </c>
      <c r="AY9" s="17">
        <v>0.28650687207235997</v>
      </c>
      <c r="AZ9" s="17">
        <v>0.39896374266537299</v>
      </c>
      <c r="BA9" s="17">
        <v>0.47176986858813802</v>
      </c>
      <c r="BB9" s="17">
        <v>0.47497422323987998</v>
      </c>
      <c r="BC9" s="17"/>
      <c r="BD9" s="17">
        <v>0.34536945291770499</v>
      </c>
      <c r="BE9" s="17">
        <v>0.35204985771566399</v>
      </c>
      <c r="BF9" s="17">
        <v>0.35541597235012201</v>
      </c>
      <c r="BG9" s="17"/>
      <c r="BH9" s="17">
        <v>0.36532001062611102</v>
      </c>
      <c r="BI9" s="17">
        <v>0.37247466452549299</v>
      </c>
      <c r="BJ9" s="17">
        <v>0.31178845276478501</v>
      </c>
      <c r="BK9" s="17"/>
      <c r="BL9" s="17">
        <v>0.25706214792293802</v>
      </c>
      <c r="BM9" s="17">
        <v>0.36329765126842001</v>
      </c>
      <c r="BN9" s="17">
        <v>0.34122428113009801</v>
      </c>
      <c r="BO9" s="17"/>
      <c r="BP9" s="17">
        <v>0.36098464651253498</v>
      </c>
      <c r="BQ9" s="17">
        <v>0.34308474361575703</v>
      </c>
      <c r="BR9" s="17"/>
      <c r="BS9" s="17">
        <v>0.51320835786572805</v>
      </c>
      <c r="BT9" s="17">
        <v>0.380241781987885</v>
      </c>
      <c r="BU9" s="17">
        <v>0.28710320064564698</v>
      </c>
      <c r="BV9" s="17">
        <v>0.33688504654270801</v>
      </c>
      <c r="BW9" s="17"/>
      <c r="BX9" s="17">
        <v>0.35643708917622502</v>
      </c>
      <c r="BY9" s="17">
        <v>0.48569855423096803</v>
      </c>
      <c r="BZ9" s="17">
        <v>0.34098868429534901</v>
      </c>
      <c r="CA9" s="17"/>
      <c r="CB9" s="17">
        <v>0.44817559050165701</v>
      </c>
      <c r="CC9" s="17">
        <v>0.48912459997253899</v>
      </c>
      <c r="CD9" s="17">
        <v>0.236413469088634</v>
      </c>
      <c r="CE9" s="17">
        <v>0.33075399526756499</v>
      </c>
      <c r="CF9" s="17">
        <v>0.51064904326164995</v>
      </c>
      <c r="CG9" s="17">
        <v>0.121790384458152</v>
      </c>
      <c r="CH9" s="17"/>
      <c r="CI9" s="17">
        <v>0.27758483703380699</v>
      </c>
      <c r="CJ9" s="17">
        <v>0.50536180770054295</v>
      </c>
      <c r="CK9" s="17">
        <v>7.7976844955376698E-2</v>
      </c>
      <c r="CL9" s="17">
        <v>0.346958054046</v>
      </c>
    </row>
    <row r="10" spans="2:90" x14ac:dyDescent="0.35">
      <c r="B10" s="21" t="s">
        <v>180</v>
      </c>
      <c r="C10" s="17">
        <v>0.20475315867211699</v>
      </c>
      <c r="D10" s="17">
        <v>0.178387956534447</v>
      </c>
      <c r="E10" s="17">
        <v>0.23083998141327999</v>
      </c>
      <c r="F10" s="17"/>
      <c r="G10" s="17">
        <v>0.19546231736415701</v>
      </c>
      <c r="H10" s="17">
        <v>0.223636110066983</v>
      </c>
      <c r="I10" s="17">
        <v>0.19170944302227699</v>
      </c>
      <c r="J10" s="17">
        <v>0.19753084006958899</v>
      </c>
      <c r="K10" s="17">
        <v>0.22960447414598101</v>
      </c>
      <c r="L10" s="17">
        <v>0.204313168490557</v>
      </c>
      <c r="M10" s="17">
        <v>0.212814047895238</v>
      </c>
      <c r="N10" s="17">
        <v>0.217351484463598</v>
      </c>
      <c r="O10" s="17">
        <v>0.17217977029027201</v>
      </c>
      <c r="P10" s="17"/>
      <c r="Q10" s="17">
        <v>0.184279900901688</v>
      </c>
      <c r="R10" s="17">
        <v>0.194384670800794</v>
      </c>
      <c r="S10" s="17">
        <v>0.20525344824139999</v>
      </c>
      <c r="T10" s="17">
        <v>0.20910130988771899</v>
      </c>
      <c r="U10" s="17"/>
      <c r="V10" s="17">
        <v>0.201216527042998</v>
      </c>
      <c r="W10" s="17">
        <v>0.21671222243473801</v>
      </c>
      <c r="X10" s="17">
        <v>0.192810616821981</v>
      </c>
      <c r="Y10" s="17">
        <v>0.18701313351231</v>
      </c>
      <c r="Z10" s="17">
        <v>0.193639165849566</v>
      </c>
      <c r="AA10" s="17">
        <v>0.222522028526393</v>
      </c>
      <c r="AB10" s="17">
        <v>0.22665846185885299</v>
      </c>
      <c r="AC10" s="17">
        <v>0.181163284314655</v>
      </c>
      <c r="AD10" s="17">
        <v>0.201637114621742</v>
      </c>
      <c r="AE10" s="17"/>
      <c r="AF10" s="17">
        <v>0.191390093386792</v>
      </c>
      <c r="AG10" s="17">
        <v>0.19165310722339199</v>
      </c>
      <c r="AH10" s="17">
        <v>0.24630019820965601</v>
      </c>
      <c r="AI10" s="17">
        <v>0.20362895681930199</v>
      </c>
      <c r="AJ10" s="17">
        <v>0.223526125291369</v>
      </c>
      <c r="AK10" s="17">
        <v>0.198361380622985</v>
      </c>
      <c r="AL10" s="17"/>
      <c r="AM10" s="17">
        <v>0.12678695181851801</v>
      </c>
      <c r="AN10" s="17">
        <v>0.108351656862473</v>
      </c>
      <c r="AO10" s="17">
        <v>0.18229294289397199</v>
      </c>
      <c r="AP10" s="17">
        <v>0.21458814011827201</v>
      </c>
      <c r="AQ10" s="17">
        <v>0.201076305128258</v>
      </c>
      <c r="AR10" s="17">
        <v>0.24143184724244299</v>
      </c>
      <c r="AS10" s="17">
        <v>0.20481334633571899</v>
      </c>
      <c r="AT10" s="17">
        <v>0.19961977971514699</v>
      </c>
      <c r="AU10" s="17">
        <v>0.23215572663803399</v>
      </c>
      <c r="AV10" s="17">
        <v>0.239366524125528</v>
      </c>
      <c r="AW10" s="17">
        <v>0.16510428638753999</v>
      </c>
      <c r="AX10" s="17">
        <v>0.215386590556845</v>
      </c>
      <c r="AY10" s="17">
        <v>0.285121186381809</v>
      </c>
      <c r="AZ10" s="17">
        <v>0.25520506931978199</v>
      </c>
      <c r="BA10" s="17">
        <v>0.15403756149598199</v>
      </c>
      <c r="BB10" s="17">
        <v>0.20175820783502399</v>
      </c>
      <c r="BC10" s="17"/>
      <c r="BD10" s="17">
        <v>0.216346238607311</v>
      </c>
      <c r="BE10" s="17">
        <v>0.20623621951728399</v>
      </c>
      <c r="BF10" s="17">
        <v>0.19337669344810299</v>
      </c>
      <c r="BG10" s="17"/>
      <c r="BH10" s="17">
        <v>0.20795375599566601</v>
      </c>
      <c r="BI10" s="17">
        <v>0.18988455550279601</v>
      </c>
      <c r="BJ10" s="17">
        <v>0.218502962670866</v>
      </c>
      <c r="BK10" s="17"/>
      <c r="BL10" s="17">
        <v>0.24301964442172799</v>
      </c>
      <c r="BM10" s="17">
        <v>0.21728629507330899</v>
      </c>
      <c r="BN10" s="17">
        <v>0.234930458816662</v>
      </c>
      <c r="BO10" s="17"/>
      <c r="BP10" s="17">
        <v>0.21595224522673701</v>
      </c>
      <c r="BQ10" s="17">
        <v>0.19625766125341801</v>
      </c>
      <c r="BR10" s="17"/>
      <c r="BS10" s="17">
        <v>0.19899946484446299</v>
      </c>
      <c r="BT10" s="17">
        <v>0.215519171464226</v>
      </c>
      <c r="BU10" s="17">
        <v>0.228889538190402</v>
      </c>
      <c r="BV10" s="17">
        <v>0.194961622976212</v>
      </c>
      <c r="BW10" s="17"/>
      <c r="BX10" s="17">
        <v>0.24774234340877599</v>
      </c>
      <c r="BY10" s="17">
        <v>0.188730778546706</v>
      </c>
      <c r="BZ10" s="17">
        <v>0.201478865693763</v>
      </c>
      <c r="CA10" s="17"/>
      <c r="CB10" s="17">
        <v>0.26574835285925902</v>
      </c>
      <c r="CC10" s="17">
        <v>0.20209201487629</v>
      </c>
      <c r="CD10" s="17">
        <v>0.19202748798340299</v>
      </c>
      <c r="CE10" s="17">
        <v>0.24920066360901699</v>
      </c>
      <c r="CF10" s="17">
        <v>0.168821265149078</v>
      </c>
      <c r="CG10" s="17">
        <v>0.13322449670122699</v>
      </c>
      <c r="CH10" s="17"/>
      <c r="CI10" s="17">
        <v>0.19843641427165001</v>
      </c>
      <c r="CJ10" s="17">
        <v>0.21946383543224701</v>
      </c>
      <c r="CK10" s="17">
        <v>0.1013215013751</v>
      </c>
      <c r="CL10" s="17">
        <v>0.225024477836093</v>
      </c>
    </row>
    <row r="11" spans="2:90" x14ac:dyDescent="0.35">
      <c r="B11" s="21" t="s">
        <v>179</v>
      </c>
      <c r="C11" s="17">
        <v>0.18810151343045201</v>
      </c>
      <c r="D11" s="17">
        <v>0.20069792183131799</v>
      </c>
      <c r="E11" s="17">
        <v>0.17614614732931799</v>
      </c>
      <c r="F11" s="17"/>
      <c r="G11" s="17">
        <v>0.20034852230538999</v>
      </c>
      <c r="H11" s="17">
        <v>0.17970496458677501</v>
      </c>
      <c r="I11" s="17">
        <v>0.172857714599877</v>
      </c>
      <c r="J11" s="17">
        <v>0.15838833523040699</v>
      </c>
      <c r="K11" s="17">
        <v>0.18873791653684199</v>
      </c>
      <c r="L11" s="17">
        <v>0.16147112672860001</v>
      </c>
      <c r="M11" s="17">
        <v>0.18730294539735001</v>
      </c>
      <c r="N11" s="17">
        <v>0.22563041779974</v>
      </c>
      <c r="O11" s="17">
        <v>0.212976141454428</v>
      </c>
      <c r="P11" s="17"/>
      <c r="Q11" s="17">
        <v>0.17227083693780801</v>
      </c>
      <c r="R11" s="17">
        <v>0.15421132036032001</v>
      </c>
      <c r="S11" s="17">
        <v>0.18297135515975599</v>
      </c>
      <c r="T11" s="17">
        <v>0.19230588606771301</v>
      </c>
      <c r="U11" s="17"/>
      <c r="V11" s="17">
        <v>0.169287717841651</v>
      </c>
      <c r="W11" s="17">
        <v>0.22515242600013999</v>
      </c>
      <c r="X11" s="17">
        <v>0.17486389670043601</v>
      </c>
      <c r="Y11" s="17">
        <v>0.19040112381888999</v>
      </c>
      <c r="Z11" s="17">
        <v>0.192709992790669</v>
      </c>
      <c r="AA11" s="17">
        <v>0.19250475928388</v>
      </c>
      <c r="AB11" s="17">
        <v>0.20234077175399101</v>
      </c>
      <c r="AC11" s="17">
        <v>0.15083798380417701</v>
      </c>
      <c r="AD11" s="17">
        <v>0.17042344654818001</v>
      </c>
      <c r="AE11" s="17"/>
      <c r="AF11" s="17">
        <v>0.170449647307753</v>
      </c>
      <c r="AG11" s="17">
        <v>0.16304679695612401</v>
      </c>
      <c r="AH11" s="17">
        <v>0.218450363598821</v>
      </c>
      <c r="AI11" s="17">
        <v>0.14571966398146299</v>
      </c>
      <c r="AJ11" s="17">
        <v>0.222812073595375</v>
      </c>
      <c r="AK11" s="17">
        <v>0.19079309472407599</v>
      </c>
      <c r="AL11" s="17"/>
      <c r="AM11" s="17">
        <v>0.129710255086259</v>
      </c>
      <c r="AN11" s="17">
        <v>0.21077144456744901</v>
      </c>
      <c r="AO11" s="17">
        <v>0.19872972203490999</v>
      </c>
      <c r="AP11" s="17">
        <v>0.164516290445129</v>
      </c>
      <c r="AQ11" s="17">
        <v>0.17692075846747601</v>
      </c>
      <c r="AR11" s="17">
        <v>0.20643834024768301</v>
      </c>
      <c r="AS11" s="17">
        <v>0.15177435871117201</v>
      </c>
      <c r="AT11" s="17">
        <v>0.25852537099438599</v>
      </c>
      <c r="AU11" s="17">
        <v>0.20710495354216901</v>
      </c>
      <c r="AV11" s="17">
        <v>0.19302114774199</v>
      </c>
      <c r="AW11" s="17">
        <v>0.20498592922584299</v>
      </c>
      <c r="AX11" s="17">
        <v>0.21816060046691799</v>
      </c>
      <c r="AY11" s="17">
        <v>0.195433111656268</v>
      </c>
      <c r="AZ11" s="17">
        <v>0.13763419006227001</v>
      </c>
      <c r="BA11" s="17">
        <v>0.16900549197468401</v>
      </c>
      <c r="BB11" s="17">
        <v>0.19371118992288</v>
      </c>
      <c r="BC11" s="17"/>
      <c r="BD11" s="17">
        <v>0.20046892884308901</v>
      </c>
      <c r="BE11" s="17">
        <v>0.190468174075071</v>
      </c>
      <c r="BF11" s="17">
        <v>0.18116133829748499</v>
      </c>
      <c r="BG11" s="17"/>
      <c r="BH11" s="17">
        <v>0.18733038788281001</v>
      </c>
      <c r="BI11" s="17">
        <v>0.19896953186902999</v>
      </c>
      <c r="BJ11" s="17">
        <v>0.221730899870489</v>
      </c>
      <c r="BK11" s="17"/>
      <c r="BL11" s="17">
        <v>0.20850016602824301</v>
      </c>
      <c r="BM11" s="17">
        <v>0.193807997746343</v>
      </c>
      <c r="BN11" s="17">
        <v>0.18956765698793099</v>
      </c>
      <c r="BO11" s="17"/>
      <c r="BP11" s="17">
        <v>0.176249786530184</v>
      </c>
      <c r="BQ11" s="17">
        <v>0.187046510486299</v>
      </c>
      <c r="BR11" s="17"/>
      <c r="BS11" s="17">
        <v>0.13928714856639299</v>
      </c>
      <c r="BT11" s="17">
        <v>0.19637015023645699</v>
      </c>
      <c r="BU11" s="17">
        <v>0.19371822268623701</v>
      </c>
      <c r="BV11" s="17">
        <v>0.20136778590106599</v>
      </c>
      <c r="BW11" s="17"/>
      <c r="BX11" s="17">
        <v>0.19146143512296199</v>
      </c>
      <c r="BY11" s="17">
        <v>0.136418711599394</v>
      </c>
      <c r="BZ11" s="17">
        <v>0.19094457612780899</v>
      </c>
      <c r="CA11" s="17"/>
      <c r="CB11" s="17">
        <v>0.15336033662155699</v>
      </c>
      <c r="CC11" s="17">
        <v>0.17224522560967301</v>
      </c>
      <c r="CD11" s="17">
        <v>0.21522709096394799</v>
      </c>
      <c r="CE11" s="17">
        <v>0.21598468406532501</v>
      </c>
      <c r="CF11" s="17">
        <v>0.152875384325007</v>
      </c>
      <c r="CG11" s="17">
        <v>0.207414298231619</v>
      </c>
      <c r="CH11" s="17"/>
      <c r="CI11" s="17">
        <v>0.16630388692008</v>
      </c>
      <c r="CJ11" s="17">
        <v>0.14028787003760701</v>
      </c>
      <c r="CK11" s="17">
        <v>0.19163943777691</v>
      </c>
      <c r="CL11" s="17">
        <v>0.220249815590769</v>
      </c>
    </row>
    <row r="12" spans="2:90" ht="29" x14ac:dyDescent="0.35">
      <c r="B12" s="21" t="s">
        <v>459</v>
      </c>
      <c r="C12" s="17">
        <v>0.158177230018899</v>
      </c>
      <c r="D12" s="17">
        <v>0.17682616049854299</v>
      </c>
      <c r="E12" s="17">
        <v>0.14070968998553399</v>
      </c>
      <c r="F12" s="17"/>
      <c r="G12" s="17">
        <v>0.15302324789128199</v>
      </c>
      <c r="H12" s="17">
        <v>0.13977042675170201</v>
      </c>
      <c r="I12" s="17">
        <v>0.13203996057314399</v>
      </c>
      <c r="J12" s="17">
        <v>0.190302506834235</v>
      </c>
      <c r="K12" s="17">
        <v>0.1630829691698</v>
      </c>
      <c r="L12" s="17">
        <v>0.14298142874106301</v>
      </c>
      <c r="M12" s="17">
        <v>0.15575877716838199</v>
      </c>
      <c r="N12" s="17">
        <v>0.154771474006413</v>
      </c>
      <c r="O12" s="17">
        <v>0.18876287341279999</v>
      </c>
      <c r="P12" s="17"/>
      <c r="Q12" s="17">
        <v>0.18318562269852201</v>
      </c>
      <c r="R12" s="17">
        <v>0.13666416296196099</v>
      </c>
      <c r="S12" s="17">
        <v>0.129050494165935</v>
      </c>
      <c r="T12" s="17">
        <v>0.153694998095007</v>
      </c>
      <c r="U12" s="17"/>
      <c r="V12" s="17">
        <v>0.16885875689640101</v>
      </c>
      <c r="W12" s="17">
        <v>0.11248933091801</v>
      </c>
      <c r="X12" s="17">
        <v>0.16824691535834399</v>
      </c>
      <c r="Y12" s="17">
        <v>0.179636653635805</v>
      </c>
      <c r="Z12" s="17">
        <v>0.14039725362403399</v>
      </c>
      <c r="AA12" s="17">
        <v>0.167635516954208</v>
      </c>
      <c r="AB12" s="17">
        <v>0.172906192403217</v>
      </c>
      <c r="AC12" s="17">
        <v>0.20351660723300199</v>
      </c>
      <c r="AD12" s="17">
        <v>0.15326694479942399</v>
      </c>
      <c r="AE12" s="17"/>
      <c r="AF12" s="17">
        <v>0.18159176441418901</v>
      </c>
      <c r="AG12" s="17">
        <v>0.15656445835931199</v>
      </c>
      <c r="AH12" s="17">
        <v>0.13240971713907301</v>
      </c>
      <c r="AI12" s="17">
        <v>0.222766110446452</v>
      </c>
      <c r="AJ12" s="17">
        <v>0.15909649131821699</v>
      </c>
      <c r="AK12" s="17">
        <v>0.13932364834387201</v>
      </c>
      <c r="AL12" s="17"/>
      <c r="AM12" s="17">
        <v>0.27902839537377999</v>
      </c>
      <c r="AN12" s="17">
        <v>0.24509574972499201</v>
      </c>
      <c r="AO12" s="17">
        <v>0.15291131496685101</v>
      </c>
      <c r="AP12" s="17">
        <v>0.21309831173538399</v>
      </c>
      <c r="AQ12" s="17">
        <v>0.15053264377716599</v>
      </c>
      <c r="AR12" s="17">
        <v>0.143430546909592</v>
      </c>
      <c r="AS12" s="17">
        <v>0.18010404087037599</v>
      </c>
      <c r="AT12" s="17">
        <v>0.111966554358224</v>
      </c>
      <c r="AU12" s="17">
        <v>0.13946261972586599</v>
      </c>
      <c r="AV12" s="17">
        <v>0.12277638068618101</v>
      </c>
      <c r="AW12" s="17">
        <v>0.16412329102547399</v>
      </c>
      <c r="AX12" s="17">
        <v>0.149669788188941</v>
      </c>
      <c r="AY12" s="17">
        <v>0.11604636688466199</v>
      </c>
      <c r="AZ12" s="17">
        <v>0.161088800721778</v>
      </c>
      <c r="BA12" s="17">
        <v>0.124594889563543</v>
      </c>
      <c r="BB12" s="17">
        <v>7.2503532526417905E-2</v>
      </c>
      <c r="BC12" s="17"/>
      <c r="BD12" s="17">
        <v>0.14428914817688199</v>
      </c>
      <c r="BE12" s="17">
        <v>0.153798800446868</v>
      </c>
      <c r="BF12" s="17">
        <v>0.16955687916085899</v>
      </c>
      <c r="BG12" s="17"/>
      <c r="BH12" s="17">
        <v>0.14655380771452101</v>
      </c>
      <c r="BI12" s="17">
        <v>0.12921255262879999</v>
      </c>
      <c r="BJ12" s="17">
        <v>0.16186516720305</v>
      </c>
      <c r="BK12" s="17"/>
      <c r="BL12" s="17">
        <v>0.119570466058709</v>
      </c>
      <c r="BM12" s="17">
        <v>0.13627460333644001</v>
      </c>
      <c r="BN12" s="17">
        <v>0.14826970382645899</v>
      </c>
      <c r="BO12" s="17"/>
      <c r="BP12" s="17">
        <v>0.16398431195937099</v>
      </c>
      <c r="BQ12" s="17">
        <v>0.16078162544459501</v>
      </c>
      <c r="BR12" s="17"/>
      <c r="BS12" s="17">
        <v>8.3379992719876506E-2</v>
      </c>
      <c r="BT12" s="17">
        <v>0.12939188084401301</v>
      </c>
      <c r="BU12" s="17">
        <v>0.184822064557885</v>
      </c>
      <c r="BV12" s="17">
        <v>0.16359869075980801</v>
      </c>
      <c r="BW12" s="17"/>
      <c r="BX12" s="17">
        <v>0.10718956001407801</v>
      </c>
      <c r="BY12" s="17">
        <v>8.5703497683542504E-2</v>
      </c>
      <c r="BZ12" s="17">
        <v>0.167682035845096</v>
      </c>
      <c r="CA12" s="17"/>
      <c r="CB12" s="17">
        <v>9.4695330849158599E-2</v>
      </c>
      <c r="CC12" s="17">
        <v>9.8473540423668404E-2</v>
      </c>
      <c r="CD12" s="17">
        <v>0.23610145324447299</v>
      </c>
      <c r="CE12" s="17">
        <v>0.118372140566033</v>
      </c>
      <c r="CF12" s="17">
        <v>8.8786390973068605E-2</v>
      </c>
      <c r="CG12" s="17">
        <v>0.292699106006092</v>
      </c>
      <c r="CH12" s="17"/>
      <c r="CI12" s="17">
        <v>0.18352704706418699</v>
      </c>
      <c r="CJ12" s="17">
        <v>8.9897937109882295E-2</v>
      </c>
      <c r="CK12" s="17">
        <v>0.39946382617840298</v>
      </c>
      <c r="CL12" s="17">
        <v>0.12853704903000401</v>
      </c>
    </row>
    <row r="13" spans="2:90" x14ac:dyDescent="0.35">
      <c r="B13" s="21" t="s">
        <v>177</v>
      </c>
      <c r="C13" s="17">
        <v>4.1441641829372398E-2</v>
      </c>
      <c r="D13" s="17">
        <v>4.8573008155824701E-2</v>
      </c>
      <c r="E13" s="17">
        <v>3.4409635510130002E-2</v>
      </c>
      <c r="F13" s="17"/>
      <c r="G13" s="17">
        <v>3.0176755852014001E-2</v>
      </c>
      <c r="H13" s="17">
        <v>1.5956336240160799E-2</v>
      </c>
      <c r="I13" s="17">
        <v>4.5278547480959802E-2</v>
      </c>
      <c r="J13" s="17">
        <v>5.9178207080402903E-2</v>
      </c>
      <c r="K13" s="17">
        <v>3.2699643091989999E-2</v>
      </c>
      <c r="L13" s="17">
        <v>2.9670079507424299E-2</v>
      </c>
      <c r="M13" s="17">
        <v>4.9414227168723797E-2</v>
      </c>
      <c r="N13" s="17">
        <v>5.4553067613812102E-2</v>
      </c>
      <c r="O13" s="17">
        <v>5.3464468530984501E-2</v>
      </c>
      <c r="P13" s="17"/>
      <c r="Q13" s="17">
        <v>4.9376726223499597E-2</v>
      </c>
      <c r="R13" s="17">
        <v>4.5010050528882101E-2</v>
      </c>
      <c r="S13" s="17">
        <v>6.3052410393047098E-2</v>
      </c>
      <c r="T13" s="17">
        <v>4.0954873767892898E-2</v>
      </c>
      <c r="U13" s="17"/>
      <c r="V13" s="17">
        <v>4.4124227580112897E-2</v>
      </c>
      <c r="W13" s="17">
        <v>2.3927124167754599E-2</v>
      </c>
      <c r="X13" s="17">
        <v>3.6994313371066699E-2</v>
      </c>
      <c r="Y13" s="17">
        <v>2.5927611866808E-2</v>
      </c>
      <c r="Z13" s="17">
        <v>6.5816850298159396E-2</v>
      </c>
      <c r="AA13" s="17">
        <v>5.2104117444914999E-2</v>
      </c>
      <c r="AB13" s="17">
        <v>4.1724460595861802E-2</v>
      </c>
      <c r="AC13" s="17">
        <v>5.6534870463273601E-2</v>
      </c>
      <c r="AD13" s="17">
        <v>4.3766543547499398E-2</v>
      </c>
      <c r="AE13" s="17"/>
      <c r="AF13" s="17">
        <v>3.4168657433583501E-2</v>
      </c>
      <c r="AG13" s="17">
        <v>6.9361736565806506E-2</v>
      </c>
      <c r="AH13" s="17">
        <v>3.5169287460759403E-2</v>
      </c>
      <c r="AI13" s="17">
        <v>3.3230973650009099E-2</v>
      </c>
      <c r="AJ13" s="17">
        <v>3.3746923726058399E-2</v>
      </c>
      <c r="AK13" s="17">
        <v>3.8588530404893101E-2</v>
      </c>
      <c r="AL13" s="17"/>
      <c r="AM13" s="17">
        <v>3.6066382134375297E-2</v>
      </c>
      <c r="AN13" s="17">
        <v>4.0410945302624297E-2</v>
      </c>
      <c r="AO13" s="17">
        <v>3.3812273498496401E-2</v>
      </c>
      <c r="AP13" s="17">
        <v>6.1637746253916E-2</v>
      </c>
      <c r="AQ13" s="17">
        <v>7.15086088260624E-2</v>
      </c>
      <c r="AR13" s="17">
        <v>7.5230788594479403E-2</v>
      </c>
      <c r="AS13" s="17">
        <v>4.0364504312556199E-2</v>
      </c>
      <c r="AT13" s="17">
        <v>1.32542283459377E-2</v>
      </c>
      <c r="AU13" s="17">
        <v>4.28467372903805E-2</v>
      </c>
      <c r="AV13" s="17">
        <v>4.5644505156217798E-2</v>
      </c>
      <c r="AW13" s="17">
        <v>4.7494789533794698E-2</v>
      </c>
      <c r="AX13" s="17">
        <v>4.8368861244425403E-2</v>
      </c>
      <c r="AY13" s="17">
        <v>3.9175482302461297E-2</v>
      </c>
      <c r="AZ13" s="17">
        <v>2.8104921700916399E-2</v>
      </c>
      <c r="BA13" s="17">
        <v>1.27141521266118E-2</v>
      </c>
      <c r="BB13" s="17">
        <v>3.3221366931408002E-2</v>
      </c>
      <c r="BC13" s="17"/>
      <c r="BD13" s="17">
        <v>4.2082101959661999E-2</v>
      </c>
      <c r="BE13" s="17">
        <v>3.3389565167614502E-2</v>
      </c>
      <c r="BF13" s="17">
        <v>4.4857542427829702E-2</v>
      </c>
      <c r="BG13" s="17"/>
      <c r="BH13" s="17">
        <v>3.7141964350071902E-2</v>
      </c>
      <c r="BI13" s="17">
        <v>6.1227292852660403E-2</v>
      </c>
      <c r="BJ13" s="17">
        <v>4.04722057531283E-2</v>
      </c>
      <c r="BK13" s="17"/>
      <c r="BL13" s="17">
        <v>8.8661557374046004E-2</v>
      </c>
      <c r="BM13" s="17">
        <v>5.1436363842580497E-2</v>
      </c>
      <c r="BN13" s="17">
        <v>4.6111345304182101E-2</v>
      </c>
      <c r="BO13" s="17"/>
      <c r="BP13" s="17">
        <v>2.9332635329947902E-2</v>
      </c>
      <c r="BQ13" s="17">
        <v>5.0137092445823199E-2</v>
      </c>
      <c r="BR13" s="17"/>
      <c r="BS13" s="17">
        <v>3.6681025337790503E-2</v>
      </c>
      <c r="BT13" s="17">
        <v>3.4267785812192302E-2</v>
      </c>
      <c r="BU13" s="17">
        <v>4.5583406644012003E-2</v>
      </c>
      <c r="BV13" s="17">
        <v>4.4781353524597903E-2</v>
      </c>
      <c r="BW13" s="17"/>
      <c r="BX13" s="17">
        <v>4.0889829373721098E-2</v>
      </c>
      <c r="BY13" s="17">
        <v>2.6307394283907E-2</v>
      </c>
      <c r="BZ13" s="17">
        <v>4.2426313509411402E-2</v>
      </c>
      <c r="CA13" s="17"/>
      <c r="CB13" s="17">
        <v>1.8491451825101601E-2</v>
      </c>
      <c r="CC13" s="17">
        <v>1.4813185458290599E-2</v>
      </c>
      <c r="CD13" s="17">
        <v>4.6403634503450898E-2</v>
      </c>
      <c r="CE13" s="17">
        <v>3.5970292054759802E-2</v>
      </c>
      <c r="CF13" s="17">
        <v>3.1672147714127602E-2</v>
      </c>
      <c r="CG13" s="17">
        <v>0.107476703432274</v>
      </c>
      <c r="CH13" s="17"/>
      <c r="CI13" s="17">
        <v>5.6897606546347901E-2</v>
      </c>
      <c r="CJ13" s="17">
        <v>1.7271295448779901E-2</v>
      </c>
      <c r="CK13" s="17">
        <v>9.1746361009879096E-2</v>
      </c>
      <c r="CL13" s="17">
        <v>3.8839822574491097E-2</v>
      </c>
    </row>
    <row r="14" spans="2:90" x14ac:dyDescent="0.35">
      <c r="B14" s="21" t="s">
        <v>176</v>
      </c>
      <c r="C14" s="17">
        <v>2.6144943643440399E-2</v>
      </c>
      <c r="D14" s="17">
        <v>3.7378605178303902E-2</v>
      </c>
      <c r="E14" s="17">
        <v>1.54041515954382E-2</v>
      </c>
      <c r="F14" s="17"/>
      <c r="G14" s="17">
        <v>1.00612329908892E-2</v>
      </c>
      <c r="H14" s="17">
        <v>1.3537735856537199E-2</v>
      </c>
      <c r="I14" s="17">
        <v>3.7414057218851798E-2</v>
      </c>
      <c r="J14" s="17">
        <v>3.91221585398943E-2</v>
      </c>
      <c r="K14" s="17">
        <v>2.62201674893595E-2</v>
      </c>
      <c r="L14" s="17">
        <v>2.2862807079875699E-2</v>
      </c>
      <c r="M14" s="17">
        <v>1.49458875552604E-2</v>
      </c>
      <c r="N14" s="17">
        <v>3.0793648257780099E-2</v>
      </c>
      <c r="O14" s="17">
        <v>3.9499842057585798E-2</v>
      </c>
      <c r="P14" s="17"/>
      <c r="Q14" s="17">
        <v>9.6601649943899408E-3</v>
      </c>
      <c r="R14" s="17">
        <v>2.3996843038876101E-2</v>
      </c>
      <c r="S14" s="17">
        <v>1.7772827069234502E-2</v>
      </c>
      <c r="T14" s="17">
        <v>2.9412021261785201E-2</v>
      </c>
      <c r="U14" s="17"/>
      <c r="V14" s="17">
        <v>1.2295254276144399E-2</v>
      </c>
      <c r="W14" s="17">
        <v>3.0189154471310899E-2</v>
      </c>
      <c r="X14" s="17">
        <v>2.9659867939998499E-2</v>
      </c>
      <c r="Y14" s="17">
        <v>3.4511500713444401E-2</v>
      </c>
      <c r="Z14" s="17">
        <v>3.2553118224291099E-2</v>
      </c>
      <c r="AA14" s="17">
        <v>2.4659504176767301E-2</v>
      </c>
      <c r="AB14" s="17">
        <v>2.94921701513517E-2</v>
      </c>
      <c r="AC14" s="17">
        <v>2.03556778292249E-2</v>
      </c>
      <c r="AD14" s="17">
        <v>2.5577896840839699E-2</v>
      </c>
      <c r="AE14" s="17"/>
      <c r="AF14" s="17">
        <v>3.5106252485977797E-2</v>
      </c>
      <c r="AG14" s="17">
        <v>1.9618195439871401E-2</v>
      </c>
      <c r="AH14" s="17">
        <v>2.0422001910955501E-2</v>
      </c>
      <c r="AI14" s="17">
        <v>1.1017110581638999E-2</v>
      </c>
      <c r="AJ14" s="17">
        <v>1.7395156671848301E-2</v>
      </c>
      <c r="AK14" s="17">
        <v>3.2726470596659098E-2</v>
      </c>
      <c r="AL14" s="17"/>
      <c r="AM14" s="17">
        <v>3.05180637938277E-2</v>
      </c>
      <c r="AN14" s="17">
        <v>2.9355234870974699E-2</v>
      </c>
      <c r="AO14" s="17">
        <v>2.9118347460380799E-2</v>
      </c>
      <c r="AP14" s="17">
        <v>2.8733608752473001E-2</v>
      </c>
      <c r="AQ14" s="17">
        <v>3.4060541629508299E-2</v>
      </c>
      <c r="AR14" s="17">
        <v>2.9931537772094501E-2</v>
      </c>
      <c r="AS14" s="17">
        <v>3.1168142070853899E-2</v>
      </c>
      <c r="AT14" s="17">
        <v>3.52130873899048E-2</v>
      </c>
      <c r="AU14" s="17">
        <v>1.7772935174588299E-2</v>
      </c>
      <c r="AV14" s="17">
        <v>2.18257732584624E-2</v>
      </c>
      <c r="AW14" s="17">
        <v>3.8006069742636102E-2</v>
      </c>
      <c r="AX14" s="17">
        <v>2.5103123476039099E-2</v>
      </c>
      <c r="AY14" s="17">
        <v>4.6753469651025198E-2</v>
      </c>
      <c r="AZ14" s="17">
        <v>0</v>
      </c>
      <c r="BA14" s="17">
        <v>2.3907196238513902E-2</v>
      </c>
      <c r="BB14" s="17">
        <v>1.62085072520123E-2</v>
      </c>
      <c r="BC14" s="17"/>
      <c r="BD14" s="17">
        <v>2.6741469826693801E-2</v>
      </c>
      <c r="BE14" s="17">
        <v>2.6018244167207698E-2</v>
      </c>
      <c r="BF14" s="17">
        <v>2.5751913638526198E-2</v>
      </c>
      <c r="BG14" s="17"/>
      <c r="BH14" s="17">
        <v>2.75326630099972E-2</v>
      </c>
      <c r="BI14" s="17">
        <v>2.2780524601853799E-2</v>
      </c>
      <c r="BJ14" s="17">
        <v>2.1401312191711E-2</v>
      </c>
      <c r="BK14" s="17"/>
      <c r="BL14" s="17">
        <v>4.2451372753093498E-2</v>
      </c>
      <c r="BM14" s="17">
        <v>1.79306170721736E-2</v>
      </c>
      <c r="BN14" s="17">
        <v>3.0416141460035E-2</v>
      </c>
      <c r="BO14" s="17"/>
      <c r="BP14" s="17">
        <v>2.51750395965517E-2</v>
      </c>
      <c r="BQ14" s="17">
        <v>2.7564804751888699E-2</v>
      </c>
      <c r="BR14" s="17"/>
      <c r="BS14" s="17">
        <v>1.5815539420344402E-2</v>
      </c>
      <c r="BT14" s="17">
        <v>2.61776463238199E-2</v>
      </c>
      <c r="BU14" s="17">
        <v>3.6947952571728601E-2</v>
      </c>
      <c r="BV14" s="17">
        <v>2.0259473763795399E-2</v>
      </c>
      <c r="BW14" s="17"/>
      <c r="BX14" s="17">
        <v>3.5002138433042798E-2</v>
      </c>
      <c r="BY14" s="17">
        <v>4.22255147128116E-2</v>
      </c>
      <c r="BZ14" s="17">
        <v>2.4279318415547001E-2</v>
      </c>
      <c r="CA14" s="17"/>
      <c r="CB14" s="17">
        <v>7.8995871953230004E-3</v>
      </c>
      <c r="CC14" s="17">
        <v>8.0473924567263707E-3</v>
      </c>
      <c r="CD14" s="17">
        <v>2.7548166155240601E-2</v>
      </c>
      <c r="CE14" s="17">
        <v>2.42557388549825E-2</v>
      </c>
      <c r="CF14" s="17">
        <v>2.1672775260313502E-2</v>
      </c>
      <c r="CG14" s="17">
        <v>7.3298055817877197E-2</v>
      </c>
      <c r="CH14" s="17"/>
      <c r="CI14" s="17">
        <v>5.94870870867951E-2</v>
      </c>
      <c r="CJ14" s="17">
        <v>9.1958760730695508E-3</v>
      </c>
      <c r="CK14" s="17">
        <v>5.7155445598658698E-2</v>
      </c>
      <c r="CL14" s="17">
        <v>2.04068876955797E-2</v>
      </c>
    </row>
    <row r="15" spans="2:90" ht="29" x14ac:dyDescent="0.35">
      <c r="B15" s="21" t="s">
        <v>460</v>
      </c>
      <c r="C15" s="17">
        <v>9.8276343528466495E-3</v>
      </c>
      <c r="D15" s="17">
        <v>1.1520955151673E-2</v>
      </c>
      <c r="E15" s="17">
        <v>8.3182900069845092E-3</v>
      </c>
      <c r="F15" s="17"/>
      <c r="G15" s="17">
        <v>1.9288190163604099E-2</v>
      </c>
      <c r="H15" s="17">
        <v>2.0612094385104702E-3</v>
      </c>
      <c r="I15" s="17">
        <v>1.29345842978589E-2</v>
      </c>
      <c r="J15" s="17">
        <v>1.2480190662293601E-2</v>
      </c>
      <c r="K15" s="17">
        <v>8.7721696371178305E-3</v>
      </c>
      <c r="L15" s="17">
        <v>1.70273631636522E-2</v>
      </c>
      <c r="M15" s="17">
        <v>5.4288932123518199E-3</v>
      </c>
      <c r="N15" s="17">
        <v>3.8757953120637698E-3</v>
      </c>
      <c r="O15" s="17">
        <v>7.4625974234497497E-3</v>
      </c>
      <c r="P15" s="17"/>
      <c r="Q15" s="17">
        <v>1.6383798973772502E-2</v>
      </c>
      <c r="R15" s="17">
        <v>1.0871188316866801E-2</v>
      </c>
      <c r="S15" s="17">
        <v>1.6387910040329901E-2</v>
      </c>
      <c r="T15" s="17">
        <v>7.92580433455547E-3</v>
      </c>
      <c r="U15" s="17"/>
      <c r="V15" s="17">
        <v>1.26858978443315E-2</v>
      </c>
      <c r="W15" s="17">
        <v>9.6482236773362904E-3</v>
      </c>
      <c r="X15" s="17">
        <v>6.0805130133742696E-3</v>
      </c>
      <c r="Y15" s="17">
        <v>7.0812773744311896E-3</v>
      </c>
      <c r="Z15" s="17">
        <v>1.9778461379179602E-2</v>
      </c>
      <c r="AA15" s="17">
        <v>1.2390232720351699E-2</v>
      </c>
      <c r="AB15" s="17">
        <v>4.72015208063671E-3</v>
      </c>
      <c r="AC15" s="17">
        <v>0</v>
      </c>
      <c r="AD15" s="17">
        <v>9.6009544872685398E-3</v>
      </c>
      <c r="AE15" s="17"/>
      <c r="AF15" s="17">
        <v>1.4785217624212E-2</v>
      </c>
      <c r="AG15" s="17">
        <v>4.8286819692235699E-3</v>
      </c>
      <c r="AH15" s="17">
        <v>9.9946299564062594E-3</v>
      </c>
      <c r="AI15" s="17">
        <v>9.5558086036583601E-3</v>
      </c>
      <c r="AJ15" s="17">
        <v>1.05277334710262E-2</v>
      </c>
      <c r="AK15" s="17">
        <v>8.7766270032735901E-3</v>
      </c>
      <c r="AL15" s="17"/>
      <c r="AM15" s="17">
        <v>1.7230599401994399E-2</v>
      </c>
      <c r="AN15" s="17">
        <v>2.3260189680527399E-2</v>
      </c>
      <c r="AO15" s="17">
        <v>0</v>
      </c>
      <c r="AP15" s="17">
        <v>0</v>
      </c>
      <c r="AQ15" s="17">
        <v>1.6939531766780602E-2</v>
      </c>
      <c r="AR15" s="17">
        <v>1.8493761208593501E-2</v>
      </c>
      <c r="AS15" s="17">
        <v>8.7801078064671592E-3</v>
      </c>
      <c r="AT15" s="17">
        <v>2.4087747593977499E-2</v>
      </c>
      <c r="AU15" s="17">
        <v>9.1690891692667604E-3</v>
      </c>
      <c r="AV15" s="17">
        <v>8.8928196778130797E-3</v>
      </c>
      <c r="AW15" s="17">
        <v>1.26178166152217E-3</v>
      </c>
      <c r="AX15" s="17">
        <v>0</v>
      </c>
      <c r="AY15" s="17">
        <v>1.9323742022942101E-2</v>
      </c>
      <c r="AZ15" s="17">
        <v>0</v>
      </c>
      <c r="BA15" s="17">
        <v>0</v>
      </c>
      <c r="BB15" s="17">
        <v>5.5197531541875296E-3</v>
      </c>
      <c r="BC15" s="17"/>
      <c r="BD15" s="17">
        <v>1.2315029538974301E-2</v>
      </c>
      <c r="BE15" s="17">
        <v>9.1758731563020505E-3</v>
      </c>
      <c r="BF15" s="17">
        <v>7.7253260584812904E-3</v>
      </c>
      <c r="BG15" s="17"/>
      <c r="BH15" s="17">
        <v>8.56659816903323E-3</v>
      </c>
      <c r="BI15" s="17">
        <v>1.28734552294589E-2</v>
      </c>
      <c r="BJ15" s="17">
        <v>1.32112378631591E-2</v>
      </c>
      <c r="BK15" s="17"/>
      <c r="BL15" s="17">
        <v>7.4340929156705704E-3</v>
      </c>
      <c r="BM15" s="17">
        <v>1.1598319042508401E-2</v>
      </c>
      <c r="BN15" s="17">
        <v>9.6805878608011695E-4</v>
      </c>
      <c r="BO15" s="17"/>
      <c r="BP15" s="17">
        <v>4.7752040163819998E-3</v>
      </c>
      <c r="BQ15" s="17">
        <v>1.07431645890651E-2</v>
      </c>
      <c r="BR15" s="17"/>
      <c r="BS15" s="17">
        <v>5.1392895118028102E-3</v>
      </c>
      <c r="BT15" s="17">
        <v>1.0432773144128001E-2</v>
      </c>
      <c r="BU15" s="17">
        <v>9.2750444597247302E-3</v>
      </c>
      <c r="BV15" s="17">
        <v>1.15540070484891E-2</v>
      </c>
      <c r="BW15" s="17"/>
      <c r="BX15" s="17">
        <v>3.48307550730929E-3</v>
      </c>
      <c r="BY15" s="17">
        <v>0</v>
      </c>
      <c r="BZ15" s="17">
        <v>1.1060091536745399E-2</v>
      </c>
      <c r="CA15" s="17"/>
      <c r="CB15" s="17">
        <v>6.0218457965619697E-3</v>
      </c>
      <c r="CC15" s="17">
        <v>6.87516134058832E-3</v>
      </c>
      <c r="CD15" s="17">
        <v>1.22465716622013E-2</v>
      </c>
      <c r="CE15" s="17">
        <v>7.6184200206332198E-3</v>
      </c>
      <c r="CF15" s="17">
        <v>6.44299711352345E-3</v>
      </c>
      <c r="CG15" s="17">
        <v>1.9625396135753401E-2</v>
      </c>
      <c r="CH15" s="17"/>
      <c r="CI15" s="17">
        <v>2.3836533210401301E-2</v>
      </c>
      <c r="CJ15" s="17">
        <v>2.18035375825444E-3</v>
      </c>
      <c r="CK15" s="17">
        <v>2.0088842323595001E-2</v>
      </c>
      <c r="CL15" s="17">
        <v>8.4637647235024805E-3</v>
      </c>
    </row>
    <row r="16" spans="2:90" x14ac:dyDescent="0.35">
      <c r="B16" s="21" t="s">
        <v>150</v>
      </c>
      <c r="C16" s="23">
        <v>2.15839357641089E-2</v>
      </c>
      <c r="D16" s="23">
        <v>2.3779134841076299E-2</v>
      </c>
      <c r="E16" s="23">
        <v>1.9011405141516599E-2</v>
      </c>
      <c r="F16" s="23"/>
      <c r="G16" s="23">
        <v>2.8364040835751302E-2</v>
      </c>
      <c r="H16" s="23">
        <v>3.0048457346593699E-2</v>
      </c>
      <c r="I16" s="23">
        <v>2.77540394096055E-2</v>
      </c>
      <c r="J16" s="23">
        <v>2.4035032510386401E-2</v>
      </c>
      <c r="K16" s="23">
        <v>1.04434491951279E-2</v>
      </c>
      <c r="L16" s="23">
        <v>3.2086084380214999E-2</v>
      </c>
      <c r="M16" s="23">
        <v>1.39073711160609E-2</v>
      </c>
      <c r="N16" s="23">
        <v>1.39396444317944E-2</v>
      </c>
      <c r="O16" s="23">
        <v>1.5326359287893001E-2</v>
      </c>
      <c r="P16" s="23"/>
      <c r="Q16" s="23">
        <v>2.59874868238993E-2</v>
      </c>
      <c r="R16" s="23">
        <v>2.94528152237944E-2</v>
      </c>
      <c r="S16" s="23">
        <v>1.1076224670417901E-2</v>
      </c>
      <c r="T16" s="23">
        <v>2.1474489915882501E-2</v>
      </c>
      <c r="U16" s="23"/>
      <c r="V16" s="23">
        <v>2.0009830732261799E-2</v>
      </c>
      <c r="W16" s="23">
        <v>1.61499725488915E-2</v>
      </c>
      <c r="X16" s="23">
        <v>1.6808776104679901E-2</v>
      </c>
      <c r="Y16" s="23">
        <v>2.57126440539329E-2</v>
      </c>
      <c r="Z16" s="23">
        <v>6.5387987884919603E-3</v>
      </c>
      <c r="AA16" s="23">
        <v>3.7941874119687399E-2</v>
      </c>
      <c r="AB16" s="23">
        <v>2.0097497492908799E-2</v>
      </c>
      <c r="AC16" s="23">
        <v>5.0098017961630097E-2</v>
      </c>
      <c r="AD16" s="23">
        <v>1.9066725989673999E-2</v>
      </c>
      <c r="AE16" s="23"/>
      <c r="AF16" s="23">
        <v>2.1133814048943E-2</v>
      </c>
      <c r="AG16" s="23">
        <v>2.2295821659502401E-2</v>
      </c>
      <c r="AH16" s="23">
        <v>2.3742321163810701E-2</v>
      </c>
      <c r="AI16" s="23">
        <v>1.8006936828495201E-2</v>
      </c>
      <c r="AJ16" s="23">
        <v>2.7729049160379E-2</v>
      </c>
      <c r="AK16" s="23">
        <v>1.76551390229963E-2</v>
      </c>
      <c r="AL16" s="23"/>
      <c r="AM16" s="23">
        <v>4.2512850587431497E-2</v>
      </c>
      <c r="AN16" s="23">
        <v>3.6873272828935703E-2</v>
      </c>
      <c r="AO16" s="23">
        <v>4.5782287654155998E-2</v>
      </c>
      <c r="AP16" s="23">
        <v>2.10561384674894E-2</v>
      </c>
      <c r="AQ16" s="23">
        <v>1.6255989167319101E-2</v>
      </c>
      <c r="AR16" s="23">
        <v>7.6363524966410797E-3</v>
      </c>
      <c r="AS16" s="23">
        <v>3.53339606421317E-2</v>
      </c>
      <c r="AT16" s="23">
        <v>1.26339786849918E-2</v>
      </c>
      <c r="AU16" s="23">
        <v>0</v>
      </c>
      <c r="AV16" s="23">
        <v>0</v>
      </c>
      <c r="AW16" s="23">
        <v>1.90689284612547E-2</v>
      </c>
      <c r="AX16" s="23">
        <v>4.43746132899717E-3</v>
      </c>
      <c r="AY16" s="23">
        <v>1.16397690284722E-2</v>
      </c>
      <c r="AZ16" s="23">
        <v>1.9003275529880501E-2</v>
      </c>
      <c r="BA16" s="23">
        <v>4.3970840012527601E-2</v>
      </c>
      <c r="BB16" s="23">
        <v>2.1032191381903302E-3</v>
      </c>
      <c r="BC16" s="23"/>
      <c r="BD16" s="23">
        <v>1.2387630129682799E-2</v>
      </c>
      <c r="BE16" s="23">
        <v>2.88632657539887E-2</v>
      </c>
      <c r="BF16" s="23">
        <v>2.2154334618594101E-2</v>
      </c>
      <c r="BG16" s="23"/>
      <c r="BH16" s="23">
        <v>1.9600812251789401E-2</v>
      </c>
      <c r="BI16" s="23">
        <v>1.25774227899069E-2</v>
      </c>
      <c r="BJ16" s="23">
        <v>1.10277616828112E-2</v>
      </c>
      <c r="BK16" s="23"/>
      <c r="BL16" s="23">
        <v>3.3300552525572701E-2</v>
      </c>
      <c r="BM16" s="23">
        <v>8.3681526182251102E-3</v>
      </c>
      <c r="BN16" s="23">
        <v>8.5123536885517697E-3</v>
      </c>
      <c r="BO16" s="23"/>
      <c r="BP16" s="23">
        <v>2.3546130828291101E-2</v>
      </c>
      <c r="BQ16" s="23">
        <v>2.43843974131535E-2</v>
      </c>
      <c r="BR16" s="23"/>
      <c r="BS16" s="23">
        <v>7.4891817336021904E-3</v>
      </c>
      <c r="BT16" s="23">
        <v>7.5988101872791298E-3</v>
      </c>
      <c r="BU16" s="23">
        <v>1.36605702443652E-2</v>
      </c>
      <c r="BV16" s="23">
        <v>2.6592019483322901E-2</v>
      </c>
      <c r="BW16" s="23"/>
      <c r="BX16" s="23">
        <v>1.7794528963886301E-2</v>
      </c>
      <c r="BY16" s="23">
        <v>3.4915548942670099E-2</v>
      </c>
      <c r="BZ16" s="23">
        <v>2.1140114576279099E-2</v>
      </c>
      <c r="CA16" s="23"/>
      <c r="CB16" s="23">
        <v>5.6075043513807701E-3</v>
      </c>
      <c r="CC16" s="23">
        <v>8.3288798622235503E-3</v>
      </c>
      <c r="CD16" s="23">
        <v>3.4032126398649797E-2</v>
      </c>
      <c r="CE16" s="23">
        <v>1.7844065561683799E-2</v>
      </c>
      <c r="CF16" s="23">
        <v>1.90799962032316E-2</v>
      </c>
      <c r="CG16" s="23">
        <v>4.4471559217004901E-2</v>
      </c>
      <c r="CH16" s="23"/>
      <c r="CI16" s="23">
        <v>3.3926587866731701E-2</v>
      </c>
      <c r="CJ16" s="23">
        <v>1.6341024439616901E-2</v>
      </c>
      <c r="CK16" s="23">
        <v>6.0607740782077202E-2</v>
      </c>
      <c r="CL16" s="23">
        <v>1.15201285035611E-2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469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0.37726252692613699</v>
      </c>
      <c r="D9" s="17">
        <v>0.33071133994719398</v>
      </c>
      <c r="E9" s="17">
        <v>0.419843192571073</v>
      </c>
      <c r="F9" s="17"/>
      <c r="G9" s="17">
        <v>0.38301926376301498</v>
      </c>
      <c r="H9" s="17">
        <v>0.40677083111843498</v>
      </c>
      <c r="I9" s="17">
        <v>0.404404699991528</v>
      </c>
      <c r="J9" s="17">
        <v>0.36635226782589297</v>
      </c>
      <c r="K9" s="17">
        <v>0.35697408196026997</v>
      </c>
      <c r="L9" s="17">
        <v>0.43497339400216101</v>
      </c>
      <c r="M9" s="17">
        <v>0.38983167216133602</v>
      </c>
      <c r="N9" s="17">
        <v>0.337416818101409</v>
      </c>
      <c r="O9" s="17">
        <v>0.32291957879956301</v>
      </c>
      <c r="P9" s="17"/>
      <c r="Q9" s="17">
        <v>0.36151753458393698</v>
      </c>
      <c r="R9" s="17">
        <v>0.41619825823585099</v>
      </c>
      <c r="S9" s="17">
        <v>0.434446721759355</v>
      </c>
      <c r="T9" s="17">
        <v>0.37813825481532198</v>
      </c>
      <c r="U9" s="17"/>
      <c r="V9" s="17">
        <v>0.40418778157449098</v>
      </c>
      <c r="W9" s="17">
        <v>0.36638008835421199</v>
      </c>
      <c r="X9" s="17">
        <v>0.34744396448481302</v>
      </c>
      <c r="Y9" s="17">
        <v>0.35524643810782303</v>
      </c>
      <c r="Z9" s="17">
        <v>0.375259531084501</v>
      </c>
      <c r="AA9" s="17">
        <v>0.32506678870747602</v>
      </c>
      <c r="AB9" s="17">
        <v>0.38278781103384801</v>
      </c>
      <c r="AC9" s="17">
        <v>0.43492362220423503</v>
      </c>
      <c r="AD9" s="17">
        <v>0.41668552440150902</v>
      </c>
      <c r="AE9" s="17"/>
      <c r="AF9" s="17">
        <v>0.40158021840421798</v>
      </c>
      <c r="AG9" s="17">
        <v>0.40948765157487599</v>
      </c>
      <c r="AH9" s="17">
        <v>0.37089559129209299</v>
      </c>
      <c r="AI9" s="17">
        <v>0.358479195540162</v>
      </c>
      <c r="AJ9" s="17">
        <v>0.33907385100996001</v>
      </c>
      <c r="AK9" s="17">
        <v>0.36993123089281299</v>
      </c>
      <c r="AL9" s="17"/>
      <c r="AM9" s="17">
        <v>0.30611068792797602</v>
      </c>
      <c r="AN9" s="17">
        <v>0.33229663707810497</v>
      </c>
      <c r="AO9" s="17">
        <v>0.38166396926990998</v>
      </c>
      <c r="AP9" s="17">
        <v>0.31902769282204602</v>
      </c>
      <c r="AQ9" s="17">
        <v>0.38865761735948801</v>
      </c>
      <c r="AR9" s="17">
        <v>0.35303578057782498</v>
      </c>
      <c r="AS9" s="17">
        <v>0.37677203294697198</v>
      </c>
      <c r="AT9" s="17">
        <v>0.375824739843022</v>
      </c>
      <c r="AU9" s="17">
        <v>0.42532056549354802</v>
      </c>
      <c r="AV9" s="17">
        <v>0.42888172482600001</v>
      </c>
      <c r="AW9" s="17">
        <v>0.34809407343106402</v>
      </c>
      <c r="AX9" s="17">
        <v>0.318771513818288</v>
      </c>
      <c r="AY9" s="17">
        <v>0.39832579720045402</v>
      </c>
      <c r="AZ9" s="17">
        <v>0.40468888786001</v>
      </c>
      <c r="BA9" s="17">
        <v>0.403379434184164</v>
      </c>
      <c r="BB9" s="17">
        <v>0.42001737915936099</v>
      </c>
      <c r="BC9" s="17"/>
      <c r="BD9" s="17">
        <v>0.35557981018944601</v>
      </c>
      <c r="BE9" s="17">
        <v>0.37817576427343602</v>
      </c>
      <c r="BF9" s="17">
        <v>0.39808380555893103</v>
      </c>
      <c r="BG9" s="17"/>
      <c r="BH9" s="17">
        <v>0.39028697550708202</v>
      </c>
      <c r="BI9" s="17">
        <v>0.35104291754496397</v>
      </c>
      <c r="BJ9" s="17">
        <v>0.37597080682533601</v>
      </c>
      <c r="BK9" s="17"/>
      <c r="BL9" s="17">
        <v>0.34046337161165102</v>
      </c>
      <c r="BM9" s="17">
        <v>0.39733128382052102</v>
      </c>
      <c r="BN9" s="17">
        <v>0.36633585824111398</v>
      </c>
      <c r="BO9" s="17"/>
      <c r="BP9" s="17">
        <v>0.37060946476197099</v>
      </c>
      <c r="BQ9" s="17">
        <v>0.378158208511364</v>
      </c>
      <c r="BR9" s="17"/>
      <c r="BS9" s="17">
        <v>0.52182885584357197</v>
      </c>
      <c r="BT9" s="17">
        <v>0.42138122907558101</v>
      </c>
      <c r="BU9" s="17">
        <v>0.33238716019040099</v>
      </c>
      <c r="BV9" s="17">
        <v>0.35348880765938201</v>
      </c>
      <c r="BW9" s="17"/>
      <c r="BX9" s="17">
        <v>0.37353921395474898</v>
      </c>
      <c r="BY9" s="17">
        <v>0.51597160683098697</v>
      </c>
      <c r="BZ9" s="17">
        <v>0.36910767163851999</v>
      </c>
      <c r="CA9" s="17"/>
      <c r="CB9" s="17">
        <v>0.53930051047349903</v>
      </c>
      <c r="CC9" s="17">
        <v>0.51200063109302596</v>
      </c>
      <c r="CD9" s="17">
        <v>0.279901253852266</v>
      </c>
      <c r="CE9" s="17">
        <v>0.33154452400995499</v>
      </c>
      <c r="CF9" s="17">
        <v>0.50041166699542405</v>
      </c>
      <c r="CG9" s="17">
        <v>0.113661668844825</v>
      </c>
      <c r="CH9" s="17"/>
      <c r="CI9" s="17">
        <v>0.23887739466313099</v>
      </c>
      <c r="CJ9" s="17">
        <v>0.55765530698985799</v>
      </c>
      <c r="CK9" s="17">
        <v>7.7527775141255098E-2</v>
      </c>
      <c r="CL9" s="17">
        <v>0.381696579392166</v>
      </c>
    </row>
    <row r="10" spans="2:90" x14ac:dyDescent="0.35">
      <c r="B10" s="21" t="s">
        <v>180</v>
      </c>
      <c r="C10" s="17">
        <v>0.20939454407114799</v>
      </c>
      <c r="D10" s="17">
        <v>0.20537243842860001</v>
      </c>
      <c r="E10" s="17">
        <v>0.215301526481952</v>
      </c>
      <c r="F10" s="17"/>
      <c r="G10" s="17">
        <v>0.254951850224367</v>
      </c>
      <c r="H10" s="17">
        <v>0.23184524810999199</v>
      </c>
      <c r="I10" s="17">
        <v>0.20265801508844999</v>
      </c>
      <c r="J10" s="17">
        <v>0.21381313801139101</v>
      </c>
      <c r="K10" s="17">
        <v>0.20683903582975299</v>
      </c>
      <c r="L10" s="17">
        <v>0.199432701846571</v>
      </c>
      <c r="M10" s="17">
        <v>0.175942923112061</v>
      </c>
      <c r="N10" s="17">
        <v>0.19752232863980401</v>
      </c>
      <c r="O10" s="17">
        <v>0.20570884086688199</v>
      </c>
      <c r="P10" s="17"/>
      <c r="Q10" s="17">
        <v>0.20912938106245599</v>
      </c>
      <c r="R10" s="17">
        <v>0.17004145934310899</v>
      </c>
      <c r="S10" s="17">
        <v>0.208898338969603</v>
      </c>
      <c r="T10" s="17">
        <v>0.212024016233857</v>
      </c>
      <c r="U10" s="17"/>
      <c r="V10" s="17">
        <v>0.19096291367038001</v>
      </c>
      <c r="W10" s="17">
        <v>0.25304841189177901</v>
      </c>
      <c r="X10" s="17">
        <v>0.22862394259704899</v>
      </c>
      <c r="Y10" s="17">
        <v>0.19896639590685899</v>
      </c>
      <c r="Z10" s="17">
        <v>0.19253972146697601</v>
      </c>
      <c r="AA10" s="17">
        <v>0.217641837656639</v>
      </c>
      <c r="AB10" s="17">
        <v>0.23870306050068901</v>
      </c>
      <c r="AC10" s="17">
        <v>0.150829839708398</v>
      </c>
      <c r="AD10" s="17">
        <v>0.17649973804953001</v>
      </c>
      <c r="AE10" s="17"/>
      <c r="AF10" s="17">
        <v>0.194762241362649</v>
      </c>
      <c r="AG10" s="17">
        <v>0.20709160750121799</v>
      </c>
      <c r="AH10" s="17">
        <v>0.216025975590068</v>
      </c>
      <c r="AI10" s="17">
        <v>0.208707091240351</v>
      </c>
      <c r="AJ10" s="17">
        <v>0.218185954556635</v>
      </c>
      <c r="AK10" s="17">
        <v>0.214015093714995</v>
      </c>
      <c r="AL10" s="17"/>
      <c r="AM10" s="17">
        <v>0.18231349037056499</v>
      </c>
      <c r="AN10" s="17">
        <v>0.124262846330485</v>
      </c>
      <c r="AO10" s="17">
        <v>0.15497665430722299</v>
      </c>
      <c r="AP10" s="17">
        <v>0.22411379144197199</v>
      </c>
      <c r="AQ10" s="17">
        <v>0.20483937453700399</v>
      </c>
      <c r="AR10" s="17">
        <v>0.200626504890733</v>
      </c>
      <c r="AS10" s="17">
        <v>0.188442845876963</v>
      </c>
      <c r="AT10" s="17">
        <v>0.22341639588084999</v>
      </c>
      <c r="AU10" s="17">
        <v>0.20930799194108299</v>
      </c>
      <c r="AV10" s="17">
        <v>0.20748211835187799</v>
      </c>
      <c r="AW10" s="17">
        <v>0.209417305861509</v>
      </c>
      <c r="AX10" s="17">
        <v>0.302058102603256</v>
      </c>
      <c r="AY10" s="17">
        <v>0.174842649883586</v>
      </c>
      <c r="AZ10" s="17">
        <v>0.20614445634556899</v>
      </c>
      <c r="BA10" s="17">
        <v>0.25445428115935098</v>
      </c>
      <c r="BB10" s="17">
        <v>0.28283049930766502</v>
      </c>
      <c r="BC10" s="17"/>
      <c r="BD10" s="17">
        <v>0.22445429787798499</v>
      </c>
      <c r="BE10" s="17">
        <v>0.230511108313773</v>
      </c>
      <c r="BF10" s="17">
        <v>0.18059246475178301</v>
      </c>
      <c r="BG10" s="17"/>
      <c r="BH10" s="17">
        <v>0.21495896299858799</v>
      </c>
      <c r="BI10" s="17">
        <v>0.228176765717817</v>
      </c>
      <c r="BJ10" s="17">
        <v>0.20268679223027899</v>
      </c>
      <c r="BK10" s="17"/>
      <c r="BL10" s="17">
        <v>0.15856238890654001</v>
      </c>
      <c r="BM10" s="17">
        <v>0.201623689246126</v>
      </c>
      <c r="BN10" s="17">
        <v>0.257171738967096</v>
      </c>
      <c r="BO10" s="17"/>
      <c r="BP10" s="17">
        <v>0.23650881465751999</v>
      </c>
      <c r="BQ10" s="17">
        <v>0.19504083131029001</v>
      </c>
      <c r="BR10" s="17"/>
      <c r="BS10" s="17">
        <v>0.22125780728351099</v>
      </c>
      <c r="BT10" s="17">
        <v>0.23950101397204701</v>
      </c>
      <c r="BU10" s="17">
        <v>0.216581585842125</v>
      </c>
      <c r="BV10" s="17">
        <v>0.19851148565773699</v>
      </c>
      <c r="BW10" s="17"/>
      <c r="BX10" s="17">
        <v>0.26338777791419099</v>
      </c>
      <c r="BY10" s="17">
        <v>0.20615042691324501</v>
      </c>
      <c r="BZ10" s="17">
        <v>0.20424486816839399</v>
      </c>
      <c r="CA10" s="17"/>
      <c r="CB10" s="17">
        <v>0.21839391052658</v>
      </c>
      <c r="CC10" s="17">
        <v>0.22796723536046501</v>
      </c>
      <c r="CD10" s="17">
        <v>0.195776727613024</v>
      </c>
      <c r="CE10" s="17">
        <v>0.24944980145061599</v>
      </c>
      <c r="CF10" s="17">
        <v>0.22499512790114201</v>
      </c>
      <c r="CG10" s="17">
        <v>0.13927019776284499</v>
      </c>
      <c r="CH10" s="17"/>
      <c r="CI10" s="17">
        <v>0.243243231566666</v>
      </c>
      <c r="CJ10" s="17">
        <v>0.201534695715894</v>
      </c>
      <c r="CK10" s="17">
        <v>0.115156837738506</v>
      </c>
      <c r="CL10" s="17">
        <v>0.23151932782205001</v>
      </c>
    </row>
    <row r="11" spans="2:90" x14ac:dyDescent="0.35">
      <c r="B11" s="21" t="s">
        <v>179</v>
      </c>
      <c r="C11" s="17">
        <v>0.17655243979367899</v>
      </c>
      <c r="D11" s="17">
        <v>0.19413525931897299</v>
      </c>
      <c r="E11" s="17">
        <v>0.15904821470720101</v>
      </c>
      <c r="F11" s="17"/>
      <c r="G11" s="17">
        <v>0.187738333843608</v>
      </c>
      <c r="H11" s="17">
        <v>0.172227227256775</v>
      </c>
      <c r="I11" s="17">
        <v>0.17714050704846401</v>
      </c>
      <c r="J11" s="17">
        <v>0.16128374143281499</v>
      </c>
      <c r="K11" s="17">
        <v>0.167452727908348</v>
      </c>
      <c r="L11" s="17">
        <v>0.153158737850805</v>
      </c>
      <c r="M11" s="17">
        <v>0.154144913278492</v>
      </c>
      <c r="N11" s="17">
        <v>0.204468831729996</v>
      </c>
      <c r="O11" s="17">
        <v>0.20771754481593499</v>
      </c>
      <c r="P11" s="17"/>
      <c r="Q11" s="17">
        <v>0.17429316710163201</v>
      </c>
      <c r="R11" s="17">
        <v>0.156938054173652</v>
      </c>
      <c r="S11" s="17">
        <v>9.9927198320746299E-2</v>
      </c>
      <c r="T11" s="17">
        <v>0.178823986253453</v>
      </c>
      <c r="U11" s="17"/>
      <c r="V11" s="17">
        <v>0.13194797795125399</v>
      </c>
      <c r="W11" s="17">
        <v>0.21143561673449399</v>
      </c>
      <c r="X11" s="17">
        <v>0.20858787756349001</v>
      </c>
      <c r="Y11" s="17">
        <v>0.15978721494422399</v>
      </c>
      <c r="Z11" s="17">
        <v>0.19261543807107201</v>
      </c>
      <c r="AA11" s="17">
        <v>0.206046741873014</v>
      </c>
      <c r="AB11" s="17">
        <v>0.15904043205458501</v>
      </c>
      <c r="AC11" s="17">
        <v>0.163526993909236</v>
      </c>
      <c r="AD11" s="17">
        <v>0.162738987136226</v>
      </c>
      <c r="AE11" s="17"/>
      <c r="AF11" s="17">
        <v>0.15099660179316499</v>
      </c>
      <c r="AG11" s="17">
        <v>0.16094297557679901</v>
      </c>
      <c r="AH11" s="17">
        <v>0.195233391515962</v>
      </c>
      <c r="AI11" s="17">
        <v>0.21817113119557999</v>
      </c>
      <c r="AJ11" s="17">
        <v>0.210011519163538</v>
      </c>
      <c r="AK11" s="17">
        <v>0.17162428030492999</v>
      </c>
      <c r="AL11" s="17"/>
      <c r="AM11" s="17">
        <v>0.13599103825961201</v>
      </c>
      <c r="AN11" s="17">
        <v>0.22885658424301999</v>
      </c>
      <c r="AO11" s="17">
        <v>0.20284492923328001</v>
      </c>
      <c r="AP11" s="17">
        <v>0.18066939973454299</v>
      </c>
      <c r="AQ11" s="17">
        <v>0.13236282254937501</v>
      </c>
      <c r="AR11" s="17">
        <v>0.19171178007764</v>
      </c>
      <c r="AS11" s="17">
        <v>0.194689021994328</v>
      </c>
      <c r="AT11" s="17">
        <v>0.16155090225940899</v>
      </c>
      <c r="AU11" s="17">
        <v>0.202730149551127</v>
      </c>
      <c r="AV11" s="17">
        <v>0.193696616278939</v>
      </c>
      <c r="AW11" s="17">
        <v>0.172573652398338</v>
      </c>
      <c r="AX11" s="17">
        <v>0.22617070223334201</v>
      </c>
      <c r="AY11" s="17">
        <v>0.189475434809595</v>
      </c>
      <c r="AZ11" s="17">
        <v>0.20692656619066699</v>
      </c>
      <c r="BA11" s="17">
        <v>0.14087242810460901</v>
      </c>
      <c r="BB11" s="17">
        <v>0.143922916721658</v>
      </c>
      <c r="BC11" s="17"/>
      <c r="BD11" s="17">
        <v>0.183527720185613</v>
      </c>
      <c r="BE11" s="17">
        <v>0.17652045629715801</v>
      </c>
      <c r="BF11" s="17">
        <v>0.16977066378797701</v>
      </c>
      <c r="BG11" s="17"/>
      <c r="BH11" s="17">
        <v>0.17933851814760801</v>
      </c>
      <c r="BI11" s="17">
        <v>0.182161151371418</v>
      </c>
      <c r="BJ11" s="17">
        <v>0.17571375447763299</v>
      </c>
      <c r="BK11" s="17"/>
      <c r="BL11" s="17">
        <v>0.230596163980782</v>
      </c>
      <c r="BM11" s="17">
        <v>0.157485636231011</v>
      </c>
      <c r="BN11" s="17">
        <v>0.16944429790129101</v>
      </c>
      <c r="BO11" s="17"/>
      <c r="BP11" s="17">
        <v>0.203530884039958</v>
      </c>
      <c r="BQ11" s="17">
        <v>0.16787166787202501</v>
      </c>
      <c r="BR11" s="17"/>
      <c r="BS11" s="17">
        <v>0.123079989319111</v>
      </c>
      <c r="BT11" s="17">
        <v>0.16453017635122499</v>
      </c>
      <c r="BU11" s="17">
        <v>0.19808576708464301</v>
      </c>
      <c r="BV11" s="17">
        <v>0.188504026460656</v>
      </c>
      <c r="BW11" s="17"/>
      <c r="BX11" s="17">
        <v>0.16915513957411599</v>
      </c>
      <c r="BY11" s="17">
        <v>0.15736226966033301</v>
      </c>
      <c r="BZ11" s="17">
        <v>0.178464521354184</v>
      </c>
      <c r="CA11" s="17"/>
      <c r="CB11" s="17">
        <v>0.118635293733227</v>
      </c>
      <c r="CC11" s="17">
        <v>0.13591072983326399</v>
      </c>
      <c r="CD11" s="17">
        <v>0.21251857998415299</v>
      </c>
      <c r="CE11" s="17">
        <v>0.22709061999226501</v>
      </c>
      <c r="CF11" s="17">
        <v>0.12703446919768299</v>
      </c>
      <c r="CG11" s="17">
        <v>0.226885080414857</v>
      </c>
      <c r="CH11" s="17"/>
      <c r="CI11" s="17">
        <v>0.199477516122571</v>
      </c>
      <c r="CJ11" s="17">
        <v>0.127684628715417</v>
      </c>
      <c r="CK11" s="17">
        <v>0.220479262931323</v>
      </c>
      <c r="CL11" s="17">
        <v>0.18853867512609301</v>
      </c>
    </row>
    <row r="12" spans="2:90" ht="29" x14ac:dyDescent="0.35">
      <c r="B12" s="21" t="s">
        <v>459</v>
      </c>
      <c r="C12" s="17">
        <v>0.14475047373157199</v>
      </c>
      <c r="D12" s="17">
        <v>0.15995283881390099</v>
      </c>
      <c r="E12" s="17">
        <v>0.130611770895844</v>
      </c>
      <c r="F12" s="17"/>
      <c r="G12" s="17">
        <v>0.12654266253886601</v>
      </c>
      <c r="H12" s="17">
        <v>0.13422692820662799</v>
      </c>
      <c r="I12" s="17">
        <v>0.129421715172998</v>
      </c>
      <c r="J12" s="17">
        <v>0.159917170666345</v>
      </c>
      <c r="K12" s="17">
        <v>0.157679182192449</v>
      </c>
      <c r="L12" s="17">
        <v>9.9583040674348505E-2</v>
      </c>
      <c r="M12" s="17">
        <v>0.184528477821231</v>
      </c>
      <c r="N12" s="17">
        <v>0.18080875033537799</v>
      </c>
      <c r="O12" s="17">
        <v>0.12765639138947499</v>
      </c>
      <c r="P12" s="17"/>
      <c r="Q12" s="17">
        <v>0.146468213768085</v>
      </c>
      <c r="R12" s="17">
        <v>0.15997511841763401</v>
      </c>
      <c r="S12" s="17">
        <v>0.14335528092447</v>
      </c>
      <c r="T12" s="17">
        <v>0.142114567890231</v>
      </c>
      <c r="U12" s="17"/>
      <c r="V12" s="17">
        <v>0.176359084619165</v>
      </c>
      <c r="W12" s="17">
        <v>0.105042370404087</v>
      </c>
      <c r="X12" s="17">
        <v>0.147432625196176</v>
      </c>
      <c r="Y12" s="17">
        <v>0.19119448127716099</v>
      </c>
      <c r="Z12" s="17">
        <v>0.12292726341337</v>
      </c>
      <c r="AA12" s="17">
        <v>0.127565607865782</v>
      </c>
      <c r="AB12" s="17">
        <v>0.14223854404049899</v>
      </c>
      <c r="AC12" s="17">
        <v>0.155204045321502</v>
      </c>
      <c r="AD12" s="17">
        <v>0.141719671910505</v>
      </c>
      <c r="AE12" s="17"/>
      <c r="AF12" s="17">
        <v>0.16989788375463499</v>
      </c>
      <c r="AG12" s="17">
        <v>0.11744151356411001</v>
      </c>
      <c r="AH12" s="17">
        <v>0.14340999931121701</v>
      </c>
      <c r="AI12" s="17">
        <v>0.13756101973024801</v>
      </c>
      <c r="AJ12" s="17">
        <v>0.14307917634185999</v>
      </c>
      <c r="AK12" s="17">
        <v>0.14473466664437901</v>
      </c>
      <c r="AL12" s="17"/>
      <c r="AM12" s="17">
        <v>0.26167435796662603</v>
      </c>
      <c r="AN12" s="17">
        <v>0.187244974846039</v>
      </c>
      <c r="AO12" s="17">
        <v>0.14305042869023199</v>
      </c>
      <c r="AP12" s="17">
        <v>0.16448303216600799</v>
      </c>
      <c r="AQ12" s="17">
        <v>0.16387554589788</v>
      </c>
      <c r="AR12" s="17">
        <v>0.13295296882893101</v>
      </c>
      <c r="AS12" s="17">
        <v>0.15743155600511499</v>
      </c>
      <c r="AT12" s="17">
        <v>0.10875753601811</v>
      </c>
      <c r="AU12" s="17">
        <v>6.6808589377691602E-2</v>
      </c>
      <c r="AV12" s="17">
        <v>0.120349456904334</v>
      </c>
      <c r="AW12" s="17">
        <v>0.17953256492042</v>
      </c>
      <c r="AX12" s="17">
        <v>8.4930399041143703E-2</v>
      </c>
      <c r="AY12" s="17">
        <v>0.15633711440179501</v>
      </c>
      <c r="AZ12" s="17">
        <v>0.13640221682921</v>
      </c>
      <c r="BA12" s="17">
        <v>0.113717507972884</v>
      </c>
      <c r="BB12" s="17">
        <v>0.119512856224502</v>
      </c>
      <c r="BC12" s="17"/>
      <c r="BD12" s="17">
        <v>0.15065394036435401</v>
      </c>
      <c r="BE12" s="17">
        <v>0.14377228492796501</v>
      </c>
      <c r="BF12" s="17">
        <v>0.141875087049916</v>
      </c>
      <c r="BG12" s="17"/>
      <c r="BH12" s="17">
        <v>0.129915057929441</v>
      </c>
      <c r="BI12" s="17">
        <v>0.160969339580778</v>
      </c>
      <c r="BJ12" s="17">
        <v>0.1386691090494</v>
      </c>
      <c r="BK12" s="17"/>
      <c r="BL12" s="17">
        <v>0.12559679558666201</v>
      </c>
      <c r="BM12" s="17">
        <v>0.15789582044131401</v>
      </c>
      <c r="BN12" s="17">
        <v>0.12779267796087901</v>
      </c>
      <c r="BO12" s="17"/>
      <c r="BP12" s="17">
        <v>0.124894288789973</v>
      </c>
      <c r="BQ12" s="17">
        <v>0.15286466924082601</v>
      </c>
      <c r="BR12" s="17"/>
      <c r="BS12" s="17">
        <v>9.5481328467239404E-2</v>
      </c>
      <c r="BT12" s="17">
        <v>0.112015031971665</v>
      </c>
      <c r="BU12" s="17">
        <v>0.14739881502816299</v>
      </c>
      <c r="BV12" s="17">
        <v>0.160147199749957</v>
      </c>
      <c r="BW12" s="17"/>
      <c r="BX12" s="17">
        <v>0.11595047857891699</v>
      </c>
      <c r="BY12" s="17">
        <v>7.9055486406639994E-2</v>
      </c>
      <c r="BZ12" s="17">
        <v>0.151640624094557</v>
      </c>
      <c r="CA12" s="17"/>
      <c r="CB12" s="17">
        <v>7.8694083532384496E-2</v>
      </c>
      <c r="CC12" s="17">
        <v>9.6264449052631998E-2</v>
      </c>
      <c r="CD12" s="17">
        <v>0.186540531339699</v>
      </c>
      <c r="CE12" s="17">
        <v>0.136404821631606</v>
      </c>
      <c r="CF12" s="17">
        <v>8.1744342565750999E-2</v>
      </c>
      <c r="CG12" s="17">
        <v>0.28213538272347</v>
      </c>
      <c r="CH12" s="17"/>
      <c r="CI12" s="17">
        <v>0.164427203871681</v>
      </c>
      <c r="CJ12" s="17">
        <v>7.28908852510948E-2</v>
      </c>
      <c r="CK12" s="17">
        <v>0.37573446808531002</v>
      </c>
      <c r="CL12" s="17">
        <v>0.121236878382854</v>
      </c>
    </row>
    <row r="13" spans="2:90" x14ac:dyDescent="0.35">
      <c r="B13" s="21" t="s">
        <v>177</v>
      </c>
      <c r="C13" s="17">
        <v>4.1533660842270101E-2</v>
      </c>
      <c r="D13" s="17">
        <v>4.8169203961242198E-2</v>
      </c>
      <c r="E13" s="17">
        <v>3.5675375816211399E-2</v>
      </c>
      <c r="F13" s="17"/>
      <c r="G13" s="17">
        <v>1.46840203166104E-2</v>
      </c>
      <c r="H13" s="17">
        <v>1.9322543933434601E-2</v>
      </c>
      <c r="I13" s="17">
        <v>2.0000782656863801E-2</v>
      </c>
      <c r="J13" s="17">
        <v>4.84715298299737E-2</v>
      </c>
      <c r="K13" s="17">
        <v>6.0901950143847597E-2</v>
      </c>
      <c r="L13" s="17">
        <v>5.8447295175959403E-2</v>
      </c>
      <c r="M13" s="17">
        <v>5.2431587458740901E-2</v>
      </c>
      <c r="N13" s="17">
        <v>3.8656621892415997E-2</v>
      </c>
      <c r="O13" s="17">
        <v>5.72198800564808E-2</v>
      </c>
      <c r="P13" s="17"/>
      <c r="Q13" s="17">
        <v>4.2354940394219699E-2</v>
      </c>
      <c r="R13" s="17">
        <v>3.9809277386013898E-2</v>
      </c>
      <c r="S13" s="17">
        <v>7.9787828712766198E-2</v>
      </c>
      <c r="T13" s="17">
        <v>4.0328378237878999E-2</v>
      </c>
      <c r="U13" s="17"/>
      <c r="V13" s="17">
        <v>4.36931872908441E-2</v>
      </c>
      <c r="W13" s="17">
        <v>2.72958712340341E-2</v>
      </c>
      <c r="X13" s="17">
        <v>5.0001141865017397E-2</v>
      </c>
      <c r="Y13" s="17">
        <v>5.2093113314898999E-2</v>
      </c>
      <c r="Z13" s="17">
        <v>5.7301853363870697E-2</v>
      </c>
      <c r="AA13" s="17">
        <v>3.0327529187807799E-2</v>
      </c>
      <c r="AB13" s="17">
        <v>3.05159946921175E-2</v>
      </c>
      <c r="AC13" s="17">
        <v>2.8458883670268501E-2</v>
      </c>
      <c r="AD13" s="17">
        <v>5.2004178011075798E-2</v>
      </c>
      <c r="AE13" s="17"/>
      <c r="AF13" s="17">
        <v>4.8130914145281797E-2</v>
      </c>
      <c r="AG13" s="17">
        <v>4.3880542918410897E-2</v>
      </c>
      <c r="AH13" s="17">
        <v>3.0725092618752298E-2</v>
      </c>
      <c r="AI13" s="17">
        <v>1.27184634521142E-2</v>
      </c>
      <c r="AJ13" s="17">
        <v>3.3140986196832999E-2</v>
      </c>
      <c r="AK13" s="17">
        <v>4.7897108732968E-2</v>
      </c>
      <c r="AL13" s="17"/>
      <c r="AM13" s="17">
        <v>3.1452482426818203E-2</v>
      </c>
      <c r="AN13" s="17">
        <v>4.7919674770872597E-2</v>
      </c>
      <c r="AO13" s="17">
        <v>6.16940812204608E-2</v>
      </c>
      <c r="AP13" s="17">
        <v>8.0953729361884094E-2</v>
      </c>
      <c r="AQ13" s="17">
        <v>4.9888140749810697E-2</v>
      </c>
      <c r="AR13" s="17">
        <v>5.5664724360174597E-2</v>
      </c>
      <c r="AS13" s="17">
        <v>1.8016057547476899E-2</v>
      </c>
      <c r="AT13" s="17">
        <v>6.0360697753666898E-2</v>
      </c>
      <c r="AU13" s="17">
        <v>6.7879080479711598E-2</v>
      </c>
      <c r="AV13" s="17">
        <v>2.09039588261761E-2</v>
      </c>
      <c r="AW13" s="17">
        <v>4.1862267081716302E-2</v>
      </c>
      <c r="AX13" s="17">
        <v>2.6687871480509599E-2</v>
      </c>
      <c r="AY13" s="17">
        <v>3.9701042334985101E-2</v>
      </c>
      <c r="AZ13" s="17">
        <v>2.6834597244663801E-2</v>
      </c>
      <c r="BA13" s="17">
        <v>2.3753650176394699E-2</v>
      </c>
      <c r="BB13" s="17">
        <v>1.6319585765935798E-2</v>
      </c>
      <c r="BC13" s="17"/>
      <c r="BD13" s="17">
        <v>3.6963396069472403E-2</v>
      </c>
      <c r="BE13" s="17">
        <v>2.8869681720857798E-2</v>
      </c>
      <c r="BF13" s="17">
        <v>5.6642363790983002E-2</v>
      </c>
      <c r="BG13" s="17"/>
      <c r="BH13" s="17">
        <v>3.9849056141375898E-2</v>
      </c>
      <c r="BI13" s="17">
        <v>3.8467207386578502E-2</v>
      </c>
      <c r="BJ13" s="17">
        <v>4.78254973671116E-2</v>
      </c>
      <c r="BK13" s="17"/>
      <c r="BL13" s="17">
        <v>7.8277020831370905E-2</v>
      </c>
      <c r="BM13" s="17">
        <v>3.9593068834335103E-2</v>
      </c>
      <c r="BN13" s="17">
        <v>5.0870235415077597E-2</v>
      </c>
      <c r="BO13" s="17"/>
      <c r="BP13" s="17">
        <v>2.0017284189703902E-2</v>
      </c>
      <c r="BQ13" s="17">
        <v>5.2761693355293598E-2</v>
      </c>
      <c r="BR13" s="17"/>
      <c r="BS13" s="17">
        <v>1.7725145358045799E-2</v>
      </c>
      <c r="BT13" s="17">
        <v>3.1381409885891901E-2</v>
      </c>
      <c r="BU13" s="17">
        <v>5.3567951325046298E-2</v>
      </c>
      <c r="BV13" s="17">
        <v>4.3490913803875E-2</v>
      </c>
      <c r="BW13" s="17"/>
      <c r="BX13" s="17">
        <v>3.1567668172065397E-2</v>
      </c>
      <c r="BY13" s="17">
        <v>1.7203508299055301E-2</v>
      </c>
      <c r="BZ13" s="17">
        <v>4.4016072474353601E-2</v>
      </c>
      <c r="CA13" s="17"/>
      <c r="CB13" s="17">
        <v>2.82112731072857E-2</v>
      </c>
      <c r="CC13" s="17">
        <v>9.2240303772188701E-3</v>
      </c>
      <c r="CD13" s="17">
        <v>5.2813037843468198E-2</v>
      </c>
      <c r="CE13" s="17">
        <v>2.6399339096573299E-2</v>
      </c>
      <c r="CF13" s="17">
        <v>2.74121701098263E-2</v>
      </c>
      <c r="CG13" s="17">
        <v>0.10761510178320099</v>
      </c>
      <c r="CH13" s="17"/>
      <c r="CI13" s="17">
        <v>4.7660111775342802E-2</v>
      </c>
      <c r="CJ13" s="17">
        <v>1.27694223976449E-2</v>
      </c>
      <c r="CK13" s="17">
        <v>9.0546713437160503E-2</v>
      </c>
      <c r="CL13" s="17">
        <v>4.40781198574378E-2</v>
      </c>
    </row>
    <row r="14" spans="2:90" x14ac:dyDescent="0.35">
      <c r="B14" s="21" t="s">
        <v>176</v>
      </c>
      <c r="C14" s="17">
        <v>2.0609248300000899E-2</v>
      </c>
      <c r="D14" s="17">
        <v>2.5162414860423098E-2</v>
      </c>
      <c r="E14" s="17">
        <v>1.64424039631383E-2</v>
      </c>
      <c r="F14" s="17"/>
      <c r="G14" s="17">
        <v>5.3912788552200799E-3</v>
      </c>
      <c r="H14" s="17">
        <v>1.06283937160507E-2</v>
      </c>
      <c r="I14" s="17">
        <v>3.5175821909262002E-2</v>
      </c>
      <c r="J14" s="17">
        <v>1.4095291068272901E-2</v>
      </c>
      <c r="K14" s="17">
        <v>2.0745406918194601E-2</v>
      </c>
      <c r="L14" s="17">
        <v>1.6636977088728602E-2</v>
      </c>
      <c r="M14" s="17">
        <v>1.6406272188521399E-2</v>
      </c>
      <c r="N14" s="17">
        <v>1.72799212036444E-2</v>
      </c>
      <c r="O14" s="17">
        <v>4.7121852568433702E-2</v>
      </c>
      <c r="P14" s="17"/>
      <c r="Q14" s="17">
        <v>2.6558724165181801E-2</v>
      </c>
      <c r="R14" s="17">
        <v>3.0509072087853199E-2</v>
      </c>
      <c r="S14" s="17">
        <v>4.9708314388259003E-3</v>
      </c>
      <c r="T14" s="17">
        <v>1.8580872147183399E-2</v>
      </c>
      <c r="U14" s="17"/>
      <c r="V14" s="17">
        <v>2.3584555398430001E-2</v>
      </c>
      <c r="W14" s="17">
        <v>1.7446777461448799E-2</v>
      </c>
      <c r="X14" s="17">
        <v>0</v>
      </c>
      <c r="Y14" s="17">
        <v>1.4753287530077701E-2</v>
      </c>
      <c r="Z14" s="17">
        <v>3.2529129772434502E-2</v>
      </c>
      <c r="AA14" s="17">
        <v>3.7551625351878899E-2</v>
      </c>
      <c r="AB14" s="17">
        <v>1.77640191248402E-2</v>
      </c>
      <c r="AC14" s="17">
        <v>3.2689356188336099E-2</v>
      </c>
      <c r="AD14" s="17">
        <v>1.6824015985646201E-2</v>
      </c>
      <c r="AE14" s="17"/>
      <c r="AF14" s="17">
        <v>9.1037251241123402E-3</v>
      </c>
      <c r="AG14" s="17">
        <v>3.2173970943507303E-2</v>
      </c>
      <c r="AH14" s="17">
        <v>9.4637167978753704E-3</v>
      </c>
      <c r="AI14" s="17">
        <v>2.6949170443021999E-2</v>
      </c>
      <c r="AJ14" s="17">
        <v>1.6575505512056599E-2</v>
      </c>
      <c r="AK14" s="17">
        <v>2.6755809683185701E-2</v>
      </c>
      <c r="AL14" s="17"/>
      <c r="AM14" s="17">
        <v>2.1419842566089E-2</v>
      </c>
      <c r="AN14" s="17">
        <v>1.21479425405224E-2</v>
      </c>
      <c r="AO14" s="17">
        <v>1.48868480065281E-2</v>
      </c>
      <c r="AP14" s="17">
        <v>6.4440553862803902E-3</v>
      </c>
      <c r="AQ14" s="17">
        <v>3.4512328029982997E-2</v>
      </c>
      <c r="AR14" s="17">
        <v>5.8895948855602703E-2</v>
      </c>
      <c r="AS14" s="17">
        <v>3.2861091802394E-2</v>
      </c>
      <c r="AT14" s="17">
        <v>5.1514379140490799E-2</v>
      </c>
      <c r="AU14" s="17">
        <v>1.54026378370282E-2</v>
      </c>
      <c r="AV14" s="17">
        <v>2.3911159059312199E-2</v>
      </c>
      <c r="AW14" s="17">
        <v>9.8824812521383105E-3</v>
      </c>
      <c r="AX14" s="17">
        <v>1.57572095563344E-2</v>
      </c>
      <c r="AY14" s="17">
        <v>1.25755445211402E-2</v>
      </c>
      <c r="AZ14" s="17">
        <v>0</v>
      </c>
      <c r="BA14" s="17">
        <v>1.4865192899752799E-2</v>
      </c>
      <c r="BB14" s="17">
        <v>5.8481251229678096E-3</v>
      </c>
      <c r="BC14" s="17"/>
      <c r="BD14" s="17">
        <v>2.5304225113254399E-2</v>
      </c>
      <c r="BE14" s="17">
        <v>1.39437980899351E-2</v>
      </c>
      <c r="BF14" s="17">
        <v>2.0072679578766E-2</v>
      </c>
      <c r="BG14" s="17"/>
      <c r="BH14" s="17">
        <v>1.7357203258292399E-2</v>
      </c>
      <c r="BI14" s="17">
        <v>1.9442421942132099E-2</v>
      </c>
      <c r="BJ14" s="17">
        <v>4.6685366543626997E-2</v>
      </c>
      <c r="BK14" s="17"/>
      <c r="BL14" s="17">
        <v>4.09014584998387E-2</v>
      </c>
      <c r="BM14" s="17">
        <v>2.4965004211568099E-2</v>
      </c>
      <c r="BN14" s="17">
        <v>1.94308209603818E-2</v>
      </c>
      <c r="BO14" s="17"/>
      <c r="BP14" s="17">
        <v>1.9186212876458199E-2</v>
      </c>
      <c r="BQ14" s="17">
        <v>2.02952765050287E-2</v>
      </c>
      <c r="BR14" s="17"/>
      <c r="BS14" s="17">
        <v>1.1556836292646699E-2</v>
      </c>
      <c r="BT14" s="17">
        <v>1.9867642110255102E-2</v>
      </c>
      <c r="BU14" s="17">
        <v>2.41077056473488E-2</v>
      </c>
      <c r="BV14" s="17">
        <v>2.1518646658393599E-2</v>
      </c>
      <c r="BW14" s="17"/>
      <c r="BX14" s="17">
        <v>2.9397445868160399E-2</v>
      </c>
      <c r="BY14" s="17">
        <v>8.02282641070611E-3</v>
      </c>
      <c r="BZ14" s="17">
        <v>2.0512054603639501E-2</v>
      </c>
      <c r="CA14" s="17"/>
      <c r="CB14" s="17">
        <v>9.5989120233980294E-3</v>
      </c>
      <c r="CC14" s="17">
        <v>5.04268472337022E-3</v>
      </c>
      <c r="CD14" s="17">
        <v>2.7809878069706799E-2</v>
      </c>
      <c r="CE14" s="17">
        <v>5.0207533110111996E-3</v>
      </c>
      <c r="CF14" s="17">
        <v>2.1127248170310801E-2</v>
      </c>
      <c r="CG14" s="17">
        <v>5.8524269525344202E-2</v>
      </c>
      <c r="CH14" s="17"/>
      <c r="CI14" s="17">
        <v>3.4145077988215103E-2</v>
      </c>
      <c r="CJ14" s="17">
        <v>1.15640101880638E-2</v>
      </c>
      <c r="CK14" s="17">
        <v>4.6179265853686799E-2</v>
      </c>
      <c r="CL14" s="17">
        <v>1.6101277813031299E-2</v>
      </c>
    </row>
    <row r="15" spans="2:90" ht="29" x14ac:dyDescent="0.35">
      <c r="B15" s="21" t="s">
        <v>460</v>
      </c>
      <c r="C15" s="17">
        <v>9.7092026965619506E-3</v>
      </c>
      <c r="D15" s="17">
        <v>1.33387176900834E-2</v>
      </c>
      <c r="E15" s="17">
        <v>6.2624438060388896E-3</v>
      </c>
      <c r="F15" s="17"/>
      <c r="G15" s="17">
        <v>0</v>
      </c>
      <c r="H15" s="17">
        <v>2.0612094385104702E-3</v>
      </c>
      <c r="I15" s="17">
        <v>1.16885707911547E-2</v>
      </c>
      <c r="J15" s="17">
        <v>1.6746843425781699E-2</v>
      </c>
      <c r="K15" s="17">
        <v>1.3886579417366599E-2</v>
      </c>
      <c r="L15" s="17">
        <v>1.40955385381483E-2</v>
      </c>
      <c r="M15" s="17">
        <v>1.32017877902895E-2</v>
      </c>
      <c r="N15" s="17">
        <v>6.6945913963691898E-3</v>
      </c>
      <c r="O15" s="17">
        <v>8.9677732664445592E-3</v>
      </c>
      <c r="P15" s="17"/>
      <c r="Q15" s="17">
        <v>1.48941959515043E-2</v>
      </c>
      <c r="R15" s="17">
        <v>4.8567959566469402E-3</v>
      </c>
      <c r="S15" s="17">
        <v>1.7537575203816099E-2</v>
      </c>
      <c r="T15" s="17">
        <v>9.3966066797464293E-3</v>
      </c>
      <c r="U15" s="17"/>
      <c r="V15" s="17">
        <v>5.3885401993208799E-3</v>
      </c>
      <c r="W15" s="17">
        <v>4.0630622586596797E-3</v>
      </c>
      <c r="X15" s="17">
        <v>4.0844249199926E-3</v>
      </c>
      <c r="Y15" s="17">
        <v>1.11800578756448E-2</v>
      </c>
      <c r="Z15" s="17">
        <v>1.90295244365783E-2</v>
      </c>
      <c r="AA15" s="17">
        <v>1.5772033472404901E-2</v>
      </c>
      <c r="AB15" s="17">
        <v>2.04689759841441E-2</v>
      </c>
      <c r="AC15" s="17">
        <v>0</v>
      </c>
      <c r="AD15" s="17">
        <v>8.3701579809371696E-3</v>
      </c>
      <c r="AE15" s="17"/>
      <c r="AF15" s="17">
        <v>1.1206381879601201E-2</v>
      </c>
      <c r="AG15" s="17">
        <v>8.4724154039836994E-3</v>
      </c>
      <c r="AH15" s="17">
        <v>1.5045743878003399E-2</v>
      </c>
      <c r="AI15" s="17">
        <v>1.9406991570026899E-2</v>
      </c>
      <c r="AJ15" s="17">
        <v>9.4983764378459793E-3</v>
      </c>
      <c r="AK15" s="17">
        <v>6.7205934116060396E-3</v>
      </c>
      <c r="AL15" s="17"/>
      <c r="AM15" s="17">
        <v>1.9847047559623701E-2</v>
      </c>
      <c r="AN15" s="17">
        <v>1.9330428418347E-2</v>
      </c>
      <c r="AO15" s="17">
        <v>1.5502690556561E-2</v>
      </c>
      <c r="AP15" s="17">
        <v>9.4756831008364802E-3</v>
      </c>
      <c r="AQ15" s="17">
        <v>1.6365376258272502E-2</v>
      </c>
      <c r="AR15" s="17">
        <v>3.5653445853738898E-3</v>
      </c>
      <c r="AS15" s="17">
        <v>4.1850392889133201E-3</v>
      </c>
      <c r="AT15" s="17">
        <v>0</v>
      </c>
      <c r="AU15" s="17">
        <v>8.63054680239486E-3</v>
      </c>
      <c r="AV15" s="17">
        <v>0</v>
      </c>
      <c r="AW15" s="17">
        <v>1.2838774800730399E-2</v>
      </c>
      <c r="AX15" s="17">
        <v>1.06263673438076E-2</v>
      </c>
      <c r="AY15" s="17">
        <v>2.87424168484453E-2</v>
      </c>
      <c r="AZ15" s="17">
        <v>0</v>
      </c>
      <c r="BA15" s="17">
        <v>0</v>
      </c>
      <c r="BB15" s="17">
        <v>3.9256654055320802E-3</v>
      </c>
      <c r="BC15" s="17"/>
      <c r="BD15" s="17">
        <v>1.12584072341747E-2</v>
      </c>
      <c r="BE15" s="17">
        <v>5.8359578766709504E-3</v>
      </c>
      <c r="BF15" s="17">
        <v>1.08820252623882E-2</v>
      </c>
      <c r="BG15" s="17"/>
      <c r="BH15" s="17">
        <v>9.37377195637429E-3</v>
      </c>
      <c r="BI15" s="17">
        <v>5.2420701599978801E-3</v>
      </c>
      <c r="BJ15" s="17">
        <v>6.0459382011246298E-3</v>
      </c>
      <c r="BK15" s="17"/>
      <c r="BL15" s="17">
        <v>0</v>
      </c>
      <c r="BM15" s="17">
        <v>1.9801570465834899E-2</v>
      </c>
      <c r="BN15" s="17">
        <v>4.8033009978610298E-3</v>
      </c>
      <c r="BO15" s="17"/>
      <c r="BP15" s="17">
        <v>2.0348697879208999E-3</v>
      </c>
      <c r="BQ15" s="17">
        <v>1.14007643447927E-2</v>
      </c>
      <c r="BR15" s="17"/>
      <c r="BS15" s="17">
        <v>4.4660414634606601E-3</v>
      </c>
      <c r="BT15" s="17">
        <v>7.34213922247652E-3</v>
      </c>
      <c r="BU15" s="17">
        <v>1.08699657393906E-2</v>
      </c>
      <c r="BV15" s="17">
        <v>1.06369134063573E-2</v>
      </c>
      <c r="BW15" s="17"/>
      <c r="BX15" s="17">
        <v>1.5130878687543701E-3</v>
      </c>
      <c r="BY15" s="17">
        <v>0</v>
      </c>
      <c r="BZ15" s="17">
        <v>1.1117813065457701E-2</v>
      </c>
      <c r="CA15" s="17"/>
      <c r="CB15" s="17">
        <v>2.5160287044785198E-3</v>
      </c>
      <c r="CC15" s="17">
        <v>4.9729120075546196E-3</v>
      </c>
      <c r="CD15" s="17">
        <v>1.2178225113897901E-2</v>
      </c>
      <c r="CE15" s="17">
        <v>9.0479248566897701E-3</v>
      </c>
      <c r="CF15" s="17">
        <v>1.05480685465522E-3</v>
      </c>
      <c r="CG15" s="17">
        <v>2.8309973306040199E-2</v>
      </c>
      <c r="CH15" s="17"/>
      <c r="CI15" s="17">
        <v>2.97917695307926E-2</v>
      </c>
      <c r="CJ15" s="17">
        <v>2.1366808992436198E-3</v>
      </c>
      <c r="CK15" s="17">
        <v>1.6922247807843498E-2</v>
      </c>
      <c r="CL15" s="17">
        <v>7.7499399482797004E-3</v>
      </c>
    </row>
    <row r="16" spans="2:90" x14ac:dyDescent="0.35">
      <c r="B16" s="21" t="s">
        <v>150</v>
      </c>
      <c r="C16" s="23">
        <v>2.0187903638630902E-2</v>
      </c>
      <c r="D16" s="23">
        <v>2.3157786979583098E-2</v>
      </c>
      <c r="E16" s="23">
        <v>1.6815071758541401E-2</v>
      </c>
      <c r="F16" s="23"/>
      <c r="G16" s="23">
        <v>2.7672590458313901E-2</v>
      </c>
      <c r="H16" s="23">
        <v>2.2917618220173699E-2</v>
      </c>
      <c r="I16" s="23">
        <v>1.9509887341279699E-2</v>
      </c>
      <c r="J16" s="23">
        <v>1.9320017739528201E-2</v>
      </c>
      <c r="K16" s="23">
        <v>1.55210356297716E-2</v>
      </c>
      <c r="L16" s="23">
        <v>2.3672314823278098E-2</v>
      </c>
      <c r="M16" s="23">
        <v>1.3512366189328899E-2</v>
      </c>
      <c r="N16" s="23">
        <v>1.71521367009831E-2</v>
      </c>
      <c r="O16" s="23">
        <v>2.2688138236786101E-2</v>
      </c>
      <c r="P16" s="23"/>
      <c r="Q16" s="23">
        <v>2.4783842972984201E-2</v>
      </c>
      <c r="R16" s="23">
        <v>2.16719643992393E-2</v>
      </c>
      <c r="S16" s="23">
        <v>1.1076224670417901E-2</v>
      </c>
      <c r="T16" s="23">
        <v>2.0593317742328199E-2</v>
      </c>
      <c r="U16" s="23"/>
      <c r="V16" s="23">
        <v>2.3875959296115998E-2</v>
      </c>
      <c r="W16" s="23">
        <v>1.5287801661285299E-2</v>
      </c>
      <c r="X16" s="23">
        <v>1.3826023373462599E-2</v>
      </c>
      <c r="Y16" s="23">
        <v>1.6779011043311799E-2</v>
      </c>
      <c r="Z16" s="23">
        <v>7.7975383911978897E-3</v>
      </c>
      <c r="AA16" s="23">
        <v>4.0027835884997198E-2</v>
      </c>
      <c r="AB16" s="23">
        <v>8.4811625692759306E-3</v>
      </c>
      <c r="AC16" s="23">
        <v>3.4367258998023599E-2</v>
      </c>
      <c r="AD16" s="23">
        <v>2.5157726524569601E-2</v>
      </c>
      <c r="AE16" s="23"/>
      <c r="AF16" s="23">
        <v>1.43220335363375E-2</v>
      </c>
      <c r="AG16" s="23">
        <v>2.05093225170952E-2</v>
      </c>
      <c r="AH16" s="23">
        <v>1.9200488996029601E-2</v>
      </c>
      <c r="AI16" s="23">
        <v>1.8006936828495201E-2</v>
      </c>
      <c r="AJ16" s="23">
        <v>3.0434630781271899E-2</v>
      </c>
      <c r="AK16" s="23">
        <v>1.83212166151243E-2</v>
      </c>
      <c r="AL16" s="23"/>
      <c r="AM16" s="23">
        <v>4.119105292269E-2</v>
      </c>
      <c r="AN16" s="23">
        <v>4.7940911772609E-2</v>
      </c>
      <c r="AO16" s="23">
        <v>2.5380398715805001E-2</v>
      </c>
      <c r="AP16" s="23">
        <v>1.4832615986430301E-2</v>
      </c>
      <c r="AQ16" s="23">
        <v>9.4987946181871903E-3</v>
      </c>
      <c r="AR16" s="23">
        <v>3.5469478237196901E-3</v>
      </c>
      <c r="AS16" s="23">
        <v>2.7602354537839002E-2</v>
      </c>
      <c r="AT16" s="23">
        <v>1.8575349104449801E-2</v>
      </c>
      <c r="AU16" s="23">
        <v>3.9204385174165602E-3</v>
      </c>
      <c r="AV16" s="23">
        <v>4.7749657533609101E-3</v>
      </c>
      <c r="AW16" s="23">
        <v>2.5798880254084101E-2</v>
      </c>
      <c r="AX16" s="23">
        <v>1.4997833923319199E-2</v>
      </c>
      <c r="AY16" s="23">
        <v>0</v>
      </c>
      <c r="AZ16" s="23">
        <v>1.9003275529880501E-2</v>
      </c>
      <c r="BA16" s="23">
        <v>4.89575055028438E-2</v>
      </c>
      <c r="BB16" s="23">
        <v>7.6229722923778498E-3</v>
      </c>
      <c r="BC16" s="23"/>
      <c r="BD16" s="23">
        <v>1.22582029657002E-2</v>
      </c>
      <c r="BE16" s="23">
        <v>2.23709485002055E-2</v>
      </c>
      <c r="BF16" s="23">
        <v>2.2080910219256102E-2</v>
      </c>
      <c r="BG16" s="23"/>
      <c r="BH16" s="23">
        <v>1.89204540612384E-2</v>
      </c>
      <c r="BI16" s="23">
        <v>1.4498126296313999E-2</v>
      </c>
      <c r="BJ16" s="23">
        <v>6.4027353054884198E-3</v>
      </c>
      <c r="BK16" s="23"/>
      <c r="BL16" s="23">
        <v>2.5602800583155599E-2</v>
      </c>
      <c r="BM16" s="23">
        <v>1.3039267492913199E-3</v>
      </c>
      <c r="BN16" s="23">
        <v>4.1510695562999803E-3</v>
      </c>
      <c r="BO16" s="23"/>
      <c r="BP16" s="23">
        <v>2.3218180896495098E-2</v>
      </c>
      <c r="BQ16" s="23">
        <v>2.1606888860380501E-2</v>
      </c>
      <c r="BR16" s="23"/>
      <c r="BS16" s="23">
        <v>4.6039959724139797E-3</v>
      </c>
      <c r="BT16" s="23">
        <v>3.9813574108590599E-3</v>
      </c>
      <c r="BU16" s="23">
        <v>1.7001049142881801E-2</v>
      </c>
      <c r="BV16" s="23">
        <v>2.37020066036416E-2</v>
      </c>
      <c r="BW16" s="23"/>
      <c r="BX16" s="23">
        <v>1.54891880690465E-2</v>
      </c>
      <c r="BY16" s="23">
        <v>1.6233875479032399E-2</v>
      </c>
      <c r="BZ16" s="23">
        <v>2.0896374600895402E-2</v>
      </c>
      <c r="CA16" s="23"/>
      <c r="CB16" s="23">
        <v>4.6499878991460696E-3</v>
      </c>
      <c r="CC16" s="23">
        <v>8.6173275524688495E-3</v>
      </c>
      <c r="CD16" s="23">
        <v>3.2461766183784303E-2</v>
      </c>
      <c r="CE16" s="23">
        <v>1.50422156512842E-2</v>
      </c>
      <c r="CF16" s="23">
        <v>1.6220168205208101E-2</v>
      </c>
      <c r="CG16" s="23">
        <v>4.3598325639417797E-2</v>
      </c>
      <c r="CH16" s="23"/>
      <c r="CI16" s="23">
        <v>4.2377694481600697E-2</v>
      </c>
      <c r="CJ16" s="23">
        <v>1.3764369842783199E-2</v>
      </c>
      <c r="CK16" s="23">
        <v>5.7453429004915402E-2</v>
      </c>
      <c r="CL16" s="23">
        <v>9.0792016580880392E-3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470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0.42582221588556501</v>
      </c>
      <c r="D9" s="17">
        <v>0.38705498975345998</v>
      </c>
      <c r="E9" s="17">
        <v>0.46284338120419199</v>
      </c>
      <c r="F9" s="17"/>
      <c r="G9" s="17">
        <v>0.40503293992338202</v>
      </c>
      <c r="H9" s="17">
        <v>0.47683436978677801</v>
      </c>
      <c r="I9" s="17">
        <v>0.44811286827555602</v>
      </c>
      <c r="J9" s="17">
        <v>0.44885478080351898</v>
      </c>
      <c r="K9" s="17">
        <v>0.38898331915282403</v>
      </c>
      <c r="L9" s="17">
        <v>0.48426292912839802</v>
      </c>
      <c r="M9" s="17">
        <v>0.42981731171535098</v>
      </c>
      <c r="N9" s="17">
        <v>0.38482237043631301</v>
      </c>
      <c r="O9" s="17">
        <v>0.373264980089548</v>
      </c>
      <c r="P9" s="17"/>
      <c r="Q9" s="17">
        <v>0.42437395576475301</v>
      </c>
      <c r="R9" s="17">
        <v>0.43758145835824602</v>
      </c>
      <c r="S9" s="17">
        <v>0.45146836108463301</v>
      </c>
      <c r="T9" s="17">
        <v>0.42596895779868099</v>
      </c>
      <c r="U9" s="17"/>
      <c r="V9" s="17">
        <v>0.44529508995379302</v>
      </c>
      <c r="W9" s="17">
        <v>0.450670364351478</v>
      </c>
      <c r="X9" s="17">
        <v>0.43821528476322202</v>
      </c>
      <c r="Y9" s="17">
        <v>0.46321944277469801</v>
      </c>
      <c r="Z9" s="17">
        <v>0.41231737229030402</v>
      </c>
      <c r="AA9" s="17">
        <v>0.35147997011524401</v>
      </c>
      <c r="AB9" s="17">
        <v>0.38760190663399202</v>
      </c>
      <c r="AC9" s="17">
        <v>0.42911865222423501</v>
      </c>
      <c r="AD9" s="17">
        <v>0.43213819572923001</v>
      </c>
      <c r="AE9" s="17"/>
      <c r="AF9" s="17">
        <v>0.430487791222598</v>
      </c>
      <c r="AG9" s="17">
        <v>0.42347158635561699</v>
      </c>
      <c r="AH9" s="17">
        <v>0.44331974151332698</v>
      </c>
      <c r="AI9" s="17">
        <v>0.45263750481824599</v>
      </c>
      <c r="AJ9" s="17">
        <v>0.39814144299545301</v>
      </c>
      <c r="AK9" s="17">
        <v>0.43203830910751201</v>
      </c>
      <c r="AL9" s="17"/>
      <c r="AM9" s="17">
        <v>0.388272396700168</v>
      </c>
      <c r="AN9" s="17">
        <v>0.39766245348198598</v>
      </c>
      <c r="AO9" s="17">
        <v>0.43710797089450198</v>
      </c>
      <c r="AP9" s="17">
        <v>0.29753870032412</v>
      </c>
      <c r="AQ9" s="17">
        <v>0.38537518306652102</v>
      </c>
      <c r="AR9" s="17">
        <v>0.37095983976129698</v>
      </c>
      <c r="AS9" s="17">
        <v>0.39707469987126298</v>
      </c>
      <c r="AT9" s="17">
        <v>0.38966891784516999</v>
      </c>
      <c r="AU9" s="17">
        <v>0.45812765832795499</v>
      </c>
      <c r="AV9" s="17">
        <v>0.45913845804042702</v>
      </c>
      <c r="AW9" s="17">
        <v>0.389309306619886</v>
      </c>
      <c r="AX9" s="17">
        <v>0.43493294005483801</v>
      </c>
      <c r="AY9" s="17">
        <v>0.484404429460913</v>
      </c>
      <c r="AZ9" s="17">
        <v>0.52384410542645499</v>
      </c>
      <c r="BA9" s="17">
        <v>0.50541677782222805</v>
      </c>
      <c r="BB9" s="17">
        <v>0.53257014018368298</v>
      </c>
      <c r="BC9" s="17"/>
      <c r="BD9" s="17">
        <v>0.42932486130781999</v>
      </c>
      <c r="BE9" s="17">
        <v>0.43242419232665702</v>
      </c>
      <c r="BF9" s="17">
        <v>0.42071693084134398</v>
      </c>
      <c r="BG9" s="17"/>
      <c r="BH9" s="17">
        <v>0.44406423988993798</v>
      </c>
      <c r="BI9" s="17">
        <v>0.42078092855960503</v>
      </c>
      <c r="BJ9" s="17">
        <v>0.41333123557051099</v>
      </c>
      <c r="BK9" s="17"/>
      <c r="BL9" s="17">
        <v>0.38360740490144901</v>
      </c>
      <c r="BM9" s="17">
        <v>0.43990018626210298</v>
      </c>
      <c r="BN9" s="17">
        <v>0.42743512205714501</v>
      </c>
      <c r="BO9" s="17"/>
      <c r="BP9" s="17">
        <v>0.42201873763000097</v>
      </c>
      <c r="BQ9" s="17">
        <v>0.41974669221615801</v>
      </c>
      <c r="BR9" s="17"/>
      <c r="BS9" s="17">
        <v>0.55020496629370097</v>
      </c>
      <c r="BT9" s="17">
        <v>0.472766946951797</v>
      </c>
      <c r="BU9" s="17">
        <v>0.37736347979684498</v>
      </c>
      <c r="BV9" s="17">
        <v>0.41259750561244801</v>
      </c>
      <c r="BW9" s="17"/>
      <c r="BX9" s="17">
        <v>0.454420177688801</v>
      </c>
      <c r="BY9" s="17">
        <v>0.51104533205931302</v>
      </c>
      <c r="BZ9" s="17">
        <v>0.41775207076422799</v>
      </c>
      <c r="CA9" s="17"/>
      <c r="CB9" s="17">
        <v>0.58209408896567005</v>
      </c>
      <c r="CC9" s="17">
        <v>0.571809754647431</v>
      </c>
      <c r="CD9" s="17">
        <v>0.31449593369745399</v>
      </c>
      <c r="CE9" s="17">
        <v>0.43823037274406401</v>
      </c>
      <c r="CF9" s="17">
        <v>0.52495155814452699</v>
      </c>
      <c r="CG9" s="17">
        <v>0.13207616919742801</v>
      </c>
      <c r="CH9" s="17"/>
      <c r="CI9" s="17">
        <v>0.35325177215401798</v>
      </c>
      <c r="CJ9" s="17">
        <v>0.60966526536096599</v>
      </c>
      <c r="CK9" s="17">
        <v>9.33025970107728E-2</v>
      </c>
      <c r="CL9" s="17">
        <v>0.422182139609451</v>
      </c>
    </row>
    <row r="10" spans="2:90" x14ac:dyDescent="0.35">
      <c r="B10" s="21" t="s">
        <v>180</v>
      </c>
      <c r="C10" s="17">
        <v>0.18976090626997399</v>
      </c>
      <c r="D10" s="17">
        <v>0.186033419009766</v>
      </c>
      <c r="E10" s="17">
        <v>0.194822162983675</v>
      </c>
      <c r="F10" s="17"/>
      <c r="G10" s="17">
        <v>0.239243782765485</v>
      </c>
      <c r="H10" s="17">
        <v>0.198269373698271</v>
      </c>
      <c r="I10" s="17">
        <v>0.199910557466002</v>
      </c>
      <c r="J10" s="17">
        <v>0.15313594461011601</v>
      </c>
      <c r="K10" s="17">
        <v>0.216254464819637</v>
      </c>
      <c r="L10" s="17">
        <v>0.16586889401928701</v>
      </c>
      <c r="M10" s="17">
        <v>0.18339433058997101</v>
      </c>
      <c r="N10" s="17">
        <v>0.185912738563806</v>
      </c>
      <c r="O10" s="17">
        <v>0.170364482940769</v>
      </c>
      <c r="P10" s="17"/>
      <c r="Q10" s="17">
        <v>0.16551217314087299</v>
      </c>
      <c r="R10" s="17">
        <v>0.17863657141675701</v>
      </c>
      <c r="S10" s="17">
        <v>0.20879218359812099</v>
      </c>
      <c r="T10" s="17">
        <v>0.195632667218197</v>
      </c>
      <c r="U10" s="17"/>
      <c r="V10" s="17">
        <v>0.158525424143244</v>
      </c>
      <c r="W10" s="17">
        <v>0.195325044320244</v>
      </c>
      <c r="X10" s="17">
        <v>0.190027509527287</v>
      </c>
      <c r="Y10" s="17">
        <v>0.19870633620917899</v>
      </c>
      <c r="Z10" s="17">
        <v>0.209391522611801</v>
      </c>
      <c r="AA10" s="17">
        <v>0.21835046100398101</v>
      </c>
      <c r="AB10" s="17">
        <v>0.183311657636473</v>
      </c>
      <c r="AC10" s="17">
        <v>0.15772916893373601</v>
      </c>
      <c r="AD10" s="17">
        <v>0.19301607711417301</v>
      </c>
      <c r="AE10" s="17"/>
      <c r="AF10" s="17">
        <v>0.181111258323952</v>
      </c>
      <c r="AG10" s="17">
        <v>0.21539744671696501</v>
      </c>
      <c r="AH10" s="17">
        <v>0.174430352138772</v>
      </c>
      <c r="AI10" s="17">
        <v>0.149882816046704</v>
      </c>
      <c r="AJ10" s="17">
        <v>0.20660478254276701</v>
      </c>
      <c r="AK10" s="17">
        <v>0.18110708893633801</v>
      </c>
      <c r="AL10" s="17"/>
      <c r="AM10" s="17">
        <v>0.10932984048413399</v>
      </c>
      <c r="AN10" s="17">
        <v>0.15848198289644899</v>
      </c>
      <c r="AO10" s="17">
        <v>0.145853423282158</v>
      </c>
      <c r="AP10" s="17">
        <v>0.240304058094022</v>
      </c>
      <c r="AQ10" s="17">
        <v>0.16321722417453499</v>
      </c>
      <c r="AR10" s="17">
        <v>0.22435638938993999</v>
      </c>
      <c r="AS10" s="17">
        <v>0.21185928447844099</v>
      </c>
      <c r="AT10" s="17">
        <v>0.218984321340254</v>
      </c>
      <c r="AU10" s="17">
        <v>0.176343952710909</v>
      </c>
      <c r="AV10" s="17">
        <v>0.18616719696966699</v>
      </c>
      <c r="AW10" s="17">
        <v>0.190808095336611</v>
      </c>
      <c r="AX10" s="17">
        <v>0.188696544264008</v>
      </c>
      <c r="AY10" s="17">
        <v>0.20751919619508299</v>
      </c>
      <c r="AZ10" s="17">
        <v>0.15842708065713201</v>
      </c>
      <c r="BA10" s="17">
        <v>0.14427856203638001</v>
      </c>
      <c r="BB10" s="17">
        <v>0.209273539176794</v>
      </c>
      <c r="BC10" s="17"/>
      <c r="BD10" s="17">
        <v>0.193593984262729</v>
      </c>
      <c r="BE10" s="17">
        <v>0.20700724030203299</v>
      </c>
      <c r="BF10" s="17">
        <v>0.17008532933085499</v>
      </c>
      <c r="BG10" s="17"/>
      <c r="BH10" s="17">
        <v>0.18719411998139501</v>
      </c>
      <c r="BI10" s="17">
        <v>0.18871032552232</v>
      </c>
      <c r="BJ10" s="17">
        <v>0.22178351220669701</v>
      </c>
      <c r="BK10" s="17"/>
      <c r="BL10" s="17">
        <v>0.166099340586258</v>
      </c>
      <c r="BM10" s="17">
        <v>0.17717369539803501</v>
      </c>
      <c r="BN10" s="17">
        <v>0.192420828148892</v>
      </c>
      <c r="BO10" s="17"/>
      <c r="BP10" s="17">
        <v>0.19947374890490499</v>
      </c>
      <c r="BQ10" s="17">
        <v>0.17959209956349201</v>
      </c>
      <c r="BR10" s="17"/>
      <c r="BS10" s="17">
        <v>0.211463474678104</v>
      </c>
      <c r="BT10" s="17">
        <v>0.20504857343085101</v>
      </c>
      <c r="BU10" s="17">
        <v>0.18538617304011801</v>
      </c>
      <c r="BV10" s="17">
        <v>0.18360055944869899</v>
      </c>
      <c r="BW10" s="17"/>
      <c r="BX10" s="17">
        <v>0.19587699688639301</v>
      </c>
      <c r="BY10" s="17">
        <v>0.22076233119432301</v>
      </c>
      <c r="BZ10" s="17">
        <v>0.187249946740842</v>
      </c>
      <c r="CA10" s="17"/>
      <c r="CB10" s="17">
        <v>0.21336880906564301</v>
      </c>
      <c r="CC10" s="17">
        <v>0.208586526338396</v>
      </c>
      <c r="CD10" s="17">
        <v>0.183506488008778</v>
      </c>
      <c r="CE10" s="17">
        <v>0.19418182137971701</v>
      </c>
      <c r="CF10" s="17">
        <v>0.18283207869242801</v>
      </c>
      <c r="CG10" s="17">
        <v>0.149064008738721</v>
      </c>
      <c r="CH10" s="17"/>
      <c r="CI10" s="17">
        <v>0.18714186066396299</v>
      </c>
      <c r="CJ10" s="17">
        <v>0.16711194484028999</v>
      </c>
      <c r="CK10" s="17">
        <v>0.118965975658214</v>
      </c>
      <c r="CL10" s="17">
        <v>0.22254986384764799</v>
      </c>
    </row>
    <row r="11" spans="2:90" x14ac:dyDescent="0.35">
      <c r="B11" s="21" t="s">
        <v>179</v>
      </c>
      <c r="C11" s="17">
        <v>0.15261957950793301</v>
      </c>
      <c r="D11" s="17">
        <v>0.16425225105601901</v>
      </c>
      <c r="E11" s="17">
        <v>0.14098789014485</v>
      </c>
      <c r="F11" s="17"/>
      <c r="G11" s="17">
        <v>0.167872528823717</v>
      </c>
      <c r="H11" s="17">
        <v>0.117819134869543</v>
      </c>
      <c r="I11" s="17">
        <v>0.13003207528347599</v>
      </c>
      <c r="J11" s="17">
        <v>0.16706706467538801</v>
      </c>
      <c r="K11" s="17">
        <v>0.14196556298532101</v>
      </c>
      <c r="L11" s="17">
        <v>0.15364252471763101</v>
      </c>
      <c r="M11" s="17">
        <v>0.132696016284862</v>
      </c>
      <c r="N11" s="17">
        <v>0.172622568725845</v>
      </c>
      <c r="O11" s="17">
        <v>0.18493067666785401</v>
      </c>
      <c r="P11" s="17"/>
      <c r="Q11" s="17">
        <v>0.17613932191873699</v>
      </c>
      <c r="R11" s="17">
        <v>0.160254605588004</v>
      </c>
      <c r="S11" s="17">
        <v>0.119691091231548</v>
      </c>
      <c r="T11" s="17">
        <v>0.150393448484098</v>
      </c>
      <c r="U11" s="17"/>
      <c r="V11" s="17">
        <v>0.12931944909329299</v>
      </c>
      <c r="W11" s="17">
        <v>0.157574561454349</v>
      </c>
      <c r="X11" s="17">
        <v>0.14452742298308399</v>
      </c>
      <c r="Y11" s="17">
        <v>0.116023271135752</v>
      </c>
      <c r="Z11" s="17">
        <v>0.168765045397686</v>
      </c>
      <c r="AA11" s="17">
        <v>0.15990495930085299</v>
      </c>
      <c r="AB11" s="17">
        <v>0.21168606114959401</v>
      </c>
      <c r="AC11" s="17">
        <v>0.16142223132151301</v>
      </c>
      <c r="AD11" s="17">
        <v>0.14559637283489699</v>
      </c>
      <c r="AE11" s="17"/>
      <c r="AF11" s="17">
        <v>0.13686515265006499</v>
      </c>
      <c r="AG11" s="17">
        <v>0.13179831176456999</v>
      </c>
      <c r="AH11" s="17">
        <v>0.184886808081724</v>
      </c>
      <c r="AI11" s="17">
        <v>0.10741494426324801</v>
      </c>
      <c r="AJ11" s="17">
        <v>0.180274095031901</v>
      </c>
      <c r="AK11" s="17">
        <v>0.15581805869717999</v>
      </c>
      <c r="AL11" s="17"/>
      <c r="AM11" s="17">
        <v>0.140880551995993</v>
      </c>
      <c r="AN11" s="17">
        <v>0.116144320775861</v>
      </c>
      <c r="AO11" s="17">
        <v>0.140534612167901</v>
      </c>
      <c r="AP11" s="17">
        <v>0.157690920560877</v>
      </c>
      <c r="AQ11" s="17">
        <v>0.20471379601015899</v>
      </c>
      <c r="AR11" s="17">
        <v>0.18123287783264799</v>
      </c>
      <c r="AS11" s="17">
        <v>0.135367021695314</v>
      </c>
      <c r="AT11" s="17">
        <v>0.11719077057157901</v>
      </c>
      <c r="AU11" s="17">
        <v>0.20278583804581299</v>
      </c>
      <c r="AV11" s="17">
        <v>0.14105432794543399</v>
      </c>
      <c r="AW11" s="17">
        <v>0.20513958664072399</v>
      </c>
      <c r="AX11" s="17">
        <v>0.15397060660009601</v>
      </c>
      <c r="AY11" s="17">
        <v>0.14241829592983099</v>
      </c>
      <c r="AZ11" s="17">
        <v>0.122719326150859</v>
      </c>
      <c r="BA11" s="17">
        <v>0.12499612746170501</v>
      </c>
      <c r="BB11" s="17">
        <v>0.15061919457411899</v>
      </c>
      <c r="BC11" s="17"/>
      <c r="BD11" s="17">
        <v>0.160751846243534</v>
      </c>
      <c r="BE11" s="17">
        <v>0.14830045713922099</v>
      </c>
      <c r="BF11" s="17">
        <v>0.15312490752796301</v>
      </c>
      <c r="BG11" s="17"/>
      <c r="BH11" s="17">
        <v>0.15688418005140101</v>
      </c>
      <c r="BI11" s="17">
        <v>0.156414882232322</v>
      </c>
      <c r="BJ11" s="17">
        <v>0.14473549796260399</v>
      </c>
      <c r="BK11" s="17"/>
      <c r="BL11" s="17">
        <v>0.152868490340232</v>
      </c>
      <c r="BM11" s="17">
        <v>0.17363077776710301</v>
      </c>
      <c r="BN11" s="17">
        <v>0.18508648833733499</v>
      </c>
      <c r="BO11" s="17"/>
      <c r="BP11" s="17">
        <v>0.16315342288397899</v>
      </c>
      <c r="BQ11" s="17">
        <v>0.150740934012461</v>
      </c>
      <c r="BR11" s="17"/>
      <c r="BS11" s="17">
        <v>0.113063992134619</v>
      </c>
      <c r="BT11" s="17">
        <v>0.159272548520208</v>
      </c>
      <c r="BU11" s="17">
        <v>0.18119702945729901</v>
      </c>
      <c r="BV11" s="17">
        <v>0.14793951544575201</v>
      </c>
      <c r="BW11" s="17"/>
      <c r="BX11" s="17">
        <v>0.15863299987815399</v>
      </c>
      <c r="BY11" s="17">
        <v>0.110424426876938</v>
      </c>
      <c r="BZ11" s="17">
        <v>0.15461674496474401</v>
      </c>
      <c r="CA11" s="17"/>
      <c r="CB11" s="17">
        <v>0.113461589232925</v>
      </c>
      <c r="CC11" s="17">
        <v>0.116284892555576</v>
      </c>
      <c r="CD11" s="17">
        <v>0.18576994328618099</v>
      </c>
      <c r="CE11" s="17">
        <v>0.16417222586629901</v>
      </c>
      <c r="CF11" s="17">
        <v>0.13526133676489899</v>
      </c>
      <c r="CG11" s="17">
        <v>0.195724608438447</v>
      </c>
      <c r="CH11" s="17"/>
      <c r="CI11" s="17">
        <v>0.118481564240417</v>
      </c>
      <c r="CJ11" s="17">
        <v>0.113809310174896</v>
      </c>
      <c r="CK11" s="17">
        <v>0.18716081151889999</v>
      </c>
      <c r="CL11" s="17">
        <v>0.17397429727011701</v>
      </c>
    </row>
    <row r="12" spans="2:90" ht="29" x14ac:dyDescent="0.35">
      <c r="B12" s="21" t="s">
        <v>459</v>
      </c>
      <c r="C12" s="17">
        <v>0.135147579318947</v>
      </c>
      <c r="D12" s="17">
        <v>0.146634010101301</v>
      </c>
      <c r="E12" s="17">
        <v>0.123591850745008</v>
      </c>
      <c r="F12" s="17"/>
      <c r="G12" s="17">
        <v>0.128841357754374</v>
      </c>
      <c r="H12" s="17">
        <v>0.12388929833814399</v>
      </c>
      <c r="I12" s="17">
        <v>9.9228653819068896E-2</v>
      </c>
      <c r="J12" s="17">
        <v>0.110530091648032</v>
      </c>
      <c r="K12" s="17">
        <v>0.17113696776950099</v>
      </c>
      <c r="L12" s="17">
        <v>0.10673033513034599</v>
      </c>
      <c r="M12" s="17">
        <v>0.16260779732893499</v>
      </c>
      <c r="N12" s="17">
        <v>0.15517708752006801</v>
      </c>
      <c r="O12" s="17">
        <v>0.15280325214199</v>
      </c>
      <c r="P12" s="17"/>
      <c r="Q12" s="17">
        <v>0.149381804715222</v>
      </c>
      <c r="R12" s="17">
        <v>0.124502876308611</v>
      </c>
      <c r="S12" s="17">
        <v>0.113275991969121</v>
      </c>
      <c r="T12" s="17">
        <v>0.13263149243354</v>
      </c>
      <c r="U12" s="17"/>
      <c r="V12" s="17">
        <v>0.164054295883863</v>
      </c>
      <c r="W12" s="17">
        <v>0.112507012983626</v>
      </c>
      <c r="X12" s="17">
        <v>0.13564804434686401</v>
      </c>
      <c r="Y12" s="17">
        <v>0.14403913583515199</v>
      </c>
      <c r="Z12" s="17">
        <v>0.101914657477125</v>
      </c>
      <c r="AA12" s="17">
        <v>0.148625714477154</v>
      </c>
      <c r="AB12" s="17">
        <v>0.14739179830357199</v>
      </c>
      <c r="AC12" s="17">
        <v>0.11626217600214001</v>
      </c>
      <c r="AD12" s="17">
        <v>0.12715078304900301</v>
      </c>
      <c r="AE12" s="17"/>
      <c r="AF12" s="17">
        <v>0.16494107551280801</v>
      </c>
      <c r="AG12" s="17">
        <v>0.10844457836895301</v>
      </c>
      <c r="AH12" s="17">
        <v>0.123532886400524</v>
      </c>
      <c r="AI12" s="17">
        <v>0.193796966822115</v>
      </c>
      <c r="AJ12" s="17">
        <v>0.117729892284682</v>
      </c>
      <c r="AK12" s="17">
        <v>0.13549707403413</v>
      </c>
      <c r="AL12" s="17"/>
      <c r="AM12" s="17">
        <v>0.21839714179142899</v>
      </c>
      <c r="AN12" s="17">
        <v>0.199010364617834</v>
      </c>
      <c r="AO12" s="17">
        <v>0.14666756259607699</v>
      </c>
      <c r="AP12" s="17">
        <v>0.17650363877484199</v>
      </c>
      <c r="AQ12" s="17">
        <v>0.12707689233530201</v>
      </c>
      <c r="AR12" s="17">
        <v>0.11279758973784</v>
      </c>
      <c r="AS12" s="17">
        <v>0.16367196692154401</v>
      </c>
      <c r="AT12" s="17">
        <v>0.130493937915105</v>
      </c>
      <c r="AU12" s="17">
        <v>0.12660184382058801</v>
      </c>
      <c r="AV12" s="17">
        <v>0.122194732624843</v>
      </c>
      <c r="AW12" s="17">
        <v>0.11924298572301401</v>
      </c>
      <c r="AX12" s="17">
        <v>0.14908474023034801</v>
      </c>
      <c r="AY12" s="17">
        <v>9.0338145367749006E-2</v>
      </c>
      <c r="AZ12" s="17">
        <v>0.12731372740216701</v>
      </c>
      <c r="BA12" s="17">
        <v>8.5953514200355199E-2</v>
      </c>
      <c r="BB12" s="17">
        <v>7.7213944761457001E-2</v>
      </c>
      <c r="BC12" s="17"/>
      <c r="BD12" s="17">
        <v>0.12770046482024999</v>
      </c>
      <c r="BE12" s="17">
        <v>0.126989028099116</v>
      </c>
      <c r="BF12" s="17">
        <v>0.14547771954789299</v>
      </c>
      <c r="BG12" s="17"/>
      <c r="BH12" s="17">
        <v>0.120916145334187</v>
      </c>
      <c r="BI12" s="17">
        <v>0.153569925901756</v>
      </c>
      <c r="BJ12" s="17">
        <v>0.116088827210335</v>
      </c>
      <c r="BK12" s="17"/>
      <c r="BL12" s="17">
        <v>0.1199179276433</v>
      </c>
      <c r="BM12" s="17">
        <v>0.10654642993624699</v>
      </c>
      <c r="BN12" s="17">
        <v>0.12483203002400201</v>
      </c>
      <c r="BO12" s="17"/>
      <c r="BP12" s="17">
        <v>0.13143029048474</v>
      </c>
      <c r="BQ12" s="17">
        <v>0.14062803574402</v>
      </c>
      <c r="BR12" s="17"/>
      <c r="BS12" s="17">
        <v>7.4531420133708698E-2</v>
      </c>
      <c r="BT12" s="17">
        <v>8.8241629265938801E-2</v>
      </c>
      <c r="BU12" s="17">
        <v>0.15168643164357901</v>
      </c>
      <c r="BV12" s="17">
        <v>0.154681464521773</v>
      </c>
      <c r="BW12" s="17"/>
      <c r="BX12" s="17">
        <v>8.12367994522777E-2</v>
      </c>
      <c r="BY12" s="17">
        <v>6.10781509610989E-2</v>
      </c>
      <c r="BZ12" s="17">
        <v>0.14504002925703799</v>
      </c>
      <c r="CA12" s="17"/>
      <c r="CB12" s="17">
        <v>6.1984359102145697E-2</v>
      </c>
      <c r="CC12" s="17">
        <v>7.7417961286067594E-2</v>
      </c>
      <c r="CD12" s="17">
        <v>0.19850832386412201</v>
      </c>
      <c r="CE12" s="17">
        <v>0.116337373389371</v>
      </c>
      <c r="CF12" s="17">
        <v>7.3740577162931698E-2</v>
      </c>
      <c r="CG12" s="17">
        <v>0.27057649475096401</v>
      </c>
      <c r="CH12" s="17"/>
      <c r="CI12" s="17">
        <v>0.145590777916802</v>
      </c>
      <c r="CJ12" s="17">
        <v>5.8848342402464601E-2</v>
      </c>
      <c r="CK12" s="17">
        <v>0.38522917490932301</v>
      </c>
      <c r="CL12" s="17">
        <v>0.111240773377579</v>
      </c>
    </row>
    <row r="13" spans="2:90" x14ac:dyDescent="0.35">
      <c r="B13" s="21" t="s">
        <v>177</v>
      </c>
      <c r="C13" s="17">
        <v>4.3007772692944403E-2</v>
      </c>
      <c r="D13" s="17">
        <v>4.7722072026134398E-2</v>
      </c>
      <c r="E13" s="17">
        <v>3.9097219191511698E-2</v>
      </c>
      <c r="F13" s="17"/>
      <c r="G13" s="17">
        <v>1.7137309968610601E-2</v>
      </c>
      <c r="H13" s="17">
        <v>3.2805689155344202E-2</v>
      </c>
      <c r="I13" s="17">
        <v>4.9197980024659298E-2</v>
      </c>
      <c r="J13" s="17">
        <v>5.5817862676888201E-2</v>
      </c>
      <c r="K13" s="17">
        <v>3.4040394132475102E-2</v>
      </c>
      <c r="L13" s="17">
        <v>3.1979633112211303E-2</v>
      </c>
      <c r="M13" s="17">
        <v>4.6775546815713699E-2</v>
      </c>
      <c r="N13" s="17">
        <v>4.5326341522943098E-2</v>
      </c>
      <c r="O13" s="17">
        <v>7.0853436716854498E-2</v>
      </c>
      <c r="P13" s="17"/>
      <c r="Q13" s="17">
        <v>4.7645682554670998E-2</v>
      </c>
      <c r="R13" s="17">
        <v>5.06498676435755E-2</v>
      </c>
      <c r="S13" s="17">
        <v>4.8281968514326597E-2</v>
      </c>
      <c r="T13" s="17">
        <v>4.0590578585308297E-2</v>
      </c>
      <c r="U13" s="17"/>
      <c r="V13" s="17">
        <v>4.4914506664068703E-2</v>
      </c>
      <c r="W13" s="17">
        <v>3.6506499048373497E-2</v>
      </c>
      <c r="X13" s="17">
        <v>3.7648392588477499E-2</v>
      </c>
      <c r="Y13" s="17">
        <v>3.60061248950636E-2</v>
      </c>
      <c r="Z13" s="17">
        <v>6.1098608730315203E-2</v>
      </c>
      <c r="AA13" s="17">
        <v>5.5177589941397598E-2</v>
      </c>
      <c r="AB13" s="17">
        <v>2.5515338498604399E-2</v>
      </c>
      <c r="AC13" s="17">
        <v>6.0997898092265301E-2</v>
      </c>
      <c r="AD13" s="17">
        <v>4.3011106858310402E-2</v>
      </c>
      <c r="AE13" s="17"/>
      <c r="AF13" s="17">
        <v>3.50805438452233E-2</v>
      </c>
      <c r="AG13" s="17">
        <v>5.3940808806851502E-2</v>
      </c>
      <c r="AH13" s="17">
        <v>2.2561701809934401E-2</v>
      </c>
      <c r="AI13" s="17">
        <v>4.5597418232903197E-2</v>
      </c>
      <c r="AJ13" s="17">
        <v>4.3922539195694103E-2</v>
      </c>
      <c r="AK13" s="17">
        <v>4.6482804459692398E-2</v>
      </c>
      <c r="AL13" s="17"/>
      <c r="AM13" s="17">
        <v>2.9969885400062901E-2</v>
      </c>
      <c r="AN13" s="17">
        <v>4.4841261426503E-2</v>
      </c>
      <c r="AO13" s="17">
        <v>5.6325083438419403E-2</v>
      </c>
      <c r="AP13" s="17">
        <v>6.4318875368760103E-2</v>
      </c>
      <c r="AQ13" s="17">
        <v>5.8780193337491099E-2</v>
      </c>
      <c r="AR13" s="17">
        <v>6.76270399957382E-2</v>
      </c>
      <c r="AS13" s="17">
        <v>4.9525045653116502E-2</v>
      </c>
      <c r="AT13" s="17">
        <v>5.3632813606904299E-2</v>
      </c>
      <c r="AU13" s="17">
        <v>2.40598720952576E-2</v>
      </c>
      <c r="AV13" s="17">
        <v>3.3637042646200099E-2</v>
      </c>
      <c r="AW13" s="17">
        <v>5.4281430276092599E-2</v>
      </c>
      <c r="AX13" s="17">
        <v>3.8031133090728197E-2</v>
      </c>
      <c r="AY13" s="17">
        <v>7.5319933046423301E-2</v>
      </c>
      <c r="AZ13" s="17">
        <v>2.77469045589019E-2</v>
      </c>
      <c r="BA13" s="17">
        <v>3.2934724457562098E-2</v>
      </c>
      <c r="BB13" s="17">
        <v>1.7114990392733599E-2</v>
      </c>
      <c r="BC13" s="17"/>
      <c r="BD13" s="17">
        <v>5.3770215699659903E-2</v>
      </c>
      <c r="BE13" s="17">
        <v>2.83871112325942E-2</v>
      </c>
      <c r="BF13" s="17">
        <v>4.5053114379050102E-2</v>
      </c>
      <c r="BG13" s="17"/>
      <c r="BH13" s="17">
        <v>3.7030073607741201E-2</v>
      </c>
      <c r="BI13" s="17">
        <v>4.8261079092889299E-2</v>
      </c>
      <c r="BJ13" s="17">
        <v>6.6141150647534397E-2</v>
      </c>
      <c r="BK13" s="17"/>
      <c r="BL13" s="17">
        <v>0.109537998353228</v>
      </c>
      <c r="BM13" s="17">
        <v>6.00583734805357E-2</v>
      </c>
      <c r="BN13" s="17">
        <v>4.9154634319014498E-2</v>
      </c>
      <c r="BO13" s="17"/>
      <c r="BP13" s="17">
        <v>3.0254243859415698E-2</v>
      </c>
      <c r="BQ13" s="17">
        <v>4.9133055645650202E-2</v>
      </c>
      <c r="BR13" s="17"/>
      <c r="BS13" s="17">
        <v>2.1838068847697699E-2</v>
      </c>
      <c r="BT13" s="17">
        <v>4.6246174702044798E-2</v>
      </c>
      <c r="BU13" s="17">
        <v>4.8754655864287802E-2</v>
      </c>
      <c r="BV13" s="17">
        <v>4.17840464726408E-2</v>
      </c>
      <c r="BW13" s="17"/>
      <c r="BX13" s="17">
        <v>6.5862292962149294E-2</v>
      </c>
      <c r="BY13" s="17">
        <v>3.5827007185608703E-2</v>
      </c>
      <c r="BZ13" s="17">
        <v>4.1184870344604101E-2</v>
      </c>
      <c r="CA13" s="17"/>
      <c r="CB13" s="17">
        <v>1.8194355794866598E-2</v>
      </c>
      <c r="CC13" s="17">
        <v>1.2155862302553199E-2</v>
      </c>
      <c r="CD13" s="17">
        <v>4.16171396852172E-2</v>
      </c>
      <c r="CE13" s="17">
        <v>2.9510348129129199E-2</v>
      </c>
      <c r="CF13" s="17">
        <v>3.3350770188174998E-2</v>
      </c>
      <c r="CG13" s="17">
        <v>0.13441002398549601</v>
      </c>
      <c r="CH13" s="17"/>
      <c r="CI13" s="17">
        <v>7.2170937093676696E-2</v>
      </c>
      <c r="CJ13" s="17">
        <v>1.63581518857682E-2</v>
      </c>
      <c r="CK13" s="17">
        <v>9.5718694247612202E-2</v>
      </c>
      <c r="CL13" s="17">
        <v>3.8152522710533397E-2</v>
      </c>
    </row>
    <row r="14" spans="2:90" x14ac:dyDescent="0.35">
      <c r="B14" s="21" t="s">
        <v>176</v>
      </c>
      <c r="C14" s="17">
        <v>2.3122196902034702E-2</v>
      </c>
      <c r="D14" s="17">
        <v>2.8210094297001401E-2</v>
      </c>
      <c r="E14" s="17">
        <v>1.7918236633437098E-2</v>
      </c>
      <c r="F14" s="17"/>
      <c r="G14" s="17">
        <v>1.4199490306117E-2</v>
      </c>
      <c r="H14" s="17">
        <v>1.09947770801263E-2</v>
      </c>
      <c r="I14" s="17">
        <v>3.02068231559064E-2</v>
      </c>
      <c r="J14" s="17">
        <v>3.2297027868672598E-2</v>
      </c>
      <c r="K14" s="17">
        <v>2.6040624809569101E-2</v>
      </c>
      <c r="L14" s="17">
        <v>2.5001031217379899E-2</v>
      </c>
      <c r="M14" s="17">
        <v>2.25502675037518E-2</v>
      </c>
      <c r="N14" s="17">
        <v>2.4515578487361099E-2</v>
      </c>
      <c r="O14" s="17">
        <v>2.23603550959693E-2</v>
      </c>
      <c r="P14" s="17"/>
      <c r="Q14" s="17">
        <v>1.17086581958034E-2</v>
      </c>
      <c r="R14" s="17">
        <v>2.3983091923675801E-2</v>
      </c>
      <c r="S14" s="17">
        <v>3.5001234042571001E-2</v>
      </c>
      <c r="T14" s="17">
        <v>2.2704791714035399E-2</v>
      </c>
      <c r="U14" s="17"/>
      <c r="V14" s="17">
        <v>2.1962727228582401E-2</v>
      </c>
      <c r="W14" s="17">
        <v>2.19933255880378E-2</v>
      </c>
      <c r="X14" s="17">
        <v>2.3482525018472401E-2</v>
      </c>
      <c r="Y14" s="17">
        <v>1.9251753646612701E-2</v>
      </c>
      <c r="Z14" s="17">
        <v>3.12313804716087E-2</v>
      </c>
      <c r="AA14" s="17">
        <v>1.81515351644842E-2</v>
      </c>
      <c r="AB14" s="17">
        <v>2.08348800341163E-2</v>
      </c>
      <c r="AC14" s="17">
        <v>2.18944313291272E-2</v>
      </c>
      <c r="AD14" s="17">
        <v>2.92306703031119E-2</v>
      </c>
      <c r="AE14" s="17"/>
      <c r="AF14" s="17">
        <v>1.7778268300304802E-2</v>
      </c>
      <c r="AG14" s="17">
        <v>3.6413345678741202E-2</v>
      </c>
      <c r="AH14" s="17">
        <v>8.7210573928848505E-3</v>
      </c>
      <c r="AI14" s="17">
        <v>3.2663412988288301E-2</v>
      </c>
      <c r="AJ14" s="17">
        <v>2.1558336193500699E-2</v>
      </c>
      <c r="AK14" s="17">
        <v>2.2980548418589201E-2</v>
      </c>
      <c r="AL14" s="17"/>
      <c r="AM14" s="17">
        <v>4.1978954759848801E-2</v>
      </c>
      <c r="AN14" s="17">
        <v>1.9183871324106899E-2</v>
      </c>
      <c r="AO14" s="17">
        <v>3.7479619226408301E-2</v>
      </c>
      <c r="AP14" s="17">
        <v>1.77923643226638E-2</v>
      </c>
      <c r="AQ14" s="17">
        <v>3.3173672796242601E-2</v>
      </c>
      <c r="AR14" s="17">
        <v>3.7220280319198003E-2</v>
      </c>
      <c r="AS14" s="17">
        <v>1.6309791663766698E-2</v>
      </c>
      <c r="AT14" s="17">
        <v>3.4702692123477798E-2</v>
      </c>
      <c r="AU14" s="17">
        <v>1.04075262736299E-2</v>
      </c>
      <c r="AV14" s="17">
        <v>3.0625040177243601E-2</v>
      </c>
      <c r="AW14" s="17">
        <v>1.8258545413055799E-2</v>
      </c>
      <c r="AX14" s="17">
        <v>2.0286201836661799E-2</v>
      </c>
      <c r="AY14" s="17">
        <v>0</v>
      </c>
      <c r="AZ14" s="17">
        <v>1.48849845129066E-2</v>
      </c>
      <c r="BA14" s="17">
        <v>6.2449454009241297E-2</v>
      </c>
      <c r="BB14" s="17">
        <v>5.5852186188354302E-3</v>
      </c>
      <c r="BC14" s="17"/>
      <c r="BD14" s="17">
        <v>1.9811385406750998E-2</v>
      </c>
      <c r="BE14" s="17">
        <v>1.98563195204365E-2</v>
      </c>
      <c r="BF14" s="17">
        <v>2.85577014628507E-2</v>
      </c>
      <c r="BG14" s="17"/>
      <c r="BH14" s="17">
        <v>2.3880578634329699E-2</v>
      </c>
      <c r="BI14" s="17">
        <v>1.80297678184584E-2</v>
      </c>
      <c r="BJ14" s="17">
        <v>3.2201814348367101E-2</v>
      </c>
      <c r="BK14" s="17"/>
      <c r="BL14" s="17">
        <v>3.4668285649959697E-2</v>
      </c>
      <c r="BM14" s="17">
        <v>2.94062734119667E-2</v>
      </c>
      <c r="BN14" s="17">
        <v>1.7982012143566799E-2</v>
      </c>
      <c r="BO14" s="17"/>
      <c r="BP14" s="17">
        <v>2.0280269790510601E-2</v>
      </c>
      <c r="BQ14" s="17">
        <v>2.4623504284933099E-2</v>
      </c>
      <c r="BR14" s="17"/>
      <c r="BS14" s="17">
        <v>2.18641592629359E-2</v>
      </c>
      <c r="BT14" s="17">
        <v>1.8073162178734E-2</v>
      </c>
      <c r="BU14" s="17">
        <v>3.2047971430264797E-2</v>
      </c>
      <c r="BV14" s="17">
        <v>1.98836908614788E-2</v>
      </c>
      <c r="BW14" s="17"/>
      <c r="BX14" s="17">
        <v>3.1207788126337201E-2</v>
      </c>
      <c r="BY14" s="17">
        <v>1.9910754222777299E-2</v>
      </c>
      <c r="BZ14" s="17">
        <v>2.2518513818070501E-2</v>
      </c>
      <c r="CA14" s="17"/>
      <c r="CB14" s="17">
        <v>2.9226075487287801E-3</v>
      </c>
      <c r="CC14" s="17">
        <v>4.4027950242020702E-3</v>
      </c>
      <c r="CD14" s="17">
        <v>2.3122708081454502E-2</v>
      </c>
      <c r="CE14" s="17">
        <v>2.7039282874000699E-2</v>
      </c>
      <c r="CF14" s="17">
        <v>3.2884755479304001E-2</v>
      </c>
      <c r="CG14" s="17">
        <v>5.7148140942657501E-2</v>
      </c>
      <c r="CH14" s="17"/>
      <c r="CI14" s="17">
        <v>6.7192016406002697E-2</v>
      </c>
      <c r="CJ14" s="17">
        <v>1.10377944773689E-2</v>
      </c>
      <c r="CK14" s="17">
        <v>4.8602417116723799E-2</v>
      </c>
      <c r="CL14" s="17">
        <v>1.35802767032336E-2</v>
      </c>
    </row>
    <row r="15" spans="2:90" ht="29" x14ac:dyDescent="0.35">
      <c r="B15" s="21" t="s">
        <v>460</v>
      </c>
      <c r="C15" s="17">
        <v>1.1901194839156399E-2</v>
      </c>
      <c r="D15" s="17">
        <v>1.9393628835755499E-2</v>
      </c>
      <c r="E15" s="17">
        <v>4.63432718144682E-3</v>
      </c>
      <c r="F15" s="17"/>
      <c r="G15" s="17">
        <v>3.3811758227500202E-3</v>
      </c>
      <c r="H15" s="17">
        <v>5.04407783711458E-3</v>
      </c>
      <c r="I15" s="17">
        <v>2.7852832597178901E-2</v>
      </c>
      <c r="J15" s="17">
        <v>1.5664666622351199E-2</v>
      </c>
      <c r="K15" s="17">
        <v>1.11352171355445E-2</v>
      </c>
      <c r="L15" s="17">
        <v>1.28886999556734E-2</v>
      </c>
      <c r="M15" s="17">
        <v>1.06233041123707E-2</v>
      </c>
      <c r="N15" s="17">
        <v>9.4411558833768297E-3</v>
      </c>
      <c r="O15" s="17">
        <v>1.1746272163761199E-2</v>
      </c>
      <c r="P15" s="17"/>
      <c r="Q15" s="17">
        <v>7.6477046642823097E-3</v>
      </c>
      <c r="R15" s="17">
        <v>0</v>
      </c>
      <c r="S15" s="17">
        <v>1.886610441146E-2</v>
      </c>
      <c r="T15" s="17">
        <v>1.3179054737607099E-2</v>
      </c>
      <c r="U15" s="17"/>
      <c r="V15" s="17">
        <v>1.6512455807389598E-2</v>
      </c>
      <c r="W15" s="17">
        <v>1.3956558767911501E-2</v>
      </c>
      <c r="X15" s="17">
        <v>1.2902906994370999E-2</v>
      </c>
      <c r="Y15" s="17">
        <v>5.9749244602305997E-3</v>
      </c>
      <c r="Z15" s="17">
        <v>1.03892284793105E-2</v>
      </c>
      <c r="AA15" s="17">
        <v>1.38676375250542E-2</v>
      </c>
      <c r="AB15" s="17">
        <v>1.4160454865484401E-2</v>
      </c>
      <c r="AC15" s="17">
        <v>1.5787474987599501E-2</v>
      </c>
      <c r="AD15" s="17">
        <v>4.2569755999751699E-3</v>
      </c>
      <c r="AE15" s="17"/>
      <c r="AF15" s="17">
        <v>2.07023105770438E-2</v>
      </c>
      <c r="AG15" s="17">
        <v>8.1642523873877593E-3</v>
      </c>
      <c r="AH15" s="17">
        <v>2.33469636668035E-2</v>
      </c>
      <c r="AI15" s="17">
        <v>0</v>
      </c>
      <c r="AJ15" s="17">
        <v>7.3760140113178401E-3</v>
      </c>
      <c r="AK15" s="17">
        <v>9.3075505850606192E-3</v>
      </c>
      <c r="AL15" s="17"/>
      <c r="AM15" s="17">
        <v>3.6400915466472297E-2</v>
      </c>
      <c r="AN15" s="17">
        <v>3.2951035316840599E-2</v>
      </c>
      <c r="AO15" s="17">
        <v>5.6115932478908101E-3</v>
      </c>
      <c r="AP15" s="17">
        <v>3.08246431926915E-2</v>
      </c>
      <c r="AQ15" s="17">
        <v>1.5340467799713599E-2</v>
      </c>
      <c r="AR15" s="17">
        <v>5.8059829633393201E-3</v>
      </c>
      <c r="AS15" s="17">
        <v>1.09561101756074E-2</v>
      </c>
      <c r="AT15" s="17">
        <v>3.6751197493059898E-2</v>
      </c>
      <c r="AU15" s="17">
        <v>0</v>
      </c>
      <c r="AV15" s="17">
        <v>1.04659340240682E-2</v>
      </c>
      <c r="AW15" s="17">
        <v>0</v>
      </c>
      <c r="AX15" s="17">
        <v>1.0560372594322E-2</v>
      </c>
      <c r="AY15" s="17">
        <v>0</v>
      </c>
      <c r="AZ15" s="17">
        <v>6.0605957616983799E-3</v>
      </c>
      <c r="BA15" s="17">
        <v>0</v>
      </c>
      <c r="BB15" s="17">
        <v>5.5197531541875296E-3</v>
      </c>
      <c r="BC15" s="17"/>
      <c r="BD15" s="17">
        <v>4.3645462455137E-3</v>
      </c>
      <c r="BE15" s="17">
        <v>1.42178983757225E-2</v>
      </c>
      <c r="BF15" s="17">
        <v>1.6008762658643299E-2</v>
      </c>
      <c r="BG15" s="17"/>
      <c r="BH15" s="17">
        <v>1.0661634568606099E-2</v>
      </c>
      <c r="BI15" s="17">
        <v>7.9834486525132507E-3</v>
      </c>
      <c r="BJ15" s="17">
        <v>4.7946973519755404E-3</v>
      </c>
      <c r="BK15" s="17"/>
      <c r="BL15" s="17">
        <v>0</v>
      </c>
      <c r="BM15" s="17">
        <v>1.11049757198438E-2</v>
      </c>
      <c r="BN15" s="17">
        <v>0</v>
      </c>
      <c r="BO15" s="17"/>
      <c r="BP15" s="17">
        <v>1.42241353069392E-2</v>
      </c>
      <c r="BQ15" s="17">
        <v>1.42547070276675E-2</v>
      </c>
      <c r="BR15" s="17"/>
      <c r="BS15" s="17">
        <v>1.0969473163736001E-3</v>
      </c>
      <c r="BT15" s="17">
        <v>7.3761859107689103E-3</v>
      </c>
      <c r="BU15" s="17">
        <v>6.5301672222040303E-3</v>
      </c>
      <c r="BV15" s="17">
        <v>1.7363571168547799E-2</v>
      </c>
      <c r="BW15" s="17"/>
      <c r="BX15" s="17">
        <v>0</v>
      </c>
      <c r="BY15" s="17">
        <v>1.31221541483368E-2</v>
      </c>
      <c r="BZ15" s="17">
        <v>1.3005199851862E-2</v>
      </c>
      <c r="CA15" s="17"/>
      <c r="CB15" s="17">
        <v>2.7487902212783E-3</v>
      </c>
      <c r="CC15" s="17">
        <v>3.7866385124534301E-3</v>
      </c>
      <c r="CD15" s="17">
        <v>2.0088748129614701E-2</v>
      </c>
      <c r="CE15" s="17">
        <v>1.3526468327557601E-2</v>
      </c>
      <c r="CF15" s="17">
        <v>0</v>
      </c>
      <c r="CG15" s="17">
        <v>2.86094487978997E-2</v>
      </c>
      <c r="CH15" s="17"/>
      <c r="CI15" s="17">
        <v>3.4986143066626202E-2</v>
      </c>
      <c r="CJ15" s="17">
        <v>6.4496725503888899E-3</v>
      </c>
      <c r="CK15" s="17">
        <v>2.37975065492405E-2</v>
      </c>
      <c r="CL15" s="17">
        <v>6.7708787843014304E-3</v>
      </c>
    </row>
    <row r="16" spans="2:90" x14ac:dyDescent="0.35">
      <c r="B16" s="21" t="s">
        <v>150</v>
      </c>
      <c r="C16" s="23">
        <v>1.8618554583446099E-2</v>
      </c>
      <c r="D16" s="23">
        <v>2.0699534920562999E-2</v>
      </c>
      <c r="E16" s="23">
        <v>1.6104931915879299E-2</v>
      </c>
      <c r="F16" s="23"/>
      <c r="G16" s="23">
        <v>2.4291414635563901E-2</v>
      </c>
      <c r="H16" s="23">
        <v>3.4343279234680099E-2</v>
      </c>
      <c r="I16" s="23">
        <v>1.54582093781528E-2</v>
      </c>
      <c r="J16" s="23">
        <v>1.66325610950337E-2</v>
      </c>
      <c r="K16" s="23">
        <v>1.04434491951279E-2</v>
      </c>
      <c r="L16" s="23">
        <v>1.9625952719073098E-2</v>
      </c>
      <c r="M16" s="23">
        <v>1.15354256490456E-2</v>
      </c>
      <c r="N16" s="23">
        <v>2.21821588602862E-2</v>
      </c>
      <c r="O16" s="23">
        <v>1.3676544183255E-2</v>
      </c>
      <c r="P16" s="23"/>
      <c r="Q16" s="23">
        <v>1.7590699045658499E-2</v>
      </c>
      <c r="R16" s="23">
        <v>2.4391528761130699E-2</v>
      </c>
      <c r="S16" s="23">
        <v>4.6230651482195998E-3</v>
      </c>
      <c r="T16" s="23">
        <v>1.8899009028533101E-2</v>
      </c>
      <c r="U16" s="23"/>
      <c r="V16" s="23">
        <v>1.9416051225766302E-2</v>
      </c>
      <c r="W16" s="23">
        <v>1.14666334859803E-2</v>
      </c>
      <c r="X16" s="23">
        <v>1.7547913778221499E-2</v>
      </c>
      <c r="Y16" s="23">
        <v>1.6779011043311799E-2</v>
      </c>
      <c r="Z16" s="23">
        <v>4.8921845418502799E-3</v>
      </c>
      <c r="AA16" s="23">
        <v>3.4442132471831997E-2</v>
      </c>
      <c r="AB16" s="23">
        <v>9.4979028781639798E-3</v>
      </c>
      <c r="AC16" s="23">
        <v>3.6787967109383701E-2</v>
      </c>
      <c r="AD16" s="23">
        <v>2.55998185112985E-2</v>
      </c>
      <c r="AE16" s="23"/>
      <c r="AF16" s="23">
        <v>1.3033599568005001E-2</v>
      </c>
      <c r="AG16" s="23">
        <v>2.2369669920914399E-2</v>
      </c>
      <c r="AH16" s="23">
        <v>1.9200488996029601E-2</v>
      </c>
      <c r="AI16" s="23">
        <v>1.8006936828495201E-2</v>
      </c>
      <c r="AJ16" s="23">
        <v>2.4392897744683801E-2</v>
      </c>
      <c r="AK16" s="23">
        <v>1.6768565761497899E-2</v>
      </c>
      <c r="AL16" s="23"/>
      <c r="AM16" s="23">
        <v>3.4770313401893099E-2</v>
      </c>
      <c r="AN16" s="23">
        <v>3.1724710160419597E-2</v>
      </c>
      <c r="AO16" s="23">
        <v>3.0420135146643899E-2</v>
      </c>
      <c r="AP16" s="23">
        <v>1.50267993620244E-2</v>
      </c>
      <c r="AQ16" s="23">
        <v>1.23225704800359E-2</v>
      </c>
      <c r="AR16" s="23">
        <v>0</v>
      </c>
      <c r="AS16" s="23">
        <v>1.5236079540947699E-2</v>
      </c>
      <c r="AT16" s="23">
        <v>1.8575349104449801E-2</v>
      </c>
      <c r="AU16" s="23">
        <v>1.6733087258470199E-3</v>
      </c>
      <c r="AV16" s="23">
        <v>1.6717267572117198E-2</v>
      </c>
      <c r="AW16" s="23">
        <v>2.2960049990617501E-2</v>
      </c>
      <c r="AX16" s="23">
        <v>4.43746132899717E-3</v>
      </c>
      <c r="AY16" s="23">
        <v>0</v>
      </c>
      <c r="AZ16" s="23">
        <v>1.9003275529880501E-2</v>
      </c>
      <c r="BA16" s="23">
        <v>4.3970840012527601E-2</v>
      </c>
      <c r="BB16" s="23">
        <v>2.1032191381903302E-3</v>
      </c>
      <c r="BC16" s="23"/>
      <c r="BD16" s="23">
        <v>1.0682696013742299E-2</v>
      </c>
      <c r="BE16" s="23">
        <v>2.2817753004220401E-2</v>
      </c>
      <c r="BF16" s="23">
        <v>2.0975534251401501E-2</v>
      </c>
      <c r="BG16" s="23"/>
      <c r="BH16" s="23">
        <v>1.9369027932402499E-2</v>
      </c>
      <c r="BI16" s="23">
        <v>6.24964222013527E-3</v>
      </c>
      <c r="BJ16" s="23">
        <v>9.2326470197628301E-4</v>
      </c>
      <c r="BK16" s="23"/>
      <c r="BL16" s="23">
        <v>3.3300552525572701E-2</v>
      </c>
      <c r="BM16" s="23">
        <v>2.1792880241662299E-3</v>
      </c>
      <c r="BN16" s="23">
        <v>3.0888849700444498E-3</v>
      </c>
      <c r="BO16" s="23"/>
      <c r="BP16" s="23">
        <v>1.91651511395084E-2</v>
      </c>
      <c r="BQ16" s="23">
        <v>2.1280971505618401E-2</v>
      </c>
      <c r="BR16" s="23"/>
      <c r="BS16" s="23">
        <v>5.9369713328595803E-3</v>
      </c>
      <c r="BT16" s="23">
        <v>2.9747790396563302E-3</v>
      </c>
      <c r="BU16" s="23">
        <v>1.7034091545401999E-2</v>
      </c>
      <c r="BV16" s="23">
        <v>2.21496464686608E-2</v>
      </c>
      <c r="BW16" s="23"/>
      <c r="BX16" s="23">
        <v>1.27629450058887E-2</v>
      </c>
      <c r="BY16" s="23">
        <v>2.78298433516046E-2</v>
      </c>
      <c r="BZ16" s="23">
        <v>1.8632624258611601E-2</v>
      </c>
      <c r="CA16" s="23"/>
      <c r="CB16" s="23">
        <v>5.2254000687416702E-3</v>
      </c>
      <c r="CC16" s="23">
        <v>5.5555693333204301E-3</v>
      </c>
      <c r="CD16" s="23">
        <v>3.2890715247179299E-2</v>
      </c>
      <c r="CE16" s="23">
        <v>1.70021072898617E-2</v>
      </c>
      <c r="CF16" s="23">
        <v>1.6978923567735501E-2</v>
      </c>
      <c r="CG16" s="23">
        <v>3.2391105148387001E-2</v>
      </c>
      <c r="CH16" s="23"/>
      <c r="CI16" s="23">
        <v>2.1184928458495299E-2</v>
      </c>
      <c r="CJ16" s="23">
        <v>1.6719518307858099E-2</v>
      </c>
      <c r="CK16" s="23">
        <v>4.7222822989214E-2</v>
      </c>
      <c r="CL16" s="23">
        <v>1.15492476971356E-2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471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0.232834263914628</v>
      </c>
      <c r="D9" s="17">
        <v>0.23749827106742799</v>
      </c>
      <c r="E9" s="17">
        <v>0.22791203754789599</v>
      </c>
      <c r="F9" s="17"/>
      <c r="G9" s="17">
        <v>0.20821478995109699</v>
      </c>
      <c r="H9" s="17">
        <v>0.22265305444707501</v>
      </c>
      <c r="I9" s="17">
        <v>0.26128518541496898</v>
      </c>
      <c r="J9" s="17">
        <v>0.19043025839665401</v>
      </c>
      <c r="K9" s="17">
        <v>0.26317058453112202</v>
      </c>
      <c r="L9" s="17">
        <v>0.23073513249295899</v>
      </c>
      <c r="M9" s="17">
        <v>0.255269255986599</v>
      </c>
      <c r="N9" s="17">
        <v>0.25206207414301501</v>
      </c>
      <c r="O9" s="17">
        <v>0.211663244798695</v>
      </c>
      <c r="P9" s="17"/>
      <c r="Q9" s="17">
        <v>0.26385679519407101</v>
      </c>
      <c r="R9" s="17">
        <v>0.35631309548997397</v>
      </c>
      <c r="S9" s="17">
        <v>0.211651484615236</v>
      </c>
      <c r="T9" s="17">
        <v>0.22412958849702</v>
      </c>
      <c r="U9" s="17"/>
      <c r="V9" s="17">
        <v>0.27442054634797802</v>
      </c>
      <c r="W9" s="17">
        <v>0.231891134441985</v>
      </c>
      <c r="X9" s="17">
        <v>0.211829077843986</v>
      </c>
      <c r="Y9" s="17">
        <v>0.23350751337546199</v>
      </c>
      <c r="Z9" s="17">
        <v>0.20362234155905301</v>
      </c>
      <c r="AA9" s="17">
        <v>0.21680162828393101</v>
      </c>
      <c r="AB9" s="17">
        <v>0.196581102787977</v>
      </c>
      <c r="AC9" s="17">
        <v>0.23791586131933201</v>
      </c>
      <c r="AD9" s="17">
        <v>0.25595847742251798</v>
      </c>
      <c r="AE9" s="17"/>
      <c r="AF9" s="17">
        <v>0.262939391183593</v>
      </c>
      <c r="AG9" s="17">
        <v>0.229054651553252</v>
      </c>
      <c r="AH9" s="17">
        <v>0.19117552270221999</v>
      </c>
      <c r="AI9" s="17">
        <v>0.21266295648237099</v>
      </c>
      <c r="AJ9" s="17">
        <v>0.20456731326997599</v>
      </c>
      <c r="AK9" s="17">
        <v>0.244883616195259</v>
      </c>
      <c r="AL9" s="17"/>
      <c r="AM9" s="17">
        <v>0.17346751208546299</v>
      </c>
      <c r="AN9" s="17">
        <v>0.23002508848409101</v>
      </c>
      <c r="AO9" s="17">
        <v>0.27397438872674301</v>
      </c>
      <c r="AP9" s="17">
        <v>0.15304370895272701</v>
      </c>
      <c r="AQ9" s="17">
        <v>0.234288450154993</v>
      </c>
      <c r="AR9" s="17">
        <v>0.19692015482911199</v>
      </c>
      <c r="AS9" s="17">
        <v>0.24754028185184801</v>
      </c>
      <c r="AT9" s="17">
        <v>0.20960453281279801</v>
      </c>
      <c r="AU9" s="17">
        <v>0.27176763825346001</v>
      </c>
      <c r="AV9" s="17">
        <v>0.299030620525084</v>
      </c>
      <c r="AW9" s="17">
        <v>0.201676813258274</v>
      </c>
      <c r="AX9" s="17">
        <v>0.206737958261833</v>
      </c>
      <c r="AY9" s="17">
        <v>0.19521247940314901</v>
      </c>
      <c r="AZ9" s="17">
        <v>0.35432788753142302</v>
      </c>
      <c r="BA9" s="17">
        <v>0.28262272953836298</v>
      </c>
      <c r="BB9" s="17">
        <v>0.27424733243197502</v>
      </c>
      <c r="BC9" s="17"/>
      <c r="BD9" s="17">
        <v>0.22566512859524299</v>
      </c>
      <c r="BE9" s="17">
        <v>0.210953240607929</v>
      </c>
      <c r="BF9" s="17">
        <v>0.25198584806664998</v>
      </c>
      <c r="BG9" s="17"/>
      <c r="BH9" s="17">
        <v>0.234129927383668</v>
      </c>
      <c r="BI9" s="17">
        <v>0.26716728521043398</v>
      </c>
      <c r="BJ9" s="17">
        <v>0.177159368995633</v>
      </c>
      <c r="BK9" s="17"/>
      <c r="BL9" s="17">
        <v>0.182820459908688</v>
      </c>
      <c r="BM9" s="17">
        <v>0.24635807900856899</v>
      </c>
      <c r="BN9" s="17">
        <v>0.27644500549753998</v>
      </c>
      <c r="BO9" s="17"/>
      <c r="BP9" s="17">
        <v>0.22152582066477799</v>
      </c>
      <c r="BQ9" s="17">
        <v>0.23672223329869799</v>
      </c>
      <c r="BR9" s="17"/>
      <c r="BS9" s="17">
        <v>0.29882009958163802</v>
      </c>
      <c r="BT9" s="17">
        <v>0.26663655663508101</v>
      </c>
      <c r="BU9" s="17">
        <v>0.18809504578193301</v>
      </c>
      <c r="BV9" s="17">
        <v>0.2275886331642</v>
      </c>
      <c r="BW9" s="17"/>
      <c r="BX9" s="17">
        <v>0.22764872894774199</v>
      </c>
      <c r="BY9" s="17">
        <v>0.26042114146508899</v>
      </c>
      <c r="BZ9" s="17">
        <v>0.23165276437926799</v>
      </c>
      <c r="CA9" s="17"/>
      <c r="CB9" s="17">
        <v>0.28931257352423201</v>
      </c>
      <c r="CC9" s="17">
        <v>0.33042676935306098</v>
      </c>
      <c r="CD9" s="17">
        <v>0.128854322231028</v>
      </c>
      <c r="CE9" s="17">
        <v>0.23430151908581601</v>
      </c>
      <c r="CF9" s="17">
        <v>0.36699837183805001</v>
      </c>
      <c r="CG9" s="17">
        <v>8.9173325973727693E-2</v>
      </c>
      <c r="CH9" s="17"/>
      <c r="CI9" s="17">
        <v>0.17624318241989001</v>
      </c>
      <c r="CJ9" s="17">
        <v>0.345678605995272</v>
      </c>
      <c r="CK9" s="17">
        <v>5.2533911198750699E-2</v>
      </c>
      <c r="CL9" s="17">
        <v>0.22696706869494701</v>
      </c>
    </row>
    <row r="10" spans="2:90" x14ac:dyDescent="0.35">
      <c r="B10" s="21" t="s">
        <v>180</v>
      </c>
      <c r="C10" s="17">
        <v>0.20572494612939199</v>
      </c>
      <c r="D10" s="17">
        <v>0.19357277803035799</v>
      </c>
      <c r="E10" s="17">
        <v>0.21635345926317101</v>
      </c>
      <c r="F10" s="17"/>
      <c r="G10" s="17">
        <v>0.21465700285213199</v>
      </c>
      <c r="H10" s="17">
        <v>0.19697879615330499</v>
      </c>
      <c r="I10" s="17">
        <v>0.18637560562472</v>
      </c>
      <c r="J10" s="17">
        <v>0.24198066296572099</v>
      </c>
      <c r="K10" s="17">
        <v>0.181313657963419</v>
      </c>
      <c r="L10" s="17">
        <v>0.22878714320003399</v>
      </c>
      <c r="M10" s="17">
        <v>0.20712187186585601</v>
      </c>
      <c r="N10" s="17">
        <v>0.18567990093773001</v>
      </c>
      <c r="O10" s="17">
        <v>0.20851486135123001</v>
      </c>
      <c r="P10" s="17"/>
      <c r="Q10" s="17">
        <v>0.192182928012886</v>
      </c>
      <c r="R10" s="17">
        <v>0.18902022634224699</v>
      </c>
      <c r="S10" s="17">
        <v>0.18827254761854001</v>
      </c>
      <c r="T10" s="17">
        <v>0.21054048307596501</v>
      </c>
      <c r="U10" s="17"/>
      <c r="V10" s="17">
        <v>0.190401984960095</v>
      </c>
      <c r="W10" s="17">
        <v>0.24370146383039101</v>
      </c>
      <c r="X10" s="17">
        <v>0.17170518937497101</v>
      </c>
      <c r="Y10" s="17">
        <v>0.19976627680792899</v>
      </c>
      <c r="Z10" s="17">
        <v>0.24811464074297099</v>
      </c>
      <c r="AA10" s="17">
        <v>0.20095683524156299</v>
      </c>
      <c r="AB10" s="17">
        <v>0.238145114521292</v>
      </c>
      <c r="AC10" s="17">
        <v>0.129226474709148</v>
      </c>
      <c r="AD10" s="17">
        <v>0.185121763623151</v>
      </c>
      <c r="AE10" s="17"/>
      <c r="AF10" s="17">
        <v>0.184265128930552</v>
      </c>
      <c r="AG10" s="17">
        <v>0.195701065068137</v>
      </c>
      <c r="AH10" s="17">
        <v>0.20738264147721</v>
      </c>
      <c r="AI10" s="17">
        <v>0.18399893303376</v>
      </c>
      <c r="AJ10" s="17">
        <v>0.21748330332059199</v>
      </c>
      <c r="AK10" s="17">
        <v>0.22177716931094901</v>
      </c>
      <c r="AL10" s="17"/>
      <c r="AM10" s="17">
        <v>0.14853545774927901</v>
      </c>
      <c r="AN10" s="17">
        <v>0.139965180915817</v>
      </c>
      <c r="AO10" s="17">
        <v>0.169269728585803</v>
      </c>
      <c r="AP10" s="17">
        <v>0.23442104162075</v>
      </c>
      <c r="AQ10" s="17">
        <v>0.22067177367121901</v>
      </c>
      <c r="AR10" s="17">
        <v>0.20938514521281101</v>
      </c>
      <c r="AS10" s="17">
        <v>0.14340031515743201</v>
      </c>
      <c r="AT10" s="17">
        <v>0.22563677948730099</v>
      </c>
      <c r="AU10" s="17">
        <v>0.21744001104990199</v>
      </c>
      <c r="AV10" s="17">
        <v>0.17952474354491399</v>
      </c>
      <c r="AW10" s="17">
        <v>0.22992981768739901</v>
      </c>
      <c r="AX10" s="17">
        <v>0.18372399648695001</v>
      </c>
      <c r="AY10" s="17">
        <v>0.22063440104727999</v>
      </c>
      <c r="AZ10" s="17">
        <v>0.20203876134212601</v>
      </c>
      <c r="BA10" s="17">
        <v>0.17492262247210699</v>
      </c>
      <c r="BB10" s="17">
        <v>0.30276602041943801</v>
      </c>
      <c r="BC10" s="17"/>
      <c r="BD10" s="17">
        <v>0.22476352458271401</v>
      </c>
      <c r="BE10" s="17">
        <v>0.201308219399115</v>
      </c>
      <c r="BF10" s="17">
        <v>0.196231412420105</v>
      </c>
      <c r="BG10" s="17"/>
      <c r="BH10" s="17">
        <v>0.21591094356545101</v>
      </c>
      <c r="BI10" s="17">
        <v>0.210079720894875</v>
      </c>
      <c r="BJ10" s="17">
        <v>0.20455530820374099</v>
      </c>
      <c r="BK10" s="17"/>
      <c r="BL10" s="17">
        <v>0.19104189207873901</v>
      </c>
      <c r="BM10" s="17">
        <v>0.243416796501564</v>
      </c>
      <c r="BN10" s="17">
        <v>0.20019846035986999</v>
      </c>
      <c r="BO10" s="17"/>
      <c r="BP10" s="17">
        <v>0.23523911693080199</v>
      </c>
      <c r="BQ10" s="17">
        <v>0.18924641978706</v>
      </c>
      <c r="BR10" s="17"/>
      <c r="BS10" s="17">
        <v>0.218684772355904</v>
      </c>
      <c r="BT10" s="17">
        <v>0.26985412761376298</v>
      </c>
      <c r="BU10" s="17">
        <v>0.201357177708295</v>
      </c>
      <c r="BV10" s="17">
        <v>0.18348610669628501</v>
      </c>
      <c r="BW10" s="17"/>
      <c r="BX10" s="17">
        <v>0.24343484738652099</v>
      </c>
      <c r="BY10" s="17">
        <v>0.26207514774623503</v>
      </c>
      <c r="BZ10" s="17">
        <v>0.198526344987354</v>
      </c>
      <c r="CA10" s="17"/>
      <c r="CB10" s="17">
        <v>0.23263990086346401</v>
      </c>
      <c r="CC10" s="17">
        <v>0.22170892248448801</v>
      </c>
      <c r="CD10" s="17">
        <v>0.16610739301890301</v>
      </c>
      <c r="CE10" s="17">
        <v>0.246312038811909</v>
      </c>
      <c r="CF10" s="17">
        <v>0.252003652919296</v>
      </c>
      <c r="CG10" s="17">
        <v>0.12899531749245499</v>
      </c>
      <c r="CH10" s="17"/>
      <c r="CI10" s="17">
        <v>0.199325009378055</v>
      </c>
      <c r="CJ10" s="17">
        <v>0.24976883373678199</v>
      </c>
      <c r="CK10" s="17">
        <v>9.4773294357222398E-2</v>
      </c>
      <c r="CL10" s="17">
        <v>0.210716277630904</v>
      </c>
    </row>
    <row r="11" spans="2:90" x14ac:dyDescent="0.35">
      <c r="B11" s="21" t="s">
        <v>179</v>
      </c>
      <c r="C11" s="17">
        <v>0.22704933027417701</v>
      </c>
      <c r="D11" s="17">
        <v>0.23131323134916601</v>
      </c>
      <c r="E11" s="17">
        <v>0.22487887705996801</v>
      </c>
      <c r="F11" s="17"/>
      <c r="G11" s="17">
        <v>0.216703298737249</v>
      </c>
      <c r="H11" s="17">
        <v>0.234220787053529</v>
      </c>
      <c r="I11" s="17">
        <v>0.23938672983620099</v>
      </c>
      <c r="J11" s="17">
        <v>0.25191889156924802</v>
      </c>
      <c r="K11" s="17">
        <v>0.23558563704792199</v>
      </c>
      <c r="L11" s="17">
        <v>0.19840897396997001</v>
      </c>
      <c r="M11" s="17">
        <v>0.204682521812622</v>
      </c>
      <c r="N11" s="17">
        <v>0.21985076716685201</v>
      </c>
      <c r="O11" s="17">
        <v>0.244428297212298</v>
      </c>
      <c r="P11" s="17"/>
      <c r="Q11" s="17">
        <v>0.195352946097645</v>
      </c>
      <c r="R11" s="17">
        <v>0.19425975836053</v>
      </c>
      <c r="S11" s="17">
        <v>0.275939416621024</v>
      </c>
      <c r="T11" s="17">
        <v>0.23128468912151101</v>
      </c>
      <c r="U11" s="17"/>
      <c r="V11" s="17">
        <v>0.20362929542602401</v>
      </c>
      <c r="W11" s="17">
        <v>0.22700005146208799</v>
      </c>
      <c r="X11" s="17">
        <v>0.25047525277758897</v>
      </c>
      <c r="Y11" s="17">
        <v>0.19255018606023</v>
      </c>
      <c r="Z11" s="17">
        <v>0.23744292103248099</v>
      </c>
      <c r="AA11" s="17">
        <v>0.23015817201987501</v>
      </c>
      <c r="AB11" s="17">
        <v>0.25333222149566098</v>
      </c>
      <c r="AC11" s="17">
        <v>0.269416499157068</v>
      </c>
      <c r="AD11" s="17">
        <v>0.222611509660011</v>
      </c>
      <c r="AE11" s="17"/>
      <c r="AF11" s="17">
        <v>0.182370680429396</v>
      </c>
      <c r="AG11" s="17">
        <v>0.20749031385146199</v>
      </c>
      <c r="AH11" s="17">
        <v>0.25848160533245101</v>
      </c>
      <c r="AI11" s="17">
        <v>0.24667484408930199</v>
      </c>
      <c r="AJ11" s="17">
        <v>0.26987208674152802</v>
      </c>
      <c r="AK11" s="17">
        <v>0.231403257209085</v>
      </c>
      <c r="AL11" s="17"/>
      <c r="AM11" s="17">
        <v>0.17566525700211899</v>
      </c>
      <c r="AN11" s="17">
        <v>0.23748984504825901</v>
      </c>
      <c r="AO11" s="17">
        <v>0.17272463392658199</v>
      </c>
      <c r="AP11" s="17">
        <v>0.23942681259299001</v>
      </c>
      <c r="AQ11" s="17">
        <v>0.199640016242041</v>
      </c>
      <c r="AR11" s="17">
        <v>0.24927811826242999</v>
      </c>
      <c r="AS11" s="17">
        <v>0.258561869596799</v>
      </c>
      <c r="AT11" s="17">
        <v>0.28259032972522802</v>
      </c>
      <c r="AU11" s="17">
        <v>0.22002773357455099</v>
      </c>
      <c r="AV11" s="17">
        <v>0.225668566037625</v>
      </c>
      <c r="AW11" s="17">
        <v>0.19579857771352999</v>
      </c>
      <c r="AX11" s="17">
        <v>0.30142528245148598</v>
      </c>
      <c r="AY11" s="17">
        <v>0.32187411127288901</v>
      </c>
      <c r="AZ11" s="17">
        <v>0.17330735246392301</v>
      </c>
      <c r="BA11" s="17">
        <v>0.36176948398923697</v>
      </c>
      <c r="BB11" s="17">
        <v>0.17781877827742201</v>
      </c>
      <c r="BC11" s="17"/>
      <c r="BD11" s="17">
        <v>0.251748806258008</v>
      </c>
      <c r="BE11" s="17">
        <v>0.23346241101125401</v>
      </c>
      <c r="BF11" s="17">
        <v>0.20808598581819701</v>
      </c>
      <c r="BG11" s="17"/>
      <c r="BH11" s="17">
        <v>0.23694278396492699</v>
      </c>
      <c r="BI11" s="17">
        <v>0.203543217775015</v>
      </c>
      <c r="BJ11" s="17">
        <v>0.26077212488548701</v>
      </c>
      <c r="BK11" s="17"/>
      <c r="BL11" s="17">
        <v>0.217199528308333</v>
      </c>
      <c r="BM11" s="17">
        <v>0.23942931145244001</v>
      </c>
      <c r="BN11" s="17">
        <v>0.169101281309052</v>
      </c>
      <c r="BO11" s="17"/>
      <c r="BP11" s="17">
        <v>0.23097887112280699</v>
      </c>
      <c r="BQ11" s="17">
        <v>0.21058933005156999</v>
      </c>
      <c r="BR11" s="17"/>
      <c r="BS11" s="17">
        <v>0.21064670260167501</v>
      </c>
      <c r="BT11" s="17">
        <v>0.23094634287281399</v>
      </c>
      <c r="BU11" s="17">
        <v>0.24204702950481999</v>
      </c>
      <c r="BV11" s="17">
        <v>0.22992025621451201</v>
      </c>
      <c r="BW11" s="17"/>
      <c r="BX11" s="17">
        <v>0.220871671893276</v>
      </c>
      <c r="BY11" s="17">
        <v>0.20313578952834499</v>
      </c>
      <c r="BZ11" s="17">
        <v>0.22913083643057</v>
      </c>
      <c r="CA11" s="17"/>
      <c r="CB11" s="17">
        <v>0.239889840393994</v>
      </c>
      <c r="CC11" s="17">
        <v>0.23005475156958399</v>
      </c>
      <c r="CD11" s="17">
        <v>0.27864521894595601</v>
      </c>
      <c r="CE11" s="17">
        <v>0.203975902854763</v>
      </c>
      <c r="CF11" s="17">
        <v>0.16646580752399201</v>
      </c>
      <c r="CG11" s="17">
        <v>0.20812103557938699</v>
      </c>
      <c r="CH11" s="17"/>
      <c r="CI11" s="17">
        <v>0.21877045894685301</v>
      </c>
      <c r="CJ11" s="17">
        <v>0.19941577827465901</v>
      </c>
      <c r="CK11" s="17">
        <v>0.17622192574349299</v>
      </c>
      <c r="CL11" s="17">
        <v>0.258733167522536</v>
      </c>
    </row>
    <row r="12" spans="2:90" ht="29" x14ac:dyDescent="0.35">
      <c r="B12" s="21" t="s">
        <v>459</v>
      </c>
      <c r="C12" s="17">
        <v>0.21349178067854699</v>
      </c>
      <c r="D12" s="17">
        <v>0.197185003779979</v>
      </c>
      <c r="E12" s="17">
        <v>0.23006785399879401</v>
      </c>
      <c r="F12" s="17"/>
      <c r="G12" s="17">
        <v>0.26935516126493197</v>
      </c>
      <c r="H12" s="17">
        <v>0.243092251441591</v>
      </c>
      <c r="I12" s="17">
        <v>0.174601888242881</v>
      </c>
      <c r="J12" s="17">
        <v>0.191907821624765</v>
      </c>
      <c r="K12" s="17">
        <v>0.20996551033803501</v>
      </c>
      <c r="L12" s="17">
        <v>0.22112805490215101</v>
      </c>
      <c r="M12" s="17">
        <v>0.201573412798079</v>
      </c>
      <c r="N12" s="17">
        <v>0.21980948325896901</v>
      </c>
      <c r="O12" s="17">
        <v>0.191575588823824</v>
      </c>
      <c r="P12" s="17"/>
      <c r="Q12" s="17">
        <v>0.213558994096055</v>
      </c>
      <c r="R12" s="17">
        <v>0.155125088812781</v>
      </c>
      <c r="S12" s="17">
        <v>0.200504040645784</v>
      </c>
      <c r="T12" s="17">
        <v>0.21349091697704101</v>
      </c>
      <c r="U12" s="17"/>
      <c r="V12" s="17">
        <v>0.20737906105318199</v>
      </c>
      <c r="W12" s="17">
        <v>0.18963965724298901</v>
      </c>
      <c r="X12" s="17">
        <v>0.236613193289365</v>
      </c>
      <c r="Y12" s="17">
        <v>0.26346302962443902</v>
      </c>
      <c r="Z12" s="17">
        <v>0.20252240020614701</v>
      </c>
      <c r="AA12" s="17">
        <v>0.196934848069487</v>
      </c>
      <c r="AB12" s="17">
        <v>0.19976628980972699</v>
      </c>
      <c r="AC12" s="17">
        <v>0.20295090954222</v>
      </c>
      <c r="AD12" s="17">
        <v>0.22764849628561801</v>
      </c>
      <c r="AE12" s="17"/>
      <c r="AF12" s="17">
        <v>0.24259296514609399</v>
      </c>
      <c r="AG12" s="17">
        <v>0.22935576783044601</v>
      </c>
      <c r="AH12" s="17">
        <v>0.231219857896411</v>
      </c>
      <c r="AI12" s="17">
        <v>0.22570822130027199</v>
      </c>
      <c r="AJ12" s="17">
        <v>0.19125034766830501</v>
      </c>
      <c r="AK12" s="17">
        <v>0.19230054149102099</v>
      </c>
      <c r="AL12" s="17"/>
      <c r="AM12" s="17">
        <v>0.34545284009267402</v>
      </c>
      <c r="AN12" s="17">
        <v>0.24648355160021501</v>
      </c>
      <c r="AO12" s="17">
        <v>0.24847552539311701</v>
      </c>
      <c r="AP12" s="17">
        <v>0.26210743613793103</v>
      </c>
      <c r="AQ12" s="17">
        <v>0.20723471331896301</v>
      </c>
      <c r="AR12" s="17">
        <v>0.21979865740920401</v>
      </c>
      <c r="AS12" s="17">
        <v>0.214313325490499</v>
      </c>
      <c r="AT12" s="17">
        <v>0.13691205784171201</v>
      </c>
      <c r="AU12" s="17">
        <v>0.20414959433634999</v>
      </c>
      <c r="AV12" s="17">
        <v>0.166915381281591</v>
      </c>
      <c r="AW12" s="17">
        <v>0.26064896043595098</v>
      </c>
      <c r="AX12" s="17">
        <v>0.21530001495201101</v>
      </c>
      <c r="AY12" s="17">
        <v>0.13335231883395399</v>
      </c>
      <c r="AZ12" s="17">
        <v>0.16600626108073699</v>
      </c>
      <c r="BA12" s="17">
        <v>6.3111332286896804E-2</v>
      </c>
      <c r="BB12" s="17">
        <v>0.140799179929258</v>
      </c>
      <c r="BC12" s="17"/>
      <c r="BD12" s="17">
        <v>0.18888883560712</v>
      </c>
      <c r="BE12" s="17">
        <v>0.23373224216206501</v>
      </c>
      <c r="BF12" s="17">
        <v>0.21214968629188699</v>
      </c>
      <c r="BG12" s="17"/>
      <c r="BH12" s="17">
        <v>0.20431521319812401</v>
      </c>
      <c r="BI12" s="17">
        <v>0.18254713934981101</v>
      </c>
      <c r="BJ12" s="17">
        <v>0.240853775058016</v>
      </c>
      <c r="BK12" s="17"/>
      <c r="BL12" s="17">
        <v>0.271796634795338</v>
      </c>
      <c r="BM12" s="17">
        <v>0.16573560285406899</v>
      </c>
      <c r="BN12" s="17">
        <v>0.22926137997291601</v>
      </c>
      <c r="BO12" s="17"/>
      <c r="BP12" s="17">
        <v>0.210230645291832</v>
      </c>
      <c r="BQ12" s="17">
        <v>0.22903892927369399</v>
      </c>
      <c r="BR12" s="17"/>
      <c r="BS12" s="17">
        <v>0.18094393640645001</v>
      </c>
      <c r="BT12" s="17">
        <v>0.14855991981828701</v>
      </c>
      <c r="BU12" s="17">
        <v>0.239681930968658</v>
      </c>
      <c r="BV12" s="17">
        <v>0.226972327771021</v>
      </c>
      <c r="BW12" s="17"/>
      <c r="BX12" s="17">
        <v>0.20774721744994801</v>
      </c>
      <c r="BY12" s="17">
        <v>0.18351256715653899</v>
      </c>
      <c r="BZ12" s="17">
        <v>0.21590311832707501</v>
      </c>
      <c r="CA12" s="17"/>
      <c r="CB12" s="17">
        <v>0.16061906851032401</v>
      </c>
      <c r="CC12" s="17">
        <v>0.16087927795329701</v>
      </c>
      <c r="CD12" s="17">
        <v>0.28832914475745902</v>
      </c>
      <c r="CE12" s="17">
        <v>0.222586305635572</v>
      </c>
      <c r="CF12" s="17">
        <v>0.11748666387609</v>
      </c>
      <c r="CG12" s="17">
        <v>0.29928797218643099</v>
      </c>
      <c r="CH12" s="17"/>
      <c r="CI12" s="17">
        <v>0.24296308286964299</v>
      </c>
      <c r="CJ12" s="17">
        <v>0.13500434973018999</v>
      </c>
      <c r="CK12" s="17">
        <v>0.40385355898938102</v>
      </c>
      <c r="CL12" s="17">
        <v>0.202502127001084</v>
      </c>
    </row>
    <row r="13" spans="2:90" x14ac:dyDescent="0.35">
      <c r="B13" s="21" t="s">
        <v>177</v>
      </c>
      <c r="C13" s="17">
        <v>5.1704052058602297E-2</v>
      </c>
      <c r="D13" s="17">
        <v>5.9845651109336699E-2</v>
      </c>
      <c r="E13" s="17">
        <v>4.3726343453407597E-2</v>
      </c>
      <c r="F13" s="17"/>
      <c r="G13" s="17">
        <v>2.7272916674953102E-2</v>
      </c>
      <c r="H13" s="17">
        <v>2.3973778322888401E-2</v>
      </c>
      <c r="I13" s="17">
        <v>4.2638285613440699E-2</v>
      </c>
      <c r="J13" s="17">
        <v>4.4198530099101997E-2</v>
      </c>
      <c r="K13" s="17">
        <v>4.7987500037851398E-2</v>
      </c>
      <c r="L13" s="17">
        <v>6.9135469877506406E-2</v>
      </c>
      <c r="M13" s="17">
        <v>6.18435443898602E-2</v>
      </c>
      <c r="N13" s="17">
        <v>6.8234383528853804E-2</v>
      </c>
      <c r="O13" s="17">
        <v>7.4124260715910897E-2</v>
      </c>
      <c r="P13" s="17"/>
      <c r="Q13" s="17">
        <v>5.9345180375055102E-2</v>
      </c>
      <c r="R13" s="17">
        <v>5.805245232326E-2</v>
      </c>
      <c r="S13" s="17">
        <v>4.5800258686751798E-2</v>
      </c>
      <c r="T13" s="17">
        <v>5.16373127958763E-2</v>
      </c>
      <c r="U13" s="17"/>
      <c r="V13" s="17">
        <v>6.3732705104393494E-2</v>
      </c>
      <c r="W13" s="17">
        <v>4.9872906421729001E-2</v>
      </c>
      <c r="X13" s="17">
        <v>5.7323474051649698E-2</v>
      </c>
      <c r="Y13" s="17">
        <v>4.6561049949743097E-2</v>
      </c>
      <c r="Z13" s="17">
        <v>4.3130745002658198E-2</v>
      </c>
      <c r="AA13" s="17">
        <v>7.3343522463226493E-2</v>
      </c>
      <c r="AB13" s="17">
        <v>3.2499372342636501E-2</v>
      </c>
      <c r="AC13" s="17">
        <v>6.0077165588823297E-2</v>
      </c>
      <c r="AD13" s="17">
        <v>3.9085176253645E-2</v>
      </c>
      <c r="AE13" s="17"/>
      <c r="AF13" s="17">
        <v>5.47563240252424E-2</v>
      </c>
      <c r="AG13" s="17">
        <v>6.0964976410085997E-2</v>
      </c>
      <c r="AH13" s="17">
        <v>2.9945731778454499E-2</v>
      </c>
      <c r="AI13" s="17">
        <v>6.7591141091973297E-2</v>
      </c>
      <c r="AJ13" s="17">
        <v>4.5690382204235901E-2</v>
      </c>
      <c r="AK13" s="17">
        <v>5.1938570310656802E-2</v>
      </c>
      <c r="AL13" s="17"/>
      <c r="AM13" s="17">
        <v>4.9155387187464497E-2</v>
      </c>
      <c r="AN13" s="17">
        <v>6.4338680489338995E-2</v>
      </c>
      <c r="AO13" s="17">
        <v>7.7443390734795198E-2</v>
      </c>
      <c r="AP13" s="17">
        <v>5.1548581746240101E-2</v>
      </c>
      <c r="AQ13" s="17">
        <v>5.1368857158875902E-2</v>
      </c>
      <c r="AR13" s="17">
        <v>5.8947579295880702E-2</v>
      </c>
      <c r="AS13" s="17">
        <v>7.4698287410318698E-2</v>
      </c>
      <c r="AT13" s="17">
        <v>7.2458064079503295E-2</v>
      </c>
      <c r="AU13" s="17">
        <v>2.3498504767011499E-2</v>
      </c>
      <c r="AV13" s="17">
        <v>6.5988375745160199E-2</v>
      </c>
      <c r="AW13" s="17">
        <v>4.0454452069688701E-2</v>
      </c>
      <c r="AX13" s="17">
        <v>4.1892479822773401E-2</v>
      </c>
      <c r="AY13" s="17">
        <v>6.98185738172271E-2</v>
      </c>
      <c r="AZ13" s="17">
        <v>7.0431477539004597E-2</v>
      </c>
      <c r="BA13" s="17">
        <v>3.0451684199859001E-2</v>
      </c>
      <c r="BB13" s="17">
        <v>3.0056063977952699E-2</v>
      </c>
      <c r="BC13" s="17"/>
      <c r="BD13" s="17">
        <v>5.4908479311525302E-2</v>
      </c>
      <c r="BE13" s="17">
        <v>3.8167134510097997E-2</v>
      </c>
      <c r="BF13" s="17">
        <v>6.1391183251283503E-2</v>
      </c>
      <c r="BG13" s="17"/>
      <c r="BH13" s="17">
        <v>4.7837680796454798E-2</v>
      </c>
      <c r="BI13" s="17">
        <v>5.3911260816095E-2</v>
      </c>
      <c r="BJ13" s="17">
        <v>6.1392075769938298E-2</v>
      </c>
      <c r="BK13" s="17"/>
      <c r="BL13" s="17">
        <v>6.6134933643543295E-2</v>
      </c>
      <c r="BM13" s="17">
        <v>4.75507062355034E-2</v>
      </c>
      <c r="BN13" s="17">
        <v>7.0395644789399303E-2</v>
      </c>
      <c r="BO13" s="17"/>
      <c r="BP13" s="17">
        <v>4.4282618108599403E-2</v>
      </c>
      <c r="BQ13" s="17">
        <v>5.5005690538206101E-2</v>
      </c>
      <c r="BR13" s="17"/>
      <c r="BS13" s="17">
        <v>3.9727573925744698E-2</v>
      </c>
      <c r="BT13" s="17">
        <v>3.2843003157219199E-2</v>
      </c>
      <c r="BU13" s="17">
        <v>6.0065991520830503E-2</v>
      </c>
      <c r="BV13" s="17">
        <v>5.6961752954687001E-2</v>
      </c>
      <c r="BW13" s="17"/>
      <c r="BX13" s="17">
        <v>3.8759726458384602E-2</v>
      </c>
      <c r="BY13" s="17">
        <v>2.9668247188291301E-2</v>
      </c>
      <c r="BZ13" s="17">
        <v>5.4340534212623803E-2</v>
      </c>
      <c r="CA13" s="17"/>
      <c r="CB13" s="17">
        <v>3.5559223926485403E-2</v>
      </c>
      <c r="CC13" s="17">
        <v>2.29421622873981E-2</v>
      </c>
      <c r="CD13" s="17">
        <v>5.4075454798677501E-2</v>
      </c>
      <c r="CE13" s="17">
        <v>5.1289490408229901E-2</v>
      </c>
      <c r="CF13" s="17">
        <v>3.01585164710086E-2</v>
      </c>
      <c r="CG13" s="17">
        <v>0.119996185557323</v>
      </c>
      <c r="CH13" s="17"/>
      <c r="CI13" s="17">
        <v>6.1403721811920199E-2</v>
      </c>
      <c r="CJ13" s="17">
        <v>1.9305088760083699E-2</v>
      </c>
      <c r="CK13" s="17">
        <v>0.123505961730179</v>
      </c>
      <c r="CL13" s="17">
        <v>4.9524879246214501E-2</v>
      </c>
    </row>
    <row r="14" spans="2:90" x14ac:dyDescent="0.35">
      <c r="B14" s="21" t="s">
        <v>176</v>
      </c>
      <c r="C14" s="17">
        <v>2.7173016714944102E-2</v>
      </c>
      <c r="D14" s="17">
        <v>3.4137796160770201E-2</v>
      </c>
      <c r="E14" s="17">
        <v>2.0032531102715599E-2</v>
      </c>
      <c r="F14" s="17"/>
      <c r="G14" s="17">
        <v>1.6294587046686099E-2</v>
      </c>
      <c r="H14" s="17">
        <v>2.2407462390024301E-2</v>
      </c>
      <c r="I14" s="17">
        <v>3.80837261483008E-2</v>
      </c>
      <c r="J14" s="17">
        <v>3.2212640368383297E-2</v>
      </c>
      <c r="K14" s="17">
        <v>4.44077760541313E-2</v>
      </c>
      <c r="L14" s="17">
        <v>1.6784334775010099E-2</v>
      </c>
      <c r="M14" s="17">
        <v>3.1597417055733101E-2</v>
      </c>
      <c r="N14" s="17">
        <v>2.35256336858439E-2</v>
      </c>
      <c r="O14" s="17">
        <v>2.0767789601019701E-2</v>
      </c>
      <c r="P14" s="17"/>
      <c r="Q14" s="17">
        <v>3.2445709520520102E-2</v>
      </c>
      <c r="R14" s="17">
        <v>1.7655769295202E-2</v>
      </c>
      <c r="S14" s="17">
        <v>3.3800207482524797E-2</v>
      </c>
      <c r="T14" s="17">
        <v>2.5712316918573199E-2</v>
      </c>
      <c r="U14" s="17"/>
      <c r="V14" s="17">
        <v>1.72360163671113E-2</v>
      </c>
      <c r="W14" s="17">
        <v>2.0516290829482999E-2</v>
      </c>
      <c r="X14" s="17">
        <v>2.5367158791241799E-2</v>
      </c>
      <c r="Y14" s="17">
        <v>3.4384793196542501E-2</v>
      </c>
      <c r="Z14" s="17">
        <v>4.7524715224961503E-2</v>
      </c>
      <c r="AA14" s="17">
        <v>2.4335447132124099E-2</v>
      </c>
      <c r="AB14" s="17">
        <v>2.06592498865928E-2</v>
      </c>
      <c r="AC14" s="17">
        <v>4.2166965010102898E-2</v>
      </c>
      <c r="AD14" s="17">
        <v>3.1589885755443602E-2</v>
      </c>
      <c r="AE14" s="17"/>
      <c r="AF14" s="17">
        <v>3.3541775494720802E-2</v>
      </c>
      <c r="AG14" s="17">
        <v>3.46923214997443E-2</v>
      </c>
      <c r="AH14" s="17">
        <v>2.9580472567534401E-2</v>
      </c>
      <c r="AI14" s="17">
        <v>1.23786114607054E-2</v>
      </c>
      <c r="AJ14" s="17">
        <v>2.6804772856975599E-2</v>
      </c>
      <c r="AK14" s="17">
        <v>2.02977337760483E-2</v>
      </c>
      <c r="AL14" s="17"/>
      <c r="AM14" s="17">
        <v>1.44159861906319E-2</v>
      </c>
      <c r="AN14" s="17">
        <v>2.34807406875767E-2</v>
      </c>
      <c r="AO14" s="17">
        <v>1.6871238836707901E-2</v>
      </c>
      <c r="AP14" s="17">
        <v>4.9976735848525501E-2</v>
      </c>
      <c r="AQ14" s="17">
        <v>5.1592159433991702E-2</v>
      </c>
      <c r="AR14" s="17">
        <v>2.92421188876377E-2</v>
      </c>
      <c r="AS14" s="17">
        <v>2.54293526452679E-2</v>
      </c>
      <c r="AT14" s="17">
        <v>3.13469690690312E-2</v>
      </c>
      <c r="AU14" s="17">
        <v>2.1042730144279601E-2</v>
      </c>
      <c r="AV14" s="17">
        <v>2.7508643119656999E-2</v>
      </c>
      <c r="AW14" s="17">
        <v>3.6617324078580697E-2</v>
      </c>
      <c r="AX14" s="17">
        <v>3.1000251999750102E-2</v>
      </c>
      <c r="AY14" s="17">
        <v>2.8220871299541001E-2</v>
      </c>
      <c r="AZ14" s="17">
        <v>1.48849845129066E-2</v>
      </c>
      <c r="BA14" s="17">
        <v>3.7890497697828901E-2</v>
      </c>
      <c r="BB14" s="17">
        <v>3.1225761090869102E-2</v>
      </c>
      <c r="BC14" s="17"/>
      <c r="BD14" s="17">
        <v>2.5598042926494501E-2</v>
      </c>
      <c r="BE14" s="17">
        <v>3.1557840663626102E-2</v>
      </c>
      <c r="BF14" s="17">
        <v>2.5259981572574499E-2</v>
      </c>
      <c r="BG14" s="17"/>
      <c r="BH14" s="17">
        <v>2.2722833266652399E-2</v>
      </c>
      <c r="BI14" s="17">
        <v>3.9035314598463697E-2</v>
      </c>
      <c r="BJ14" s="17">
        <v>3.69869908837379E-2</v>
      </c>
      <c r="BK14" s="17"/>
      <c r="BL14" s="17">
        <v>3.2742458832288102E-2</v>
      </c>
      <c r="BM14" s="17">
        <v>1.8584312085255201E-2</v>
      </c>
      <c r="BN14" s="17">
        <v>4.4070442730431703E-2</v>
      </c>
      <c r="BO14" s="17"/>
      <c r="BP14" s="17">
        <v>2.0955268945470801E-2</v>
      </c>
      <c r="BQ14" s="17">
        <v>3.0507825718604199E-2</v>
      </c>
      <c r="BR14" s="17"/>
      <c r="BS14" s="17">
        <v>3.2211524318946798E-2</v>
      </c>
      <c r="BT14" s="17">
        <v>2.5654910392571801E-2</v>
      </c>
      <c r="BU14" s="17">
        <v>3.1583833898215501E-2</v>
      </c>
      <c r="BV14" s="17">
        <v>2.3071449270527501E-2</v>
      </c>
      <c r="BW14" s="17"/>
      <c r="BX14" s="17">
        <v>3.1695378296591199E-2</v>
      </c>
      <c r="BY14" s="17">
        <v>1.6100009635155999E-2</v>
      </c>
      <c r="BZ14" s="17">
        <v>2.7405433099324E-2</v>
      </c>
      <c r="CA14" s="17"/>
      <c r="CB14" s="17">
        <v>1.5959002156353101E-2</v>
      </c>
      <c r="CC14" s="17">
        <v>7.6550744829780798E-3</v>
      </c>
      <c r="CD14" s="17">
        <v>2.5520571197794901E-2</v>
      </c>
      <c r="CE14" s="17">
        <v>1.5871850440069699E-2</v>
      </c>
      <c r="CF14" s="17">
        <v>1.9599982639301301E-2</v>
      </c>
      <c r="CG14" s="17">
        <v>8.4975131637353596E-2</v>
      </c>
      <c r="CH14" s="17"/>
      <c r="CI14" s="17">
        <v>3.0404561933623099E-2</v>
      </c>
      <c r="CJ14" s="17">
        <v>1.44179123800885E-2</v>
      </c>
      <c r="CK14" s="17">
        <v>6.8645815513495897E-2</v>
      </c>
      <c r="CL14" s="17">
        <v>2.2932006709712301E-2</v>
      </c>
    </row>
    <row r="15" spans="2:90" ht="29" x14ac:dyDescent="0.35">
      <c r="B15" s="21" t="s">
        <v>460</v>
      </c>
      <c r="C15" s="17">
        <v>1.34253574826689E-2</v>
      </c>
      <c r="D15" s="17">
        <v>1.64994638732587E-2</v>
      </c>
      <c r="E15" s="17">
        <v>1.0602965682647E-2</v>
      </c>
      <c r="F15" s="17"/>
      <c r="G15" s="17">
        <v>9.1608621789375805E-3</v>
      </c>
      <c r="H15" s="17">
        <v>0</v>
      </c>
      <c r="I15" s="17">
        <v>1.53764591405471E-2</v>
      </c>
      <c r="J15" s="17">
        <v>2.5103890783056401E-2</v>
      </c>
      <c r="K15" s="17">
        <v>0</v>
      </c>
      <c r="L15" s="17">
        <v>8.9392074047582992E-3</v>
      </c>
      <c r="M15" s="17">
        <v>2.0251597168570799E-2</v>
      </c>
      <c r="N15" s="17">
        <v>1.32622078709927E-2</v>
      </c>
      <c r="O15" s="17">
        <v>2.6926530178793099E-2</v>
      </c>
      <c r="P15" s="17"/>
      <c r="Q15" s="17">
        <v>9.9103950986910907E-3</v>
      </c>
      <c r="R15" s="17">
        <v>1.04823036219734E-2</v>
      </c>
      <c r="S15" s="17">
        <v>1.4363254556497E-2</v>
      </c>
      <c r="T15" s="17">
        <v>1.44220197321328E-2</v>
      </c>
      <c r="U15" s="17"/>
      <c r="V15" s="17">
        <v>1.5874857196611698E-2</v>
      </c>
      <c r="W15" s="17">
        <v>1.2264572153875801E-2</v>
      </c>
      <c r="X15" s="17">
        <v>9.8195971020082606E-3</v>
      </c>
      <c r="Y15" s="17">
        <v>6.63111401027296E-3</v>
      </c>
      <c r="Z15" s="17">
        <v>8.8045083506592507E-3</v>
      </c>
      <c r="AA15" s="17">
        <v>1.2822588588107E-2</v>
      </c>
      <c r="AB15" s="17">
        <v>2.74056073846498E-2</v>
      </c>
      <c r="AC15" s="17">
        <v>9.2870455202466295E-3</v>
      </c>
      <c r="AD15" s="17">
        <v>1.40396373495162E-2</v>
      </c>
      <c r="AE15" s="17"/>
      <c r="AF15" s="17">
        <v>1.2568767163575899E-2</v>
      </c>
      <c r="AG15" s="17">
        <v>1.2598625434583E-2</v>
      </c>
      <c r="AH15" s="17">
        <v>2.3122946460496299E-2</v>
      </c>
      <c r="AI15" s="17">
        <v>2.3573745327485102E-2</v>
      </c>
      <c r="AJ15" s="17">
        <v>3.2786452436464799E-3</v>
      </c>
      <c r="AK15" s="17">
        <v>1.61515906068051E-2</v>
      </c>
      <c r="AL15" s="17"/>
      <c r="AM15" s="17">
        <v>5.44224288041033E-2</v>
      </c>
      <c r="AN15" s="17">
        <v>1.4485945364801E-2</v>
      </c>
      <c r="AO15" s="17">
        <v>0</v>
      </c>
      <c r="AP15" s="17">
        <v>0</v>
      </c>
      <c r="AQ15" s="17">
        <v>4.9907883367868696E-3</v>
      </c>
      <c r="AR15" s="17">
        <v>2.69573109398436E-2</v>
      </c>
      <c r="AS15" s="17">
        <v>1.01805621244989E-2</v>
      </c>
      <c r="AT15" s="17">
        <v>1.34085849177109E-2</v>
      </c>
      <c r="AU15" s="17">
        <v>1.59579865031849E-2</v>
      </c>
      <c r="AV15" s="17">
        <v>1.4084749633268299E-2</v>
      </c>
      <c r="AW15" s="17">
        <v>1.11844280116763E-2</v>
      </c>
      <c r="AX15" s="17">
        <v>1.9920016025196399E-2</v>
      </c>
      <c r="AY15" s="17">
        <v>1.04501286749953E-2</v>
      </c>
      <c r="AZ15" s="17">
        <v>0</v>
      </c>
      <c r="BA15" s="17">
        <v>5.26080980318032E-3</v>
      </c>
      <c r="BB15" s="17">
        <v>1.8364923767600998E-2</v>
      </c>
      <c r="BC15" s="17"/>
      <c r="BD15" s="17">
        <v>7.9184999771705691E-3</v>
      </c>
      <c r="BE15" s="17">
        <v>1.01498127154214E-2</v>
      </c>
      <c r="BF15" s="17">
        <v>2.1524105473229999E-2</v>
      </c>
      <c r="BG15" s="17"/>
      <c r="BH15" s="17">
        <v>1.1144118012910501E-2</v>
      </c>
      <c r="BI15" s="17">
        <v>1.4788468998603499E-2</v>
      </c>
      <c r="BJ15" s="17">
        <v>7.1669829812091501E-3</v>
      </c>
      <c r="BK15" s="17"/>
      <c r="BL15" s="17">
        <v>2.0745762017071501E-2</v>
      </c>
      <c r="BM15" s="17">
        <v>2.88254401991332E-2</v>
      </c>
      <c r="BN15" s="17">
        <v>9.4656007545350293E-3</v>
      </c>
      <c r="BO15" s="17"/>
      <c r="BP15" s="17">
        <v>3.0068968883620001E-3</v>
      </c>
      <c r="BQ15" s="17">
        <v>1.9447601073013999E-2</v>
      </c>
      <c r="BR15" s="17"/>
      <c r="BS15" s="17">
        <v>2.7908904200544299E-3</v>
      </c>
      <c r="BT15" s="17">
        <v>1.06230340247966E-2</v>
      </c>
      <c r="BU15" s="17">
        <v>1.4792864061859401E-2</v>
      </c>
      <c r="BV15" s="17">
        <v>1.48926103464388E-2</v>
      </c>
      <c r="BW15" s="17"/>
      <c r="BX15" s="17">
        <v>1.29102766162841E-2</v>
      </c>
      <c r="BY15" s="17">
        <v>3.7391722604747601E-3</v>
      </c>
      <c r="BZ15" s="17">
        <v>1.4071605010405301E-2</v>
      </c>
      <c r="CA15" s="17"/>
      <c r="CB15" s="17">
        <v>4.7293273088010197E-3</v>
      </c>
      <c r="CC15" s="17">
        <v>4.7580507456601402E-3</v>
      </c>
      <c r="CD15" s="17">
        <v>1.1261117236890701E-2</v>
      </c>
      <c r="CE15" s="17">
        <v>4.6516692856265899E-3</v>
      </c>
      <c r="CF15" s="17">
        <v>3.3865998995940998E-2</v>
      </c>
      <c r="CG15" s="17">
        <v>3.0048697962784001E-2</v>
      </c>
      <c r="CH15" s="17"/>
      <c r="CI15" s="17">
        <v>4.0567416343805597E-2</v>
      </c>
      <c r="CJ15" s="17">
        <v>7.0977774233621097E-3</v>
      </c>
      <c r="CK15" s="17">
        <v>2.5523479782068599E-2</v>
      </c>
      <c r="CL15" s="17">
        <v>7.8477974292134496E-3</v>
      </c>
    </row>
    <row r="16" spans="2:90" x14ac:dyDescent="0.35">
      <c r="B16" s="21" t="s">
        <v>150</v>
      </c>
      <c r="C16" s="23">
        <v>2.8597252747040999E-2</v>
      </c>
      <c r="D16" s="23">
        <v>2.9947804629703E-2</v>
      </c>
      <c r="E16" s="23">
        <v>2.6425931891401098E-2</v>
      </c>
      <c r="F16" s="23"/>
      <c r="G16" s="23">
        <v>3.8341381294013599E-2</v>
      </c>
      <c r="H16" s="23">
        <v>5.6673870191586699E-2</v>
      </c>
      <c r="I16" s="23">
        <v>4.2252119978941002E-2</v>
      </c>
      <c r="J16" s="23">
        <v>2.2247304193070298E-2</v>
      </c>
      <c r="K16" s="23">
        <v>1.7569334027518899E-2</v>
      </c>
      <c r="L16" s="23">
        <v>2.6081683377611201E-2</v>
      </c>
      <c r="M16" s="23">
        <v>1.76603789226807E-2</v>
      </c>
      <c r="N16" s="23">
        <v>1.75755494077438E-2</v>
      </c>
      <c r="O16" s="23">
        <v>2.1999427318229198E-2</v>
      </c>
      <c r="P16" s="23"/>
      <c r="Q16" s="23">
        <v>3.3347051605076498E-2</v>
      </c>
      <c r="R16" s="23">
        <v>1.9091305754031999E-2</v>
      </c>
      <c r="S16" s="23">
        <v>2.9668789773643602E-2</v>
      </c>
      <c r="T16" s="23">
        <v>2.8782672881879998E-2</v>
      </c>
      <c r="U16" s="23"/>
      <c r="V16" s="23">
        <v>2.7325533544604201E-2</v>
      </c>
      <c r="W16" s="23">
        <v>2.5113923617459101E-2</v>
      </c>
      <c r="X16" s="23">
        <v>3.68670567691885E-2</v>
      </c>
      <c r="Y16" s="23">
        <v>2.3136036975381798E-2</v>
      </c>
      <c r="Z16" s="23">
        <v>8.8377278810695906E-3</v>
      </c>
      <c r="AA16" s="23">
        <v>4.4646958201687403E-2</v>
      </c>
      <c r="AB16" s="23">
        <v>3.1611041771464801E-2</v>
      </c>
      <c r="AC16" s="23">
        <v>4.8959079153058797E-2</v>
      </c>
      <c r="AD16" s="23">
        <v>2.3945053650096599E-2</v>
      </c>
      <c r="AE16" s="23"/>
      <c r="AF16" s="23">
        <v>2.6964967626825102E-2</v>
      </c>
      <c r="AG16" s="23">
        <v>3.0142278352289699E-2</v>
      </c>
      <c r="AH16" s="23">
        <v>2.9091221785221302E-2</v>
      </c>
      <c r="AI16" s="23">
        <v>2.7411547214131499E-2</v>
      </c>
      <c r="AJ16" s="23">
        <v>4.10531486947407E-2</v>
      </c>
      <c r="AK16" s="23">
        <v>2.1247521100176001E-2</v>
      </c>
      <c r="AL16" s="23"/>
      <c r="AM16" s="23">
        <v>3.8885130888265701E-2</v>
      </c>
      <c r="AN16" s="23">
        <v>4.37309674099014E-2</v>
      </c>
      <c r="AO16" s="23">
        <v>4.12410937962535E-2</v>
      </c>
      <c r="AP16" s="23">
        <v>9.4756831008364802E-3</v>
      </c>
      <c r="AQ16" s="23">
        <v>3.0213241683130301E-2</v>
      </c>
      <c r="AR16" s="23">
        <v>9.47091516308117E-3</v>
      </c>
      <c r="AS16" s="23">
        <v>2.5876005723336599E-2</v>
      </c>
      <c r="AT16" s="23">
        <v>2.80426820667148E-2</v>
      </c>
      <c r="AU16" s="23">
        <v>2.6115801371260301E-2</v>
      </c>
      <c r="AV16" s="23">
        <v>2.1278920112699901E-2</v>
      </c>
      <c r="AW16" s="23">
        <v>2.3689626744899502E-2</v>
      </c>
      <c r="AX16" s="23">
        <v>0</v>
      </c>
      <c r="AY16" s="23">
        <v>2.0437115650965499E-2</v>
      </c>
      <c r="AZ16" s="23">
        <v>1.9003275529880501E-2</v>
      </c>
      <c r="BA16" s="23">
        <v>4.3970840012527601E-2</v>
      </c>
      <c r="BB16" s="23">
        <v>2.47219401054844E-2</v>
      </c>
      <c r="BC16" s="23"/>
      <c r="BD16" s="23">
        <v>2.0508682741725501E-2</v>
      </c>
      <c r="BE16" s="23">
        <v>4.0669098930491199E-2</v>
      </c>
      <c r="BF16" s="23">
        <v>2.3371797106073601E-2</v>
      </c>
      <c r="BG16" s="23"/>
      <c r="BH16" s="23">
        <v>2.6996499811812801E-2</v>
      </c>
      <c r="BI16" s="23">
        <v>2.8927592356702999E-2</v>
      </c>
      <c r="BJ16" s="23">
        <v>1.1113373222237001E-2</v>
      </c>
      <c r="BK16" s="23"/>
      <c r="BL16" s="23">
        <v>1.75183304159994E-2</v>
      </c>
      <c r="BM16" s="23">
        <v>1.0099751663465601E-2</v>
      </c>
      <c r="BN16" s="23">
        <v>1.0621845862555301E-3</v>
      </c>
      <c r="BO16" s="23"/>
      <c r="BP16" s="23">
        <v>3.3780762047347902E-2</v>
      </c>
      <c r="BQ16" s="23">
        <v>2.94419702591531E-2</v>
      </c>
      <c r="BR16" s="23"/>
      <c r="BS16" s="23">
        <v>1.6174500389586E-2</v>
      </c>
      <c r="BT16" s="23">
        <v>1.48821054854662E-2</v>
      </c>
      <c r="BU16" s="23">
        <v>2.2376126555389401E-2</v>
      </c>
      <c r="BV16" s="23">
        <v>3.7106863582328897E-2</v>
      </c>
      <c r="BW16" s="23"/>
      <c r="BX16" s="23">
        <v>1.69321529512531E-2</v>
      </c>
      <c r="BY16" s="23">
        <v>4.1347925019869801E-2</v>
      </c>
      <c r="BZ16" s="23">
        <v>2.896936355338E-2</v>
      </c>
      <c r="CA16" s="23"/>
      <c r="CB16" s="23">
        <v>2.1291063316346202E-2</v>
      </c>
      <c r="CC16" s="23">
        <v>2.15749911235328E-2</v>
      </c>
      <c r="CD16" s="23">
        <v>4.7206777813290503E-2</v>
      </c>
      <c r="CE16" s="23">
        <v>2.10112234780141E-2</v>
      </c>
      <c r="CF16" s="23">
        <v>1.34210057363207E-2</v>
      </c>
      <c r="CG16" s="23">
        <v>3.9402333610538402E-2</v>
      </c>
      <c r="CH16" s="23"/>
      <c r="CI16" s="23">
        <v>3.0322566296210701E-2</v>
      </c>
      <c r="CJ16" s="23">
        <v>2.93116536995634E-2</v>
      </c>
      <c r="CK16" s="23">
        <v>5.4942052685408603E-2</v>
      </c>
      <c r="CL16" s="23">
        <v>2.0776675765389E-2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135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127</v>
      </c>
      <c r="C9" s="17">
        <v>0.208135207311612</v>
      </c>
      <c r="D9" s="17">
        <v>0.20422519054706001</v>
      </c>
      <c r="E9" s="17">
        <v>0.20969595344626399</v>
      </c>
      <c r="F9" s="17"/>
      <c r="G9" s="17">
        <v>0.21389205522674701</v>
      </c>
      <c r="H9" s="17">
        <v>0.19730686378272899</v>
      </c>
      <c r="I9" s="17">
        <v>0.22512255697802699</v>
      </c>
      <c r="J9" s="17">
        <v>0.21448259304405401</v>
      </c>
      <c r="K9" s="17">
        <v>0.224692127087154</v>
      </c>
      <c r="L9" s="17">
        <v>0.230915801377192</v>
      </c>
      <c r="M9" s="17">
        <v>0.21024878099095201</v>
      </c>
      <c r="N9" s="17">
        <v>0.16441433536802699</v>
      </c>
      <c r="O9" s="17">
        <v>0.19677927346267601</v>
      </c>
      <c r="P9" s="17"/>
      <c r="Q9" s="17">
        <v>0.154108967942023</v>
      </c>
      <c r="R9" s="17">
        <v>0.18046034023294799</v>
      </c>
      <c r="S9" s="17">
        <v>0.21554337162781301</v>
      </c>
      <c r="T9" s="17">
        <v>0.216085095915975</v>
      </c>
      <c r="U9" s="17"/>
      <c r="V9" s="17">
        <v>0.18974439260682099</v>
      </c>
      <c r="W9" s="17">
        <v>0.232260698687133</v>
      </c>
      <c r="X9" s="17">
        <v>0.217670325637115</v>
      </c>
      <c r="Y9" s="17">
        <v>0.25180033559714099</v>
      </c>
      <c r="Z9" s="17">
        <v>0.209784928645221</v>
      </c>
      <c r="AA9" s="17">
        <v>0.19147950268852301</v>
      </c>
      <c r="AB9" s="17">
        <v>0.18906795789630099</v>
      </c>
      <c r="AC9" s="17">
        <v>0.20418690111398799</v>
      </c>
      <c r="AD9" s="17">
        <v>0.18999606173841899</v>
      </c>
      <c r="AE9" s="17"/>
      <c r="AF9" s="17">
        <v>0.19951810484367</v>
      </c>
      <c r="AG9" s="17">
        <v>0.21269224527557101</v>
      </c>
      <c r="AH9" s="17">
        <v>0.220554066016039</v>
      </c>
      <c r="AI9" s="17">
        <v>0.16650621149734901</v>
      </c>
      <c r="AJ9" s="17">
        <v>0.22700373154480399</v>
      </c>
      <c r="AK9" s="17">
        <v>0.202709761315189</v>
      </c>
      <c r="AL9" s="17"/>
      <c r="AM9" s="17">
        <v>0.12884968682697201</v>
      </c>
      <c r="AN9" s="17">
        <v>0.112694166541251</v>
      </c>
      <c r="AO9" s="17">
        <v>0.22673756340024301</v>
      </c>
      <c r="AP9" s="17">
        <v>0.25387579835639401</v>
      </c>
      <c r="AQ9" s="17">
        <v>0.23363953893386399</v>
      </c>
      <c r="AR9" s="17">
        <v>0.197730261476256</v>
      </c>
      <c r="AS9" s="17">
        <v>0.18625686866265501</v>
      </c>
      <c r="AT9" s="17">
        <v>0.211320053454644</v>
      </c>
      <c r="AU9" s="17">
        <v>0.22284840095917199</v>
      </c>
      <c r="AV9" s="17">
        <v>0.26059456665377001</v>
      </c>
      <c r="AW9" s="17">
        <v>0.26245998951577898</v>
      </c>
      <c r="AX9" s="17">
        <v>0.23440790480915399</v>
      </c>
      <c r="AY9" s="17">
        <v>0.23888674905792301</v>
      </c>
      <c r="AZ9" s="17">
        <v>0.31639812165341702</v>
      </c>
      <c r="BA9" s="17">
        <v>0.19734366974460199</v>
      </c>
      <c r="BB9" s="17">
        <v>0.224016095979367</v>
      </c>
      <c r="BC9" s="17"/>
      <c r="BD9" s="17">
        <v>0.214791773922555</v>
      </c>
      <c r="BE9" s="17">
        <v>0.22596336854044</v>
      </c>
      <c r="BF9" s="17">
        <v>0.194383507877363</v>
      </c>
      <c r="BG9" s="17"/>
      <c r="BH9" s="17">
        <v>0.205613575285781</v>
      </c>
      <c r="BI9" s="17">
        <v>0.23226246475908</v>
      </c>
      <c r="BJ9" s="17">
        <v>0.26104945895054699</v>
      </c>
      <c r="BK9" s="17"/>
      <c r="BL9" s="17">
        <v>0.18392860111619999</v>
      </c>
      <c r="BM9" s="17">
        <v>0.23613314997604001</v>
      </c>
      <c r="BN9" s="17">
        <v>0.224473980705859</v>
      </c>
      <c r="BO9" s="17"/>
      <c r="BP9" s="17">
        <v>0.24316625506977499</v>
      </c>
      <c r="BQ9" s="17">
        <v>0.19900045522440901</v>
      </c>
      <c r="BR9" s="17"/>
      <c r="BS9" s="17">
        <v>0.213214693488507</v>
      </c>
      <c r="BT9" s="17">
        <v>0.26488737245597299</v>
      </c>
      <c r="BU9" s="17">
        <v>0.23438439684933701</v>
      </c>
      <c r="BV9" s="17">
        <v>0.16502540981473801</v>
      </c>
      <c r="BW9" s="17"/>
      <c r="BX9" s="17">
        <v>0.151526903461118</v>
      </c>
      <c r="BY9" s="17">
        <v>0.14283309063354899</v>
      </c>
      <c r="BZ9" s="17">
        <v>0.21775614270174701</v>
      </c>
      <c r="CA9" s="17"/>
      <c r="CB9" s="17">
        <v>0.263802355946262</v>
      </c>
      <c r="CC9" s="17">
        <v>0.173076761958741</v>
      </c>
      <c r="CD9" s="17">
        <v>0.173746268900799</v>
      </c>
      <c r="CE9" s="17">
        <v>0.174810241071501</v>
      </c>
      <c r="CF9" s="17">
        <v>0.205066039157279</v>
      </c>
      <c r="CG9" s="17">
        <v>0.27185451018351298</v>
      </c>
      <c r="CH9" s="17"/>
      <c r="CI9" s="17">
        <v>0.21152954306896901</v>
      </c>
      <c r="CJ9" s="17">
        <v>0.21355528224672099</v>
      </c>
      <c r="CK9" s="17">
        <v>0.177903915298145</v>
      </c>
      <c r="CL9" s="17">
        <v>0.21222364204800401</v>
      </c>
    </row>
    <row r="10" spans="2:90" x14ac:dyDescent="0.35">
      <c r="B10" s="21" t="s">
        <v>128</v>
      </c>
      <c r="C10" s="17">
        <v>0.75099507921351105</v>
      </c>
      <c r="D10" s="17">
        <v>0.75813414158131198</v>
      </c>
      <c r="E10" s="17">
        <v>0.74544542561676996</v>
      </c>
      <c r="F10" s="17"/>
      <c r="G10" s="17">
        <v>0.76492874703633695</v>
      </c>
      <c r="H10" s="17">
        <v>0.78102146039512399</v>
      </c>
      <c r="I10" s="17">
        <v>0.73494882548405205</v>
      </c>
      <c r="J10" s="17">
        <v>0.74617748907799497</v>
      </c>
      <c r="K10" s="17">
        <v>0.73059515961832799</v>
      </c>
      <c r="L10" s="17">
        <v>0.73199577929780002</v>
      </c>
      <c r="M10" s="17">
        <v>0.73350270876384605</v>
      </c>
      <c r="N10" s="17">
        <v>0.795164132457026</v>
      </c>
      <c r="O10" s="17">
        <v>0.73955223350866695</v>
      </c>
      <c r="P10" s="17"/>
      <c r="Q10" s="17">
        <v>0.80792389354528604</v>
      </c>
      <c r="R10" s="17">
        <v>0.775087309869261</v>
      </c>
      <c r="S10" s="17">
        <v>0.76524466665887703</v>
      </c>
      <c r="T10" s="17">
        <v>0.74229864900789599</v>
      </c>
      <c r="U10" s="17"/>
      <c r="V10" s="17">
        <v>0.76094790314093796</v>
      </c>
      <c r="W10" s="17">
        <v>0.73516192542041003</v>
      </c>
      <c r="X10" s="17">
        <v>0.75747937142147503</v>
      </c>
      <c r="Y10" s="17">
        <v>0.71140895830787099</v>
      </c>
      <c r="Z10" s="17">
        <v>0.73296512410238801</v>
      </c>
      <c r="AA10" s="17">
        <v>0.75126174025315595</v>
      </c>
      <c r="AB10" s="17">
        <v>0.75900901212879202</v>
      </c>
      <c r="AC10" s="17">
        <v>0.76471720905268503</v>
      </c>
      <c r="AD10" s="17">
        <v>0.78432579888981302</v>
      </c>
      <c r="AE10" s="17"/>
      <c r="AF10" s="17">
        <v>0.74211058014878695</v>
      </c>
      <c r="AG10" s="17">
        <v>0.74659695717873997</v>
      </c>
      <c r="AH10" s="17">
        <v>0.75662086370738602</v>
      </c>
      <c r="AI10" s="17">
        <v>0.79617378633576597</v>
      </c>
      <c r="AJ10" s="17">
        <v>0.74124218227396099</v>
      </c>
      <c r="AK10" s="17">
        <v>0.75728558642569299</v>
      </c>
      <c r="AL10" s="17"/>
      <c r="AM10" s="17">
        <v>0.80199293608103395</v>
      </c>
      <c r="AN10" s="17">
        <v>0.75877195230432604</v>
      </c>
      <c r="AO10" s="17">
        <v>0.73206594851683504</v>
      </c>
      <c r="AP10" s="17">
        <v>0.68917817946349202</v>
      </c>
      <c r="AQ10" s="17">
        <v>0.72988531875693696</v>
      </c>
      <c r="AR10" s="17">
        <v>0.78277391448216205</v>
      </c>
      <c r="AS10" s="17">
        <v>0.76548397762938403</v>
      </c>
      <c r="AT10" s="17">
        <v>0.76029393873965101</v>
      </c>
      <c r="AU10" s="17">
        <v>0.739055740035229</v>
      </c>
      <c r="AV10" s="17">
        <v>0.70463716488898298</v>
      </c>
      <c r="AW10" s="17">
        <v>0.69504419430210995</v>
      </c>
      <c r="AX10" s="17">
        <v>0.72011585455275895</v>
      </c>
      <c r="AY10" s="17">
        <v>0.74894952446372398</v>
      </c>
      <c r="AZ10" s="17">
        <v>0.68033242883421496</v>
      </c>
      <c r="BA10" s="17">
        <v>0.80265633025539795</v>
      </c>
      <c r="BB10" s="17">
        <v>0.76848471436771904</v>
      </c>
      <c r="BC10" s="17"/>
      <c r="BD10" s="17">
        <v>0.74480258676588096</v>
      </c>
      <c r="BE10" s="17">
        <v>0.736656009143418</v>
      </c>
      <c r="BF10" s="17">
        <v>0.76665215312868396</v>
      </c>
      <c r="BG10" s="17"/>
      <c r="BH10" s="17">
        <v>0.75713236238578496</v>
      </c>
      <c r="BI10" s="17">
        <v>0.739603183530949</v>
      </c>
      <c r="BJ10" s="17">
        <v>0.69222304037183302</v>
      </c>
      <c r="BK10" s="17"/>
      <c r="BL10" s="17">
        <v>0.75723203445464204</v>
      </c>
      <c r="BM10" s="17">
        <v>0.74870998745347805</v>
      </c>
      <c r="BN10" s="17">
        <v>0.75262098172505199</v>
      </c>
      <c r="BO10" s="17"/>
      <c r="BP10" s="17">
        <v>0.72069098838970602</v>
      </c>
      <c r="BQ10" s="17">
        <v>0.758576683890135</v>
      </c>
      <c r="BR10" s="17"/>
      <c r="BS10" s="17">
        <v>0.72882571912786898</v>
      </c>
      <c r="BT10" s="17">
        <v>0.70859392175017699</v>
      </c>
      <c r="BU10" s="17">
        <v>0.72418556070409001</v>
      </c>
      <c r="BV10" s="17">
        <v>0.79767273636583802</v>
      </c>
      <c r="BW10" s="17"/>
      <c r="BX10" s="17">
        <v>0.79374624705030405</v>
      </c>
      <c r="BY10" s="17">
        <v>0.84048549288160601</v>
      </c>
      <c r="BZ10" s="17">
        <v>0.74126057056541805</v>
      </c>
      <c r="CA10" s="17"/>
      <c r="CB10" s="17">
        <v>0.70875252559456703</v>
      </c>
      <c r="CC10" s="17">
        <v>0.80041666685908497</v>
      </c>
      <c r="CD10" s="17">
        <v>0.79229914102110299</v>
      </c>
      <c r="CE10" s="17">
        <v>0.795854173402198</v>
      </c>
      <c r="CF10" s="17">
        <v>0.76400045610260703</v>
      </c>
      <c r="CG10" s="17">
        <v>0.62288596620210401</v>
      </c>
      <c r="CH10" s="17"/>
      <c r="CI10" s="17">
        <v>0.73714897844182004</v>
      </c>
      <c r="CJ10" s="17">
        <v>0.75929609470778903</v>
      </c>
      <c r="CK10" s="17">
        <v>0.73955402471684994</v>
      </c>
      <c r="CL10" s="17">
        <v>0.75225090136403805</v>
      </c>
    </row>
    <row r="11" spans="2:90" x14ac:dyDescent="0.35">
      <c r="B11" s="21" t="s">
        <v>110</v>
      </c>
      <c r="C11" s="23">
        <v>4.0869713474877403E-2</v>
      </c>
      <c r="D11" s="23">
        <v>3.7640667871628203E-2</v>
      </c>
      <c r="E11" s="23">
        <v>4.4858620936966298E-2</v>
      </c>
      <c r="F11" s="23"/>
      <c r="G11" s="23">
        <v>2.11791977369158E-2</v>
      </c>
      <c r="H11" s="23">
        <v>2.16716758221468E-2</v>
      </c>
      <c r="I11" s="23">
        <v>3.9928617537920201E-2</v>
      </c>
      <c r="J11" s="23">
        <v>3.9339917877951103E-2</v>
      </c>
      <c r="K11" s="23">
        <v>4.4712713294517703E-2</v>
      </c>
      <c r="L11" s="23">
        <v>3.7088419325007303E-2</v>
      </c>
      <c r="M11" s="23">
        <v>5.6248510245201701E-2</v>
      </c>
      <c r="N11" s="23">
        <v>4.04215321749469E-2</v>
      </c>
      <c r="O11" s="23">
        <v>6.3668493028657097E-2</v>
      </c>
      <c r="P11" s="23"/>
      <c r="Q11" s="23">
        <v>3.79671385126907E-2</v>
      </c>
      <c r="R11" s="23">
        <v>4.4452349897790303E-2</v>
      </c>
      <c r="S11" s="23">
        <v>1.9211961713310601E-2</v>
      </c>
      <c r="T11" s="23">
        <v>4.1616255076129198E-2</v>
      </c>
      <c r="U11" s="23"/>
      <c r="V11" s="23">
        <v>4.9307704252241E-2</v>
      </c>
      <c r="W11" s="23">
        <v>3.2577375892456503E-2</v>
      </c>
      <c r="X11" s="23">
        <v>2.4850302941410399E-2</v>
      </c>
      <c r="Y11" s="23">
        <v>3.6790706094987802E-2</v>
      </c>
      <c r="Z11" s="23">
        <v>5.7249947252390597E-2</v>
      </c>
      <c r="AA11" s="23">
        <v>5.7258757058320502E-2</v>
      </c>
      <c r="AB11" s="23">
        <v>5.1923029974906401E-2</v>
      </c>
      <c r="AC11" s="23">
        <v>3.10958898333265E-2</v>
      </c>
      <c r="AD11" s="23">
        <v>2.5678139371768601E-2</v>
      </c>
      <c r="AE11" s="23"/>
      <c r="AF11" s="23">
        <v>5.8371315007542897E-2</v>
      </c>
      <c r="AG11" s="23">
        <v>4.0710797545688598E-2</v>
      </c>
      <c r="AH11" s="23">
        <v>2.2825070276574901E-2</v>
      </c>
      <c r="AI11" s="23">
        <v>3.7320002166884803E-2</v>
      </c>
      <c r="AJ11" s="23">
        <v>3.1754086181234799E-2</v>
      </c>
      <c r="AK11" s="23">
        <v>4.0004652259118298E-2</v>
      </c>
      <c r="AL11" s="23"/>
      <c r="AM11" s="23">
        <v>6.9157377091993599E-2</v>
      </c>
      <c r="AN11" s="23">
        <v>0.12853388115442399</v>
      </c>
      <c r="AO11" s="23">
        <v>4.1196488082921798E-2</v>
      </c>
      <c r="AP11" s="23">
        <v>5.69460221801142E-2</v>
      </c>
      <c r="AQ11" s="23">
        <v>3.6475142309198703E-2</v>
      </c>
      <c r="AR11" s="23">
        <v>1.9495824041582701E-2</v>
      </c>
      <c r="AS11" s="23">
        <v>4.8259153707961099E-2</v>
      </c>
      <c r="AT11" s="23">
        <v>2.83860078057055E-2</v>
      </c>
      <c r="AU11" s="23">
        <v>3.8095859005599197E-2</v>
      </c>
      <c r="AV11" s="23">
        <v>3.4768268457247599E-2</v>
      </c>
      <c r="AW11" s="23">
        <v>4.2495816182111699E-2</v>
      </c>
      <c r="AX11" s="23">
        <v>4.5476240638087598E-2</v>
      </c>
      <c r="AY11" s="23">
        <v>1.21637264783528E-2</v>
      </c>
      <c r="AZ11" s="23">
        <v>3.2694495123685701E-3</v>
      </c>
      <c r="BA11" s="23">
        <v>0</v>
      </c>
      <c r="BB11" s="23">
        <v>7.49918965291386E-3</v>
      </c>
      <c r="BC11" s="23"/>
      <c r="BD11" s="23">
        <v>4.0405639311563699E-2</v>
      </c>
      <c r="BE11" s="23">
        <v>3.7380622316141997E-2</v>
      </c>
      <c r="BF11" s="23">
        <v>3.8964338993952699E-2</v>
      </c>
      <c r="BG11" s="23"/>
      <c r="BH11" s="23">
        <v>3.7254062328434402E-2</v>
      </c>
      <c r="BI11" s="23">
        <v>2.8134351709970199E-2</v>
      </c>
      <c r="BJ11" s="23">
        <v>4.6727500677620298E-2</v>
      </c>
      <c r="BK11" s="23"/>
      <c r="BL11" s="23">
        <v>5.8839364429158401E-2</v>
      </c>
      <c r="BM11" s="23">
        <v>1.51568625704816E-2</v>
      </c>
      <c r="BN11" s="23">
        <v>2.2905037569089199E-2</v>
      </c>
      <c r="BO11" s="23"/>
      <c r="BP11" s="23">
        <v>3.6142756540518899E-2</v>
      </c>
      <c r="BQ11" s="23">
        <v>4.2422860885456597E-2</v>
      </c>
      <c r="BR11" s="23"/>
      <c r="BS11" s="23">
        <v>5.79595873836245E-2</v>
      </c>
      <c r="BT11" s="23">
        <v>2.6518705793850399E-2</v>
      </c>
      <c r="BU11" s="23">
        <v>4.1430042446573202E-2</v>
      </c>
      <c r="BV11" s="23">
        <v>3.73018538194239E-2</v>
      </c>
      <c r="BW11" s="23"/>
      <c r="BX11" s="23">
        <v>5.4726849488577999E-2</v>
      </c>
      <c r="BY11" s="23">
        <v>1.6681416484844998E-2</v>
      </c>
      <c r="BZ11" s="23">
        <v>4.0983286732835703E-2</v>
      </c>
      <c r="CA11" s="23"/>
      <c r="CB11" s="23">
        <v>2.7445118459171199E-2</v>
      </c>
      <c r="CC11" s="23">
        <v>2.6506571182173401E-2</v>
      </c>
      <c r="CD11" s="23">
        <v>3.3954590078097903E-2</v>
      </c>
      <c r="CE11" s="23">
        <v>2.9335585526301E-2</v>
      </c>
      <c r="CF11" s="23">
        <v>3.09335047401143E-2</v>
      </c>
      <c r="CG11" s="23">
        <v>0.105259523614383</v>
      </c>
      <c r="CH11" s="23"/>
      <c r="CI11" s="23">
        <v>5.13214784892113E-2</v>
      </c>
      <c r="CJ11" s="23">
        <v>2.7148623045489099E-2</v>
      </c>
      <c r="CK11" s="23">
        <v>8.2542059985005495E-2</v>
      </c>
      <c r="CL11" s="23">
        <v>3.5525456587957298E-2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472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0.35804384576534898</v>
      </c>
      <c r="D9" s="17">
        <v>0.33253237643660399</v>
      </c>
      <c r="E9" s="17">
        <v>0.38348514578915899</v>
      </c>
      <c r="F9" s="17"/>
      <c r="G9" s="17">
        <v>0.37530324530440001</v>
      </c>
      <c r="H9" s="17">
        <v>0.38610612835998898</v>
      </c>
      <c r="I9" s="17">
        <v>0.40251632833173401</v>
      </c>
      <c r="J9" s="17">
        <v>0.38764119363063299</v>
      </c>
      <c r="K9" s="17">
        <v>0.39045259974111401</v>
      </c>
      <c r="L9" s="17">
        <v>0.35287914743537202</v>
      </c>
      <c r="M9" s="17">
        <v>0.34164106027670799</v>
      </c>
      <c r="N9" s="17">
        <v>0.32656862758379102</v>
      </c>
      <c r="O9" s="17">
        <v>0.274520851382132</v>
      </c>
      <c r="P9" s="17"/>
      <c r="Q9" s="17">
        <v>0.333475740542657</v>
      </c>
      <c r="R9" s="17">
        <v>0.290994773765822</v>
      </c>
      <c r="S9" s="17">
        <v>0.33457443808347398</v>
      </c>
      <c r="T9" s="17">
        <v>0.367559027027062</v>
      </c>
      <c r="U9" s="17"/>
      <c r="V9" s="17">
        <v>0.33714253606804201</v>
      </c>
      <c r="W9" s="17">
        <v>0.41180126099216402</v>
      </c>
      <c r="X9" s="17">
        <v>0.38651506151357601</v>
      </c>
      <c r="Y9" s="17">
        <v>0.31693585245626699</v>
      </c>
      <c r="Z9" s="17">
        <v>0.39262915319036701</v>
      </c>
      <c r="AA9" s="17">
        <v>0.32267343219529299</v>
      </c>
      <c r="AB9" s="17">
        <v>0.33886026060302998</v>
      </c>
      <c r="AC9" s="17">
        <v>0.34569417014336001</v>
      </c>
      <c r="AD9" s="17">
        <v>0.35575788805412301</v>
      </c>
      <c r="AE9" s="17"/>
      <c r="AF9" s="17">
        <v>0.38760079235300798</v>
      </c>
      <c r="AG9" s="17">
        <v>0.34605545581931502</v>
      </c>
      <c r="AH9" s="17">
        <v>0.38433870591622499</v>
      </c>
      <c r="AI9" s="17">
        <v>0.32008254250944501</v>
      </c>
      <c r="AJ9" s="17">
        <v>0.38298488416502402</v>
      </c>
      <c r="AK9" s="17">
        <v>0.32782598913102001</v>
      </c>
      <c r="AL9" s="17"/>
      <c r="AM9" s="17">
        <v>0.27987035270129101</v>
      </c>
      <c r="AN9" s="17">
        <v>0.265301549572108</v>
      </c>
      <c r="AO9" s="17">
        <v>0.36014078823217099</v>
      </c>
      <c r="AP9" s="17">
        <v>0.28886534173046202</v>
      </c>
      <c r="AQ9" s="17">
        <v>0.34793162958555202</v>
      </c>
      <c r="AR9" s="17">
        <v>0.29315426042340598</v>
      </c>
      <c r="AS9" s="17">
        <v>0.34673208794882099</v>
      </c>
      <c r="AT9" s="17">
        <v>0.37082518212107102</v>
      </c>
      <c r="AU9" s="17">
        <v>0.437270293525585</v>
      </c>
      <c r="AV9" s="17">
        <v>0.43540582702840802</v>
      </c>
      <c r="AW9" s="17">
        <v>0.35773338999161303</v>
      </c>
      <c r="AX9" s="17">
        <v>0.41371065744720098</v>
      </c>
      <c r="AY9" s="17">
        <v>0.32513382011013597</v>
      </c>
      <c r="AZ9" s="17">
        <v>0.33664917317385101</v>
      </c>
      <c r="BA9" s="17">
        <v>0.37741289937821298</v>
      </c>
      <c r="BB9" s="17">
        <v>0.35581128630863401</v>
      </c>
      <c r="BC9" s="17"/>
      <c r="BD9" s="17">
        <v>0.348078333483406</v>
      </c>
      <c r="BE9" s="17">
        <v>0.38016482291572901</v>
      </c>
      <c r="BF9" s="17">
        <v>0.34666871590264903</v>
      </c>
      <c r="BG9" s="17"/>
      <c r="BH9" s="17">
        <v>0.38246326411300302</v>
      </c>
      <c r="BI9" s="17">
        <v>0.308254742590376</v>
      </c>
      <c r="BJ9" s="17">
        <v>0.350139874327906</v>
      </c>
      <c r="BK9" s="17"/>
      <c r="BL9" s="17">
        <v>0.24206505948326801</v>
      </c>
      <c r="BM9" s="17">
        <v>0.31841553871021699</v>
      </c>
      <c r="BN9" s="17">
        <v>0.321186170060141</v>
      </c>
      <c r="BO9" s="17"/>
      <c r="BP9" s="17">
        <v>0.35760132027739799</v>
      </c>
      <c r="BQ9" s="17">
        <v>0.34955656629867798</v>
      </c>
      <c r="BR9" s="17"/>
      <c r="BS9" s="17">
        <v>0.43109276433670901</v>
      </c>
      <c r="BT9" s="17">
        <v>0.40689463937549097</v>
      </c>
      <c r="BU9" s="17">
        <v>0.31525503092715601</v>
      </c>
      <c r="BV9" s="17">
        <v>0.35547720192261101</v>
      </c>
      <c r="BW9" s="17"/>
      <c r="BX9" s="17">
        <v>0.35088704439199597</v>
      </c>
      <c r="BY9" s="17">
        <v>0.39005964496471901</v>
      </c>
      <c r="BZ9" s="17">
        <v>0.35678547792749299</v>
      </c>
      <c r="CA9" s="17"/>
      <c r="CB9" s="17">
        <v>0.43248910853094003</v>
      </c>
      <c r="CC9" s="17">
        <v>0.43163435758237201</v>
      </c>
      <c r="CD9" s="17">
        <v>0.31863784516062899</v>
      </c>
      <c r="CE9" s="17">
        <v>0.43697889148993802</v>
      </c>
      <c r="CF9" s="17">
        <v>0.38839072757391702</v>
      </c>
      <c r="CG9" s="17">
        <v>0.12640305954396699</v>
      </c>
      <c r="CH9" s="17"/>
      <c r="CI9" s="17">
        <v>0.32640362620534602</v>
      </c>
      <c r="CJ9" s="17">
        <v>0.51141957912199598</v>
      </c>
      <c r="CK9" s="17">
        <v>0.104435999149041</v>
      </c>
      <c r="CL9" s="17">
        <v>0.342186346796853</v>
      </c>
    </row>
    <row r="10" spans="2:90" x14ac:dyDescent="0.35">
      <c r="B10" s="21" t="s">
        <v>180</v>
      </c>
      <c r="C10" s="17">
        <v>0.16748654435187499</v>
      </c>
      <c r="D10" s="17">
        <v>0.15923284259133499</v>
      </c>
      <c r="E10" s="17">
        <v>0.17358967761656999</v>
      </c>
      <c r="F10" s="17"/>
      <c r="G10" s="17">
        <v>0.19771046549648999</v>
      </c>
      <c r="H10" s="17">
        <v>0.167189145215839</v>
      </c>
      <c r="I10" s="17">
        <v>0.12944349312872699</v>
      </c>
      <c r="J10" s="17">
        <v>0.14229989336738699</v>
      </c>
      <c r="K10" s="17">
        <v>0.13660422416321399</v>
      </c>
      <c r="L10" s="17">
        <v>0.21852210393726099</v>
      </c>
      <c r="M10" s="17">
        <v>0.168230087046808</v>
      </c>
      <c r="N10" s="17">
        <v>0.17111406697859599</v>
      </c>
      <c r="O10" s="17">
        <v>0.172098353338311</v>
      </c>
      <c r="P10" s="17"/>
      <c r="Q10" s="17">
        <v>0.14534934400927099</v>
      </c>
      <c r="R10" s="17">
        <v>0.16627335921096101</v>
      </c>
      <c r="S10" s="17">
        <v>0.14777943807265401</v>
      </c>
      <c r="T10" s="17">
        <v>0.17062091254789499</v>
      </c>
      <c r="U10" s="17"/>
      <c r="V10" s="17">
        <v>0.14534299909019899</v>
      </c>
      <c r="W10" s="17">
        <v>0.15531816507135299</v>
      </c>
      <c r="X10" s="17">
        <v>0.146469387171551</v>
      </c>
      <c r="Y10" s="17">
        <v>0.186106786334233</v>
      </c>
      <c r="Z10" s="17">
        <v>0.17440384689197599</v>
      </c>
      <c r="AA10" s="17">
        <v>0.174313489955437</v>
      </c>
      <c r="AB10" s="17">
        <v>0.20566285849329799</v>
      </c>
      <c r="AC10" s="17">
        <v>0.18023418648525499</v>
      </c>
      <c r="AD10" s="17">
        <v>0.16679429604112</v>
      </c>
      <c r="AE10" s="17"/>
      <c r="AF10" s="17">
        <v>0.150916010370129</v>
      </c>
      <c r="AG10" s="17">
        <v>0.13170515693612</v>
      </c>
      <c r="AH10" s="17">
        <v>0.16757463510153101</v>
      </c>
      <c r="AI10" s="17">
        <v>0.23663602254369601</v>
      </c>
      <c r="AJ10" s="17">
        <v>0.16265806122858301</v>
      </c>
      <c r="AK10" s="17">
        <v>0.19244214428319001</v>
      </c>
      <c r="AL10" s="17"/>
      <c r="AM10" s="17">
        <v>9.0428912010484197E-2</v>
      </c>
      <c r="AN10" s="17">
        <v>0.123860018631689</v>
      </c>
      <c r="AO10" s="17">
        <v>0.14159663923666699</v>
      </c>
      <c r="AP10" s="17">
        <v>0.14346706263369599</v>
      </c>
      <c r="AQ10" s="17">
        <v>0.18077702382036301</v>
      </c>
      <c r="AR10" s="17">
        <v>0.21079410670497201</v>
      </c>
      <c r="AS10" s="17">
        <v>0.15767541139289901</v>
      </c>
      <c r="AT10" s="17">
        <v>0.19088622032278599</v>
      </c>
      <c r="AU10" s="17">
        <v>0.183753045986953</v>
      </c>
      <c r="AV10" s="17">
        <v>0.16592299108124201</v>
      </c>
      <c r="AW10" s="17">
        <v>0.147090807313035</v>
      </c>
      <c r="AX10" s="17">
        <v>0.101926411406631</v>
      </c>
      <c r="AY10" s="17">
        <v>0.21090455063208899</v>
      </c>
      <c r="AZ10" s="17">
        <v>0.22042205899616499</v>
      </c>
      <c r="BA10" s="17">
        <v>0.17504930781832201</v>
      </c>
      <c r="BB10" s="17">
        <v>0.22674283222040201</v>
      </c>
      <c r="BC10" s="17"/>
      <c r="BD10" s="17">
        <v>0.184756659534665</v>
      </c>
      <c r="BE10" s="17">
        <v>0.16491845900664001</v>
      </c>
      <c r="BF10" s="17">
        <v>0.15808665729569599</v>
      </c>
      <c r="BG10" s="17"/>
      <c r="BH10" s="17">
        <v>0.17076993394305301</v>
      </c>
      <c r="BI10" s="17">
        <v>0.18364704027426601</v>
      </c>
      <c r="BJ10" s="17">
        <v>0.16638643699494701</v>
      </c>
      <c r="BK10" s="17"/>
      <c r="BL10" s="17">
        <v>0.224832480588252</v>
      </c>
      <c r="BM10" s="17">
        <v>0.227111939334948</v>
      </c>
      <c r="BN10" s="17">
        <v>0.21250720145369001</v>
      </c>
      <c r="BO10" s="17"/>
      <c r="BP10" s="17">
        <v>0.20218351687970401</v>
      </c>
      <c r="BQ10" s="17">
        <v>0.15341271711695001</v>
      </c>
      <c r="BR10" s="17"/>
      <c r="BS10" s="17">
        <v>0.156304994797174</v>
      </c>
      <c r="BT10" s="17">
        <v>0.17684483305363</v>
      </c>
      <c r="BU10" s="17">
        <v>0.19921895389503999</v>
      </c>
      <c r="BV10" s="17">
        <v>0.153883423521819</v>
      </c>
      <c r="BW10" s="17"/>
      <c r="BX10" s="17">
        <v>0.21265680155996899</v>
      </c>
      <c r="BY10" s="17">
        <v>0.15418156710457001</v>
      </c>
      <c r="BZ10" s="17">
        <v>0.16382919053019501</v>
      </c>
      <c r="CA10" s="17"/>
      <c r="CB10" s="17">
        <v>0.21762683106257599</v>
      </c>
      <c r="CC10" s="17">
        <v>0.16253618770487699</v>
      </c>
      <c r="CD10" s="17">
        <v>0.16515754529697599</v>
      </c>
      <c r="CE10" s="17">
        <v>0.17095149938235299</v>
      </c>
      <c r="CF10" s="17">
        <v>0.17350571931592901</v>
      </c>
      <c r="CG10" s="17">
        <v>0.107045195324262</v>
      </c>
      <c r="CH10" s="17"/>
      <c r="CI10" s="17">
        <v>0.141502066933094</v>
      </c>
      <c r="CJ10" s="17">
        <v>0.168191571952161</v>
      </c>
      <c r="CK10" s="17">
        <v>7.8161539979928196E-2</v>
      </c>
      <c r="CL10" s="17">
        <v>0.19667586769022799</v>
      </c>
    </row>
    <row r="11" spans="2:90" x14ac:dyDescent="0.35">
      <c r="B11" s="21" t="s">
        <v>179</v>
      </c>
      <c r="C11" s="17">
        <v>0.16002210581207801</v>
      </c>
      <c r="D11" s="17">
        <v>0.16443761730318099</v>
      </c>
      <c r="E11" s="17">
        <v>0.15589363603971801</v>
      </c>
      <c r="F11" s="17"/>
      <c r="G11" s="17">
        <v>0.14702329769667299</v>
      </c>
      <c r="H11" s="17">
        <v>0.17018600216729299</v>
      </c>
      <c r="I11" s="17">
        <v>0.161337915676071</v>
      </c>
      <c r="J11" s="17">
        <v>0.15447919734353199</v>
      </c>
      <c r="K11" s="17">
        <v>0.159400650474567</v>
      </c>
      <c r="L11" s="17">
        <v>0.154854543439544</v>
      </c>
      <c r="M11" s="17">
        <v>0.142191775316166</v>
      </c>
      <c r="N11" s="17">
        <v>0.16694905821953299</v>
      </c>
      <c r="O11" s="17">
        <v>0.1820195140991</v>
      </c>
      <c r="P11" s="17"/>
      <c r="Q11" s="17">
        <v>0.15732197095144501</v>
      </c>
      <c r="R11" s="17">
        <v>0.15943463666411101</v>
      </c>
      <c r="S11" s="17">
        <v>0.182749255839431</v>
      </c>
      <c r="T11" s="17">
        <v>0.160552464627845</v>
      </c>
      <c r="U11" s="17"/>
      <c r="V11" s="17">
        <v>0.17589468224274099</v>
      </c>
      <c r="W11" s="17">
        <v>0.154148540371399</v>
      </c>
      <c r="X11" s="17">
        <v>0.172742762417083</v>
      </c>
      <c r="Y11" s="17">
        <v>0.135337138210504</v>
      </c>
      <c r="Z11" s="17">
        <v>0.13463602938885</v>
      </c>
      <c r="AA11" s="17">
        <v>0.12884386812962301</v>
      </c>
      <c r="AB11" s="17">
        <v>0.15228295584235699</v>
      </c>
      <c r="AC11" s="17">
        <v>0.18321517916525901</v>
      </c>
      <c r="AD11" s="17">
        <v>0.19769910773111399</v>
      </c>
      <c r="AE11" s="17"/>
      <c r="AF11" s="17">
        <v>0.136132831881834</v>
      </c>
      <c r="AG11" s="17">
        <v>0.19158221430796901</v>
      </c>
      <c r="AH11" s="17">
        <v>0.16860875101338199</v>
      </c>
      <c r="AI11" s="17">
        <v>9.7801290685044395E-2</v>
      </c>
      <c r="AJ11" s="17">
        <v>0.17541690433036999</v>
      </c>
      <c r="AK11" s="17">
        <v>0.15470180250379501</v>
      </c>
      <c r="AL11" s="17"/>
      <c r="AM11" s="17">
        <v>0.20322295542469199</v>
      </c>
      <c r="AN11" s="17">
        <v>0.15041810200202699</v>
      </c>
      <c r="AO11" s="17">
        <v>0.15364151709995499</v>
      </c>
      <c r="AP11" s="17">
        <v>0.179641137494474</v>
      </c>
      <c r="AQ11" s="17">
        <v>0.15964234701349</v>
      </c>
      <c r="AR11" s="17">
        <v>0.16871348779397899</v>
      </c>
      <c r="AS11" s="17">
        <v>0.18773832697814</v>
      </c>
      <c r="AT11" s="17">
        <v>0.12039738989495299</v>
      </c>
      <c r="AU11" s="17">
        <v>0.14478330951236501</v>
      </c>
      <c r="AV11" s="17">
        <v>0.18883395712992099</v>
      </c>
      <c r="AW11" s="17">
        <v>0.11482464496524</v>
      </c>
      <c r="AX11" s="17">
        <v>0.19758504160697499</v>
      </c>
      <c r="AY11" s="17">
        <v>0.20937933335836201</v>
      </c>
      <c r="AZ11" s="17">
        <v>0.22646331782290799</v>
      </c>
      <c r="BA11" s="17">
        <v>9.2281699248490806E-2</v>
      </c>
      <c r="BB11" s="17">
        <v>0.175916264774089</v>
      </c>
      <c r="BC11" s="17"/>
      <c r="BD11" s="17">
        <v>0.15399570655670899</v>
      </c>
      <c r="BE11" s="17">
        <v>0.16407013147541999</v>
      </c>
      <c r="BF11" s="17">
        <v>0.16892719243458501</v>
      </c>
      <c r="BG11" s="17"/>
      <c r="BH11" s="17">
        <v>0.157929092885676</v>
      </c>
      <c r="BI11" s="17">
        <v>0.155260636030325</v>
      </c>
      <c r="BJ11" s="17">
        <v>0.19754787839825799</v>
      </c>
      <c r="BK11" s="17"/>
      <c r="BL11" s="17">
        <v>0.192273936120439</v>
      </c>
      <c r="BM11" s="17">
        <v>0.153069040953354</v>
      </c>
      <c r="BN11" s="17">
        <v>0.209804194021564</v>
      </c>
      <c r="BO11" s="17"/>
      <c r="BP11" s="17">
        <v>0.152536279677181</v>
      </c>
      <c r="BQ11" s="17">
        <v>0.16790766640343399</v>
      </c>
      <c r="BR11" s="17"/>
      <c r="BS11" s="17">
        <v>0.171049428417924</v>
      </c>
      <c r="BT11" s="17">
        <v>0.16417353222942299</v>
      </c>
      <c r="BU11" s="17">
        <v>0.18012183798797601</v>
      </c>
      <c r="BV11" s="17">
        <v>0.143448506179323</v>
      </c>
      <c r="BW11" s="17"/>
      <c r="BX11" s="17">
        <v>0.140204419533356</v>
      </c>
      <c r="BY11" s="17">
        <v>0.19763857466242299</v>
      </c>
      <c r="BZ11" s="17">
        <v>0.159673869700937</v>
      </c>
      <c r="CA11" s="17"/>
      <c r="CB11" s="17">
        <v>0.150678014764071</v>
      </c>
      <c r="CC11" s="17">
        <v>0.13730070192368099</v>
      </c>
      <c r="CD11" s="17">
        <v>0.15616508745857999</v>
      </c>
      <c r="CE11" s="17">
        <v>0.15036269679278899</v>
      </c>
      <c r="CF11" s="17">
        <v>0.16690986446483799</v>
      </c>
      <c r="CG11" s="17">
        <v>0.20869929708882701</v>
      </c>
      <c r="CH11" s="17"/>
      <c r="CI11" s="17">
        <v>0.111701018030318</v>
      </c>
      <c r="CJ11" s="17">
        <v>0.122011007867077</v>
      </c>
      <c r="CK11" s="17">
        <v>0.17729183056872899</v>
      </c>
      <c r="CL11" s="17">
        <v>0.18868459202044999</v>
      </c>
    </row>
    <row r="12" spans="2:90" ht="29" x14ac:dyDescent="0.35">
      <c r="B12" s="21" t="s">
        <v>459</v>
      </c>
      <c r="C12" s="17">
        <v>0.18967920880150901</v>
      </c>
      <c r="D12" s="17">
        <v>0.19835540841284899</v>
      </c>
      <c r="E12" s="17">
        <v>0.18284353722513499</v>
      </c>
      <c r="F12" s="17"/>
      <c r="G12" s="17">
        <v>0.20618867167517599</v>
      </c>
      <c r="H12" s="17">
        <v>0.178106437839779</v>
      </c>
      <c r="I12" s="17">
        <v>0.16984374060419599</v>
      </c>
      <c r="J12" s="17">
        <v>0.17613799276640599</v>
      </c>
      <c r="K12" s="17">
        <v>0.17545723933004201</v>
      </c>
      <c r="L12" s="17">
        <v>0.143482956815813</v>
      </c>
      <c r="M12" s="17">
        <v>0.215369322425295</v>
      </c>
      <c r="N12" s="17">
        <v>0.21973060022587801</v>
      </c>
      <c r="O12" s="17">
        <v>0.216712588299177</v>
      </c>
      <c r="P12" s="17"/>
      <c r="Q12" s="17">
        <v>0.20204104482015001</v>
      </c>
      <c r="R12" s="17">
        <v>0.22979398849305599</v>
      </c>
      <c r="S12" s="17">
        <v>0.21072005952945799</v>
      </c>
      <c r="T12" s="17">
        <v>0.183482884698358</v>
      </c>
      <c r="U12" s="17"/>
      <c r="V12" s="17">
        <v>0.19582417975643501</v>
      </c>
      <c r="W12" s="17">
        <v>0.17861426809682701</v>
      </c>
      <c r="X12" s="17">
        <v>0.19782977841944699</v>
      </c>
      <c r="Y12" s="17">
        <v>0.23575858424221799</v>
      </c>
      <c r="Z12" s="17">
        <v>0.18018564887521399</v>
      </c>
      <c r="AA12" s="17">
        <v>0.18850598338639299</v>
      </c>
      <c r="AB12" s="17">
        <v>0.18640697732304801</v>
      </c>
      <c r="AC12" s="17">
        <v>0.18400024501050399</v>
      </c>
      <c r="AD12" s="17">
        <v>0.165313479784789</v>
      </c>
      <c r="AE12" s="17"/>
      <c r="AF12" s="17">
        <v>0.19592064587880201</v>
      </c>
      <c r="AG12" s="17">
        <v>0.18304255737441699</v>
      </c>
      <c r="AH12" s="17">
        <v>0.185415733623356</v>
      </c>
      <c r="AI12" s="17">
        <v>0.231524580649658</v>
      </c>
      <c r="AJ12" s="17">
        <v>0.16968347981679299</v>
      </c>
      <c r="AK12" s="17">
        <v>0.196539174581705</v>
      </c>
      <c r="AL12" s="17"/>
      <c r="AM12" s="17">
        <v>0.25857020338563003</v>
      </c>
      <c r="AN12" s="17">
        <v>0.29861268899076399</v>
      </c>
      <c r="AO12" s="17">
        <v>0.210314264331905</v>
      </c>
      <c r="AP12" s="17">
        <v>0.223729311885771</v>
      </c>
      <c r="AQ12" s="17">
        <v>0.18521089724009701</v>
      </c>
      <c r="AR12" s="17">
        <v>0.170635107687309</v>
      </c>
      <c r="AS12" s="17">
        <v>0.159290290280585</v>
      </c>
      <c r="AT12" s="17">
        <v>0.19317656361860799</v>
      </c>
      <c r="AU12" s="17">
        <v>0.139298499439382</v>
      </c>
      <c r="AV12" s="17">
        <v>0.14579036272346599</v>
      </c>
      <c r="AW12" s="17">
        <v>0.220097693299738</v>
      </c>
      <c r="AX12" s="17">
        <v>0.191756025328118</v>
      </c>
      <c r="AY12" s="17">
        <v>0.182867861190353</v>
      </c>
      <c r="AZ12" s="17">
        <v>0.192370674832889</v>
      </c>
      <c r="BA12" s="17">
        <v>0.15157077447240899</v>
      </c>
      <c r="BB12" s="17">
        <v>0.145640832883322</v>
      </c>
      <c r="BC12" s="17"/>
      <c r="BD12" s="17">
        <v>0.17851232966133701</v>
      </c>
      <c r="BE12" s="17">
        <v>0.192295286755997</v>
      </c>
      <c r="BF12" s="17">
        <v>0.193686737301068</v>
      </c>
      <c r="BG12" s="17"/>
      <c r="BH12" s="17">
        <v>0.17299819529094199</v>
      </c>
      <c r="BI12" s="17">
        <v>0.20828899722312899</v>
      </c>
      <c r="BJ12" s="17">
        <v>0.16833943037516499</v>
      </c>
      <c r="BK12" s="17"/>
      <c r="BL12" s="17">
        <v>0.121953435365103</v>
      </c>
      <c r="BM12" s="17">
        <v>0.177325100514069</v>
      </c>
      <c r="BN12" s="17">
        <v>0.18538657006551701</v>
      </c>
      <c r="BO12" s="17"/>
      <c r="BP12" s="17">
        <v>0.179358137674511</v>
      </c>
      <c r="BQ12" s="17">
        <v>0.19969124035437799</v>
      </c>
      <c r="BR12" s="17"/>
      <c r="BS12" s="17">
        <v>0.15382197526667399</v>
      </c>
      <c r="BT12" s="17">
        <v>0.13849482983771499</v>
      </c>
      <c r="BU12" s="17">
        <v>0.19697210725349901</v>
      </c>
      <c r="BV12" s="17">
        <v>0.20850685611879399</v>
      </c>
      <c r="BW12" s="17"/>
      <c r="BX12" s="17">
        <v>0.17874425196232299</v>
      </c>
      <c r="BY12" s="17">
        <v>0.16265516137016101</v>
      </c>
      <c r="BZ12" s="17">
        <v>0.192423154968175</v>
      </c>
      <c r="CA12" s="17"/>
      <c r="CB12" s="17">
        <v>0.124994168342856</v>
      </c>
      <c r="CC12" s="17">
        <v>0.20058510453596301</v>
      </c>
      <c r="CD12" s="17">
        <v>0.23031305896212201</v>
      </c>
      <c r="CE12" s="17">
        <v>0.141135477564409</v>
      </c>
      <c r="CF12" s="17">
        <v>0.162905378372001</v>
      </c>
      <c r="CG12" s="17">
        <v>0.27172414849887899</v>
      </c>
      <c r="CH12" s="17"/>
      <c r="CI12" s="17">
        <v>0.20579053844806999</v>
      </c>
      <c r="CJ12" s="17">
        <v>0.128423907242014</v>
      </c>
      <c r="CK12" s="17">
        <v>0.39992279703675998</v>
      </c>
      <c r="CL12" s="17">
        <v>0.16623172612460399</v>
      </c>
    </row>
    <row r="13" spans="2:90" x14ac:dyDescent="0.35">
      <c r="B13" s="21" t="s">
        <v>177</v>
      </c>
      <c r="C13" s="17">
        <v>5.6077912264216601E-2</v>
      </c>
      <c r="D13" s="17">
        <v>6.3847473839524604E-2</v>
      </c>
      <c r="E13" s="17">
        <v>4.8445162179460502E-2</v>
      </c>
      <c r="F13" s="17"/>
      <c r="G13" s="17">
        <v>1.7807281855910202E-2</v>
      </c>
      <c r="H13" s="17">
        <v>3.6727839765142302E-2</v>
      </c>
      <c r="I13" s="17">
        <v>6.4899808536006798E-2</v>
      </c>
      <c r="J13" s="17">
        <v>5.6435995066659798E-2</v>
      </c>
      <c r="K13" s="17">
        <v>7.4564555891254602E-2</v>
      </c>
      <c r="L13" s="17">
        <v>6.6694145434411406E-2</v>
      </c>
      <c r="M13" s="17">
        <v>6.3633401586980401E-2</v>
      </c>
      <c r="N13" s="17">
        <v>4.9517787011874898E-2</v>
      </c>
      <c r="O13" s="17">
        <v>7.2291718610242903E-2</v>
      </c>
      <c r="P13" s="17"/>
      <c r="Q13" s="17">
        <v>7.8120879308355207E-2</v>
      </c>
      <c r="R13" s="17">
        <v>8.5439350558543001E-2</v>
      </c>
      <c r="S13" s="17">
        <v>4.7770251187306399E-2</v>
      </c>
      <c r="T13" s="17">
        <v>5.2867295792734803E-2</v>
      </c>
      <c r="U13" s="17"/>
      <c r="V13" s="17">
        <v>6.1075475158780999E-2</v>
      </c>
      <c r="W13" s="17">
        <v>3.8746335212107699E-2</v>
      </c>
      <c r="X13" s="17">
        <v>5.2195602625600898E-2</v>
      </c>
      <c r="Y13" s="17">
        <v>6.08302712953116E-2</v>
      </c>
      <c r="Z13" s="17">
        <v>5.1275328740402103E-2</v>
      </c>
      <c r="AA13" s="17">
        <v>8.7513287467356704E-2</v>
      </c>
      <c r="AB13" s="17">
        <v>4.5479438373637798E-2</v>
      </c>
      <c r="AC13" s="17">
        <v>3.67984286891435E-2</v>
      </c>
      <c r="AD13" s="17">
        <v>6.1102466551297301E-2</v>
      </c>
      <c r="AE13" s="17"/>
      <c r="AF13" s="17">
        <v>6.6283558567406003E-2</v>
      </c>
      <c r="AG13" s="17">
        <v>8.1472356482406097E-2</v>
      </c>
      <c r="AH13" s="17">
        <v>3.0051798879057401E-2</v>
      </c>
      <c r="AI13" s="17">
        <v>5.5812548400923701E-2</v>
      </c>
      <c r="AJ13" s="17">
        <v>4.1350089536835201E-2</v>
      </c>
      <c r="AK13" s="17">
        <v>5.1214413827487697E-2</v>
      </c>
      <c r="AL13" s="17"/>
      <c r="AM13" s="17">
        <v>2.9129067179495999E-2</v>
      </c>
      <c r="AN13" s="17">
        <v>5.3169856974799097E-2</v>
      </c>
      <c r="AO13" s="17">
        <v>6.1115104608590098E-2</v>
      </c>
      <c r="AP13" s="17">
        <v>7.7862379782169297E-2</v>
      </c>
      <c r="AQ13" s="17">
        <v>7.6059248104554195E-2</v>
      </c>
      <c r="AR13" s="17">
        <v>7.7499963705979794E-2</v>
      </c>
      <c r="AS13" s="17">
        <v>7.4736892210640199E-2</v>
      </c>
      <c r="AT13" s="17">
        <v>4.0918902594317803E-2</v>
      </c>
      <c r="AU13" s="17">
        <v>5.1141211046713403E-2</v>
      </c>
      <c r="AV13" s="17">
        <v>3.2979156474601597E-2</v>
      </c>
      <c r="AW13" s="17">
        <v>7.7298165929618301E-2</v>
      </c>
      <c r="AX13" s="17">
        <v>5.0798064625477701E-2</v>
      </c>
      <c r="AY13" s="17">
        <v>3.7423058966330698E-2</v>
      </c>
      <c r="AZ13" s="17">
        <v>7.5444296239327597E-3</v>
      </c>
      <c r="BA13" s="17">
        <v>3.5814485931175699E-2</v>
      </c>
      <c r="BB13" s="17">
        <v>5.2868813462522403E-2</v>
      </c>
      <c r="BC13" s="17"/>
      <c r="BD13" s="17">
        <v>7.3590449846846206E-2</v>
      </c>
      <c r="BE13" s="17">
        <v>3.3309009130812799E-2</v>
      </c>
      <c r="BF13" s="17">
        <v>5.7516190706416601E-2</v>
      </c>
      <c r="BG13" s="17"/>
      <c r="BH13" s="17">
        <v>5.0706379337017701E-2</v>
      </c>
      <c r="BI13" s="17">
        <v>6.5749126203398595E-2</v>
      </c>
      <c r="BJ13" s="17">
        <v>8.3227682493889496E-2</v>
      </c>
      <c r="BK13" s="17"/>
      <c r="BL13" s="17">
        <v>0.124253752846936</v>
      </c>
      <c r="BM13" s="17">
        <v>6.9904526313087897E-2</v>
      </c>
      <c r="BN13" s="17">
        <v>4.5465564489753897E-2</v>
      </c>
      <c r="BO13" s="17"/>
      <c r="BP13" s="17">
        <v>4.6461496183734997E-2</v>
      </c>
      <c r="BQ13" s="17">
        <v>5.6584355867033698E-2</v>
      </c>
      <c r="BR13" s="17"/>
      <c r="BS13" s="17">
        <v>3.8497581839825497E-2</v>
      </c>
      <c r="BT13" s="17">
        <v>6.1952040908716498E-2</v>
      </c>
      <c r="BU13" s="17">
        <v>5.0443497567787501E-2</v>
      </c>
      <c r="BV13" s="17">
        <v>6.1477239437576603E-2</v>
      </c>
      <c r="BW13" s="17"/>
      <c r="BX13" s="17">
        <v>6.6603498425330698E-2</v>
      </c>
      <c r="BY13" s="17">
        <v>1.6655682827613798E-2</v>
      </c>
      <c r="BZ13" s="17">
        <v>5.7457667248921103E-2</v>
      </c>
      <c r="CA13" s="17"/>
      <c r="CB13" s="17">
        <v>4.3459102998266601E-2</v>
      </c>
      <c r="CC13" s="17">
        <v>3.2559468946594297E-2</v>
      </c>
      <c r="CD13" s="17">
        <v>4.7986495328429198E-2</v>
      </c>
      <c r="CE13" s="17">
        <v>4.7193127374862302E-2</v>
      </c>
      <c r="CF13" s="17">
        <v>4.5138668832100999E-2</v>
      </c>
      <c r="CG13" s="17">
        <v>0.12987360053730301</v>
      </c>
      <c r="CH13" s="17"/>
      <c r="CI13" s="17">
        <v>7.5673550579635304E-2</v>
      </c>
      <c r="CJ13" s="17">
        <v>2.7048184839509399E-2</v>
      </c>
      <c r="CK13" s="17">
        <v>0.118983689530335</v>
      </c>
      <c r="CL13" s="17">
        <v>5.2059332113270899E-2</v>
      </c>
    </row>
    <row r="14" spans="2:90" x14ac:dyDescent="0.35">
      <c r="B14" s="21" t="s">
        <v>176</v>
      </c>
      <c r="C14" s="17">
        <v>3.4925133065208697E-2</v>
      </c>
      <c r="D14" s="17">
        <v>4.3843221345616502E-2</v>
      </c>
      <c r="E14" s="17">
        <v>2.6662331954294901E-2</v>
      </c>
      <c r="F14" s="17"/>
      <c r="G14" s="17">
        <v>2.3414901189982899E-2</v>
      </c>
      <c r="H14" s="17">
        <v>2.3843320039969002E-2</v>
      </c>
      <c r="I14" s="17">
        <v>2.9267908877854101E-2</v>
      </c>
      <c r="J14" s="17">
        <v>4.48183163805232E-2</v>
      </c>
      <c r="K14" s="17">
        <v>4.0712398089336799E-2</v>
      </c>
      <c r="L14" s="17">
        <v>3.4267581270883203E-2</v>
      </c>
      <c r="M14" s="17">
        <v>3.57124974080417E-2</v>
      </c>
      <c r="N14" s="17">
        <v>3.6682788454212897E-2</v>
      </c>
      <c r="O14" s="17">
        <v>4.4168656187722498E-2</v>
      </c>
      <c r="P14" s="17"/>
      <c r="Q14" s="17">
        <v>3.5988647022363499E-2</v>
      </c>
      <c r="R14" s="17">
        <v>3.06418085844972E-2</v>
      </c>
      <c r="S14" s="17">
        <v>3.5829574256534998E-2</v>
      </c>
      <c r="T14" s="17">
        <v>3.2720960747502401E-2</v>
      </c>
      <c r="U14" s="17"/>
      <c r="V14" s="17">
        <v>4.5709726895696801E-2</v>
      </c>
      <c r="W14" s="17">
        <v>3.0191466685062101E-2</v>
      </c>
      <c r="X14" s="17">
        <v>3.0060235097241501E-2</v>
      </c>
      <c r="Y14" s="17">
        <v>2.7538044897064299E-2</v>
      </c>
      <c r="Z14" s="17">
        <v>4.74170406661234E-2</v>
      </c>
      <c r="AA14" s="17">
        <v>3.64950177809567E-2</v>
      </c>
      <c r="AB14" s="17">
        <v>3.3841857739265201E-2</v>
      </c>
      <c r="AC14" s="17">
        <v>4.34325773223617E-2</v>
      </c>
      <c r="AD14" s="17">
        <v>2.5040863419343699E-2</v>
      </c>
      <c r="AE14" s="17"/>
      <c r="AF14" s="17">
        <v>2.5342277309151E-2</v>
      </c>
      <c r="AG14" s="17">
        <v>3.3725585969880498E-2</v>
      </c>
      <c r="AH14" s="17">
        <v>3.4389936866681702E-2</v>
      </c>
      <c r="AI14" s="17">
        <v>1.8345308528602201E-2</v>
      </c>
      <c r="AJ14" s="17">
        <v>3.6445114041622498E-2</v>
      </c>
      <c r="AK14" s="17">
        <v>4.3770592263479798E-2</v>
      </c>
      <c r="AL14" s="17"/>
      <c r="AM14" s="17">
        <v>3.6463736266122301E-2</v>
      </c>
      <c r="AN14" s="17">
        <v>2.8492254101579899E-2</v>
      </c>
      <c r="AO14" s="17">
        <v>2.4581679368282199E-2</v>
      </c>
      <c r="AP14" s="17">
        <v>5.5282840526996203E-2</v>
      </c>
      <c r="AQ14" s="17">
        <v>3.15025183068465E-2</v>
      </c>
      <c r="AR14" s="17">
        <v>5.0558652421013602E-2</v>
      </c>
      <c r="AS14" s="17">
        <v>4.2980567746817598E-2</v>
      </c>
      <c r="AT14" s="17">
        <v>5.4595057479408897E-2</v>
      </c>
      <c r="AU14" s="17">
        <v>3.8473299008857403E-2</v>
      </c>
      <c r="AV14" s="17">
        <v>1.5658276735110398E-2</v>
      </c>
      <c r="AW14" s="17">
        <v>3.9482181842007899E-2</v>
      </c>
      <c r="AX14" s="17">
        <v>3.9786338256599399E-2</v>
      </c>
      <c r="AY14" s="17">
        <v>3.4291375742728898E-2</v>
      </c>
      <c r="AZ14" s="17">
        <v>1.6550345550254E-2</v>
      </c>
      <c r="BA14" s="17">
        <v>7.3474926555033099E-2</v>
      </c>
      <c r="BB14" s="17">
        <v>1.9541391995803601E-2</v>
      </c>
      <c r="BC14" s="17"/>
      <c r="BD14" s="17">
        <v>3.4913148508983201E-2</v>
      </c>
      <c r="BE14" s="17">
        <v>3.3896165210316402E-2</v>
      </c>
      <c r="BF14" s="17">
        <v>3.5001561477381697E-2</v>
      </c>
      <c r="BG14" s="17"/>
      <c r="BH14" s="17">
        <v>3.2932317260678703E-2</v>
      </c>
      <c r="BI14" s="17">
        <v>4.6474044177934597E-2</v>
      </c>
      <c r="BJ14" s="17">
        <v>2.8230041848825299E-2</v>
      </c>
      <c r="BK14" s="17"/>
      <c r="BL14" s="17">
        <v>6.0054087989449799E-2</v>
      </c>
      <c r="BM14" s="17">
        <v>3.8749991970442203E-2</v>
      </c>
      <c r="BN14" s="17">
        <v>1.5324709996986499E-2</v>
      </c>
      <c r="BO14" s="17"/>
      <c r="BP14" s="17">
        <v>3.0106982697283902E-2</v>
      </c>
      <c r="BQ14" s="17">
        <v>3.6522869325386398E-2</v>
      </c>
      <c r="BR14" s="17"/>
      <c r="BS14" s="17">
        <v>3.1253056547085101E-2</v>
      </c>
      <c r="BT14" s="17">
        <v>3.76681114353309E-2</v>
      </c>
      <c r="BU14" s="17">
        <v>3.09043092128281E-2</v>
      </c>
      <c r="BV14" s="17">
        <v>3.37945547387015E-2</v>
      </c>
      <c r="BW14" s="17"/>
      <c r="BX14" s="17">
        <v>3.45023085578453E-2</v>
      </c>
      <c r="BY14" s="17">
        <v>2.8862419344640001E-2</v>
      </c>
      <c r="BZ14" s="17">
        <v>3.53395773877185E-2</v>
      </c>
      <c r="CA14" s="17"/>
      <c r="CB14" s="17">
        <v>1.82753291592802E-2</v>
      </c>
      <c r="CC14" s="17">
        <v>1.5324711529216399E-2</v>
      </c>
      <c r="CD14" s="17">
        <v>3.5244547753887502E-2</v>
      </c>
      <c r="CE14" s="17">
        <v>1.91814745096761E-2</v>
      </c>
      <c r="CF14" s="17">
        <v>2.89463979180338E-2</v>
      </c>
      <c r="CG14" s="17">
        <v>0.10011833609082001</v>
      </c>
      <c r="CH14" s="17"/>
      <c r="CI14" s="17">
        <v>8.2358548499464002E-2</v>
      </c>
      <c r="CJ14" s="17">
        <v>1.6450079286275201E-2</v>
      </c>
      <c r="CK14" s="17">
        <v>4.9342724514619497E-2</v>
      </c>
      <c r="CL14" s="17">
        <v>3.1342215468426998E-2</v>
      </c>
    </row>
    <row r="15" spans="2:90" ht="29" x14ac:dyDescent="0.35">
      <c r="B15" s="21" t="s">
        <v>460</v>
      </c>
      <c r="C15" s="17">
        <v>1.58807617344216E-2</v>
      </c>
      <c r="D15" s="17">
        <v>1.9541847939719699E-2</v>
      </c>
      <c r="E15" s="17">
        <v>1.19679594413777E-2</v>
      </c>
      <c r="F15" s="17"/>
      <c r="G15" s="17">
        <v>1.15501614484775E-2</v>
      </c>
      <c r="H15" s="17">
        <v>1.23943162626788E-2</v>
      </c>
      <c r="I15" s="17">
        <v>2.4876221595927301E-2</v>
      </c>
      <c r="J15" s="17">
        <v>2.82118819517325E-2</v>
      </c>
      <c r="K15" s="17">
        <v>7.4252299277583296E-3</v>
      </c>
      <c r="L15" s="17">
        <v>1.9411788938202799E-3</v>
      </c>
      <c r="M15" s="17">
        <v>2.4852163160281899E-2</v>
      </c>
      <c r="N15" s="17">
        <v>1.1830201429452099E-2</v>
      </c>
      <c r="O15" s="17">
        <v>1.99744271509937E-2</v>
      </c>
      <c r="P15" s="17"/>
      <c r="Q15" s="17">
        <v>2.9838234603154701E-2</v>
      </c>
      <c r="R15" s="17">
        <v>1.5011642011996699E-2</v>
      </c>
      <c r="S15" s="17">
        <v>3.2742335874566202E-2</v>
      </c>
      <c r="T15" s="17">
        <v>1.3867949905450601E-2</v>
      </c>
      <c r="U15" s="17"/>
      <c r="V15" s="17">
        <v>2.2872820153389799E-2</v>
      </c>
      <c r="W15" s="17">
        <v>1.41490319581726E-2</v>
      </c>
      <c r="X15" s="17">
        <v>5.0264020280695E-3</v>
      </c>
      <c r="Y15" s="17">
        <v>2.0714311521089601E-2</v>
      </c>
      <c r="Z15" s="17">
        <v>1.3069199788651399E-2</v>
      </c>
      <c r="AA15" s="17">
        <v>3.53613158084101E-2</v>
      </c>
      <c r="AB15" s="17">
        <v>1.4781172125432099E-2</v>
      </c>
      <c r="AC15" s="17">
        <v>0</v>
      </c>
      <c r="AD15" s="17">
        <v>5.5750884132273904E-3</v>
      </c>
      <c r="AE15" s="17"/>
      <c r="AF15" s="17">
        <v>2.1511287157137401E-2</v>
      </c>
      <c r="AG15" s="17">
        <v>1.6020059433262099E-2</v>
      </c>
      <c r="AH15" s="17">
        <v>1.2180587072799001E-2</v>
      </c>
      <c r="AI15" s="17">
        <v>2.1790769854135101E-2</v>
      </c>
      <c r="AJ15" s="17">
        <v>5.8163859898716199E-3</v>
      </c>
      <c r="AK15" s="17">
        <v>1.8357873074608701E-2</v>
      </c>
      <c r="AL15" s="17"/>
      <c r="AM15" s="17">
        <v>6.7544459630391504E-2</v>
      </c>
      <c r="AN15" s="17">
        <v>3.9621778688308497E-2</v>
      </c>
      <c r="AO15" s="17">
        <v>1.34725031476511E-2</v>
      </c>
      <c r="AP15" s="17">
        <v>6.6494434835709399E-3</v>
      </c>
      <c r="AQ15" s="17">
        <v>6.5537654490611403E-3</v>
      </c>
      <c r="AR15" s="17">
        <v>1.7221664983084601E-2</v>
      </c>
      <c r="AS15" s="17">
        <v>2.04855981488038E-2</v>
      </c>
      <c r="AT15" s="17">
        <v>1.06253348644062E-2</v>
      </c>
      <c r="AU15" s="17">
        <v>0</v>
      </c>
      <c r="AV15" s="17">
        <v>1.06344630738913E-2</v>
      </c>
      <c r="AW15" s="17">
        <v>2.07028264136087E-2</v>
      </c>
      <c r="AX15" s="17">
        <v>0</v>
      </c>
      <c r="AY15" s="17">
        <v>0</v>
      </c>
      <c r="AZ15" s="17">
        <v>0</v>
      </c>
      <c r="BA15" s="17">
        <v>5.04250665838296E-2</v>
      </c>
      <c r="BB15" s="17">
        <v>1.41792228080629E-2</v>
      </c>
      <c r="BC15" s="17"/>
      <c r="BD15" s="17">
        <v>1.5746299519917201E-2</v>
      </c>
      <c r="BE15" s="17">
        <v>1.4016290511565501E-2</v>
      </c>
      <c r="BF15" s="17">
        <v>1.7070416506824101E-2</v>
      </c>
      <c r="BG15" s="17"/>
      <c r="BH15" s="17">
        <v>1.3474337950038599E-2</v>
      </c>
      <c r="BI15" s="17">
        <v>2.7878830837714998E-2</v>
      </c>
      <c r="BJ15" s="17">
        <v>5.2053908590331396E-3</v>
      </c>
      <c r="BK15" s="17"/>
      <c r="BL15" s="17">
        <v>1.8351231746515699E-2</v>
      </c>
      <c r="BM15" s="17">
        <v>9.6585673618276493E-3</v>
      </c>
      <c r="BN15" s="17">
        <v>7.2367049423031201E-3</v>
      </c>
      <c r="BO15" s="17"/>
      <c r="BP15" s="17">
        <v>1.3325197096838E-2</v>
      </c>
      <c r="BQ15" s="17">
        <v>1.6066514658937998E-2</v>
      </c>
      <c r="BR15" s="17"/>
      <c r="BS15" s="17">
        <v>5.7884017420085703E-3</v>
      </c>
      <c r="BT15" s="17">
        <v>8.3808453336956107E-3</v>
      </c>
      <c r="BU15" s="17">
        <v>1.4483003068126801E-2</v>
      </c>
      <c r="BV15" s="17">
        <v>2.2231293257979901E-2</v>
      </c>
      <c r="BW15" s="17"/>
      <c r="BX15" s="17">
        <v>9.7665218181301992E-3</v>
      </c>
      <c r="BY15" s="17">
        <v>2.77527512537281E-2</v>
      </c>
      <c r="BZ15" s="17">
        <v>1.57569525955648E-2</v>
      </c>
      <c r="CA15" s="17"/>
      <c r="CB15" s="17">
        <v>4.5025793664528399E-3</v>
      </c>
      <c r="CC15" s="17">
        <v>1.44120139337228E-2</v>
      </c>
      <c r="CD15" s="17">
        <v>1.6822088941377801E-2</v>
      </c>
      <c r="CE15" s="17">
        <v>1.93556245696829E-2</v>
      </c>
      <c r="CF15" s="17">
        <v>1.9890491322965699E-2</v>
      </c>
      <c r="CG15" s="17">
        <v>2.2834305104193601E-2</v>
      </c>
      <c r="CH15" s="17"/>
      <c r="CI15" s="17">
        <v>3.4139867714398801E-2</v>
      </c>
      <c r="CJ15" s="17">
        <v>8.9749467475059002E-3</v>
      </c>
      <c r="CK15" s="17">
        <v>2.7789002936977301E-2</v>
      </c>
      <c r="CL15" s="17">
        <v>1.26876655453058E-2</v>
      </c>
    </row>
    <row r="16" spans="2:90" x14ac:dyDescent="0.35">
      <c r="B16" s="21" t="s">
        <v>150</v>
      </c>
      <c r="C16" s="23">
        <v>1.7884488205341002E-2</v>
      </c>
      <c r="D16" s="23">
        <v>1.8209212131170601E-2</v>
      </c>
      <c r="E16" s="23">
        <v>1.71125497542861E-2</v>
      </c>
      <c r="F16" s="23"/>
      <c r="G16" s="23">
        <v>2.1001975332890301E-2</v>
      </c>
      <c r="H16" s="23">
        <v>2.54468103493098E-2</v>
      </c>
      <c r="I16" s="23">
        <v>1.7814583249483901E-2</v>
      </c>
      <c r="J16" s="23">
        <v>9.9755294931252302E-3</v>
      </c>
      <c r="K16" s="23">
        <v>1.53831023827125E-2</v>
      </c>
      <c r="L16" s="23">
        <v>2.7358342772894902E-2</v>
      </c>
      <c r="M16" s="23">
        <v>8.3696927797185308E-3</v>
      </c>
      <c r="N16" s="23">
        <v>1.7606870096661099E-2</v>
      </c>
      <c r="O16" s="23">
        <v>1.8213890932320301E-2</v>
      </c>
      <c r="P16" s="23"/>
      <c r="Q16" s="23">
        <v>1.7864138742603501E-2</v>
      </c>
      <c r="R16" s="23">
        <v>2.2410440711012499E-2</v>
      </c>
      <c r="S16" s="23">
        <v>7.8346471565756692E-3</v>
      </c>
      <c r="T16" s="23">
        <v>1.8328504653152101E-2</v>
      </c>
      <c r="U16" s="23"/>
      <c r="V16" s="23">
        <v>1.61375806347153E-2</v>
      </c>
      <c r="W16" s="23">
        <v>1.7030931612913799E-2</v>
      </c>
      <c r="X16" s="23">
        <v>9.1607707274303906E-3</v>
      </c>
      <c r="Y16" s="23">
        <v>1.6779011043311799E-2</v>
      </c>
      <c r="Z16" s="23">
        <v>6.3837524584152896E-3</v>
      </c>
      <c r="AA16" s="23">
        <v>2.62936052765304E-2</v>
      </c>
      <c r="AB16" s="23">
        <v>2.26844794999316E-2</v>
      </c>
      <c r="AC16" s="23">
        <v>2.6625213184117601E-2</v>
      </c>
      <c r="AD16" s="23">
        <v>2.2716810004984898E-2</v>
      </c>
      <c r="AE16" s="23"/>
      <c r="AF16" s="23">
        <v>1.62925964825331E-2</v>
      </c>
      <c r="AG16" s="23">
        <v>1.6396613676629999E-2</v>
      </c>
      <c r="AH16" s="23">
        <v>1.7439851526967799E-2</v>
      </c>
      <c r="AI16" s="23">
        <v>1.8006936828495201E-2</v>
      </c>
      <c r="AJ16" s="23">
        <v>2.56450808909017E-2</v>
      </c>
      <c r="AK16" s="23">
        <v>1.5148010334713699E-2</v>
      </c>
      <c r="AL16" s="23"/>
      <c r="AM16" s="23">
        <v>3.4770313401893099E-2</v>
      </c>
      <c r="AN16" s="23">
        <v>4.05237510387245E-2</v>
      </c>
      <c r="AO16" s="23">
        <v>3.51375039747788E-2</v>
      </c>
      <c r="AP16" s="23">
        <v>2.4502482462860901E-2</v>
      </c>
      <c r="AQ16" s="23">
        <v>1.23225704800359E-2</v>
      </c>
      <c r="AR16" s="23">
        <v>1.1422756280256E-2</v>
      </c>
      <c r="AS16" s="23">
        <v>1.03608252932938E-2</v>
      </c>
      <c r="AT16" s="23">
        <v>1.8575349104449801E-2</v>
      </c>
      <c r="AU16" s="23">
        <v>5.2803414801436896E-3</v>
      </c>
      <c r="AV16" s="23">
        <v>4.7749657533609101E-3</v>
      </c>
      <c r="AW16" s="23">
        <v>2.27702902451393E-2</v>
      </c>
      <c r="AX16" s="23">
        <v>4.43746132899717E-3</v>
      </c>
      <c r="AY16" s="23">
        <v>0</v>
      </c>
      <c r="AZ16" s="23">
        <v>0</v>
      </c>
      <c r="BA16" s="23">
        <v>4.3970840012527601E-2</v>
      </c>
      <c r="BB16" s="23">
        <v>9.2993555471635007E-3</v>
      </c>
      <c r="BC16" s="23"/>
      <c r="BD16" s="23">
        <v>1.04070728881362E-2</v>
      </c>
      <c r="BE16" s="23">
        <v>1.7329834993518999E-2</v>
      </c>
      <c r="BF16" s="23">
        <v>2.3042528375379699E-2</v>
      </c>
      <c r="BG16" s="23"/>
      <c r="BH16" s="23">
        <v>1.8726479219590499E-2</v>
      </c>
      <c r="BI16" s="23">
        <v>4.4465826628555302E-3</v>
      </c>
      <c r="BJ16" s="23">
        <v>9.2326470197628301E-4</v>
      </c>
      <c r="BK16" s="23"/>
      <c r="BL16" s="23">
        <v>1.6216015860036199E-2</v>
      </c>
      <c r="BM16" s="23">
        <v>5.7652948420536003E-3</v>
      </c>
      <c r="BN16" s="23">
        <v>3.0888849700444498E-3</v>
      </c>
      <c r="BO16" s="23"/>
      <c r="BP16" s="23">
        <v>1.8427069513348899E-2</v>
      </c>
      <c r="BQ16" s="23">
        <v>2.0258069975202499E-2</v>
      </c>
      <c r="BR16" s="23"/>
      <c r="BS16" s="23">
        <v>1.21917970525992E-2</v>
      </c>
      <c r="BT16" s="23">
        <v>5.5911678259974104E-3</v>
      </c>
      <c r="BU16" s="23">
        <v>1.26012600875868E-2</v>
      </c>
      <c r="BV16" s="23">
        <v>2.11809248231952E-2</v>
      </c>
      <c r="BW16" s="23"/>
      <c r="BX16" s="23">
        <v>6.6351537510498104E-3</v>
      </c>
      <c r="BY16" s="23">
        <v>2.21941984721452E-2</v>
      </c>
      <c r="BZ16" s="23">
        <v>1.8734109640994399E-2</v>
      </c>
      <c r="CA16" s="23"/>
      <c r="CB16" s="23">
        <v>7.9748657755567501E-3</v>
      </c>
      <c r="CC16" s="23">
        <v>5.6474538435734101E-3</v>
      </c>
      <c r="CD16" s="23">
        <v>2.9673331097999099E-2</v>
      </c>
      <c r="CE16" s="23">
        <v>1.4841208316289E-2</v>
      </c>
      <c r="CF16" s="23">
        <v>1.43127522002154E-2</v>
      </c>
      <c r="CG16" s="23">
        <v>3.3302057811750302E-2</v>
      </c>
      <c r="CH16" s="23"/>
      <c r="CI16" s="23">
        <v>2.2430783589674399E-2</v>
      </c>
      <c r="CJ16" s="23">
        <v>1.7480722943462201E-2</v>
      </c>
      <c r="CK16" s="23">
        <v>4.4072416283609701E-2</v>
      </c>
      <c r="CL16" s="23">
        <v>1.01322542408618E-2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473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5.5629359364755597E-2</v>
      </c>
      <c r="D9" s="17">
        <v>6.4073411555137905E-2</v>
      </c>
      <c r="E9" s="17">
        <v>4.8226125298996898E-2</v>
      </c>
      <c r="F9" s="17"/>
      <c r="G9" s="17">
        <v>3.6168299553224398E-2</v>
      </c>
      <c r="H9" s="17">
        <v>5.5567502058430598E-2</v>
      </c>
      <c r="I9" s="17">
        <v>6.3942885748665204E-2</v>
      </c>
      <c r="J9" s="17">
        <v>2.4612516102507299E-2</v>
      </c>
      <c r="K9" s="17">
        <v>5.87273644611601E-2</v>
      </c>
      <c r="L9" s="17">
        <v>3.9921824869094201E-2</v>
      </c>
      <c r="M9" s="17">
        <v>6.8555881436133101E-2</v>
      </c>
      <c r="N9" s="17">
        <v>5.8681805827352697E-2</v>
      </c>
      <c r="O9" s="17">
        <v>9.0178960420852994E-2</v>
      </c>
      <c r="P9" s="17"/>
      <c r="Q9" s="17">
        <v>8.0414618651483999E-2</v>
      </c>
      <c r="R9" s="17">
        <v>7.9571381730333401E-2</v>
      </c>
      <c r="S9" s="17">
        <v>5.6399649606544103E-2</v>
      </c>
      <c r="T9" s="17">
        <v>5.22792689804156E-2</v>
      </c>
      <c r="U9" s="17"/>
      <c r="V9" s="17">
        <v>5.0118514703181898E-2</v>
      </c>
      <c r="W9" s="17">
        <v>3.6593736462909997E-2</v>
      </c>
      <c r="X9" s="17">
        <v>3.9553583318194099E-2</v>
      </c>
      <c r="Y9" s="17">
        <v>8.5380951756767007E-2</v>
      </c>
      <c r="Z9" s="17">
        <v>7.6794539972101394E-2</v>
      </c>
      <c r="AA9" s="17">
        <v>7.5836753477177596E-2</v>
      </c>
      <c r="AB9" s="17">
        <v>4.8420356390807301E-2</v>
      </c>
      <c r="AC9" s="17">
        <v>5.67676552949717E-2</v>
      </c>
      <c r="AD9" s="17">
        <v>4.7857158262913202E-2</v>
      </c>
      <c r="AE9" s="17"/>
      <c r="AF9" s="17">
        <v>5.1399456353025702E-2</v>
      </c>
      <c r="AG9" s="17">
        <v>4.9446784210247001E-2</v>
      </c>
      <c r="AH9" s="17">
        <v>4.3099719613130499E-2</v>
      </c>
      <c r="AI9" s="17">
        <v>9.4001321419020803E-2</v>
      </c>
      <c r="AJ9" s="17">
        <v>3.96997663706284E-2</v>
      </c>
      <c r="AK9" s="17">
        <v>6.9974461968679499E-2</v>
      </c>
      <c r="AL9" s="17"/>
      <c r="AM9" s="17">
        <v>4.8172230282480903E-2</v>
      </c>
      <c r="AN9" s="17">
        <v>6.15835608857183E-2</v>
      </c>
      <c r="AO9" s="17">
        <v>0.114950428494233</v>
      </c>
      <c r="AP9" s="17">
        <v>4.0143730196981302E-2</v>
      </c>
      <c r="AQ9" s="17">
        <v>3.0830133564185899E-2</v>
      </c>
      <c r="AR9" s="17">
        <v>6.8536775869444996E-2</v>
      </c>
      <c r="AS9" s="17">
        <v>6.3871668101217693E-2</v>
      </c>
      <c r="AT9" s="17">
        <v>4.8931810897355897E-2</v>
      </c>
      <c r="AU9" s="17">
        <v>5.8717384275880601E-2</v>
      </c>
      <c r="AV9" s="17">
        <v>3.5544375864680101E-2</v>
      </c>
      <c r="AW9" s="17">
        <v>6.1030886869238403E-2</v>
      </c>
      <c r="AX9" s="17">
        <v>1.92364509164741E-2</v>
      </c>
      <c r="AY9" s="17">
        <v>5.9406346779079598E-2</v>
      </c>
      <c r="AZ9" s="17">
        <v>5.9452717725726703E-2</v>
      </c>
      <c r="BA9" s="17">
        <v>6.6880481876476799E-2</v>
      </c>
      <c r="BB9" s="17">
        <v>3.9338131145242899E-2</v>
      </c>
      <c r="BC9" s="17"/>
      <c r="BD9" s="17">
        <v>4.8209291429570499E-2</v>
      </c>
      <c r="BE9" s="17">
        <v>4.7511128005470797E-2</v>
      </c>
      <c r="BF9" s="17">
        <v>6.1713202282502398E-2</v>
      </c>
      <c r="BG9" s="17"/>
      <c r="BH9" s="17">
        <v>4.8046932941461E-2</v>
      </c>
      <c r="BI9" s="17">
        <v>6.6925068218783093E-2</v>
      </c>
      <c r="BJ9" s="17">
        <v>5.4985481435969402E-2</v>
      </c>
      <c r="BK9" s="17"/>
      <c r="BL9" s="17">
        <v>3.2985857469870199E-2</v>
      </c>
      <c r="BM9" s="17">
        <v>6.6989347520431605E-2</v>
      </c>
      <c r="BN9" s="17">
        <v>5.9728747938994901E-2</v>
      </c>
      <c r="BO9" s="17"/>
      <c r="BP9" s="17">
        <v>4.7321989307253801E-2</v>
      </c>
      <c r="BQ9" s="17">
        <v>6.2996166603432102E-2</v>
      </c>
      <c r="BR9" s="17"/>
      <c r="BS9" s="17">
        <v>7.85484524031341E-2</v>
      </c>
      <c r="BT9" s="17">
        <v>5.12791194152055E-2</v>
      </c>
      <c r="BU9" s="17">
        <v>5.1733288842672302E-2</v>
      </c>
      <c r="BV9" s="17">
        <v>5.24747457043791E-2</v>
      </c>
      <c r="BW9" s="17"/>
      <c r="BX9" s="17">
        <v>6.9333501342248902E-2</v>
      </c>
      <c r="BY9" s="17">
        <v>4.0678447352862898E-2</v>
      </c>
      <c r="BZ9" s="17">
        <v>5.51904491860871E-2</v>
      </c>
      <c r="CA9" s="17"/>
      <c r="CB9" s="17">
        <v>3.0808944366709699E-2</v>
      </c>
      <c r="CC9" s="17">
        <v>6.0369844952293299E-2</v>
      </c>
      <c r="CD9" s="17">
        <v>2.52666176429737E-2</v>
      </c>
      <c r="CE9" s="17">
        <v>3.2846030891883198E-2</v>
      </c>
      <c r="CF9" s="17">
        <v>0.13445995775018901</v>
      </c>
      <c r="CG9" s="17">
        <v>8.4430719378008695E-2</v>
      </c>
      <c r="CH9" s="17"/>
      <c r="CI9" s="17">
        <v>5.3533835126421798E-2</v>
      </c>
      <c r="CJ9" s="17">
        <v>7.4938861745670896E-2</v>
      </c>
      <c r="CK9" s="17">
        <v>4.7490485845436199E-2</v>
      </c>
      <c r="CL9" s="17">
        <v>4.6877380757947403E-2</v>
      </c>
    </row>
    <row r="10" spans="2:90" x14ac:dyDescent="0.35">
      <c r="B10" s="21" t="s">
        <v>180</v>
      </c>
      <c r="C10" s="17">
        <v>5.9990611194191697E-2</v>
      </c>
      <c r="D10" s="17">
        <v>7.1797368088609995E-2</v>
      </c>
      <c r="E10" s="17">
        <v>4.7859397975257199E-2</v>
      </c>
      <c r="F10" s="17"/>
      <c r="G10" s="17">
        <v>4.21755586859036E-2</v>
      </c>
      <c r="H10" s="17">
        <v>5.3567020403457399E-2</v>
      </c>
      <c r="I10" s="17">
        <v>6.6837199295400093E-2</v>
      </c>
      <c r="J10" s="17">
        <v>2.85071680683756E-2</v>
      </c>
      <c r="K10" s="17">
        <v>8.7387267654336201E-2</v>
      </c>
      <c r="L10" s="17">
        <v>6.9981591596385895E-2</v>
      </c>
      <c r="M10" s="17">
        <v>5.3770219250308102E-2</v>
      </c>
      <c r="N10" s="17">
        <v>6.1279775939752403E-2</v>
      </c>
      <c r="O10" s="17">
        <v>7.46961308092286E-2</v>
      </c>
      <c r="P10" s="17"/>
      <c r="Q10" s="17">
        <v>7.2835271891573794E-2</v>
      </c>
      <c r="R10" s="17">
        <v>7.6087778408986395E-2</v>
      </c>
      <c r="S10" s="17">
        <v>8.7506465864366306E-2</v>
      </c>
      <c r="T10" s="17">
        <v>5.7049052976678401E-2</v>
      </c>
      <c r="U10" s="17"/>
      <c r="V10" s="17">
        <v>7.0191389651341904E-2</v>
      </c>
      <c r="W10" s="17">
        <v>4.9057058688666201E-2</v>
      </c>
      <c r="X10" s="17">
        <v>3.7621057109657102E-2</v>
      </c>
      <c r="Y10" s="17">
        <v>5.1253567850739902E-2</v>
      </c>
      <c r="Z10" s="17">
        <v>5.2530307644119902E-2</v>
      </c>
      <c r="AA10" s="17">
        <v>7.0527473570923899E-2</v>
      </c>
      <c r="AB10" s="17">
        <v>8.3401575626133595E-2</v>
      </c>
      <c r="AC10" s="17">
        <v>6.1150316207652197E-2</v>
      </c>
      <c r="AD10" s="17">
        <v>6.1798384828970099E-2</v>
      </c>
      <c r="AE10" s="17"/>
      <c r="AF10" s="17">
        <v>6.13594592456475E-2</v>
      </c>
      <c r="AG10" s="17">
        <v>6.1466223071293298E-2</v>
      </c>
      <c r="AH10" s="17">
        <v>4.1958202113223299E-2</v>
      </c>
      <c r="AI10" s="17">
        <v>6.1603143908326802E-2</v>
      </c>
      <c r="AJ10" s="17">
        <v>4.3903504316687603E-2</v>
      </c>
      <c r="AK10" s="17">
        <v>7.2940813357047496E-2</v>
      </c>
      <c r="AL10" s="17"/>
      <c r="AM10" s="17">
        <v>4.7307609641918102E-2</v>
      </c>
      <c r="AN10" s="17">
        <v>4.90499829679183E-2</v>
      </c>
      <c r="AO10" s="17">
        <v>5.6682864591436198E-2</v>
      </c>
      <c r="AP10" s="17">
        <v>0.112565258966679</v>
      </c>
      <c r="AQ10" s="17">
        <v>6.7064304168866204E-2</v>
      </c>
      <c r="AR10" s="17">
        <v>8.6570818547537107E-2</v>
      </c>
      <c r="AS10" s="17">
        <v>5.9883477789568401E-2</v>
      </c>
      <c r="AT10" s="17">
        <v>5.7000072209093797E-2</v>
      </c>
      <c r="AU10" s="17">
        <v>3.8105291882693001E-2</v>
      </c>
      <c r="AV10" s="17">
        <v>6.1827189595613702E-2</v>
      </c>
      <c r="AW10" s="17">
        <v>5.7326165015582901E-2</v>
      </c>
      <c r="AX10" s="17">
        <v>7.3869907220473194E-2</v>
      </c>
      <c r="AY10" s="17">
        <v>0.135143571189207</v>
      </c>
      <c r="AZ10" s="17">
        <v>3.2694495123685701E-3</v>
      </c>
      <c r="BA10" s="17">
        <v>4.5825110891870198E-2</v>
      </c>
      <c r="BB10" s="17">
        <v>3.3943156354569702E-2</v>
      </c>
      <c r="BC10" s="17"/>
      <c r="BD10" s="17">
        <v>6.5001593347446707E-2</v>
      </c>
      <c r="BE10" s="17">
        <v>5.5985412743120702E-2</v>
      </c>
      <c r="BF10" s="17">
        <v>5.8719486695883297E-2</v>
      </c>
      <c r="BG10" s="17"/>
      <c r="BH10" s="17">
        <v>5.17852147746522E-2</v>
      </c>
      <c r="BI10" s="17">
        <v>8.7057749184740796E-2</v>
      </c>
      <c r="BJ10" s="17">
        <v>6.7501460665431501E-2</v>
      </c>
      <c r="BK10" s="17"/>
      <c r="BL10" s="17">
        <v>9.8924487351872408E-3</v>
      </c>
      <c r="BM10" s="17">
        <v>5.9269326357235398E-2</v>
      </c>
      <c r="BN10" s="17">
        <v>0.100955363478517</v>
      </c>
      <c r="BO10" s="17"/>
      <c r="BP10" s="17">
        <v>3.7344287780211399E-2</v>
      </c>
      <c r="BQ10" s="17">
        <v>6.7008855735672307E-2</v>
      </c>
      <c r="BR10" s="17"/>
      <c r="BS10" s="17">
        <v>9.2762642999501599E-2</v>
      </c>
      <c r="BT10" s="17">
        <v>7.7759932346469898E-2</v>
      </c>
      <c r="BU10" s="17">
        <v>5.5316062970087503E-2</v>
      </c>
      <c r="BV10" s="17">
        <v>4.0773837900544903E-2</v>
      </c>
      <c r="BW10" s="17"/>
      <c r="BX10" s="17">
        <v>5.0139388646568202E-2</v>
      </c>
      <c r="BY10" s="17">
        <v>4.4050102491154902E-2</v>
      </c>
      <c r="BZ10" s="17">
        <v>6.1946106369517598E-2</v>
      </c>
      <c r="CA10" s="17"/>
      <c r="CB10" s="17">
        <v>6.6650532874594104E-2</v>
      </c>
      <c r="CC10" s="17">
        <v>4.8972849788059603E-2</v>
      </c>
      <c r="CD10" s="17">
        <v>3.0700109292200201E-2</v>
      </c>
      <c r="CE10" s="17">
        <v>3.9608346778459799E-2</v>
      </c>
      <c r="CF10" s="17">
        <v>0.107362083325712</v>
      </c>
      <c r="CG10" s="17">
        <v>9.1071851840918899E-2</v>
      </c>
      <c r="CH10" s="17"/>
      <c r="CI10" s="17">
        <v>6.9038709614981403E-2</v>
      </c>
      <c r="CJ10" s="17">
        <v>4.8724198856550903E-2</v>
      </c>
      <c r="CK10" s="17">
        <v>5.61088972042319E-2</v>
      </c>
      <c r="CL10" s="17">
        <v>6.5638603717170396E-2</v>
      </c>
    </row>
    <row r="11" spans="2:90" x14ac:dyDescent="0.35">
      <c r="B11" s="21" t="s">
        <v>179</v>
      </c>
      <c r="C11" s="17">
        <v>0.13852997986977</v>
      </c>
      <c r="D11" s="17">
        <v>0.14909053411401399</v>
      </c>
      <c r="E11" s="17">
        <v>0.12975233637992301</v>
      </c>
      <c r="F11" s="17"/>
      <c r="G11" s="17">
        <v>0.104954404779304</v>
      </c>
      <c r="H11" s="17">
        <v>0.116571094183217</v>
      </c>
      <c r="I11" s="17">
        <v>0.12927941948414201</v>
      </c>
      <c r="J11" s="17">
        <v>0.15256941538015201</v>
      </c>
      <c r="K11" s="17">
        <v>0.14877365451524099</v>
      </c>
      <c r="L11" s="17">
        <v>0.13331393923947599</v>
      </c>
      <c r="M11" s="17">
        <v>0.131203077467616</v>
      </c>
      <c r="N11" s="17">
        <v>0.15364817156021299</v>
      </c>
      <c r="O11" s="17">
        <v>0.17161036365410401</v>
      </c>
      <c r="P11" s="17"/>
      <c r="Q11" s="17">
        <v>0.145762075302865</v>
      </c>
      <c r="R11" s="17">
        <v>0.174903649083297</v>
      </c>
      <c r="S11" s="17">
        <v>0.11739307861609501</v>
      </c>
      <c r="T11" s="17">
        <v>0.13512944798316401</v>
      </c>
      <c r="U11" s="17"/>
      <c r="V11" s="17">
        <v>0.15587090708307699</v>
      </c>
      <c r="W11" s="17">
        <v>0.13023666347004101</v>
      </c>
      <c r="X11" s="17">
        <v>0.15028966591194601</v>
      </c>
      <c r="Y11" s="17">
        <v>0.102425838375392</v>
      </c>
      <c r="Z11" s="17">
        <v>0.145923153775977</v>
      </c>
      <c r="AA11" s="17">
        <v>0.13610278473715801</v>
      </c>
      <c r="AB11" s="17">
        <v>0.17341596325411601</v>
      </c>
      <c r="AC11" s="17">
        <v>0.11725018904145899</v>
      </c>
      <c r="AD11" s="17">
        <v>0.123890257911069</v>
      </c>
      <c r="AE11" s="17"/>
      <c r="AF11" s="17">
        <v>0.13062506698927501</v>
      </c>
      <c r="AG11" s="17">
        <v>0.131327918110869</v>
      </c>
      <c r="AH11" s="17">
        <v>0.135523480374205</v>
      </c>
      <c r="AI11" s="17">
        <v>9.8129823409262198E-2</v>
      </c>
      <c r="AJ11" s="17">
        <v>0.125852740787015</v>
      </c>
      <c r="AK11" s="17">
        <v>0.16194245815826899</v>
      </c>
      <c r="AL11" s="17"/>
      <c r="AM11" s="17">
        <v>0.13532369223860299</v>
      </c>
      <c r="AN11" s="17">
        <v>0.13147661153027801</v>
      </c>
      <c r="AO11" s="17">
        <v>0.129256813220264</v>
      </c>
      <c r="AP11" s="17">
        <v>0.109122970333854</v>
      </c>
      <c r="AQ11" s="17">
        <v>0.13128778835858801</v>
      </c>
      <c r="AR11" s="17">
        <v>0.16085803499356699</v>
      </c>
      <c r="AS11" s="17">
        <v>0.16066440741099</v>
      </c>
      <c r="AT11" s="17">
        <v>0.18386026101561001</v>
      </c>
      <c r="AU11" s="17">
        <v>0.166479907639283</v>
      </c>
      <c r="AV11" s="17">
        <v>0.21476287511950001</v>
      </c>
      <c r="AW11" s="17">
        <v>9.4299647773170805E-2</v>
      </c>
      <c r="AX11" s="17">
        <v>0.130236978935516</v>
      </c>
      <c r="AY11" s="17">
        <v>0.129669461742946</v>
      </c>
      <c r="AZ11" s="17">
        <v>9.7895279403111296E-2</v>
      </c>
      <c r="BA11" s="17">
        <v>0.191514611015137</v>
      </c>
      <c r="BB11" s="17">
        <v>0.15101780362904299</v>
      </c>
      <c r="BC11" s="17"/>
      <c r="BD11" s="17">
        <v>0.14758461957440699</v>
      </c>
      <c r="BE11" s="17">
        <v>0.105459965770469</v>
      </c>
      <c r="BF11" s="17">
        <v>0.15917759120998001</v>
      </c>
      <c r="BG11" s="17"/>
      <c r="BH11" s="17">
        <v>0.13079967147566099</v>
      </c>
      <c r="BI11" s="17">
        <v>0.190739006269702</v>
      </c>
      <c r="BJ11" s="17">
        <v>0.150795046624283</v>
      </c>
      <c r="BK11" s="17"/>
      <c r="BL11" s="17">
        <v>0.23841932707803301</v>
      </c>
      <c r="BM11" s="17">
        <v>0.16972335880724601</v>
      </c>
      <c r="BN11" s="17">
        <v>0.12686818640137101</v>
      </c>
      <c r="BO11" s="17"/>
      <c r="BP11" s="17">
        <v>0.122258009151272</v>
      </c>
      <c r="BQ11" s="17">
        <v>0.14212300733635999</v>
      </c>
      <c r="BR11" s="17"/>
      <c r="BS11" s="17">
        <v>0.12933944383933499</v>
      </c>
      <c r="BT11" s="17">
        <v>0.159967888489394</v>
      </c>
      <c r="BU11" s="17">
        <v>0.14215258651606799</v>
      </c>
      <c r="BV11" s="17">
        <v>0.131629614038726</v>
      </c>
      <c r="BW11" s="17"/>
      <c r="BX11" s="17">
        <v>0.124004485573135</v>
      </c>
      <c r="BY11" s="17">
        <v>7.2377282747593905E-2</v>
      </c>
      <c r="BZ11" s="17">
        <v>0.14403410345297299</v>
      </c>
      <c r="CA11" s="17"/>
      <c r="CB11" s="17">
        <v>0.10941638242071799</v>
      </c>
      <c r="CC11" s="17">
        <v>0.13316805407372501</v>
      </c>
      <c r="CD11" s="17">
        <v>9.5067223103921794E-2</v>
      </c>
      <c r="CE11" s="17">
        <v>0.12893974385663701</v>
      </c>
      <c r="CF11" s="17">
        <v>0.16205178810667001</v>
      </c>
      <c r="CG11" s="17">
        <v>0.23509014486285101</v>
      </c>
      <c r="CH11" s="17"/>
      <c r="CI11" s="17">
        <v>0.13224957586608899</v>
      </c>
      <c r="CJ11" s="17">
        <v>9.7704070356190803E-2</v>
      </c>
      <c r="CK11" s="17">
        <v>0.150591536726219</v>
      </c>
      <c r="CL11" s="17">
        <v>0.160807020555956</v>
      </c>
    </row>
    <row r="12" spans="2:90" ht="29" x14ac:dyDescent="0.35">
      <c r="B12" s="21" t="s">
        <v>459</v>
      </c>
      <c r="C12" s="17">
        <v>0.23938917329206</v>
      </c>
      <c r="D12" s="17">
        <v>0.242979588962566</v>
      </c>
      <c r="E12" s="17">
        <v>0.23919570503613699</v>
      </c>
      <c r="F12" s="17"/>
      <c r="G12" s="17">
        <v>0.242148013290654</v>
      </c>
      <c r="H12" s="17">
        <v>0.24288631358562701</v>
      </c>
      <c r="I12" s="17">
        <v>0.22152345263058801</v>
      </c>
      <c r="J12" s="17">
        <v>0.224480969069727</v>
      </c>
      <c r="K12" s="17">
        <v>0.22361843903583301</v>
      </c>
      <c r="L12" s="17">
        <v>0.25141260355877998</v>
      </c>
      <c r="M12" s="17">
        <v>0.26028318068550499</v>
      </c>
      <c r="N12" s="17">
        <v>0.24755836077194501</v>
      </c>
      <c r="O12" s="17">
        <v>0.237634820989228</v>
      </c>
      <c r="P12" s="17"/>
      <c r="Q12" s="17">
        <v>0.230751462476563</v>
      </c>
      <c r="R12" s="17">
        <v>0.26903729959704398</v>
      </c>
      <c r="S12" s="17">
        <v>0.29240689926457603</v>
      </c>
      <c r="T12" s="17">
        <v>0.23328039958786401</v>
      </c>
      <c r="U12" s="17"/>
      <c r="V12" s="17">
        <v>0.24560984638518099</v>
      </c>
      <c r="W12" s="17">
        <v>0.20587065765891399</v>
      </c>
      <c r="X12" s="17">
        <v>0.27664298491941303</v>
      </c>
      <c r="Y12" s="17">
        <v>0.26091323561292301</v>
      </c>
      <c r="Z12" s="17">
        <v>0.25791983166306998</v>
      </c>
      <c r="AA12" s="17">
        <v>0.24646554045037</v>
      </c>
      <c r="AB12" s="17">
        <v>0.19246840003013099</v>
      </c>
      <c r="AC12" s="17">
        <v>0.25347253181067297</v>
      </c>
      <c r="AD12" s="17">
        <v>0.23966775419338901</v>
      </c>
      <c r="AE12" s="17"/>
      <c r="AF12" s="17">
        <v>0.28035133739943002</v>
      </c>
      <c r="AG12" s="17">
        <v>0.256094802042581</v>
      </c>
      <c r="AH12" s="17">
        <v>0.20243571631346699</v>
      </c>
      <c r="AI12" s="17">
        <v>0.23785176377880801</v>
      </c>
      <c r="AJ12" s="17">
        <v>0.209174405259791</v>
      </c>
      <c r="AK12" s="17">
        <v>0.23125577183229901</v>
      </c>
      <c r="AL12" s="17"/>
      <c r="AM12" s="17">
        <v>0.28771057769784802</v>
      </c>
      <c r="AN12" s="17">
        <v>0.317419711623951</v>
      </c>
      <c r="AO12" s="17">
        <v>0.26052704358241702</v>
      </c>
      <c r="AP12" s="17">
        <v>0.25544350852776898</v>
      </c>
      <c r="AQ12" s="17">
        <v>0.29733872491832197</v>
      </c>
      <c r="AR12" s="17">
        <v>0.21394957518393401</v>
      </c>
      <c r="AS12" s="17">
        <v>0.20942825727949399</v>
      </c>
      <c r="AT12" s="17">
        <v>0.22928784330923199</v>
      </c>
      <c r="AU12" s="17">
        <v>0.23038245095608401</v>
      </c>
      <c r="AV12" s="17">
        <v>0.18533420220305799</v>
      </c>
      <c r="AW12" s="17">
        <v>0.29536503277074899</v>
      </c>
      <c r="AX12" s="17">
        <v>0.18106821636728301</v>
      </c>
      <c r="AY12" s="17">
        <v>0.19552414804200699</v>
      </c>
      <c r="AZ12" s="17">
        <v>0.30412478775970597</v>
      </c>
      <c r="BA12" s="17">
        <v>0.19589174636607601</v>
      </c>
      <c r="BB12" s="17">
        <v>0.22811719288867499</v>
      </c>
      <c r="BC12" s="17"/>
      <c r="BD12" s="17">
        <v>0.21899275640603999</v>
      </c>
      <c r="BE12" s="17">
        <v>0.243450038760579</v>
      </c>
      <c r="BF12" s="17">
        <v>0.25137944760868602</v>
      </c>
      <c r="BG12" s="17"/>
      <c r="BH12" s="17">
        <v>0.22306011900408901</v>
      </c>
      <c r="BI12" s="17">
        <v>0.24032378918835201</v>
      </c>
      <c r="BJ12" s="17">
        <v>0.23503297280003599</v>
      </c>
      <c r="BK12" s="17"/>
      <c r="BL12" s="17">
        <v>0.218392585995239</v>
      </c>
      <c r="BM12" s="17">
        <v>0.248481413023314</v>
      </c>
      <c r="BN12" s="17">
        <v>0.208663611485809</v>
      </c>
      <c r="BO12" s="17"/>
      <c r="BP12" s="17">
        <v>0.24766491751207001</v>
      </c>
      <c r="BQ12" s="17">
        <v>0.2470665123136</v>
      </c>
      <c r="BR12" s="17"/>
      <c r="BS12" s="17">
        <v>0.203389454349509</v>
      </c>
      <c r="BT12" s="17">
        <v>0.193961036592734</v>
      </c>
      <c r="BU12" s="17">
        <v>0.26952440325122801</v>
      </c>
      <c r="BV12" s="17">
        <v>0.240264862178977</v>
      </c>
      <c r="BW12" s="17"/>
      <c r="BX12" s="17">
        <v>0.24872952335210899</v>
      </c>
      <c r="BY12" s="17">
        <v>0.231447646562431</v>
      </c>
      <c r="BZ12" s="17">
        <v>0.23895184835918101</v>
      </c>
      <c r="CA12" s="17"/>
      <c r="CB12" s="17">
        <v>0.19690039651128399</v>
      </c>
      <c r="CC12" s="17">
        <v>0.22512393830303401</v>
      </c>
      <c r="CD12" s="17">
        <v>0.25351819043257801</v>
      </c>
      <c r="CE12" s="17">
        <v>0.258641136637764</v>
      </c>
      <c r="CF12" s="17">
        <v>0.24955314592026201</v>
      </c>
      <c r="CG12" s="17">
        <v>0.25711416283783001</v>
      </c>
      <c r="CH12" s="17"/>
      <c r="CI12" s="17">
        <v>0.25994431319975397</v>
      </c>
      <c r="CJ12" s="17">
        <v>0.19828208839834199</v>
      </c>
      <c r="CK12" s="17">
        <v>0.4057027241292</v>
      </c>
      <c r="CL12" s="17">
        <v>0.214754440450179</v>
      </c>
    </row>
    <row r="13" spans="2:90" x14ac:dyDescent="0.35">
      <c r="B13" s="21" t="s">
        <v>177</v>
      </c>
      <c r="C13" s="17">
        <v>0.19590645776433399</v>
      </c>
      <c r="D13" s="17">
        <v>0.17797135528077501</v>
      </c>
      <c r="E13" s="17">
        <v>0.21223295928170099</v>
      </c>
      <c r="F13" s="17"/>
      <c r="G13" s="17">
        <v>0.18659400859376199</v>
      </c>
      <c r="H13" s="17">
        <v>0.17352008240441899</v>
      </c>
      <c r="I13" s="17">
        <v>0.19080702594337401</v>
      </c>
      <c r="J13" s="17">
        <v>0.236765622737309</v>
      </c>
      <c r="K13" s="17">
        <v>0.19472753955706801</v>
      </c>
      <c r="L13" s="17">
        <v>0.220387352805021</v>
      </c>
      <c r="M13" s="17">
        <v>0.17474625053447501</v>
      </c>
      <c r="N13" s="17">
        <v>0.22340110672869501</v>
      </c>
      <c r="O13" s="17">
        <v>0.16359785116918599</v>
      </c>
      <c r="P13" s="17"/>
      <c r="Q13" s="17">
        <v>0.213681098403667</v>
      </c>
      <c r="R13" s="17">
        <v>0.122771027203811</v>
      </c>
      <c r="S13" s="17">
        <v>0.171782569054095</v>
      </c>
      <c r="T13" s="17">
        <v>0.198727570062457</v>
      </c>
      <c r="U13" s="17"/>
      <c r="V13" s="17">
        <v>0.18974319207809801</v>
      </c>
      <c r="W13" s="17">
        <v>0.224412896702123</v>
      </c>
      <c r="X13" s="17">
        <v>0.21237176280819001</v>
      </c>
      <c r="Y13" s="17">
        <v>0.16487119033800801</v>
      </c>
      <c r="Z13" s="17">
        <v>0.17097185435790299</v>
      </c>
      <c r="AA13" s="17">
        <v>0.18771599954829701</v>
      </c>
      <c r="AB13" s="17">
        <v>0.191537188875817</v>
      </c>
      <c r="AC13" s="17">
        <v>0.215954432032919</v>
      </c>
      <c r="AD13" s="17">
        <v>0.20241622139676299</v>
      </c>
      <c r="AE13" s="17"/>
      <c r="AF13" s="17">
        <v>0.18153108497673001</v>
      </c>
      <c r="AG13" s="17">
        <v>0.18096738193849399</v>
      </c>
      <c r="AH13" s="17">
        <v>0.22808652115477099</v>
      </c>
      <c r="AI13" s="17">
        <v>0.22283929255371801</v>
      </c>
      <c r="AJ13" s="17">
        <v>0.22209384064519999</v>
      </c>
      <c r="AK13" s="17">
        <v>0.185839924267271</v>
      </c>
      <c r="AL13" s="17"/>
      <c r="AM13" s="17">
        <v>0.136258292900896</v>
      </c>
      <c r="AN13" s="17">
        <v>0.13979302848928801</v>
      </c>
      <c r="AO13" s="17">
        <v>0.20882717554761199</v>
      </c>
      <c r="AP13" s="17">
        <v>0.2122993365211</v>
      </c>
      <c r="AQ13" s="17">
        <v>0.229079879505897</v>
      </c>
      <c r="AR13" s="17">
        <v>0.19089352210170599</v>
      </c>
      <c r="AS13" s="17">
        <v>0.19529874809310399</v>
      </c>
      <c r="AT13" s="17">
        <v>0.201759268891364</v>
      </c>
      <c r="AU13" s="17">
        <v>0.20073139207238899</v>
      </c>
      <c r="AV13" s="17">
        <v>0.13352242287612801</v>
      </c>
      <c r="AW13" s="17">
        <v>0.20643078979405299</v>
      </c>
      <c r="AX13" s="17">
        <v>0.22124881252325601</v>
      </c>
      <c r="AY13" s="17">
        <v>0.14826157719988101</v>
      </c>
      <c r="AZ13" s="17">
        <v>0.15793663911641501</v>
      </c>
      <c r="BA13" s="17">
        <v>0.16563603212002301</v>
      </c>
      <c r="BB13" s="17">
        <v>0.19631305751519099</v>
      </c>
      <c r="BC13" s="17"/>
      <c r="BD13" s="17">
        <v>0.22418192199880499</v>
      </c>
      <c r="BE13" s="17">
        <v>0.182458482432589</v>
      </c>
      <c r="BF13" s="17">
        <v>0.182844046091337</v>
      </c>
      <c r="BG13" s="17"/>
      <c r="BH13" s="17">
        <v>0.20795786766746199</v>
      </c>
      <c r="BI13" s="17">
        <v>0.17837494797453901</v>
      </c>
      <c r="BJ13" s="17">
        <v>0.20125482311778201</v>
      </c>
      <c r="BK13" s="17"/>
      <c r="BL13" s="17">
        <v>0.23929905484257399</v>
      </c>
      <c r="BM13" s="17">
        <v>0.194274846634129</v>
      </c>
      <c r="BN13" s="17">
        <v>0.18448363049024699</v>
      </c>
      <c r="BO13" s="17"/>
      <c r="BP13" s="17">
        <v>0.20026316471865199</v>
      </c>
      <c r="BQ13" s="17">
        <v>0.18458569708832001</v>
      </c>
      <c r="BR13" s="17"/>
      <c r="BS13" s="17">
        <v>0.194031456550668</v>
      </c>
      <c r="BT13" s="17">
        <v>0.21834930605858099</v>
      </c>
      <c r="BU13" s="17">
        <v>0.22162193529673899</v>
      </c>
      <c r="BV13" s="17">
        <v>0.175870570491479</v>
      </c>
      <c r="BW13" s="17"/>
      <c r="BX13" s="17">
        <v>0.195211824524362</v>
      </c>
      <c r="BY13" s="17">
        <v>0.20222910756971199</v>
      </c>
      <c r="BZ13" s="17">
        <v>0.19558674513233801</v>
      </c>
      <c r="CA13" s="17"/>
      <c r="CB13" s="17">
        <v>0.23715282954601399</v>
      </c>
      <c r="CC13" s="17">
        <v>0.209129114295453</v>
      </c>
      <c r="CD13" s="17">
        <v>0.207149509216775</v>
      </c>
      <c r="CE13" s="17">
        <v>0.18118020265903201</v>
      </c>
      <c r="CF13" s="17">
        <v>0.15465141600913801</v>
      </c>
      <c r="CG13" s="17">
        <v>0.16448477312788901</v>
      </c>
      <c r="CH13" s="17"/>
      <c r="CI13" s="17">
        <v>0.189047078865726</v>
      </c>
      <c r="CJ13" s="17">
        <v>0.182352887087042</v>
      </c>
      <c r="CK13" s="17">
        <v>0.14310810665193599</v>
      </c>
      <c r="CL13" s="17">
        <v>0.21949229784201199</v>
      </c>
    </row>
    <row r="14" spans="2:90" x14ac:dyDescent="0.35">
      <c r="B14" s="21" t="s">
        <v>176</v>
      </c>
      <c r="C14" s="17">
        <v>0.13946989064573601</v>
      </c>
      <c r="D14" s="17">
        <v>0.116755915286929</v>
      </c>
      <c r="E14" s="17">
        <v>0.158234954929688</v>
      </c>
      <c r="F14" s="17"/>
      <c r="G14" s="17">
        <v>0.14012633684877901</v>
      </c>
      <c r="H14" s="17">
        <v>0.180189030741364</v>
      </c>
      <c r="I14" s="17">
        <v>0.15213378661705501</v>
      </c>
      <c r="J14" s="17">
        <v>0.14228196252625899</v>
      </c>
      <c r="K14" s="17">
        <v>0.1342719502077</v>
      </c>
      <c r="L14" s="17">
        <v>0.119758214550356</v>
      </c>
      <c r="M14" s="17">
        <v>0.138147450432095</v>
      </c>
      <c r="N14" s="17">
        <v>0.12356742190959</v>
      </c>
      <c r="O14" s="17">
        <v>0.12881315353561601</v>
      </c>
      <c r="P14" s="17"/>
      <c r="Q14" s="17">
        <v>0.105270281754214</v>
      </c>
      <c r="R14" s="17">
        <v>0.12963032602103799</v>
      </c>
      <c r="S14" s="17">
        <v>0.136123640620011</v>
      </c>
      <c r="T14" s="17">
        <v>0.14480326413090799</v>
      </c>
      <c r="U14" s="17"/>
      <c r="V14" s="17">
        <v>0.111429441905444</v>
      </c>
      <c r="W14" s="17">
        <v>0.16740340945371801</v>
      </c>
      <c r="X14" s="17">
        <v>9.9365807555325897E-2</v>
      </c>
      <c r="Y14" s="17">
        <v>0.16618662330862</v>
      </c>
      <c r="Z14" s="17">
        <v>0.113539568858339</v>
      </c>
      <c r="AA14" s="17">
        <v>0.155017184913952</v>
      </c>
      <c r="AB14" s="17">
        <v>0.170554861867935</v>
      </c>
      <c r="AC14" s="17">
        <v>0.121889210342302</v>
      </c>
      <c r="AD14" s="17">
        <v>0.13689550664001099</v>
      </c>
      <c r="AE14" s="17"/>
      <c r="AF14" s="17">
        <v>0.13938715730805001</v>
      </c>
      <c r="AG14" s="17">
        <v>0.152001508869959</v>
      </c>
      <c r="AH14" s="17">
        <v>0.14377668615988301</v>
      </c>
      <c r="AI14" s="17">
        <v>7.8667621325361897E-2</v>
      </c>
      <c r="AJ14" s="17">
        <v>0.159144188167824</v>
      </c>
      <c r="AK14" s="17">
        <v>0.126630723439556</v>
      </c>
      <c r="AL14" s="17"/>
      <c r="AM14" s="17">
        <v>0.13053096516787999</v>
      </c>
      <c r="AN14" s="17">
        <v>0.10376733693698401</v>
      </c>
      <c r="AO14" s="17">
        <v>9.4368285550153197E-2</v>
      </c>
      <c r="AP14" s="17">
        <v>0.124605504437657</v>
      </c>
      <c r="AQ14" s="17">
        <v>0.11522486585967701</v>
      </c>
      <c r="AR14" s="17">
        <v>0.19059691303090101</v>
      </c>
      <c r="AS14" s="17">
        <v>0.13948476656932701</v>
      </c>
      <c r="AT14" s="17">
        <v>0.114026312972118</v>
      </c>
      <c r="AU14" s="17">
        <v>0.14334842179103699</v>
      </c>
      <c r="AV14" s="17">
        <v>0.21882012459839001</v>
      </c>
      <c r="AW14" s="17">
        <v>9.5983178911729694E-2</v>
      </c>
      <c r="AX14" s="17">
        <v>0.14045901012381601</v>
      </c>
      <c r="AY14" s="17">
        <v>0.122447599170254</v>
      </c>
      <c r="AZ14" s="17">
        <v>0.163032092515741</v>
      </c>
      <c r="BA14" s="17">
        <v>0.126151061640251</v>
      </c>
      <c r="BB14" s="17">
        <v>0.17808799030511799</v>
      </c>
      <c r="BC14" s="17"/>
      <c r="BD14" s="17">
        <v>0.13439693222587101</v>
      </c>
      <c r="BE14" s="17">
        <v>0.168662165796758</v>
      </c>
      <c r="BF14" s="17">
        <v>0.12507513638847501</v>
      </c>
      <c r="BG14" s="17"/>
      <c r="BH14" s="17">
        <v>0.15331617103647799</v>
      </c>
      <c r="BI14" s="17">
        <v>0.10835657192935901</v>
      </c>
      <c r="BJ14" s="17">
        <v>0.14843862368800301</v>
      </c>
      <c r="BK14" s="17"/>
      <c r="BL14" s="17">
        <v>0.113193641968773</v>
      </c>
      <c r="BM14" s="17">
        <v>0.14068359811461001</v>
      </c>
      <c r="BN14" s="17">
        <v>0.13062055692517999</v>
      </c>
      <c r="BO14" s="17"/>
      <c r="BP14" s="17">
        <v>0.160646734432595</v>
      </c>
      <c r="BQ14" s="17">
        <v>0.13205397080310699</v>
      </c>
      <c r="BR14" s="17"/>
      <c r="BS14" s="17">
        <v>0.15415217977048301</v>
      </c>
      <c r="BT14" s="17">
        <v>0.158533796901002</v>
      </c>
      <c r="BU14" s="17">
        <v>0.14080691382580501</v>
      </c>
      <c r="BV14" s="17">
        <v>0.131398016258854</v>
      </c>
      <c r="BW14" s="17"/>
      <c r="BX14" s="17">
        <v>0.179926863613179</v>
      </c>
      <c r="BY14" s="17">
        <v>0.181610897850632</v>
      </c>
      <c r="BZ14" s="17">
        <v>0.13287230090483099</v>
      </c>
      <c r="CA14" s="17"/>
      <c r="CB14" s="17">
        <v>0.18951621239903299</v>
      </c>
      <c r="CC14" s="17">
        <v>0.13555463283925501</v>
      </c>
      <c r="CD14" s="17">
        <v>0.16292859098083001</v>
      </c>
      <c r="CE14" s="17">
        <v>0.155412879291419</v>
      </c>
      <c r="CF14" s="17">
        <v>8.0059634976842001E-2</v>
      </c>
      <c r="CG14" s="17">
        <v>8.0660201586923094E-2</v>
      </c>
      <c r="CH14" s="17"/>
      <c r="CI14" s="17">
        <v>0.149157032660549</v>
      </c>
      <c r="CJ14" s="17">
        <v>0.16412429525698599</v>
      </c>
      <c r="CK14" s="17">
        <v>8.2323401021196493E-2</v>
      </c>
      <c r="CL14" s="17">
        <v>0.13796643055487801</v>
      </c>
    </row>
    <row r="15" spans="2:90" ht="29" x14ac:dyDescent="0.35">
      <c r="B15" s="21" t="s">
        <v>460</v>
      </c>
      <c r="C15" s="17">
        <v>0.14866638753716899</v>
      </c>
      <c r="D15" s="17">
        <v>0.15233641285605201</v>
      </c>
      <c r="E15" s="17">
        <v>0.14501924784551701</v>
      </c>
      <c r="F15" s="17"/>
      <c r="G15" s="17">
        <v>0.21273251243216301</v>
      </c>
      <c r="H15" s="17">
        <v>0.147915224702175</v>
      </c>
      <c r="I15" s="17">
        <v>0.15044548483071499</v>
      </c>
      <c r="J15" s="17">
        <v>0.16429553663482499</v>
      </c>
      <c r="K15" s="17">
        <v>0.145113828509981</v>
      </c>
      <c r="L15" s="17">
        <v>0.15112684826415199</v>
      </c>
      <c r="M15" s="17">
        <v>0.157512217648106</v>
      </c>
      <c r="N15" s="17">
        <v>0.102183011586857</v>
      </c>
      <c r="O15" s="17">
        <v>0.11441806596431001</v>
      </c>
      <c r="P15" s="17"/>
      <c r="Q15" s="17">
        <v>0.14108808534667999</v>
      </c>
      <c r="R15" s="17">
        <v>0.12225118939151799</v>
      </c>
      <c r="S15" s="17">
        <v>0.122046923606831</v>
      </c>
      <c r="T15" s="17">
        <v>0.15404705784853701</v>
      </c>
      <c r="U15" s="17"/>
      <c r="V15" s="17">
        <v>0.154545094055141</v>
      </c>
      <c r="W15" s="17">
        <v>0.16622516905676299</v>
      </c>
      <c r="X15" s="17">
        <v>0.16854335363140599</v>
      </c>
      <c r="Y15" s="17">
        <v>0.144867660212182</v>
      </c>
      <c r="Z15" s="17">
        <v>0.16773880028601201</v>
      </c>
      <c r="AA15" s="17">
        <v>9.9108271539234905E-2</v>
      </c>
      <c r="AB15" s="17">
        <v>0.12843225285663701</v>
      </c>
      <c r="AC15" s="17">
        <v>0.11860228040640899</v>
      </c>
      <c r="AD15" s="17">
        <v>0.161477718243841</v>
      </c>
      <c r="AE15" s="17"/>
      <c r="AF15" s="17">
        <v>0.13230864416938101</v>
      </c>
      <c r="AG15" s="17">
        <v>0.146043537899749</v>
      </c>
      <c r="AH15" s="17">
        <v>0.172984953574254</v>
      </c>
      <c r="AI15" s="17">
        <v>0.192175631794858</v>
      </c>
      <c r="AJ15" s="17">
        <v>0.17429727958937599</v>
      </c>
      <c r="AK15" s="17">
        <v>0.13317957053240201</v>
      </c>
      <c r="AL15" s="17"/>
      <c r="AM15" s="17">
        <v>0.18415816550102199</v>
      </c>
      <c r="AN15" s="17">
        <v>0.164428636753884</v>
      </c>
      <c r="AO15" s="17">
        <v>0.10090125336908</v>
      </c>
      <c r="AP15" s="17">
        <v>0.13356304734432101</v>
      </c>
      <c r="AQ15" s="17">
        <v>0.115860469394168</v>
      </c>
      <c r="AR15" s="17">
        <v>8.8594360272910899E-2</v>
      </c>
      <c r="AS15" s="17">
        <v>0.143786354348754</v>
      </c>
      <c r="AT15" s="17">
        <v>0.14256566442149199</v>
      </c>
      <c r="AU15" s="17">
        <v>0.151088073139411</v>
      </c>
      <c r="AV15" s="17">
        <v>0.13571420432472001</v>
      </c>
      <c r="AW15" s="17">
        <v>0.164173251350197</v>
      </c>
      <c r="AX15" s="17">
        <v>0.223083897686081</v>
      </c>
      <c r="AY15" s="17">
        <v>0.20954729587662499</v>
      </c>
      <c r="AZ15" s="17">
        <v>0.17232200807245501</v>
      </c>
      <c r="BA15" s="17">
        <v>0.13523944115146999</v>
      </c>
      <c r="BB15" s="17">
        <v>0.16181479104229399</v>
      </c>
      <c r="BC15" s="17"/>
      <c r="BD15" s="17">
        <v>0.14512816145667401</v>
      </c>
      <c r="BE15" s="17">
        <v>0.16902278515364599</v>
      </c>
      <c r="BF15" s="17">
        <v>0.13953641022383201</v>
      </c>
      <c r="BG15" s="17"/>
      <c r="BH15" s="17">
        <v>0.16459056826948801</v>
      </c>
      <c r="BI15" s="17">
        <v>0.102266310953956</v>
      </c>
      <c r="BJ15" s="17">
        <v>0.137876275995197</v>
      </c>
      <c r="BK15" s="17"/>
      <c r="BL15" s="17">
        <v>0.10513737688232599</v>
      </c>
      <c r="BM15" s="17">
        <v>0.11955705469063301</v>
      </c>
      <c r="BN15" s="17">
        <v>0.17832967411682599</v>
      </c>
      <c r="BO15" s="17"/>
      <c r="BP15" s="17">
        <v>0.160657583980227</v>
      </c>
      <c r="BQ15" s="17">
        <v>0.140760288507364</v>
      </c>
      <c r="BR15" s="17"/>
      <c r="BS15" s="17">
        <v>0.14028718835376799</v>
      </c>
      <c r="BT15" s="17">
        <v>0.12546453356880299</v>
      </c>
      <c r="BU15" s="17">
        <v>0.107167408447261</v>
      </c>
      <c r="BV15" s="17">
        <v>0.19855181937879399</v>
      </c>
      <c r="BW15" s="17"/>
      <c r="BX15" s="17">
        <v>0.119777230160037</v>
      </c>
      <c r="BY15" s="17">
        <v>0.20230301974863499</v>
      </c>
      <c r="BZ15" s="17">
        <v>0.14823240406725899</v>
      </c>
      <c r="CA15" s="17"/>
      <c r="CB15" s="17">
        <v>0.16244016121600099</v>
      </c>
      <c r="CC15" s="17">
        <v>0.17357059089339399</v>
      </c>
      <c r="CD15" s="17">
        <v>0.18952905158660899</v>
      </c>
      <c r="CE15" s="17">
        <v>0.18649908931093601</v>
      </c>
      <c r="CF15" s="17">
        <v>9.3677559919240302E-2</v>
      </c>
      <c r="CG15" s="17">
        <v>4.64618584320051E-2</v>
      </c>
      <c r="CH15" s="17"/>
      <c r="CI15" s="17">
        <v>0.114299562901348</v>
      </c>
      <c r="CJ15" s="17">
        <v>0.215118982924867</v>
      </c>
      <c r="CK15" s="17">
        <v>6.8671683521751598E-2</v>
      </c>
      <c r="CL15" s="17">
        <v>0.13847603619259599</v>
      </c>
    </row>
    <row r="16" spans="2:90" x14ac:dyDescent="0.35">
      <c r="B16" s="21" t="s">
        <v>150</v>
      </c>
      <c r="C16" s="23">
        <v>2.2418140331983898E-2</v>
      </c>
      <c r="D16" s="23">
        <v>2.4995413855915902E-2</v>
      </c>
      <c r="E16" s="23">
        <v>1.94792732527816E-2</v>
      </c>
      <c r="F16" s="23"/>
      <c r="G16" s="23">
        <v>3.5100865816209803E-2</v>
      </c>
      <c r="H16" s="23">
        <v>2.97837319213103E-2</v>
      </c>
      <c r="I16" s="23">
        <v>2.5030745450060898E-2</v>
      </c>
      <c r="J16" s="23">
        <v>2.6486809480845301E-2</v>
      </c>
      <c r="K16" s="23">
        <v>7.3799560586798596E-3</v>
      </c>
      <c r="L16" s="23">
        <v>1.4097625116734199E-2</v>
      </c>
      <c r="M16" s="23">
        <v>1.5781722545762E-2</v>
      </c>
      <c r="N16" s="23">
        <v>2.9680345675595101E-2</v>
      </c>
      <c r="O16" s="23">
        <v>1.9050653457474601E-2</v>
      </c>
      <c r="P16" s="23"/>
      <c r="Q16" s="23">
        <v>1.01971061729532E-2</v>
      </c>
      <c r="R16" s="23">
        <v>2.5747348563972299E-2</v>
      </c>
      <c r="S16" s="23">
        <v>1.6340773367482801E-2</v>
      </c>
      <c r="T16" s="23">
        <v>2.4683938429975801E-2</v>
      </c>
      <c r="U16" s="23"/>
      <c r="V16" s="23">
        <v>2.2491614138536498E-2</v>
      </c>
      <c r="W16" s="23">
        <v>2.0200408506865001E-2</v>
      </c>
      <c r="X16" s="23">
        <v>1.56117847458686E-2</v>
      </c>
      <c r="Y16" s="23">
        <v>2.41009325453681E-2</v>
      </c>
      <c r="Z16" s="23">
        <v>1.45819434424782E-2</v>
      </c>
      <c r="AA16" s="23">
        <v>2.9225991762886601E-2</v>
      </c>
      <c r="AB16" s="23">
        <v>1.1769401098422999E-2</v>
      </c>
      <c r="AC16" s="23">
        <v>5.4913384863613197E-2</v>
      </c>
      <c r="AD16" s="23">
        <v>2.5996998523043099E-2</v>
      </c>
      <c r="AE16" s="23"/>
      <c r="AF16" s="23">
        <v>2.30377935584614E-2</v>
      </c>
      <c r="AG16" s="23">
        <v>2.2651843856807598E-2</v>
      </c>
      <c r="AH16" s="23">
        <v>3.2134720697066098E-2</v>
      </c>
      <c r="AI16" s="23">
        <v>1.4731401810644499E-2</v>
      </c>
      <c r="AJ16" s="23">
        <v>2.58342748634788E-2</v>
      </c>
      <c r="AK16" s="23">
        <v>1.8236276444476601E-2</v>
      </c>
      <c r="AL16" s="23"/>
      <c r="AM16" s="23">
        <v>3.0538466569351701E-2</v>
      </c>
      <c r="AN16" s="23">
        <v>3.2481130811978703E-2</v>
      </c>
      <c r="AO16" s="23">
        <v>3.4486135644804697E-2</v>
      </c>
      <c r="AP16" s="23">
        <v>1.22566436716386E-2</v>
      </c>
      <c r="AQ16" s="23">
        <v>1.33138342302959E-2</v>
      </c>
      <c r="AR16" s="23">
        <v>0</v>
      </c>
      <c r="AS16" s="23">
        <v>2.7582320407545099E-2</v>
      </c>
      <c r="AT16" s="23">
        <v>2.25687662837342E-2</v>
      </c>
      <c r="AU16" s="23">
        <v>1.11470782432218E-2</v>
      </c>
      <c r="AV16" s="23">
        <v>1.44746054179106E-2</v>
      </c>
      <c r="AW16" s="23">
        <v>2.53910475152796E-2</v>
      </c>
      <c r="AX16" s="23">
        <v>1.07967262271015E-2</v>
      </c>
      <c r="AY16" s="23">
        <v>0</v>
      </c>
      <c r="AZ16" s="23">
        <v>4.1967025894476401E-2</v>
      </c>
      <c r="BA16" s="23">
        <v>7.2861514938696498E-2</v>
      </c>
      <c r="BB16" s="23">
        <v>1.1367877119867399E-2</v>
      </c>
      <c r="BC16" s="23"/>
      <c r="BD16" s="23">
        <v>1.6504723561186201E-2</v>
      </c>
      <c r="BE16" s="23">
        <v>2.7450021337366799E-2</v>
      </c>
      <c r="BF16" s="23">
        <v>2.1554679499305601E-2</v>
      </c>
      <c r="BG16" s="23"/>
      <c r="BH16" s="23">
        <v>2.0443454830708901E-2</v>
      </c>
      <c r="BI16" s="23">
        <v>2.5956556280568501E-2</v>
      </c>
      <c r="BJ16" s="23">
        <v>4.1153156732984496E-3</v>
      </c>
      <c r="BK16" s="23"/>
      <c r="BL16" s="23">
        <v>4.2679707027998302E-2</v>
      </c>
      <c r="BM16" s="23">
        <v>1.0210548524015599E-3</v>
      </c>
      <c r="BN16" s="23">
        <v>1.03502291630555E-2</v>
      </c>
      <c r="BO16" s="23"/>
      <c r="BP16" s="23">
        <v>2.38433131177185E-2</v>
      </c>
      <c r="BQ16" s="23">
        <v>2.3405501612145201E-2</v>
      </c>
      <c r="BR16" s="23"/>
      <c r="BS16" s="23">
        <v>7.4891817336021904E-3</v>
      </c>
      <c r="BT16" s="23">
        <v>1.4684386627811999E-2</v>
      </c>
      <c r="BU16" s="23">
        <v>1.1677400850139699E-2</v>
      </c>
      <c r="BV16" s="23">
        <v>2.9036534048245698E-2</v>
      </c>
      <c r="BW16" s="23"/>
      <c r="BX16" s="23">
        <v>1.28771827883606E-2</v>
      </c>
      <c r="BY16" s="23">
        <v>2.53034956769779E-2</v>
      </c>
      <c r="BZ16" s="23">
        <v>2.31860425278115E-2</v>
      </c>
      <c r="CA16" s="23"/>
      <c r="CB16" s="23">
        <v>7.1145406656468301E-3</v>
      </c>
      <c r="CC16" s="23">
        <v>1.4110974854786599E-2</v>
      </c>
      <c r="CD16" s="23">
        <v>3.5840707744111702E-2</v>
      </c>
      <c r="CE16" s="23">
        <v>1.6872570573867901E-2</v>
      </c>
      <c r="CF16" s="23">
        <v>1.8184413991947E-2</v>
      </c>
      <c r="CG16" s="23">
        <v>4.0686287933573803E-2</v>
      </c>
      <c r="CH16" s="23"/>
      <c r="CI16" s="23">
        <v>3.2729891765130602E-2</v>
      </c>
      <c r="CJ16" s="23">
        <v>1.87546153743509E-2</v>
      </c>
      <c r="CK16" s="23">
        <v>4.6003164900028502E-2</v>
      </c>
      <c r="CL16" s="23">
        <v>1.5987789929261802E-2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474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0.124813546637666</v>
      </c>
      <c r="D9" s="17">
        <v>0.13605491706765099</v>
      </c>
      <c r="E9" s="17">
        <v>0.113550230612047</v>
      </c>
      <c r="F9" s="17"/>
      <c r="G9" s="17">
        <v>0.110517437882759</v>
      </c>
      <c r="H9" s="17">
        <v>0.151554723010494</v>
      </c>
      <c r="I9" s="17">
        <v>0.13811926572255601</v>
      </c>
      <c r="J9" s="17">
        <v>9.1523401337505195E-2</v>
      </c>
      <c r="K9" s="17">
        <v>0.14406670077272901</v>
      </c>
      <c r="L9" s="17">
        <v>0.110307618255548</v>
      </c>
      <c r="M9" s="17">
        <v>0.131395275627883</v>
      </c>
      <c r="N9" s="17">
        <v>0.118426617032325</v>
      </c>
      <c r="O9" s="17">
        <v>0.12817874890682099</v>
      </c>
      <c r="P9" s="17"/>
      <c r="Q9" s="17">
        <v>0.136100832859918</v>
      </c>
      <c r="R9" s="17">
        <v>0.23489023261723699</v>
      </c>
      <c r="S9" s="17">
        <v>0.165281264027546</v>
      </c>
      <c r="T9" s="17">
        <v>0.11435829400648501</v>
      </c>
      <c r="U9" s="17"/>
      <c r="V9" s="17">
        <v>0.14409660427097901</v>
      </c>
      <c r="W9" s="17">
        <v>9.0899352233529504E-2</v>
      </c>
      <c r="X9" s="17">
        <v>0.117220479852639</v>
      </c>
      <c r="Y9" s="17">
        <v>0.12608113228669701</v>
      </c>
      <c r="Z9" s="17">
        <v>0.11953261360216701</v>
      </c>
      <c r="AA9" s="17">
        <v>0.135051359146561</v>
      </c>
      <c r="AB9" s="17">
        <v>0.11498766298348601</v>
      </c>
      <c r="AC9" s="17">
        <v>0.111111174282431</v>
      </c>
      <c r="AD9" s="17">
        <v>0.152066887754022</v>
      </c>
      <c r="AE9" s="17"/>
      <c r="AF9" s="17">
        <v>0.13012499737620001</v>
      </c>
      <c r="AG9" s="17">
        <v>0.156002856229874</v>
      </c>
      <c r="AH9" s="17">
        <v>8.2567184134229907E-2</v>
      </c>
      <c r="AI9" s="17">
        <v>0.14855214912732201</v>
      </c>
      <c r="AJ9" s="17">
        <v>9.4842508980083201E-2</v>
      </c>
      <c r="AK9" s="17">
        <v>0.13068994818511101</v>
      </c>
      <c r="AL9" s="17"/>
      <c r="AM9" s="17">
        <v>0.16420994177256201</v>
      </c>
      <c r="AN9" s="17">
        <v>0.118088588003018</v>
      </c>
      <c r="AO9" s="17">
        <v>0.179395965956898</v>
      </c>
      <c r="AP9" s="17">
        <v>0.11381239042145599</v>
      </c>
      <c r="AQ9" s="17">
        <v>8.1195348688488406E-2</v>
      </c>
      <c r="AR9" s="17">
        <v>0.11684972719636599</v>
      </c>
      <c r="AS9" s="17">
        <v>0.105231384077491</v>
      </c>
      <c r="AT9" s="17">
        <v>0.146207731926082</v>
      </c>
      <c r="AU9" s="17">
        <v>0.16833908156501601</v>
      </c>
      <c r="AV9" s="17">
        <v>0.135552749570162</v>
      </c>
      <c r="AW9" s="17">
        <v>0.1182981508519</v>
      </c>
      <c r="AX9" s="17">
        <v>7.74696374248275E-2</v>
      </c>
      <c r="AY9" s="17">
        <v>9.4619186820813703E-2</v>
      </c>
      <c r="AZ9" s="17">
        <v>0.13654553306942399</v>
      </c>
      <c r="BA9" s="17">
        <v>0.137610308963593</v>
      </c>
      <c r="BB9" s="17">
        <v>0.15560247913055</v>
      </c>
      <c r="BC9" s="17"/>
      <c r="BD9" s="17">
        <v>0.110968060206349</v>
      </c>
      <c r="BE9" s="17">
        <v>0.13433084596332101</v>
      </c>
      <c r="BF9" s="17">
        <v>0.127447969009513</v>
      </c>
      <c r="BG9" s="17"/>
      <c r="BH9" s="17">
        <v>0.11615256703587699</v>
      </c>
      <c r="BI9" s="17">
        <v>0.157877952553162</v>
      </c>
      <c r="BJ9" s="17">
        <v>0.10426278368887</v>
      </c>
      <c r="BK9" s="17"/>
      <c r="BL9" s="17">
        <v>9.8843590279895199E-2</v>
      </c>
      <c r="BM9" s="17">
        <v>0.120362481063848</v>
      </c>
      <c r="BN9" s="17">
        <v>0.153951986078598</v>
      </c>
      <c r="BO9" s="17"/>
      <c r="BP9" s="17">
        <v>9.12199576645287E-2</v>
      </c>
      <c r="BQ9" s="17">
        <v>0.14481654294643001</v>
      </c>
      <c r="BR9" s="17"/>
      <c r="BS9" s="17">
        <v>0.17499307128716801</v>
      </c>
      <c r="BT9" s="17">
        <v>0.13192011838272799</v>
      </c>
      <c r="BU9" s="17">
        <v>9.0357627221167997E-2</v>
      </c>
      <c r="BV9" s="17">
        <v>0.12764639014052201</v>
      </c>
      <c r="BW9" s="17"/>
      <c r="BX9" s="17">
        <v>8.6024562942180596E-2</v>
      </c>
      <c r="BY9" s="17">
        <v>0.131044628472337</v>
      </c>
      <c r="BZ9" s="17">
        <v>0.12827341053382599</v>
      </c>
      <c r="CA9" s="17"/>
      <c r="CB9" s="17">
        <v>0.120197893069596</v>
      </c>
      <c r="CC9" s="17">
        <v>0.16342594572299299</v>
      </c>
      <c r="CD9" s="17">
        <v>7.5118583517564994E-2</v>
      </c>
      <c r="CE9" s="17">
        <v>8.3638688077676202E-2</v>
      </c>
      <c r="CF9" s="17">
        <v>0.25360908839685398</v>
      </c>
      <c r="CG9" s="17">
        <v>9.65166270493409E-2</v>
      </c>
      <c r="CH9" s="17"/>
      <c r="CI9" s="17">
        <v>0.10407943840716199</v>
      </c>
      <c r="CJ9" s="17">
        <v>0.174999997919834</v>
      </c>
      <c r="CK9" s="17">
        <v>4.5144119281961603E-2</v>
      </c>
      <c r="CL9" s="17">
        <v>0.12107161820745101</v>
      </c>
    </row>
    <row r="10" spans="2:90" x14ac:dyDescent="0.35">
      <c r="B10" s="21" t="s">
        <v>180</v>
      </c>
      <c r="C10" s="17">
        <v>0.128954053941151</v>
      </c>
      <c r="D10" s="17">
        <v>0.14139045803877601</v>
      </c>
      <c r="E10" s="17">
        <v>0.118104382874544</v>
      </c>
      <c r="F10" s="17"/>
      <c r="G10" s="17">
        <v>0.161275482599467</v>
      </c>
      <c r="H10" s="17">
        <v>9.3532602502960402E-2</v>
      </c>
      <c r="I10" s="17">
        <v>0.11382636506123101</v>
      </c>
      <c r="J10" s="17">
        <v>0.121112208047515</v>
      </c>
      <c r="K10" s="17">
        <v>0.13045855991598601</v>
      </c>
      <c r="L10" s="17">
        <v>0.11339681660539</v>
      </c>
      <c r="M10" s="17">
        <v>0.12761947647674801</v>
      </c>
      <c r="N10" s="17">
        <v>0.14008352365012</v>
      </c>
      <c r="O10" s="17">
        <v>0.15556395240891599</v>
      </c>
      <c r="P10" s="17"/>
      <c r="Q10" s="17">
        <v>0.159220527807443</v>
      </c>
      <c r="R10" s="17">
        <v>0.14886157120982399</v>
      </c>
      <c r="S10" s="17">
        <v>0.13232547315451801</v>
      </c>
      <c r="T10" s="17">
        <v>0.124882758812113</v>
      </c>
      <c r="U10" s="17"/>
      <c r="V10" s="17">
        <v>0.13867363506723099</v>
      </c>
      <c r="W10" s="17">
        <v>0.115463291029167</v>
      </c>
      <c r="X10" s="17">
        <v>0.108526327589616</v>
      </c>
      <c r="Y10" s="17">
        <v>0.135353918838894</v>
      </c>
      <c r="Z10" s="17">
        <v>0.13956718229062201</v>
      </c>
      <c r="AA10" s="17">
        <v>0.14465957708743801</v>
      </c>
      <c r="AB10" s="17">
        <v>0.15632675342427499</v>
      </c>
      <c r="AC10" s="17">
        <v>9.9227790056129306E-2</v>
      </c>
      <c r="AD10" s="17">
        <v>0.111873846675914</v>
      </c>
      <c r="AE10" s="17"/>
      <c r="AF10" s="17">
        <v>0.111185081604641</v>
      </c>
      <c r="AG10" s="17">
        <v>0.14477300914670399</v>
      </c>
      <c r="AH10" s="17">
        <v>0.12575016588541699</v>
      </c>
      <c r="AI10" s="17">
        <v>0.120969282234954</v>
      </c>
      <c r="AJ10" s="17">
        <v>0.107632723035853</v>
      </c>
      <c r="AK10" s="17">
        <v>0.147787492713537</v>
      </c>
      <c r="AL10" s="17"/>
      <c r="AM10" s="17">
        <v>8.37162830330868E-2</v>
      </c>
      <c r="AN10" s="17">
        <v>9.1154060703822495E-2</v>
      </c>
      <c r="AO10" s="17">
        <v>0.1063494368485</v>
      </c>
      <c r="AP10" s="17">
        <v>0.17000160850207999</v>
      </c>
      <c r="AQ10" s="17">
        <v>0.14959250853814299</v>
      </c>
      <c r="AR10" s="17">
        <v>0.161928477022766</v>
      </c>
      <c r="AS10" s="17">
        <v>0.15337929972619599</v>
      </c>
      <c r="AT10" s="17">
        <v>0.148042340732012</v>
      </c>
      <c r="AU10" s="17">
        <v>0.106995541145766</v>
      </c>
      <c r="AV10" s="17">
        <v>0.12906519624493901</v>
      </c>
      <c r="AW10" s="17">
        <v>0.14013734651174001</v>
      </c>
      <c r="AX10" s="17">
        <v>0.17042304644584</v>
      </c>
      <c r="AY10" s="17">
        <v>0.18215174091963299</v>
      </c>
      <c r="AZ10" s="17">
        <v>7.6772577070259099E-2</v>
      </c>
      <c r="BA10" s="17">
        <v>0.141947593350079</v>
      </c>
      <c r="BB10" s="17">
        <v>0.11557490539644399</v>
      </c>
      <c r="BC10" s="17"/>
      <c r="BD10" s="17">
        <v>0.13604219260436001</v>
      </c>
      <c r="BE10" s="17">
        <v>0.123611284494261</v>
      </c>
      <c r="BF10" s="17">
        <v>0.12286021291055001</v>
      </c>
      <c r="BG10" s="17"/>
      <c r="BH10" s="17">
        <v>0.12693417128720999</v>
      </c>
      <c r="BI10" s="17">
        <v>0.134841613058025</v>
      </c>
      <c r="BJ10" s="17">
        <v>0.145730382466733</v>
      </c>
      <c r="BK10" s="17"/>
      <c r="BL10" s="17">
        <v>0.19983137413854599</v>
      </c>
      <c r="BM10" s="17">
        <v>0.131512081867009</v>
      </c>
      <c r="BN10" s="17">
        <v>0.171969250416391</v>
      </c>
      <c r="BO10" s="17"/>
      <c r="BP10" s="17">
        <v>0.13211572282643699</v>
      </c>
      <c r="BQ10" s="17">
        <v>0.130975428936837</v>
      </c>
      <c r="BR10" s="17"/>
      <c r="BS10" s="17">
        <v>0.120449650778548</v>
      </c>
      <c r="BT10" s="17">
        <v>0.15376744992514199</v>
      </c>
      <c r="BU10" s="17">
        <v>0.14628776220616799</v>
      </c>
      <c r="BV10" s="17">
        <v>0.110558729500771</v>
      </c>
      <c r="BW10" s="17"/>
      <c r="BX10" s="17">
        <v>0.152857703510548</v>
      </c>
      <c r="BY10" s="17">
        <v>0.170221783997104</v>
      </c>
      <c r="BZ10" s="17">
        <v>0.124050040063026</v>
      </c>
      <c r="CA10" s="17"/>
      <c r="CB10" s="17">
        <v>0.14228451424000799</v>
      </c>
      <c r="CC10" s="17">
        <v>0.16147402941613601</v>
      </c>
      <c r="CD10" s="17">
        <v>7.8490366616601595E-2</v>
      </c>
      <c r="CE10" s="17">
        <v>0.109143881272591</v>
      </c>
      <c r="CF10" s="17">
        <v>0.16480172623620701</v>
      </c>
      <c r="CG10" s="17">
        <v>0.14087623935488</v>
      </c>
      <c r="CH10" s="17"/>
      <c r="CI10" s="17">
        <v>0.111783297871659</v>
      </c>
      <c r="CJ10" s="17">
        <v>0.117871978399798</v>
      </c>
      <c r="CK10" s="17">
        <v>6.5603255748351005E-2</v>
      </c>
      <c r="CL10" s="17">
        <v>0.15620433556438201</v>
      </c>
    </row>
    <row r="11" spans="2:90" x14ac:dyDescent="0.35">
      <c r="B11" s="21" t="s">
        <v>179</v>
      </c>
      <c r="C11" s="17">
        <v>0.18859867961109</v>
      </c>
      <c r="D11" s="17">
        <v>0.18778106316351401</v>
      </c>
      <c r="E11" s="17">
        <v>0.18964623600807701</v>
      </c>
      <c r="F11" s="17"/>
      <c r="G11" s="17">
        <v>0.16645183356343299</v>
      </c>
      <c r="H11" s="17">
        <v>0.20282454896972199</v>
      </c>
      <c r="I11" s="17">
        <v>0.15346314683554199</v>
      </c>
      <c r="J11" s="17">
        <v>0.18309168564821901</v>
      </c>
      <c r="K11" s="17">
        <v>0.19749969764063499</v>
      </c>
      <c r="L11" s="17">
        <v>0.19091083919575</v>
      </c>
      <c r="M11" s="17">
        <v>0.203955854807018</v>
      </c>
      <c r="N11" s="17">
        <v>0.21517030885842001</v>
      </c>
      <c r="O11" s="17">
        <v>0.18047611315762299</v>
      </c>
      <c r="P11" s="17"/>
      <c r="Q11" s="17">
        <v>0.20244790009067301</v>
      </c>
      <c r="R11" s="17">
        <v>0.19625869779830599</v>
      </c>
      <c r="S11" s="17">
        <v>0.16314670039047499</v>
      </c>
      <c r="T11" s="17">
        <v>0.18747363983217599</v>
      </c>
      <c r="U11" s="17"/>
      <c r="V11" s="17">
        <v>0.169134077576585</v>
      </c>
      <c r="W11" s="17">
        <v>0.20108447546320399</v>
      </c>
      <c r="X11" s="17">
        <v>0.18529015632849799</v>
      </c>
      <c r="Y11" s="17">
        <v>0.166768654784133</v>
      </c>
      <c r="Z11" s="17">
        <v>0.17155955029992301</v>
      </c>
      <c r="AA11" s="17">
        <v>0.20369062900842499</v>
      </c>
      <c r="AB11" s="17">
        <v>0.226328522709389</v>
      </c>
      <c r="AC11" s="17">
        <v>0.219093684811421</v>
      </c>
      <c r="AD11" s="17">
        <v>0.178352784893963</v>
      </c>
      <c r="AE11" s="17"/>
      <c r="AF11" s="17">
        <v>0.185219920981298</v>
      </c>
      <c r="AG11" s="17">
        <v>0.185973350098285</v>
      </c>
      <c r="AH11" s="17">
        <v>0.16897077485581899</v>
      </c>
      <c r="AI11" s="17">
        <v>0.19494607544599099</v>
      </c>
      <c r="AJ11" s="17">
        <v>0.17888945498464301</v>
      </c>
      <c r="AK11" s="17">
        <v>0.20259058709562799</v>
      </c>
      <c r="AL11" s="17"/>
      <c r="AM11" s="17">
        <v>0.128078044801027</v>
      </c>
      <c r="AN11" s="17">
        <v>0.198074809877365</v>
      </c>
      <c r="AO11" s="17">
        <v>0.17815147459298</v>
      </c>
      <c r="AP11" s="17">
        <v>0.21089887453879499</v>
      </c>
      <c r="AQ11" s="17">
        <v>0.19678314984641701</v>
      </c>
      <c r="AR11" s="17">
        <v>0.21175193748267901</v>
      </c>
      <c r="AS11" s="17">
        <v>0.15273315277010699</v>
      </c>
      <c r="AT11" s="17">
        <v>0.17801464317239099</v>
      </c>
      <c r="AU11" s="17">
        <v>0.21849559882966799</v>
      </c>
      <c r="AV11" s="17">
        <v>0.28017556591250298</v>
      </c>
      <c r="AW11" s="17">
        <v>0.20068398087733899</v>
      </c>
      <c r="AX11" s="17">
        <v>0.17781409329786399</v>
      </c>
      <c r="AY11" s="17">
        <v>0.18219790603338901</v>
      </c>
      <c r="AZ11" s="17">
        <v>0.236395917676575</v>
      </c>
      <c r="BA11" s="17">
        <v>0.13521513088670101</v>
      </c>
      <c r="BB11" s="17">
        <v>0.19646286527061901</v>
      </c>
      <c r="BC11" s="17"/>
      <c r="BD11" s="17">
        <v>0.193505932833268</v>
      </c>
      <c r="BE11" s="17">
        <v>0.17924306236975299</v>
      </c>
      <c r="BF11" s="17">
        <v>0.194249105049528</v>
      </c>
      <c r="BG11" s="17"/>
      <c r="BH11" s="17">
        <v>0.19978771808493401</v>
      </c>
      <c r="BI11" s="17">
        <v>0.180187762599886</v>
      </c>
      <c r="BJ11" s="17">
        <v>0.21164512494059901</v>
      </c>
      <c r="BK11" s="17"/>
      <c r="BL11" s="17">
        <v>0.22562604876</v>
      </c>
      <c r="BM11" s="17">
        <v>0.216553397711473</v>
      </c>
      <c r="BN11" s="17">
        <v>0.17897001438865801</v>
      </c>
      <c r="BO11" s="17"/>
      <c r="BP11" s="17">
        <v>0.21208007320059999</v>
      </c>
      <c r="BQ11" s="17">
        <v>0.18321988662205599</v>
      </c>
      <c r="BR11" s="17"/>
      <c r="BS11" s="17">
        <v>0.20420960316240699</v>
      </c>
      <c r="BT11" s="17">
        <v>0.211415335355608</v>
      </c>
      <c r="BU11" s="17">
        <v>0.189219068017424</v>
      </c>
      <c r="BV11" s="17">
        <v>0.177470177071721</v>
      </c>
      <c r="BW11" s="17"/>
      <c r="BX11" s="17">
        <v>0.16565899984483301</v>
      </c>
      <c r="BY11" s="17">
        <v>0.13425777964496399</v>
      </c>
      <c r="BZ11" s="17">
        <v>0.19421054502097901</v>
      </c>
      <c r="CA11" s="17"/>
      <c r="CB11" s="17">
        <v>0.22076152590433801</v>
      </c>
      <c r="CC11" s="17">
        <v>0.18339134078248501</v>
      </c>
      <c r="CD11" s="17">
        <v>0.15587913199081199</v>
      </c>
      <c r="CE11" s="17">
        <v>0.178357463011519</v>
      </c>
      <c r="CF11" s="17">
        <v>0.18888038892474099</v>
      </c>
      <c r="CG11" s="17">
        <v>0.21491933358732301</v>
      </c>
      <c r="CH11" s="17"/>
      <c r="CI11" s="17">
        <v>0.21455804359224001</v>
      </c>
      <c r="CJ11" s="17">
        <v>0.15553839827622501</v>
      </c>
      <c r="CK11" s="17">
        <v>0.18216953684697801</v>
      </c>
      <c r="CL11" s="17">
        <v>0.20398433698753299</v>
      </c>
    </row>
    <row r="12" spans="2:90" ht="29" x14ac:dyDescent="0.35">
      <c r="B12" s="21" t="s">
        <v>459</v>
      </c>
      <c r="C12" s="17">
        <v>0.28676719802605799</v>
      </c>
      <c r="D12" s="17">
        <v>0.25520430315719</v>
      </c>
      <c r="E12" s="17">
        <v>0.31817026564655598</v>
      </c>
      <c r="F12" s="17"/>
      <c r="G12" s="17">
        <v>0.26806784106617898</v>
      </c>
      <c r="H12" s="17">
        <v>0.27395455302020999</v>
      </c>
      <c r="I12" s="17">
        <v>0.28026024535253302</v>
      </c>
      <c r="J12" s="17">
        <v>0.28972728131361503</v>
      </c>
      <c r="K12" s="17">
        <v>0.29693616619167101</v>
      </c>
      <c r="L12" s="17">
        <v>0.302033682022046</v>
      </c>
      <c r="M12" s="17">
        <v>0.27361220975399703</v>
      </c>
      <c r="N12" s="17">
        <v>0.285421863646803</v>
      </c>
      <c r="O12" s="17">
        <v>0.30846987233641598</v>
      </c>
      <c r="P12" s="17"/>
      <c r="Q12" s="17">
        <v>0.28090016714299798</v>
      </c>
      <c r="R12" s="17">
        <v>0.26193081053309097</v>
      </c>
      <c r="S12" s="17">
        <v>0.29231834445111499</v>
      </c>
      <c r="T12" s="17">
        <v>0.28628312807722001</v>
      </c>
      <c r="U12" s="17"/>
      <c r="V12" s="17">
        <v>0.296455451253888</v>
      </c>
      <c r="W12" s="17">
        <v>0.242263359553648</v>
      </c>
      <c r="X12" s="17">
        <v>0.34518974938223002</v>
      </c>
      <c r="Y12" s="17">
        <v>0.30972201486367701</v>
      </c>
      <c r="Z12" s="17">
        <v>0.32384448391277199</v>
      </c>
      <c r="AA12" s="17">
        <v>0.25149194972435401</v>
      </c>
      <c r="AB12" s="17">
        <v>0.24480686161291099</v>
      </c>
      <c r="AC12" s="17">
        <v>0.36361790069263999</v>
      </c>
      <c r="AD12" s="17">
        <v>0.27737756480068299</v>
      </c>
      <c r="AE12" s="17"/>
      <c r="AF12" s="17">
        <v>0.31380042952283599</v>
      </c>
      <c r="AG12" s="17">
        <v>0.26597303140300799</v>
      </c>
      <c r="AH12" s="17">
        <v>0.296573801314715</v>
      </c>
      <c r="AI12" s="17">
        <v>0.24922782907837199</v>
      </c>
      <c r="AJ12" s="17">
        <v>0.280779649971093</v>
      </c>
      <c r="AK12" s="17">
        <v>0.28522856561167997</v>
      </c>
      <c r="AL12" s="17"/>
      <c r="AM12" s="17">
        <v>0.36351398170823601</v>
      </c>
      <c r="AN12" s="17">
        <v>0.32033193621794798</v>
      </c>
      <c r="AO12" s="17">
        <v>0.34836849507784101</v>
      </c>
      <c r="AP12" s="17">
        <v>0.289863182322811</v>
      </c>
      <c r="AQ12" s="17">
        <v>0.30046739941022998</v>
      </c>
      <c r="AR12" s="17">
        <v>0.31831372762034998</v>
      </c>
      <c r="AS12" s="17">
        <v>0.238862024525338</v>
      </c>
      <c r="AT12" s="17">
        <v>0.27143513840488098</v>
      </c>
      <c r="AU12" s="17">
        <v>0.21508674697621799</v>
      </c>
      <c r="AV12" s="17">
        <v>0.197399647361333</v>
      </c>
      <c r="AW12" s="17">
        <v>0.28245528659203401</v>
      </c>
      <c r="AX12" s="17">
        <v>0.23896682380704801</v>
      </c>
      <c r="AY12" s="17">
        <v>0.28023628980430998</v>
      </c>
      <c r="AZ12" s="17">
        <v>0.201394233569887</v>
      </c>
      <c r="BA12" s="17">
        <v>0.31053229162630003</v>
      </c>
      <c r="BB12" s="17">
        <v>0.25145276986137</v>
      </c>
      <c r="BC12" s="17"/>
      <c r="BD12" s="17">
        <v>0.27611431823395299</v>
      </c>
      <c r="BE12" s="17">
        <v>0.26404941514661201</v>
      </c>
      <c r="BF12" s="17">
        <v>0.31285232509414701</v>
      </c>
      <c r="BG12" s="17"/>
      <c r="BH12" s="17">
        <v>0.28616969449053298</v>
      </c>
      <c r="BI12" s="17">
        <v>0.26415602198612698</v>
      </c>
      <c r="BJ12" s="17">
        <v>0.253998783527217</v>
      </c>
      <c r="BK12" s="17"/>
      <c r="BL12" s="17">
        <v>0.20100108280936299</v>
      </c>
      <c r="BM12" s="17">
        <v>0.26848784269088599</v>
      </c>
      <c r="BN12" s="17">
        <v>0.27044441164670702</v>
      </c>
      <c r="BO12" s="17"/>
      <c r="BP12" s="17">
        <v>0.28317964948148799</v>
      </c>
      <c r="BQ12" s="17">
        <v>0.28326752377404402</v>
      </c>
      <c r="BR12" s="17"/>
      <c r="BS12" s="17">
        <v>0.30870763387400202</v>
      </c>
      <c r="BT12" s="17">
        <v>0.240847304429326</v>
      </c>
      <c r="BU12" s="17">
        <v>0.30862680472595</v>
      </c>
      <c r="BV12" s="17">
        <v>0.28141991750440298</v>
      </c>
      <c r="BW12" s="17"/>
      <c r="BX12" s="17">
        <v>0.30117778178531102</v>
      </c>
      <c r="BY12" s="17">
        <v>0.316488884899155</v>
      </c>
      <c r="BZ12" s="17">
        <v>0.28351315593567999</v>
      </c>
      <c r="CA12" s="17"/>
      <c r="CB12" s="17">
        <v>0.29755188204666999</v>
      </c>
      <c r="CC12" s="17">
        <v>0.27572335288116201</v>
      </c>
      <c r="CD12" s="17">
        <v>0.32200175004410098</v>
      </c>
      <c r="CE12" s="17">
        <v>0.27341100381091499</v>
      </c>
      <c r="CF12" s="17">
        <v>0.24692711667681</v>
      </c>
      <c r="CG12" s="17">
        <v>0.28284503343502199</v>
      </c>
      <c r="CH12" s="17"/>
      <c r="CI12" s="17">
        <v>0.238978857461731</v>
      </c>
      <c r="CJ12" s="17">
        <v>0.278212713835638</v>
      </c>
      <c r="CK12" s="17">
        <v>0.43494309972623701</v>
      </c>
      <c r="CL12" s="17">
        <v>0.26309401535749799</v>
      </c>
    </row>
    <row r="13" spans="2:90" x14ac:dyDescent="0.35">
      <c r="B13" s="21" t="s">
        <v>177</v>
      </c>
      <c r="C13" s="17">
        <v>0.13937515926606001</v>
      </c>
      <c r="D13" s="17">
        <v>0.13599668438437901</v>
      </c>
      <c r="E13" s="17">
        <v>0.143376994019903</v>
      </c>
      <c r="F13" s="17"/>
      <c r="G13" s="17">
        <v>0.165382521389731</v>
      </c>
      <c r="H13" s="17">
        <v>0.13722320315099501</v>
      </c>
      <c r="I13" s="17">
        <v>0.15949179014578199</v>
      </c>
      <c r="J13" s="17">
        <v>0.15758536726553801</v>
      </c>
      <c r="K13" s="17">
        <v>0.10173918112749999</v>
      </c>
      <c r="L13" s="17">
        <v>0.150114266471082</v>
      </c>
      <c r="M13" s="17">
        <v>0.130790216843961</v>
      </c>
      <c r="N13" s="17">
        <v>0.13585559892959501</v>
      </c>
      <c r="O13" s="17">
        <v>0.11946046368487701</v>
      </c>
      <c r="P13" s="17"/>
      <c r="Q13" s="17">
        <v>0.122190266619206</v>
      </c>
      <c r="R13" s="17">
        <v>0.10016229373794901</v>
      </c>
      <c r="S13" s="17">
        <v>0.105392849140132</v>
      </c>
      <c r="T13" s="17">
        <v>0.14648893877243399</v>
      </c>
      <c r="U13" s="17"/>
      <c r="V13" s="17">
        <v>0.13478385003153701</v>
      </c>
      <c r="W13" s="17">
        <v>0.20298239630786999</v>
      </c>
      <c r="X13" s="17">
        <v>0.11498748745543499</v>
      </c>
      <c r="Y13" s="17">
        <v>0.120977113724741</v>
      </c>
      <c r="Z13" s="17">
        <v>9.8034183592285704E-2</v>
      </c>
      <c r="AA13" s="17">
        <v>0.13329840903118401</v>
      </c>
      <c r="AB13" s="17">
        <v>0.142731019195836</v>
      </c>
      <c r="AC13" s="17">
        <v>9.7999720080091501E-2</v>
      </c>
      <c r="AD13" s="17">
        <v>0.14610607014437299</v>
      </c>
      <c r="AE13" s="17"/>
      <c r="AF13" s="17">
        <v>0.135589545175308</v>
      </c>
      <c r="AG13" s="17">
        <v>0.120943621506513</v>
      </c>
      <c r="AH13" s="17">
        <v>0.18182431854289499</v>
      </c>
      <c r="AI13" s="17">
        <v>0.13169593727743101</v>
      </c>
      <c r="AJ13" s="17">
        <v>0.162466635101468</v>
      </c>
      <c r="AK13" s="17">
        <v>0.127817373028113</v>
      </c>
      <c r="AL13" s="17"/>
      <c r="AM13" s="17">
        <v>0.107130836523176</v>
      </c>
      <c r="AN13" s="17">
        <v>0.12020424906084801</v>
      </c>
      <c r="AO13" s="17">
        <v>9.7102503878662899E-2</v>
      </c>
      <c r="AP13" s="17">
        <v>8.2186001868369093E-2</v>
      </c>
      <c r="AQ13" s="17">
        <v>0.169940749929404</v>
      </c>
      <c r="AR13" s="17">
        <v>9.2018784099508699E-2</v>
      </c>
      <c r="AS13" s="17">
        <v>0.22500861970886901</v>
      </c>
      <c r="AT13" s="17">
        <v>0.163211758413145</v>
      </c>
      <c r="AU13" s="17">
        <v>0.14856001454214099</v>
      </c>
      <c r="AV13" s="17">
        <v>0.15874396688602299</v>
      </c>
      <c r="AW13" s="17">
        <v>9.5712636802491494E-2</v>
      </c>
      <c r="AX13" s="17">
        <v>0.19500945600879499</v>
      </c>
      <c r="AY13" s="17">
        <v>0.14473075970933</v>
      </c>
      <c r="AZ13" s="17">
        <v>0.1617095374061</v>
      </c>
      <c r="BA13" s="17">
        <v>0.11747783770733899</v>
      </c>
      <c r="BB13" s="17">
        <v>0.15608252073718201</v>
      </c>
      <c r="BC13" s="17"/>
      <c r="BD13" s="17">
        <v>0.13245095802381099</v>
      </c>
      <c r="BE13" s="17">
        <v>0.157190254721471</v>
      </c>
      <c r="BF13" s="17">
        <v>0.13697503191344201</v>
      </c>
      <c r="BG13" s="17"/>
      <c r="BH13" s="17">
        <v>0.138532204600949</v>
      </c>
      <c r="BI13" s="17">
        <v>0.134278576410329</v>
      </c>
      <c r="BJ13" s="17">
        <v>0.14984143797231</v>
      </c>
      <c r="BK13" s="17"/>
      <c r="BL13" s="17">
        <v>0.166621248548429</v>
      </c>
      <c r="BM13" s="17">
        <v>0.16360591212518799</v>
      </c>
      <c r="BN13" s="17">
        <v>0.12877455280032199</v>
      </c>
      <c r="BO13" s="17"/>
      <c r="BP13" s="17">
        <v>0.13988159161277799</v>
      </c>
      <c r="BQ13" s="17">
        <v>0.13907373072582899</v>
      </c>
      <c r="BR13" s="17"/>
      <c r="BS13" s="17">
        <v>0.112025212414715</v>
      </c>
      <c r="BT13" s="17">
        <v>0.158994717995422</v>
      </c>
      <c r="BU13" s="17">
        <v>0.12841199925153701</v>
      </c>
      <c r="BV13" s="17">
        <v>0.15043018746926301</v>
      </c>
      <c r="BW13" s="17"/>
      <c r="BX13" s="17">
        <v>0.173951119482467</v>
      </c>
      <c r="BY13" s="17">
        <v>0.14696792686080401</v>
      </c>
      <c r="BZ13" s="17">
        <v>0.135483193166928</v>
      </c>
      <c r="CA13" s="17"/>
      <c r="CB13" s="17">
        <v>0.146038041167909</v>
      </c>
      <c r="CC13" s="17">
        <v>9.7820599555651505E-2</v>
      </c>
      <c r="CD13" s="17">
        <v>0.180571416511428</v>
      </c>
      <c r="CE13" s="17">
        <v>0.19088907361384799</v>
      </c>
      <c r="CF13" s="17">
        <v>7.6995723454684195E-2</v>
      </c>
      <c r="CG13" s="17">
        <v>0.11437381753225501</v>
      </c>
      <c r="CH13" s="17"/>
      <c r="CI13" s="17">
        <v>0.15683189297501601</v>
      </c>
      <c r="CJ13" s="17">
        <v>0.13368356657437</v>
      </c>
      <c r="CK13" s="17">
        <v>0.14175264589071901</v>
      </c>
      <c r="CL13" s="17">
        <v>0.13818273575037399</v>
      </c>
    </row>
    <row r="14" spans="2:90" x14ac:dyDescent="0.35">
      <c r="B14" s="21" t="s">
        <v>176</v>
      </c>
      <c r="C14" s="17">
        <v>7.1104496235470493E-2</v>
      </c>
      <c r="D14" s="17">
        <v>7.7917899297646503E-2</v>
      </c>
      <c r="E14" s="17">
        <v>6.2907457463866306E-2</v>
      </c>
      <c r="F14" s="17"/>
      <c r="G14" s="17">
        <v>5.8298698425620701E-2</v>
      </c>
      <c r="H14" s="17">
        <v>6.6380571248304002E-2</v>
      </c>
      <c r="I14" s="17">
        <v>9.1609054106080903E-2</v>
      </c>
      <c r="J14" s="17">
        <v>6.6516383345219005E-2</v>
      </c>
      <c r="K14" s="17">
        <v>8.0575422008434802E-2</v>
      </c>
      <c r="L14" s="17">
        <v>7.2961019176248795E-2</v>
      </c>
      <c r="M14" s="17">
        <v>7.4230576396466505E-2</v>
      </c>
      <c r="N14" s="17">
        <v>6.3410169944671094E-2</v>
      </c>
      <c r="O14" s="17">
        <v>6.7317029475908896E-2</v>
      </c>
      <c r="P14" s="17"/>
      <c r="Q14" s="17">
        <v>5.9619615176319099E-2</v>
      </c>
      <c r="R14" s="17">
        <v>2.4682272830497301E-2</v>
      </c>
      <c r="S14" s="17">
        <v>7.7797451437398704E-2</v>
      </c>
      <c r="T14" s="17">
        <v>7.46405462705588E-2</v>
      </c>
      <c r="U14" s="17"/>
      <c r="V14" s="17">
        <v>5.8374681418106998E-2</v>
      </c>
      <c r="W14" s="17">
        <v>8.1787307470326906E-2</v>
      </c>
      <c r="X14" s="17">
        <v>7.4862744008110604E-2</v>
      </c>
      <c r="Y14" s="17">
        <v>8.4616139037338195E-2</v>
      </c>
      <c r="Z14" s="17">
        <v>8.1673588073089498E-2</v>
      </c>
      <c r="AA14" s="17">
        <v>6.15645724507752E-2</v>
      </c>
      <c r="AB14" s="17">
        <v>7.4987242700769896E-2</v>
      </c>
      <c r="AC14" s="17">
        <v>5.1903953125517099E-2</v>
      </c>
      <c r="AD14" s="17">
        <v>6.4918348240736695E-2</v>
      </c>
      <c r="AE14" s="17"/>
      <c r="AF14" s="17">
        <v>5.8275440376464503E-2</v>
      </c>
      <c r="AG14" s="17">
        <v>6.3368095618035497E-2</v>
      </c>
      <c r="AH14" s="17">
        <v>9.0314807858242196E-2</v>
      </c>
      <c r="AI14" s="17">
        <v>9.7880076299950394E-2</v>
      </c>
      <c r="AJ14" s="17">
        <v>9.4143222436270699E-2</v>
      </c>
      <c r="AK14" s="17">
        <v>6.1202713781414501E-2</v>
      </c>
      <c r="AL14" s="17"/>
      <c r="AM14" s="17">
        <v>5.2877367884111702E-2</v>
      </c>
      <c r="AN14" s="17">
        <v>5.7656486252601898E-2</v>
      </c>
      <c r="AO14" s="17">
        <v>3.6684085797068E-2</v>
      </c>
      <c r="AP14" s="17">
        <v>8.9783837866363694E-2</v>
      </c>
      <c r="AQ14" s="17">
        <v>5.1741174876426099E-2</v>
      </c>
      <c r="AR14" s="17">
        <v>5.9819147525469303E-2</v>
      </c>
      <c r="AS14" s="17">
        <v>7.1453298328696194E-2</v>
      </c>
      <c r="AT14" s="17">
        <v>6.1398916689536003E-2</v>
      </c>
      <c r="AU14" s="17">
        <v>9.0448639387542107E-2</v>
      </c>
      <c r="AV14" s="17">
        <v>6.0233855235430199E-2</v>
      </c>
      <c r="AW14" s="17">
        <v>9.3840801476057195E-2</v>
      </c>
      <c r="AX14" s="17">
        <v>8.5613154799712404E-2</v>
      </c>
      <c r="AY14" s="17">
        <v>8.8969828463346001E-2</v>
      </c>
      <c r="AZ14" s="17">
        <v>0.114244895289025</v>
      </c>
      <c r="BA14" s="17">
        <v>0.10022295669875</v>
      </c>
      <c r="BB14" s="17">
        <v>5.5074891341601998E-2</v>
      </c>
      <c r="BC14" s="17"/>
      <c r="BD14" s="17">
        <v>8.9111483584966497E-2</v>
      </c>
      <c r="BE14" s="17">
        <v>7.7417379154769303E-2</v>
      </c>
      <c r="BF14" s="17">
        <v>5.1992183591438902E-2</v>
      </c>
      <c r="BG14" s="17"/>
      <c r="BH14" s="17">
        <v>7.1060050881101205E-2</v>
      </c>
      <c r="BI14" s="17">
        <v>7.3046012134637198E-2</v>
      </c>
      <c r="BJ14" s="17">
        <v>9.7723474837317206E-2</v>
      </c>
      <c r="BK14" s="17"/>
      <c r="BL14" s="17">
        <v>6.9826650104903298E-2</v>
      </c>
      <c r="BM14" s="17">
        <v>6.9836249610807505E-2</v>
      </c>
      <c r="BN14" s="17">
        <v>7.5941240842747199E-2</v>
      </c>
      <c r="BO14" s="17"/>
      <c r="BP14" s="17">
        <v>8.1216872440148705E-2</v>
      </c>
      <c r="BQ14" s="17">
        <v>6.1579232364680998E-2</v>
      </c>
      <c r="BR14" s="17"/>
      <c r="BS14" s="17">
        <v>4.2778084454536999E-2</v>
      </c>
      <c r="BT14" s="17">
        <v>7.4917417008871903E-2</v>
      </c>
      <c r="BU14" s="17">
        <v>8.8243592147541697E-2</v>
      </c>
      <c r="BV14" s="17">
        <v>7.0047739666351097E-2</v>
      </c>
      <c r="BW14" s="17"/>
      <c r="BX14" s="17">
        <v>8.1113753950475306E-2</v>
      </c>
      <c r="BY14" s="17">
        <v>6.1681483375641902E-2</v>
      </c>
      <c r="BZ14" s="17">
        <v>7.06919414401809E-2</v>
      </c>
      <c r="CA14" s="17"/>
      <c r="CB14" s="17">
        <v>4.47708352449925E-2</v>
      </c>
      <c r="CC14" s="17">
        <v>7.0455866535749104E-2</v>
      </c>
      <c r="CD14" s="17">
        <v>0.10237557553429701</v>
      </c>
      <c r="CE14" s="17">
        <v>8.3162330418104502E-2</v>
      </c>
      <c r="CF14" s="17">
        <v>3.4596344961542902E-2</v>
      </c>
      <c r="CG14" s="17">
        <v>7.4871044497636693E-2</v>
      </c>
      <c r="CH14" s="17"/>
      <c r="CI14" s="17">
        <v>8.4644066731499407E-2</v>
      </c>
      <c r="CJ14" s="17">
        <v>7.2069361736611201E-2</v>
      </c>
      <c r="CK14" s="17">
        <v>5.8306218470924702E-2</v>
      </c>
      <c r="CL14" s="17">
        <v>7.0904333491176905E-2</v>
      </c>
    </row>
    <row r="15" spans="2:90" ht="29" x14ac:dyDescent="0.35">
      <c r="B15" s="21" t="s">
        <v>460</v>
      </c>
      <c r="C15" s="17">
        <v>4.1126515659118797E-2</v>
      </c>
      <c r="D15" s="17">
        <v>4.3985133666060099E-2</v>
      </c>
      <c r="E15" s="17">
        <v>3.7813790193174102E-2</v>
      </c>
      <c r="F15" s="17"/>
      <c r="G15" s="17">
        <v>3.8263716992535099E-2</v>
      </c>
      <c r="H15" s="17">
        <v>3.8781256700835903E-2</v>
      </c>
      <c r="I15" s="17">
        <v>5.1528758441324402E-2</v>
      </c>
      <c r="J15" s="17">
        <v>7.2320456301459002E-2</v>
      </c>
      <c r="K15" s="17">
        <v>3.7925878137313303E-2</v>
      </c>
      <c r="L15" s="17">
        <v>3.7287922045744902E-2</v>
      </c>
      <c r="M15" s="17">
        <v>4.5469631558986E-2</v>
      </c>
      <c r="N15" s="17">
        <v>2.7578598031755299E-2</v>
      </c>
      <c r="O15" s="17">
        <v>2.4332801248751E-2</v>
      </c>
      <c r="P15" s="17"/>
      <c r="Q15" s="17">
        <v>2.2803237437165801E-2</v>
      </c>
      <c r="R15" s="17">
        <v>1.7001252354081099E-2</v>
      </c>
      <c r="S15" s="17">
        <v>4.9907583751738302E-2</v>
      </c>
      <c r="T15" s="17">
        <v>4.5644307743478801E-2</v>
      </c>
      <c r="U15" s="17"/>
      <c r="V15" s="17">
        <v>4.1652254596274502E-2</v>
      </c>
      <c r="W15" s="17">
        <v>4.8498368040531897E-2</v>
      </c>
      <c r="X15" s="17">
        <v>3.5523863162960703E-2</v>
      </c>
      <c r="Y15" s="17">
        <v>3.9702015421207201E-2</v>
      </c>
      <c r="Z15" s="17">
        <v>5.5085591693523797E-2</v>
      </c>
      <c r="AA15" s="17">
        <v>2.9788143499826999E-2</v>
      </c>
      <c r="AB15" s="17">
        <v>3.1350774804057201E-2</v>
      </c>
      <c r="AC15" s="17">
        <v>3.0420563767652599E-2</v>
      </c>
      <c r="AD15" s="17">
        <v>4.7609474288478199E-2</v>
      </c>
      <c r="AE15" s="17"/>
      <c r="AF15" s="17">
        <v>4.88716151719049E-2</v>
      </c>
      <c r="AG15" s="17">
        <v>4.89287717697999E-2</v>
      </c>
      <c r="AH15" s="17">
        <v>3.1130044632388599E-2</v>
      </c>
      <c r="AI15" s="17">
        <v>3.0197004117168899E-2</v>
      </c>
      <c r="AJ15" s="17">
        <v>4.5104130786445498E-2</v>
      </c>
      <c r="AK15" s="17">
        <v>3.3303578018089502E-2</v>
      </c>
      <c r="AL15" s="17"/>
      <c r="AM15" s="17">
        <v>4.9202574987434099E-2</v>
      </c>
      <c r="AN15" s="17">
        <v>6.18294718337127E-2</v>
      </c>
      <c r="AO15" s="17">
        <v>3.6528966509373803E-2</v>
      </c>
      <c r="AP15" s="17">
        <v>3.1873649113472999E-2</v>
      </c>
      <c r="AQ15" s="17">
        <v>3.2559199966622501E-2</v>
      </c>
      <c r="AR15" s="17">
        <v>3.9318199052860499E-2</v>
      </c>
      <c r="AS15" s="17">
        <v>3.8151105934850098E-2</v>
      </c>
      <c r="AT15" s="17">
        <v>1.53566992295503E-2</v>
      </c>
      <c r="AU15" s="17">
        <v>3.8973609147997502E-2</v>
      </c>
      <c r="AV15" s="17">
        <v>3.6296715190455298E-2</v>
      </c>
      <c r="AW15" s="17">
        <v>3.4854513226727203E-2</v>
      </c>
      <c r="AX15" s="17">
        <v>5.4703788215913297E-2</v>
      </c>
      <c r="AY15" s="17">
        <v>2.7094288249178599E-2</v>
      </c>
      <c r="AZ15" s="17">
        <v>5.3934030388849703E-2</v>
      </c>
      <c r="BA15" s="17">
        <v>1.3023040754711101E-2</v>
      </c>
      <c r="BB15" s="17">
        <v>5.9470901105523402E-2</v>
      </c>
      <c r="BC15" s="17"/>
      <c r="BD15" s="17">
        <v>5.1463262295071102E-2</v>
      </c>
      <c r="BE15" s="17">
        <v>3.95506337309489E-2</v>
      </c>
      <c r="BF15" s="17">
        <v>3.4238407300877301E-2</v>
      </c>
      <c r="BG15" s="17"/>
      <c r="BH15" s="17">
        <v>4.1304725902298299E-2</v>
      </c>
      <c r="BI15" s="17">
        <v>4.64616469641395E-2</v>
      </c>
      <c r="BJ15" s="17">
        <v>3.58747478649779E-2</v>
      </c>
      <c r="BK15" s="17"/>
      <c r="BL15" s="17">
        <v>2.46940175385299E-2</v>
      </c>
      <c r="BM15" s="17">
        <v>2.73170533290947E-2</v>
      </c>
      <c r="BN15" s="17">
        <v>1.4735289684021199E-2</v>
      </c>
      <c r="BO15" s="17"/>
      <c r="BP15" s="17">
        <v>3.6805606278802798E-2</v>
      </c>
      <c r="BQ15" s="17">
        <v>3.5698740652373002E-2</v>
      </c>
      <c r="BR15" s="17"/>
      <c r="BS15" s="17">
        <v>2.8200624011909099E-2</v>
      </c>
      <c r="BT15" s="17">
        <v>2.3984836927388498E-2</v>
      </c>
      <c r="BU15" s="17">
        <v>3.5272180320847099E-2</v>
      </c>
      <c r="BV15" s="17">
        <v>5.8571555208115599E-2</v>
      </c>
      <c r="BW15" s="17"/>
      <c r="BX15" s="17">
        <v>3.1449641936407403E-2</v>
      </c>
      <c r="BY15" s="17">
        <v>2.26634338714563E-2</v>
      </c>
      <c r="BZ15" s="17">
        <v>4.3219751300260602E-2</v>
      </c>
      <c r="CA15" s="17"/>
      <c r="CB15" s="17">
        <v>2.32327737454768E-2</v>
      </c>
      <c r="CC15" s="17">
        <v>3.72986679194749E-2</v>
      </c>
      <c r="CD15" s="17">
        <v>5.4055544942542097E-2</v>
      </c>
      <c r="CE15" s="17">
        <v>5.95898128044322E-2</v>
      </c>
      <c r="CF15" s="17">
        <v>1.9646913161274201E-2</v>
      </c>
      <c r="CG15" s="17">
        <v>4.5737324617002799E-2</v>
      </c>
      <c r="CH15" s="17"/>
      <c r="CI15" s="17">
        <v>5.9508891628652798E-2</v>
      </c>
      <c r="CJ15" s="17">
        <v>5.0376595777695002E-2</v>
      </c>
      <c r="CK15" s="17">
        <v>2.3088701243967599E-2</v>
      </c>
      <c r="CL15" s="17">
        <v>3.6347988821287598E-2</v>
      </c>
    </row>
    <row r="16" spans="2:90" x14ac:dyDescent="0.35">
      <c r="B16" s="21" t="s">
        <v>150</v>
      </c>
      <c r="C16" s="23">
        <v>1.9260350623386099E-2</v>
      </c>
      <c r="D16" s="23">
        <v>2.1669541224784102E-2</v>
      </c>
      <c r="E16" s="23">
        <v>1.6430643181833099E-2</v>
      </c>
      <c r="F16" s="23"/>
      <c r="G16" s="23">
        <v>3.1742468080275602E-2</v>
      </c>
      <c r="H16" s="23">
        <v>3.5748541396478498E-2</v>
      </c>
      <c r="I16" s="23">
        <v>1.17013743349507E-2</v>
      </c>
      <c r="J16" s="23">
        <v>1.8123216740931099E-2</v>
      </c>
      <c r="K16" s="23">
        <v>1.07983942057305E-2</v>
      </c>
      <c r="L16" s="23">
        <v>2.2987836228190998E-2</v>
      </c>
      <c r="M16" s="23">
        <v>1.2926758534941201E-2</v>
      </c>
      <c r="N16" s="23">
        <v>1.40533199063113E-2</v>
      </c>
      <c r="O16" s="23">
        <v>1.6201018780688001E-2</v>
      </c>
      <c r="P16" s="23"/>
      <c r="Q16" s="23">
        <v>1.6717452866278001E-2</v>
      </c>
      <c r="R16" s="23">
        <v>1.6212868919014901E-2</v>
      </c>
      <c r="S16" s="23">
        <v>1.38303336470768E-2</v>
      </c>
      <c r="T16" s="23">
        <v>2.0228386485533999E-2</v>
      </c>
      <c r="U16" s="23"/>
      <c r="V16" s="23">
        <v>1.6829445785397801E-2</v>
      </c>
      <c r="W16" s="23">
        <v>1.7021449901722101E-2</v>
      </c>
      <c r="X16" s="23">
        <v>1.8399192220510899E-2</v>
      </c>
      <c r="Y16" s="23">
        <v>1.6779011043311799E-2</v>
      </c>
      <c r="Z16" s="23">
        <v>1.07028065356172E-2</v>
      </c>
      <c r="AA16" s="23">
        <v>4.0455360051435497E-2</v>
      </c>
      <c r="AB16" s="23">
        <v>8.4811625692759306E-3</v>
      </c>
      <c r="AC16" s="23">
        <v>2.6625213184117601E-2</v>
      </c>
      <c r="AD16" s="23">
        <v>2.1695023201830001E-2</v>
      </c>
      <c r="AE16" s="23"/>
      <c r="AF16" s="23">
        <v>1.6932969791347001E-2</v>
      </c>
      <c r="AG16" s="23">
        <v>1.4037264227780901E-2</v>
      </c>
      <c r="AH16" s="23">
        <v>2.2868902776293599E-2</v>
      </c>
      <c r="AI16" s="23">
        <v>2.6531646418811099E-2</v>
      </c>
      <c r="AJ16" s="23">
        <v>3.6141674704143902E-2</v>
      </c>
      <c r="AK16" s="23">
        <v>1.1379741566425501E-2</v>
      </c>
      <c r="AL16" s="23"/>
      <c r="AM16" s="23">
        <v>5.1270969290365502E-2</v>
      </c>
      <c r="AN16" s="23">
        <v>3.2660398050683499E-2</v>
      </c>
      <c r="AO16" s="23">
        <v>1.7419071338676699E-2</v>
      </c>
      <c r="AP16" s="23">
        <v>1.1580455366653E-2</v>
      </c>
      <c r="AQ16" s="23">
        <v>1.77204687442695E-2</v>
      </c>
      <c r="AR16" s="23">
        <v>0</v>
      </c>
      <c r="AS16" s="23">
        <v>1.5181114928452401E-2</v>
      </c>
      <c r="AT16" s="23">
        <v>1.63327714324038E-2</v>
      </c>
      <c r="AU16" s="23">
        <v>1.31007684056516E-2</v>
      </c>
      <c r="AV16" s="23">
        <v>2.5323035991542601E-3</v>
      </c>
      <c r="AW16" s="23">
        <v>3.4017283661710203E-2</v>
      </c>
      <c r="AX16" s="23">
        <v>0</v>
      </c>
      <c r="AY16" s="23">
        <v>0</v>
      </c>
      <c r="AZ16" s="23">
        <v>1.9003275529880501E-2</v>
      </c>
      <c r="BA16" s="23">
        <v>4.3970840012527601E-2</v>
      </c>
      <c r="BB16" s="23">
        <v>1.02786671567088E-2</v>
      </c>
      <c r="BC16" s="23"/>
      <c r="BD16" s="23">
        <v>1.03437922182203E-2</v>
      </c>
      <c r="BE16" s="23">
        <v>2.4607124418863601E-2</v>
      </c>
      <c r="BF16" s="23">
        <v>1.9384765130503301E-2</v>
      </c>
      <c r="BG16" s="23"/>
      <c r="BH16" s="23">
        <v>2.0058867717097601E-2</v>
      </c>
      <c r="BI16" s="23">
        <v>9.1504142936940595E-3</v>
      </c>
      <c r="BJ16" s="23">
        <v>9.2326470197628301E-4</v>
      </c>
      <c r="BK16" s="23"/>
      <c r="BL16" s="23">
        <v>1.35559878203339E-2</v>
      </c>
      <c r="BM16" s="23">
        <v>2.3249816016928798E-3</v>
      </c>
      <c r="BN16" s="23">
        <v>5.2132541425555104E-3</v>
      </c>
      <c r="BO16" s="23"/>
      <c r="BP16" s="23">
        <v>2.3500526495216601E-2</v>
      </c>
      <c r="BQ16" s="23">
        <v>2.1368913977749E-2</v>
      </c>
      <c r="BR16" s="23"/>
      <c r="BS16" s="23">
        <v>8.6361200167142504E-3</v>
      </c>
      <c r="BT16" s="23">
        <v>4.1528199755135001E-3</v>
      </c>
      <c r="BU16" s="23">
        <v>1.35809661093639E-2</v>
      </c>
      <c r="BV16" s="23">
        <v>2.3855303438853E-2</v>
      </c>
      <c r="BW16" s="23"/>
      <c r="BX16" s="23">
        <v>7.7664365477773303E-3</v>
      </c>
      <c r="BY16" s="23">
        <v>1.6674078878538098E-2</v>
      </c>
      <c r="BZ16" s="23">
        <v>2.0557962539119699E-2</v>
      </c>
      <c r="CA16" s="23"/>
      <c r="CB16" s="23">
        <v>5.16253458100946E-3</v>
      </c>
      <c r="CC16" s="23">
        <v>1.0410197186349101E-2</v>
      </c>
      <c r="CD16" s="23">
        <v>3.1507630842654302E-2</v>
      </c>
      <c r="CE16" s="23">
        <v>2.1807746990913798E-2</v>
      </c>
      <c r="CF16" s="23">
        <v>1.4542698187887299E-2</v>
      </c>
      <c r="CG16" s="23">
        <v>2.9860579926539399E-2</v>
      </c>
      <c r="CH16" s="23"/>
      <c r="CI16" s="23">
        <v>2.96155113320399E-2</v>
      </c>
      <c r="CJ16" s="23">
        <v>1.7247387479827701E-2</v>
      </c>
      <c r="CK16" s="23">
        <v>4.8992422790861197E-2</v>
      </c>
      <c r="CL16" s="23">
        <v>1.02106358202967E-2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475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458</v>
      </c>
      <c r="C9" s="17">
        <v>0.167964722012762</v>
      </c>
      <c r="D9" s="17">
        <v>0.15719422379570899</v>
      </c>
      <c r="E9" s="17">
        <v>0.18041809833531</v>
      </c>
      <c r="F9" s="17"/>
      <c r="G9" s="17">
        <v>0.206624527063759</v>
      </c>
      <c r="H9" s="17">
        <v>0.22000802951823301</v>
      </c>
      <c r="I9" s="17">
        <v>0.19428992300151099</v>
      </c>
      <c r="J9" s="17">
        <v>0.15013864351425199</v>
      </c>
      <c r="K9" s="17">
        <v>0.15584694335850199</v>
      </c>
      <c r="L9" s="17">
        <v>0.1122558157883</v>
      </c>
      <c r="M9" s="17">
        <v>0.178394287014183</v>
      </c>
      <c r="N9" s="17">
        <v>0.15841124099224699</v>
      </c>
      <c r="O9" s="17">
        <v>0.14220505158799199</v>
      </c>
      <c r="P9" s="17"/>
      <c r="Q9" s="17">
        <v>0.16425489927790801</v>
      </c>
      <c r="R9" s="17">
        <v>0.147318448464793</v>
      </c>
      <c r="S9" s="17">
        <v>0.161630387521325</v>
      </c>
      <c r="T9" s="17">
        <v>0.17212594382412</v>
      </c>
      <c r="U9" s="17"/>
      <c r="V9" s="17">
        <v>0.148966046521678</v>
      </c>
      <c r="W9" s="17">
        <v>0.15602633608649999</v>
      </c>
      <c r="X9" s="17">
        <v>0.22045608162748201</v>
      </c>
      <c r="Y9" s="17">
        <v>0.13879992407434999</v>
      </c>
      <c r="Z9" s="17">
        <v>0.18035257717834199</v>
      </c>
      <c r="AA9" s="17">
        <v>0.15195049484585699</v>
      </c>
      <c r="AB9" s="17">
        <v>0.168195688213509</v>
      </c>
      <c r="AC9" s="17">
        <v>0.20226532053525301</v>
      </c>
      <c r="AD9" s="17">
        <v>0.18280054737144499</v>
      </c>
      <c r="AE9" s="17"/>
      <c r="AF9" s="17">
        <v>0.203082980077751</v>
      </c>
      <c r="AG9" s="17">
        <v>0.185328580761706</v>
      </c>
      <c r="AH9" s="17">
        <v>0.17924383559019599</v>
      </c>
      <c r="AI9" s="17">
        <v>0.14379386848932599</v>
      </c>
      <c r="AJ9" s="17">
        <v>0.14305007367539799</v>
      </c>
      <c r="AK9" s="17">
        <v>0.15018063890127101</v>
      </c>
      <c r="AL9" s="17"/>
      <c r="AM9" s="17">
        <v>0.21667634762101801</v>
      </c>
      <c r="AN9" s="17">
        <v>0.125215158088677</v>
      </c>
      <c r="AO9" s="17">
        <v>0.192290983191894</v>
      </c>
      <c r="AP9" s="17">
        <v>0.14435983631977001</v>
      </c>
      <c r="AQ9" s="17">
        <v>0.17735883537643601</v>
      </c>
      <c r="AR9" s="17">
        <v>0.12169065462121501</v>
      </c>
      <c r="AS9" s="17">
        <v>0.19115332950213601</v>
      </c>
      <c r="AT9" s="17">
        <v>0.14889823636778099</v>
      </c>
      <c r="AU9" s="17">
        <v>0.225765581385416</v>
      </c>
      <c r="AV9" s="17">
        <v>0.183781214266312</v>
      </c>
      <c r="AW9" s="17">
        <v>0.15058109755184601</v>
      </c>
      <c r="AX9" s="17">
        <v>0.163227127802551</v>
      </c>
      <c r="AY9" s="17">
        <v>0.205609418209694</v>
      </c>
      <c r="AZ9" s="17">
        <v>0.23005648282798599</v>
      </c>
      <c r="BA9" s="17">
        <v>0.14362126006462</v>
      </c>
      <c r="BB9" s="17">
        <v>0.16538221674737599</v>
      </c>
      <c r="BC9" s="17"/>
      <c r="BD9" s="17">
        <v>0.14487329486579001</v>
      </c>
      <c r="BE9" s="17">
        <v>0.19480722161578801</v>
      </c>
      <c r="BF9" s="17">
        <v>0.164851879433007</v>
      </c>
      <c r="BG9" s="17"/>
      <c r="BH9" s="17">
        <v>0.17574292139584399</v>
      </c>
      <c r="BI9" s="17">
        <v>0.17163970286910199</v>
      </c>
      <c r="BJ9" s="17">
        <v>0.13081542838375901</v>
      </c>
      <c r="BK9" s="17"/>
      <c r="BL9" s="17">
        <v>0.102084553589341</v>
      </c>
      <c r="BM9" s="17">
        <v>0.157853620702642</v>
      </c>
      <c r="BN9" s="17">
        <v>0.175026578903276</v>
      </c>
      <c r="BO9" s="17"/>
      <c r="BP9" s="17">
        <v>0.15906435321082699</v>
      </c>
      <c r="BQ9" s="17">
        <v>0.180602506288842</v>
      </c>
      <c r="BR9" s="17"/>
      <c r="BS9" s="17">
        <v>0.24979730031844</v>
      </c>
      <c r="BT9" s="17">
        <v>0.17304453197592101</v>
      </c>
      <c r="BU9" s="17">
        <v>0.133277006866937</v>
      </c>
      <c r="BV9" s="17">
        <v>0.163245755720869</v>
      </c>
      <c r="BW9" s="17"/>
      <c r="BX9" s="17">
        <v>0.15287442677603599</v>
      </c>
      <c r="BY9" s="17">
        <v>0.27034859331932098</v>
      </c>
      <c r="BZ9" s="17">
        <v>0.163168172388821</v>
      </c>
      <c r="CA9" s="17"/>
      <c r="CB9" s="17">
        <v>0.21431516953468999</v>
      </c>
      <c r="CC9" s="17">
        <v>0.25913123856057901</v>
      </c>
      <c r="CD9" s="17">
        <v>8.1881614768026606E-2</v>
      </c>
      <c r="CE9" s="17">
        <v>0.141098785472109</v>
      </c>
      <c r="CF9" s="17">
        <v>0.27233030143039</v>
      </c>
      <c r="CG9" s="17">
        <v>7.40593577183533E-2</v>
      </c>
      <c r="CH9" s="17"/>
      <c r="CI9" s="17">
        <v>0.144673165504275</v>
      </c>
      <c r="CJ9" s="17">
        <v>0.22413847900067299</v>
      </c>
      <c r="CK9" s="17">
        <v>6.3357559433642005E-2</v>
      </c>
      <c r="CL9" s="17">
        <v>0.16790298844419499</v>
      </c>
    </row>
    <row r="10" spans="2:90" x14ac:dyDescent="0.35">
      <c r="B10" s="21" t="s">
        <v>180</v>
      </c>
      <c r="C10" s="17">
        <v>0.14035200672822101</v>
      </c>
      <c r="D10" s="17">
        <v>0.13607592231066301</v>
      </c>
      <c r="E10" s="17">
        <v>0.14601873629415299</v>
      </c>
      <c r="F10" s="17"/>
      <c r="G10" s="17">
        <v>0.127200722906613</v>
      </c>
      <c r="H10" s="17">
        <v>0.161596815037271</v>
      </c>
      <c r="I10" s="17">
        <v>0.14077414934688401</v>
      </c>
      <c r="J10" s="17">
        <v>0.14455114265757299</v>
      </c>
      <c r="K10" s="17">
        <v>0.138827990823465</v>
      </c>
      <c r="L10" s="17">
        <v>0.178730687099309</v>
      </c>
      <c r="M10" s="17">
        <v>0.13443038218331901</v>
      </c>
      <c r="N10" s="17">
        <v>8.2109478804858305E-2</v>
      </c>
      <c r="O10" s="17">
        <v>0.157051237329736</v>
      </c>
      <c r="P10" s="17"/>
      <c r="Q10" s="17">
        <v>0.15419410405404699</v>
      </c>
      <c r="R10" s="17">
        <v>0.165218804229323</v>
      </c>
      <c r="S10" s="17">
        <v>0.13669030091002801</v>
      </c>
      <c r="T10" s="17">
        <v>0.13548928973412799</v>
      </c>
      <c r="U10" s="17"/>
      <c r="V10" s="17">
        <v>0.13947834160234801</v>
      </c>
      <c r="W10" s="17">
        <v>0.16416631039884</v>
      </c>
      <c r="X10" s="17">
        <v>0.117099962784333</v>
      </c>
      <c r="Y10" s="17">
        <v>0.115629926447762</v>
      </c>
      <c r="Z10" s="17">
        <v>0.109121301426284</v>
      </c>
      <c r="AA10" s="17">
        <v>0.17794392789676</v>
      </c>
      <c r="AB10" s="17">
        <v>0.15581328222208499</v>
      </c>
      <c r="AC10" s="17">
        <v>0.176341518873744</v>
      </c>
      <c r="AD10" s="17">
        <v>0.117347029666305</v>
      </c>
      <c r="AE10" s="17"/>
      <c r="AF10" s="17">
        <v>0.12861664102209999</v>
      </c>
      <c r="AG10" s="17">
        <v>0.114141393776423</v>
      </c>
      <c r="AH10" s="17">
        <v>0.116899048477994</v>
      </c>
      <c r="AI10" s="17">
        <v>0.15704252686314199</v>
      </c>
      <c r="AJ10" s="17">
        <v>0.154777954763202</v>
      </c>
      <c r="AK10" s="17">
        <v>0.158381484693844</v>
      </c>
      <c r="AL10" s="17"/>
      <c r="AM10" s="17">
        <v>8.3091892700851697E-2</v>
      </c>
      <c r="AN10" s="17">
        <v>0.119936527027362</v>
      </c>
      <c r="AO10" s="17">
        <v>0.13802841120036</v>
      </c>
      <c r="AP10" s="17">
        <v>0.17532780462543801</v>
      </c>
      <c r="AQ10" s="17">
        <v>0.170078531654384</v>
      </c>
      <c r="AR10" s="17">
        <v>0.16263743101071701</v>
      </c>
      <c r="AS10" s="17">
        <v>0.13051288719897999</v>
      </c>
      <c r="AT10" s="17">
        <v>0.15049122135484699</v>
      </c>
      <c r="AU10" s="17">
        <v>0.123820992767643</v>
      </c>
      <c r="AV10" s="17">
        <v>0.10859095071451499</v>
      </c>
      <c r="AW10" s="17">
        <v>8.7826898178580401E-2</v>
      </c>
      <c r="AX10" s="17">
        <v>0.13402369838529901</v>
      </c>
      <c r="AY10" s="17">
        <v>0.105748678051283</v>
      </c>
      <c r="AZ10" s="17">
        <v>9.5160445599669199E-2</v>
      </c>
      <c r="BA10" s="17">
        <v>9.8743686746724305E-2</v>
      </c>
      <c r="BB10" s="17">
        <v>0.17221412755987101</v>
      </c>
      <c r="BC10" s="17"/>
      <c r="BD10" s="17">
        <v>0.15513892137389601</v>
      </c>
      <c r="BE10" s="17">
        <v>0.139657660235979</v>
      </c>
      <c r="BF10" s="17">
        <v>0.129331573728655</v>
      </c>
      <c r="BG10" s="17"/>
      <c r="BH10" s="17">
        <v>0.14155618520694599</v>
      </c>
      <c r="BI10" s="17">
        <v>0.15643741476679901</v>
      </c>
      <c r="BJ10" s="17">
        <v>0.15411206609952099</v>
      </c>
      <c r="BK10" s="17"/>
      <c r="BL10" s="17">
        <v>0.123362468344499</v>
      </c>
      <c r="BM10" s="17">
        <v>0.14556586025756901</v>
      </c>
      <c r="BN10" s="17">
        <v>0.138873942120876</v>
      </c>
      <c r="BO10" s="17"/>
      <c r="BP10" s="17">
        <v>0.121398390365642</v>
      </c>
      <c r="BQ10" s="17">
        <v>0.13728821603317001</v>
      </c>
      <c r="BR10" s="17"/>
      <c r="BS10" s="17">
        <v>0.19065634620678701</v>
      </c>
      <c r="BT10" s="17">
        <v>0.14609856143813901</v>
      </c>
      <c r="BU10" s="17">
        <v>0.13258403036538899</v>
      </c>
      <c r="BV10" s="17">
        <v>0.13065301436253199</v>
      </c>
      <c r="BW10" s="17"/>
      <c r="BX10" s="17">
        <v>0.14737415102916501</v>
      </c>
      <c r="BY10" s="17">
        <v>0.143549631376548</v>
      </c>
      <c r="BZ10" s="17">
        <v>0.13945983844073301</v>
      </c>
      <c r="CA10" s="17"/>
      <c r="CB10" s="17">
        <v>0.17343226475186899</v>
      </c>
      <c r="CC10" s="17">
        <v>0.15692782976987801</v>
      </c>
      <c r="CD10" s="17">
        <v>0.117613997290963</v>
      </c>
      <c r="CE10" s="17">
        <v>0.13164756825610799</v>
      </c>
      <c r="CF10" s="17">
        <v>0.177914788435799</v>
      </c>
      <c r="CG10" s="17">
        <v>9.2547176546084894E-2</v>
      </c>
      <c r="CH10" s="17"/>
      <c r="CI10" s="17">
        <v>0.17546122868589001</v>
      </c>
      <c r="CJ10" s="17">
        <v>0.14324209458319101</v>
      </c>
      <c r="CK10" s="17">
        <v>7.6440262562459699E-2</v>
      </c>
      <c r="CL10" s="17">
        <v>0.14778203440085899</v>
      </c>
    </row>
    <row r="11" spans="2:90" x14ac:dyDescent="0.35">
      <c r="B11" s="21" t="s">
        <v>179</v>
      </c>
      <c r="C11" s="17">
        <v>0.21626466843550901</v>
      </c>
      <c r="D11" s="17">
        <v>0.23389253175039501</v>
      </c>
      <c r="E11" s="17">
        <v>0.198878963149386</v>
      </c>
      <c r="F11" s="17"/>
      <c r="G11" s="17">
        <v>0.21835311119027401</v>
      </c>
      <c r="H11" s="17">
        <v>0.167949115731471</v>
      </c>
      <c r="I11" s="17">
        <v>0.20453025783276499</v>
      </c>
      <c r="J11" s="17">
        <v>0.18584301196837999</v>
      </c>
      <c r="K11" s="17">
        <v>0.21259824867905699</v>
      </c>
      <c r="L11" s="17">
        <v>0.22874212201709801</v>
      </c>
      <c r="M11" s="17">
        <v>0.271626525115156</v>
      </c>
      <c r="N11" s="17">
        <v>0.24299510977258601</v>
      </c>
      <c r="O11" s="17">
        <v>0.207637839840426</v>
      </c>
      <c r="P11" s="17"/>
      <c r="Q11" s="17">
        <v>0.194473749728613</v>
      </c>
      <c r="R11" s="17">
        <v>0.21248645153026999</v>
      </c>
      <c r="S11" s="17">
        <v>0.18531253847076501</v>
      </c>
      <c r="T11" s="17">
        <v>0.224411989228924</v>
      </c>
      <c r="U11" s="17"/>
      <c r="V11" s="17">
        <v>0.23519261444206399</v>
      </c>
      <c r="W11" s="17">
        <v>0.22285166449090199</v>
      </c>
      <c r="X11" s="17">
        <v>0.21237828352054899</v>
      </c>
      <c r="Y11" s="17">
        <v>0.22502788973253901</v>
      </c>
      <c r="Z11" s="17">
        <v>0.233074949907352</v>
      </c>
      <c r="AA11" s="17">
        <v>0.190053104560019</v>
      </c>
      <c r="AB11" s="17">
        <v>0.22582895818160401</v>
      </c>
      <c r="AC11" s="17">
        <v>0.13079310237587799</v>
      </c>
      <c r="AD11" s="17">
        <v>0.21143569077434299</v>
      </c>
      <c r="AE11" s="17"/>
      <c r="AF11" s="17">
        <v>0.177464476662964</v>
      </c>
      <c r="AG11" s="17">
        <v>0.21764880634251901</v>
      </c>
      <c r="AH11" s="17">
        <v>0.237580417619245</v>
      </c>
      <c r="AI11" s="17">
        <v>0.147975859927887</v>
      </c>
      <c r="AJ11" s="17">
        <v>0.215368622051406</v>
      </c>
      <c r="AK11" s="17">
        <v>0.24691814293630299</v>
      </c>
      <c r="AL11" s="17"/>
      <c r="AM11" s="17">
        <v>0.156090265632084</v>
      </c>
      <c r="AN11" s="17">
        <v>0.19837579319593701</v>
      </c>
      <c r="AO11" s="17">
        <v>0.19912406133809701</v>
      </c>
      <c r="AP11" s="17">
        <v>0.235343303923678</v>
      </c>
      <c r="AQ11" s="17">
        <v>0.15870047958900499</v>
      </c>
      <c r="AR11" s="17">
        <v>0.30251517468943001</v>
      </c>
      <c r="AS11" s="17">
        <v>0.17203699048700899</v>
      </c>
      <c r="AT11" s="17">
        <v>0.232425177167396</v>
      </c>
      <c r="AU11" s="17">
        <v>0.23237820390951699</v>
      </c>
      <c r="AV11" s="17">
        <v>0.313315813602209</v>
      </c>
      <c r="AW11" s="17">
        <v>0.25230041994268798</v>
      </c>
      <c r="AX11" s="17">
        <v>0.23169028575049999</v>
      </c>
      <c r="AY11" s="17">
        <v>0.18306968276931701</v>
      </c>
      <c r="AZ11" s="17">
        <v>0.195578610621258</v>
      </c>
      <c r="BA11" s="17">
        <v>0.22376824712372301</v>
      </c>
      <c r="BB11" s="17">
        <v>0.28745700244869199</v>
      </c>
      <c r="BC11" s="17"/>
      <c r="BD11" s="17">
        <v>0.22619939010912499</v>
      </c>
      <c r="BE11" s="17">
        <v>0.206241752369763</v>
      </c>
      <c r="BF11" s="17">
        <v>0.22459229433154401</v>
      </c>
      <c r="BG11" s="17"/>
      <c r="BH11" s="17">
        <v>0.21040269470832601</v>
      </c>
      <c r="BI11" s="17">
        <v>0.22155770554649701</v>
      </c>
      <c r="BJ11" s="17">
        <v>0.27396598553170298</v>
      </c>
      <c r="BK11" s="17"/>
      <c r="BL11" s="17">
        <v>0.17000388676348099</v>
      </c>
      <c r="BM11" s="17">
        <v>0.28502839666438601</v>
      </c>
      <c r="BN11" s="17">
        <v>0.22687483476068901</v>
      </c>
      <c r="BO11" s="17"/>
      <c r="BP11" s="17">
        <v>0.24021437939725501</v>
      </c>
      <c r="BQ11" s="17">
        <v>0.204943620197411</v>
      </c>
      <c r="BR11" s="17"/>
      <c r="BS11" s="17">
        <v>0.20822659960659801</v>
      </c>
      <c r="BT11" s="17">
        <v>0.234831601983824</v>
      </c>
      <c r="BU11" s="17">
        <v>0.23181429337072701</v>
      </c>
      <c r="BV11" s="17">
        <v>0.208390873125811</v>
      </c>
      <c r="BW11" s="17"/>
      <c r="BX11" s="17">
        <v>0.21857256586780299</v>
      </c>
      <c r="BY11" s="17">
        <v>0.177425622224652</v>
      </c>
      <c r="BZ11" s="17">
        <v>0.21842270060595401</v>
      </c>
      <c r="CA11" s="17"/>
      <c r="CB11" s="17">
        <v>0.21869490631837299</v>
      </c>
      <c r="CC11" s="17">
        <v>0.188598033575895</v>
      </c>
      <c r="CD11" s="17">
        <v>0.205161482652918</v>
      </c>
      <c r="CE11" s="17">
        <v>0.24319452254628701</v>
      </c>
      <c r="CF11" s="17">
        <v>0.217584324155181</v>
      </c>
      <c r="CG11" s="17">
        <v>0.23118513729659701</v>
      </c>
      <c r="CH11" s="17"/>
      <c r="CI11" s="17">
        <v>0.21573581097216399</v>
      </c>
      <c r="CJ11" s="17">
        <v>0.21133854464867599</v>
      </c>
      <c r="CK11" s="17">
        <v>0.205608830460801</v>
      </c>
      <c r="CL11" s="17">
        <v>0.22212491387063901</v>
      </c>
    </row>
    <row r="12" spans="2:90" ht="29" x14ac:dyDescent="0.35">
      <c r="B12" s="21" t="s">
        <v>459</v>
      </c>
      <c r="C12" s="17">
        <v>0.28814296859982402</v>
      </c>
      <c r="D12" s="17">
        <v>0.28035373551391901</v>
      </c>
      <c r="E12" s="17">
        <v>0.29416369636684198</v>
      </c>
      <c r="F12" s="17"/>
      <c r="G12" s="17">
        <v>0.291809815104148</v>
      </c>
      <c r="H12" s="17">
        <v>0.24356602702223801</v>
      </c>
      <c r="I12" s="17">
        <v>0.268182920428782</v>
      </c>
      <c r="J12" s="17">
        <v>0.317146382230517</v>
      </c>
      <c r="K12" s="17">
        <v>0.29875638216296801</v>
      </c>
      <c r="L12" s="17">
        <v>0.310845471484263</v>
      </c>
      <c r="M12" s="17">
        <v>0.29718511773524797</v>
      </c>
      <c r="N12" s="17">
        <v>0.28574430066380202</v>
      </c>
      <c r="O12" s="17">
        <v>0.27914880708078899</v>
      </c>
      <c r="P12" s="17"/>
      <c r="Q12" s="17">
        <v>0.252811048525933</v>
      </c>
      <c r="R12" s="17">
        <v>0.28049763957817903</v>
      </c>
      <c r="S12" s="17">
        <v>0.338833171093121</v>
      </c>
      <c r="T12" s="17">
        <v>0.28417916192609899</v>
      </c>
      <c r="U12" s="17"/>
      <c r="V12" s="17">
        <v>0.26150706925948902</v>
      </c>
      <c r="W12" s="17">
        <v>0.29645708970759299</v>
      </c>
      <c r="X12" s="17">
        <v>0.315295628549428</v>
      </c>
      <c r="Y12" s="17">
        <v>0.32431152759911402</v>
      </c>
      <c r="Z12" s="17">
        <v>0.25195136270311602</v>
      </c>
      <c r="AA12" s="17">
        <v>0.30276764064349898</v>
      </c>
      <c r="AB12" s="17">
        <v>0.29304111205778699</v>
      </c>
      <c r="AC12" s="17">
        <v>0.25879765756077799</v>
      </c>
      <c r="AD12" s="17">
        <v>0.281399336398161</v>
      </c>
      <c r="AE12" s="17"/>
      <c r="AF12" s="17">
        <v>0.28596084582255199</v>
      </c>
      <c r="AG12" s="17">
        <v>0.28652740937207999</v>
      </c>
      <c r="AH12" s="17">
        <v>0.32399754989846902</v>
      </c>
      <c r="AI12" s="17">
        <v>0.395934985195186</v>
      </c>
      <c r="AJ12" s="17">
        <v>0.27440104603555299</v>
      </c>
      <c r="AK12" s="17">
        <v>0.27294220526979301</v>
      </c>
      <c r="AL12" s="17"/>
      <c r="AM12" s="17">
        <v>0.35031529093734098</v>
      </c>
      <c r="AN12" s="17">
        <v>0.36726315328240999</v>
      </c>
      <c r="AO12" s="17">
        <v>0.24482122391602501</v>
      </c>
      <c r="AP12" s="17">
        <v>0.28443729483602898</v>
      </c>
      <c r="AQ12" s="17">
        <v>0.31052116741944602</v>
      </c>
      <c r="AR12" s="17">
        <v>0.24495463958736</v>
      </c>
      <c r="AS12" s="17">
        <v>0.29133277960137799</v>
      </c>
      <c r="AT12" s="17">
        <v>0.31160021613265698</v>
      </c>
      <c r="AU12" s="17">
        <v>0.215257589125359</v>
      </c>
      <c r="AV12" s="17">
        <v>0.21273091904431801</v>
      </c>
      <c r="AW12" s="17">
        <v>0.35907008609575303</v>
      </c>
      <c r="AX12" s="17">
        <v>0.28664493142386699</v>
      </c>
      <c r="AY12" s="17">
        <v>0.24843109085972101</v>
      </c>
      <c r="AZ12" s="17">
        <v>0.30717454826248602</v>
      </c>
      <c r="BA12" s="17">
        <v>0.21216206831912399</v>
      </c>
      <c r="BB12" s="17">
        <v>0.23301190741059799</v>
      </c>
      <c r="BC12" s="17"/>
      <c r="BD12" s="17">
        <v>0.28669276304668101</v>
      </c>
      <c r="BE12" s="17">
        <v>0.294230120961195</v>
      </c>
      <c r="BF12" s="17">
        <v>0.28070504472695701</v>
      </c>
      <c r="BG12" s="17"/>
      <c r="BH12" s="17">
        <v>0.28833520926925899</v>
      </c>
      <c r="BI12" s="17">
        <v>0.273857899196433</v>
      </c>
      <c r="BJ12" s="17">
        <v>0.26515672932093198</v>
      </c>
      <c r="BK12" s="17"/>
      <c r="BL12" s="17">
        <v>0.32609086703796902</v>
      </c>
      <c r="BM12" s="17">
        <v>0.222284206399956</v>
      </c>
      <c r="BN12" s="17">
        <v>0.27403640796006001</v>
      </c>
      <c r="BO12" s="17"/>
      <c r="BP12" s="17">
        <v>0.28807811968913699</v>
      </c>
      <c r="BQ12" s="17">
        <v>0.29197746391402701</v>
      </c>
      <c r="BR12" s="17"/>
      <c r="BS12" s="17">
        <v>0.22076605317551301</v>
      </c>
      <c r="BT12" s="17">
        <v>0.25057609242324003</v>
      </c>
      <c r="BU12" s="17">
        <v>0.30686008285534899</v>
      </c>
      <c r="BV12" s="17">
        <v>0.31296290918474901</v>
      </c>
      <c r="BW12" s="17"/>
      <c r="BX12" s="17">
        <v>0.33185172945747998</v>
      </c>
      <c r="BY12" s="17">
        <v>0.24873335372470501</v>
      </c>
      <c r="BZ12" s="17">
        <v>0.28623454151887301</v>
      </c>
      <c r="CA12" s="17"/>
      <c r="CB12" s="17">
        <v>0.25332324437687098</v>
      </c>
      <c r="CC12" s="17">
        <v>0.28011755980782499</v>
      </c>
      <c r="CD12" s="17">
        <v>0.352182452407445</v>
      </c>
      <c r="CE12" s="17">
        <v>0.27604629663722502</v>
      </c>
      <c r="CF12" s="17">
        <v>0.21121690106032101</v>
      </c>
      <c r="CG12" s="17">
        <v>0.32313712137149903</v>
      </c>
      <c r="CH12" s="17"/>
      <c r="CI12" s="17">
        <v>0.257087770987944</v>
      </c>
      <c r="CJ12" s="17">
        <v>0.233540959245983</v>
      </c>
      <c r="CK12" s="17">
        <v>0.43423703398471802</v>
      </c>
      <c r="CL12" s="17">
        <v>0.28842788875030101</v>
      </c>
    </row>
    <row r="13" spans="2:90" x14ac:dyDescent="0.35">
      <c r="B13" s="21" t="s">
        <v>177</v>
      </c>
      <c r="C13" s="17">
        <v>9.7865729560570699E-2</v>
      </c>
      <c r="D13" s="17">
        <v>9.7197580680415105E-2</v>
      </c>
      <c r="E13" s="17">
        <v>9.8776328837251806E-2</v>
      </c>
      <c r="F13" s="17"/>
      <c r="G13" s="17">
        <v>8.9169591529973793E-2</v>
      </c>
      <c r="H13" s="17">
        <v>9.7732666614123304E-2</v>
      </c>
      <c r="I13" s="17">
        <v>0.10432339773737</v>
      </c>
      <c r="J13" s="17">
        <v>8.8053822622853703E-2</v>
      </c>
      <c r="K13" s="17">
        <v>0.10583313310480399</v>
      </c>
      <c r="L13" s="17">
        <v>6.1322014225042201E-2</v>
      </c>
      <c r="M13" s="17">
        <v>9.3051286739405506E-2</v>
      </c>
      <c r="N13" s="17">
        <v>0.12229370752397201</v>
      </c>
      <c r="O13" s="17">
        <v>0.116682899214409</v>
      </c>
      <c r="P13" s="17"/>
      <c r="Q13" s="17">
        <v>0.13056924969453301</v>
      </c>
      <c r="R13" s="17">
        <v>0.111861431734147</v>
      </c>
      <c r="S13" s="17">
        <v>0.10230514018654301</v>
      </c>
      <c r="T13" s="17">
        <v>9.5125965308104701E-2</v>
      </c>
      <c r="U13" s="17"/>
      <c r="V13" s="17">
        <v>0.119375480323172</v>
      </c>
      <c r="W13" s="17">
        <v>9.7215885209434402E-2</v>
      </c>
      <c r="X13" s="17">
        <v>7.2201164617437794E-2</v>
      </c>
      <c r="Y13" s="17">
        <v>7.9593128507125396E-2</v>
      </c>
      <c r="Z13" s="17">
        <v>0.124299592312971</v>
      </c>
      <c r="AA13" s="17">
        <v>8.6705456845918003E-2</v>
      </c>
      <c r="AB13" s="17">
        <v>7.5264547200249096E-2</v>
      </c>
      <c r="AC13" s="17">
        <v>0.12787784856284501</v>
      </c>
      <c r="AD13" s="17">
        <v>0.103900018478608</v>
      </c>
      <c r="AE13" s="17"/>
      <c r="AF13" s="17">
        <v>0.11378468277022399</v>
      </c>
      <c r="AG13" s="17">
        <v>9.8263921354189501E-2</v>
      </c>
      <c r="AH13" s="17">
        <v>6.70907398916534E-2</v>
      </c>
      <c r="AI13" s="17">
        <v>7.6985097105422298E-2</v>
      </c>
      <c r="AJ13" s="17">
        <v>0.112307291053069</v>
      </c>
      <c r="AK13" s="17">
        <v>8.9186684591986601E-2</v>
      </c>
      <c r="AL13" s="17"/>
      <c r="AM13" s="17">
        <v>7.8075251274635202E-2</v>
      </c>
      <c r="AN13" s="17">
        <v>9.0593935001831896E-2</v>
      </c>
      <c r="AO13" s="17">
        <v>0.112431561744874</v>
      </c>
      <c r="AP13" s="17">
        <v>9.3531171584636197E-2</v>
      </c>
      <c r="AQ13" s="17">
        <v>9.1995047205275002E-2</v>
      </c>
      <c r="AR13" s="17">
        <v>7.8603764036524998E-2</v>
      </c>
      <c r="AS13" s="17">
        <v>0.104912398621671</v>
      </c>
      <c r="AT13" s="17">
        <v>0.107476913006082</v>
      </c>
      <c r="AU13" s="17">
        <v>0.10621174553681199</v>
      </c>
      <c r="AV13" s="17">
        <v>0.131108661476772</v>
      </c>
      <c r="AW13" s="17">
        <v>9.9185669038911295E-2</v>
      </c>
      <c r="AX13" s="17">
        <v>0.112526936141339</v>
      </c>
      <c r="AY13" s="17">
        <v>0.11215555360250901</v>
      </c>
      <c r="AZ13" s="17">
        <v>9.1538567773997007E-2</v>
      </c>
      <c r="BA13" s="17">
        <v>0.13973076970659001</v>
      </c>
      <c r="BB13" s="17">
        <v>7.9898948980552095E-2</v>
      </c>
      <c r="BC13" s="17"/>
      <c r="BD13" s="17">
        <v>0.10029101509417</v>
      </c>
      <c r="BE13" s="17">
        <v>8.8494681719025206E-2</v>
      </c>
      <c r="BF13" s="17">
        <v>0.10492531068472501</v>
      </c>
      <c r="BG13" s="17"/>
      <c r="BH13" s="17">
        <v>9.2906897985224293E-2</v>
      </c>
      <c r="BI13" s="17">
        <v>0.103033054102372</v>
      </c>
      <c r="BJ13" s="17">
        <v>0.11174973544327101</v>
      </c>
      <c r="BK13" s="17"/>
      <c r="BL13" s="17">
        <v>0.20085163640864601</v>
      </c>
      <c r="BM13" s="17">
        <v>0.103130406613731</v>
      </c>
      <c r="BN13" s="17">
        <v>0.10791221156019</v>
      </c>
      <c r="BO13" s="17"/>
      <c r="BP13" s="17">
        <v>0.113293847830424</v>
      </c>
      <c r="BQ13" s="17">
        <v>9.4308484259342601E-2</v>
      </c>
      <c r="BR13" s="17"/>
      <c r="BS13" s="17">
        <v>7.2725902798598294E-2</v>
      </c>
      <c r="BT13" s="17">
        <v>0.11915942156958199</v>
      </c>
      <c r="BU13" s="17">
        <v>0.111064377611856</v>
      </c>
      <c r="BV13" s="17">
        <v>8.5787375335585697E-2</v>
      </c>
      <c r="BW13" s="17"/>
      <c r="BX13" s="17">
        <v>9.1059220054210202E-2</v>
      </c>
      <c r="BY13" s="17">
        <v>8.6305390204117302E-2</v>
      </c>
      <c r="BZ13" s="17">
        <v>9.9250426785756796E-2</v>
      </c>
      <c r="CA13" s="17"/>
      <c r="CB13" s="17">
        <v>9.4023037456365102E-2</v>
      </c>
      <c r="CC13" s="17">
        <v>7.3172450361733296E-2</v>
      </c>
      <c r="CD13" s="17">
        <v>0.111645295300418</v>
      </c>
      <c r="CE13" s="17">
        <v>9.7739239489857702E-2</v>
      </c>
      <c r="CF13" s="17">
        <v>5.1191607354067602E-2</v>
      </c>
      <c r="CG13" s="17">
        <v>0.15028634507296501</v>
      </c>
      <c r="CH13" s="17"/>
      <c r="CI13" s="17">
        <v>8.5842567988153998E-2</v>
      </c>
      <c r="CJ13" s="17">
        <v>9.2782768554034695E-2</v>
      </c>
      <c r="CK13" s="17">
        <v>0.107186956580455</v>
      </c>
      <c r="CL13" s="17">
        <v>0.101079952217084</v>
      </c>
    </row>
    <row r="14" spans="2:90" x14ac:dyDescent="0.35">
      <c r="B14" s="21" t="s">
        <v>176</v>
      </c>
      <c r="C14" s="17">
        <v>4.3678422457388899E-2</v>
      </c>
      <c r="D14" s="17">
        <v>4.13358504300416E-2</v>
      </c>
      <c r="E14" s="17">
        <v>4.4705181071597301E-2</v>
      </c>
      <c r="F14" s="17"/>
      <c r="G14" s="17">
        <v>2.6220753850327402E-2</v>
      </c>
      <c r="H14" s="17">
        <v>6.0680307093579702E-2</v>
      </c>
      <c r="I14" s="17">
        <v>4.2646826755927701E-2</v>
      </c>
      <c r="J14" s="17">
        <v>5.7516010506356699E-2</v>
      </c>
      <c r="K14" s="17">
        <v>5.4957914982024798E-2</v>
      </c>
      <c r="L14" s="17">
        <v>4.5434583699836599E-2</v>
      </c>
      <c r="M14" s="17">
        <v>1.08665443218267E-2</v>
      </c>
      <c r="N14" s="17">
        <v>3.9052114727142102E-2</v>
      </c>
      <c r="O14" s="17">
        <v>5.6735655674743701E-2</v>
      </c>
      <c r="P14" s="17"/>
      <c r="Q14" s="17">
        <v>4.6699801469631E-2</v>
      </c>
      <c r="R14" s="17">
        <v>4.2388142379354302E-2</v>
      </c>
      <c r="S14" s="17">
        <v>4.9019493394089703E-2</v>
      </c>
      <c r="T14" s="17">
        <v>4.2728081340205101E-2</v>
      </c>
      <c r="U14" s="17"/>
      <c r="V14" s="17">
        <v>5.1095370925297298E-2</v>
      </c>
      <c r="W14" s="17">
        <v>3.8895087435129601E-2</v>
      </c>
      <c r="X14" s="17">
        <v>3.8227736629003799E-2</v>
      </c>
      <c r="Y14" s="17">
        <v>6.2023292118479303E-2</v>
      </c>
      <c r="Z14" s="17">
        <v>5.8345219078563902E-2</v>
      </c>
      <c r="AA14" s="17">
        <v>3.0143654984324499E-2</v>
      </c>
      <c r="AB14" s="17">
        <v>2.08377018127948E-2</v>
      </c>
      <c r="AC14" s="17">
        <v>3.41767669720116E-2</v>
      </c>
      <c r="AD14" s="17">
        <v>5.1266417887551798E-2</v>
      </c>
      <c r="AE14" s="17"/>
      <c r="AF14" s="17">
        <v>4.7744062230502801E-2</v>
      </c>
      <c r="AG14" s="17">
        <v>5.36909466852106E-2</v>
      </c>
      <c r="AH14" s="17">
        <v>3.9663885730074601E-2</v>
      </c>
      <c r="AI14" s="17">
        <v>2.4453646122805602E-2</v>
      </c>
      <c r="AJ14" s="17">
        <v>4.6488442838200097E-2</v>
      </c>
      <c r="AK14" s="17">
        <v>3.7422538452121998E-2</v>
      </c>
      <c r="AL14" s="17"/>
      <c r="AM14" s="17">
        <v>2.9616898053845299E-2</v>
      </c>
      <c r="AN14" s="17">
        <v>3.1531642253234002E-2</v>
      </c>
      <c r="AO14" s="17">
        <v>4.6706970531438297E-2</v>
      </c>
      <c r="AP14" s="17">
        <v>4.1322812806270301E-2</v>
      </c>
      <c r="AQ14" s="17">
        <v>3.8541503534043002E-2</v>
      </c>
      <c r="AR14" s="17">
        <v>5.3592749854327798E-2</v>
      </c>
      <c r="AS14" s="17">
        <v>4.7758888503154497E-2</v>
      </c>
      <c r="AT14" s="17">
        <v>3.15684233231662E-2</v>
      </c>
      <c r="AU14" s="17">
        <v>6.9423768870215494E-2</v>
      </c>
      <c r="AV14" s="17">
        <v>2.3060990672431499E-2</v>
      </c>
      <c r="AW14" s="17">
        <v>1.0657674198314201E-2</v>
      </c>
      <c r="AX14" s="17">
        <v>6.1326647902121903E-2</v>
      </c>
      <c r="AY14" s="17">
        <v>6.7706977589219994E-2</v>
      </c>
      <c r="AZ14" s="17">
        <v>5.6227136248766602E-2</v>
      </c>
      <c r="BA14" s="17">
        <v>0.122135493339736</v>
      </c>
      <c r="BB14" s="17">
        <v>3.63083178284608E-2</v>
      </c>
      <c r="BC14" s="17"/>
      <c r="BD14" s="17">
        <v>4.5635664890258401E-2</v>
      </c>
      <c r="BE14" s="17">
        <v>3.8303387797977997E-2</v>
      </c>
      <c r="BF14" s="17">
        <v>4.5755125889107899E-2</v>
      </c>
      <c r="BG14" s="17"/>
      <c r="BH14" s="17">
        <v>4.6676313217491501E-2</v>
      </c>
      <c r="BI14" s="17">
        <v>4.2523124969097902E-2</v>
      </c>
      <c r="BJ14" s="17">
        <v>3.84489546197204E-2</v>
      </c>
      <c r="BK14" s="17"/>
      <c r="BL14" s="17">
        <v>2.8386050437497201E-2</v>
      </c>
      <c r="BM14" s="17">
        <v>4.6686002843854102E-2</v>
      </c>
      <c r="BN14" s="17">
        <v>4.8057447632609003E-2</v>
      </c>
      <c r="BO14" s="17"/>
      <c r="BP14" s="17">
        <v>3.2932388538572499E-2</v>
      </c>
      <c r="BQ14" s="17">
        <v>4.4456287931409398E-2</v>
      </c>
      <c r="BR14" s="17"/>
      <c r="BS14" s="17">
        <v>4.0459875278064897E-2</v>
      </c>
      <c r="BT14" s="17">
        <v>4.5739171983330898E-2</v>
      </c>
      <c r="BU14" s="17">
        <v>5.6273253823498001E-2</v>
      </c>
      <c r="BV14" s="17">
        <v>3.6405775362881899E-2</v>
      </c>
      <c r="BW14" s="17"/>
      <c r="BX14" s="17">
        <v>3.1476934933674497E-2</v>
      </c>
      <c r="BY14" s="17">
        <v>4.2157589630832201E-2</v>
      </c>
      <c r="BZ14" s="17">
        <v>4.4980661034213699E-2</v>
      </c>
      <c r="CA14" s="17"/>
      <c r="CB14" s="17">
        <v>3.4626463576584797E-2</v>
      </c>
      <c r="CC14" s="17">
        <v>1.5902139691739699E-2</v>
      </c>
      <c r="CD14" s="17">
        <v>5.0430979495082601E-2</v>
      </c>
      <c r="CE14" s="17">
        <v>5.49320493862007E-2</v>
      </c>
      <c r="CF14" s="17">
        <v>3.8357669969764897E-2</v>
      </c>
      <c r="CG14" s="17">
        <v>6.9319843085885097E-2</v>
      </c>
      <c r="CH14" s="17"/>
      <c r="CI14" s="17">
        <v>5.8792347538491899E-2</v>
      </c>
      <c r="CJ14" s="17">
        <v>4.6971029990095503E-2</v>
      </c>
      <c r="CK14" s="17">
        <v>4.2641055879453799E-2</v>
      </c>
      <c r="CL14" s="17">
        <v>3.8621803404557301E-2</v>
      </c>
    </row>
    <row r="15" spans="2:90" ht="29" x14ac:dyDescent="0.35">
      <c r="B15" s="21" t="s">
        <v>460</v>
      </c>
      <c r="C15" s="17">
        <v>2.5937427981061099E-2</v>
      </c>
      <c r="D15" s="17">
        <v>2.8907193766952999E-2</v>
      </c>
      <c r="E15" s="17">
        <v>2.2902975227071701E-2</v>
      </c>
      <c r="F15" s="17"/>
      <c r="G15" s="17">
        <v>1.3912885932095E-2</v>
      </c>
      <c r="H15" s="17">
        <v>1.8676519899368301E-2</v>
      </c>
      <c r="I15" s="17">
        <v>3.2708025673692902E-2</v>
      </c>
      <c r="J15" s="17">
        <v>2.5482498735682198E-2</v>
      </c>
      <c r="K15" s="17">
        <v>2.2380992683447402E-2</v>
      </c>
      <c r="L15" s="17">
        <v>2.8804690245044201E-2</v>
      </c>
      <c r="M15" s="17">
        <v>9.5478516113113292E-3</v>
      </c>
      <c r="N15" s="17">
        <v>4.9827174497837197E-2</v>
      </c>
      <c r="O15" s="17">
        <v>3.0471960784583099E-2</v>
      </c>
      <c r="P15" s="17"/>
      <c r="Q15" s="17">
        <v>3.17773159476432E-2</v>
      </c>
      <c r="R15" s="17">
        <v>2.04065531625146E-2</v>
      </c>
      <c r="S15" s="17">
        <v>1.78868527303708E-2</v>
      </c>
      <c r="T15" s="17">
        <v>2.6381604783161799E-2</v>
      </c>
      <c r="U15" s="17"/>
      <c r="V15" s="17">
        <v>3.3433850847599603E-2</v>
      </c>
      <c r="W15" s="17">
        <v>1.0908929000758801E-2</v>
      </c>
      <c r="X15" s="17">
        <v>6.2161751131929004E-3</v>
      </c>
      <c r="Y15" s="17">
        <v>3.5559879081238803E-2</v>
      </c>
      <c r="Z15" s="17">
        <v>3.8465344748574999E-2</v>
      </c>
      <c r="AA15" s="17">
        <v>1.6439365423303199E-2</v>
      </c>
      <c r="AB15" s="17">
        <v>3.9422253772652398E-2</v>
      </c>
      <c r="AC15" s="17">
        <v>4.1753013148290601E-2</v>
      </c>
      <c r="AD15" s="17">
        <v>2.5390136346743E-2</v>
      </c>
      <c r="AE15" s="17"/>
      <c r="AF15" s="17">
        <v>2.5945689219014099E-2</v>
      </c>
      <c r="AG15" s="17">
        <v>2.9857913929865702E-2</v>
      </c>
      <c r="AH15" s="17">
        <v>1.6324033796338601E-2</v>
      </c>
      <c r="AI15" s="17">
        <v>3.5807079467735897E-2</v>
      </c>
      <c r="AJ15" s="17">
        <v>2.6990543175257599E-2</v>
      </c>
      <c r="AK15" s="17">
        <v>2.4373702629565099E-2</v>
      </c>
      <c r="AL15" s="17"/>
      <c r="AM15" s="17">
        <v>3.6130560550526103E-2</v>
      </c>
      <c r="AN15" s="17">
        <v>3.3223332377619999E-2</v>
      </c>
      <c r="AO15" s="17">
        <v>2.0336225929410898E-2</v>
      </c>
      <c r="AP15" s="17">
        <v>2.5677775904177701E-2</v>
      </c>
      <c r="AQ15" s="17">
        <v>3.6936144875374902E-2</v>
      </c>
      <c r="AR15" s="17">
        <v>2.5411791060452799E-2</v>
      </c>
      <c r="AS15" s="17">
        <v>4.5310354128071002E-2</v>
      </c>
      <c r="AT15" s="17">
        <v>8.0580384185916197E-3</v>
      </c>
      <c r="AU15" s="17">
        <v>2.3535085650741201E-2</v>
      </c>
      <c r="AV15" s="17">
        <v>1.5469148404685501E-2</v>
      </c>
      <c r="AW15" s="17">
        <v>2.13092265326532E-2</v>
      </c>
      <c r="AX15" s="17">
        <v>1.0560372594322E-2</v>
      </c>
      <c r="AY15" s="17">
        <v>6.1362985800208901E-2</v>
      </c>
      <c r="AZ15" s="17">
        <v>2.4264208665837499E-2</v>
      </c>
      <c r="BA15" s="17">
        <v>1.5867634686955501E-2</v>
      </c>
      <c r="BB15" s="17">
        <v>1.64281234772863E-2</v>
      </c>
      <c r="BC15" s="17"/>
      <c r="BD15" s="17">
        <v>2.2313796188258399E-2</v>
      </c>
      <c r="BE15" s="17">
        <v>1.5582816133879801E-2</v>
      </c>
      <c r="BF15" s="17">
        <v>3.5779231733996199E-2</v>
      </c>
      <c r="BG15" s="17"/>
      <c r="BH15" s="17">
        <v>2.6895037358340899E-2</v>
      </c>
      <c r="BI15" s="17">
        <v>1.91140639280711E-2</v>
      </c>
      <c r="BJ15" s="17">
        <v>2.1951077531729001E-2</v>
      </c>
      <c r="BK15" s="17"/>
      <c r="BL15" s="17">
        <v>2.5570428642859602E-2</v>
      </c>
      <c r="BM15" s="17">
        <v>2.92672192458584E-2</v>
      </c>
      <c r="BN15" s="17">
        <v>2.61296920922553E-2</v>
      </c>
      <c r="BO15" s="17"/>
      <c r="BP15" s="17">
        <v>2.6271945282084399E-2</v>
      </c>
      <c r="BQ15" s="17">
        <v>2.6160289590146501E-2</v>
      </c>
      <c r="BR15" s="17"/>
      <c r="BS15" s="17">
        <v>1.10621518534998E-2</v>
      </c>
      <c r="BT15" s="17">
        <v>2.1767681809705099E-2</v>
      </c>
      <c r="BU15" s="17">
        <v>1.25172192469441E-2</v>
      </c>
      <c r="BV15" s="17">
        <v>3.7847622164240903E-2</v>
      </c>
      <c r="BW15" s="17"/>
      <c r="BX15" s="17">
        <v>1.7429575067424E-2</v>
      </c>
      <c r="BY15" s="17">
        <v>1.4805740641286501E-2</v>
      </c>
      <c r="BZ15" s="17">
        <v>2.7464333916298E-2</v>
      </c>
      <c r="CA15" s="17"/>
      <c r="CB15" s="17">
        <v>6.8399641598845297E-3</v>
      </c>
      <c r="CC15" s="17">
        <v>1.51310616569128E-2</v>
      </c>
      <c r="CD15" s="17">
        <v>4.6191124926412003E-2</v>
      </c>
      <c r="CE15" s="17">
        <v>4.0198019254833399E-2</v>
      </c>
      <c r="CF15" s="17">
        <v>1.57412318653091E-2</v>
      </c>
      <c r="CG15" s="17">
        <v>2.47051554011588E-2</v>
      </c>
      <c r="CH15" s="17"/>
      <c r="CI15" s="17">
        <v>3.4784723785667701E-2</v>
      </c>
      <c r="CJ15" s="17">
        <v>2.9056392057489999E-2</v>
      </c>
      <c r="CK15" s="17">
        <v>1.53162046950034E-2</v>
      </c>
      <c r="CL15" s="17">
        <v>2.4940061669692301E-2</v>
      </c>
    </row>
    <row r="16" spans="2:90" x14ac:dyDescent="0.35">
      <c r="B16" s="21" t="s">
        <v>150</v>
      </c>
      <c r="C16" s="23">
        <v>1.9794054224664299E-2</v>
      </c>
      <c r="D16" s="23">
        <v>2.5042961751903701E-2</v>
      </c>
      <c r="E16" s="23">
        <v>1.41360207183889E-2</v>
      </c>
      <c r="F16" s="23"/>
      <c r="G16" s="23">
        <v>2.67085924228103E-2</v>
      </c>
      <c r="H16" s="23">
        <v>2.9790519083715401E-2</v>
      </c>
      <c r="I16" s="23">
        <v>1.2544499223067201E-2</v>
      </c>
      <c r="J16" s="23">
        <v>3.1268487764385497E-2</v>
      </c>
      <c r="K16" s="23">
        <v>1.07983942057305E-2</v>
      </c>
      <c r="L16" s="23">
        <v>3.3864615441107797E-2</v>
      </c>
      <c r="M16" s="23">
        <v>4.8980052795499201E-3</v>
      </c>
      <c r="N16" s="23">
        <v>1.9566873017556101E-2</v>
      </c>
      <c r="O16" s="23">
        <v>1.0066548487322099E-2</v>
      </c>
      <c r="P16" s="23"/>
      <c r="Q16" s="23">
        <v>2.52198313016916E-2</v>
      </c>
      <c r="R16" s="23">
        <v>1.9822528921418101E-2</v>
      </c>
      <c r="S16" s="23">
        <v>8.3221156937589493E-3</v>
      </c>
      <c r="T16" s="23">
        <v>1.95579638552578E-2</v>
      </c>
      <c r="U16" s="23"/>
      <c r="V16" s="23">
        <v>1.09512260783518E-2</v>
      </c>
      <c r="W16" s="23">
        <v>1.34786976708409E-2</v>
      </c>
      <c r="X16" s="23">
        <v>1.8124967158573601E-2</v>
      </c>
      <c r="Y16" s="23">
        <v>1.9054432439391498E-2</v>
      </c>
      <c r="Z16" s="23">
        <v>4.38965264479531E-3</v>
      </c>
      <c r="AA16" s="23">
        <v>4.3996354800320603E-2</v>
      </c>
      <c r="AB16" s="23">
        <v>2.1596456539318999E-2</v>
      </c>
      <c r="AC16" s="23">
        <v>2.7994771971200101E-2</v>
      </c>
      <c r="AD16" s="23">
        <v>2.6460823076843502E-2</v>
      </c>
      <c r="AE16" s="23"/>
      <c r="AF16" s="23">
        <v>1.7400622194893401E-2</v>
      </c>
      <c r="AG16" s="23">
        <v>1.45410277780064E-2</v>
      </c>
      <c r="AH16" s="23">
        <v>1.9200488996029601E-2</v>
      </c>
      <c r="AI16" s="23">
        <v>1.8006936828495201E-2</v>
      </c>
      <c r="AJ16" s="23">
        <v>2.6616026407913301E-2</v>
      </c>
      <c r="AK16" s="23">
        <v>2.0594602525115399E-2</v>
      </c>
      <c r="AL16" s="23"/>
      <c r="AM16" s="23">
        <v>5.0003493229698798E-2</v>
      </c>
      <c r="AN16" s="23">
        <v>3.3860458772927898E-2</v>
      </c>
      <c r="AO16" s="23">
        <v>4.6260562147901502E-2</v>
      </c>
      <c r="AP16" s="23">
        <v>0</v>
      </c>
      <c r="AQ16" s="23">
        <v>1.5868290346035201E-2</v>
      </c>
      <c r="AR16" s="23">
        <v>1.0593795139971199E-2</v>
      </c>
      <c r="AS16" s="23">
        <v>1.69823719576018E-2</v>
      </c>
      <c r="AT16" s="23">
        <v>9.4817742294802995E-3</v>
      </c>
      <c r="AU16" s="23">
        <v>3.6070327542966699E-3</v>
      </c>
      <c r="AV16" s="23">
        <v>1.19423018187563E-2</v>
      </c>
      <c r="AW16" s="23">
        <v>1.90689284612547E-2</v>
      </c>
      <c r="AX16" s="23">
        <v>0</v>
      </c>
      <c r="AY16" s="23">
        <v>1.5915613118046502E-2</v>
      </c>
      <c r="AZ16" s="23">
        <v>0</v>
      </c>
      <c r="BA16" s="23">
        <v>4.3970840012527601E-2</v>
      </c>
      <c r="BB16" s="23">
        <v>9.2993555471635007E-3</v>
      </c>
      <c r="BC16" s="23"/>
      <c r="BD16" s="23">
        <v>1.8855154431820099E-2</v>
      </c>
      <c r="BE16" s="23">
        <v>2.2682359166391799E-2</v>
      </c>
      <c r="BF16" s="23">
        <v>1.4059539472007899E-2</v>
      </c>
      <c r="BG16" s="23"/>
      <c r="BH16" s="23">
        <v>1.7484740858568101E-2</v>
      </c>
      <c r="BI16" s="23">
        <v>1.18370346216284E-2</v>
      </c>
      <c r="BJ16" s="23">
        <v>3.8000230693644101E-3</v>
      </c>
      <c r="BK16" s="23"/>
      <c r="BL16" s="23">
        <v>2.36501087757068E-2</v>
      </c>
      <c r="BM16" s="23">
        <v>1.01842872720046E-2</v>
      </c>
      <c r="BN16" s="23">
        <v>3.0888849700444498E-3</v>
      </c>
      <c r="BO16" s="23"/>
      <c r="BP16" s="23">
        <v>1.8746575686059599E-2</v>
      </c>
      <c r="BQ16" s="23">
        <v>2.0263131785652099E-2</v>
      </c>
      <c r="BR16" s="23"/>
      <c r="BS16" s="23">
        <v>6.3057707624979602E-3</v>
      </c>
      <c r="BT16" s="23">
        <v>8.7829368162574296E-3</v>
      </c>
      <c r="BU16" s="23">
        <v>1.56097358592997E-2</v>
      </c>
      <c r="BV16" s="23">
        <v>2.4706674743330499E-2</v>
      </c>
      <c r="BW16" s="23"/>
      <c r="BX16" s="23">
        <v>9.3613968142076103E-3</v>
      </c>
      <c r="BY16" s="23">
        <v>1.6674078878538098E-2</v>
      </c>
      <c r="BZ16" s="23">
        <v>2.10193253093502E-2</v>
      </c>
      <c r="CA16" s="23"/>
      <c r="CB16" s="23">
        <v>4.7449498253617E-3</v>
      </c>
      <c r="CC16" s="23">
        <v>1.1019686575436101E-2</v>
      </c>
      <c r="CD16" s="23">
        <v>3.48930531587354E-2</v>
      </c>
      <c r="CE16" s="23">
        <v>1.51435189573792E-2</v>
      </c>
      <c r="CF16" s="23">
        <v>1.5663175729167401E-2</v>
      </c>
      <c r="CG16" s="23">
        <v>3.47598635074573E-2</v>
      </c>
      <c r="CH16" s="23"/>
      <c r="CI16" s="23">
        <v>2.76223845374136E-2</v>
      </c>
      <c r="CJ16" s="23">
        <v>1.89297319198574E-2</v>
      </c>
      <c r="CK16" s="23">
        <v>5.5212096403467199E-2</v>
      </c>
      <c r="CL16" s="23">
        <v>9.1203572426721297E-3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B2:CL17"/>
  <sheetViews>
    <sheetView showGridLines="0" topLeftCell="A7" workbookViewId="0">
      <pane xSplit="2" topLeftCell="C1" activePane="topRight" state="frozen"/>
      <selection pane="topRight" activeCell="B17" sqref="B17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479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476</v>
      </c>
      <c r="C9" s="17">
        <v>0.13460263192960401</v>
      </c>
      <c r="D9" s="17">
        <v>0.13961564520073</v>
      </c>
      <c r="E9" s="17">
        <v>0.12947297149210099</v>
      </c>
      <c r="F9" s="17"/>
      <c r="G9" s="17">
        <v>8.9567640253910605E-2</v>
      </c>
      <c r="H9" s="17">
        <v>0.15294560874527</v>
      </c>
      <c r="I9" s="17">
        <v>0.14419161357327701</v>
      </c>
      <c r="J9" s="17">
        <v>0.12917017232373099</v>
      </c>
      <c r="K9" s="17">
        <v>0.15547077798085601</v>
      </c>
      <c r="L9" s="17">
        <v>0.154910338921107</v>
      </c>
      <c r="M9" s="17">
        <v>0.13424379139749401</v>
      </c>
      <c r="N9" s="17">
        <v>9.5769430985836998E-2</v>
      </c>
      <c r="O9" s="17">
        <v>0.15559771137939399</v>
      </c>
      <c r="P9" s="17"/>
      <c r="Q9" s="17">
        <v>0.147117557206635</v>
      </c>
      <c r="R9" s="17">
        <v>9.4309414617592194E-2</v>
      </c>
      <c r="S9" s="17">
        <v>0.123927513868027</v>
      </c>
      <c r="T9" s="17">
        <v>0.13856622832229601</v>
      </c>
      <c r="U9" s="17"/>
      <c r="V9" s="17">
        <v>0.107017544922761</v>
      </c>
      <c r="W9" s="17">
        <v>0.123324034750317</v>
      </c>
      <c r="X9" s="17">
        <v>8.7542340695016804E-2</v>
      </c>
      <c r="Y9" s="17">
        <v>0.171792465927357</v>
      </c>
      <c r="Z9" s="17">
        <v>0.16915974695549901</v>
      </c>
      <c r="AA9" s="17">
        <v>0.12935223179764699</v>
      </c>
      <c r="AB9" s="17">
        <v>0.12968100357016599</v>
      </c>
      <c r="AC9" s="17">
        <v>0.14951480805673201</v>
      </c>
      <c r="AD9" s="17">
        <v>0.16692993698312</v>
      </c>
      <c r="AE9" s="17"/>
      <c r="AF9" s="17">
        <v>0.14590605137301399</v>
      </c>
      <c r="AG9" s="17">
        <v>0.15248827246525101</v>
      </c>
      <c r="AH9" s="17">
        <v>9.3432049644356502E-2</v>
      </c>
      <c r="AI9" s="17">
        <v>9.9161972650322006E-2</v>
      </c>
      <c r="AJ9" s="17">
        <v>0.101610347717184</v>
      </c>
      <c r="AK9" s="17">
        <v>0.15360420445751199</v>
      </c>
      <c r="AL9" s="17"/>
      <c r="AM9" s="17">
        <v>0.100896522542605</v>
      </c>
      <c r="AN9" s="17">
        <v>0.171276530044526</v>
      </c>
      <c r="AO9" s="17">
        <v>0.18847801562927899</v>
      </c>
      <c r="AP9" s="17">
        <v>0.15786570450290299</v>
      </c>
      <c r="AQ9" s="17">
        <v>0.10634904036518</v>
      </c>
      <c r="AR9" s="17">
        <v>0.15593204623442</v>
      </c>
      <c r="AS9" s="17">
        <v>0.162365571287231</v>
      </c>
      <c r="AT9" s="17">
        <v>8.0115643621958693E-2</v>
      </c>
      <c r="AU9" s="17">
        <v>0.116190428849941</v>
      </c>
      <c r="AV9" s="17">
        <v>0.13249856503204099</v>
      </c>
      <c r="AW9" s="17">
        <v>0.121356666731914</v>
      </c>
      <c r="AX9" s="17">
        <v>0.105249744422019</v>
      </c>
      <c r="AY9" s="17">
        <v>0.19060373399966701</v>
      </c>
      <c r="AZ9" s="17">
        <v>9.5927820473752395E-2</v>
      </c>
      <c r="BA9" s="17">
        <v>0.22644840709778599</v>
      </c>
      <c r="BB9" s="17">
        <v>0.119857174958395</v>
      </c>
      <c r="BC9" s="17"/>
      <c r="BD9" s="17">
        <v>0.15827283285739699</v>
      </c>
      <c r="BE9" s="17">
        <v>0.118923215404097</v>
      </c>
      <c r="BF9" s="17">
        <v>0.127448557417672</v>
      </c>
      <c r="BG9" s="17"/>
      <c r="BH9" s="17">
        <v>0.140634197482194</v>
      </c>
      <c r="BI9" s="17">
        <v>0.14586822268306801</v>
      </c>
      <c r="BJ9" s="17">
        <v>0.12827374693100399</v>
      </c>
      <c r="BK9" s="17"/>
      <c r="BL9" s="17">
        <v>0.17979652439315999</v>
      </c>
      <c r="BM9" s="17">
        <v>0.13933824442936801</v>
      </c>
      <c r="BN9" s="17">
        <v>0.15509338371943901</v>
      </c>
      <c r="BO9" s="17"/>
      <c r="BP9" s="17">
        <v>0.121995584618032</v>
      </c>
      <c r="BQ9" s="17">
        <v>0.13374731115574501</v>
      </c>
      <c r="BR9" s="17"/>
      <c r="BS9" s="17">
        <v>0.39087664686676798</v>
      </c>
      <c r="BT9" s="17">
        <v>0.17962440156953699</v>
      </c>
      <c r="BU9" s="17">
        <v>9.3131195235040001E-2</v>
      </c>
      <c r="BV9" s="17">
        <v>5.2858804889991E-2</v>
      </c>
      <c r="BW9" s="17"/>
      <c r="BX9" s="17">
        <v>0.14554565733413199</v>
      </c>
      <c r="BY9" s="17">
        <v>0.135772677881734</v>
      </c>
      <c r="BZ9" s="17">
        <v>0.133446623258347</v>
      </c>
      <c r="CA9" s="17"/>
      <c r="CB9" s="17">
        <v>0.218527995786021</v>
      </c>
      <c r="CC9" s="17">
        <v>9.9574329146063803E-2</v>
      </c>
      <c r="CD9" s="17">
        <v>7.0013147185408603E-2</v>
      </c>
      <c r="CE9" s="17">
        <v>8.3170342586361995E-2</v>
      </c>
      <c r="CF9" s="17">
        <v>0.26675016925950001</v>
      </c>
      <c r="CG9" s="17">
        <v>0.11589274908255601</v>
      </c>
      <c r="CH9" s="17"/>
      <c r="CI9" s="17">
        <v>0.12465060895075</v>
      </c>
      <c r="CJ9" s="17">
        <v>0.167921227185545</v>
      </c>
      <c r="CK9" s="17">
        <v>9.6630421647224504E-2</v>
      </c>
      <c r="CL9" s="17">
        <v>0.12729162943386399</v>
      </c>
    </row>
    <row r="10" spans="2:90" ht="43.5" x14ac:dyDescent="0.35">
      <c r="B10" s="21" t="s">
        <v>477</v>
      </c>
      <c r="C10" s="17">
        <v>0.47112467297124</v>
      </c>
      <c r="D10" s="17">
        <v>0.44509701649179501</v>
      </c>
      <c r="E10" s="17">
        <v>0.49754477316394802</v>
      </c>
      <c r="F10" s="17"/>
      <c r="G10" s="17">
        <v>0.422074006791472</v>
      </c>
      <c r="H10" s="17">
        <v>0.40271888931904998</v>
      </c>
      <c r="I10" s="17">
        <v>0.48770351971728498</v>
      </c>
      <c r="J10" s="17">
        <v>0.47984604759154897</v>
      </c>
      <c r="K10" s="17">
        <v>0.44575494576378399</v>
      </c>
      <c r="L10" s="17">
        <v>0.51238285075741297</v>
      </c>
      <c r="M10" s="17">
        <v>0.51516493428272803</v>
      </c>
      <c r="N10" s="17">
        <v>0.45793843197360101</v>
      </c>
      <c r="O10" s="17">
        <v>0.50875551453922496</v>
      </c>
      <c r="P10" s="17"/>
      <c r="Q10" s="17">
        <v>0.52171874621459702</v>
      </c>
      <c r="R10" s="17">
        <v>0.544376542767952</v>
      </c>
      <c r="S10" s="17">
        <v>0.484693516162921</v>
      </c>
      <c r="T10" s="17">
        <v>0.46068148751823501</v>
      </c>
      <c r="U10" s="17"/>
      <c r="V10" s="17">
        <v>0.495791276918363</v>
      </c>
      <c r="W10" s="17">
        <v>0.49352601081977798</v>
      </c>
      <c r="X10" s="17">
        <v>0.47188531396406902</v>
      </c>
      <c r="Y10" s="17">
        <v>0.44471256621051702</v>
      </c>
      <c r="Z10" s="17">
        <v>0.46601374837414999</v>
      </c>
      <c r="AA10" s="17">
        <v>0.46840974976665201</v>
      </c>
      <c r="AB10" s="17">
        <v>0.43859003327212898</v>
      </c>
      <c r="AC10" s="17">
        <v>0.52630954651822703</v>
      </c>
      <c r="AD10" s="17">
        <v>0.44747108277582198</v>
      </c>
      <c r="AE10" s="17"/>
      <c r="AF10" s="17">
        <v>0.43066596591516498</v>
      </c>
      <c r="AG10" s="17">
        <v>0.49025383256621402</v>
      </c>
      <c r="AH10" s="17">
        <v>0.48724093347409397</v>
      </c>
      <c r="AI10" s="17">
        <v>0.40426080361585398</v>
      </c>
      <c r="AJ10" s="17">
        <v>0.471096992745062</v>
      </c>
      <c r="AK10" s="17">
        <v>0.49286615047708399</v>
      </c>
      <c r="AL10" s="17"/>
      <c r="AM10" s="17">
        <v>0.39631222262482002</v>
      </c>
      <c r="AN10" s="17">
        <v>0.35155644868274799</v>
      </c>
      <c r="AO10" s="17">
        <v>0.38695493814889298</v>
      </c>
      <c r="AP10" s="17">
        <v>0.45737385417829801</v>
      </c>
      <c r="AQ10" s="17">
        <v>0.51731890157183202</v>
      </c>
      <c r="AR10" s="17">
        <v>0.47409615842453401</v>
      </c>
      <c r="AS10" s="17">
        <v>0.51507840911444103</v>
      </c>
      <c r="AT10" s="17">
        <v>0.526076614765144</v>
      </c>
      <c r="AU10" s="17">
        <v>0.517389989179175</v>
      </c>
      <c r="AV10" s="17">
        <v>0.59726558766874005</v>
      </c>
      <c r="AW10" s="17">
        <v>0.49460580699833501</v>
      </c>
      <c r="AX10" s="17">
        <v>0.486611397587564</v>
      </c>
      <c r="AY10" s="17">
        <v>0.50483662544044605</v>
      </c>
      <c r="AZ10" s="17">
        <v>0.58534149285469605</v>
      </c>
      <c r="BA10" s="17">
        <v>0.46197255748885901</v>
      </c>
      <c r="BB10" s="17">
        <v>0.50129423943634899</v>
      </c>
      <c r="BC10" s="17"/>
      <c r="BD10" s="17">
        <v>0.51177725519518202</v>
      </c>
      <c r="BE10" s="17">
        <v>0.44572176260852497</v>
      </c>
      <c r="BF10" s="17">
        <v>0.46384324709083602</v>
      </c>
      <c r="BG10" s="17"/>
      <c r="BH10" s="17">
        <v>0.469393152535451</v>
      </c>
      <c r="BI10" s="17">
        <v>0.51920851244162802</v>
      </c>
      <c r="BJ10" s="17">
        <v>0.55598101365541996</v>
      </c>
      <c r="BK10" s="17"/>
      <c r="BL10" s="17">
        <v>0.47530319181853498</v>
      </c>
      <c r="BM10" s="17">
        <v>0.53275610968560705</v>
      </c>
      <c r="BN10" s="17">
        <v>0.55909884980622204</v>
      </c>
      <c r="BO10" s="17"/>
      <c r="BP10" s="17">
        <v>0.50790460311600405</v>
      </c>
      <c r="BQ10" s="17">
        <v>0.44070491746965701</v>
      </c>
      <c r="BR10" s="17"/>
      <c r="BS10" s="17">
        <v>0.479491625243468</v>
      </c>
      <c r="BT10" s="17">
        <v>0.636331410079783</v>
      </c>
      <c r="BU10" s="17">
        <v>0.58195765613920603</v>
      </c>
      <c r="BV10" s="17">
        <v>0.32336681835641701</v>
      </c>
      <c r="BW10" s="17"/>
      <c r="BX10" s="17">
        <v>0.51973807692013696</v>
      </c>
      <c r="BY10" s="17">
        <v>0.48417799196060601</v>
      </c>
      <c r="BZ10" s="17">
        <v>0.46550648589937799</v>
      </c>
      <c r="CA10" s="17"/>
      <c r="CB10" s="17">
        <v>0.59556816346019603</v>
      </c>
      <c r="CC10" s="17">
        <v>0.51254608360033305</v>
      </c>
      <c r="CD10" s="17">
        <v>0.327571819347999</v>
      </c>
      <c r="CE10" s="17">
        <v>0.42765628488820201</v>
      </c>
      <c r="CF10" s="17">
        <v>0.535232587650879</v>
      </c>
      <c r="CG10" s="17">
        <v>0.477340445532281</v>
      </c>
      <c r="CH10" s="17"/>
      <c r="CI10" s="17">
        <v>0.409234172339138</v>
      </c>
      <c r="CJ10" s="17">
        <v>0.48822518174283303</v>
      </c>
      <c r="CK10" s="17">
        <v>0.41611422758698902</v>
      </c>
      <c r="CL10" s="17">
        <v>0.48956626801109199</v>
      </c>
    </row>
    <row r="11" spans="2:90" ht="29" x14ac:dyDescent="0.35">
      <c r="B11" s="21" t="s">
        <v>478</v>
      </c>
      <c r="C11" s="17">
        <v>0.310188235701504</v>
      </c>
      <c r="D11" s="17">
        <v>0.33561187445222301</v>
      </c>
      <c r="E11" s="17">
        <v>0.285456422413223</v>
      </c>
      <c r="F11" s="17"/>
      <c r="G11" s="17">
        <v>0.36935717779612898</v>
      </c>
      <c r="H11" s="17">
        <v>0.33529703968987601</v>
      </c>
      <c r="I11" s="17">
        <v>0.26076602006441701</v>
      </c>
      <c r="J11" s="17">
        <v>0.32306922054888598</v>
      </c>
      <c r="K11" s="17">
        <v>0.30516375365209603</v>
      </c>
      <c r="L11" s="17">
        <v>0.26049268414014398</v>
      </c>
      <c r="M11" s="17">
        <v>0.29779375705188998</v>
      </c>
      <c r="N11" s="17">
        <v>0.366843741661732</v>
      </c>
      <c r="O11" s="17">
        <v>0.27388191617233698</v>
      </c>
      <c r="P11" s="17"/>
      <c r="Q11" s="17">
        <v>0.24909970402359299</v>
      </c>
      <c r="R11" s="17">
        <v>0.29040736432448999</v>
      </c>
      <c r="S11" s="17">
        <v>0.31717331915706398</v>
      </c>
      <c r="T11" s="17">
        <v>0.31808202377861899</v>
      </c>
      <c r="U11" s="17"/>
      <c r="V11" s="17">
        <v>0.30194154672443102</v>
      </c>
      <c r="W11" s="17">
        <v>0.29333534638063102</v>
      </c>
      <c r="X11" s="17">
        <v>0.35514038263556602</v>
      </c>
      <c r="Y11" s="17">
        <v>0.291439533753171</v>
      </c>
      <c r="Z11" s="17">
        <v>0.29953474272576303</v>
      </c>
      <c r="AA11" s="17">
        <v>0.305866465693102</v>
      </c>
      <c r="AB11" s="17">
        <v>0.36621945360976199</v>
      </c>
      <c r="AC11" s="17">
        <v>0.26275474443607599</v>
      </c>
      <c r="AD11" s="17">
        <v>0.30514924480693001</v>
      </c>
      <c r="AE11" s="17"/>
      <c r="AF11" s="17">
        <v>0.32344219078083097</v>
      </c>
      <c r="AG11" s="17">
        <v>0.283835663893304</v>
      </c>
      <c r="AH11" s="17">
        <v>0.30761339488229</v>
      </c>
      <c r="AI11" s="17">
        <v>0.41883385001609302</v>
      </c>
      <c r="AJ11" s="17">
        <v>0.35291766004145902</v>
      </c>
      <c r="AK11" s="17">
        <v>0.27546383555506299</v>
      </c>
      <c r="AL11" s="17"/>
      <c r="AM11" s="17">
        <v>0.33535848851623801</v>
      </c>
      <c r="AN11" s="17">
        <v>0.34967168380429298</v>
      </c>
      <c r="AO11" s="17">
        <v>0.28328556560475798</v>
      </c>
      <c r="AP11" s="17">
        <v>0.28801393036397599</v>
      </c>
      <c r="AQ11" s="17">
        <v>0.32864630976076697</v>
      </c>
      <c r="AR11" s="17">
        <v>0.31814493863864102</v>
      </c>
      <c r="AS11" s="17">
        <v>0.26033507452115701</v>
      </c>
      <c r="AT11" s="17">
        <v>0.309058996287357</v>
      </c>
      <c r="AU11" s="17">
        <v>0.319541955396415</v>
      </c>
      <c r="AV11" s="17">
        <v>0.23898608316921199</v>
      </c>
      <c r="AW11" s="17">
        <v>0.33152242943902399</v>
      </c>
      <c r="AX11" s="17">
        <v>0.31257795865759502</v>
      </c>
      <c r="AY11" s="17">
        <v>0.25301203814895201</v>
      </c>
      <c r="AZ11" s="17">
        <v>0.23830001048737301</v>
      </c>
      <c r="BA11" s="17">
        <v>0.191709661899474</v>
      </c>
      <c r="BB11" s="17">
        <v>0.35061619528270099</v>
      </c>
      <c r="BC11" s="17"/>
      <c r="BD11" s="17">
        <v>0.27171838072460103</v>
      </c>
      <c r="BE11" s="17">
        <v>0.328039177807539</v>
      </c>
      <c r="BF11" s="17">
        <v>0.32348353068943603</v>
      </c>
      <c r="BG11" s="17"/>
      <c r="BH11" s="17">
        <v>0.31446086016565999</v>
      </c>
      <c r="BI11" s="17">
        <v>0.26962172490495401</v>
      </c>
      <c r="BJ11" s="17">
        <v>0.25539124816859998</v>
      </c>
      <c r="BK11" s="17"/>
      <c r="BL11" s="17">
        <v>0.26053681922662397</v>
      </c>
      <c r="BM11" s="17">
        <v>0.28935948667070799</v>
      </c>
      <c r="BN11" s="17">
        <v>0.240562582975306</v>
      </c>
      <c r="BO11" s="17"/>
      <c r="BP11" s="17">
        <v>0.29982370541030601</v>
      </c>
      <c r="BQ11" s="17">
        <v>0.32845263541956099</v>
      </c>
      <c r="BR11" s="17"/>
      <c r="BS11" s="17">
        <v>8.9356784606345704E-2</v>
      </c>
      <c r="BT11" s="17">
        <v>0.111404059194632</v>
      </c>
      <c r="BU11" s="17">
        <v>0.25002911436991698</v>
      </c>
      <c r="BV11" s="17">
        <v>0.54186242320832601</v>
      </c>
      <c r="BW11" s="17"/>
      <c r="BX11" s="17">
        <v>0.27549897004967</v>
      </c>
      <c r="BY11" s="17">
        <v>0.31316847239911899</v>
      </c>
      <c r="BZ11" s="17">
        <v>0.31344171223126499</v>
      </c>
      <c r="CA11" s="17"/>
      <c r="CB11" s="17">
        <v>0.12966910283553901</v>
      </c>
      <c r="CC11" s="17">
        <v>0.32929210635724199</v>
      </c>
      <c r="CD11" s="17">
        <v>0.485656899355287</v>
      </c>
      <c r="CE11" s="17">
        <v>0.436291839326714</v>
      </c>
      <c r="CF11" s="17">
        <v>0.14792323619207901</v>
      </c>
      <c r="CG11" s="17">
        <v>0.24407104057771201</v>
      </c>
      <c r="CH11" s="17"/>
      <c r="CI11" s="17">
        <v>0.34426601161234899</v>
      </c>
      <c r="CJ11" s="17">
        <v>0.28782597935811999</v>
      </c>
      <c r="CK11" s="17">
        <v>0.29143229899218098</v>
      </c>
      <c r="CL11" s="17">
        <v>0.32072401751278701</v>
      </c>
    </row>
    <row r="12" spans="2:90" x14ac:dyDescent="0.35">
      <c r="B12" s="21" t="s">
        <v>150</v>
      </c>
      <c r="C12" s="23">
        <v>8.4084459397651301E-2</v>
      </c>
      <c r="D12" s="23">
        <v>7.9675463855252204E-2</v>
      </c>
      <c r="E12" s="23">
        <v>8.7525832930728006E-2</v>
      </c>
      <c r="F12" s="23"/>
      <c r="G12" s="23">
        <v>0.119001175158488</v>
      </c>
      <c r="H12" s="23">
        <v>0.109038462245804</v>
      </c>
      <c r="I12" s="23">
        <v>0.107338846645021</v>
      </c>
      <c r="J12" s="23">
        <v>6.7914559535833793E-2</v>
      </c>
      <c r="K12" s="23">
        <v>9.3610522603264995E-2</v>
      </c>
      <c r="L12" s="23">
        <v>7.2214126181335506E-2</v>
      </c>
      <c r="M12" s="23">
        <v>5.2797517267888901E-2</v>
      </c>
      <c r="N12" s="23">
        <v>7.9448395378829806E-2</v>
      </c>
      <c r="O12" s="23">
        <v>6.1764857909044603E-2</v>
      </c>
      <c r="P12" s="23"/>
      <c r="Q12" s="23">
        <v>8.2063992555175005E-2</v>
      </c>
      <c r="R12" s="23">
        <v>7.0906678289965594E-2</v>
      </c>
      <c r="S12" s="23">
        <v>7.4205650811987905E-2</v>
      </c>
      <c r="T12" s="23">
        <v>8.26702603808495E-2</v>
      </c>
      <c r="U12" s="23"/>
      <c r="V12" s="23">
        <v>9.52496314344458E-2</v>
      </c>
      <c r="W12" s="23">
        <v>8.9814608049274103E-2</v>
      </c>
      <c r="X12" s="23">
        <v>8.5431962705348793E-2</v>
      </c>
      <c r="Y12" s="23">
        <v>9.2055434108954295E-2</v>
      </c>
      <c r="Z12" s="23">
        <v>6.5291761944587898E-2</v>
      </c>
      <c r="AA12" s="23">
        <v>9.6371552742598704E-2</v>
      </c>
      <c r="AB12" s="23">
        <v>6.5509509547942907E-2</v>
      </c>
      <c r="AC12" s="23">
        <v>6.1420900988964001E-2</v>
      </c>
      <c r="AD12" s="23">
        <v>8.04497354341282E-2</v>
      </c>
      <c r="AE12" s="23"/>
      <c r="AF12" s="23">
        <v>9.9985791930990803E-2</v>
      </c>
      <c r="AG12" s="23">
        <v>7.3422231075230895E-2</v>
      </c>
      <c r="AH12" s="23">
        <v>0.11171362199925899</v>
      </c>
      <c r="AI12" s="23">
        <v>7.7743373717731296E-2</v>
      </c>
      <c r="AJ12" s="23">
        <v>7.4374999496294697E-2</v>
      </c>
      <c r="AK12" s="23">
        <v>7.80658095103412E-2</v>
      </c>
      <c r="AL12" s="23"/>
      <c r="AM12" s="23">
        <v>0.16743276631633799</v>
      </c>
      <c r="AN12" s="23">
        <v>0.127495337468433</v>
      </c>
      <c r="AO12" s="23">
        <v>0.14128148061706999</v>
      </c>
      <c r="AP12" s="23">
        <v>9.6746510954823006E-2</v>
      </c>
      <c r="AQ12" s="23">
        <v>4.7685748302220901E-2</v>
      </c>
      <c r="AR12" s="23">
        <v>5.1826856702405603E-2</v>
      </c>
      <c r="AS12" s="23">
        <v>6.22209450771707E-2</v>
      </c>
      <c r="AT12" s="23">
        <v>8.4748745325539901E-2</v>
      </c>
      <c r="AU12" s="23">
        <v>4.6877626574468902E-2</v>
      </c>
      <c r="AV12" s="23">
        <v>3.12497641300063E-2</v>
      </c>
      <c r="AW12" s="23">
        <v>5.2515096830726603E-2</v>
      </c>
      <c r="AX12" s="23">
        <v>9.55608993328219E-2</v>
      </c>
      <c r="AY12" s="23">
        <v>5.1547602410935298E-2</v>
      </c>
      <c r="AZ12" s="23">
        <v>8.0430676184178596E-2</v>
      </c>
      <c r="BA12" s="23">
        <v>0.11986937351388099</v>
      </c>
      <c r="BB12" s="23">
        <v>2.82323903225551E-2</v>
      </c>
      <c r="BC12" s="23"/>
      <c r="BD12" s="23">
        <v>5.8231531222819599E-2</v>
      </c>
      <c r="BE12" s="23">
        <v>0.107315844179839</v>
      </c>
      <c r="BF12" s="23">
        <v>8.5224664802055997E-2</v>
      </c>
      <c r="BG12" s="23"/>
      <c r="BH12" s="23">
        <v>7.55117898166945E-2</v>
      </c>
      <c r="BI12" s="23">
        <v>6.5301539970349903E-2</v>
      </c>
      <c r="BJ12" s="23">
        <v>6.0353991244975799E-2</v>
      </c>
      <c r="BK12" s="23"/>
      <c r="BL12" s="23">
        <v>8.4363464561680604E-2</v>
      </c>
      <c r="BM12" s="23">
        <v>3.8546159214316499E-2</v>
      </c>
      <c r="BN12" s="23">
        <v>4.5245183499033101E-2</v>
      </c>
      <c r="BO12" s="23"/>
      <c r="BP12" s="23">
        <v>7.0276106855657799E-2</v>
      </c>
      <c r="BQ12" s="23">
        <v>9.7095135955037201E-2</v>
      </c>
      <c r="BR12" s="23"/>
      <c r="BS12" s="23">
        <v>4.0274943283418303E-2</v>
      </c>
      <c r="BT12" s="23">
        <v>7.2640129156048602E-2</v>
      </c>
      <c r="BU12" s="23">
        <v>7.4882034255837004E-2</v>
      </c>
      <c r="BV12" s="23">
        <v>8.1911953545266397E-2</v>
      </c>
      <c r="BW12" s="23"/>
      <c r="BX12" s="23">
        <v>5.9217295696061302E-2</v>
      </c>
      <c r="BY12" s="23">
        <v>6.6880857758540996E-2</v>
      </c>
      <c r="BZ12" s="23">
        <v>8.7605178611009402E-2</v>
      </c>
      <c r="CA12" s="23"/>
      <c r="CB12" s="23">
        <v>5.62347379182438E-2</v>
      </c>
      <c r="CC12" s="23">
        <v>5.8587480896361802E-2</v>
      </c>
      <c r="CD12" s="23">
        <v>0.11675813411130501</v>
      </c>
      <c r="CE12" s="23">
        <v>5.2881533198721499E-2</v>
      </c>
      <c r="CF12" s="23">
        <v>5.0094006897541898E-2</v>
      </c>
      <c r="CG12" s="23">
        <v>0.16269576480745099</v>
      </c>
      <c r="CH12" s="23"/>
      <c r="CI12" s="23">
        <v>0.12184920709776299</v>
      </c>
      <c r="CJ12" s="23">
        <v>5.6027611713501901E-2</v>
      </c>
      <c r="CK12" s="23">
        <v>0.19582305177360501</v>
      </c>
      <c r="CL12" s="23">
        <v>6.2418085042256197E-2</v>
      </c>
    </row>
    <row r="13" spans="2:90" x14ac:dyDescent="0.35">
      <c r="B13" s="16"/>
    </row>
    <row r="14" spans="2:90" x14ac:dyDescent="0.35">
      <c r="B14" t="s">
        <v>118</v>
      </c>
    </row>
    <row r="15" spans="2:90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B2: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2" width="20.7265625" customWidth="1"/>
  </cols>
  <sheetData>
    <row r="2" spans="2:12" ht="40" customHeight="1" x14ac:dyDescent="0.35">
      <c r="D2" s="30" t="s">
        <v>496</v>
      </c>
      <c r="E2" s="26"/>
      <c r="F2" s="26"/>
      <c r="G2" s="26"/>
      <c r="H2" s="26"/>
      <c r="I2" s="26"/>
      <c r="J2" s="26"/>
      <c r="K2" s="26"/>
      <c r="L2" s="26"/>
    </row>
    <row r="6" spans="2:12" ht="50" customHeight="1" x14ac:dyDescent="0.35">
      <c r="B6" s="22" t="s">
        <v>14</v>
      </c>
      <c r="C6" s="22" t="s">
        <v>480</v>
      </c>
      <c r="D6" s="22" t="s">
        <v>481</v>
      </c>
      <c r="E6" s="22" t="s">
        <v>482</v>
      </c>
      <c r="F6" s="22" t="s">
        <v>483</v>
      </c>
      <c r="G6" s="22" t="s">
        <v>484</v>
      </c>
      <c r="H6" s="22" t="s">
        <v>485</v>
      </c>
      <c r="I6" s="22" t="s">
        <v>486</v>
      </c>
      <c r="J6" s="22" t="s">
        <v>487</v>
      </c>
      <c r="K6" s="22" t="s">
        <v>488</v>
      </c>
    </row>
    <row r="7" spans="2:12" x14ac:dyDescent="0.35">
      <c r="B7" s="21" t="s">
        <v>489</v>
      </c>
      <c r="C7" s="17">
        <v>0.53194822416383902</v>
      </c>
      <c r="D7" s="17">
        <v>0.39226560232102398</v>
      </c>
      <c r="E7" s="17">
        <v>0.35229679347353599</v>
      </c>
      <c r="F7" s="17">
        <v>0.244886540312336</v>
      </c>
      <c r="G7" s="17">
        <v>0.107259972283854</v>
      </c>
      <c r="H7" s="17">
        <v>0.148571934722697</v>
      </c>
      <c r="I7" s="17">
        <v>0.151789411864408</v>
      </c>
      <c r="J7" s="17">
        <v>0.17033637187605799</v>
      </c>
      <c r="K7" s="17">
        <v>9.0100029517145894E-2</v>
      </c>
    </row>
    <row r="8" spans="2:12" x14ac:dyDescent="0.35">
      <c r="B8" s="21" t="s">
        <v>490</v>
      </c>
      <c r="C8" s="17">
        <v>0.16229700702435601</v>
      </c>
      <c r="D8" s="17">
        <v>0.22802670172902301</v>
      </c>
      <c r="E8" s="17">
        <v>0.19406487574978001</v>
      </c>
      <c r="F8" s="17">
        <v>0.244576727558312</v>
      </c>
      <c r="G8" s="17">
        <v>0.16084850746943899</v>
      </c>
      <c r="H8" s="17">
        <v>0.200300489363958</v>
      </c>
      <c r="I8" s="17">
        <v>0.19792678890792401</v>
      </c>
      <c r="J8" s="17">
        <v>0.17319117901755801</v>
      </c>
      <c r="K8" s="17">
        <v>0.13500776876500301</v>
      </c>
    </row>
    <row r="9" spans="2:12" x14ac:dyDescent="0.35">
      <c r="B9" s="21" t="s">
        <v>491</v>
      </c>
      <c r="C9" s="17">
        <v>0.122202516675956</v>
      </c>
      <c r="D9" s="17">
        <v>0.171161048088008</v>
      </c>
      <c r="E9" s="17">
        <v>0.188420579486999</v>
      </c>
      <c r="F9" s="17">
        <v>0.22953911198923799</v>
      </c>
      <c r="G9" s="17">
        <v>0.22700459360061401</v>
      </c>
      <c r="H9" s="17">
        <v>0.24319901654290299</v>
      </c>
      <c r="I9" s="17">
        <v>0.22575501166167999</v>
      </c>
      <c r="J9" s="17">
        <v>0.19795910560128499</v>
      </c>
      <c r="K9" s="17">
        <v>0.17721704203195601</v>
      </c>
    </row>
    <row r="10" spans="2:12" x14ac:dyDescent="0.35">
      <c r="B10" s="21" t="s">
        <v>492</v>
      </c>
      <c r="C10" s="17">
        <v>9.9811503623942102E-2</v>
      </c>
      <c r="D10" s="17">
        <v>0.114017447526598</v>
      </c>
      <c r="E10" s="17">
        <v>0.139524614259628</v>
      </c>
      <c r="F10" s="17">
        <v>0.14360268900585699</v>
      </c>
      <c r="G10" s="17">
        <v>0.306379533063525</v>
      </c>
      <c r="H10" s="17">
        <v>0.18408397714761299</v>
      </c>
      <c r="I10" s="17">
        <v>0.18811382033931701</v>
      </c>
      <c r="J10" s="17">
        <v>0.17409407079501499</v>
      </c>
      <c r="K10" s="17">
        <v>0.17581134817220401</v>
      </c>
    </row>
    <row r="11" spans="2:12" x14ac:dyDescent="0.35">
      <c r="B11" s="21" t="s">
        <v>493</v>
      </c>
      <c r="C11" s="17">
        <v>3.6753681252504E-2</v>
      </c>
      <c r="D11" s="17">
        <v>4.6214609157172598E-2</v>
      </c>
      <c r="E11" s="17">
        <v>5.8621937314620502E-2</v>
      </c>
      <c r="F11" s="17">
        <v>7.2933187098419699E-2</v>
      </c>
      <c r="G11" s="17">
        <v>9.2184317367897006E-2</v>
      </c>
      <c r="H11" s="17">
        <v>9.2549281132737998E-2</v>
      </c>
      <c r="I11" s="17">
        <v>0.100150175165717</v>
      </c>
      <c r="J11" s="17">
        <v>0.11113901609268501</v>
      </c>
      <c r="K11" s="17">
        <v>0.140606393837303</v>
      </c>
    </row>
    <row r="12" spans="2:12" x14ac:dyDescent="0.35">
      <c r="B12" s="21" t="s">
        <v>494</v>
      </c>
      <c r="C12" s="17">
        <v>2.0820929147345599E-2</v>
      </c>
      <c r="D12" s="17">
        <v>1.9920980253387E-2</v>
      </c>
      <c r="E12" s="17">
        <v>2.61419262966643E-2</v>
      </c>
      <c r="F12" s="17">
        <v>3.38149343379461E-2</v>
      </c>
      <c r="G12" s="17">
        <v>4.0319028172485602E-2</v>
      </c>
      <c r="H12" s="17">
        <v>5.63236085890522E-2</v>
      </c>
      <c r="I12" s="17">
        <v>6.6949381811099606E-2</v>
      </c>
      <c r="J12" s="17">
        <v>6.8537462684936698E-2</v>
      </c>
      <c r="K12" s="17">
        <v>0.10906177455962</v>
      </c>
    </row>
    <row r="13" spans="2:12" x14ac:dyDescent="0.35">
      <c r="B13" s="21" t="s">
        <v>495</v>
      </c>
      <c r="C13" s="17">
        <v>8.3553995540795595E-3</v>
      </c>
      <c r="D13" s="17">
        <v>1.2272908910146201E-2</v>
      </c>
      <c r="E13" s="17">
        <v>2.07570289937694E-2</v>
      </c>
      <c r="F13" s="17">
        <v>1.1997130961063E-2</v>
      </c>
      <c r="G13" s="17">
        <v>3.6928899708627699E-2</v>
      </c>
      <c r="H13" s="17">
        <v>4.93770787230896E-2</v>
      </c>
      <c r="I13" s="17">
        <v>4.5250155002455002E-2</v>
      </c>
      <c r="J13" s="17">
        <v>7.7529530339192798E-2</v>
      </c>
      <c r="K13" s="17">
        <v>0.15565100376170901</v>
      </c>
    </row>
    <row r="14" spans="2:12" x14ac:dyDescent="0.35">
      <c r="B14" s="21" t="s">
        <v>150</v>
      </c>
      <c r="C14" s="17">
        <v>1.7810738557977698E-2</v>
      </c>
      <c r="D14" s="17">
        <v>1.6120702014641899E-2</v>
      </c>
      <c r="E14" s="17">
        <v>2.0172244425002601E-2</v>
      </c>
      <c r="F14" s="17">
        <v>1.8649678736828001E-2</v>
      </c>
      <c r="G14" s="17">
        <v>2.9075148333556601E-2</v>
      </c>
      <c r="H14" s="17">
        <v>2.5594613777948499E-2</v>
      </c>
      <c r="I14" s="17">
        <v>2.40652552473999E-2</v>
      </c>
      <c r="J14" s="17">
        <v>2.7213263593270601E-2</v>
      </c>
      <c r="K14" s="17">
        <v>1.6544639355060502E-2</v>
      </c>
    </row>
    <row r="15" spans="2:12" x14ac:dyDescent="0.35">
      <c r="B15" s="20" t="s">
        <v>202</v>
      </c>
      <c r="C15" s="18">
        <v>0.81644774786415097</v>
      </c>
      <c r="D15" s="18">
        <v>0.79145335213805501</v>
      </c>
      <c r="E15" s="18">
        <v>0.73478224871031494</v>
      </c>
      <c r="F15" s="18">
        <v>0.71900237985988602</v>
      </c>
      <c r="G15" s="18">
        <v>0.49511307335390797</v>
      </c>
      <c r="H15" s="18">
        <v>0.59207144062955896</v>
      </c>
      <c r="I15" s="18">
        <v>0.575471212434012</v>
      </c>
      <c r="J15" s="18">
        <v>0.54148665649490002</v>
      </c>
      <c r="K15" s="18">
        <v>0.40232484031410498</v>
      </c>
    </row>
    <row r="16" spans="2:12" x14ac:dyDescent="0.35">
      <c r="B16" s="20" t="s">
        <v>201</v>
      </c>
      <c r="C16" s="18">
        <v>6.59300099539291E-2</v>
      </c>
      <c r="D16" s="18">
        <v>7.8408498320705802E-2</v>
      </c>
      <c r="E16" s="18">
        <v>0.105520892605054</v>
      </c>
      <c r="F16" s="18">
        <v>0.118745252397429</v>
      </c>
      <c r="G16" s="18">
        <v>0.16943224524900999</v>
      </c>
      <c r="H16" s="18">
        <v>0.19824996844487999</v>
      </c>
      <c r="I16" s="18">
        <v>0.21234971197927099</v>
      </c>
      <c r="J16" s="18">
        <v>0.25720600911681402</v>
      </c>
      <c r="K16" s="18">
        <v>0.405319172158631</v>
      </c>
    </row>
    <row r="17" spans="2:11" x14ac:dyDescent="0.35">
      <c r="B17" s="20" t="s">
        <v>113</v>
      </c>
      <c r="C17" s="19">
        <v>0.75051773791022203</v>
      </c>
      <c r="D17" s="19">
        <v>0.71304485381734894</v>
      </c>
      <c r="E17" s="19">
        <v>0.62926135610526102</v>
      </c>
      <c r="F17" s="19">
        <v>0.60025712746245696</v>
      </c>
      <c r="G17" s="19">
        <v>0.32568082810489701</v>
      </c>
      <c r="H17" s="19">
        <v>0.393821472184679</v>
      </c>
      <c r="I17" s="19">
        <v>0.36312150045474101</v>
      </c>
      <c r="J17" s="19">
        <v>0.284280647378086</v>
      </c>
      <c r="K17" s="19">
        <v>-2.99433184452658E-3</v>
      </c>
    </row>
    <row r="18" spans="2:11" x14ac:dyDescent="0.35">
      <c r="B18" s="16"/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5">
      <c r="B19" t="s">
        <v>118</v>
      </c>
    </row>
    <row r="20" spans="2:11" x14ac:dyDescent="0.35">
      <c r="B20" t="s">
        <v>119</v>
      </c>
    </row>
    <row r="24" spans="2:11" x14ac:dyDescent="0.35">
      <c r="B24" s="8" t="str">
        <f>HYPERLINK("#'Contents'!A1", "Return to Contents")</f>
        <v>Return to Contents</v>
      </c>
    </row>
  </sheetData>
  <mergeCells count="1">
    <mergeCell ref="D2:L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B2:C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497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489</v>
      </c>
      <c r="C9" s="17">
        <v>0.17033637187605799</v>
      </c>
      <c r="D9" s="17">
        <v>0.140185879172503</v>
      </c>
      <c r="E9" s="17">
        <v>0.20193856232938701</v>
      </c>
      <c r="F9" s="17"/>
      <c r="G9" s="17">
        <v>0.12925884353633901</v>
      </c>
      <c r="H9" s="17">
        <v>0.15960320386674601</v>
      </c>
      <c r="I9" s="17">
        <v>0.19851422918508799</v>
      </c>
      <c r="J9" s="17">
        <v>0.15761773450580099</v>
      </c>
      <c r="K9" s="17">
        <v>0.20326206601518301</v>
      </c>
      <c r="L9" s="17">
        <v>0.182483260661779</v>
      </c>
      <c r="M9" s="17">
        <v>0.20038953369179799</v>
      </c>
      <c r="N9" s="17">
        <v>0.14652803170346801</v>
      </c>
      <c r="O9" s="17">
        <v>0.15719279687017301</v>
      </c>
      <c r="P9" s="17"/>
      <c r="Q9" s="17">
        <v>0.19645310146421799</v>
      </c>
      <c r="R9" s="17">
        <v>0.214203256447378</v>
      </c>
      <c r="S9" s="17">
        <v>0.18739037686805901</v>
      </c>
      <c r="T9" s="17">
        <v>0.16659634422632599</v>
      </c>
      <c r="U9" s="17"/>
      <c r="V9" s="17">
        <v>0.19869180614988599</v>
      </c>
      <c r="W9" s="17">
        <v>0.159920850712861</v>
      </c>
      <c r="X9" s="17">
        <v>0.17469675614480801</v>
      </c>
      <c r="Y9" s="17">
        <v>0.16152134648354799</v>
      </c>
      <c r="Z9" s="17">
        <v>0.16564615871181401</v>
      </c>
      <c r="AA9" s="17">
        <v>0.16114478852923</v>
      </c>
      <c r="AB9" s="17">
        <v>0.13712140907543699</v>
      </c>
      <c r="AC9" s="17">
        <v>0.174097786476306</v>
      </c>
      <c r="AD9" s="17">
        <v>0.185675712670584</v>
      </c>
      <c r="AE9" s="17"/>
      <c r="AF9" s="17">
        <v>0.17978110787132501</v>
      </c>
      <c r="AG9" s="17">
        <v>0.14929250381528</v>
      </c>
      <c r="AH9" s="17">
        <v>0.131951330713899</v>
      </c>
      <c r="AI9" s="17">
        <v>0.17068973528483999</v>
      </c>
      <c r="AJ9" s="17">
        <v>0.14485916653793199</v>
      </c>
      <c r="AK9" s="17">
        <v>0.20195810190830499</v>
      </c>
      <c r="AL9" s="17"/>
      <c r="AM9" s="17">
        <v>8.5716710920131001E-2</v>
      </c>
      <c r="AN9" s="17">
        <v>0.175606317608203</v>
      </c>
      <c r="AO9" s="17">
        <v>0.20940449892945201</v>
      </c>
      <c r="AP9" s="17">
        <v>0.13353280298975201</v>
      </c>
      <c r="AQ9" s="17">
        <v>0.18243818389045499</v>
      </c>
      <c r="AR9" s="17">
        <v>0.15285221797426601</v>
      </c>
      <c r="AS9" s="17">
        <v>0.17566928549018501</v>
      </c>
      <c r="AT9" s="17">
        <v>0.135645497984619</v>
      </c>
      <c r="AU9" s="17">
        <v>0.16059988549099399</v>
      </c>
      <c r="AV9" s="17">
        <v>0.20400358653439701</v>
      </c>
      <c r="AW9" s="17">
        <v>0.15497750560103299</v>
      </c>
      <c r="AX9" s="17">
        <v>0.23189973535632799</v>
      </c>
      <c r="AY9" s="17">
        <v>0.13035917617084899</v>
      </c>
      <c r="AZ9" s="17">
        <v>0.17849981530563599</v>
      </c>
      <c r="BA9" s="17">
        <v>0.29622166570076802</v>
      </c>
      <c r="BB9" s="17">
        <v>0.20211697698435499</v>
      </c>
      <c r="BC9" s="17"/>
      <c r="BD9" s="17">
        <v>0.16418115835168401</v>
      </c>
      <c r="BE9" s="17">
        <v>0.150900841754986</v>
      </c>
      <c r="BF9" s="17">
        <v>0.189120994091247</v>
      </c>
      <c r="BG9" s="17"/>
      <c r="BH9" s="17">
        <v>0.17803260234697901</v>
      </c>
      <c r="BI9" s="17">
        <v>0.20554674940989201</v>
      </c>
      <c r="BJ9" s="17">
        <v>0.14277558198231899</v>
      </c>
      <c r="BK9" s="17"/>
      <c r="BL9" s="17">
        <v>0.163659681021564</v>
      </c>
      <c r="BM9" s="17">
        <v>0.20259603113274799</v>
      </c>
      <c r="BN9" s="17">
        <v>0.20667315603883901</v>
      </c>
      <c r="BO9" s="17"/>
      <c r="BP9" s="17">
        <v>0.16608377480968001</v>
      </c>
      <c r="BQ9" s="17">
        <v>0.17390842498001</v>
      </c>
      <c r="BR9" s="17"/>
      <c r="BS9" s="17">
        <v>0.41916272914159203</v>
      </c>
      <c r="BT9" s="17">
        <v>0.24378314933381001</v>
      </c>
      <c r="BU9" s="17">
        <v>0.105993248429483</v>
      </c>
      <c r="BV9" s="17">
        <v>9.7015980750381203E-2</v>
      </c>
      <c r="BW9" s="17"/>
      <c r="BX9" s="17">
        <v>0.18238535333275599</v>
      </c>
      <c r="BY9" s="17">
        <v>0.197884129831391</v>
      </c>
      <c r="BZ9" s="17">
        <v>0.16744987879376899</v>
      </c>
      <c r="CA9" s="17"/>
      <c r="CB9" s="17">
        <v>0.33603227251564599</v>
      </c>
      <c r="CC9" s="17">
        <v>0.22185701626889501</v>
      </c>
      <c r="CD9" s="17">
        <v>3.4784374531366902E-2</v>
      </c>
      <c r="CE9" s="17">
        <v>6.3640558844001896E-2</v>
      </c>
      <c r="CF9" s="17">
        <v>0.36618626097149098</v>
      </c>
      <c r="CG9" s="17">
        <v>6.3294644186756593E-2</v>
      </c>
      <c r="CH9" s="17"/>
      <c r="CI9" s="17">
        <v>0.113423693913107</v>
      </c>
      <c r="CJ9" s="17">
        <v>0.25170887575219703</v>
      </c>
      <c r="CK9" s="17">
        <v>5.7440719851416203E-2</v>
      </c>
      <c r="CL9" s="17">
        <v>0.16516187099974899</v>
      </c>
    </row>
    <row r="10" spans="2:90" x14ac:dyDescent="0.35">
      <c r="B10" s="21" t="s">
        <v>490</v>
      </c>
      <c r="C10" s="17">
        <v>0.17319117901755801</v>
      </c>
      <c r="D10" s="17">
        <v>0.16766407779443701</v>
      </c>
      <c r="E10" s="17">
        <v>0.17981059058645599</v>
      </c>
      <c r="F10" s="17"/>
      <c r="G10" s="17">
        <v>0.15966008075789601</v>
      </c>
      <c r="H10" s="17">
        <v>0.144568675093665</v>
      </c>
      <c r="I10" s="17">
        <v>0.18628028507684899</v>
      </c>
      <c r="J10" s="17">
        <v>0.204247244177893</v>
      </c>
      <c r="K10" s="17">
        <v>0.119759694135293</v>
      </c>
      <c r="L10" s="17">
        <v>0.19539814632736099</v>
      </c>
      <c r="M10" s="17">
        <v>0.18701318993628499</v>
      </c>
      <c r="N10" s="17">
        <v>0.18813607614046601</v>
      </c>
      <c r="O10" s="17">
        <v>0.170844653437249</v>
      </c>
      <c r="P10" s="17"/>
      <c r="Q10" s="17">
        <v>0.193870240315863</v>
      </c>
      <c r="R10" s="17">
        <v>0.18059859395971201</v>
      </c>
      <c r="S10" s="17">
        <v>0.18388011862485601</v>
      </c>
      <c r="T10" s="17">
        <v>0.17088788095079699</v>
      </c>
      <c r="U10" s="17"/>
      <c r="V10" s="17">
        <v>0.184300083202493</v>
      </c>
      <c r="W10" s="17">
        <v>0.188949558387943</v>
      </c>
      <c r="X10" s="17">
        <v>0.14010091092667501</v>
      </c>
      <c r="Y10" s="17">
        <v>0.19193336168193301</v>
      </c>
      <c r="Z10" s="17">
        <v>0.149791135662979</v>
      </c>
      <c r="AA10" s="17">
        <v>0.167808913432379</v>
      </c>
      <c r="AB10" s="17">
        <v>0.19303934531080499</v>
      </c>
      <c r="AC10" s="17">
        <v>0.20190254841375699</v>
      </c>
      <c r="AD10" s="17">
        <v>0.14717556471378099</v>
      </c>
      <c r="AE10" s="17"/>
      <c r="AF10" s="17">
        <v>0.14521788320909099</v>
      </c>
      <c r="AG10" s="17">
        <v>0.186824882897208</v>
      </c>
      <c r="AH10" s="17">
        <v>0.173648594386029</v>
      </c>
      <c r="AI10" s="17">
        <v>0.158232497814187</v>
      </c>
      <c r="AJ10" s="17">
        <v>0.16433069924276</v>
      </c>
      <c r="AK10" s="17">
        <v>0.19262635913826001</v>
      </c>
      <c r="AL10" s="17"/>
      <c r="AM10" s="17">
        <v>0.11174201210936199</v>
      </c>
      <c r="AN10" s="17">
        <v>0.14369328908456699</v>
      </c>
      <c r="AO10" s="17">
        <v>0.16560801887132701</v>
      </c>
      <c r="AP10" s="17">
        <v>0.18972151835701201</v>
      </c>
      <c r="AQ10" s="17">
        <v>0.16637956273214999</v>
      </c>
      <c r="AR10" s="17">
        <v>0.18757602448646599</v>
      </c>
      <c r="AS10" s="17">
        <v>0.178677234090797</v>
      </c>
      <c r="AT10" s="17">
        <v>0.21312814508379799</v>
      </c>
      <c r="AU10" s="17">
        <v>0.12743862908711101</v>
      </c>
      <c r="AV10" s="17">
        <v>0.231865732905465</v>
      </c>
      <c r="AW10" s="17">
        <v>0.180690012530067</v>
      </c>
      <c r="AX10" s="17">
        <v>0.172261983657546</v>
      </c>
      <c r="AY10" s="17">
        <v>0.21808052832115701</v>
      </c>
      <c r="AZ10" s="17">
        <v>0.190330056760905</v>
      </c>
      <c r="BA10" s="17">
        <v>0.17639294859038299</v>
      </c>
      <c r="BB10" s="17">
        <v>0.156210043677739</v>
      </c>
      <c r="BC10" s="17"/>
      <c r="BD10" s="17">
        <v>0.20859199333704401</v>
      </c>
      <c r="BE10" s="17">
        <v>0.16408875471296899</v>
      </c>
      <c r="BF10" s="17">
        <v>0.154563031546948</v>
      </c>
      <c r="BG10" s="17"/>
      <c r="BH10" s="17">
        <v>0.16670344016163699</v>
      </c>
      <c r="BI10" s="17">
        <v>0.18704173602420601</v>
      </c>
      <c r="BJ10" s="17">
        <v>0.24473772386852799</v>
      </c>
      <c r="BK10" s="17"/>
      <c r="BL10" s="17">
        <v>0.16634625028918501</v>
      </c>
      <c r="BM10" s="17">
        <v>0.20715133282113199</v>
      </c>
      <c r="BN10" s="17">
        <v>0.20873702074963801</v>
      </c>
      <c r="BO10" s="17"/>
      <c r="BP10" s="17">
        <v>0.15620187485173501</v>
      </c>
      <c r="BQ10" s="17">
        <v>0.16468581426708601</v>
      </c>
      <c r="BR10" s="17"/>
      <c r="BS10" s="17">
        <v>0.22721993339086999</v>
      </c>
      <c r="BT10" s="17">
        <v>0.22402320925510799</v>
      </c>
      <c r="BU10" s="17">
        <v>0.20876020991219199</v>
      </c>
      <c r="BV10" s="17">
        <v>0.11413805077999301</v>
      </c>
      <c r="BW10" s="17"/>
      <c r="BX10" s="17">
        <v>0.226764158554423</v>
      </c>
      <c r="BY10" s="17">
        <v>0.151238769119663</v>
      </c>
      <c r="BZ10" s="17">
        <v>0.169232767772725</v>
      </c>
      <c r="CA10" s="17"/>
      <c r="CB10" s="17">
        <v>0.25904847237202</v>
      </c>
      <c r="CC10" s="17">
        <v>0.219356285383596</v>
      </c>
      <c r="CD10" s="17">
        <v>5.68914283019053E-2</v>
      </c>
      <c r="CE10" s="17">
        <v>0.15245210677794199</v>
      </c>
      <c r="CF10" s="17">
        <v>0.27675515341333501</v>
      </c>
      <c r="CG10" s="17">
        <v>0.122524967254394</v>
      </c>
      <c r="CH10" s="17"/>
      <c r="CI10" s="17">
        <v>0.14942000346859899</v>
      </c>
      <c r="CJ10" s="17">
        <v>0.19595198952058199</v>
      </c>
      <c r="CK10" s="17">
        <v>0.110765214559782</v>
      </c>
      <c r="CL10" s="17">
        <v>0.18171613238363499</v>
      </c>
    </row>
    <row r="11" spans="2:90" x14ac:dyDescent="0.35">
      <c r="B11" s="21" t="s">
        <v>491</v>
      </c>
      <c r="C11" s="17">
        <v>0.19795910560128499</v>
      </c>
      <c r="D11" s="17">
        <v>0.191892755483904</v>
      </c>
      <c r="E11" s="17">
        <v>0.204881420113251</v>
      </c>
      <c r="F11" s="17"/>
      <c r="G11" s="17">
        <v>0.23194574285654401</v>
      </c>
      <c r="H11" s="17">
        <v>0.20876822455695601</v>
      </c>
      <c r="I11" s="17">
        <v>0.16125126500305001</v>
      </c>
      <c r="J11" s="17">
        <v>0.19339505543163399</v>
      </c>
      <c r="K11" s="17">
        <v>0.197976404523831</v>
      </c>
      <c r="L11" s="17">
        <v>0.201574863186016</v>
      </c>
      <c r="M11" s="17">
        <v>0.18826610809306399</v>
      </c>
      <c r="N11" s="17">
        <v>0.18766785202595099</v>
      </c>
      <c r="O11" s="17">
        <v>0.20996515381012401</v>
      </c>
      <c r="P11" s="17"/>
      <c r="Q11" s="17">
        <v>0.183478617301398</v>
      </c>
      <c r="R11" s="17">
        <v>0.24991322418718701</v>
      </c>
      <c r="S11" s="17">
        <v>0.19840118482163199</v>
      </c>
      <c r="T11" s="17">
        <v>0.194565124380363</v>
      </c>
      <c r="U11" s="17"/>
      <c r="V11" s="17">
        <v>0.201565572498491</v>
      </c>
      <c r="W11" s="17">
        <v>0.18863220869297201</v>
      </c>
      <c r="X11" s="17">
        <v>0.23083567405576999</v>
      </c>
      <c r="Y11" s="17">
        <v>0.22732752992059699</v>
      </c>
      <c r="Z11" s="17">
        <v>0.17989033620547201</v>
      </c>
      <c r="AA11" s="17">
        <v>0.22142580061759901</v>
      </c>
      <c r="AB11" s="17">
        <v>0.14664782453404299</v>
      </c>
      <c r="AC11" s="17">
        <v>0.196544521401853</v>
      </c>
      <c r="AD11" s="17">
        <v>0.18994431387503399</v>
      </c>
      <c r="AE11" s="17"/>
      <c r="AF11" s="17">
        <v>0.18043290550844199</v>
      </c>
      <c r="AG11" s="17">
        <v>0.214388603592017</v>
      </c>
      <c r="AH11" s="17">
        <v>0.20147801679145999</v>
      </c>
      <c r="AI11" s="17">
        <v>0.15823092535834901</v>
      </c>
      <c r="AJ11" s="17">
        <v>0.200603818583722</v>
      </c>
      <c r="AK11" s="17">
        <v>0.204210121872094</v>
      </c>
      <c r="AL11" s="17"/>
      <c r="AM11" s="17">
        <v>0.20315050951286301</v>
      </c>
      <c r="AN11" s="17">
        <v>0.116105948763097</v>
      </c>
      <c r="AO11" s="17">
        <v>0.17692480253742399</v>
      </c>
      <c r="AP11" s="17">
        <v>0.216608049024229</v>
      </c>
      <c r="AQ11" s="17">
        <v>0.207917930046426</v>
      </c>
      <c r="AR11" s="17">
        <v>0.22490725108842399</v>
      </c>
      <c r="AS11" s="17">
        <v>0.17769251256812299</v>
      </c>
      <c r="AT11" s="17">
        <v>0.19476542579331799</v>
      </c>
      <c r="AU11" s="17">
        <v>0.291451026753906</v>
      </c>
      <c r="AV11" s="17">
        <v>0.17292691142373401</v>
      </c>
      <c r="AW11" s="17">
        <v>0.197910895929863</v>
      </c>
      <c r="AX11" s="17">
        <v>0.22041442009916301</v>
      </c>
      <c r="AY11" s="17">
        <v>0.20798228624277701</v>
      </c>
      <c r="AZ11" s="17">
        <v>0.23436082819183801</v>
      </c>
      <c r="BA11" s="17">
        <v>0.25239472112183498</v>
      </c>
      <c r="BB11" s="17">
        <v>0.17946553233128401</v>
      </c>
      <c r="BC11" s="17"/>
      <c r="BD11" s="17">
        <v>0.21618389348634201</v>
      </c>
      <c r="BE11" s="17">
        <v>0.19464948057617301</v>
      </c>
      <c r="BF11" s="17">
        <v>0.18779568640842401</v>
      </c>
      <c r="BG11" s="17"/>
      <c r="BH11" s="17">
        <v>0.19704224577327201</v>
      </c>
      <c r="BI11" s="17">
        <v>0.214370242953419</v>
      </c>
      <c r="BJ11" s="17">
        <v>0.226268839718923</v>
      </c>
      <c r="BK11" s="17"/>
      <c r="BL11" s="17">
        <v>0.229239684673121</v>
      </c>
      <c r="BM11" s="17">
        <v>0.19897452826411999</v>
      </c>
      <c r="BN11" s="17">
        <v>0.23545515078676099</v>
      </c>
      <c r="BO11" s="17"/>
      <c r="BP11" s="17">
        <v>0.198978012726785</v>
      </c>
      <c r="BQ11" s="17">
        <v>0.191325697314538</v>
      </c>
      <c r="BR11" s="17"/>
      <c r="BS11" s="17">
        <v>0.14679901588469399</v>
      </c>
      <c r="BT11" s="17">
        <v>0.213282498395785</v>
      </c>
      <c r="BU11" s="17">
        <v>0.24290482992048601</v>
      </c>
      <c r="BV11" s="17">
        <v>0.17498723975449099</v>
      </c>
      <c r="BW11" s="17"/>
      <c r="BX11" s="17">
        <v>0.19098162248447301</v>
      </c>
      <c r="BY11" s="17">
        <v>0.14224590725598199</v>
      </c>
      <c r="BZ11" s="17">
        <v>0.20207394853045599</v>
      </c>
      <c r="CA11" s="17"/>
      <c r="CB11" s="17">
        <v>0.21712644163602601</v>
      </c>
      <c r="CC11" s="17">
        <v>0.19398469954268099</v>
      </c>
      <c r="CD11" s="17">
        <v>0.155746790786081</v>
      </c>
      <c r="CE11" s="17">
        <v>0.21969378738249101</v>
      </c>
      <c r="CF11" s="17">
        <v>0.176482020129337</v>
      </c>
      <c r="CG11" s="17">
        <v>0.23521273431998099</v>
      </c>
      <c r="CH11" s="17"/>
      <c r="CI11" s="17">
        <v>0.20286231608670399</v>
      </c>
      <c r="CJ11" s="17">
        <v>0.14822957029234199</v>
      </c>
      <c r="CK11" s="17">
        <v>0.20414415121902599</v>
      </c>
      <c r="CL11" s="17">
        <v>0.2245424563207</v>
      </c>
    </row>
    <row r="12" spans="2:90" x14ac:dyDescent="0.35">
      <c r="B12" s="21" t="s">
        <v>492</v>
      </c>
      <c r="C12" s="17">
        <v>0.17409407079501499</v>
      </c>
      <c r="D12" s="17">
        <v>0.18733660547112799</v>
      </c>
      <c r="E12" s="17">
        <v>0.16109927626022699</v>
      </c>
      <c r="F12" s="17"/>
      <c r="G12" s="17">
        <v>0.19963659967414399</v>
      </c>
      <c r="H12" s="17">
        <v>0.16116922501800199</v>
      </c>
      <c r="I12" s="17">
        <v>0.16776488260825201</v>
      </c>
      <c r="J12" s="17">
        <v>0.120460616020689</v>
      </c>
      <c r="K12" s="17">
        <v>0.18534231438736201</v>
      </c>
      <c r="L12" s="17">
        <v>0.17338552722668699</v>
      </c>
      <c r="M12" s="17">
        <v>0.15509807023220401</v>
      </c>
      <c r="N12" s="17">
        <v>0.20474374202513301</v>
      </c>
      <c r="O12" s="17">
        <v>0.19514023618654999</v>
      </c>
      <c r="P12" s="17"/>
      <c r="Q12" s="17">
        <v>0.195495133505419</v>
      </c>
      <c r="R12" s="17">
        <v>0.16103704842890801</v>
      </c>
      <c r="S12" s="17">
        <v>0.194871218505871</v>
      </c>
      <c r="T12" s="17">
        <v>0.16696897601904201</v>
      </c>
      <c r="U12" s="17"/>
      <c r="V12" s="17">
        <v>0.18363916783926901</v>
      </c>
      <c r="W12" s="17">
        <v>0.165195867379547</v>
      </c>
      <c r="X12" s="17">
        <v>0.16549870015036799</v>
      </c>
      <c r="Y12" s="17">
        <v>0.18019862284847399</v>
      </c>
      <c r="Z12" s="17">
        <v>0.19592979430907401</v>
      </c>
      <c r="AA12" s="17">
        <v>0.17401370023892601</v>
      </c>
      <c r="AB12" s="17">
        <v>0.19059444118996599</v>
      </c>
      <c r="AC12" s="17">
        <v>0.110723950245115</v>
      </c>
      <c r="AD12" s="17">
        <v>0.16749989188126699</v>
      </c>
      <c r="AE12" s="17"/>
      <c r="AF12" s="17">
        <v>0.17723054298422</v>
      </c>
      <c r="AG12" s="17">
        <v>0.17089678419715501</v>
      </c>
      <c r="AH12" s="17">
        <v>0.16833424437748201</v>
      </c>
      <c r="AI12" s="17">
        <v>0.17282740824495599</v>
      </c>
      <c r="AJ12" s="17">
        <v>0.164365210677377</v>
      </c>
      <c r="AK12" s="17">
        <v>0.18045788326064399</v>
      </c>
      <c r="AL12" s="17"/>
      <c r="AM12" s="17">
        <v>0.24050051542053599</v>
      </c>
      <c r="AN12" s="17">
        <v>0.17038045481292399</v>
      </c>
      <c r="AO12" s="17">
        <v>0.19133420922699201</v>
      </c>
      <c r="AP12" s="17">
        <v>0.18700618392295901</v>
      </c>
      <c r="AQ12" s="17">
        <v>0.166137042916952</v>
      </c>
      <c r="AR12" s="17">
        <v>0.16385867017526001</v>
      </c>
      <c r="AS12" s="17">
        <v>0.166424808402939</v>
      </c>
      <c r="AT12" s="17">
        <v>0.228231841527542</v>
      </c>
      <c r="AU12" s="17">
        <v>0.1568458984361</v>
      </c>
      <c r="AV12" s="17">
        <v>0.17768973942067701</v>
      </c>
      <c r="AW12" s="17">
        <v>0.17333416952640199</v>
      </c>
      <c r="AX12" s="17">
        <v>0.125112326418993</v>
      </c>
      <c r="AY12" s="17">
        <v>0.17282759670450401</v>
      </c>
      <c r="AZ12" s="17">
        <v>0.17813183880765401</v>
      </c>
      <c r="BA12" s="17">
        <v>0.106897720157965</v>
      </c>
      <c r="BB12" s="17">
        <v>0.157614041535173</v>
      </c>
      <c r="BC12" s="17"/>
      <c r="BD12" s="17">
        <v>0.152716574753129</v>
      </c>
      <c r="BE12" s="17">
        <v>0.18592688701305601</v>
      </c>
      <c r="BF12" s="17">
        <v>0.17977938443369301</v>
      </c>
      <c r="BG12" s="17"/>
      <c r="BH12" s="17">
        <v>0.16946515876478899</v>
      </c>
      <c r="BI12" s="17">
        <v>0.14800949521195</v>
      </c>
      <c r="BJ12" s="17">
        <v>0.17951875828866401</v>
      </c>
      <c r="BK12" s="17"/>
      <c r="BL12" s="17">
        <v>0.162523729664978</v>
      </c>
      <c r="BM12" s="17">
        <v>0.14670972950529401</v>
      </c>
      <c r="BN12" s="17">
        <v>0.16587231184457699</v>
      </c>
      <c r="BO12" s="17"/>
      <c r="BP12" s="17">
        <v>0.17057535493929901</v>
      </c>
      <c r="BQ12" s="17">
        <v>0.18971703754208</v>
      </c>
      <c r="BR12" s="17"/>
      <c r="BS12" s="17">
        <v>0.102641587742224</v>
      </c>
      <c r="BT12" s="17">
        <v>0.139639214808054</v>
      </c>
      <c r="BU12" s="17">
        <v>0.19179732256825099</v>
      </c>
      <c r="BV12" s="17">
        <v>0.19547289616140201</v>
      </c>
      <c r="BW12" s="17"/>
      <c r="BX12" s="17">
        <v>0.17806871462620499</v>
      </c>
      <c r="BY12" s="17">
        <v>0.22207514510474899</v>
      </c>
      <c r="BZ12" s="17">
        <v>0.17075185615692101</v>
      </c>
      <c r="CA12" s="17"/>
      <c r="CB12" s="17">
        <v>7.9155142709701101E-2</v>
      </c>
      <c r="CC12" s="17">
        <v>0.16418248230868199</v>
      </c>
      <c r="CD12" s="17">
        <v>0.23430036172316901</v>
      </c>
      <c r="CE12" s="17">
        <v>0.178684614784444</v>
      </c>
      <c r="CF12" s="17">
        <v>8.5486442519821695E-2</v>
      </c>
      <c r="CG12" s="17">
        <v>0.281095862469387</v>
      </c>
      <c r="CH12" s="17"/>
      <c r="CI12" s="17">
        <v>0.22214395390963801</v>
      </c>
      <c r="CJ12" s="17">
        <v>0.12374854205726001</v>
      </c>
      <c r="CK12" s="17">
        <v>0.345130167413015</v>
      </c>
      <c r="CL12" s="17">
        <v>0.147482579761747</v>
      </c>
    </row>
    <row r="13" spans="2:90" x14ac:dyDescent="0.35">
      <c r="B13" s="21" t="s">
        <v>493</v>
      </c>
      <c r="C13" s="17">
        <v>0.11113901609268501</v>
      </c>
      <c r="D13" s="17">
        <v>0.12483393341669501</v>
      </c>
      <c r="E13" s="17">
        <v>9.8142959241183297E-2</v>
      </c>
      <c r="F13" s="17"/>
      <c r="G13" s="17">
        <v>0.110884491136618</v>
      </c>
      <c r="H13" s="17">
        <v>0.12714002939341401</v>
      </c>
      <c r="I13" s="17">
        <v>9.9049925559948696E-2</v>
      </c>
      <c r="J13" s="17">
        <v>0.143203547605358</v>
      </c>
      <c r="K13" s="17">
        <v>0.12533172872752901</v>
      </c>
      <c r="L13" s="17">
        <v>8.97592199282123E-2</v>
      </c>
      <c r="M13" s="17">
        <v>7.2608449083912105E-2</v>
      </c>
      <c r="N13" s="17">
        <v>0.12530516529171701</v>
      </c>
      <c r="O13" s="17">
        <v>0.109176521388044</v>
      </c>
      <c r="P13" s="17"/>
      <c r="Q13" s="17">
        <v>0.111306266799924</v>
      </c>
      <c r="R13" s="17">
        <v>7.6100695586697895E-2</v>
      </c>
      <c r="S13" s="17">
        <v>7.6772569141269106E-2</v>
      </c>
      <c r="T13" s="17">
        <v>0.11648788300106901</v>
      </c>
      <c r="U13" s="17"/>
      <c r="V13" s="17">
        <v>0.101458584888</v>
      </c>
      <c r="W13" s="17">
        <v>0.11133288606449</v>
      </c>
      <c r="X13" s="17">
        <v>9.9071836515788797E-2</v>
      </c>
      <c r="Y13" s="17">
        <v>9.62340052508322E-2</v>
      </c>
      <c r="Z13" s="17">
        <v>9.4318383028896405E-2</v>
      </c>
      <c r="AA13" s="17">
        <v>0.10529768688306899</v>
      </c>
      <c r="AB13" s="17">
        <v>0.124262201010371</v>
      </c>
      <c r="AC13" s="17">
        <v>9.8305099038702395E-2</v>
      </c>
      <c r="AD13" s="17">
        <v>0.15296302801074901</v>
      </c>
      <c r="AE13" s="17"/>
      <c r="AF13" s="17">
        <v>0.11220696361088001</v>
      </c>
      <c r="AG13" s="17">
        <v>0.118070665076503</v>
      </c>
      <c r="AH13" s="17">
        <v>0.13774611975725601</v>
      </c>
      <c r="AI13" s="17">
        <v>0.16684797311447699</v>
      </c>
      <c r="AJ13" s="17">
        <v>0.131692123461221</v>
      </c>
      <c r="AK13" s="17">
        <v>7.8508158964930103E-2</v>
      </c>
      <c r="AL13" s="17"/>
      <c r="AM13" s="17">
        <v>6.9250258667115802E-2</v>
      </c>
      <c r="AN13" s="17">
        <v>0.16392439777746401</v>
      </c>
      <c r="AO13" s="17">
        <v>0.100274734142931</v>
      </c>
      <c r="AP13" s="17">
        <v>9.9618566764565694E-2</v>
      </c>
      <c r="AQ13" s="17">
        <v>0.10204106184621201</v>
      </c>
      <c r="AR13" s="17">
        <v>0.101013075456866</v>
      </c>
      <c r="AS13" s="17">
        <v>0.14372964053346199</v>
      </c>
      <c r="AT13" s="17">
        <v>9.8142769076164593E-2</v>
      </c>
      <c r="AU13" s="17">
        <v>0.111049290004538</v>
      </c>
      <c r="AV13" s="17">
        <v>8.1555331945119602E-2</v>
      </c>
      <c r="AW13" s="17">
        <v>0.123988303397797</v>
      </c>
      <c r="AX13" s="17">
        <v>9.9600624260824097E-2</v>
      </c>
      <c r="AY13" s="17">
        <v>8.3257026850692903E-2</v>
      </c>
      <c r="AZ13" s="17">
        <v>8.8719292017281903E-2</v>
      </c>
      <c r="BA13" s="17">
        <v>5.2233532783689099E-2</v>
      </c>
      <c r="BB13" s="17">
        <v>0.13363139831273099</v>
      </c>
      <c r="BC13" s="17"/>
      <c r="BD13" s="17">
        <v>0.10514053681479101</v>
      </c>
      <c r="BE13" s="17">
        <v>0.117540103516613</v>
      </c>
      <c r="BF13" s="17">
        <v>0.113124280149052</v>
      </c>
      <c r="BG13" s="17"/>
      <c r="BH13" s="17">
        <v>0.11134251804559001</v>
      </c>
      <c r="BI13" s="17">
        <v>0.111434909356742</v>
      </c>
      <c r="BJ13" s="17">
        <v>8.4528638507915393E-2</v>
      </c>
      <c r="BK13" s="17"/>
      <c r="BL13" s="17">
        <v>8.6997103759399896E-2</v>
      </c>
      <c r="BM13" s="17">
        <v>0.12847533172042699</v>
      </c>
      <c r="BN13" s="17">
        <v>7.4269688573590495E-2</v>
      </c>
      <c r="BO13" s="17"/>
      <c r="BP13" s="17">
        <v>0.12316619410794</v>
      </c>
      <c r="BQ13" s="17">
        <v>0.10721060334643601</v>
      </c>
      <c r="BR13" s="17"/>
      <c r="BS13" s="17">
        <v>6.1326249502204999E-2</v>
      </c>
      <c r="BT13" s="17">
        <v>9.34983534402994E-2</v>
      </c>
      <c r="BU13" s="17">
        <v>0.10834672124065201</v>
      </c>
      <c r="BV13" s="17">
        <v>0.13898967166267401</v>
      </c>
      <c r="BW13" s="17"/>
      <c r="BX13" s="17">
        <v>7.7035653395289505E-2</v>
      </c>
      <c r="BY13" s="17">
        <v>0.11536706144221701</v>
      </c>
      <c r="BZ13" s="17">
        <v>0.11425776985422199</v>
      </c>
      <c r="CA13" s="17"/>
      <c r="CB13" s="17">
        <v>6.6465109620903004E-2</v>
      </c>
      <c r="CC13" s="17">
        <v>8.4718483914117002E-2</v>
      </c>
      <c r="CD13" s="17">
        <v>0.16326598956581001</v>
      </c>
      <c r="CE13" s="17">
        <v>0.156936824871864</v>
      </c>
      <c r="CF13" s="17">
        <v>4.1307435871028302E-2</v>
      </c>
      <c r="CG13" s="17">
        <v>0.12710991713429901</v>
      </c>
      <c r="CH13" s="17"/>
      <c r="CI13" s="17">
        <v>0.118411843884385</v>
      </c>
      <c r="CJ13" s="17">
        <v>9.4618670682209693E-2</v>
      </c>
      <c r="CK13" s="17">
        <v>0.117616565357836</v>
      </c>
      <c r="CL13" s="17">
        <v>0.117526661057447</v>
      </c>
    </row>
    <row r="14" spans="2:90" x14ac:dyDescent="0.35">
      <c r="B14" s="21" t="s">
        <v>494</v>
      </c>
      <c r="C14" s="17">
        <v>6.8537462684936698E-2</v>
      </c>
      <c r="D14" s="17">
        <v>7.0448178811527096E-2</v>
      </c>
      <c r="E14" s="17">
        <v>6.7228311183550299E-2</v>
      </c>
      <c r="F14" s="17"/>
      <c r="G14" s="17">
        <v>7.5646237414023307E-2</v>
      </c>
      <c r="H14" s="17">
        <v>5.9850588936360201E-2</v>
      </c>
      <c r="I14" s="17">
        <v>7.8479108588986296E-2</v>
      </c>
      <c r="J14" s="17">
        <v>6.2352646445301703E-2</v>
      </c>
      <c r="K14" s="17">
        <v>7.9441778920264397E-2</v>
      </c>
      <c r="L14" s="17">
        <v>5.3004445466735398E-2</v>
      </c>
      <c r="M14" s="17">
        <v>8.4028636221330805E-2</v>
      </c>
      <c r="N14" s="17">
        <v>5.0583925305142198E-2</v>
      </c>
      <c r="O14" s="17">
        <v>7.4348777692283805E-2</v>
      </c>
      <c r="P14" s="17"/>
      <c r="Q14" s="17">
        <v>3.5863558310842002E-2</v>
      </c>
      <c r="R14" s="17">
        <v>6.0644413998842302E-2</v>
      </c>
      <c r="S14" s="17">
        <v>6.7431964803416095E-2</v>
      </c>
      <c r="T14" s="17">
        <v>7.3023487416877905E-2</v>
      </c>
      <c r="U14" s="17"/>
      <c r="V14" s="17">
        <v>3.9454848937156999E-2</v>
      </c>
      <c r="W14" s="17">
        <v>9.2986491521017997E-2</v>
      </c>
      <c r="X14" s="17">
        <v>9.6354140857203605E-2</v>
      </c>
      <c r="Y14" s="17">
        <v>4.5609465765603902E-2</v>
      </c>
      <c r="Z14" s="17">
        <v>7.8121497772718193E-2</v>
      </c>
      <c r="AA14" s="17">
        <v>4.9438416450145503E-2</v>
      </c>
      <c r="AB14" s="17">
        <v>7.7826331467886103E-2</v>
      </c>
      <c r="AC14" s="17">
        <v>8.0007458313889293E-2</v>
      </c>
      <c r="AD14" s="17">
        <v>7.1422418862434195E-2</v>
      </c>
      <c r="AE14" s="17"/>
      <c r="AF14" s="17">
        <v>6.4207210292311898E-2</v>
      </c>
      <c r="AG14" s="17">
        <v>7.2132171615797103E-2</v>
      </c>
      <c r="AH14" s="17">
        <v>6.5575194611547205E-2</v>
      </c>
      <c r="AI14" s="17">
        <v>9.6253410380177401E-2</v>
      </c>
      <c r="AJ14" s="17">
        <v>8.1437975840311594E-2</v>
      </c>
      <c r="AK14" s="17">
        <v>5.8611463584082202E-2</v>
      </c>
      <c r="AL14" s="17"/>
      <c r="AM14" s="17">
        <v>0.126225655353225</v>
      </c>
      <c r="AN14" s="17">
        <v>6.02023758031765E-2</v>
      </c>
      <c r="AO14" s="17">
        <v>8.0679998787365106E-2</v>
      </c>
      <c r="AP14" s="17">
        <v>6.5515034615843903E-2</v>
      </c>
      <c r="AQ14" s="17">
        <v>5.6820323994861199E-2</v>
      </c>
      <c r="AR14" s="17">
        <v>7.7630188378205095E-2</v>
      </c>
      <c r="AS14" s="17">
        <v>4.3535521751092598E-2</v>
      </c>
      <c r="AT14" s="17">
        <v>7.1922145945704896E-2</v>
      </c>
      <c r="AU14" s="17">
        <v>7.3162895717334198E-2</v>
      </c>
      <c r="AV14" s="17">
        <v>4.5817858163232902E-2</v>
      </c>
      <c r="AW14" s="17">
        <v>6.3450418723501906E-2</v>
      </c>
      <c r="AX14" s="17">
        <v>0.100076950724435</v>
      </c>
      <c r="AY14" s="17">
        <v>6.5807341695811303E-2</v>
      </c>
      <c r="AZ14" s="17">
        <v>7.1050410194839805E-2</v>
      </c>
      <c r="BA14" s="17">
        <v>4.01778579092993E-2</v>
      </c>
      <c r="BB14" s="17">
        <v>8.2208954399431697E-2</v>
      </c>
      <c r="BC14" s="17"/>
      <c r="BD14" s="17">
        <v>7.3038425724471695E-2</v>
      </c>
      <c r="BE14" s="17">
        <v>6.6801762621326796E-2</v>
      </c>
      <c r="BF14" s="17">
        <v>6.5061493541606702E-2</v>
      </c>
      <c r="BG14" s="17"/>
      <c r="BH14" s="17">
        <v>6.9694393118254802E-2</v>
      </c>
      <c r="BI14" s="17">
        <v>6.8441159023553994E-2</v>
      </c>
      <c r="BJ14" s="17">
        <v>5.0727232534825098E-2</v>
      </c>
      <c r="BK14" s="17"/>
      <c r="BL14" s="17">
        <v>5.3630958158677501E-2</v>
      </c>
      <c r="BM14" s="17">
        <v>3.7988738369611801E-2</v>
      </c>
      <c r="BN14" s="17">
        <v>5.24643264772666E-2</v>
      </c>
      <c r="BO14" s="17"/>
      <c r="BP14" s="17">
        <v>7.6995261356451697E-2</v>
      </c>
      <c r="BQ14" s="17">
        <v>6.2534635505908098E-2</v>
      </c>
      <c r="BR14" s="17"/>
      <c r="BS14" s="17">
        <v>2.7092683430619199E-2</v>
      </c>
      <c r="BT14" s="17">
        <v>3.1308571614205701E-2</v>
      </c>
      <c r="BU14" s="17">
        <v>7.6227638722079702E-2</v>
      </c>
      <c r="BV14" s="17">
        <v>9.8702722009596899E-2</v>
      </c>
      <c r="BW14" s="17"/>
      <c r="BX14" s="17">
        <v>4.5357488548647601E-2</v>
      </c>
      <c r="BY14" s="17">
        <v>4.8100422133678503E-2</v>
      </c>
      <c r="BZ14" s="17">
        <v>7.2089730458842594E-2</v>
      </c>
      <c r="CA14" s="17"/>
      <c r="CB14" s="17">
        <v>1.6493448695555801E-2</v>
      </c>
      <c r="CC14" s="17">
        <v>3.8883793618771798E-2</v>
      </c>
      <c r="CD14" s="17">
        <v>0.13121892708293001</v>
      </c>
      <c r="CE14" s="17">
        <v>0.11046263896874201</v>
      </c>
      <c r="CF14" s="17">
        <v>1.20295533231339E-2</v>
      </c>
      <c r="CG14" s="17">
        <v>7.4932685097009996E-2</v>
      </c>
      <c r="CH14" s="17"/>
      <c r="CI14" s="17">
        <v>9.6671445469652395E-2</v>
      </c>
      <c r="CJ14" s="17">
        <v>5.1035709711644103E-2</v>
      </c>
      <c r="CK14" s="17">
        <v>6.7254717266043498E-2</v>
      </c>
      <c r="CL14" s="17">
        <v>7.2889273721910494E-2</v>
      </c>
    </row>
    <row r="15" spans="2:90" x14ac:dyDescent="0.35">
      <c r="B15" s="21" t="s">
        <v>495</v>
      </c>
      <c r="C15" s="17">
        <v>7.7529530339192798E-2</v>
      </c>
      <c r="D15" s="17">
        <v>8.6728492199953294E-2</v>
      </c>
      <c r="E15" s="17">
        <v>6.6097329287304205E-2</v>
      </c>
      <c r="F15" s="17"/>
      <c r="G15" s="17">
        <v>6.8052877138368495E-2</v>
      </c>
      <c r="H15" s="17">
        <v>0.106613475277281</v>
      </c>
      <c r="I15" s="17">
        <v>8.1532375988598499E-2</v>
      </c>
      <c r="J15" s="17">
        <v>9.3100842885450896E-2</v>
      </c>
      <c r="K15" s="17">
        <v>6.5933194197958497E-2</v>
      </c>
      <c r="L15" s="17">
        <v>5.7885481734086697E-2</v>
      </c>
      <c r="M15" s="17">
        <v>9.9422472307053894E-2</v>
      </c>
      <c r="N15" s="17">
        <v>6.2043245118103003E-2</v>
      </c>
      <c r="O15" s="17">
        <v>6.5537711816128899E-2</v>
      </c>
      <c r="P15" s="17"/>
      <c r="Q15" s="17">
        <v>5.8435391010336103E-2</v>
      </c>
      <c r="R15" s="17">
        <v>3.54273904274219E-2</v>
      </c>
      <c r="S15" s="17">
        <v>7.78761876368394E-2</v>
      </c>
      <c r="T15" s="17">
        <v>8.2990562550949207E-2</v>
      </c>
      <c r="U15" s="17"/>
      <c r="V15" s="17">
        <v>6.8250493591587594E-2</v>
      </c>
      <c r="W15" s="17">
        <v>7.8497133972765296E-2</v>
      </c>
      <c r="X15" s="17">
        <v>7.7465235612508399E-2</v>
      </c>
      <c r="Y15" s="17">
        <v>6.64408725145572E-2</v>
      </c>
      <c r="Z15" s="17">
        <v>0.11479657761159801</v>
      </c>
      <c r="AA15" s="17">
        <v>8.8111401640347503E-2</v>
      </c>
      <c r="AB15" s="17">
        <v>8.5328806654038206E-2</v>
      </c>
      <c r="AC15" s="17">
        <v>9.0068318864696295E-2</v>
      </c>
      <c r="AD15" s="17">
        <v>5.3119438591238202E-2</v>
      </c>
      <c r="AE15" s="17"/>
      <c r="AF15" s="17">
        <v>0.111799748864968</v>
      </c>
      <c r="AG15" s="17">
        <v>6.9498732008322794E-2</v>
      </c>
      <c r="AH15" s="17">
        <v>6.9136475214681706E-2</v>
      </c>
      <c r="AI15" s="17">
        <v>4.2555350936407901E-2</v>
      </c>
      <c r="AJ15" s="17">
        <v>8.4152350493886696E-2</v>
      </c>
      <c r="AK15" s="17">
        <v>6.1617248919748298E-2</v>
      </c>
      <c r="AL15" s="17"/>
      <c r="AM15" s="17">
        <v>7.8502370608121999E-2</v>
      </c>
      <c r="AN15" s="17">
        <v>0.106501349170096</v>
      </c>
      <c r="AO15" s="17">
        <v>6.3736851261072106E-2</v>
      </c>
      <c r="AP15" s="17">
        <v>6.95564108174902E-2</v>
      </c>
      <c r="AQ15" s="17">
        <v>0.102356372643437</v>
      </c>
      <c r="AR15" s="17">
        <v>7.2049837093191599E-2</v>
      </c>
      <c r="AS15" s="17">
        <v>0.104062640291455</v>
      </c>
      <c r="AT15" s="17">
        <v>3.63371091208212E-2</v>
      </c>
      <c r="AU15" s="17">
        <v>6.9877742917505106E-2</v>
      </c>
      <c r="AV15" s="17">
        <v>8.6140839607373995E-2</v>
      </c>
      <c r="AW15" s="17">
        <v>8.1251421255415707E-2</v>
      </c>
      <c r="AX15" s="17">
        <v>4.0073586888388198E-2</v>
      </c>
      <c r="AY15" s="17">
        <v>0.111540875746417</v>
      </c>
      <c r="AZ15" s="17">
        <v>4.3865178225081902E-2</v>
      </c>
      <c r="BA15" s="17">
        <v>0</v>
      </c>
      <c r="BB15" s="17">
        <v>7.2103026705257298E-2</v>
      </c>
      <c r="BC15" s="17"/>
      <c r="BD15" s="17">
        <v>5.67654605190153E-2</v>
      </c>
      <c r="BE15" s="17">
        <v>9.1711546931654106E-2</v>
      </c>
      <c r="BF15" s="17">
        <v>8.4199878005417506E-2</v>
      </c>
      <c r="BG15" s="17"/>
      <c r="BH15" s="17">
        <v>8.5526886651608194E-2</v>
      </c>
      <c r="BI15" s="17">
        <v>3.5530432528734598E-2</v>
      </c>
      <c r="BJ15" s="17">
        <v>6.4157815224218498E-2</v>
      </c>
      <c r="BK15" s="17"/>
      <c r="BL15" s="17">
        <v>8.8968834774348193E-2</v>
      </c>
      <c r="BM15" s="17">
        <v>6.7837774098652104E-2</v>
      </c>
      <c r="BN15" s="17">
        <v>4.59690888239669E-2</v>
      </c>
      <c r="BO15" s="17"/>
      <c r="BP15" s="17">
        <v>6.9133424806324298E-2</v>
      </c>
      <c r="BQ15" s="17">
        <v>8.6229401398319E-2</v>
      </c>
      <c r="BR15" s="17"/>
      <c r="BS15" s="17">
        <v>7.5116575246557803E-3</v>
      </c>
      <c r="BT15" s="17">
        <v>3.7953935743570297E-2</v>
      </c>
      <c r="BU15" s="17">
        <v>4.8360699357488601E-2</v>
      </c>
      <c r="BV15" s="17">
        <v>0.146748079831415</v>
      </c>
      <c r="BW15" s="17"/>
      <c r="BX15" s="17">
        <v>7.5312252798586804E-2</v>
      </c>
      <c r="BY15" s="17">
        <v>0.11009758304006299</v>
      </c>
      <c r="BZ15" s="17">
        <v>7.5747875192799005E-2</v>
      </c>
      <c r="CA15" s="17"/>
      <c r="CB15" s="17">
        <v>1.42324192997601E-2</v>
      </c>
      <c r="CC15" s="17">
        <v>5.9596409427370399E-2</v>
      </c>
      <c r="CD15" s="17">
        <v>0.18601532633179099</v>
      </c>
      <c r="CE15" s="17">
        <v>9.3022706837001701E-2</v>
      </c>
      <c r="CF15" s="17">
        <v>7.62637445711019E-3</v>
      </c>
      <c r="CG15" s="17">
        <v>5.6933118498197197E-2</v>
      </c>
      <c r="CH15" s="17"/>
      <c r="CI15" s="17">
        <v>6.3224492943138297E-2</v>
      </c>
      <c r="CJ15" s="17">
        <v>0.107008202931184</v>
      </c>
      <c r="CK15" s="17">
        <v>4.6184602513757202E-2</v>
      </c>
      <c r="CL15" s="17">
        <v>7.1695873705016802E-2</v>
      </c>
    </row>
    <row r="16" spans="2:90" x14ac:dyDescent="0.35">
      <c r="B16" s="21" t="s">
        <v>150</v>
      </c>
      <c r="C16" s="17">
        <v>2.7213263593270601E-2</v>
      </c>
      <c r="D16" s="17">
        <v>3.0910077649851899E-2</v>
      </c>
      <c r="E16" s="17">
        <v>2.0801550998641099E-2</v>
      </c>
      <c r="F16" s="17"/>
      <c r="G16" s="17">
        <v>2.4915127486066301E-2</v>
      </c>
      <c r="H16" s="17">
        <v>3.2286577857576097E-2</v>
      </c>
      <c r="I16" s="17">
        <v>2.71279279892273E-2</v>
      </c>
      <c r="J16" s="17">
        <v>2.56223129278738E-2</v>
      </c>
      <c r="K16" s="17">
        <v>2.2952819092578899E-2</v>
      </c>
      <c r="L16" s="17">
        <v>4.6509055469122297E-2</v>
      </c>
      <c r="M16" s="17">
        <v>1.31735404343517E-2</v>
      </c>
      <c r="N16" s="17">
        <v>3.4991962390020698E-2</v>
      </c>
      <c r="O16" s="17">
        <v>1.77941487994475E-2</v>
      </c>
      <c r="P16" s="17"/>
      <c r="Q16" s="17">
        <v>2.5097691291999E-2</v>
      </c>
      <c r="R16" s="17">
        <v>2.2075376963851999E-2</v>
      </c>
      <c r="S16" s="17">
        <v>1.3376379598057099E-2</v>
      </c>
      <c r="T16" s="17">
        <v>2.8479741454576199E-2</v>
      </c>
      <c r="U16" s="17"/>
      <c r="V16" s="17">
        <v>2.2639442893116399E-2</v>
      </c>
      <c r="W16" s="17">
        <v>1.4485003268403299E-2</v>
      </c>
      <c r="X16" s="17">
        <v>1.5976745736878298E-2</v>
      </c>
      <c r="Y16" s="17">
        <v>3.0734795534455E-2</v>
      </c>
      <c r="Z16" s="17">
        <v>2.1506116697448601E-2</v>
      </c>
      <c r="AA16" s="17">
        <v>3.2759292208304598E-2</v>
      </c>
      <c r="AB16" s="17">
        <v>4.5179640757454398E-2</v>
      </c>
      <c r="AC16" s="17">
        <v>4.8350317245681201E-2</v>
      </c>
      <c r="AD16" s="17">
        <v>3.2199631394912602E-2</v>
      </c>
      <c r="AE16" s="17"/>
      <c r="AF16" s="17">
        <v>2.91236376587614E-2</v>
      </c>
      <c r="AG16" s="17">
        <v>1.8895656797717601E-2</v>
      </c>
      <c r="AH16" s="17">
        <v>5.2130024147645601E-2</v>
      </c>
      <c r="AI16" s="17">
        <v>3.4362698866606103E-2</v>
      </c>
      <c r="AJ16" s="17">
        <v>2.8558655162789E-2</v>
      </c>
      <c r="AK16" s="17">
        <v>2.2010662351937198E-2</v>
      </c>
      <c r="AL16" s="17"/>
      <c r="AM16" s="17">
        <v>8.4911967408644998E-2</v>
      </c>
      <c r="AN16" s="17">
        <v>6.3585866980473194E-2</v>
      </c>
      <c r="AO16" s="17">
        <v>1.20368862434364E-2</v>
      </c>
      <c r="AP16" s="17">
        <v>3.8441433508147799E-2</v>
      </c>
      <c r="AQ16" s="17">
        <v>1.5909521929506499E-2</v>
      </c>
      <c r="AR16" s="17">
        <v>2.01127353473213E-2</v>
      </c>
      <c r="AS16" s="17">
        <v>1.0208356871944799E-2</v>
      </c>
      <c r="AT16" s="17">
        <v>2.18270654680323E-2</v>
      </c>
      <c r="AU16" s="17">
        <v>9.5746315925109501E-3</v>
      </c>
      <c r="AV16" s="17">
        <v>0</v>
      </c>
      <c r="AW16" s="17">
        <v>2.4397273035920899E-2</v>
      </c>
      <c r="AX16" s="17">
        <v>1.0560372594322E-2</v>
      </c>
      <c r="AY16" s="17">
        <v>1.0145168267792401E-2</v>
      </c>
      <c r="AZ16" s="17">
        <v>1.50425804967643E-2</v>
      </c>
      <c r="BA16" s="17">
        <v>7.5681553736059906E-2</v>
      </c>
      <c r="BB16" s="17">
        <v>1.66500260540298E-2</v>
      </c>
      <c r="BC16" s="17"/>
      <c r="BD16" s="17">
        <v>2.3381957013523001E-2</v>
      </c>
      <c r="BE16" s="17">
        <v>2.8380622873222201E-2</v>
      </c>
      <c r="BF16" s="17">
        <v>2.6355251823611599E-2</v>
      </c>
      <c r="BG16" s="17"/>
      <c r="BH16" s="17">
        <v>2.2192755137870598E-2</v>
      </c>
      <c r="BI16" s="17">
        <v>2.9625275491502699E-2</v>
      </c>
      <c r="BJ16" s="17">
        <v>7.2854098746072196E-3</v>
      </c>
      <c r="BK16" s="17"/>
      <c r="BL16" s="17">
        <v>4.8633757658726802E-2</v>
      </c>
      <c r="BM16" s="17">
        <v>1.0266534088014499E-2</v>
      </c>
      <c r="BN16" s="17">
        <v>1.0559256705361701E-2</v>
      </c>
      <c r="BO16" s="17"/>
      <c r="BP16" s="17">
        <v>3.8866102401784702E-2</v>
      </c>
      <c r="BQ16" s="17">
        <v>2.4388385645622901E-2</v>
      </c>
      <c r="BR16" s="17"/>
      <c r="BS16" s="17">
        <v>8.2461433831405792E-3</v>
      </c>
      <c r="BT16" s="17">
        <v>1.6511067409167302E-2</v>
      </c>
      <c r="BU16" s="17">
        <v>1.7609329849367E-2</v>
      </c>
      <c r="BV16" s="17">
        <v>3.3945359050047502E-2</v>
      </c>
      <c r="BW16" s="17"/>
      <c r="BX16" s="17">
        <v>2.4094756259620199E-2</v>
      </c>
      <c r="BY16" s="17">
        <v>1.2990982072256199E-2</v>
      </c>
      <c r="BZ16" s="17">
        <v>2.8396173240265402E-2</v>
      </c>
      <c r="CA16" s="17"/>
      <c r="CB16" s="17">
        <v>1.1446693150388E-2</v>
      </c>
      <c r="CC16" s="17">
        <v>1.7420829535887399E-2</v>
      </c>
      <c r="CD16" s="17">
        <v>3.7776801676946997E-2</v>
      </c>
      <c r="CE16" s="17">
        <v>2.51067615335126E-2</v>
      </c>
      <c r="CF16" s="17">
        <v>3.4126759314743599E-2</v>
      </c>
      <c r="CG16" s="17">
        <v>3.8896071039975499E-2</v>
      </c>
      <c r="CH16" s="17"/>
      <c r="CI16" s="17">
        <v>3.3842250324775502E-2</v>
      </c>
      <c r="CJ16" s="17">
        <v>2.7698439052581202E-2</v>
      </c>
      <c r="CK16" s="17">
        <v>5.1463861819123297E-2</v>
      </c>
      <c r="CL16" s="17">
        <v>1.8985152049793799E-2</v>
      </c>
    </row>
    <row r="17" spans="2:90" x14ac:dyDescent="0.35">
      <c r="B17" s="21" t="s">
        <v>202</v>
      </c>
      <c r="C17" s="18">
        <v>0.54148665649490002</v>
      </c>
      <c r="D17" s="18">
        <v>0.49974271245084401</v>
      </c>
      <c r="E17" s="18">
        <v>0.58663057302909405</v>
      </c>
      <c r="F17" s="18"/>
      <c r="G17" s="18">
        <v>0.52086466715077895</v>
      </c>
      <c r="H17" s="18">
        <v>0.51294010351736696</v>
      </c>
      <c r="I17" s="18">
        <v>0.54604577926498699</v>
      </c>
      <c r="J17" s="18">
        <v>0.55526003411532698</v>
      </c>
      <c r="K17" s="18">
        <v>0.52099816467430704</v>
      </c>
      <c r="L17" s="18">
        <v>0.579456270175156</v>
      </c>
      <c r="M17" s="18">
        <v>0.57566883172114802</v>
      </c>
      <c r="N17" s="18">
        <v>0.52233195986988401</v>
      </c>
      <c r="O17" s="18">
        <v>0.53800260411754697</v>
      </c>
      <c r="P17" s="18"/>
      <c r="Q17" s="18">
        <v>0.57380195908148002</v>
      </c>
      <c r="R17" s="18">
        <v>0.64471507459427702</v>
      </c>
      <c r="S17" s="18">
        <v>0.56967168031454696</v>
      </c>
      <c r="T17" s="18">
        <v>0.53204934955748595</v>
      </c>
      <c r="U17" s="18"/>
      <c r="V17" s="18">
        <v>0.58455746185086999</v>
      </c>
      <c r="W17" s="18">
        <v>0.53750261779377595</v>
      </c>
      <c r="X17" s="18">
        <v>0.54563334112725304</v>
      </c>
      <c r="Y17" s="18">
        <v>0.58078223808607699</v>
      </c>
      <c r="Z17" s="18">
        <v>0.49532763058026502</v>
      </c>
      <c r="AA17" s="18">
        <v>0.55037950257920698</v>
      </c>
      <c r="AB17" s="18">
        <v>0.476808578920285</v>
      </c>
      <c r="AC17" s="18">
        <v>0.57254485629191598</v>
      </c>
      <c r="AD17" s="18">
        <v>0.52279559125939901</v>
      </c>
      <c r="AE17" s="18"/>
      <c r="AF17" s="18">
        <v>0.50543189658885801</v>
      </c>
      <c r="AG17" s="18">
        <v>0.55050599030450498</v>
      </c>
      <c r="AH17" s="18">
        <v>0.507077941891388</v>
      </c>
      <c r="AI17" s="18">
        <v>0.487153158457376</v>
      </c>
      <c r="AJ17" s="18">
        <v>0.50979368436441497</v>
      </c>
      <c r="AK17" s="18">
        <v>0.59879458291865895</v>
      </c>
      <c r="AL17" s="18"/>
      <c r="AM17" s="18">
        <v>0.40060923254235598</v>
      </c>
      <c r="AN17" s="18">
        <v>0.43540555545586701</v>
      </c>
      <c r="AO17" s="18">
        <v>0.55193732033820297</v>
      </c>
      <c r="AP17" s="18">
        <v>0.53986237037099305</v>
      </c>
      <c r="AQ17" s="18">
        <v>0.55673567666903101</v>
      </c>
      <c r="AR17" s="18">
        <v>0.56533549354915602</v>
      </c>
      <c r="AS17" s="18">
        <v>0.53203903214910597</v>
      </c>
      <c r="AT17" s="18">
        <v>0.54353906886173498</v>
      </c>
      <c r="AU17" s="18">
        <v>0.57948954133201103</v>
      </c>
      <c r="AV17" s="18">
        <v>0.60879623086359602</v>
      </c>
      <c r="AW17" s="18">
        <v>0.53357841406096296</v>
      </c>
      <c r="AX17" s="18">
        <v>0.624576139113037</v>
      </c>
      <c r="AY17" s="18">
        <v>0.55642199073478205</v>
      </c>
      <c r="AZ17" s="18">
        <v>0.60319070025837795</v>
      </c>
      <c r="BA17" s="18">
        <v>0.72500933541298695</v>
      </c>
      <c r="BB17" s="18">
        <v>0.53779255299337703</v>
      </c>
      <c r="BC17" s="18"/>
      <c r="BD17" s="18">
        <v>0.58895704517506997</v>
      </c>
      <c r="BE17" s="18">
        <v>0.50963907704412803</v>
      </c>
      <c r="BF17" s="18">
        <v>0.53147971204661903</v>
      </c>
      <c r="BG17" s="18"/>
      <c r="BH17" s="18">
        <v>0.54177828828188701</v>
      </c>
      <c r="BI17" s="18">
        <v>0.60695872838751697</v>
      </c>
      <c r="BJ17" s="18">
        <v>0.61378214556976995</v>
      </c>
      <c r="BK17" s="18"/>
      <c r="BL17" s="18">
        <v>0.55924561598386902</v>
      </c>
      <c r="BM17" s="18">
        <v>0.60872189221799999</v>
      </c>
      <c r="BN17" s="18">
        <v>0.65086532757523796</v>
      </c>
      <c r="BO17" s="18"/>
      <c r="BP17" s="18">
        <v>0.52126366238819999</v>
      </c>
      <c r="BQ17" s="18">
        <v>0.52991993656163505</v>
      </c>
      <c r="BR17" s="18"/>
      <c r="BS17" s="18">
        <v>0.79318167841715503</v>
      </c>
      <c r="BT17" s="18">
        <v>0.68108885698470301</v>
      </c>
      <c r="BU17" s="18">
        <v>0.55765828826216202</v>
      </c>
      <c r="BV17" s="18">
        <v>0.38614127128486497</v>
      </c>
      <c r="BW17" s="18"/>
      <c r="BX17" s="18">
        <v>0.600131134371651</v>
      </c>
      <c r="BY17" s="18">
        <v>0.49136880620703599</v>
      </c>
      <c r="BZ17" s="18">
        <v>0.53875659509694995</v>
      </c>
      <c r="CA17" s="18"/>
      <c r="CB17" s="18">
        <v>0.81220718652369195</v>
      </c>
      <c r="CC17" s="18">
        <v>0.635198001195172</v>
      </c>
      <c r="CD17" s="18">
        <v>0.24742259361935301</v>
      </c>
      <c r="CE17" s="18">
        <v>0.43578645300443503</v>
      </c>
      <c r="CF17" s="18">
        <v>0.819423434514162</v>
      </c>
      <c r="CG17" s="18">
        <v>0.42103234576113102</v>
      </c>
      <c r="CH17" s="18"/>
      <c r="CI17" s="18">
        <v>0.46570601346841101</v>
      </c>
      <c r="CJ17" s="18">
        <v>0.595890435565121</v>
      </c>
      <c r="CK17" s="18">
        <v>0.37235008563022398</v>
      </c>
      <c r="CL17" s="18">
        <v>0.57142045970408495</v>
      </c>
    </row>
    <row r="18" spans="2:90" x14ac:dyDescent="0.35">
      <c r="B18" s="21" t="s">
        <v>201</v>
      </c>
      <c r="C18" s="18">
        <v>0.25720600911681402</v>
      </c>
      <c r="D18" s="18">
        <v>0.28201060442817599</v>
      </c>
      <c r="E18" s="18">
        <v>0.23146859971203801</v>
      </c>
      <c r="F18" s="18"/>
      <c r="G18" s="18">
        <v>0.25458360568901001</v>
      </c>
      <c r="H18" s="18">
        <v>0.29360409360705497</v>
      </c>
      <c r="I18" s="18">
        <v>0.25906141013753398</v>
      </c>
      <c r="J18" s="18">
        <v>0.29865703693611001</v>
      </c>
      <c r="K18" s="18">
        <v>0.27070670184575202</v>
      </c>
      <c r="L18" s="18">
        <v>0.20064914712903401</v>
      </c>
      <c r="M18" s="18">
        <v>0.25605955761229698</v>
      </c>
      <c r="N18" s="18">
        <v>0.237932335714962</v>
      </c>
      <c r="O18" s="18">
        <v>0.24906301089645599</v>
      </c>
      <c r="P18" s="18"/>
      <c r="Q18" s="18">
        <v>0.205605216121102</v>
      </c>
      <c r="R18" s="18">
        <v>0.172172500012962</v>
      </c>
      <c r="S18" s="18">
        <v>0.222080721581525</v>
      </c>
      <c r="T18" s="18">
        <v>0.27250193296889602</v>
      </c>
      <c r="U18" s="18"/>
      <c r="V18" s="18">
        <v>0.209163927416745</v>
      </c>
      <c r="W18" s="18">
        <v>0.28281651155827298</v>
      </c>
      <c r="X18" s="18">
        <v>0.27289121298550101</v>
      </c>
      <c r="Y18" s="18">
        <v>0.20828434353099301</v>
      </c>
      <c r="Z18" s="18">
        <v>0.28723645841321199</v>
      </c>
      <c r="AA18" s="18">
        <v>0.242847504973562</v>
      </c>
      <c r="AB18" s="18">
        <v>0.287417339132295</v>
      </c>
      <c r="AC18" s="18">
        <v>0.26838087621728801</v>
      </c>
      <c r="AD18" s="18">
        <v>0.27750488546442198</v>
      </c>
      <c r="AE18" s="18"/>
      <c r="AF18" s="18">
        <v>0.28821392276816099</v>
      </c>
      <c r="AG18" s="18">
        <v>0.259701568700623</v>
      </c>
      <c r="AH18" s="18">
        <v>0.27245778958348499</v>
      </c>
      <c r="AI18" s="18">
        <v>0.305656734431062</v>
      </c>
      <c r="AJ18" s="18">
        <v>0.29728244979541901</v>
      </c>
      <c r="AK18" s="18">
        <v>0.19873687146876101</v>
      </c>
      <c r="AL18" s="18"/>
      <c r="AM18" s="18">
        <v>0.27397828462846302</v>
      </c>
      <c r="AN18" s="18">
        <v>0.330628122750736</v>
      </c>
      <c r="AO18" s="18">
        <v>0.24469158419136799</v>
      </c>
      <c r="AP18" s="18">
        <v>0.23469001219790001</v>
      </c>
      <c r="AQ18" s="18">
        <v>0.26121775848451001</v>
      </c>
      <c r="AR18" s="18">
        <v>0.25069310092826202</v>
      </c>
      <c r="AS18" s="18">
        <v>0.29132780257600999</v>
      </c>
      <c r="AT18" s="18">
        <v>0.20640202414269099</v>
      </c>
      <c r="AU18" s="18">
        <v>0.25408992863937802</v>
      </c>
      <c r="AV18" s="18">
        <v>0.213514029715726</v>
      </c>
      <c r="AW18" s="18">
        <v>0.26869014337671498</v>
      </c>
      <c r="AX18" s="18">
        <v>0.23975116187364801</v>
      </c>
      <c r="AY18" s="18">
        <v>0.26060524429292098</v>
      </c>
      <c r="AZ18" s="18">
        <v>0.20363488043720401</v>
      </c>
      <c r="BA18" s="18">
        <v>9.2411390692988399E-2</v>
      </c>
      <c r="BB18" s="18">
        <v>0.28794337941741999</v>
      </c>
      <c r="BC18" s="18"/>
      <c r="BD18" s="18">
        <v>0.23494442305827801</v>
      </c>
      <c r="BE18" s="18">
        <v>0.27605341306959402</v>
      </c>
      <c r="BF18" s="18">
        <v>0.26238565169607703</v>
      </c>
      <c r="BG18" s="18"/>
      <c r="BH18" s="18">
        <v>0.26656379781545297</v>
      </c>
      <c r="BI18" s="18">
        <v>0.21540650090903099</v>
      </c>
      <c r="BJ18" s="18">
        <v>0.19941368626695899</v>
      </c>
      <c r="BK18" s="18"/>
      <c r="BL18" s="18">
        <v>0.229596896692426</v>
      </c>
      <c r="BM18" s="18">
        <v>0.23430184418869099</v>
      </c>
      <c r="BN18" s="18">
        <v>0.17270310387482399</v>
      </c>
      <c r="BO18" s="18"/>
      <c r="BP18" s="18">
        <v>0.26929488027071602</v>
      </c>
      <c r="BQ18" s="18">
        <v>0.25597464025066302</v>
      </c>
      <c r="BR18" s="18"/>
      <c r="BS18" s="18">
        <v>9.5930590457479897E-2</v>
      </c>
      <c r="BT18" s="18">
        <v>0.162760860798075</v>
      </c>
      <c r="BU18" s="18">
        <v>0.23293505932021999</v>
      </c>
      <c r="BV18" s="18">
        <v>0.38444047350368599</v>
      </c>
      <c r="BW18" s="18"/>
      <c r="BX18" s="18">
        <v>0.19770539474252399</v>
      </c>
      <c r="BY18" s="18">
        <v>0.27356506661595897</v>
      </c>
      <c r="BZ18" s="18">
        <v>0.26209537550586398</v>
      </c>
      <c r="CA18" s="18"/>
      <c r="CB18" s="18">
        <v>9.7190977616219004E-2</v>
      </c>
      <c r="CC18" s="18">
        <v>0.18319868696025901</v>
      </c>
      <c r="CD18" s="18">
        <v>0.48050024298053101</v>
      </c>
      <c r="CE18" s="18">
        <v>0.36042217067760801</v>
      </c>
      <c r="CF18" s="18">
        <v>6.0963363651272397E-2</v>
      </c>
      <c r="CG18" s="18">
        <v>0.25897572072950598</v>
      </c>
      <c r="CH18" s="18"/>
      <c r="CI18" s="18">
        <v>0.27830778229717601</v>
      </c>
      <c r="CJ18" s="18">
        <v>0.25266258332503799</v>
      </c>
      <c r="CK18" s="18">
        <v>0.231055885137637</v>
      </c>
      <c r="CL18" s="18">
        <v>0.26211180848437399</v>
      </c>
    </row>
    <row r="19" spans="2:90" x14ac:dyDescent="0.35">
      <c r="B19" s="21" t="s">
        <v>113</v>
      </c>
      <c r="C19" s="19">
        <v>0.284280647378086</v>
      </c>
      <c r="D19" s="19">
        <v>0.21773210802266901</v>
      </c>
      <c r="E19" s="19">
        <v>0.35516197331705701</v>
      </c>
      <c r="F19" s="19"/>
      <c r="G19" s="19">
        <v>0.266281061461769</v>
      </c>
      <c r="H19" s="19">
        <v>0.21933600991031199</v>
      </c>
      <c r="I19" s="19">
        <v>0.28698436912745301</v>
      </c>
      <c r="J19" s="19">
        <v>0.25660299717921697</v>
      </c>
      <c r="K19" s="19">
        <v>0.25029146282855502</v>
      </c>
      <c r="L19" s="19">
        <v>0.37880712304612202</v>
      </c>
      <c r="M19" s="19">
        <v>0.31960927410885098</v>
      </c>
      <c r="N19" s="19">
        <v>0.28439962415492198</v>
      </c>
      <c r="O19" s="19">
        <v>0.28893959322108997</v>
      </c>
      <c r="P19" s="19"/>
      <c r="Q19" s="19">
        <v>0.36819674296037802</v>
      </c>
      <c r="R19" s="19">
        <v>0.47254257458131499</v>
      </c>
      <c r="S19" s="19">
        <v>0.34759095873302298</v>
      </c>
      <c r="T19" s="19">
        <v>0.25954741658858999</v>
      </c>
      <c r="U19" s="19"/>
      <c r="V19" s="19">
        <v>0.37539353443412599</v>
      </c>
      <c r="W19" s="19">
        <v>0.25468610623550297</v>
      </c>
      <c r="X19" s="19">
        <v>0.27274212814175203</v>
      </c>
      <c r="Y19" s="19">
        <v>0.37249789455508397</v>
      </c>
      <c r="Z19" s="19">
        <v>0.208091172167053</v>
      </c>
      <c r="AA19" s="19">
        <v>0.30753199760564598</v>
      </c>
      <c r="AB19" s="19">
        <v>0.189391239787989</v>
      </c>
      <c r="AC19" s="19">
        <v>0.30416398007462803</v>
      </c>
      <c r="AD19" s="19">
        <v>0.245290705794977</v>
      </c>
      <c r="AE19" s="19"/>
      <c r="AF19" s="19">
        <v>0.21721797382069799</v>
      </c>
      <c r="AG19" s="19">
        <v>0.29080442160388198</v>
      </c>
      <c r="AH19" s="19">
        <v>0.23462015230790301</v>
      </c>
      <c r="AI19" s="19">
        <v>0.181496424026314</v>
      </c>
      <c r="AJ19" s="19">
        <v>0.21251123456899601</v>
      </c>
      <c r="AK19" s="19">
        <v>0.40005771144989799</v>
      </c>
      <c r="AL19" s="19"/>
      <c r="AM19" s="19">
        <v>0.12663094791389301</v>
      </c>
      <c r="AN19" s="19">
        <v>0.10477743270513</v>
      </c>
      <c r="AO19" s="19">
        <v>0.30724573614683498</v>
      </c>
      <c r="AP19" s="19">
        <v>0.30517235817309302</v>
      </c>
      <c r="AQ19" s="19">
        <v>0.29551791818452</v>
      </c>
      <c r="AR19" s="19">
        <v>0.314642392620894</v>
      </c>
      <c r="AS19" s="19">
        <v>0.24071122957309601</v>
      </c>
      <c r="AT19" s="19">
        <v>0.33713704471904399</v>
      </c>
      <c r="AU19" s="19">
        <v>0.32539961269263401</v>
      </c>
      <c r="AV19" s="19">
        <v>0.39528220114786999</v>
      </c>
      <c r="AW19" s="19">
        <v>0.26488827068424797</v>
      </c>
      <c r="AX19" s="19">
        <v>0.38482497723939002</v>
      </c>
      <c r="AY19" s="19">
        <v>0.29581674644186101</v>
      </c>
      <c r="AZ19" s="19">
        <v>0.399555819821174</v>
      </c>
      <c r="BA19" s="19">
        <v>0.63259794471999797</v>
      </c>
      <c r="BB19" s="19">
        <v>0.24984917357595701</v>
      </c>
      <c r="BC19" s="19"/>
      <c r="BD19" s="19">
        <v>0.35401262211679202</v>
      </c>
      <c r="BE19" s="19">
        <v>0.23358566397453401</v>
      </c>
      <c r="BF19" s="19">
        <v>0.26909406035054301</v>
      </c>
      <c r="BG19" s="19"/>
      <c r="BH19" s="19">
        <v>0.27521449046643398</v>
      </c>
      <c r="BI19" s="19">
        <v>0.391552227478486</v>
      </c>
      <c r="BJ19" s="19">
        <v>0.41436845930281102</v>
      </c>
      <c r="BK19" s="19"/>
      <c r="BL19" s="19">
        <v>0.32964871929144401</v>
      </c>
      <c r="BM19" s="19">
        <v>0.374420048029309</v>
      </c>
      <c r="BN19" s="19">
        <v>0.478162223700414</v>
      </c>
      <c r="BO19" s="19"/>
      <c r="BP19" s="19">
        <v>0.25196878211748402</v>
      </c>
      <c r="BQ19" s="19">
        <v>0.27394529631097198</v>
      </c>
      <c r="BR19" s="19"/>
      <c r="BS19" s="19">
        <v>0.69725108795967505</v>
      </c>
      <c r="BT19" s="19">
        <v>0.51832799618662795</v>
      </c>
      <c r="BU19" s="19">
        <v>0.324723228941941</v>
      </c>
      <c r="BV19" s="19">
        <v>1.7007977811793801E-3</v>
      </c>
      <c r="BW19" s="19"/>
      <c r="BX19" s="19">
        <v>0.40242573962912698</v>
      </c>
      <c r="BY19" s="19">
        <v>0.21780373959107699</v>
      </c>
      <c r="BZ19" s="19">
        <v>0.27666121959108603</v>
      </c>
      <c r="CA19" s="19"/>
      <c r="CB19" s="19">
        <v>0.71501620890747297</v>
      </c>
      <c r="CC19" s="19">
        <v>0.45199931423491202</v>
      </c>
      <c r="CD19" s="19">
        <v>-0.233077649361177</v>
      </c>
      <c r="CE19" s="19">
        <v>7.5364282326826307E-2</v>
      </c>
      <c r="CF19" s="19">
        <v>0.75846007086289002</v>
      </c>
      <c r="CG19" s="19">
        <v>0.16205662503162499</v>
      </c>
      <c r="CH19" s="19"/>
      <c r="CI19" s="19">
        <v>0.187398231171236</v>
      </c>
      <c r="CJ19" s="19">
        <v>0.34322785224008301</v>
      </c>
      <c r="CK19" s="19">
        <v>0.14129420049258701</v>
      </c>
      <c r="CL19" s="19">
        <v>0.30930865121971002</v>
      </c>
    </row>
    <row r="20" spans="2:90" x14ac:dyDescent="0.35">
      <c r="B20" s="16"/>
    </row>
    <row r="21" spans="2:90" x14ac:dyDescent="0.35">
      <c r="B21" t="s">
        <v>118</v>
      </c>
    </row>
    <row r="22" spans="2:90" x14ac:dyDescent="0.35">
      <c r="B22" t="s">
        <v>119</v>
      </c>
    </row>
    <row r="24" spans="2:90" x14ac:dyDescent="0.35">
      <c r="B24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B2:C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498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489</v>
      </c>
      <c r="C9" s="17">
        <v>0.244886540312336</v>
      </c>
      <c r="D9" s="17">
        <v>0.24262190014218701</v>
      </c>
      <c r="E9" s="17">
        <v>0.25037008456652099</v>
      </c>
      <c r="F9" s="17"/>
      <c r="G9" s="17">
        <v>0.23385888837792301</v>
      </c>
      <c r="H9" s="17">
        <v>0.275534295418361</v>
      </c>
      <c r="I9" s="17">
        <v>0.26060414991667802</v>
      </c>
      <c r="J9" s="17">
        <v>0.21237926463086801</v>
      </c>
      <c r="K9" s="17">
        <v>0.22405578055838199</v>
      </c>
      <c r="L9" s="17">
        <v>0.25215980002350402</v>
      </c>
      <c r="M9" s="17">
        <v>0.28833137534666098</v>
      </c>
      <c r="N9" s="17">
        <v>0.23266352612538299</v>
      </c>
      <c r="O9" s="17">
        <v>0.22499018052890399</v>
      </c>
      <c r="P9" s="17"/>
      <c r="Q9" s="17">
        <v>0.235483641769867</v>
      </c>
      <c r="R9" s="17">
        <v>0.39834707622639698</v>
      </c>
      <c r="S9" s="17">
        <v>0.29115688068943701</v>
      </c>
      <c r="T9" s="17">
        <v>0.23563681358411701</v>
      </c>
      <c r="U9" s="17"/>
      <c r="V9" s="17">
        <v>0.28290138716156499</v>
      </c>
      <c r="W9" s="17">
        <v>0.21094300401285099</v>
      </c>
      <c r="X9" s="17">
        <v>0.22921488324974301</v>
      </c>
      <c r="Y9" s="17">
        <v>0.26754294036564102</v>
      </c>
      <c r="Z9" s="17">
        <v>0.23664402987415301</v>
      </c>
      <c r="AA9" s="17">
        <v>0.23674344078336401</v>
      </c>
      <c r="AB9" s="17">
        <v>0.25770415506914801</v>
      </c>
      <c r="AC9" s="17">
        <v>0.19937649380268399</v>
      </c>
      <c r="AD9" s="17">
        <v>0.24878263112198301</v>
      </c>
      <c r="AE9" s="17"/>
      <c r="AF9" s="17">
        <v>0.243512339153862</v>
      </c>
      <c r="AG9" s="17">
        <v>0.23669218834885</v>
      </c>
      <c r="AH9" s="17">
        <v>0.203036819269415</v>
      </c>
      <c r="AI9" s="17">
        <v>0.24648376753499901</v>
      </c>
      <c r="AJ9" s="17">
        <v>0.22710207691109599</v>
      </c>
      <c r="AK9" s="17">
        <v>0.27295494486497501</v>
      </c>
      <c r="AL9" s="17"/>
      <c r="AM9" s="17">
        <v>0.19468467171385501</v>
      </c>
      <c r="AN9" s="17">
        <v>0.234038040025148</v>
      </c>
      <c r="AO9" s="17">
        <v>0.19607569028227201</v>
      </c>
      <c r="AP9" s="17">
        <v>0.129928173734528</v>
      </c>
      <c r="AQ9" s="17">
        <v>0.20171076295957799</v>
      </c>
      <c r="AR9" s="17">
        <v>0.262287700980324</v>
      </c>
      <c r="AS9" s="17">
        <v>0.21898391262984099</v>
      </c>
      <c r="AT9" s="17">
        <v>0.26196803656516399</v>
      </c>
      <c r="AU9" s="17">
        <v>0.248027638160606</v>
      </c>
      <c r="AV9" s="17">
        <v>0.33814525465401601</v>
      </c>
      <c r="AW9" s="17">
        <v>0.29401155899787701</v>
      </c>
      <c r="AX9" s="17">
        <v>0.22896838054156601</v>
      </c>
      <c r="AY9" s="17">
        <v>0.18916097802689399</v>
      </c>
      <c r="AZ9" s="17">
        <v>0.35800491697430997</v>
      </c>
      <c r="BA9" s="17">
        <v>0.38778279494264201</v>
      </c>
      <c r="BB9" s="17">
        <v>0.36392149940052598</v>
      </c>
      <c r="BC9" s="17"/>
      <c r="BD9" s="17">
        <v>0.24003766501899099</v>
      </c>
      <c r="BE9" s="17">
        <v>0.245561682549677</v>
      </c>
      <c r="BF9" s="17">
        <v>0.248444875748391</v>
      </c>
      <c r="BG9" s="17"/>
      <c r="BH9" s="17">
        <v>0.246437376777733</v>
      </c>
      <c r="BI9" s="17">
        <v>0.31261029294258702</v>
      </c>
      <c r="BJ9" s="17">
        <v>0.22612845469538501</v>
      </c>
      <c r="BK9" s="17"/>
      <c r="BL9" s="17">
        <v>0.178677060696321</v>
      </c>
      <c r="BM9" s="17">
        <v>0.28541239843086302</v>
      </c>
      <c r="BN9" s="17">
        <v>0.315846137192004</v>
      </c>
      <c r="BO9" s="17"/>
      <c r="BP9" s="17">
        <v>0.259706481258202</v>
      </c>
      <c r="BQ9" s="17">
        <v>0.244022802056722</v>
      </c>
      <c r="BR9" s="17"/>
      <c r="BS9" s="17">
        <v>0.34372206687857099</v>
      </c>
      <c r="BT9" s="17">
        <v>0.25270391577972001</v>
      </c>
      <c r="BU9" s="17">
        <v>0.20934136956379401</v>
      </c>
      <c r="BV9" s="17">
        <v>0.24258190529897899</v>
      </c>
      <c r="BW9" s="17"/>
      <c r="BX9" s="17">
        <v>0.23927948643350599</v>
      </c>
      <c r="BY9" s="17">
        <v>0.303062235401518</v>
      </c>
      <c r="BZ9" s="17">
        <v>0.24186710718821799</v>
      </c>
      <c r="CA9" s="17"/>
      <c r="CB9" s="17">
        <v>0.28029666991329399</v>
      </c>
      <c r="CC9" s="17">
        <v>0.39694775795766402</v>
      </c>
      <c r="CD9" s="17">
        <v>8.6696039765020397E-2</v>
      </c>
      <c r="CE9" s="17">
        <v>0.21782048238309201</v>
      </c>
      <c r="CF9" s="17">
        <v>0.45466347917301297</v>
      </c>
      <c r="CG9" s="17">
        <v>0.1111609756116</v>
      </c>
      <c r="CH9" s="17"/>
      <c r="CI9" s="17">
        <v>0.20724381076852</v>
      </c>
      <c r="CJ9" s="17">
        <v>0.323054298449656</v>
      </c>
      <c r="CK9" s="17">
        <v>0.10016536747905801</v>
      </c>
      <c r="CL9" s="17">
        <v>0.24574989042787401</v>
      </c>
    </row>
    <row r="10" spans="2:90" x14ac:dyDescent="0.35">
      <c r="B10" s="21" t="s">
        <v>490</v>
      </c>
      <c r="C10" s="17">
        <v>0.244576727558312</v>
      </c>
      <c r="D10" s="17">
        <v>0.234144639410755</v>
      </c>
      <c r="E10" s="17">
        <v>0.25575347891332001</v>
      </c>
      <c r="F10" s="17"/>
      <c r="G10" s="17">
        <v>0.25219147068091002</v>
      </c>
      <c r="H10" s="17">
        <v>0.232711121982832</v>
      </c>
      <c r="I10" s="17">
        <v>0.251208584379435</v>
      </c>
      <c r="J10" s="17">
        <v>0.25594161444285102</v>
      </c>
      <c r="K10" s="17">
        <v>0.25630658283647201</v>
      </c>
      <c r="L10" s="17">
        <v>0.23061500503922699</v>
      </c>
      <c r="M10" s="17">
        <v>0.246503928767043</v>
      </c>
      <c r="N10" s="17">
        <v>0.242773460129941</v>
      </c>
      <c r="O10" s="17">
        <v>0.23491366971706801</v>
      </c>
      <c r="P10" s="17"/>
      <c r="Q10" s="17">
        <v>0.22281662924592999</v>
      </c>
      <c r="R10" s="17">
        <v>0.24340617267281101</v>
      </c>
      <c r="S10" s="17">
        <v>0.24304864047628699</v>
      </c>
      <c r="T10" s="17">
        <v>0.251846801929904</v>
      </c>
      <c r="U10" s="17"/>
      <c r="V10" s="17">
        <v>0.24560056348762299</v>
      </c>
      <c r="W10" s="17">
        <v>0.26747992342950599</v>
      </c>
      <c r="X10" s="17">
        <v>0.236168116803191</v>
      </c>
      <c r="Y10" s="17">
        <v>0.17587009701780801</v>
      </c>
      <c r="Z10" s="17">
        <v>0.28942129886059897</v>
      </c>
      <c r="AA10" s="17">
        <v>0.24868617159562201</v>
      </c>
      <c r="AB10" s="17">
        <v>0.21610161032509001</v>
      </c>
      <c r="AC10" s="17">
        <v>0.256746787371188</v>
      </c>
      <c r="AD10" s="17">
        <v>0.25982405477304998</v>
      </c>
      <c r="AE10" s="17"/>
      <c r="AF10" s="17">
        <v>0.20505747251832199</v>
      </c>
      <c r="AG10" s="17">
        <v>0.25704309230058903</v>
      </c>
      <c r="AH10" s="17">
        <v>0.25622121668589898</v>
      </c>
      <c r="AI10" s="17">
        <v>0.236025852086194</v>
      </c>
      <c r="AJ10" s="17">
        <v>0.25390018011215598</v>
      </c>
      <c r="AK10" s="17">
        <v>0.25758347411358201</v>
      </c>
      <c r="AL10" s="17"/>
      <c r="AM10" s="17">
        <v>0.208398310043901</v>
      </c>
      <c r="AN10" s="17">
        <v>0.18248548219563401</v>
      </c>
      <c r="AO10" s="17">
        <v>0.215193985930936</v>
      </c>
      <c r="AP10" s="17">
        <v>0.25932974917191398</v>
      </c>
      <c r="AQ10" s="17">
        <v>0.25277908077993999</v>
      </c>
      <c r="AR10" s="17">
        <v>0.22199617981334399</v>
      </c>
      <c r="AS10" s="17">
        <v>0.26250677231921798</v>
      </c>
      <c r="AT10" s="17">
        <v>0.26325071567497199</v>
      </c>
      <c r="AU10" s="17">
        <v>0.291293905641414</v>
      </c>
      <c r="AV10" s="17">
        <v>0.202739762306472</v>
      </c>
      <c r="AW10" s="17">
        <v>0.264803060992505</v>
      </c>
      <c r="AX10" s="17">
        <v>0.22434002635558301</v>
      </c>
      <c r="AY10" s="17">
        <v>0.31782852714689802</v>
      </c>
      <c r="AZ10" s="17">
        <v>0.25773219415857701</v>
      </c>
      <c r="BA10" s="17">
        <v>0.14231321005318001</v>
      </c>
      <c r="BB10" s="17">
        <v>0.30871449757359198</v>
      </c>
      <c r="BC10" s="17"/>
      <c r="BD10" s="17">
        <v>0.26850703790571401</v>
      </c>
      <c r="BE10" s="17">
        <v>0.23749826667416399</v>
      </c>
      <c r="BF10" s="17">
        <v>0.23216044114516199</v>
      </c>
      <c r="BG10" s="17"/>
      <c r="BH10" s="17">
        <v>0.26091532780833099</v>
      </c>
      <c r="BI10" s="17">
        <v>0.19884003982878901</v>
      </c>
      <c r="BJ10" s="17">
        <v>0.26587324835063098</v>
      </c>
      <c r="BK10" s="17"/>
      <c r="BL10" s="17">
        <v>0.21565198583869</v>
      </c>
      <c r="BM10" s="17">
        <v>0.26814540983450802</v>
      </c>
      <c r="BN10" s="17">
        <v>0.27131195333412</v>
      </c>
      <c r="BO10" s="17"/>
      <c r="BP10" s="17">
        <v>0.25264810899345103</v>
      </c>
      <c r="BQ10" s="17">
        <v>0.23120668704560801</v>
      </c>
      <c r="BR10" s="17"/>
      <c r="BS10" s="17">
        <v>0.312635790312352</v>
      </c>
      <c r="BT10" s="17">
        <v>0.28843647046673598</v>
      </c>
      <c r="BU10" s="17">
        <v>0.22664565080101401</v>
      </c>
      <c r="BV10" s="17">
        <v>0.222366459411104</v>
      </c>
      <c r="BW10" s="17"/>
      <c r="BX10" s="17">
        <v>0.273084682653432</v>
      </c>
      <c r="BY10" s="17">
        <v>0.23200440715416101</v>
      </c>
      <c r="BZ10" s="17">
        <v>0.24252506078738501</v>
      </c>
      <c r="CA10" s="17"/>
      <c r="CB10" s="17">
        <v>0.29099951361750698</v>
      </c>
      <c r="CC10" s="17">
        <v>0.35394867790266199</v>
      </c>
      <c r="CD10" s="17">
        <v>0.13599918151305701</v>
      </c>
      <c r="CE10" s="17">
        <v>0.29362051892520602</v>
      </c>
      <c r="CF10" s="17">
        <v>0.29030228148755099</v>
      </c>
      <c r="CG10" s="17">
        <v>0.126916415085332</v>
      </c>
      <c r="CH10" s="17"/>
      <c r="CI10" s="17">
        <v>0.24351034508459901</v>
      </c>
      <c r="CJ10" s="17">
        <v>0.26098546262549399</v>
      </c>
      <c r="CK10" s="17">
        <v>0.111456135063998</v>
      </c>
      <c r="CL10" s="17">
        <v>0.27057090704355002</v>
      </c>
    </row>
    <row r="11" spans="2:90" x14ac:dyDescent="0.35">
      <c r="B11" s="21" t="s">
        <v>491</v>
      </c>
      <c r="C11" s="17">
        <v>0.22953911198923799</v>
      </c>
      <c r="D11" s="17">
        <v>0.220254431755354</v>
      </c>
      <c r="E11" s="17">
        <v>0.23747631897475099</v>
      </c>
      <c r="F11" s="17"/>
      <c r="G11" s="17">
        <v>0.25380368148910998</v>
      </c>
      <c r="H11" s="17">
        <v>0.19035790178230899</v>
      </c>
      <c r="I11" s="17">
        <v>0.21849662393314501</v>
      </c>
      <c r="J11" s="17">
        <v>0.261140708105984</v>
      </c>
      <c r="K11" s="17">
        <v>0.227507344791817</v>
      </c>
      <c r="L11" s="17">
        <v>0.25817562240957498</v>
      </c>
      <c r="M11" s="17">
        <v>0.21448250311644401</v>
      </c>
      <c r="N11" s="17">
        <v>0.23461979591825199</v>
      </c>
      <c r="O11" s="17">
        <v>0.20867540805561</v>
      </c>
      <c r="P11" s="17"/>
      <c r="Q11" s="17">
        <v>0.230909850502034</v>
      </c>
      <c r="R11" s="17">
        <v>0.148198886935938</v>
      </c>
      <c r="S11" s="17">
        <v>0.21689382879518901</v>
      </c>
      <c r="T11" s="17">
        <v>0.233142802535172</v>
      </c>
      <c r="U11" s="17"/>
      <c r="V11" s="17">
        <v>0.18138753666417601</v>
      </c>
      <c r="W11" s="17">
        <v>0.24002435639755801</v>
      </c>
      <c r="X11" s="17">
        <v>0.250269118329146</v>
      </c>
      <c r="Y11" s="17">
        <v>0.222000490827097</v>
      </c>
      <c r="Z11" s="17">
        <v>0.20948803199011101</v>
      </c>
      <c r="AA11" s="17">
        <v>0.220953386568503</v>
      </c>
      <c r="AB11" s="17">
        <v>0.23203646335838399</v>
      </c>
      <c r="AC11" s="17">
        <v>0.29889834006652599</v>
      </c>
      <c r="AD11" s="17">
        <v>0.26318319382423899</v>
      </c>
      <c r="AE11" s="17"/>
      <c r="AF11" s="17">
        <v>0.240775065148885</v>
      </c>
      <c r="AG11" s="17">
        <v>0.195534727413049</v>
      </c>
      <c r="AH11" s="17">
        <v>0.28247331750149202</v>
      </c>
      <c r="AI11" s="17">
        <v>0.238710831048799</v>
      </c>
      <c r="AJ11" s="17">
        <v>0.24666227197300999</v>
      </c>
      <c r="AK11" s="17">
        <v>0.21440387170425501</v>
      </c>
      <c r="AL11" s="17"/>
      <c r="AM11" s="17">
        <v>0.177861361525951</v>
      </c>
      <c r="AN11" s="17">
        <v>0.189768546549925</v>
      </c>
      <c r="AO11" s="17">
        <v>0.226606219654445</v>
      </c>
      <c r="AP11" s="17">
        <v>0.29647000269830698</v>
      </c>
      <c r="AQ11" s="17">
        <v>0.23240716313691401</v>
      </c>
      <c r="AR11" s="17">
        <v>0.24376514943503699</v>
      </c>
      <c r="AS11" s="17">
        <v>0.239195191055563</v>
      </c>
      <c r="AT11" s="17">
        <v>0.21663474522134599</v>
      </c>
      <c r="AU11" s="17">
        <v>0.27596386639174603</v>
      </c>
      <c r="AV11" s="17">
        <v>0.24607085138186699</v>
      </c>
      <c r="AW11" s="17">
        <v>0.204239637085149</v>
      </c>
      <c r="AX11" s="17">
        <v>0.26689121338951299</v>
      </c>
      <c r="AY11" s="17">
        <v>0.19234333814468399</v>
      </c>
      <c r="AZ11" s="17">
        <v>0.251536030355475</v>
      </c>
      <c r="BA11" s="17">
        <v>0.19925772720454199</v>
      </c>
      <c r="BB11" s="17">
        <v>0.19167138225283201</v>
      </c>
      <c r="BC11" s="17"/>
      <c r="BD11" s="17">
        <v>0.247900382149804</v>
      </c>
      <c r="BE11" s="17">
        <v>0.23513115116841099</v>
      </c>
      <c r="BF11" s="17">
        <v>0.213441415196575</v>
      </c>
      <c r="BG11" s="17"/>
      <c r="BH11" s="17">
        <v>0.228135618639462</v>
      </c>
      <c r="BI11" s="17">
        <v>0.210478021370365</v>
      </c>
      <c r="BJ11" s="17">
        <v>0.27344667140361401</v>
      </c>
      <c r="BK11" s="17"/>
      <c r="BL11" s="17">
        <v>0.23739355204995799</v>
      </c>
      <c r="BM11" s="17">
        <v>0.26189006417657901</v>
      </c>
      <c r="BN11" s="17">
        <v>0.20602972516589799</v>
      </c>
      <c r="BO11" s="17"/>
      <c r="BP11" s="17">
        <v>0.23178086488442701</v>
      </c>
      <c r="BQ11" s="17">
        <v>0.22753340391087401</v>
      </c>
      <c r="BR11" s="17"/>
      <c r="BS11" s="17">
        <v>0.18532869842234001</v>
      </c>
      <c r="BT11" s="17">
        <v>0.225017543105202</v>
      </c>
      <c r="BU11" s="17">
        <v>0.28383787848249198</v>
      </c>
      <c r="BV11" s="17">
        <v>0.214737495542212</v>
      </c>
      <c r="BW11" s="17"/>
      <c r="BX11" s="17">
        <v>0.23130608106407399</v>
      </c>
      <c r="BY11" s="17">
        <v>0.216868529056848</v>
      </c>
      <c r="BZ11" s="17">
        <v>0.23014267249715201</v>
      </c>
      <c r="CA11" s="17"/>
      <c r="CB11" s="17">
        <v>0.256244668123568</v>
      </c>
      <c r="CC11" s="17">
        <v>0.15845983483020801</v>
      </c>
      <c r="CD11" s="17">
        <v>0.272423798803406</v>
      </c>
      <c r="CE11" s="17">
        <v>0.267161618968559</v>
      </c>
      <c r="CF11" s="17">
        <v>0.14766186606496701</v>
      </c>
      <c r="CG11" s="17">
        <v>0.24406802178592399</v>
      </c>
      <c r="CH11" s="17"/>
      <c r="CI11" s="17">
        <v>0.260757760361775</v>
      </c>
      <c r="CJ11" s="17">
        <v>0.19878421404166299</v>
      </c>
      <c r="CK11" s="17">
        <v>0.22582538564622701</v>
      </c>
      <c r="CL11" s="17">
        <v>0.241662413545051</v>
      </c>
    </row>
    <row r="12" spans="2:90" x14ac:dyDescent="0.35">
      <c r="B12" s="21" t="s">
        <v>492</v>
      </c>
      <c r="C12" s="17">
        <v>0.14360268900585699</v>
      </c>
      <c r="D12" s="17">
        <v>0.152597799351673</v>
      </c>
      <c r="E12" s="17">
        <v>0.13530088670755799</v>
      </c>
      <c r="F12" s="17"/>
      <c r="G12" s="17">
        <v>0.13965944602741501</v>
      </c>
      <c r="H12" s="17">
        <v>0.151021300942589</v>
      </c>
      <c r="I12" s="17">
        <v>0.12161947300859299</v>
      </c>
      <c r="J12" s="17">
        <v>0.108345439301905</v>
      </c>
      <c r="K12" s="17">
        <v>0.14483406681417799</v>
      </c>
      <c r="L12" s="17">
        <v>0.123789826182738</v>
      </c>
      <c r="M12" s="17">
        <v>0.13092948924844</v>
      </c>
      <c r="N12" s="17">
        <v>0.17097047522362899</v>
      </c>
      <c r="O12" s="17">
        <v>0.19402210480597101</v>
      </c>
      <c r="P12" s="17"/>
      <c r="Q12" s="17">
        <v>0.17716611664703899</v>
      </c>
      <c r="R12" s="17">
        <v>0.1117961144566</v>
      </c>
      <c r="S12" s="17">
        <v>0.14751563003166099</v>
      </c>
      <c r="T12" s="17">
        <v>0.137442230986525</v>
      </c>
      <c r="U12" s="17"/>
      <c r="V12" s="17">
        <v>0.19047319243892499</v>
      </c>
      <c r="W12" s="17">
        <v>0.12988523024544599</v>
      </c>
      <c r="X12" s="17">
        <v>0.13979656885417799</v>
      </c>
      <c r="Y12" s="17">
        <v>0.169354315387129</v>
      </c>
      <c r="Z12" s="17">
        <v>0.135985046724141</v>
      </c>
      <c r="AA12" s="17">
        <v>0.140048089369432</v>
      </c>
      <c r="AB12" s="17">
        <v>0.146836244271873</v>
      </c>
      <c r="AC12" s="17">
        <v>7.9502892393386301E-2</v>
      </c>
      <c r="AD12" s="17">
        <v>0.111298786630495</v>
      </c>
      <c r="AE12" s="17"/>
      <c r="AF12" s="17">
        <v>0.145676950315655</v>
      </c>
      <c r="AG12" s="17">
        <v>0.151349920668604</v>
      </c>
      <c r="AH12" s="17">
        <v>0.139315837996808</v>
      </c>
      <c r="AI12" s="17">
        <v>0.12601397838443901</v>
      </c>
      <c r="AJ12" s="17">
        <v>0.13788585145835</v>
      </c>
      <c r="AK12" s="17">
        <v>0.14528657231647801</v>
      </c>
      <c r="AL12" s="17"/>
      <c r="AM12" s="17">
        <v>0.20167620401865</v>
      </c>
      <c r="AN12" s="17">
        <v>0.16960039091134901</v>
      </c>
      <c r="AO12" s="17">
        <v>0.18705315438980499</v>
      </c>
      <c r="AP12" s="17">
        <v>0.151653441592456</v>
      </c>
      <c r="AQ12" s="17">
        <v>0.153080635278629</v>
      </c>
      <c r="AR12" s="17">
        <v>0.132854736107926</v>
      </c>
      <c r="AS12" s="17">
        <v>0.13534221599294599</v>
      </c>
      <c r="AT12" s="17">
        <v>0.16372283289498399</v>
      </c>
      <c r="AU12" s="17">
        <v>0.124632106797627</v>
      </c>
      <c r="AV12" s="17">
        <v>9.5305248850211702E-2</v>
      </c>
      <c r="AW12" s="17">
        <v>0.121712843922437</v>
      </c>
      <c r="AX12" s="17">
        <v>0.18635622469138499</v>
      </c>
      <c r="AY12" s="17">
        <v>0.17232634226806501</v>
      </c>
      <c r="AZ12" s="17">
        <v>7.5812355299471904E-2</v>
      </c>
      <c r="BA12" s="17">
        <v>0.110798800181973</v>
      </c>
      <c r="BB12" s="17">
        <v>8.2356526438728594E-2</v>
      </c>
      <c r="BC12" s="17"/>
      <c r="BD12" s="17">
        <v>0.12324048039275499</v>
      </c>
      <c r="BE12" s="17">
        <v>0.13632971614037301</v>
      </c>
      <c r="BF12" s="17">
        <v>0.16064925198364999</v>
      </c>
      <c r="BG12" s="17"/>
      <c r="BH12" s="17">
        <v>0.12947590456931399</v>
      </c>
      <c r="BI12" s="17">
        <v>0.16388567800346701</v>
      </c>
      <c r="BJ12" s="17">
        <v>0.130940971476604</v>
      </c>
      <c r="BK12" s="17"/>
      <c r="BL12" s="17">
        <v>0.16128712330012501</v>
      </c>
      <c r="BM12" s="17">
        <v>0.108580851474983</v>
      </c>
      <c r="BN12" s="17">
        <v>0.121105955351118</v>
      </c>
      <c r="BO12" s="17"/>
      <c r="BP12" s="17">
        <v>0.113490049505965</v>
      </c>
      <c r="BQ12" s="17">
        <v>0.15856517737897399</v>
      </c>
      <c r="BR12" s="17"/>
      <c r="BS12" s="17">
        <v>8.6740490191384398E-2</v>
      </c>
      <c r="BT12" s="17">
        <v>0.11724839952018599</v>
      </c>
      <c r="BU12" s="17">
        <v>0.146705082472041</v>
      </c>
      <c r="BV12" s="17">
        <v>0.16263745024579301</v>
      </c>
      <c r="BW12" s="17"/>
      <c r="BX12" s="17">
        <v>0.14306228485098399</v>
      </c>
      <c r="BY12" s="17">
        <v>8.9026409023558198E-2</v>
      </c>
      <c r="BZ12" s="17">
        <v>0.147009956259571</v>
      </c>
      <c r="CA12" s="17"/>
      <c r="CB12" s="17">
        <v>8.7848344595801597E-2</v>
      </c>
      <c r="CC12" s="17">
        <v>6.7378439226245701E-2</v>
      </c>
      <c r="CD12" s="17">
        <v>0.222107734577768</v>
      </c>
      <c r="CE12" s="17">
        <v>0.142933248248786</v>
      </c>
      <c r="CF12" s="17">
        <v>5.6080414492909403E-2</v>
      </c>
      <c r="CG12" s="17">
        <v>0.25900835033375003</v>
      </c>
      <c r="CH12" s="17"/>
      <c r="CI12" s="17">
        <v>0.140963745986036</v>
      </c>
      <c r="CJ12" s="17">
        <v>7.5594104342053395E-2</v>
      </c>
      <c r="CK12" s="17">
        <v>0.32308895762794299</v>
      </c>
      <c r="CL12" s="17">
        <v>0.13653143893244399</v>
      </c>
    </row>
    <row r="13" spans="2:90" x14ac:dyDescent="0.35">
      <c r="B13" s="21" t="s">
        <v>493</v>
      </c>
      <c r="C13" s="17">
        <v>7.2933187098419699E-2</v>
      </c>
      <c r="D13" s="17">
        <v>7.7169605535226393E-2</v>
      </c>
      <c r="E13" s="17">
        <v>6.7450160979928106E-2</v>
      </c>
      <c r="F13" s="17"/>
      <c r="G13" s="17">
        <v>5.3400974729714799E-2</v>
      </c>
      <c r="H13" s="17">
        <v>7.2891502867006602E-2</v>
      </c>
      <c r="I13" s="17">
        <v>8.0104657765875206E-2</v>
      </c>
      <c r="J13" s="17">
        <v>7.5907045067272097E-2</v>
      </c>
      <c r="K13" s="17">
        <v>7.6209899960572897E-2</v>
      </c>
      <c r="L13" s="17">
        <v>7.8463912959537696E-2</v>
      </c>
      <c r="M13" s="17">
        <v>7.8638977299923099E-2</v>
      </c>
      <c r="N13" s="17">
        <v>6.1583632361215203E-2</v>
      </c>
      <c r="O13" s="17">
        <v>7.9047767318443707E-2</v>
      </c>
      <c r="P13" s="17"/>
      <c r="Q13" s="17">
        <v>6.1693880051464402E-2</v>
      </c>
      <c r="R13" s="17">
        <v>5.35512077300336E-2</v>
      </c>
      <c r="S13" s="17">
        <v>5.7549634104638002E-2</v>
      </c>
      <c r="T13" s="17">
        <v>7.5543012935854303E-2</v>
      </c>
      <c r="U13" s="17"/>
      <c r="V13" s="17">
        <v>4.65534363618718E-2</v>
      </c>
      <c r="W13" s="17">
        <v>8.6543019648272407E-2</v>
      </c>
      <c r="X13" s="17">
        <v>7.5852846260732201E-2</v>
      </c>
      <c r="Y13" s="17">
        <v>0.111970426940162</v>
      </c>
      <c r="Z13" s="17">
        <v>3.8811940795495901E-2</v>
      </c>
      <c r="AA13" s="17">
        <v>6.8006958395006506E-2</v>
      </c>
      <c r="AB13" s="17">
        <v>8.4859996343236196E-2</v>
      </c>
      <c r="AC13" s="17">
        <v>7.7110724015186496E-2</v>
      </c>
      <c r="AD13" s="17">
        <v>7.3673432551321902E-2</v>
      </c>
      <c r="AE13" s="17"/>
      <c r="AF13" s="17">
        <v>7.7451752644263405E-2</v>
      </c>
      <c r="AG13" s="17">
        <v>8.77778266392958E-2</v>
      </c>
      <c r="AH13" s="17">
        <v>6.9289127247533902E-2</v>
      </c>
      <c r="AI13" s="17">
        <v>0.10256450489996501</v>
      </c>
      <c r="AJ13" s="17">
        <v>6.5563503437886098E-2</v>
      </c>
      <c r="AK13" s="17">
        <v>6.3114699275996097E-2</v>
      </c>
      <c r="AL13" s="17"/>
      <c r="AM13" s="17">
        <v>6.4988090194227299E-2</v>
      </c>
      <c r="AN13" s="17">
        <v>6.8796312423516706E-2</v>
      </c>
      <c r="AO13" s="17">
        <v>7.6675463223250195E-2</v>
      </c>
      <c r="AP13" s="17">
        <v>9.5579757356318198E-2</v>
      </c>
      <c r="AQ13" s="17">
        <v>0.104432573232094</v>
      </c>
      <c r="AR13" s="17">
        <v>8.9269700920368497E-2</v>
      </c>
      <c r="AS13" s="17">
        <v>6.1064028273599698E-2</v>
      </c>
      <c r="AT13" s="17">
        <v>6.4189012120115199E-2</v>
      </c>
      <c r="AU13" s="17">
        <v>3.0278657340887801E-2</v>
      </c>
      <c r="AV13" s="17">
        <v>6.1696922619476E-2</v>
      </c>
      <c r="AW13" s="17">
        <v>7.7097528400048507E-2</v>
      </c>
      <c r="AX13" s="17">
        <v>5.90106406218628E-2</v>
      </c>
      <c r="AY13" s="17">
        <v>9.1116534078808695E-2</v>
      </c>
      <c r="AZ13" s="17">
        <v>3.7253595971133903E-2</v>
      </c>
      <c r="BA13" s="17">
        <v>9.2912177901268295E-2</v>
      </c>
      <c r="BB13" s="17">
        <v>3.71535180272453E-2</v>
      </c>
      <c r="BC13" s="17"/>
      <c r="BD13" s="17">
        <v>6.9323217281941796E-2</v>
      </c>
      <c r="BE13" s="17">
        <v>7.9599635865482896E-2</v>
      </c>
      <c r="BF13" s="17">
        <v>7.3215653733190694E-2</v>
      </c>
      <c r="BG13" s="17"/>
      <c r="BH13" s="17">
        <v>7.1300577317476604E-2</v>
      </c>
      <c r="BI13" s="17">
        <v>6.4445165154036699E-2</v>
      </c>
      <c r="BJ13" s="17">
        <v>6.9606606480443894E-2</v>
      </c>
      <c r="BK13" s="17"/>
      <c r="BL13" s="17">
        <v>8.21402840374095E-2</v>
      </c>
      <c r="BM13" s="17">
        <v>4.7847177565770102E-2</v>
      </c>
      <c r="BN13" s="17">
        <v>4.90816240754798E-2</v>
      </c>
      <c r="BO13" s="17"/>
      <c r="BP13" s="17">
        <v>8.4181218828218801E-2</v>
      </c>
      <c r="BQ13" s="17">
        <v>6.6338111095730595E-2</v>
      </c>
      <c r="BR13" s="17"/>
      <c r="BS13" s="17">
        <v>3.3538969459839703E-2</v>
      </c>
      <c r="BT13" s="17">
        <v>8.5067624276769602E-2</v>
      </c>
      <c r="BU13" s="17">
        <v>6.4323249177984404E-2</v>
      </c>
      <c r="BV13" s="17">
        <v>8.3098954742317904E-2</v>
      </c>
      <c r="BW13" s="17"/>
      <c r="BX13" s="17">
        <v>5.86836922045662E-2</v>
      </c>
      <c r="BY13" s="17">
        <v>8.2120122218487607E-2</v>
      </c>
      <c r="BZ13" s="17">
        <v>7.3780322827931996E-2</v>
      </c>
      <c r="CA13" s="17"/>
      <c r="CB13" s="17">
        <v>5.73059640537361E-2</v>
      </c>
      <c r="CC13" s="17">
        <v>1.0241074119584101E-2</v>
      </c>
      <c r="CD13" s="17">
        <v>0.150337662651753</v>
      </c>
      <c r="CE13" s="17">
        <v>4.7909507595191698E-2</v>
      </c>
      <c r="CF13" s="17">
        <v>1.77969476248078E-2</v>
      </c>
      <c r="CG13" s="17">
        <v>0.12541646910875601</v>
      </c>
      <c r="CH13" s="17"/>
      <c r="CI13" s="17">
        <v>6.7518044049293E-2</v>
      </c>
      <c r="CJ13" s="17">
        <v>7.2436796133237905E-2</v>
      </c>
      <c r="CK13" s="17">
        <v>0.11224101385808299</v>
      </c>
      <c r="CL13" s="17">
        <v>6.3978324167569101E-2</v>
      </c>
    </row>
    <row r="14" spans="2:90" x14ac:dyDescent="0.35">
      <c r="B14" s="21" t="s">
        <v>494</v>
      </c>
      <c r="C14" s="17">
        <v>3.38149343379461E-2</v>
      </c>
      <c r="D14" s="17">
        <v>3.93342838351824E-2</v>
      </c>
      <c r="E14" s="17">
        <v>2.8156642223802798E-2</v>
      </c>
      <c r="F14" s="17"/>
      <c r="G14" s="17">
        <v>3.0498401103489E-2</v>
      </c>
      <c r="H14" s="17">
        <v>3.5356819323642E-2</v>
      </c>
      <c r="I14" s="17">
        <v>3.0507846637966098E-2</v>
      </c>
      <c r="J14" s="17">
        <v>4.6527974707292002E-2</v>
      </c>
      <c r="K14" s="17">
        <v>4.4384359208926097E-2</v>
      </c>
      <c r="L14" s="17">
        <v>2.6049117431501002E-2</v>
      </c>
      <c r="M14" s="17">
        <v>3.2431955850830099E-2</v>
      </c>
      <c r="N14" s="17">
        <v>1.8658516230436101E-2</v>
      </c>
      <c r="O14" s="17">
        <v>4.0861054659597197E-2</v>
      </c>
      <c r="P14" s="17"/>
      <c r="Q14" s="17">
        <v>3.37510055458893E-2</v>
      </c>
      <c r="R14" s="17">
        <v>2.02998652087663E-2</v>
      </c>
      <c r="S14" s="17">
        <v>2.5443579252186599E-2</v>
      </c>
      <c r="T14" s="17">
        <v>3.5521246559013397E-2</v>
      </c>
      <c r="U14" s="17"/>
      <c r="V14" s="17">
        <v>2.0664471648466399E-2</v>
      </c>
      <c r="W14" s="17">
        <v>3.2393112405146501E-2</v>
      </c>
      <c r="X14" s="17">
        <v>4.8505458518217297E-2</v>
      </c>
      <c r="Y14" s="17">
        <v>3.5878289983464699E-2</v>
      </c>
      <c r="Z14" s="17">
        <v>5.8066324687333699E-2</v>
      </c>
      <c r="AA14" s="17">
        <v>3.47706843727787E-2</v>
      </c>
      <c r="AB14" s="17">
        <v>1.5774226574359101E-2</v>
      </c>
      <c r="AC14" s="17">
        <v>5.9358476552840801E-2</v>
      </c>
      <c r="AD14" s="17">
        <v>2.7707142054491998E-2</v>
      </c>
      <c r="AE14" s="17"/>
      <c r="AF14" s="17">
        <v>4.9989002587837998E-2</v>
      </c>
      <c r="AG14" s="17">
        <v>4.3529725976159103E-2</v>
      </c>
      <c r="AH14" s="17">
        <v>6.2657607093114702E-3</v>
      </c>
      <c r="AI14" s="17">
        <v>0</v>
      </c>
      <c r="AJ14" s="17">
        <v>3.7081440792451403E-2</v>
      </c>
      <c r="AK14" s="17">
        <v>2.7491777776474598E-2</v>
      </c>
      <c r="AL14" s="17"/>
      <c r="AM14" s="17">
        <v>3.75439144934374E-2</v>
      </c>
      <c r="AN14" s="17">
        <v>6.4125067735250896E-2</v>
      </c>
      <c r="AO14" s="17">
        <v>6.1333110471883598E-2</v>
      </c>
      <c r="AP14" s="17">
        <v>3.1426941523270802E-2</v>
      </c>
      <c r="AQ14" s="17">
        <v>3.7213684820102698E-2</v>
      </c>
      <c r="AR14" s="17">
        <v>2.3316604137265801E-2</v>
      </c>
      <c r="AS14" s="17">
        <v>5.02011729018094E-2</v>
      </c>
      <c r="AT14" s="17">
        <v>1.74334844870516E-2</v>
      </c>
      <c r="AU14" s="17">
        <v>2.9803825667718699E-2</v>
      </c>
      <c r="AV14" s="17">
        <v>4.8291327985277202E-2</v>
      </c>
      <c r="AW14" s="17">
        <v>2.0144550468008001E-2</v>
      </c>
      <c r="AX14" s="17">
        <v>2.3873141805769299E-2</v>
      </c>
      <c r="AY14" s="17">
        <v>1.7440813366095698E-2</v>
      </c>
      <c r="AZ14" s="17">
        <v>1.9660907241032099E-2</v>
      </c>
      <c r="BA14" s="17">
        <v>2.29644497038669E-2</v>
      </c>
      <c r="BB14" s="17">
        <v>8.5596040146988604E-3</v>
      </c>
      <c r="BC14" s="17"/>
      <c r="BD14" s="17">
        <v>3.0002828944380298E-2</v>
      </c>
      <c r="BE14" s="17">
        <v>2.9334141998559101E-2</v>
      </c>
      <c r="BF14" s="17">
        <v>4.1920495615332197E-2</v>
      </c>
      <c r="BG14" s="17"/>
      <c r="BH14" s="17">
        <v>3.45328408730914E-2</v>
      </c>
      <c r="BI14" s="17">
        <v>3.5998523383049097E-2</v>
      </c>
      <c r="BJ14" s="17">
        <v>2.2304274086582799E-2</v>
      </c>
      <c r="BK14" s="17"/>
      <c r="BL14" s="17">
        <v>9.1871931076551602E-2</v>
      </c>
      <c r="BM14" s="17">
        <v>1.35210060397437E-2</v>
      </c>
      <c r="BN14" s="17">
        <v>2.47412386305936E-2</v>
      </c>
      <c r="BO14" s="17"/>
      <c r="BP14" s="17">
        <v>2.6949602219564099E-2</v>
      </c>
      <c r="BQ14" s="17">
        <v>3.9157495027902403E-2</v>
      </c>
      <c r="BR14" s="17"/>
      <c r="BS14" s="17">
        <v>2.78104436118333E-2</v>
      </c>
      <c r="BT14" s="17">
        <v>2.47440684243968E-2</v>
      </c>
      <c r="BU14" s="17">
        <v>4.2112943649418803E-2</v>
      </c>
      <c r="BV14" s="17">
        <v>3.2074763097010101E-2</v>
      </c>
      <c r="BW14" s="17"/>
      <c r="BX14" s="17">
        <v>3.70758219099456E-2</v>
      </c>
      <c r="BY14" s="17">
        <v>3.06729950459677E-2</v>
      </c>
      <c r="BZ14" s="17">
        <v>3.3684956337106803E-2</v>
      </c>
      <c r="CA14" s="17"/>
      <c r="CB14" s="17">
        <v>1.7321282868838501E-2</v>
      </c>
      <c r="CC14" s="17">
        <v>2.5319769060060501E-3</v>
      </c>
      <c r="CD14" s="17">
        <v>6.3843815399018206E-2</v>
      </c>
      <c r="CE14" s="17">
        <v>1.07962585222444E-2</v>
      </c>
      <c r="CF14" s="17">
        <v>2.01725644128317E-2</v>
      </c>
      <c r="CG14" s="17">
        <v>8.3318089621728403E-2</v>
      </c>
      <c r="CH14" s="17"/>
      <c r="CI14" s="17">
        <v>3.9695426421466597E-2</v>
      </c>
      <c r="CJ14" s="17">
        <v>3.8513304468738199E-2</v>
      </c>
      <c r="CK14" s="17">
        <v>5.3083819319579402E-2</v>
      </c>
      <c r="CL14" s="17">
        <v>2.4595851662885301E-2</v>
      </c>
    </row>
    <row r="15" spans="2:90" x14ac:dyDescent="0.35">
      <c r="B15" s="21" t="s">
        <v>495</v>
      </c>
      <c r="C15" s="17">
        <v>1.1997130961063E-2</v>
      </c>
      <c r="D15" s="17">
        <v>1.29765820559186E-2</v>
      </c>
      <c r="E15" s="17">
        <v>1.05722829596208E-2</v>
      </c>
      <c r="F15" s="17"/>
      <c r="G15" s="17">
        <v>1.09585453108164E-2</v>
      </c>
      <c r="H15" s="17">
        <v>2.2799391554065199E-2</v>
      </c>
      <c r="I15" s="17">
        <v>2.1137880808369199E-2</v>
      </c>
      <c r="J15" s="17">
        <v>1.40038568968397E-2</v>
      </c>
      <c r="K15" s="17">
        <v>1.4939507232504199E-2</v>
      </c>
      <c r="L15" s="17">
        <v>7.7320179429161001E-3</v>
      </c>
      <c r="M15" s="17">
        <v>7.1426804567783202E-3</v>
      </c>
      <c r="N15" s="17">
        <v>8.9130443169014393E-3</v>
      </c>
      <c r="O15" s="17">
        <v>2.50689419253316E-3</v>
      </c>
      <c r="P15" s="17"/>
      <c r="Q15" s="17">
        <v>2.0758977958384099E-2</v>
      </c>
      <c r="R15" s="17">
        <v>1.30251857102637E-2</v>
      </c>
      <c r="S15" s="17">
        <v>6.7496673860635804E-3</v>
      </c>
      <c r="T15" s="17">
        <v>1.0796662323722801E-2</v>
      </c>
      <c r="U15" s="17"/>
      <c r="V15" s="17">
        <v>2.1701351301223599E-2</v>
      </c>
      <c r="W15" s="17">
        <v>8.2404723534228192E-3</v>
      </c>
      <c r="X15" s="17">
        <v>3.3842319243851402E-3</v>
      </c>
      <c r="Y15" s="17">
        <v>0</v>
      </c>
      <c r="Z15" s="17">
        <v>1.9489132206940301E-2</v>
      </c>
      <c r="AA15" s="17">
        <v>1.96534246373384E-2</v>
      </c>
      <c r="AB15" s="17">
        <v>1.7742051740847298E-2</v>
      </c>
      <c r="AC15" s="17">
        <v>7.8937379886106895E-3</v>
      </c>
      <c r="AD15" s="17">
        <v>5.84464000395427E-3</v>
      </c>
      <c r="AE15" s="17"/>
      <c r="AF15" s="17">
        <v>1.5865015239968999E-2</v>
      </c>
      <c r="AG15" s="17">
        <v>2.2026632072924102E-2</v>
      </c>
      <c r="AH15" s="17">
        <v>0</v>
      </c>
      <c r="AI15" s="17">
        <v>2.11770186354703E-2</v>
      </c>
      <c r="AJ15" s="17">
        <v>9.3831754496502707E-3</v>
      </c>
      <c r="AK15" s="17">
        <v>6.0184937593061403E-3</v>
      </c>
      <c r="AL15" s="17"/>
      <c r="AM15" s="17">
        <v>4.4710740757807101E-2</v>
      </c>
      <c r="AN15" s="17">
        <v>4.2708034356573603E-2</v>
      </c>
      <c r="AO15" s="17">
        <v>1.7394807312696499E-2</v>
      </c>
      <c r="AP15" s="17">
        <v>5.1721169900012303E-3</v>
      </c>
      <c r="AQ15" s="17">
        <v>3.5678785097206099E-3</v>
      </c>
      <c r="AR15" s="17">
        <v>1.7308833425925499E-2</v>
      </c>
      <c r="AS15" s="17">
        <v>1.00139453611728E-2</v>
      </c>
      <c r="AT15" s="17">
        <v>3.5853231434051099E-3</v>
      </c>
      <c r="AU15" s="17">
        <v>0</v>
      </c>
      <c r="AV15" s="17">
        <v>7.7506322026807302E-3</v>
      </c>
      <c r="AW15" s="17">
        <v>1.7607219361882799E-3</v>
      </c>
      <c r="AX15" s="17">
        <v>0</v>
      </c>
      <c r="AY15" s="17">
        <v>9.6382987007612702E-3</v>
      </c>
      <c r="AZ15" s="17">
        <v>0</v>
      </c>
      <c r="BA15" s="17">
        <v>0</v>
      </c>
      <c r="BB15" s="17">
        <v>5.5197531541875296E-3</v>
      </c>
      <c r="BC15" s="17"/>
      <c r="BD15" s="17">
        <v>7.7506073391214398E-3</v>
      </c>
      <c r="BE15" s="17">
        <v>1.50685428949133E-2</v>
      </c>
      <c r="BF15" s="17">
        <v>1.1609749361445799E-2</v>
      </c>
      <c r="BG15" s="17"/>
      <c r="BH15" s="17">
        <v>1.3232559626773201E-2</v>
      </c>
      <c r="BI15" s="17">
        <v>2.1088107233758801E-3</v>
      </c>
      <c r="BJ15" s="17">
        <v>7.8997504373745503E-3</v>
      </c>
      <c r="BK15" s="17"/>
      <c r="BL15" s="17">
        <v>0</v>
      </c>
      <c r="BM15" s="17">
        <v>5.4415248716372499E-3</v>
      </c>
      <c r="BN15" s="17">
        <v>7.5140388970990398E-3</v>
      </c>
      <c r="BO15" s="17"/>
      <c r="BP15" s="17">
        <v>9.0542482287435701E-3</v>
      </c>
      <c r="BQ15" s="17">
        <v>1.41527797028699E-2</v>
      </c>
      <c r="BR15" s="17"/>
      <c r="BS15" s="17">
        <v>2.73435939007777E-3</v>
      </c>
      <c r="BT15" s="17">
        <v>4.3298098875512404E-3</v>
      </c>
      <c r="BU15" s="17">
        <v>1.04830278808633E-2</v>
      </c>
      <c r="BV15" s="17">
        <v>1.86161002652824E-2</v>
      </c>
      <c r="BW15" s="17"/>
      <c r="BX15" s="17">
        <v>1.13123503728404E-3</v>
      </c>
      <c r="BY15" s="17">
        <v>1.9082908845073101E-2</v>
      </c>
      <c r="BZ15" s="17">
        <v>1.26381754599418E-2</v>
      </c>
      <c r="CA15" s="17"/>
      <c r="CB15" s="17">
        <v>5.6569928695699902E-3</v>
      </c>
      <c r="CC15" s="17">
        <v>3.7866385124534301E-3</v>
      </c>
      <c r="CD15" s="17">
        <v>3.19617139726271E-2</v>
      </c>
      <c r="CE15" s="17">
        <v>8.1972169853983309E-3</v>
      </c>
      <c r="CF15" s="17">
        <v>1.22085841719171E-3</v>
      </c>
      <c r="CG15" s="17">
        <v>1.3172546534303E-2</v>
      </c>
      <c r="CH15" s="17"/>
      <c r="CI15" s="17">
        <v>8.7327991838765003E-3</v>
      </c>
      <c r="CJ15" s="17">
        <v>1.57114171691566E-2</v>
      </c>
      <c r="CK15" s="17">
        <v>2.8948419249319599E-2</v>
      </c>
      <c r="CL15" s="17">
        <v>6.0269571659048102E-3</v>
      </c>
    </row>
    <row r="16" spans="2:90" x14ac:dyDescent="0.35">
      <c r="B16" s="21" t="s">
        <v>150</v>
      </c>
      <c r="C16" s="17">
        <v>1.8649678736828001E-2</v>
      </c>
      <c r="D16" s="17">
        <v>2.0900757913704101E-2</v>
      </c>
      <c r="E16" s="17">
        <v>1.4920144674497701E-2</v>
      </c>
      <c r="F16" s="17"/>
      <c r="G16" s="17">
        <v>2.5628592280622298E-2</v>
      </c>
      <c r="H16" s="17">
        <v>1.9327666129195498E-2</v>
      </c>
      <c r="I16" s="17">
        <v>1.6320783549938E-2</v>
      </c>
      <c r="J16" s="17">
        <v>2.57540968469878E-2</v>
      </c>
      <c r="K16" s="17">
        <v>1.1762458597149E-2</v>
      </c>
      <c r="L16" s="17">
        <v>2.30146980110006E-2</v>
      </c>
      <c r="M16" s="17">
        <v>1.5390899138803401E-3</v>
      </c>
      <c r="N16" s="17">
        <v>2.9817549694241201E-2</v>
      </c>
      <c r="O16" s="17">
        <v>1.4982920721872999E-2</v>
      </c>
      <c r="P16" s="17"/>
      <c r="Q16" s="17">
        <v>1.7419898279392599E-2</v>
      </c>
      <c r="R16" s="17">
        <v>1.1375491059189301E-2</v>
      </c>
      <c r="S16" s="17">
        <v>1.1642139264537599E-2</v>
      </c>
      <c r="T16" s="17">
        <v>2.0070429145691401E-2</v>
      </c>
      <c r="U16" s="17"/>
      <c r="V16" s="17">
        <v>1.07180609361499E-2</v>
      </c>
      <c r="W16" s="17">
        <v>2.4490881507797199E-2</v>
      </c>
      <c r="X16" s="17">
        <v>1.6808776060407E-2</v>
      </c>
      <c r="Y16" s="17">
        <v>1.7383439478698699E-2</v>
      </c>
      <c r="Z16" s="17">
        <v>1.2094194861226299E-2</v>
      </c>
      <c r="AA16" s="17">
        <v>3.1137844277955799E-2</v>
      </c>
      <c r="AB16" s="17">
        <v>2.89452523170621E-2</v>
      </c>
      <c r="AC16" s="17">
        <v>2.1112547809577501E-2</v>
      </c>
      <c r="AD16" s="17">
        <v>9.6861190404644495E-3</v>
      </c>
      <c r="AE16" s="17"/>
      <c r="AF16" s="17">
        <v>2.16724023912063E-2</v>
      </c>
      <c r="AG16" s="17">
        <v>6.0458865805287504E-3</v>
      </c>
      <c r="AH16" s="17">
        <v>4.3397920589539701E-2</v>
      </c>
      <c r="AI16" s="17">
        <v>2.9024047410134202E-2</v>
      </c>
      <c r="AJ16" s="17">
        <v>2.2421499865399999E-2</v>
      </c>
      <c r="AK16" s="17">
        <v>1.31461661889329E-2</v>
      </c>
      <c r="AL16" s="17"/>
      <c r="AM16" s="17">
        <v>7.0136707252171998E-2</v>
      </c>
      <c r="AN16" s="17">
        <v>4.8478125802603397E-2</v>
      </c>
      <c r="AO16" s="17">
        <v>1.9667568734711701E-2</v>
      </c>
      <c r="AP16" s="17">
        <v>3.0439816933204401E-2</v>
      </c>
      <c r="AQ16" s="17">
        <v>1.48082212830209E-2</v>
      </c>
      <c r="AR16" s="17">
        <v>9.2010951798092294E-3</v>
      </c>
      <c r="AS16" s="17">
        <v>2.2692761465851301E-2</v>
      </c>
      <c r="AT16" s="17">
        <v>9.2158498929627106E-3</v>
      </c>
      <c r="AU16" s="17">
        <v>0</v>
      </c>
      <c r="AV16" s="17">
        <v>0</v>
      </c>
      <c r="AW16" s="17">
        <v>1.62300981977881E-2</v>
      </c>
      <c r="AX16" s="17">
        <v>1.0560372594322E-2</v>
      </c>
      <c r="AY16" s="17">
        <v>1.0145168267792401E-2</v>
      </c>
      <c r="AZ16" s="17">
        <v>0</v>
      </c>
      <c r="BA16" s="17">
        <v>4.3970840012527601E-2</v>
      </c>
      <c r="BB16" s="17">
        <v>2.1032191381903302E-3</v>
      </c>
      <c r="BC16" s="17"/>
      <c r="BD16" s="17">
        <v>1.32377809672916E-2</v>
      </c>
      <c r="BE16" s="17">
        <v>2.1476862708420901E-2</v>
      </c>
      <c r="BF16" s="17">
        <v>1.85581172162535E-2</v>
      </c>
      <c r="BG16" s="17"/>
      <c r="BH16" s="17">
        <v>1.59697943878181E-2</v>
      </c>
      <c r="BI16" s="17">
        <v>1.1633468594330801E-2</v>
      </c>
      <c r="BJ16" s="17">
        <v>3.8000230693644101E-3</v>
      </c>
      <c r="BK16" s="17"/>
      <c r="BL16" s="17">
        <v>3.2978063000944698E-2</v>
      </c>
      <c r="BM16" s="17">
        <v>9.1615676059155805E-3</v>
      </c>
      <c r="BN16" s="17">
        <v>4.3693273536875698E-3</v>
      </c>
      <c r="BO16" s="17"/>
      <c r="BP16" s="17">
        <v>2.21894260814284E-2</v>
      </c>
      <c r="BQ16" s="17">
        <v>1.9023543781318E-2</v>
      </c>
      <c r="BR16" s="17"/>
      <c r="BS16" s="17">
        <v>7.4891817336021904E-3</v>
      </c>
      <c r="BT16" s="17">
        <v>2.4521685394385401E-3</v>
      </c>
      <c r="BU16" s="17">
        <v>1.65507979723927E-2</v>
      </c>
      <c r="BV16" s="17">
        <v>2.38868713973019E-2</v>
      </c>
      <c r="BW16" s="17"/>
      <c r="BX16" s="17">
        <v>1.6376715846209301E-2</v>
      </c>
      <c r="BY16" s="17">
        <v>2.7162393254387102E-2</v>
      </c>
      <c r="BZ16" s="17">
        <v>1.83517486426929E-2</v>
      </c>
      <c r="CA16" s="17"/>
      <c r="CB16" s="17">
        <v>4.3265639576851303E-3</v>
      </c>
      <c r="CC16" s="17">
        <v>6.7056005451766598E-3</v>
      </c>
      <c r="CD16" s="17">
        <v>3.6630053317349698E-2</v>
      </c>
      <c r="CE16" s="17">
        <v>1.15611483715222E-2</v>
      </c>
      <c r="CF16" s="17">
        <v>1.2101588326727201E-2</v>
      </c>
      <c r="CG16" s="17">
        <v>3.6939131918606198E-2</v>
      </c>
      <c r="CH16" s="17"/>
      <c r="CI16" s="17">
        <v>3.1578068144434299E-2</v>
      </c>
      <c r="CJ16" s="17">
        <v>1.4920402770001499E-2</v>
      </c>
      <c r="CK16" s="17">
        <v>4.5190901755792698E-2</v>
      </c>
      <c r="CL16" s="17">
        <v>1.0884217054723E-2</v>
      </c>
    </row>
    <row r="17" spans="2:90" x14ac:dyDescent="0.35">
      <c r="B17" s="21" t="s">
        <v>202</v>
      </c>
      <c r="C17" s="18">
        <v>0.71900237985988602</v>
      </c>
      <c r="D17" s="18">
        <v>0.69702097130829499</v>
      </c>
      <c r="E17" s="18">
        <v>0.74359988245459196</v>
      </c>
      <c r="F17" s="18"/>
      <c r="G17" s="18">
        <v>0.73985404054794301</v>
      </c>
      <c r="H17" s="18">
        <v>0.69860331918350105</v>
      </c>
      <c r="I17" s="18">
        <v>0.73030935822925902</v>
      </c>
      <c r="J17" s="18">
        <v>0.729461587179703</v>
      </c>
      <c r="K17" s="18">
        <v>0.70786970818667005</v>
      </c>
      <c r="L17" s="18">
        <v>0.74095042747230599</v>
      </c>
      <c r="M17" s="18">
        <v>0.74931780723014896</v>
      </c>
      <c r="N17" s="18">
        <v>0.71005678217357704</v>
      </c>
      <c r="O17" s="18">
        <v>0.66857925830158205</v>
      </c>
      <c r="P17" s="18"/>
      <c r="Q17" s="18">
        <v>0.68921012151783101</v>
      </c>
      <c r="R17" s="18">
        <v>0.78995213583514701</v>
      </c>
      <c r="S17" s="18">
        <v>0.75109934996091299</v>
      </c>
      <c r="T17" s="18">
        <v>0.72062641804919303</v>
      </c>
      <c r="U17" s="18"/>
      <c r="V17" s="18">
        <v>0.70988948731336399</v>
      </c>
      <c r="W17" s="18">
        <v>0.71844728383991496</v>
      </c>
      <c r="X17" s="18">
        <v>0.71565211838208098</v>
      </c>
      <c r="Y17" s="18">
        <v>0.665413528210546</v>
      </c>
      <c r="Z17" s="18">
        <v>0.73555336072486299</v>
      </c>
      <c r="AA17" s="18">
        <v>0.70638299894748802</v>
      </c>
      <c r="AB17" s="18">
        <v>0.70584222875262204</v>
      </c>
      <c r="AC17" s="18">
        <v>0.75502162124039796</v>
      </c>
      <c r="AD17" s="18">
        <v>0.77178987971927304</v>
      </c>
      <c r="AE17" s="18"/>
      <c r="AF17" s="18">
        <v>0.68934487682106904</v>
      </c>
      <c r="AG17" s="18">
        <v>0.68927000806248795</v>
      </c>
      <c r="AH17" s="18">
        <v>0.74173135345680696</v>
      </c>
      <c r="AI17" s="18">
        <v>0.72122045066999196</v>
      </c>
      <c r="AJ17" s="18">
        <v>0.72766452899626199</v>
      </c>
      <c r="AK17" s="18">
        <v>0.74494229068281204</v>
      </c>
      <c r="AL17" s="18"/>
      <c r="AM17" s="18">
        <v>0.58094434328370703</v>
      </c>
      <c r="AN17" s="18">
        <v>0.60629206877070696</v>
      </c>
      <c r="AO17" s="18">
        <v>0.63787589586765303</v>
      </c>
      <c r="AP17" s="18">
        <v>0.68572792560474904</v>
      </c>
      <c r="AQ17" s="18">
        <v>0.68689700687643196</v>
      </c>
      <c r="AR17" s="18">
        <v>0.72804903022870504</v>
      </c>
      <c r="AS17" s="18">
        <v>0.72068587600462097</v>
      </c>
      <c r="AT17" s="18">
        <v>0.74185349746148199</v>
      </c>
      <c r="AU17" s="18">
        <v>0.81528541019376599</v>
      </c>
      <c r="AV17" s="18">
        <v>0.78695586834235398</v>
      </c>
      <c r="AW17" s="18">
        <v>0.76305425707553098</v>
      </c>
      <c r="AX17" s="18">
        <v>0.72019962028666096</v>
      </c>
      <c r="AY17" s="18">
        <v>0.699332843318477</v>
      </c>
      <c r="AZ17" s="18">
        <v>0.86727314148836199</v>
      </c>
      <c r="BA17" s="18">
        <v>0.72935373220036404</v>
      </c>
      <c r="BB17" s="18">
        <v>0.864307379226949</v>
      </c>
      <c r="BC17" s="18"/>
      <c r="BD17" s="18">
        <v>0.75644508507451003</v>
      </c>
      <c r="BE17" s="18">
        <v>0.71819110039225098</v>
      </c>
      <c r="BF17" s="18">
        <v>0.69404673209012802</v>
      </c>
      <c r="BG17" s="18"/>
      <c r="BH17" s="18">
        <v>0.73548832322552704</v>
      </c>
      <c r="BI17" s="18">
        <v>0.72192835414174095</v>
      </c>
      <c r="BJ17" s="18">
        <v>0.76544837444962999</v>
      </c>
      <c r="BK17" s="18"/>
      <c r="BL17" s="18">
        <v>0.63172259858496904</v>
      </c>
      <c r="BM17" s="18">
        <v>0.81544787244195005</v>
      </c>
      <c r="BN17" s="18">
        <v>0.79318781569202201</v>
      </c>
      <c r="BO17" s="18"/>
      <c r="BP17" s="18">
        <v>0.74413545513608004</v>
      </c>
      <c r="BQ17" s="18">
        <v>0.70276289301320505</v>
      </c>
      <c r="BR17" s="18"/>
      <c r="BS17" s="18">
        <v>0.841686555613263</v>
      </c>
      <c r="BT17" s="18">
        <v>0.76615792935165805</v>
      </c>
      <c r="BU17" s="18">
        <v>0.71982489884730005</v>
      </c>
      <c r="BV17" s="18">
        <v>0.67968586025229505</v>
      </c>
      <c r="BW17" s="18"/>
      <c r="BX17" s="18">
        <v>0.74367025015101096</v>
      </c>
      <c r="BY17" s="18">
        <v>0.75193517161252599</v>
      </c>
      <c r="BZ17" s="18">
        <v>0.71453484047275595</v>
      </c>
      <c r="CA17" s="18"/>
      <c r="CB17" s="18">
        <v>0.82754085165436897</v>
      </c>
      <c r="CC17" s="18">
        <v>0.90935627069053404</v>
      </c>
      <c r="CD17" s="18">
        <v>0.49511902008148301</v>
      </c>
      <c r="CE17" s="18">
        <v>0.778602620276858</v>
      </c>
      <c r="CF17" s="18">
        <v>0.89262762672553198</v>
      </c>
      <c r="CG17" s="18">
        <v>0.48214541248285597</v>
      </c>
      <c r="CH17" s="18"/>
      <c r="CI17" s="18">
        <v>0.71151191621489396</v>
      </c>
      <c r="CJ17" s="18">
        <v>0.78282397511681201</v>
      </c>
      <c r="CK17" s="18">
        <v>0.43744688818928201</v>
      </c>
      <c r="CL17" s="18">
        <v>0.75798321101647403</v>
      </c>
    </row>
    <row r="18" spans="2:90" x14ac:dyDescent="0.35">
      <c r="B18" s="21" t="s">
        <v>201</v>
      </c>
      <c r="C18" s="18">
        <v>0.118745252397429</v>
      </c>
      <c r="D18" s="18">
        <v>0.12948047142632699</v>
      </c>
      <c r="E18" s="18">
        <v>0.106179086163352</v>
      </c>
      <c r="F18" s="18"/>
      <c r="G18" s="18">
        <v>9.4857921144020196E-2</v>
      </c>
      <c r="H18" s="18">
        <v>0.131047713744714</v>
      </c>
      <c r="I18" s="18">
        <v>0.13175038521221</v>
      </c>
      <c r="J18" s="18">
        <v>0.136438876671404</v>
      </c>
      <c r="K18" s="18">
        <v>0.13553376640200299</v>
      </c>
      <c r="L18" s="18">
        <v>0.112245048333955</v>
      </c>
      <c r="M18" s="18">
        <v>0.11821361360753101</v>
      </c>
      <c r="N18" s="18">
        <v>8.91551929085527E-2</v>
      </c>
      <c r="O18" s="18">
        <v>0.12241571617057399</v>
      </c>
      <c r="P18" s="18"/>
      <c r="Q18" s="18">
        <v>0.116203863555738</v>
      </c>
      <c r="R18" s="18">
        <v>8.6876258649063606E-2</v>
      </c>
      <c r="S18" s="18">
        <v>8.9742880742888095E-2</v>
      </c>
      <c r="T18" s="18">
        <v>0.12186092181859</v>
      </c>
      <c r="U18" s="18"/>
      <c r="V18" s="18">
        <v>8.8919259311561694E-2</v>
      </c>
      <c r="W18" s="18">
        <v>0.127176604406842</v>
      </c>
      <c r="X18" s="18">
        <v>0.12774253670333499</v>
      </c>
      <c r="Y18" s="18">
        <v>0.147848716923627</v>
      </c>
      <c r="Z18" s="18">
        <v>0.11636739768977</v>
      </c>
      <c r="AA18" s="18">
        <v>0.12243106740512399</v>
      </c>
      <c r="AB18" s="18">
        <v>0.118376274658443</v>
      </c>
      <c r="AC18" s="18">
        <v>0.14436293855663801</v>
      </c>
      <c r="AD18" s="18">
        <v>0.107225214609768</v>
      </c>
      <c r="AE18" s="18"/>
      <c r="AF18" s="18">
        <v>0.14330577047207099</v>
      </c>
      <c r="AG18" s="18">
        <v>0.153334184688379</v>
      </c>
      <c r="AH18" s="18">
        <v>7.5554887956845299E-2</v>
      </c>
      <c r="AI18" s="18">
        <v>0.12374152353543499</v>
      </c>
      <c r="AJ18" s="18">
        <v>0.11202811967998801</v>
      </c>
      <c r="AK18" s="18">
        <v>9.6624970811776803E-2</v>
      </c>
      <c r="AL18" s="18"/>
      <c r="AM18" s="18">
        <v>0.147242745445472</v>
      </c>
      <c r="AN18" s="18">
        <v>0.175629414515341</v>
      </c>
      <c r="AO18" s="18">
        <v>0.15540338100782999</v>
      </c>
      <c r="AP18" s="18">
        <v>0.13217881586958999</v>
      </c>
      <c r="AQ18" s="18">
        <v>0.14521413656191701</v>
      </c>
      <c r="AR18" s="18">
        <v>0.12989513848355999</v>
      </c>
      <c r="AS18" s="18">
        <v>0.12127914653658201</v>
      </c>
      <c r="AT18" s="18">
        <v>8.5207819750571998E-2</v>
      </c>
      <c r="AU18" s="18">
        <v>6.0082483008606503E-2</v>
      </c>
      <c r="AV18" s="18">
        <v>0.117738882807434</v>
      </c>
      <c r="AW18" s="18">
        <v>9.9002800804244701E-2</v>
      </c>
      <c r="AX18" s="18">
        <v>8.2883782427632099E-2</v>
      </c>
      <c r="AY18" s="18">
        <v>0.11819564614566599</v>
      </c>
      <c r="AZ18" s="18">
        <v>5.6914503212165998E-2</v>
      </c>
      <c r="BA18" s="18">
        <v>0.11587662760513499</v>
      </c>
      <c r="BB18" s="18">
        <v>5.1232875196131698E-2</v>
      </c>
      <c r="BC18" s="18"/>
      <c r="BD18" s="18">
        <v>0.107076653565444</v>
      </c>
      <c r="BE18" s="18">
        <v>0.124002320758955</v>
      </c>
      <c r="BF18" s="18">
        <v>0.126745898709969</v>
      </c>
      <c r="BG18" s="18"/>
      <c r="BH18" s="18">
        <v>0.119065977817341</v>
      </c>
      <c r="BI18" s="18">
        <v>0.102552499260462</v>
      </c>
      <c r="BJ18" s="18">
        <v>9.9810631004401296E-2</v>
      </c>
      <c r="BK18" s="18"/>
      <c r="BL18" s="18">
        <v>0.17401221511396101</v>
      </c>
      <c r="BM18" s="18">
        <v>6.6809708477151106E-2</v>
      </c>
      <c r="BN18" s="18">
        <v>8.1336901603172404E-2</v>
      </c>
      <c r="BO18" s="18"/>
      <c r="BP18" s="18">
        <v>0.120185069276526</v>
      </c>
      <c r="BQ18" s="18">
        <v>0.119648385826503</v>
      </c>
      <c r="BR18" s="18"/>
      <c r="BS18" s="18">
        <v>6.4083772461750801E-2</v>
      </c>
      <c r="BT18" s="18">
        <v>0.114141502588718</v>
      </c>
      <c r="BU18" s="18">
        <v>0.11691922070826601</v>
      </c>
      <c r="BV18" s="18">
        <v>0.13378981810460999</v>
      </c>
      <c r="BW18" s="18"/>
      <c r="BX18" s="18">
        <v>9.6890749151795894E-2</v>
      </c>
      <c r="BY18" s="18">
        <v>0.13187602610952801</v>
      </c>
      <c r="BZ18" s="18">
        <v>0.120103454624981</v>
      </c>
      <c r="CA18" s="18"/>
      <c r="CB18" s="18">
        <v>8.0284239792144496E-2</v>
      </c>
      <c r="CC18" s="18">
        <v>1.6559689538043602E-2</v>
      </c>
      <c r="CD18" s="18">
        <v>0.24614319202339899</v>
      </c>
      <c r="CE18" s="18">
        <v>6.6902983102834407E-2</v>
      </c>
      <c r="CF18" s="18">
        <v>3.9190370454831203E-2</v>
      </c>
      <c r="CG18" s="18">
        <v>0.22190710526478699</v>
      </c>
      <c r="CH18" s="18"/>
      <c r="CI18" s="18">
        <v>0.115946269654636</v>
      </c>
      <c r="CJ18" s="18">
        <v>0.12666151777113299</v>
      </c>
      <c r="CK18" s="18">
        <v>0.19427325242698201</v>
      </c>
      <c r="CL18" s="18">
        <v>9.4601132996359194E-2</v>
      </c>
    </row>
    <row r="19" spans="2:90" x14ac:dyDescent="0.35">
      <c r="B19" s="21" t="s">
        <v>113</v>
      </c>
      <c r="C19" s="19">
        <v>0.60025712746245696</v>
      </c>
      <c r="D19" s="19">
        <v>0.56754049988196797</v>
      </c>
      <c r="E19" s="19">
        <v>0.63742079629124104</v>
      </c>
      <c r="F19" s="19"/>
      <c r="G19" s="19">
        <v>0.64499611940392199</v>
      </c>
      <c r="H19" s="19">
        <v>0.56755560543878802</v>
      </c>
      <c r="I19" s="19">
        <v>0.59855897301704797</v>
      </c>
      <c r="J19" s="19">
        <v>0.59302271050829902</v>
      </c>
      <c r="K19" s="19">
        <v>0.57233594178466696</v>
      </c>
      <c r="L19" s="19">
        <v>0.62870537913835201</v>
      </c>
      <c r="M19" s="19">
        <v>0.63110419362261705</v>
      </c>
      <c r="N19" s="19">
        <v>0.62090158926502403</v>
      </c>
      <c r="O19" s="19">
        <v>0.54616354213100804</v>
      </c>
      <c r="P19" s="19"/>
      <c r="Q19" s="19">
        <v>0.57300625796209304</v>
      </c>
      <c r="R19" s="19">
        <v>0.703075877186083</v>
      </c>
      <c r="S19" s="19">
        <v>0.66135646921802504</v>
      </c>
      <c r="T19" s="19">
        <v>0.59876549623060304</v>
      </c>
      <c r="U19" s="19"/>
      <c r="V19" s="19">
        <v>0.62097022800180202</v>
      </c>
      <c r="W19" s="19">
        <v>0.59127067943307399</v>
      </c>
      <c r="X19" s="19">
        <v>0.58790958167874596</v>
      </c>
      <c r="Y19" s="19">
        <v>0.517564811286919</v>
      </c>
      <c r="Z19" s="19">
        <v>0.61918596303509299</v>
      </c>
      <c r="AA19" s="19">
        <v>0.58395193154236502</v>
      </c>
      <c r="AB19" s="19">
        <v>0.58746595409417901</v>
      </c>
      <c r="AC19" s="19">
        <v>0.61065868268376</v>
      </c>
      <c r="AD19" s="19">
        <v>0.66456466510950396</v>
      </c>
      <c r="AE19" s="19"/>
      <c r="AF19" s="19">
        <v>0.54603910634899799</v>
      </c>
      <c r="AG19" s="19">
        <v>0.53593582337410905</v>
      </c>
      <c r="AH19" s="19">
        <v>0.66617646549996101</v>
      </c>
      <c r="AI19" s="19">
        <v>0.59747892713455697</v>
      </c>
      <c r="AJ19" s="19">
        <v>0.61563640931627495</v>
      </c>
      <c r="AK19" s="19">
        <v>0.64831731987103502</v>
      </c>
      <c r="AL19" s="19"/>
      <c r="AM19" s="19">
        <v>0.43370159783823498</v>
      </c>
      <c r="AN19" s="19">
        <v>0.43066265425536499</v>
      </c>
      <c r="AO19" s="19">
        <v>0.48247251485982301</v>
      </c>
      <c r="AP19" s="19">
        <v>0.55354910973515903</v>
      </c>
      <c r="AQ19" s="19">
        <v>0.54168287031451501</v>
      </c>
      <c r="AR19" s="19">
        <v>0.59815389174514499</v>
      </c>
      <c r="AS19" s="19">
        <v>0.59940672946803997</v>
      </c>
      <c r="AT19" s="19">
        <v>0.65664567771090998</v>
      </c>
      <c r="AU19" s="19">
        <v>0.75520292718515902</v>
      </c>
      <c r="AV19" s="19">
        <v>0.66921698553492004</v>
      </c>
      <c r="AW19" s="19">
        <v>0.66405145627128603</v>
      </c>
      <c r="AX19" s="19">
        <v>0.63731583785902901</v>
      </c>
      <c r="AY19" s="19">
        <v>0.58113719717281098</v>
      </c>
      <c r="AZ19" s="19">
        <v>0.81035863827619603</v>
      </c>
      <c r="BA19" s="19">
        <v>0.61347710459522897</v>
      </c>
      <c r="BB19" s="19">
        <v>0.81307450403081805</v>
      </c>
      <c r="BC19" s="19"/>
      <c r="BD19" s="19">
        <v>0.64936843150906598</v>
      </c>
      <c r="BE19" s="19">
        <v>0.59418877963329597</v>
      </c>
      <c r="BF19" s="19">
        <v>0.56730083338015902</v>
      </c>
      <c r="BG19" s="19"/>
      <c r="BH19" s="19">
        <v>0.61642234540818497</v>
      </c>
      <c r="BI19" s="19">
        <v>0.619375854881279</v>
      </c>
      <c r="BJ19" s="19">
        <v>0.66563774344522897</v>
      </c>
      <c r="BK19" s="19"/>
      <c r="BL19" s="19">
        <v>0.45771038347100801</v>
      </c>
      <c r="BM19" s="19">
        <v>0.74863816396479899</v>
      </c>
      <c r="BN19" s="19">
        <v>0.71185091408885004</v>
      </c>
      <c r="BO19" s="19"/>
      <c r="BP19" s="19">
        <v>0.62395038585955398</v>
      </c>
      <c r="BQ19" s="19">
        <v>0.58311450718670199</v>
      </c>
      <c r="BR19" s="19"/>
      <c r="BS19" s="19">
        <v>0.77760278315151199</v>
      </c>
      <c r="BT19" s="19">
        <v>0.65201642676294003</v>
      </c>
      <c r="BU19" s="19">
        <v>0.60290567813903395</v>
      </c>
      <c r="BV19" s="19">
        <v>0.54589604214768395</v>
      </c>
      <c r="BW19" s="19"/>
      <c r="BX19" s="19">
        <v>0.64677950099921599</v>
      </c>
      <c r="BY19" s="19">
        <v>0.62005914550299801</v>
      </c>
      <c r="BZ19" s="19">
        <v>0.594431385847775</v>
      </c>
      <c r="CA19" s="19"/>
      <c r="CB19" s="19">
        <v>0.74725661186222403</v>
      </c>
      <c r="CC19" s="19">
        <v>0.89279658115249005</v>
      </c>
      <c r="CD19" s="19">
        <v>0.24897582805808399</v>
      </c>
      <c r="CE19" s="19">
        <v>0.71169963717402296</v>
      </c>
      <c r="CF19" s="19">
        <v>0.85343725627070099</v>
      </c>
      <c r="CG19" s="19">
        <v>0.26023830721806901</v>
      </c>
      <c r="CH19" s="19"/>
      <c r="CI19" s="19">
        <v>0.59556564656025701</v>
      </c>
      <c r="CJ19" s="19">
        <v>0.65616245734568002</v>
      </c>
      <c r="CK19" s="19">
        <v>0.243173635762301</v>
      </c>
      <c r="CL19" s="19">
        <v>0.66338207802011495</v>
      </c>
    </row>
    <row r="20" spans="2:90" x14ac:dyDescent="0.35">
      <c r="B20" s="16"/>
    </row>
    <row r="21" spans="2:90" x14ac:dyDescent="0.35">
      <c r="B21" t="s">
        <v>118</v>
      </c>
    </row>
    <row r="22" spans="2:90" x14ac:dyDescent="0.35">
      <c r="B22" t="s">
        <v>119</v>
      </c>
    </row>
    <row r="24" spans="2:90" x14ac:dyDescent="0.35">
      <c r="B24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B2:C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499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489</v>
      </c>
      <c r="C9" s="17">
        <v>0.35229679347353599</v>
      </c>
      <c r="D9" s="17">
        <v>0.334243695112102</v>
      </c>
      <c r="E9" s="17">
        <v>0.36699076869839198</v>
      </c>
      <c r="F9" s="17"/>
      <c r="G9" s="17">
        <v>0.34691730323002701</v>
      </c>
      <c r="H9" s="17">
        <v>0.30076102651165798</v>
      </c>
      <c r="I9" s="17">
        <v>0.43336962291650399</v>
      </c>
      <c r="J9" s="17">
        <v>0.35701161510308899</v>
      </c>
      <c r="K9" s="17">
        <v>0.31702540728301998</v>
      </c>
      <c r="L9" s="17">
        <v>0.37223423104873599</v>
      </c>
      <c r="M9" s="17">
        <v>0.39851417036758002</v>
      </c>
      <c r="N9" s="17">
        <v>0.33748889520920899</v>
      </c>
      <c r="O9" s="17">
        <v>0.31143227830833098</v>
      </c>
      <c r="P9" s="17"/>
      <c r="Q9" s="17">
        <v>0.32412686354653503</v>
      </c>
      <c r="R9" s="17">
        <v>0.344264394744425</v>
      </c>
      <c r="S9" s="17">
        <v>0.33535978512394599</v>
      </c>
      <c r="T9" s="17">
        <v>0.35996530091283002</v>
      </c>
      <c r="U9" s="17"/>
      <c r="V9" s="17">
        <v>0.36871623358623001</v>
      </c>
      <c r="W9" s="17">
        <v>0.37292367734795201</v>
      </c>
      <c r="X9" s="17">
        <v>0.306517087802466</v>
      </c>
      <c r="Y9" s="17">
        <v>0.36799383357721599</v>
      </c>
      <c r="Z9" s="17">
        <v>0.34825052505793902</v>
      </c>
      <c r="AA9" s="17">
        <v>0.34754591204118201</v>
      </c>
      <c r="AB9" s="17">
        <v>0.319333139439613</v>
      </c>
      <c r="AC9" s="17">
        <v>0.38016429513232503</v>
      </c>
      <c r="AD9" s="17">
        <v>0.35201831918619803</v>
      </c>
      <c r="AE9" s="17"/>
      <c r="AF9" s="17">
        <v>0.36088985822454001</v>
      </c>
      <c r="AG9" s="17">
        <v>0.35256790788705999</v>
      </c>
      <c r="AH9" s="17">
        <v>0.35253660157150102</v>
      </c>
      <c r="AI9" s="17">
        <v>0.35567152656975298</v>
      </c>
      <c r="AJ9" s="17">
        <v>0.34064502524622498</v>
      </c>
      <c r="AK9" s="17">
        <v>0.35357825318050701</v>
      </c>
      <c r="AL9" s="17"/>
      <c r="AM9" s="17">
        <v>0.26352026489927</v>
      </c>
      <c r="AN9" s="17">
        <v>0.26764858344912601</v>
      </c>
      <c r="AO9" s="17">
        <v>0.369145891717931</v>
      </c>
      <c r="AP9" s="17">
        <v>0.29451826768933298</v>
      </c>
      <c r="AQ9" s="17">
        <v>0.31158107377490102</v>
      </c>
      <c r="AR9" s="17">
        <v>0.36187323767009899</v>
      </c>
      <c r="AS9" s="17">
        <v>0.32466743425597899</v>
      </c>
      <c r="AT9" s="17">
        <v>0.36372959544904299</v>
      </c>
      <c r="AU9" s="17">
        <v>0.43495862850688</v>
      </c>
      <c r="AV9" s="17">
        <v>0.43019688167950398</v>
      </c>
      <c r="AW9" s="17">
        <v>0.35947994874653699</v>
      </c>
      <c r="AX9" s="17">
        <v>0.32666513545825199</v>
      </c>
      <c r="AY9" s="17">
        <v>0.34679013174281498</v>
      </c>
      <c r="AZ9" s="17">
        <v>0.49482936979758302</v>
      </c>
      <c r="BA9" s="17">
        <v>0.379752161702405</v>
      </c>
      <c r="BB9" s="17">
        <v>0.44346720756854402</v>
      </c>
      <c r="BC9" s="17"/>
      <c r="BD9" s="17">
        <v>0.35449447926852201</v>
      </c>
      <c r="BE9" s="17">
        <v>0.356557892006993</v>
      </c>
      <c r="BF9" s="17">
        <v>0.35373126554888201</v>
      </c>
      <c r="BG9" s="17"/>
      <c r="BH9" s="17">
        <v>0.36131885276304299</v>
      </c>
      <c r="BI9" s="17">
        <v>0.39756077676218399</v>
      </c>
      <c r="BJ9" s="17">
        <v>0.333036803532127</v>
      </c>
      <c r="BK9" s="17"/>
      <c r="BL9" s="17">
        <v>0.29442998294461598</v>
      </c>
      <c r="BM9" s="17">
        <v>0.39099653619084102</v>
      </c>
      <c r="BN9" s="17">
        <v>0.41128793207674003</v>
      </c>
      <c r="BO9" s="17"/>
      <c r="BP9" s="17">
        <v>0.38538145500832299</v>
      </c>
      <c r="BQ9" s="17">
        <v>0.338696908986167</v>
      </c>
      <c r="BR9" s="17"/>
      <c r="BS9" s="17">
        <v>0.57263843091923305</v>
      </c>
      <c r="BT9" s="17">
        <v>0.41303409186555801</v>
      </c>
      <c r="BU9" s="17">
        <v>0.29525056195139898</v>
      </c>
      <c r="BV9" s="17">
        <v>0.30193220955568301</v>
      </c>
      <c r="BW9" s="17"/>
      <c r="BX9" s="17">
        <v>0.397944174329178</v>
      </c>
      <c r="BY9" s="17">
        <v>0.46775384080629601</v>
      </c>
      <c r="BZ9" s="17">
        <v>0.340679703264333</v>
      </c>
      <c r="CA9" s="17"/>
      <c r="CB9" s="17">
        <v>0.51816910516741699</v>
      </c>
      <c r="CC9" s="17">
        <v>0.472649169853952</v>
      </c>
      <c r="CD9" s="17">
        <v>0.203549590858038</v>
      </c>
      <c r="CE9" s="17">
        <v>0.31036851345806399</v>
      </c>
      <c r="CF9" s="17">
        <v>0.52607857670330604</v>
      </c>
      <c r="CG9" s="17">
        <v>0.13012542199016799</v>
      </c>
      <c r="CH9" s="17"/>
      <c r="CI9" s="17">
        <v>0.26919982768239697</v>
      </c>
      <c r="CJ9" s="17">
        <v>0.49345346754394498</v>
      </c>
      <c r="CK9" s="17">
        <v>6.9275082363891599E-2</v>
      </c>
      <c r="CL9" s="17">
        <v>0.36301926120102401</v>
      </c>
    </row>
    <row r="10" spans="2:90" x14ac:dyDescent="0.35">
      <c r="B10" s="21" t="s">
        <v>490</v>
      </c>
      <c r="C10" s="17">
        <v>0.19406487574978001</v>
      </c>
      <c r="D10" s="17">
        <v>0.19436790052929701</v>
      </c>
      <c r="E10" s="17">
        <v>0.196154289546662</v>
      </c>
      <c r="F10" s="17"/>
      <c r="G10" s="17">
        <v>0.24464914169277099</v>
      </c>
      <c r="H10" s="17">
        <v>0.28525713029689997</v>
      </c>
      <c r="I10" s="17">
        <v>0.13149683985490701</v>
      </c>
      <c r="J10" s="17">
        <v>0.15956015943820301</v>
      </c>
      <c r="K10" s="17">
        <v>0.18409074347517199</v>
      </c>
      <c r="L10" s="17">
        <v>0.187058804476365</v>
      </c>
      <c r="M10" s="17">
        <v>0.18481388546729499</v>
      </c>
      <c r="N10" s="17">
        <v>0.183553517263677</v>
      </c>
      <c r="O10" s="17">
        <v>0.187398645463071</v>
      </c>
      <c r="P10" s="17"/>
      <c r="Q10" s="17">
        <v>0.193257795493914</v>
      </c>
      <c r="R10" s="17">
        <v>0.19885217198511601</v>
      </c>
      <c r="S10" s="17">
        <v>0.23168007703100699</v>
      </c>
      <c r="T10" s="17">
        <v>0.193634366050183</v>
      </c>
      <c r="U10" s="17"/>
      <c r="V10" s="17">
        <v>0.180792549836431</v>
      </c>
      <c r="W10" s="17">
        <v>0.207290491032881</v>
      </c>
      <c r="X10" s="17">
        <v>0.19552828125591001</v>
      </c>
      <c r="Y10" s="17">
        <v>0.15974152945509901</v>
      </c>
      <c r="Z10" s="17">
        <v>0.16798801601824201</v>
      </c>
      <c r="AA10" s="17">
        <v>0.21300104659945299</v>
      </c>
      <c r="AB10" s="17">
        <v>0.224461601051575</v>
      </c>
      <c r="AC10" s="17">
        <v>0.18170176323003001</v>
      </c>
      <c r="AD10" s="17">
        <v>0.20344127506725901</v>
      </c>
      <c r="AE10" s="17"/>
      <c r="AF10" s="17">
        <v>0.14485257344706301</v>
      </c>
      <c r="AG10" s="17">
        <v>0.19572651686989201</v>
      </c>
      <c r="AH10" s="17">
        <v>0.25130397611993399</v>
      </c>
      <c r="AI10" s="17">
        <v>0.173267979963317</v>
      </c>
      <c r="AJ10" s="17">
        <v>0.215848264083113</v>
      </c>
      <c r="AK10" s="17">
        <v>0.20074420873253501</v>
      </c>
      <c r="AL10" s="17"/>
      <c r="AM10" s="17">
        <v>0.21219717185325601</v>
      </c>
      <c r="AN10" s="17">
        <v>0.17062711271129799</v>
      </c>
      <c r="AO10" s="17">
        <v>0.13288056377450999</v>
      </c>
      <c r="AP10" s="17">
        <v>0.17250880717355499</v>
      </c>
      <c r="AQ10" s="17">
        <v>0.18777824256342501</v>
      </c>
      <c r="AR10" s="17">
        <v>0.15644043420507101</v>
      </c>
      <c r="AS10" s="17">
        <v>0.20964012253991199</v>
      </c>
      <c r="AT10" s="17">
        <v>0.19061710279659699</v>
      </c>
      <c r="AU10" s="17">
        <v>0.226265810413951</v>
      </c>
      <c r="AV10" s="17">
        <v>0.22110491812268801</v>
      </c>
      <c r="AW10" s="17">
        <v>0.211340478693021</v>
      </c>
      <c r="AX10" s="17">
        <v>0.21451085889982399</v>
      </c>
      <c r="AY10" s="17">
        <v>0.19442721100808799</v>
      </c>
      <c r="AZ10" s="17">
        <v>0.19183269237009401</v>
      </c>
      <c r="BA10" s="17">
        <v>0.21682375892220701</v>
      </c>
      <c r="BB10" s="17">
        <v>0.209562487677937</v>
      </c>
      <c r="BC10" s="17"/>
      <c r="BD10" s="17">
        <v>0.20380077677460301</v>
      </c>
      <c r="BE10" s="17">
        <v>0.196322236032965</v>
      </c>
      <c r="BF10" s="17">
        <v>0.17901624160635099</v>
      </c>
      <c r="BG10" s="17"/>
      <c r="BH10" s="17">
        <v>0.198182180335993</v>
      </c>
      <c r="BI10" s="17">
        <v>0.202180510488255</v>
      </c>
      <c r="BJ10" s="17">
        <v>0.231125291009011</v>
      </c>
      <c r="BK10" s="17"/>
      <c r="BL10" s="17">
        <v>0.24899787123241501</v>
      </c>
      <c r="BM10" s="17">
        <v>0.21405838684678499</v>
      </c>
      <c r="BN10" s="17">
        <v>0.216252190148333</v>
      </c>
      <c r="BO10" s="17"/>
      <c r="BP10" s="17">
        <v>0.19346552160491601</v>
      </c>
      <c r="BQ10" s="17">
        <v>0.19254830414096599</v>
      </c>
      <c r="BR10" s="17"/>
      <c r="BS10" s="17">
        <v>0.158806698740871</v>
      </c>
      <c r="BT10" s="17">
        <v>0.234833972462823</v>
      </c>
      <c r="BU10" s="17">
        <v>0.20638156343738501</v>
      </c>
      <c r="BV10" s="17">
        <v>0.18257272657614601</v>
      </c>
      <c r="BW10" s="17"/>
      <c r="BX10" s="17">
        <v>0.18664052906598699</v>
      </c>
      <c r="BY10" s="17">
        <v>0.20327620934606699</v>
      </c>
      <c r="BZ10" s="17">
        <v>0.194234355081181</v>
      </c>
      <c r="CA10" s="17"/>
      <c r="CB10" s="17">
        <v>0.202200698743458</v>
      </c>
      <c r="CC10" s="17">
        <v>0.22022283901935399</v>
      </c>
      <c r="CD10" s="17">
        <v>0.15698152872107701</v>
      </c>
      <c r="CE10" s="17">
        <v>0.229707975607263</v>
      </c>
      <c r="CF10" s="17">
        <v>0.22828185479582</v>
      </c>
      <c r="CG10" s="17">
        <v>0.13996321921763599</v>
      </c>
      <c r="CH10" s="17"/>
      <c r="CI10" s="17">
        <v>0.18442671998532001</v>
      </c>
      <c r="CJ10" s="17">
        <v>0.192181121369046</v>
      </c>
      <c r="CK10" s="17">
        <v>0.137051519158948</v>
      </c>
      <c r="CL10" s="17">
        <v>0.21251337362627901</v>
      </c>
    </row>
    <row r="11" spans="2:90" x14ac:dyDescent="0.35">
      <c r="B11" s="21" t="s">
        <v>491</v>
      </c>
      <c r="C11" s="17">
        <v>0.188420579486999</v>
      </c>
      <c r="D11" s="17">
        <v>0.18363752322319701</v>
      </c>
      <c r="E11" s="17">
        <v>0.19279560446642</v>
      </c>
      <c r="F11" s="17"/>
      <c r="G11" s="17">
        <v>0.19878634810659501</v>
      </c>
      <c r="H11" s="17">
        <v>0.17947693886904301</v>
      </c>
      <c r="I11" s="17">
        <v>0.14336161726529001</v>
      </c>
      <c r="J11" s="17">
        <v>0.18574198370159001</v>
      </c>
      <c r="K11" s="17">
        <v>0.20244932261401999</v>
      </c>
      <c r="L11" s="17">
        <v>0.211571978767466</v>
      </c>
      <c r="M11" s="17">
        <v>0.18929130896568899</v>
      </c>
      <c r="N11" s="17">
        <v>0.18387393765262899</v>
      </c>
      <c r="O11" s="17">
        <v>0.19827532525892</v>
      </c>
      <c r="P11" s="17"/>
      <c r="Q11" s="17">
        <v>0.189004235797851</v>
      </c>
      <c r="R11" s="17">
        <v>0.178394509057057</v>
      </c>
      <c r="S11" s="17">
        <v>0.16883855547471599</v>
      </c>
      <c r="T11" s="17">
        <v>0.18966568574577999</v>
      </c>
      <c r="U11" s="17"/>
      <c r="V11" s="17">
        <v>0.171388016010289</v>
      </c>
      <c r="W11" s="17">
        <v>0.194231001380021</v>
      </c>
      <c r="X11" s="17">
        <v>0.23544283710630701</v>
      </c>
      <c r="Y11" s="17">
        <v>0.188014828518868</v>
      </c>
      <c r="Z11" s="17">
        <v>0.182438075359389</v>
      </c>
      <c r="AA11" s="17">
        <v>0.14965672118066101</v>
      </c>
      <c r="AB11" s="17">
        <v>0.184396188270217</v>
      </c>
      <c r="AC11" s="17">
        <v>0.16800093902574001</v>
      </c>
      <c r="AD11" s="17">
        <v>0.21322010964879401</v>
      </c>
      <c r="AE11" s="17"/>
      <c r="AF11" s="17">
        <v>0.17220280507368099</v>
      </c>
      <c r="AG11" s="17">
        <v>0.200657974768644</v>
      </c>
      <c r="AH11" s="17">
        <v>0.14837382700663801</v>
      </c>
      <c r="AI11" s="17">
        <v>0.16910561761346199</v>
      </c>
      <c r="AJ11" s="17">
        <v>0.19225822189285099</v>
      </c>
      <c r="AK11" s="17">
        <v>0.204287061762991</v>
      </c>
      <c r="AL11" s="17"/>
      <c r="AM11" s="17">
        <v>0.16548314592927699</v>
      </c>
      <c r="AN11" s="17">
        <v>0.16255640656304199</v>
      </c>
      <c r="AO11" s="17">
        <v>0.21478267209930499</v>
      </c>
      <c r="AP11" s="17">
        <v>0.15452881401615501</v>
      </c>
      <c r="AQ11" s="17">
        <v>0.24680357042075399</v>
      </c>
      <c r="AR11" s="17">
        <v>0.237073643009892</v>
      </c>
      <c r="AS11" s="17">
        <v>0.19944289446854799</v>
      </c>
      <c r="AT11" s="17">
        <v>0.18419245055634001</v>
      </c>
      <c r="AU11" s="17">
        <v>0.168502432810024</v>
      </c>
      <c r="AV11" s="17">
        <v>0.15867651659985399</v>
      </c>
      <c r="AW11" s="17">
        <v>0.202635674487254</v>
      </c>
      <c r="AX11" s="17">
        <v>0.21702553744295999</v>
      </c>
      <c r="AY11" s="17">
        <v>0.23350725467689401</v>
      </c>
      <c r="AZ11" s="17">
        <v>0.10426096954773301</v>
      </c>
      <c r="BA11" s="17">
        <v>0.23180560167092901</v>
      </c>
      <c r="BB11" s="17">
        <v>0.12028485669179</v>
      </c>
      <c r="BC11" s="17"/>
      <c r="BD11" s="17">
        <v>0.180181321787798</v>
      </c>
      <c r="BE11" s="17">
        <v>0.19770090242236801</v>
      </c>
      <c r="BF11" s="17">
        <v>0.19166771627196799</v>
      </c>
      <c r="BG11" s="17"/>
      <c r="BH11" s="17">
        <v>0.18426954128074499</v>
      </c>
      <c r="BI11" s="17">
        <v>0.154949230948213</v>
      </c>
      <c r="BJ11" s="17">
        <v>0.23963449986957699</v>
      </c>
      <c r="BK11" s="17"/>
      <c r="BL11" s="17">
        <v>0.236541327881543</v>
      </c>
      <c r="BM11" s="17">
        <v>0.216576844884943</v>
      </c>
      <c r="BN11" s="17">
        <v>0.16622020226890699</v>
      </c>
      <c r="BO11" s="17"/>
      <c r="BP11" s="17">
        <v>0.18560481312105101</v>
      </c>
      <c r="BQ11" s="17">
        <v>0.19667395956457701</v>
      </c>
      <c r="BR11" s="17"/>
      <c r="BS11" s="17">
        <v>0.13838334810486899</v>
      </c>
      <c r="BT11" s="17">
        <v>0.17278136892401899</v>
      </c>
      <c r="BU11" s="17">
        <v>0.21256558951266499</v>
      </c>
      <c r="BV11" s="17">
        <v>0.19869907510104001</v>
      </c>
      <c r="BW11" s="17"/>
      <c r="BX11" s="17">
        <v>0.20503257174359901</v>
      </c>
      <c r="BY11" s="17">
        <v>0.162457026372787</v>
      </c>
      <c r="BZ11" s="17">
        <v>0.18837032337496801</v>
      </c>
      <c r="CA11" s="17"/>
      <c r="CB11" s="17">
        <v>0.161314451837479</v>
      </c>
      <c r="CC11" s="17">
        <v>0.153629591441969</v>
      </c>
      <c r="CD11" s="17">
        <v>0.23031619775203699</v>
      </c>
      <c r="CE11" s="17">
        <v>0.196476392445181</v>
      </c>
      <c r="CF11" s="17">
        <v>0.144410767319818</v>
      </c>
      <c r="CG11" s="17">
        <v>0.228303814600263</v>
      </c>
      <c r="CH11" s="17"/>
      <c r="CI11" s="17">
        <v>0.240546057122143</v>
      </c>
      <c r="CJ11" s="17">
        <v>0.12690195538430299</v>
      </c>
      <c r="CK11" s="17">
        <v>0.22761800858139</v>
      </c>
      <c r="CL11" s="17">
        <v>0.20257576133131</v>
      </c>
    </row>
    <row r="12" spans="2:90" x14ac:dyDescent="0.35">
      <c r="B12" s="21" t="s">
        <v>492</v>
      </c>
      <c r="C12" s="17">
        <v>0.139524614259628</v>
      </c>
      <c r="D12" s="17">
        <v>0.141540593597727</v>
      </c>
      <c r="E12" s="17">
        <v>0.14010936061794799</v>
      </c>
      <c r="F12" s="17"/>
      <c r="G12" s="17">
        <v>0.11486514755100399</v>
      </c>
      <c r="H12" s="17">
        <v>0.15456363779827301</v>
      </c>
      <c r="I12" s="17">
        <v>0.11253191617889199</v>
      </c>
      <c r="J12" s="17">
        <v>0.154786110780403</v>
      </c>
      <c r="K12" s="17">
        <v>0.134635248603379</v>
      </c>
      <c r="L12" s="17">
        <v>0.125733937911164</v>
      </c>
      <c r="M12" s="17">
        <v>0.118698557875723</v>
      </c>
      <c r="N12" s="17">
        <v>0.16548145075363199</v>
      </c>
      <c r="O12" s="17">
        <v>0.16980028544621101</v>
      </c>
      <c r="P12" s="17"/>
      <c r="Q12" s="17">
        <v>0.15805772598710699</v>
      </c>
      <c r="R12" s="17">
        <v>0.13435927435720599</v>
      </c>
      <c r="S12" s="17">
        <v>0.139265275618872</v>
      </c>
      <c r="T12" s="17">
        <v>0.13496310140319001</v>
      </c>
      <c r="U12" s="17"/>
      <c r="V12" s="17">
        <v>0.157572738333667</v>
      </c>
      <c r="W12" s="17">
        <v>0.13079883969772499</v>
      </c>
      <c r="X12" s="17">
        <v>0.11965403118852699</v>
      </c>
      <c r="Y12" s="17">
        <v>0.151406033918558</v>
      </c>
      <c r="Z12" s="17">
        <v>0.14667992070614</v>
      </c>
      <c r="AA12" s="17">
        <v>0.172432317653858</v>
      </c>
      <c r="AB12" s="17">
        <v>0.103598717346712</v>
      </c>
      <c r="AC12" s="17">
        <v>0.126413915618592</v>
      </c>
      <c r="AD12" s="17">
        <v>0.13270041137059899</v>
      </c>
      <c r="AE12" s="17"/>
      <c r="AF12" s="17">
        <v>0.18433779912050699</v>
      </c>
      <c r="AG12" s="17">
        <v>0.122466354752809</v>
      </c>
      <c r="AH12" s="17">
        <v>0.15403937736083601</v>
      </c>
      <c r="AI12" s="17">
        <v>0.16040322432096901</v>
      </c>
      <c r="AJ12" s="17">
        <v>0.121878449700155</v>
      </c>
      <c r="AK12" s="17">
        <v>0.122519173732915</v>
      </c>
      <c r="AL12" s="17"/>
      <c r="AM12" s="17">
        <v>0.20495272684361501</v>
      </c>
      <c r="AN12" s="17">
        <v>0.182373606016311</v>
      </c>
      <c r="AO12" s="17">
        <v>0.147886540329704</v>
      </c>
      <c r="AP12" s="17">
        <v>0.21198949430403999</v>
      </c>
      <c r="AQ12" s="17">
        <v>0.123714666517005</v>
      </c>
      <c r="AR12" s="17">
        <v>0.12441290603831399</v>
      </c>
      <c r="AS12" s="17">
        <v>0.12166956195987</v>
      </c>
      <c r="AT12" s="17">
        <v>9.6586403555992795E-2</v>
      </c>
      <c r="AU12" s="17">
        <v>0.114042466172284</v>
      </c>
      <c r="AV12" s="17">
        <v>0.14156885562140401</v>
      </c>
      <c r="AW12" s="17">
        <v>0.138310834652037</v>
      </c>
      <c r="AX12" s="17">
        <v>9.3968012574378396E-2</v>
      </c>
      <c r="AY12" s="17">
        <v>0.11285766714760199</v>
      </c>
      <c r="AZ12" s="17">
        <v>0.154635511006735</v>
      </c>
      <c r="BA12" s="17">
        <v>8.8634045226388902E-2</v>
      </c>
      <c r="BB12" s="17">
        <v>0.13319464374946299</v>
      </c>
      <c r="BC12" s="17"/>
      <c r="BD12" s="17">
        <v>0.12840342686203399</v>
      </c>
      <c r="BE12" s="17">
        <v>0.138697547668716</v>
      </c>
      <c r="BF12" s="17">
        <v>0.145586668605235</v>
      </c>
      <c r="BG12" s="17"/>
      <c r="BH12" s="17">
        <v>0.129839956913855</v>
      </c>
      <c r="BI12" s="17">
        <v>0.14351184780630699</v>
      </c>
      <c r="BJ12" s="17">
        <v>0.110030039181644</v>
      </c>
      <c r="BK12" s="17"/>
      <c r="BL12" s="17">
        <v>0.13193380971958599</v>
      </c>
      <c r="BM12" s="17">
        <v>9.6245153389680399E-2</v>
      </c>
      <c r="BN12" s="17">
        <v>0.115312804354317</v>
      </c>
      <c r="BO12" s="17"/>
      <c r="BP12" s="17">
        <v>0.12771208405011999</v>
      </c>
      <c r="BQ12" s="17">
        <v>0.146976207929818</v>
      </c>
      <c r="BR12" s="17"/>
      <c r="BS12" s="17">
        <v>7.0526644540885905E-2</v>
      </c>
      <c r="BT12" s="17">
        <v>8.164062304828E-2</v>
      </c>
      <c r="BU12" s="17">
        <v>0.16499529630152901</v>
      </c>
      <c r="BV12" s="17">
        <v>0.16095282629479099</v>
      </c>
      <c r="BW12" s="17"/>
      <c r="BX12" s="17">
        <v>0.1007619105422</v>
      </c>
      <c r="BY12" s="17">
        <v>8.6449523309049606E-2</v>
      </c>
      <c r="BZ12" s="17">
        <v>0.146626258327825</v>
      </c>
      <c r="CA12" s="17"/>
      <c r="CB12" s="17">
        <v>5.9399086146116498E-2</v>
      </c>
      <c r="CC12" s="17">
        <v>8.8108071358155501E-2</v>
      </c>
      <c r="CD12" s="17">
        <v>0.207132031890887</v>
      </c>
      <c r="CE12" s="17">
        <v>0.15274283287576401</v>
      </c>
      <c r="CF12" s="17">
        <v>4.64208631598362E-2</v>
      </c>
      <c r="CG12" s="17">
        <v>0.26061740674799999</v>
      </c>
      <c r="CH12" s="17"/>
      <c r="CI12" s="17">
        <v>0.15245828744965401</v>
      </c>
      <c r="CJ12" s="17">
        <v>6.8602938299234695E-2</v>
      </c>
      <c r="CK12" s="17">
        <v>0.339201078281615</v>
      </c>
      <c r="CL12" s="17">
        <v>0.12530374297496799</v>
      </c>
    </row>
    <row r="13" spans="2:90" x14ac:dyDescent="0.35">
      <c r="B13" s="21" t="s">
        <v>493</v>
      </c>
      <c r="C13" s="17">
        <v>5.8621937314620502E-2</v>
      </c>
      <c r="D13" s="17">
        <v>6.9698239779796597E-2</v>
      </c>
      <c r="E13" s="17">
        <v>4.7568637208881402E-2</v>
      </c>
      <c r="F13" s="17"/>
      <c r="G13" s="17">
        <v>4.4081004153543699E-2</v>
      </c>
      <c r="H13" s="17">
        <v>2.5641717449023101E-2</v>
      </c>
      <c r="I13" s="17">
        <v>7.9087105716769399E-2</v>
      </c>
      <c r="J13" s="17">
        <v>4.6892203078163899E-2</v>
      </c>
      <c r="K13" s="17">
        <v>9.3623627631124307E-2</v>
      </c>
      <c r="L13" s="17">
        <v>4.8719355747909303E-2</v>
      </c>
      <c r="M13" s="17">
        <v>6.5659533206646997E-2</v>
      </c>
      <c r="N13" s="17">
        <v>5.2598142687103798E-2</v>
      </c>
      <c r="O13" s="17">
        <v>7.0874252015137501E-2</v>
      </c>
      <c r="P13" s="17"/>
      <c r="Q13" s="17">
        <v>6.3451559661811596E-2</v>
      </c>
      <c r="R13" s="17">
        <v>5.9867101841289197E-2</v>
      </c>
      <c r="S13" s="17">
        <v>7.5632019959286298E-2</v>
      </c>
      <c r="T13" s="17">
        <v>5.6846991495414799E-2</v>
      </c>
      <c r="U13" s="17"/>
      <c r="V13" s="17">
        <v>6.5466754073634295E-2</v>
      </c>
      <c r="W13" s="17">
        <v>4.6483410530516002E-2</v>
      </c>
      <c r="X13" s="17">
        <v>7.7659735172707203E-2</v>
      </c>
      <c r="Y13" s="17">
        <v>6.2241109079465097E-2</v>
      </c>
      <c r="Z13" s="17">
        <v>5.4578508712503297E-2</v>
      </c>
      <c r="AA13" s="17">
        <v>5.5581321531083E-2</v>
      </c>
      <c r="AB13" s="17">
        <v>7.6542374615921102E-2</v>
      </c>
      <c r="AC13" s="17">
        <v>5.3185842188055402E-2</v>
      </c>
      <c r="AD13" s="17">
        <v>4.1257411248939203E-2</v>
      </c>
      <c r="AE13" s="17"/>
      <c r="AF13" s="17">
        <v>6.9474292410435498E-2</v>
      </c>
      <c r="AG13" s="17">
        <v>6.2252056063991201E-2</v>
      </c>
      <c r="AH13" s="17">
        <v>3.1878796050227802E-2</v>
      </c>
      <c r="AI13" s="17">
        <v>4.7144902346775798E-2</v>
      </c>
      <c r="AJ13" s="17">
        <v>6.8636115386001201E-2</v>
      </c>
      <c r="AK13" s="17">
        <v>5.1890767560870403E-2</v>
      </c>
      <c r="AL13" s="17"/>
      <c r="AM13" s="17">
        <v>4.8086542929368203E-2</v>
      </c>
      <c r="AN13" s="17">
        <v>7.4430128152448705E-2</v>
      </c>
      <c r="AO13" s="17">
        <v>5.4944867106658198E-2</v>
      </c>
      <c r="AP13" s="17">
        <v>8.7355787080496697E-2</v>
      </c>
      <c r="AQ13" s="17">
        <v>6.9113438612942807E-2</v>
      </c>
      <c r="AR13" s="17">
        <v>5.1249096830239697E-2</v>
      </c>
      <c r="AS13" s="17">
        <v>8.7517171136459807E-2</v>
      </c>
      <c r="AT13" s="17">
        <v>9.5128480715273897E-2</v>
      </c>
      <c r="AU13" s="17">
        <v>5.10993230008365E-2</v>
      </c>
      <c r="AV13" s="17">
        <v>1.5102638770309099E-2</v>
      </c>
      <c r="AW13" s="17">
        <v>3.7644410472868199E-2</v>
      </c>
      <c r="AX13" s="17">
        <v>7.2754127073557801E-2</v>
      </c>
      <c r="AY13" s="17">
        <v>7.0359539618662301E-2</v>
      </c>
      <c r="AZ13" s="17">
        <v>4.5692929402881499E-2</v>
      </c>
      <c r="BA13" s="17">
        <v>1.51063962270278E-2</v>
      </c>
      <c r="BB13" s="17">
        <v>6.2424541575145202E-2</v>
      </c>
      <c r="BC13" s="17"/>
      <c r="BD13" s="17">
        <v>7.2529561384177405E-2</v>
      </c>
      <c r="BE13" s="17">
        <v>5.2742369275271199E-2</v>
      </c>
      <c r="BF13" s="17">
        <v>5.3896270624111502E-2</v>
      </c>
      <c r="BG13" s="17"/>
      <c r="BH13" s="17">
        <v>5.9444596145058301E-2</v>
      </c>
      <c r="BI13" s="17">
        <v>5.6675177181115401E-2</v>
      </c>
      <c r="BJ13" s="17">
        <v>5.5769544505909499E-2</v>
      </c>
      <c r="BK13" s="17"/>
      <c r="BL13" s="17">
        <v>3.6069541673348297E-2</v>
      </c>
      <c r="BM13" s="17">
        <v>3.5968665766098001E-2</v>
      </c>
      <c r="BN13" s="17">
        <v>3.4420084166003402E-2</v>
      </c>
      <c r="BO13" s="17"/>
      <c r="BP13" s="17">
        <v>5.2521004461803897E-2</v>
      </c>
      <c r="BQ13" s="17">
        <v>5.3639962339368102E-2</v>
      </c>
      <c r="BR13" s="17"/>
      <c r="BS13" s="17">
        <v>2.5435509177712499E-2</v>
      </c>
      <c r="BT13" s="17">
        <v>5.1620346348204803E-2</v>
      </c>
      <c r="BU13" s="17">
        <v>6.9904114575510504E-2</v>
      </c>
      <c r="BV13" s="17">
        <v>6.5398189286384606E-2</v>
      </c>
      <c r="BW13" s="17"/>
      <c r="BX13" s="17">
        <v>4.8495245412284699E-2</v>
      </c>
      <c r="BY13" s="17">
        <v>4.2451970423472901E-2</v>
      </c>
      <c r="BZ13" s="17">
        <v>6.0618823102624501E-2</v>
      </c>
      <c r="CA13" s="17"/>
      <c r="CB13" s="17">
        <v>3.5078176599283702E-2</v>
      </c>
      <c r="CC13" s="17">
        <v>3.0043965564169699E-2</v>
      </c>
      <c r="CD13" s="17">
        <v>8.3725568341227893E-2</v>
      </c>
      <c r="CE13" s="17">
        <v>5.0383011438686599E-2</v>
      </c>
      <c r="CF13" s="17">
        <v>2.59530392002351E-2</v>
      </c>
      <c r="CG13" s="17">
        <v>0.120194092515919</v>
      </c>
      <c r="CH13" s="17"/>
      <c r="CI13" s="17">
        <v>7.1241391512236199E-2</v>
      </c>
      <c r="CJ13" s="17">
        <v>5.0955420875839902E-2</v>
      </c>
      <c r="CK13" s="17">
        <v>9.1631453053221207E-2</v>
      </c>
      <c r="CL13" s="17">
        <v>5.1526246994768002E-2</v>
      </c>
    </row>
    <row r="14" spans="2:90" x14ac:dyDescent="0.35">
      <c r="B14" s="21" t="s">
        <v>494</v>
      </c>
      <c r="C14" s="17">
        <v>2.61419262966643E-2</v>
      </c>
      <c r="D14" s="17">
        <v>2.68059427970277E-2</v>
      </c>
      <c r="E14" s="17">
        <v>2.5965338688979E-2</v>
      </c>
      <c r="F14" s="17"/>
      <c r="G14" s="17">
        <v>1.44510376025547E-2</v>
      </c>
      <c r="H14" s="17">
        <v>1.7601331360519001E-2</v>
      </c>
      <c r="I14" s="17">
        <v>2.0751406030774001E-2</v>
      </c>
      <c r="J14" s="17">
        <v>3.6616569898535303E-2</v>
      </c>
      <c r="K14" s="17">
        <v>3.2050832915059099E-2</v>
      </c>
      <c r="L14" s="17">
        <v>2.5128178019986201E-2</v>
      </c>
      <c r="M14" s="17">
        <v>2.25511057925788E-2</v>
      </c>
      <c r="N14" s="17">
        <v>3.2465237733856199E-2</v>
      </c>
      <c r="O14" s="17">
        <v>3.2464391718215399E-2</v>
      </c>
      <c r="P14" s="17"/>
      <c r="Q14" s="17">
        <v>2.9239203562307699E-2</v>
      </c>
      <c r="R14" s="17">
        <v>1.00082695817773E-2</v>
      </c>
      <c r="S14" s="17">
        <v>1.9784967925352202E-2</v>
      </c>
      <c r="T14" s="17">
        <v>2.6212099093448599E-2</v>
      </c>
      <c r="U14" s="17"/>
      <c r="V14" s="17">
        <v>2.3214646048913101E-2</v>
      </c>
      <c r="W14" s="17">
        <v>1.52855852583825E-2</v>
      </c>
      <c r="X14" s="17">
        <v>2.4514972274285299E-2</v>
      </c>
      <c r="Y14" s="17">
        <v>4.7357047962846198E-2</v>
      </c>
      <c r="Z14" s="17">
        <v>5.2412593947366602E-2</v>
      </c>
      <c r="AA14" s="17">
        <v>1.2446395570555199E-2</v>
      </c>
      <c r="AB14" s="17">
        <v>2.8764954068856902E-2</v>
      </c>
      <c r="AC14" s="17">
        <v>3.9593569161021101E-2</v>
      </c>
      <c r="AD14" s="17">
        <v>1.4514067426002499E-2</v>
      </c>
      <c r="AE14" s="17"/>
      <c r="AF14" s="17">
        <v>2.0567765350031599E-2</v>
      </c>
      <c r="AG14" s="17">
        <v>3.30819304778074E-2</v>
      </c>
      <c r="AH14" s="17">
        <v>1.2867977067667799E-2</v>
      </c>
      <c r="AI14" s="17">
        <v>4.3203174408089802E-2</v>
      </c>
      <c r="AJ14" s="17">
        <v>2.58099227701655E-2</v>
      </c>
      <c r="AK14" s="17">
        <v>2.7583701940755701E-2</v>
      </c>
      <c r="AL14" s="17"/>
      <c r="AM14" s="17">
        <v>2.37855333068113E-2</v>
      </c>
      <c r="AN14" s="17">
        <v>4.1487414121975798E-2</v>
      </c>
      <c r="AO14" s="17">
        <v>4.9028289584499299E-2</v>
      </c>
      <c r="AP14" s="17">
        <v>2.24679037576818E-2</v>
      </c>
      <c r="AQ14" s="17">
        <v>3.3973576170873702E-2</v>
      </c>
      <c r="AR14" s="17">
        <v>3.6418964022524203E-2</v>
      </c>
      <c r="AS14" s="17">
        <v>2.04917069774199E-2</v>
      </c>
      <c r="AT14" s="17">
        <v>3.8756726122092897E-2</v>
      </c>
      <c r="AU14" s="17">
        <v>3.6342759738286598E-3</v>
      </c>
      <c r="AV14" s="17">
        <v>2.1518692543720599E-2</v>
      </c>
      <c r="AW14" s="17">
        <v>2.6229972509952199E-2</v>
      </c>
      <c r="AX14" s="17">
        <v>2.0823964766755699E-3</v>
      </c>
      <c r="AY14" s="17">
        <v>1.39703859489562E-2</v>
      </c>
      <c r="AZ14" s="17">
        <v>4.4745834254724098E-3</v>
      </c>
      <c r="BA14" s="17">
        <v>0</v>
      </c>
      <c r="BB14" s="17">
        <v>1.9301960195060801E-2</v>
      </c>
      <c r="BC14" s="17"/>
      <c r="BD14" s="17">
        <v>2.3978095913935599E-2</v>
      </c>
      <c r="BE14" s="17">
        <v>1.61012159625291E-2</v>
      </c>
      <c r="BF14" s="17">
        <v>3.5828757836666898E-2</v>
      </c>
      <c r="BG14" s="17"/>
      <c r="BH14" s="17">
        <v>2.6481332252173799E-2</v>
      </c>
      <c r="BI14" s="17">
        <v>2.48666927405355E-2</v>
      </c>
      <c r="BJ14" s="17">
        <v>1.14267796904273E-2</v>
      </c>
      <c r="BK14" s="17"/>
      <c r="BL14" s="17">
        <v>3.2708692770139297E-2</v>
      </c>
      <c r="BM14" s="17">
        <v>2.8864106715258801E-2</v>
      </c>
      <c r="BN14" s="17">
        <v>2.6657601967501301E-2</v>
      </c>
      <c r="BO14" s="17"/>
      <c r="BP14" s="17">
        <v>2.3284705953190502E-2</v>
      </c>
      <c r="BQ14" s="17">
        <v>2.7448026527711E-2</v>
      </c>
      <c r="BR14" s="17"/>
      <c r="BS14" s="17">
        <v>1.9318816396402198E-2</v>
      </c>
      <c r="BT14" s="17">
        <v>2.7359551210856699E-2</v>
      </c>
      <c r="BU14" s="17">
        <v>1.9233705812328399E-2</v>
      </c>
      <c r="BV14" s="17">
        <v>3.2287497043298502E-2</v>
      </c>
      <c r="BW14" s="17"/>
      <c r="BX14" s="17">
        <v>2.3133379150681099E-2</v>
      </c>
      <c r="BY14" s="17">
        <v>2.8422369308111102E-3</v>
      </c>
      <c r="BZ14" s="17">
        <v>2.7871752031435E-2</v>
      </c>
      <c r="CA14" s="17"/>
      <c r="CB14" s="17">
        <v>1.45464916041919E-2</v>
      </c>
      <c r="CC14" s="17">
        <v>1.4603044746033699E-2</v>
      </c>
      <c r="CD14" s="17">
        <v>3.8718237190492999E-2</v>
      </c>
      <c r="CE14" s="17">
        <v>2.2619640936716201E-2</v>
      </c>
      <c r="CF14" s="17">
        <v>3.5486584209505402E-3</v>
      </c>
      <c r="CG14" s="17">
        <v>5.79959674338002E-2</v>
      </c>
      <c r="CH14" s="17"/>
      <c r="CI14" s="17">
        <v>3.6388339329181701E-2</v>
      </c>
      <c r="CJ14" s="17">
        <v>3.2906048657050498E-2</v>
      </c>
      <c r="CK14" s="17">
        <v>4.0231671611816497E-2</v>
      </c>
      <c r="CL14" s="17">
        <v>1.6103528056773401E-2</v>
      </c>
    </row>
    <row r="15" spans="2:90" x14ac:dyDescent="0.35">
      <c r="B15" s="21" t="s">
        <v>495</v>
      </c>
      <c r="C15" s="17">
        <v>2.07570289937694E-2</v>
      </c>
      <c r="D15" s="17">
        <v>2.46173726309337E-2</v>
      </c>
      <c r="E15" s="17">
        <v>1.6608972055001201E-2</v>
      </c>
      <c r="F15" s="17"/>
      <c r="G15" s="17">
        <v>1.18696150860894E-2</v>
      </c>
      <c r="H15" s="17">
        <v>1.28004795497727E-2</v>
      </c>
      <c r="I15" s="17">
        <v>4.1966748052752599E-2</v>
      </c>
      <c r="J15" s="17">
        <v>4.0628419036505298E-2</v>
      </c>
      <c r="K15" s="17">
        <v>2.2706255724363598E-2</v>
      </c>
      <c r="L15" s="17">
        <v>1.1614546763988201E-2</v>
      </c>
      <c r="M15" s="17">
        <v>1.51149071584466E-2</v>
      </c>
      <c r="N15" s="17">
        <v>1.8181971574862701E-2</v>
      </c>
      <c r="O15" s="17">
        <v>1.42373602478381E-2</v>
      </c>
      <c r="P15" s="17"/>
      <c r="Q15" s="17">
        <v>2.8715220748492799E-2</v>
      </c>
      <c r="R15" s="17">
        <v>5.0831275730529299E-2</v>
      </c>
      <c r="S15" s="17">
        <v>1.64370572311251E-2</v>
      </c>
      <c r="T15" s="17">
        <v>1.84085974828396E-2</v>
      </c>
      <c r="U15" s="17"/>
      <c r="V15" s="17">
        <v>1.7980346372773799E-2</v>
      </c>
      <c r="W15" s="17">
        <v>1.9808669839172299E-2</v>
      </c>
      <c r="X15" s="17">
        <v>2.35007680375546E-2</v>
      </c>
      <c r="Y15" s="17">
        <v>4.6078550426554097E-3</v>
      </c>
      <c r="Z15" s="17">
        <v>2.6126920335991601E-2</v>
      </c>
      <c r="AA15" s="17">
        <v>2.5085982806505099E-2</v>
      </c>
      <c r="AB15" s="17">
        <v>3.02114142866402E-2</v>
      </c>
      <c r="AC15" s="17">
        <v>2.0921175033994099E-2</v>
      </c>
      <c r="AD15" s="17">
        <v>2.1436951384433099E-2</v>
      </c>
      <c r="AE15" s="17"/>
      <c r="AF15" s="17">
        <v>2.2736396659009801E-2</v>
      </c>
      <c r="AG15" s="17">
        <v>1.98491655856592E-2</v>
      </c>
      <c r="AH15" s="17">
        <v>1.94877146657149E-2</v>
      </c>
      <c r="AI15" s="17">
        <v>2.0818026488432801E-2</v>
      </c>
      <c r="AJ15" s="17">
        <v>1.6703789990955099E-2</v>
      </c>
      <c r="AK15" s="17">
        <v>2.1439753608879199E-2</v>
      </c>
      <c r="AL15" s="17"/>
      <c r="AM15" s="17">
        <v>3.8815385531723E-2</v>
      </c>
      <c r="AN15" s="17">
        <v>3.5789448905334302E-2</v>
      </c>
      <c r="AO15" s="17">
        <v>1.88819968516565E-2</v>
      </c>
      <c r="AP15" s="17">
        <v>1.2633756546638999E-2</v>
      </c>
      <c r="AQ15" s="17">
        <v>1.2354857193204E-2</v>
      </c>
      <c r="AR15" s="17">
        <v>2.79311706339554E-2</v>
      </c>
      <c r="AS15" s="17">
        <v>2.0408521726026099E-2</v>
      </c>
      <c r="AT15" s="17">
        <v>1.8778255035594198E-2</v>
      </c>
      <c r="AU15" s="17">
        <v>1.49706312219587E-3</v>
      </c>
      <c r="AV15" s="17">
        <v>6.2414854428995302E-3</v>
      </c>
      <c r="AW15" s="17">
        <v>8.1285822405425309E-3</v>
      </c>
      <c r="AX15" s="17">
        <v>5.42994271723721E-2</v>
      </c>
      <c r="AY15" s="17">
        <v>1.7942641589190001E-2</v>
      </c>
      <c r="AZ15" s="17">
        <v>4.2739444495005904E-3</v>
      </c>
      <c r="BA15" s="17">
        <v>2.3907196238513902E-2</v>
      </c>
      <c r="BB15" s="17">
        <v>9.6610834038693E-3</v>
      </c>
      <c r="BC15" s="17"/>
      <c r="BD15" s="17">
        <v>2.0610011041211102E-2</v>
      </c>
      <c r="BE15" s="17">
        <v>1.4119978267005499E-2</v>
      </c>
      <c r="BF15" s="17">
        <v>2.58839143935242E-2</v>
      </c>
      <c r="BG15" s="17"/>
      <c r="BH15" s="17">
        <v>2.2421152325119199E-2</v>
      </c>
      <c r="BI15" s="17">
        <v>1.12065589624616E-2</v>
      </c>
      <c r="BJ15" s="17">
        <v>1.80537775093286E-2</v>
      </c>
      <c r="BK15" s="17"/>
      <c r="BL15" s="17">
        <v>3.10275791831733E-3</v>
      </c>
      <c r="BM15" s="17">
        <v>1.07666136015517E-2</v>
      </c>
      <c r="BN15" s="17">
        <v>2.46359308756431E-2</v>
      </c>
      <c r="BO15" s="17"/>
      <c r="BP15" s="17">
        <v>1.4835085558875799E-2</v>
      </c>
      <c r="BQ15" s="17">
        <v>2.2299152705207301E-2</v>
      </c>
      <c r="BR15" s="17"/>
      <c r="BS15" s="17">
        <v>1.0286556147611901E-2</v>
      </c>
      <c r="BT15" s="17">
        <v>1.4622534195878801E-2</v>
      </c>
      <c r="BU15" s="17">
        <v>1.6762238810454001E-2</v>
      </c>
      <c r="BV15" s="17">
        <v>3.05162210778725E-2</v>
      </c>
      <c r="BW15" s="17"/>
      <c r="BX15" s="17">
        <v>2.37140614676206E-2</v>
      </c>
      <c r="BY15" s="17">
        <v>2.1778210739261301E-2</v>
      </c>
      <c r="BZ15" s="17">
        <v>2.0401328310026601E-2</v>
      </c>
      <c r="CA15" s="17"/>
      <c r="CB15" s="17">
        <v>7.0683556091117204E-3</v>
      </c>
      <c r="CC15" s="17">
        <v>1.40377174711889E-2</v>
      </c>
      <c r="CD15" s="17">
        <v>3.8422817285057503E-2</v>
      </c>
      <c r="CE15" s="17">
        <v>2.8580111325515498E-2</v>
      </c>
      <c r="CF15" s="17">
        <v>8.1813806665416103E-3</v>
      </c>
      <c r="CG15" s="17">
        <v>2.1084875058753401E-2</v>
      </c>
      <c r="CH15" s="17"/>
      <c r="CI15" s="17">
        <v>2.2978547852386899E-2</v>
      </c>
      <c r="CJ15" s="17">
        <v>1.66257387915144E-2</v>
      </c>
      <c r="CK15" s="17">
        <v>3.0198104297539101E-2</v>
      </c>
      <c r="CL15" s="17">
        <v>2.01822787034362E-2</v>
      </c>
    </row>
    <row r="16" spans="2:90" x14ac:dyDescent="0.35">
      <c r="B16" s="21" t="s">
        <v>150</v>
      </c>
      <c r="C16" s="17">
        <v>2.0172244425002601E-2</v>
      </c>
      <c r="D16" s="17">
        <v>2.5088732329918699E-2</v>
      </c>
      <c r="E16" s="17">
        <v>1.38070287177163E-2</v>
      </c>
      <c r="F16" s="17"/>
      <c r="G16" s="17">
        <v>2.4380402577414601E-2</v>
      </c>
      <c r="H16" s="17">
        <v>2.3897738164810799E-2</v>
      </c>
      <c r="I16" s="17">
        <v>3.7434743984112201E-2</v>
      </c>
      <c r="J16" s="17">
        <v>1.8762938963509699E-2</v>
      </c>
      <c r="K16" s="17">
        <v>1.3418561753863099E-2</v>
      </c>
      <c r="L16" s="17">
        <v>1.7938967264385802E-2</v>
      </c>
      <c r="M16" s="17">
        <v>5.3565311660408298E-3</v>
      </c>
      <c r="N16" s="17">
        <v>2.6356847125031502E-2</v>
      </c>
      <c r="O16" s="17">
        <v>1.55174615422768E-2</v>
      </c>
      <c r="P16" s="17"/>
      <c r="Q16" s="17">
        <v>1.41473952019807E-2</v>
      </c>
      <c r="R16" s="17">
        <v>2.3423002702600101E-2</v>
      </c>
      <c r="S16" s="17">
        <v>1.30022616356946E-2</v>
      </c>
      <c r="T16" s="17">
        <v>2.03038578163151E-2</v>
      </c>
      <c r="U16" s="17"/>
      <c r="V16" s="17">
        <v>1.4868715738061899E-2</v>
      </c>
      <c r="W16" s="17">
        <v>1.3178324913350199E-2</v>
      </c>
      <c r="X16" s="17">
        <v>1.71822871622423E-2</v>
      </c>
      <c r="Y16" s="17">
        <v>1.8637762445292898E-2</v>
      </c>
      <c r="Z16" s="17">
        <v>2.1525439862428199E-2</v>
      </c>
      <c r="AA16" s="17">
        <v>2.4250302616702999E-2</v>
      </c>
      <c r="AB16" s="17">
        <v>3.26916109204657E-2</v>
      </c>
      <c r="AC16" s="17">
        <v>3.0018500610242201E-2</v>
      </c>
      <c r="AD16" s="17">
        <v>2.1411454667775501E-2</v>
      </c>
      <c r="AE16" s="17"/>
      <c r="AF16" s="17">
        <v>2.49385097147325E-2</v>
      </c>
      <c r="AG16" s="17">
        <v>1.33980935941378E-2</v>
      </c>
      <c r="AH16" s="17">
        <v>2.9511730157481202E-2</v>
      </c>
      <c r="AI16" s="17">
        <v>3.03855482892007E-2</v>
      </c>
      <c r="AJ16" s="17">
        <v>1.8220210930534102E-2</v>
      </c>
      <c r="AK16" s="17">
        <v>1.7957079480546399E-2</v>
      </c>
      <c r="AL16" s="17"/>
      <c r="AM16" s="17">
        <v>4.315922870668E-2</v>
      </c>
      <c r="AN16" s="17">
        <v>6.5087300080463595E-2</v>
      </c>
      <c r="AO16" s="17">
        <v>1.24491785357368E-2</v>
      </c>
      <c r="AP16" s="17">
        <v>4.39971694320999E-2</v>
      </c>
      <c r="AQ16" s="17">
        <v>1.4680574746893899E-2</v>
      </c>
      <c r="AR16" s="17">
        <v>4.6005475899046199E-3</v>
      </c>
      <c r="AS16" s="17">
        <v>1.6162586935784901E-2</v>
      </c>
      <c r="AT16" s="17">
        <v>1.22109857690654E-2</v>
      </c>
      <c r="AU16" s="17">
        <v>0</v>
      </c>
      <c r="AV16" s="17">
        <v>5.5900112196210399E-3</v>
      </c>
      <c r="AW16" s="17">
        <v>1.62300981977881E-2</v>
      </c>
      <c r="AX16" s="17">
        <v>1.8694504901980699E-2</v>
      </c>
      <c r="AY16" s="17">
        <v>1.0145168267792401E-2</v>
      </c>
      <c r="AZ16" s="17">
        <v>0</v>
      </c>
      <c r="BA16" s="17">
        <v>4.3970840012527601E-2</v>
      </c>
      <c r="BB16" s="17">
        <v>2.1032191381903302E-3</v>
      </c>
      <c r="BC16" s="17"/>
      <c r="BD16" s="17">
        <v>1.6002326967717601E-2</v>
      </c>
      <c r="BE16" s="17">
        <v>2.7757858364151601E-2</v>
      </c>
      <c r="BF16" s="17">
        <v>1.43891651132621E-2</v>
      </c>
      <c r="BG16" s="17"/>
      <c r="BH16" s="17">
        <v>1.80423879840114E-2</v>
      </c>
      <c r="BI16" s="17">
        <v>9.0492051109276692E-3</v>
      </c>
      <c r="BJ16" s="17">
        <v>9.2326470197628301E-4</v>
      </c>
      <c r="BK16" s="17"/>
      <c r="BL16" s="17">
        <v>1.6216015860036199E-2</v>
      </c>
      <c r="BM16" s="17">
        <v>6.5236926048415998E-3</v>
      </c>
      <c r="BN16" s="17">
        <v>5.2132541425555104E-3</v>
      </c>
      <c r="BO16" s="17"/>
      <c r="BP16" s="17">
        <v>1.7195330241719799E-2</v>
      </c>
      <c r="BQ16" s="17">
        <v>2.17174778061868E-2</v>
      </c>
      <c r="BR16" s="17"/>
      <c r="BS16" s="17">
        <v>4.6039959724139797E-3</v>
      </c>
      <c r="BT16" s="17">
        <v>4.1075119443805602E-3</v>
      </c>
      <c r="BU16" s="17">
        <v>1.49069295987294E-2</v>
      </c>
      <c r="BV16" s="17">
        <v>2.76412550647844E-2</v>
      </c>
      <c r="BW16" s="17"/>
      <c r="BX16" s="17">
        <v>1.42781282884495E-2</v>
      </c>
      <c r="BY16" s="17">
        <v>1.2990982072256199E-2</v>
      </c>
      <c r="BZ16" s="17">
        <v>2.11974565076073E-2</v>
      </c>
      <c r="CA16" s="17"/>
      <c r="CB16" s="17">
        <v>2.2236342929410498E-3</v>
      </c>
      <c r="CC16" s="17">
        <v>6.7056005451766598E-3</v>
      </c>
      <c r="CD16" s="17">
        <v>4.1154027961183497E-2</v>
      </c>
      <c r="CE16" s="17">
        <v>9.12152191280911E-3</v>
      </c>
      <c r="CF16" s="17">
        <v>1.7124859733492301E-2</v>
      </c>
      <c r="CG16" s="17">
        <v>4.1715202435461098E-2</v>
      </c>
      <c r="CH16" s="17"/>
      <c r="CI16" s="17">
        <v>2.2760829066680598E-2</v>
      </c>
      <c r="CJ16" s="17">
        <v>1.8373309079065502E-2</v>
      </c>
      <c r="CK16" s="17">
        <v>6.4793082651578196E-2</v>
      </c>
      <c r="CL16" s="17">
        <v>8.7758071114421403E-3</v>
      </c>
    </row>
    <row r="17" spans="2:90" x14ac:dyDescent="0.35">
      <c r="B17" s="21" t="s">
        <v>202</v>
      </c>
      <c r="C17" s="18">
        <v>0.73478224871031494</v>
      </c>
      <c r="D17" s="18">
        <v>0.71224911886459696</v>
      </c>
      <c r="E17" s="18">
        <v>0.75594066271147398</v>
      </c>
      <c r="F17" s="18"/>
      <c r="G17" s="18">
        <v>0.79035279302939299</v>
      </c>
      <c r="H17" s="18">
        <v>0.76549509567760199</v>
      </c>
      <c r="I17" s="18">
        <v>0.70822808003670001</v>
      </c>
      <c r="J17" s="18">
        <v>0.702313758242883</v>
      </c>
      <c r="K17" s="18">
        <v>0.70356547337221098</v>
      </c>
      <c r="L17" s="18">
        <v>0.77086501429256704</v>
      </c>
      <c r="M17" s="18">
        <v>0.77261936480056403</v>
      </c>
      <c r="N17" s="18">
        <v>0.70491635012551401</v>
      </c>
      <c r="O17" s="18">
        <v>0.69710624903032203</v>
      </c>
      <c r="P17" s="18"/>
      <c r="Q17" s="18">
        <v>0.70638889483830003</v>
      </c>
      <c r="R17" s="18">
        <v>0.72151107578659801</v>
      </c>
      <c r="S17" s="18">
        <v>0.73587841762966999</v>
      </c>
      <c r="T17" s="18">
        <v>0.74326535270879202</v>
      </c>
      <c r="U17" s="18"/>
      <c r="V17" s="18">
        <v>0.72089679943295004</v>
      </c>
      <c r="W17" s="18">
        <v>0.77444516976085398</v>
      </c>
      <c r="X17" s="18">
        <v>0.73748820616468302</v>
      </c>
      <c r="Y17" s="18">
        <v>0.71575019155118302</v>
      </c>
      <c r="Z17" s="18">
        <v>0.69867661643557</v>
      </c>
      <c r="AA17" s="18">
        <v>0.71020367982129595</v>
      </c>
      <c r="AB17" s="18">
        <v>0.72819092876140401</v>
      </c>
      <c r="AC17" s="18">
        <v>0.72986699738809502</v>
      </c>
      <c r="AD17" s="18">
        <v>0.76867970390225104</v>
      </c>
      <c r="AE17" s="18"/>
      <c r="AF17" s="18">
        <v>0.67794523674528395</v>
      </c>
      <c r="AG17" s="18">
        <v>0.748952399525595</v>
      </c>
      <c r="AH17" s="18">
        <v>0.75221440469807299</v>
      </c>
      <c r="AI17" s="18">
        <v>0.69804512414653197</v>
      </c>
      <c r="AJ17" s="18">
        <v>0.74875151122218897</v>
      </c>
      <c r="AK17" s="18">
        <v>0.75860952367603296</v>
      </c>
      <c r="AL17" s="18"/>
      <c r="AM17" s="18">
        <v>0.64120058268180202</v>
      </c>
      <c r="AN17" s="18">
        <v>0.60083210272346699</v>
      </c>
      <c r="AO17" s="18">
        <v>0.71680912759174498</v>
      </c>
      <c r="AP17" s="18">
        <v>0.62155588887904301</v>
      </c>
      <c r="AQ17" s="18">
        <v>0.74616288675908105</v>
      </c>
      <c r="AR17" s="18">
        <v>0.75538731488506194</v>
      </c>
      <c r="AS17" s="18">
        <v>0.73375045126443905</v>
      </c>
      <c r="AT17" s="18">
        <v>0.73853914880198102</v>
      </c>
      <c r="AU17" s="18">
        <v>0.82972687173085502</v>
      </c>
      <c r="AV17" s="18">
        <v>0.80997831640204598</v>
      </c>
      <c r="AW17" s="18">
        <v>0.77345610192681202</v>
      </c>
      <c r="AX17" s="18">
        <v>0.758201531801035</v>
      </c>
      <c r="AY17" s="18">
        <v>0.77472459742779698</v>
      </c>
      <c r="AZ17" s="18">
        <v>0.79092303171541001</v>
      </c>
      <c r="BA17" s="18">
        <v>0.82838152229554196</v>
      </c>
      <c r="BB17" s="18">
        <v>0.77331455193827103</v>
      </c>
      <c r="BC17" s="18"/>
      <c r="BD17" s="18">
        <v>0.73847657783092402</v>
      </c>
      <c r="BE17" s="18">
        <v>0.75058103046232605</v>
      </c>
      <c r="BF17" s="18">
        <v>0.72441522342720099</v>
      </c>
      <c r="BG17" s="18"/>
      <c r="BH17" s="18">
        <v>0.743770574379782</v>
      </c>
      <c r="BI17" s="18">
        <v>0.75469051819865296</v>
      </c>
      <c r="BJ17" s="18">
        <v>0.80379659441071505</v>
      </c>
      <c r="BK17" s="18"/>
      <c r="BL17" s="18">
        <v>0.77996918205857302</v>
      </c>
      <c r="BM17" s="18">
        <v>0.82163176792256898</v>
      </c>
      <c r="BN17" s="18">
        <v>0.79376032449398004</v>
      </c>
      <c r="BO17" s="18"/>
      <c r="BP17" s="18">
        <v>0.76445178973428995</v>
      </c>
      <c r="BQ17" s="18">
        <v>0.72791917269170903</v>
      </c>
      <c r="BR17" s="18"/>
      <c r="BS17" s="18">
        <v>0.86982847776497396</v>
      </c>
      <c r="BT17" s="18">
        <v>0.82064943325239903</v>
      </c>
      <c r="BU17" s="18">
        <v>0.71419771490144901</v>
      </c>
      <c r="BV17" s="18">
        <v>0.683204011232869</v>
      </c>
      <c r="BW17" s="18"/>
      <c r="BX17" s="18">
        <v>0.78961727513876401</v>
      </c>
      <c r="BY17" s="18">
        <v>0.83348707652514897</v>
      </c>
      <c r="BZ17" s="18">
        <v>0.72328438172048104</v>
      </c>
      <c r="CA17" s="18"/>
      <c r="CB17" s="18">
        <v>0.88168425574835496</v>
      </c>
      <c r="CC17" s="18">
        <v>0.84650160031527599</v>
      </c>
      <c r="CD17" s="18">
        <v>0.59084731733115103</v>
      </c>
      <c r="CE17" s="18">
        <v>0.73655288151050902</v>
      </c>
      <c r="CF17" s="18">
        <v>0.89877119881894396</v>
      </c>
      <c r="CG17" s="18">
        <v>0.49839245580806701</v>
      </c>
      <c r="CH17" s="18"/>
      <c r="CI17" s="18">
        <v>0.69417260478986098</v>
      </c>
      <c r="CJ17" s="18">
        <v>0.81253654429729505</v>
      </c>
      <c r="CK17" s="18">
        <v>0.43394461010423002</v>
      </c>
      <c r="CL17" s="18">
        <v>0.77810839615861305</v>
      </c>
    </row>
    <row r="18" spans="2:90" x14ac:dyDescent="0.35">
      <c r="B18" s="21" t="s">
        <v>201</v>
      </c>
      <c r="C18" s="18">
        <v>0.105520892605054</v>
      </c>
      <c r="D18" s="18">
        <v>0.121121555207758</v>
      </c>
      <c r="E18" s="18">
        <v>9.0142947952861596E-2</v>
      </c>
      <c r="F18" s="18"/>
      <c r="G18" s="18">
        <v>7.0401656842187799E-2</v>
      </c>
      <c r="H18" s="18">
        <v>5.6043528359314802E-2</v>
      </c>
      <c r="I18" s="18">
        <v>0.14180525980029601</v>
      </c>
      <c r="J18" s="18">
        <v>0.124137192013205</v>
      </c>
      <c r="K18" s="18">
        <v>0.148380716270547</v>
      </c>
      <c r="L18" s="18">
        <v>8.54620805318837E-2</v>
      </c>
      <c r="M18" s="18">
        <v>0.103325546157672</v>
      </c>
      <c r="N18" s="18">
        <v>0.10324535199582301</v>
      </c>
      <c r="O18" s="18">
        <v>0.117576003981191</v>
      </c>
      <c r="P18" s="18"/>
      <c r="Q18" s="18">
        <v>0.121405983972612</v>
      </c>
      <c r="R18" s="18">
        <v>0.120706647153596</v>
      </c>
      <c r="S18" s="18">
        <v>0.11185404511576399</v>
      </c>
      <c r="T18" s="18">
        <v>0.101467688071703</v>
      </c>
      <c r="U18" s="18"/>
      <c r="V18" s="18">
        <v>0.10666174649532099</v>
      </c>
      <c r="W18" s="18">
        <v>8.1577665628070797E-2</v>
      </c>
      <c r="X18" s="18">
        <v>0.12567547548454699</v>
      </c>
      <c r="Y18" s="18">
        <v>0.114206012084967</v>
      </c>
      <c r="Z18" s="18">
        <v>0.13311802299586101</v>
      </c>
      <c r="AA18" s="18">
        <v>9.3113699908143402E-2</v>
      </c>
      <c r="AB18" s="18">
        <v>0.135518742971418</v>
      </c>
      <c r="AC18" s="18">
        <v>0.113700586383071</v>
      </c>
      <c r="AD18" s="18">
        <v>7.7208430059374902E-2</v>
      </c>
      <c r="AE18" s="18"/>
      <c r="AF18" s="18">
        <v>0.112778454419477</v>
      </c>
      <c r="AG18" s="18">
        <v>0.115183152127458</v>
      </c>
      <c r="AH18" s="18">
        <v>6.4234487783610503E-2</v>
      </c>
      <c r="AI18" s="18">
        <v>0.111166103243298</v>
      </c>
      <c r="AJ18" s="18">
        <v>0.111149828147122</v>
      </c>
      <c r="AK18" s="18">
        <v>0.10091422311050501</v>
      </c>
      <c r="AL18" s="18"/>
      <c r="AM18" s="18">
        <v>0.11068746176790301</v>
      </c>
      <c r="AN18" s="18">
        <v>0.151706991179759</v>
      </c>
      <c r="AO18" s="18">
        <v>0.122855153542814</v>
      </c>
      <c r="AP18" s="18">
        <v>0.12245744738481799</v>
      </c>
      <c r="AQ18" s="18">
        <v>0.11544187197702099</v>
      </c>
      <c r="AR18" s="18">
        <v>0.115599231486719</v>
      </c>
      <c r="AS18" s="18">
        <v>0.12841739983990599</v>
      </c>
      <c r="AT18" s="18">
        <v>0.15266346187296101</v>
      </c>
      <c r="AU18" s="18">
        <v>5.6230662096860999E-2</v>
      </c>
      <c r="AV18" s="18">
        <v>4.2862816756929198E-2</v>
      </c>
      <c r="AW18" s="18">
        <v>7.20029652233629E-2</v>
      </c>
      <c r="AX18" s="18">
        <v>0.129135950722605</v>
      </c>
      <c r="AY18" s="18">
        <v>0.10227256715680901</v>
      </c>
      <c r="AZ18" s="18">
        <v>5.4441457277854502E-2</v>
      </c>
      <c r="BA18" s="18">
        <v>3.9013592465541702E-2</v>
      </c>
      <c r="BB18" s="18">
        <v>9.1387585174075303E-2</v>
      </c>
      <c r="BC18" s="18"/>
      <c r="BD18" s="18">
        <v>0.11711766833932399</v>
      </c>
      <c r="BE18" s="18">
        <v>8.2963563504805798E-2</v>
      </c>
      <c r="BF18" s="18">
        <v>0.115608942854303</v>
      </c>
      <c r="BG18" s="18"/>
      <c r="BH18" s="18">
        <v>0.108347080722351</v>
      </c>
      <c r="BI18" s="18">
        <v>9.2748428884112402E-2</v>
      </c>
      <c r="BJ18" s="18">
        <v>8.5250101705665299E-2</v>
      </c>
      <c r="BK18" s="18"/>
      <c r="BL18" s="18">
        <v>7.1880992361804896E-2</v>
      </c>
      <c r="BM18" s="18">
        <v>7.5599386082908504E-2</v>
      </c>
      <c r="BN18" s="18">
        <v>8.5713617009147702E-2</v>
      </c>
      <c r="BO18" s="18"/>
      <c r="BP18" s="18">
        <v>9.0640795973870106E-2</v>
      </c>
      <c r="BQ18" s="18">
        <v>0.103387141572286</v>
      </c>
      <c r="BR18" s="18"/>
      <c r="BS18" s="18">
        <v>5.5040881721726602E-2</v>
      </c>
      <c r="BT18" s="18">
        <v>9.3602431754940305E-2</v>
      </c>
      <c r="BU18" s="18">
        <v>0.105900059198293</v>
      </c>
      <c r="BV18" s="18">
        <v>0.12820190740755599</v>
      </c>
      <c r="BW18" s="18"/>
      <c r="BX18" s="18">
        <v>9.5342686030586293E-2</v>
      </c>
      <c r="BY18" s="18">
        <v>6.7072418093545402E-2</v>
      </c>
      <c r="BZ18" s="18">
        <v>0.108891903444086</v>
      </c>
      <c r="CA18" s="18"/>
      <c r="CB18" s="18">
        <v>5.6693023812587402E-2</v>
      </c>
      <c r="CC18" s="18">
        <v>5.86847277813922E-2</v>
      </c>
      <c r="CD18" s="18">
        <v>0.16086662281677799</v>
      </c>
      <c r="CE18" s="18">
        <v>0.101582763700918</v>
      </c>
      <c r="CF18" s="18">
        <v>3.7683078287727198E-2</v>
      </c>
      <c r="CG18" s="18">
        <v>0.19927493500847299</v>
      </c>
      <c r="CH18" s="18"/>
      <c r="CI18" s="18">
        <v>0.13060827869380501</v>
      </c>
      <c r="CJ18" s="18">
        <v>0.100487208324405</v>
      </c>
      <c r="CK18" s="18">
        <v>0.16206122896257699</v>
      </c>
      <c r="CL18" s="18">
        <v>8.7812053754977595E-2</v>
      </c>
    </row>
    <row r="19" spans="2:90" x14ac:dyDescent="0.35">
      <c r="B19" s="21" t="s">
        <v>113</v>
      </c>
      <c r="C19" s="19">
        <v>0.62926135610526102</v>
      </c>
      <c r="D19" s="19">
        <v>0.59112756365683805</v>
      </c>
      <c r="E19" s="19">
        <v>0.66579771475861205</v>
      </c>
      <c r="F19" s="19"/>
      <c r="G19" s="19">
        <v>0.71995113618720497</v>
      </c>
      <c r="H19" s="19">
        <v>0.70945156731828696</v>
      </c>
      <c r="I19" s="19">
        <v>0.566422820236404</v>
      </c>
      <c r="J19" s="19">
        <v>0.57817656622967795</v>
      </c>
      <c r="K19" s="19">
        <v>0.55518475710166404</v>
      </c>
      <c r="L19" s="19">
        <v>0.68540293376068295</v>
      </c>
      <c r="M19" s="19">
        <v>0.66929381864289095</v>
      </c>
      <c r="N19" s="19">
        <v>0.60167099812969205</v>
      </c>
      <c r="O19" s="19">
        <v>0.57953024504913098</v>
      </c>
      <c r="P19" s="19"/>
      <c r="Q19" s="19">
        <v>0.58498291086568799</v>
      </c>
      <c r="R19" s="19">
        <v>0.60080442863300199</v>
      </c>
      <c r="S19" s="19">
        <v>0.62402437251390597</v>
      </c>
      <c r="T19" s="19">
        <v>0.64179766463708898</v>
      </c>
      <c r="U19" s="19"/>
      <c r="V19" s="19">
        <v>0.61423505293762803</v>
      </c>
      <c r="W19" s="19">
        <v>0.69286750413278297</v>
      </c>
      <c r="X19" s="19">
        <v>0.61181273068013597</v>
      </c>
      <c r="Y19" s="19">
        <v>0.60154417946621597</v>
      </c>
      <c r="Z19" s="19">
        <v>0.56555859343970905</v>
      </c>
      <c r="AA19" s="19">
        <v>0.61708997991315195</v>
      </c>
      <c r="AB19" s="19">
        <v>0.59267218578998604</v>
      </c>
      <c r="AC19" s="19">
        <v>0.61616641100502401</v>
      </c>
      <c r="AD19" s="19">
        <v>0.69147127384287599</v>
      </c>
      <c r="AE19" s="19"/>
      <c r="AF19" s="19">
        <v>0.56516678232580697</v>
      </c>
      <c r="AG19" s="19">
        <v>0.633769247398138</v>
      </c>
      <c r="AH19" s="19">
        <v>0.68797991691446203</v>
      </c>
      <c r="AI19" s="19">
        <v>0.58687902090323396</v>
      </c>
      <c r="AJ19" s="19">
        <v>0.63760168307506704</v>
      </c>
      <c r="AK19" s="19">
        <v>0.65769530056552705</v>
      </c>
      <c r="AL19" s="19"/>
      <c r="AM19" s="19">
        <v>0.53051312091390002</v>
      </c>
      <c r="AN19" s="19">
        <v>0.44912511154370799</v>
      </c>
      <c r="AO19" s="19">
        <v>0.59395397404893102</v>
      </c>
      <c r="AP19" s="19">
        <v>0.499098441494225</v>
      </c>
      <c r="AQ19" s="19">
        <v>0.63072101478206</v>
      </c>
      <c r="AR19" s="19">
        <v>0.63978808339834303</v>
      </c>
      <c r="AS19" s="19">
        <v>0.60533305142453397</v>
      </c>
      <c r="AT19" s="19">
        <v>0.58587568692902003</v>
      </c>
      <c r="AU19" s="19">
        <v>0.77349620963399401</v>
      </c>
      <c r="AV19" s="19">
        <v>0.76711549964511705</v>
      </c>
      <c r="AW19" s="19">
        <v>0.701453136703449</v>
      </c>
      <c r="AX19" s="19">
        <v>0.62906558107843003</v>
      </c>
      <c r="AY19" s="19">
        <v>0.67245203027098899</v>
      </c>
      <c r="AZ19" s="19">
        <v>0.73648157443755602</v>
      </c>
      <c r="BA19" s="19">
        <v>0.78936792983000004</v>
      </c>
      <c r="BB19" s="19">
        <v>0.68192696676419595</v>
      </c>
      <c r="BC19" s="19"/>
      <c r="BD19" s="19">
        <v>0.6213589094916</v>
      </c>
      <c r="BE19" s="19">
        <v>0.667617466957521</v>
      </c>
      <c r="BF19" s="19">
        <v>0.60880628057289798</v>
      </c>
      <c r="BG19" s="19"/>
      <c r="BH19" s="19">
        <v>0.635423493657431</v>
      </c>
      <c r="BI19" s="19">
        <v>0.66194208931454002</v>
      </c>
      <c r="BJ19" s="19">
        <v>0.718546492705049</v>
      </c>
      <c r="BK19" s="19"/>
      <c r="BL19" s="19">
        <v>0.70808818969676801</v>
      </c>
      <c r="BM19" s="19">
        <v>0.74603238183966103</v>
      </c>
      <c r="BN19" s="19">
        <v>0.70804670748483201</v>
      </c>
      <c r="BO19" s="19"/>
      <c r="BP19" s="19">
        <v>0.67381099376041997</v>
      </c>
      <c r="BQ19" s="19">
        <v>0.62453203111942301</v>
      </c>
      <c r="BR19" s="19"/>
      <c r="BS19" s="19">
        <v>0.81478759604324702</v>
      </c>
      <c r="BT19" s="19">
        <v>0.72704700149745904</v>
      </c>
      <c r="BU19" s="19">
        <v>0.60829765570315597</v>
      </c>
      <c r="BV19" s="19">
        <v>0.55500210382531401</v>
      </c>
      <c r="BW19" s="19"/>
      <c r="BX19" s="19">
        <v>0.69427458910817796</v>
      </c>
      <c r="BY19" s="19">
        <v>0.76641465843160395</v>
      </c>
      <c r="BZ19" s="19">
        <v>0.61439247827639498</v>
      </c>
      <c r="CA19" s="19"/>
      <c r="CB19" s="19">
        <v>0.82499123193576795</v>
      </c>
      <c r="CC19" s="19">
        <v>0.78781687253388299</v>
      </c>
      <c r="CD19" s="19">
        <v>0.42998069451437299</v>
      </c>
      <c r="CE19" s="19">
        <v>0.63497011780959001</v>
      </c>
      <c r="CF19" s="19">
        <v>0.86108812053121697</v>
      </c>
      <c r="CG19" s="19">
        <v>0.29911752079959403</v>
      </c>
      <c r="CH19" s="19"/>
      <c r="CI19" s="19">
        <v>0.563564326096056</v>
      </c>
      <c r="CJ19" s="19">
        <v>0.71204933597289</v>
      </c>
      <c r="CK19" s="19">
        <v>0.271883381141653</v>
      </c>
      <c r="CL19" s="19">
        <v>0.69029634240363502</v>
      </c>
    </row>
    <row r="20" spans="2:90" x14ac:dyDescent="0.35">
      <c r="B20" s="16"/>
    </row>
    <row r="21" spans="2:90" x14ac:dyDescent="0.35">
      <c r="B21" t="s">
        <v>118</v>
      </c>
    </row>
    <row r="22" spans="2:90" x14ac:dyDescent="0.35">
      <c r="B22" t="s">
        <v>119</v>
      </c>
    </row>
    <row r="24" spans="2:90" x14ac:dyDescent="0.35">
      <c r="B24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B2:C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500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489</v>
      </c>
      <c r="C9" s="17">
        <v>0.53194822416383902</v>
      </c>
      <c r="D9" s="17">
        <v>0.51071692943467395</v>
      </c>
      <c r="E9" s="17">
        <v>0.55106910145084897</v>
      </c>
      <c r="F9" s="17"/>
      <c r="G9" s="17">
        <v>0.59286351497442202</v>
      </c>
      <c r="H9" s="17">
        <v>0.60544120147898295</v>
      </c>
      <c r="I9" s="17">
        <v>0.57583769766332804</v>
      </c>
      <c r="J9" s="17">
        <v>0.56123245253078902</v>
      </c>
      <c r="K9" s="17">
        <v>0.48081068494095802</v>
      </c>
      <c r="L9" s="17">
        <v>0.56295858007129496</v>
      </c>
      <c r="M9" s="17">
        <v>0.54349243161435301</v>
      </c>
      <c r="N9" s="17">
        <v>0.45905784272396399</v>
      </c>
      <c r="O9" s="17">
        <v>0.42425307204520102</v>
      </c>
      <c r="P9" s="17"/>
      <c r="Q9" s="17">
        <v>0.48818962062578197</v>
      </c>
      <c r="R9" s="17">
        <v>0.547187477428697</v>
      </c>
      <c r="S9" s="17">
        <v>0.54187154622871703</v>
      </c>
      <c r="T9" s="17">
        <v>0.54048889182775794</v>
      </c>
      <c r="U9" s="17"/>
      <c r="V9" s="17">
        <v>0.52405687517506505</v>
      </c>
      <c r="W9" s="17">
        <v>0.57553828685250197</v>
      </c>
      <c r="X9" s="17">
        <v>0.51593487013272099</v>
      </c>
      <c r="Y9" s="17">
        <v>0.54540236860068103</v>
      </c>
      <c r="Z9" s="17">
        <v>0.534442987620803</v>
      </c>
      <c r="AA9" s="17">
        <v>0.50006712277426502</v>
      </c>
      <c r="AB9" s="17">
        <v>0.49125138485110498</v>
      </c>
      <c r="AC9" s="17">
        <v>0.496577185503076</v>
      </c>
      <c r="AD9" s="17">
        <v>0.55792649058105803</v>
      </c>
      <c r="AE9" s="17"/>
      <c r="AF9" s="17">
        <v>0.55089645380521002</v>
      </c>
      <c r="AG9" s="17">
        <v>0.52169630259371103</v>
      </c>
      <c r="AH9" s="17">
        <v>0.57313070224629603</v>
      </c>
      <c r="AI9" s="17">
        <v>0.53173911862581302</v>
      </c>
      <c r="AJ9" s="17">
        <v>0.52437206546216097</v>
      </c>
      <c r="AK9" s="17">
        <v>0.51728571363574904</v>
      </c>
      <c r="AL9" s="17"/>
      <c r="AM9" s="17">
        <v>0.43184322448678703</v>
      </c>
      <c r="AN9" s="17">
        <v>0.43215205794879502</v>
      </c>
      <c r="AO9" s="17">
        <v>0.48438028184558402</v>
      </c>
      <c r="AP9" s="17">
        <v>0.45542595534946001</v>
      </c>
      <c r="AQ9" s="17">
        <v>0.45504507191677201</v>
      </c>
      <c r="AR9" s="17">
        <v>0.46515804804937499</v>
      </c>
      <c r="AS9" s="17">
        <v>0.48787867569224502</v>
      </c>
      <c r="AT9" s="17">
        <v>0.56211365286298498</v>
      </c>
      <c r="AU9" s="17">
        <v>0.60428608970902797</v>
      </c>
      <c r="AV9" s="17">
        <v>0.56720436534241303</v>
      </c>
      <c r="AW9" s="17">
        <v>0.48672134927706801</v>
      </c>
      <c r="AX9" s="17">
        <v>0.55017317069268701</v>
      </c>
      <c r="AY9" s="17">
        <v>0.59854949349178999</v>
      </c>
      <c r="AZ9" s="17">
        <v>0.63644368129600004</v>
      </c>
      <c r="BA9" s="17">
        <v>0.70575571675221505</v>
      </c>
      <c r="BB9" s="17">
        <v>0.69593864694201302</v>
      </c>
      <c r="BC9" s="17"/>
      <c r="BD9" s="17">
        <v>0.55050307503539297</v>
      </c>
      <c r="BE9" s="17">
        <v>0.58132344818024995</v>
      </c>
      <c r="BF9" s="17">
        <v>0.48403633332169399</v>
      </c>
      <c r="BG9" s="17"/>
      <c r="BH9" s="17">
        <v>0.55942736909455404</v>
      </c>
      <c r="BI9" s="17">
        <v>0.51094971704690295</v>
      </c>
      <c r="BJ9" s="17">
        <v>0.50885378767244505</v>
      </c>
      <c r="BK9" s="17"/>
      <c r="BL9" s="17">
        <v>0.40723134788235499</v>
      </c>
      <c r="BM9" s="17">
        <v>0.53820826279136003</v>
      </c>
      <c r="BN9" s="17">
        <v>0.53720574789557396</v>
      </c>
      <c r="BO9" s="17"/>
      <c r="BP9" s="17">
        <v>0.58789994422758096</v>
      </c>
      <c r="BQ9" s="17">
        <v>0.49383545632040499</v>
      </c>
      <c r="BR9" s="17"/>
      <c r="BS9" s="17">
        <v>0.66300086911968004</v>
      </c>
      <c r="BT9" s="17">
        <v>0.59314132869548597</v>
      </c>
      <c r="BU9" s="17">
        <v>0.47321902119474701</v>
      </c>
      <c r="BV9" s="17">
        <v>0.52095565901187701</v>
      </c>
      <c r="BW9" s="17"/>
      <c r="BX9" s="17">
        <v>0.52575741128350295</v>
      </c>
      <c r="BY9" s="17">
        <v>0.65587933809999799</v>
      </c>
      <c r="BZ9" s="17">
        <v>0.52494593119372801</v>
      </c>
      <c r="CA9" s="17"/>
      <c r="CB9" s="17">
        <v>0.69038929003466598</v>
      </c>
      <c r="CC9" s="17">
        <v>0.69333220779722604</v>
      </c>
      <c r="CD9" s="17">
        <v>0.45253689341266601</v>
      </c>
      <c r="CE9" s="17">
        <v>0.562420540358469</v>
      </c>
      <c r="CF9" s="17">
        <v>0.60023964023145804</v>
      </c>
      <c r="CG9" s="17">
        <v>0.17621116951836799</v>
      </c>
      <c r="CH9" s="17"/>
      <c r="CI9" s="17">
        <v>0.43171456757048998</v>
      </c>
      <c r="CJ9" s="17">
        <v>0.71135940315621804</v>
      </c>
      <c r="CK9" s="17">
        <v>0.13658817615961499</v>
      </c>
      <c r="CL9" s="17">
        <v>0.55385438737241899</v>
      </c>
    </row>
    <row r="10" spans="2:90" x14ac:dyDescent="0.35">
      <c r="B10" s="21" t="s">
        <v>490</v>
      </c>
      <c r="C10" s="17">
        <v>0.16229700702435601</v>
      </c>
      <c r="D10" s="17">
        <v>0.156005364291537</v>
      </c>
      <c r="E10" s="17">
        <v>0.167385778031999</v>
      </c>
      <c r="F10" s="17"/>
      <c r="G10" s="17">
        <v>0.16097882397992699</v>
      </c>
      <c r="H10" s="17">
        <v>0.17464315721454701</v>
      </c>
      <c r="I10" s="17">
        <v>9.9366252613682496E-2</v>
      </c>
      <c r="J10" s="17">
        <v>0.14657707221479699</v>
      </c>
      <c r="K10" s="17">
        <v>0.13426106975024399</v>
      </c>
      <c r="L10" s="17">
        <v>0.18658459937212499</v>
      </c>
      <c r="M10" s="17">
        <v>0.169555587137346</v>
      </c>
      <c r="N10" s="17">
        <v>0.18520594580908001</v>
      </c>
      <c r="O10" s="17">
        <v>0.19443534755914299</v>
      </c>
      <c r="P10" s="17"/>
      <c r="Q10" s="17">
        <v>0.173485369631384</v>
      </c>
      <c r="R10" s="17">
        <v>0.159160707975079</v>
      </c>
      <c r="S10" s="17">
        <v>0.14825756383674199</v>
      </c>
      <c r="T10" s="17">
        <v>0.163729867303961</v>
      </c>
      <c r="U10" s="17"/>
      <c r="V10" s="17">
        <v>0.16286145364714899</v>
      </c>
      <c r="W10" s="17">
        <v>0.14851689925735001</v>
      </c>
      <c r="X10" s="17">
        <v>0.157499217337736</v>
      </c>
      <c r="Y10" s="17">
        <v>0.140172940131921</v>
      </c>
      <c r="Z10" s="17">
        <v>0.14328553506924199</v>
      </c>
      <c r="AA10" s="17">
        <v>0.18726373160953499</v>
      </c>
      <c r="AB10" s="17">
        <v>0.205976425031723</v>
      </c>
      <c r="AC10" s="17">
        <v>0.15748917134430601</v>
      </c>
      <c r="AD10" s="17">
        <v>0.15944495350972401</v>
      </c>
      <c r="AE10" s="17"/>
      <c r="AF10" s="17">
        <v>0.13412039363682901</v>
      </c>
      <c r="AG10" s="17">
        <v>0.16446223654574399</v>
      </c>
      <c r="AH10" s="17">
        <v>0.14214020871265601</v>
      </c>
      <c r="AI10" s="17">
        <v>0.164264316859381</v>
      </c>
      <c r="AJ10" s="17">
        <v>0.185446510714256</v>
      </c>
      <c r="AK10" s="17">
        <v>0.17166134170052599</v>
      </c>
      <c r="AL10" s="17"/>
      <c r="AM10" s="17">
        <v>0.101990247666415</v>
      </c>
      <c r="AN10" s="17">
        <v>0.16000687057301</v>
      </c>
      <c r="AO10" s="17">
        <v>0.12779857577944301</v>
      </c>
      <c r="AP10" s="17">
        <v>0.16653643986250299</v>
      </c>
      <c r="AQ10" s="17">
        <v>0.19527377313907901</v>
      </c>
      <c r="AR10" s="17">
        <v>0.201123729405771</v>
      </c>
      <c r="AS10" s="17">
        <v>0.16871764713170101</v>
      </c>
      <c r="AT10" s="17">
        <v>0.17075926015927501</v>
      </c>
      <c r="AU10" s="17">
        <v>0.152631172841595</v>
      </c>
      <c r="AV10" s="17">
        <v>0.19923815514868201</v>
      </c>
      <c r="AW10" s="17">
        <v>0.21234918939012601</v>
      </c>
      <c r="AX10" s="17">
        <v>0.13825000725362299</v>
      </c>
      <c r="AY10" s="17">
        <v>0.114753676450564</v>
      </c>
      <c r="AZ10" s="17">
        <v>0.15461542549373</v>
      </c>
      <c r="BA10" s="17">
        <v>0.12356594238523</v>
      </c>
      <c r="BB10" s="17">
        <v>0.12963336742255899</v>
      </c>
      <c r="BC10" s="17"/>
      <c r="BD10" s="17">
        <v>0.17431995123587599</v>
      </c>
      <c r="BE10" s="17">
        <v>0.155752469440438</v>
      </c>
      <c r="BF10" s="17">
        <v>0.15909840139225701</v>
      </c>
      <c r="BG10" s="17"/>
      <c r="BH10" s="17">
        <v>0.16920710299063499</v>
      </c>
      <c r="BI10" s="17">
        <v>0.16511546076872799</v>
      </c>
      <c r="BJ10" s="17">
        <v>0.160055386803967</v>
      </c>
      <c r="BK10" s="17"/>
      <c r="BL10" s="17">
        <v>0.23336864148549399</v>
      </c>
      <c r="BM10" s="17">
        <v>0.18513623510486599</v>
      </c>
      <c r="BN10" s="17">
        <v>0.19108375015523399</v>
      </c>
      <c r="BO10" s="17"/>
      <c r="BP10" s="17">
        <v>0.155978059168214</v>
      </c>
      <c r="BQ10" s="17">
        <v>0.166898384803365</v>
      </c>
      <c r="BR10" s="17"/>
      <c r="BS10" s="17">
        <v>0.11675180003757001</v>
      </c>
      <c r="BT10" s="17">
        <v>0.14944653700329899</v>
      </c>
      <c r="BU10" s="17">
        <v>0.204528536298939</v>
      </c>
      <c r="BV10" s="17">
        <v>0.15805868692497299</v>
      </c>
      <c r="BW10" s="17"/>
      <c r="BX10" s="17">
        <v>0.21772594220854599</v>
      </c>
      <c r="BY10" s="17">
        <v>0.14547922254929199</v>
      </c>
      <c r="BZ10" s="17">
        <v>0.15783920465297299</v>
      </c>
      <c r="CA10" s="17"/>
      <c r="CB10" s="17">
        <v>0.14396556774461899</v>
      </c>
      <c r="CC10" s="17">
        <v>0.13913306288003699</v>
      </c>
      <c r="CD10" s="17">
        <v>0.16950307272952</v>
      </c>
      <c r="CE10" s="17">
        <v>0.18009271808042901</v>
      </c>
      <c r="CF10" s="17">
        <v>0.201497157888824</v>
      </c>
      <c r="CG10" s="17">
        <v>0.14878602248401501</v>
      </c>
      <c r="CH10" s="17"/>
      <c r="CI10" s="17">
        <v>0.196977213673729</v>
      </c>
      <c r="CJ10" s="17">
        <v>0.119047674201003</v>
      </c>
      <c r="CK10" s="17">
        <v>0.132821904550044</v>
      </c>
      <c r="CL10" s="17">
        <v>0.187869589647879</v>
      </c>
    </row>
    <row r="11" spans="2:90" x14ac:dyDescent="0.35">
      <c r="B11" s="21" t="s">
        <v>491</v>
      </c>
      <c r="C11" s="17">
        <v>0.122202516675956</v>
      </c>
      <c r="D11" s="17">
        <v>0.123156564032844</v>
      </c>
      <c r="E11" s="17">
        <v>0.122331030432568</v>
      </c>
      <c r="F11" s="17"/>
      <c r="G11" s="17">
        <v>0.118034805591025</v>
      </c>
      <c r="H11" s="17">
        <v>0.111455963939188</v>
      </c>
      <c r="I11" s="17">
        <v>0.13963474039347501</v>
      </c>
      <c r="J11" s="17">
        <v>0.101487883760309</v>
      </c>
      <c r="K11" s="17">
        <v>0.16529945241743599</v>
      </c>
      <c r="L11" s="17">
        <v>9.8687495654454199E-2</v>
      </c>
      <c r="M11" s="17">
        <v>0.117094375523303</v>
      </c>
      <c r="N11" s="17">
        <v>0.14055271611202899</v>
      </c>
      <c r="O11" s="17">
        <v>0.10925855843888201</v>
      </c>
      <c r="P11" s="17"/>
      <c r="Q11" s="17">
        <v>0.13390033355537201</v>
      </c>
      <c r="R11" s="17">
        <v>9.9483973140884696E-2</v>
      </c>
      <c r="S11" s="17">
        <v>0.109067021670905</v>
      </c>
      <c r="T11" s="17">
        <v>0.119460652273018</v>
      </c>
      <c r="U11" s="17"/>
      <c r="V11" s="17">
        <v>9.88678972902437E-2</v>
      </c>
      <c r="W11" s="17">
        <v>0.12591891236552799</v>
      </c>
      <c r="X11" s="17">
        <v>0.139337128290587</v>
      </c>
      <c r="Y11" s="17">
        <v>0.11305439651622801</v>
      </c>
      <c r="Z11" s="17">
        <v>0.125011794885066</v>
      </c>
      <c r="AA11" s="17">
        <v>0.118236608450388</v>
      </c>
      <c r="AB11" s="17">
        <v>0.137408147337723</v>
      </c>
      <c r="AC11" s="17">
        <v>0.166534357217068</v>
      </c>
      <c r="AD11" s="17">
        <v>0.11684256288853</v>
      </c>
      <c r="AE11" s="17"/>
      <c r="AF11" s="17">
        <v>0.12319225609765801</v>
      </c>
      <c r="AG11" s="17">
        <v>0.117446357144224</v>
      </c>
      <c r="AH11" s="17">
        <v>0.123333196921685</v>
      </c>
      <c r="AI11" s="17">
        <v>8.9481373154045099E-2</v>
      </c>
      <c r="AJ11" s="17">
        <v>0.13647540388354501</v>
      </c>
      <c r="AK11" s="17">
        <v>0.119835772119746</v>
      </c>
      <c r="AL11" s="17"/>
      <c r="AM11" s="17">
        <v>0.12919320022794401</v>
      </c>
      <c r="AN11" s="17">
        <v>0.123249932470357</v>
      </c>
      <c r="AO11" s="17">
        <v>0.12541487973874499</v>
      </c>
      <c r="AP11" s="17">
        <v>0.16154652480089701</v>
      </c>
      <c r="AQ11" s="17">
        <v>0.15393338189548</v>
      </c>
      <c r="AR11" s="17">
        <v>0.13745122575855301</v>
      </c>
      <c r="AS11" s="17">
        <v>0.11646994849638501</v>
      </c>
      <c r="AT11" s="17">
        <v>0.120492989990091</v>
      </c>
      <c r="AU11" s="17">
        <v>0.12796007658707401</v>
      </c>
      <c r="AV11" s="17">
        <v>0.127417096965738</v>
      </c>
      <c r="AW11" s="17">
        <v>0.10088308948084999</v>
      </c>
      <c r="AX11" s="17">
        <v>0.14497805759850199</v>
      </c>
      <c r="AY11" s="17">
        <v>0.101475342711457</v>
      </c>
      <c r="AZ11" s="17">
        <v>0.12597367651375599</v>
      </c>
      <c r="BA11" s="17">
        <v>6.8723939554223901E-2</v>
      </c>
      <c r="BB11" s="17">
        <v>9.6428976013269593E-2</v>
      </c>
      <c r="BC11" s="17"/>
      <c r="BD11" s="17">
        <v>0.120213621290314</v>
      </c>
      <c r="BE11" s="17">
        <v>0.11191031070351</v>
      </c>
      <c r="BF11" s="17">
        <v>0.13356775251623301</v>
      </c>
      <c r="BG11" s="17"/>
      <c r="BH11" s="17">
        <v>0.116750442320045</v>
      </c>
      <c r="BI11" s="17">
        <v>0.12439435940763401</v>
      </c>
      <c r="BJ11" s="17">
        <v>0.140019890323128</v>
      </c>
      <c r="BK11" s="17"/>
      <c r="BL11" s="17">
        <v>0.13790110622937801</v>
      </c>
      <c r="BM11" s="17">
        <v>0.108540504308065</v>
      </c>
      <c r="BN11" s="17">
        <v>0.116992226974912</v>
      </c>
      <c r="BO11" s="17"/>
      <c r="BP11" s="17">
        <v>9.3589115911938595E-2</v>
      </c>
      <c r="BQ11" s="17">
        <v>0.134509038620472</v>
      </c>
      <c r="BR11" s="17"/>
      <c r="BS11" s="17">
        <v>9.0770913323959201E-2</v>
      </c>
      <c r="BT11" s="17">
        <v>0.110475545853374</v>
      </c>
      <c r="BU11" s="17">
        <v>0.13452887815574599</v>
      </c>
      <c r="BV11" s="17">
        <v>0.13549947631071299</v>
      </c>
      <c r="BW11" s="17"/>
      <c r="BX11" s="17">
        <v>9.2635549807803905E-2</v>
      </c>
      <c r="BY11" s="17">
        <v>9.9855243326836499E-2</v>
      </c>
      <c r="BZ11" s="17">
        <v>0.126504918582929</v>
      </c>
      <c r="CA11" s="17"/>
      <c r="CB11" s="17">
        <v>9.4281496912399801E-2</v>
      </c>
      <c r="CC11" s="17">
        <v>9.2375975226311496E-2</v>
      </c>
      <c r="CD11" s="17">
        <v>0.15029819842240999</v>
      </c>
      <c r="CE11" s="17">
        <v>0.10936931327702</v>
      </c>
      <c r="CF11" s="17">
        <v>8.4994612406585804E-2</v>
      </c>
      <c r="CG11" s="17">
        <v>0.19502707406643699</v>
      </c>
      <c r="CH11" s="17"/>
      <c r="CI11" s="17">
        <v>0.110998817848542</v>
      </c>
      <c r="CJ11" s="17">
        <v>7.3868214590682102E-2</v>
      </c>
      <c r="CK11" s="17">
        <v>0.18554959635367799</v>
      </c>
      <c r="CL11" s="17">
        <v>0.13636182221780499</v>
      </c>
    </row>
    <row r="12" spans="2:90" x14ac:dyDescent="0.35">
      <c r="B12" s="21" t="s">
        <v>492</v>
      </c>
      <c r="C12" s="17">
        <v>9.9811503623942102E-2</v>
      </c>
      <c r="D12" s="17">
        <v>0.10882055485524</v>
      </c>
      <c r="E12" s="17">
        <v>9.2666784150057899E-2</v>
      </c>
      <c r="F12" s="17"/>
      <c r="G12" s="17">
        <v>5.9451172994193703E-2</v>
      </c>
      <c r="H12" s="17">
        <v>6.7110263135571502E-2</v>
      </c>
      <c r="I12" s="17">
        <v>9.3833924639986896E-2</v>
      </c>
      <c r="J12" s="17">
        <v>8.5879547024302394E-2</v>
      </c>
      <c r="K12" s="17">
        <v>0.122402886244589</v>
      </c>
      <c r="L12" s="17">
        <v>9.8441195957137503E-2</v>
      </c>
      <c r="M12" s="17">
        <v>9.8529644316338205E-2</v>
      </c>
      <c r="N12" s="17">
        <v>0.115423932085882</v>
      </c>
      <c r="O12" s="17">
        <v>0.149843318446614</v>
      </c>
      <c r="P12" s="17"/>
      <c r="Q12" s="17">
        <v>0.120989627760764</v>
      </c>
      <c r="R12" s="17">
        <v>0.12572191276193401</v>
      </c>
      <c r="S12" s="17">
        <v>0.13350813356868399</v>
      </c>
      <c r="T12" s="17">
        <v>9.0847787196453297E-2</v>
      </c>
      <c r="U12" s="17"/>
      <c r="V12" s="17">
        <v>0.13070869830441201</v>
      </c>
      <c r="W12" s="17">
        <v>5.0872253246834698E-2</v>
      </c>
      <c r="X12" s="17">
        <v>0.12135208190654</v>
      </c>
      <c r="Y12" s="17">
        <v>0.13034567286016299</v>
      </c>
      <c r="Z12" s="17">
        <v>0.10299860300762501</v>
      </c>
      <c r="AA12" s="17">
        <v>0.101345250368923</v>
      </c>
      <c r="AB12" s="17">
        <v>9.2354731903733694E-2</v>
      </c>
      <c r="AC12" s="17">
        <v>7.9778221750802195E-2</v>
      </c>
      <c r="AD12" s="17">
        <v>8.8408092329090499E-2</v>
      </c>
      <c r="AE12" s="17"/>
      <c r="AF12" s="17">
        <v>0.103454046732918</v>
      </c>
      <c r="AG12" s="17">
        <v>0.112942055063985</v>
      </c>
      <c r="AH12" s="17">
        <v>7.9617942733682598E-2</v>
      </c>
      <c r="AI12" s="17">
        <v>0.13324835398260099</v>
      </c>
      <c r="AJ12" s="17">
        <v>7.8433493760834694E-2</v>
      </c>
      <c r="AK12" s="17">
        <v>0.104207184277398</v>
      </c>
      <c r="AL12" s="17"/>
      <c r="AM12" s="17">
        <v>0.18533169892402901</v>
      </c>
      <c r="AN12" s="17">
        <v>0.10759588321230899</v>
      </c>
      <c r="AO12" s="17">
        <v>0.13289394035267199</v>
      </c>
      <c r="AP12" s="17">
        <v>0.124914445012761</v>
      </c>
      <c r="AQ12" s="17">
        <v>0.11060485742454999</v>
      </c>
      <c r="AR12" s="17">
        <v>0.107481935261644</v>
      </c>
      <c r="AS12" s="17">
        <v>0.137948656526137</v>
      </c>
      <c r="AT12" s="17">
        <v>7.0597178773368005E-2</v>
      </c>
      <c r="AU12" s="17">
        <v>6.2396750373277098E-2</v>
      </c>
      <c r="AV12" s="17">
        <v>5.8939260997387499E-2</v>
      </c>
      <c r="AW12" s="17">
        <v>0.10761123702617199</v>
      </c>
      <c r="AX12" s="17">
        <v>7.8310286001811502E-2</v>
      </c>
      <c r="AY12" s="17">
        <v>0.103928513935605</v>
      </c>
      <c r="AZ12" s="17">
        <v>5.5020708823703503E-2</v>
      </c>
      <c r="BA12" s="17">
        <v>7.2881728762507703E-2</v>
      </c>
      <c r="BB12" s="17">
        <v>5.8375055812159599E-2</v>
      </c>
      <c r="BC12" s="17"/>
      <c r="BD12" s="17">
        <v>9.3256646875183105E-2</v>
      </c>
      <c r="BE12" s="17">
        <v>7.7920925765668406E-2</v>
      </c>
      <c r="BF12" s="17">
        <v>0.117665290434165</v>
      </c>
      <c r="BG12" s="17"/>
      <c r="BH12" s="17">
        <v>7.52563770407529E-2</v>
      </c>
      <c r="BI12" s="17">
        <v>0.11738541771403101</v>
      </c>
      <c r="BJ12" s="17">
        <v>0.114703226402623</v>
      </c>
      <c r="BK12" s="17"/>
      <c r="BL12" s="17">
        <v>0.13919655839082501</v>
      </c>
      <c r="BM12" s="17">
        <v>0.120886537469408</v>
      </c>
      <c r="BN12" s="17">
        <v>7.7869054150875694E-2</v>
      </c>
      <c r="BO12" s="17"/>
      <c r="BP12" s="17">
        <v>9.6116508521868996E-2</v>
      </c>
      <c r="BQ12" s="17">
        <v>0.108733928994403</v>
      </c>
      <c r="BR12" s="17"/>
      <c r="BS12" s="17">
        <v>8.2877520917714803E-2</v>
      </c>
      <c r="BT12" s="17">
        <v>7.6287124198397102E-2</v>
      </c>
      <c r="BU12" s="17">
        <v>0.122589938525338</v>
      </c>
      <c r="BV12" s="17">
        <v>8.7042375082577395E-2</v>
      </c>
      <c r="BW12" s="17"/>
      <c r="BX12" s="17">
        <v>0.108374440299895</v>
      </c>
      <c r="BY12" s="17">
        <v>2.80398010301827E-2</v>
      </c>
      <c r="BZ12" s="17">
        <v>0.103373581015092</v>
      </c>
      <c r="CA12" s="17"/>
      <c r="CB12" s="17">
        <v>3.6145707137688901E-2</v>
      </c>
      <c r="CC12" s="17">
        <v>5.5779251343337798E-2</v>
      </c>
      <c r="CD12" s="17">
        <v>0.117827486543075</v>
      </c>
      <c r="CE12" s="17">
        <v>7.7320239297607604E-2</v>
      </c>
      <c r="CF12" s="17">
        <v>6.2768287154324698E-2</v>
      </c>
      <c r="CG12" s="17">
        <v>0.25807997359019602</v>
      </c>
      <c r="CH12" s="17"/>
      <c r="CI12" s="17">
        <v>0.119845304342617</v>
      </c>
      <c r="CJ12" s="17">
        <v>4.4869264529870098E-2</v>
      </c>
      <c r="CK12" s="17">
        <v>0.31354311931490297</v>
      </c>
      <c r="CL12" s="17">
        <v>7.0832271920732201E-2</v>
      </c>
    </row>
    <row r="13" spans="2:90" x14ac:dyDescent="0.35">
      <c r="B13" s="21" t="s">
        <v>493</v>
      </c>
      <c r="C13" s="17">
        <v>3.6753681252504E-2</v>
      </c>
      <c r="D13" s="17">
        <v>4.6827812736844103E-2</v>
      </c>
      <c r="E13" s="17">
        <v>2.7369496354760301E-2</v>
      </c>
      <c r="F13" s="17"/>
      <c r="G13" s="17">
        <v>2.8187951203740399E-2</v>
      </c>
      <c r="H13" s="17">
        <v>1.7817450717620299E-2</v>
      </c>
      <c r="I13" s="17">
        <v>5.2094642957616899E-2</v>
      </c>
      <c r="J13" s="17">
        <v>3.61217020138394E-2</v>
      </c>
      <c r="K13" s="17">
        <v>4.0667246558571603E-2</v>
      </c>
      <c r="L13" s="17">
        <v>1.77521415293223E-2</v>
      </c>
      <c r="M13" s="17">
        <v>4.18731352778983E-2</v>
      </c>
      <c r="N13" s="17">
        <v>2.96213391827727E-2</v>
      </c>
      <c r="O13" s="17">
        <v>6.4882165051164203E-2</v>
      </c>
      <c r="P13" s="17"/>
      <c r="Q13" s="17">
        <v>3.7060159118080097E-2</v>
      </c>
      <c r="R13" s="17">
        <v>2.7953465641929399E-2</v>
      </c>
      <c r="S13" s="17">
        <v>2.4539627017708301E-2</v>
      </c>
      <c r="T13" s="17">
        <v>3.88844820290839E-2</v>
      </c>
      <c r="U13" s="17"/>
      <c r="V13" s="17">
        <v>4.2985754138636402E-2</v>
      </c>
      <c r="W13" s="17">
        <v>2.86889644345973E-2</v>
      </c>
      <c r="X13" s="17">
        <v>3.6081417078534503E-2</v>
      </c>
      <c r="Y13" s="17">
        <v>2.6689067937124101E-2</v>
      </c>
      <c r="Z13" s="17">
        <v>3.5251127018978701E-2</v>
      </c>
      <c r="AA13" s="17">
        <v>4.6460822560161402E-2</v>
      </c>
      <c r="AB13" s="17">
        <v>3.0141229669395302E-2</v>
      </c>
      <c r="AC13" s="17">
        <v>5.4797862674098301E-2</v>
      </c>
      <c r="AD13" s="17">
        <v>3.9154364724794999E-2</v>
      </c>
      <c r="AE13" s="17"/>
      <c r="AF13" s="17">
        <v>4.6205987106621001E-2</v>
      </c>
      <c r="AG13" s="17">
        <v>4.0478843321691702E-2</v>
      </c>
      <c r="AH13" s="17">
        <v>3.5114612829983502E-2</v>
      </c>
      <c r="AI13" s="17">
        <v>1.45387575771323E-2</v>
      </c>
      <c r="AJ13" s="17">
        <v>3.5828031465511501E-2</v>
      </c>
      <c r="AK13" s="17">
        <v>3.2359854921220003E-2</v>
      </c>
      <c r="AL13" s="17"/>
      <c r="AM13" s="17">
        <v>4.2407399144594501E-2</v>
      </c>
      <c r="AN13" s="17">
        <v>8.0450029920550406E-2</v>
      </c>
      <c r="AO13" s="17">
        <v>6.8777400245699505E-2</v>
      </c>
      <c r="AP13" s="17">
        <v>3.5301691734309498E-2</v>
      </c>
      <c r="AQ13" s="17">
        <v>6.1023662526489303E-2</v>
      </c>
      <c r="AR13" s="17">
        <v>4.7021716035931402E-2</v>
      </c>
      <c r="AS13" s="17">
        <v>3.2834480386453098E-2</v>
      </c>
      <c r="AT13" s="17">
        <v>3.3356318316535301E-2</v>
      </c>
      <c r="AU13" s="17">
        <v>2.8469250771828099E-2</v>
      </c>
      <c r="AV13" s="17">
        <v>7.3736929908877697E-3</v>
      </c>
      <c r="AW13" s="17">
        <v>3.2090590037178401E-2</v>
      </c>
      <c r="AX13" s="17">
        <v>3.5916723654773802E-2</v>
      </c>
      <c r="AY13" s="17">
        <v>2.0195537899992799E-2</v>
      </c>
      <c r="AZ13" s="17">
        <v>2.34719244473377E-2</v>
      </c>
      <c r="BA13" s="17">
        <v>0</v>
      </c>
      <c r="BB13" s="17">
        <v>1.5647542011423099E-2</v>
      </c>
      <c r="BC13" s="17"/>
      <c r="BD13" s="17">
        <v>2.9178568072337499E-2</v>
      </c>
      <c r="BE13" s="17">
        <v>3.1166644466960599E-2</v>
      </c>
      <c r="BF13" s="17">
        <v>4.7776193435104697E-2</v>
      </c>
      <c r="BG13" s="17"/>
      <c r="BH13" s="17">
        <v>3.44206189333175E-2</v>
      </c>
      <c r="BI13" s="17">
        <v>5.13195089420646E-2</v>
      </c>
      <c r="BJ13" s="17">
        <v>3.5629742096229003E-2</v>
      </c>
      <c r="BK13" s="17"/>
      <c r="BL13" s="17">
        <v>4.3954962961908602E-2</v>
      </c>
      <c r="BM13" s="17">
        <v>1.65389640193748E-2</v>
      </c>
      <c r="BN13" s="17">
        <v>4.6986841477189699E-2</v>
      </c>
      <c r="BO13" s="17"/>
      <c r="BP13" s="17">
        <v>3.49050885239287E-2</v>
      </c>
      <c r="BQ13" s="17">
        <v>4.04095181022186E-2</v>
      </c>
      <c r="BR13" s="17"/>
      <c r="BS13" s="17">
        <v>2.9352246689348799E-2</v>
      </c>
      <c r="BT13" s="17">
        <v>3.6210822444134302E-2</v>
      </c>
      <c r="BU13" s="17">
        <v>3.5739736450344797E-2</v>
      </c>
      <c r="BV13" s="17">
        <v>3.5783073563992997E-2</v>
      </c>
      <c r="BW13" s="17"/>
      <c r="BX13" s="17">
        <v>2.00982150481414E-2</v>
      </c>
      <c r="BY13" s="17">
        <v>3.5055890546913798E-2</v>
      </c>
      <c r="BZ13" s="17">
        <v>3.8508042875898797E-2</v>
      </c>
      <c r="CA13" s="17"/>
      <c r="CB13" s="17">
        <v>1.7644281746144099E-2</v>
      </c>
      <c r="CC13" s="17">
        <v>7.8282833182436399E-3</v>
      </c>
      <c r="CD13" s="17">
        <v>4.25186442655048E-2</v>
      </c>
      <c r="CE13" s="17">
        <v>3.9776124986430898E-2</v>
      </c>
      <c r="CF13" s="17">
        <v>2.0675979899859202E-2</v>
      </c>
      <c r="CG13" s="17">
        <v>9.5481862680663498E-2</v>
      </c>
      <c r="CH13" s="17"/>
      <c r="CI13" s="17">
        <v>3.8595493531089403E-2</v>
      </c>
      <c r="CJ13" s="17">
        <v>2.1082654458099401E-2</v>
      </c>
      <c r="CK13" s="17">
        <v>0.118902364690589</v>
      </c>
      <c r="CL13" s="17">
        <v>2.3717572888807902E-2</v>
      </c>
    </row>
    <row r="14" spans="2:90" x14ac:dyDescent="0.35">
      <c r="B14" s="21" t="s">
        <v>494</v>
      </c>
      <c r="C14" s="17">
        <v>2.0820929147345599E-2</v>
      </c>
      <c r="D14" s="17">
        <v>2.2929137761031899E-2</v>
      </c>
      <c r="E14" s="17">
        <v>1.91017414032803E-2</v>
      </c>
      <c r="F14" s="17"/>
      <c r="G14" s="17">
        <v>2.2860183045342299E-2</v>
      </c>
      <c r="H14" s="17">
        <v>6.6362903936654297E-3</v>
      </c>
      <c r="I14" s="17">
        <v>1.8109817346990902E-2</v>
      </c>
      <c r="J14" s="17">
        <v>2.8360756274821701E-2</v>
      </c>
      <c r="K14" s="17">
        <v>3.1715114610302297E-2</v>
      </c>
      <c r="L14" s="17">
        <v>8.0196004043876501E-3</v>
      </c>
      <c r="M14" s="17">
        <v>2.0932562095393702E-2</v>
      </c>
      <c r="N14" s="17">
        <v>2.15322117868764E-2</v>
      </c>
      <c r="O14" s="17">
        <v>2.87291074806382E-2</v>
      </c>
      <c r="P14" s="17"/>
      <c r="Q14" s="17">
        <v>2.89211623869867E-2</v>
      </c>
      <c r="R14" s="17">
        <v>2.4573669662660599E-2</v>
      </c>
      <c r="S14" s="17">
        <v>2.03233201353922E-2</v>
      </c>
      <c r="T14" s="17">
        <v>1.9703237550046299E-2</v>
      </c>
      <c r="U14" s="17"/>
      <c r="V14" s="17">
        <v>1.74057163974605E-2</v>
      </c>
      <c r="W14" s="17">
        <v>3.8636699358785803E-2</v>
      </c>
      <c r="X14" s="17">
        <v>1.30270634354662E-2</v>
      </c>
      <c r="Y14" s="17">
        <v>2.13306090466732E-2</v>
      </c>
      <c r="Z14" s="17">
        <v>3.1080134124300999E-2</v>
      </c>
      <c r="AA14" s="17">
        <v>1.0164036156453801E-2</v>
      </c>
      <c r="AB14" s="17">
        <v>8.5711114294882203E-3</v>
      </c>
      <c r="AC14" s="17">
        <v>2.26984388890186E-2</v>
      </c>
      <c r="AD14" s="17">
        <v>1.99225911746117E-2</v>
      </c>
      <c r="AE14" s="17"/>
      <c r="AF14" s="17">
        <v>1.9621171201190699E-2</v>
      </c>
      <c r="AG14" s="17">
        <v>2.1067490794409598E-2</v>
      </c>
      <c r="AH14" s="17">
        <v>9.3641996568781301E-3</v>
      </c>
      <c r="AI14" s="17">
        <v>2.9555975999637999E-2</v>
      </c>
      <c r="AJ14" s="17">
        <v>2.01302585697943E-2</v>
      </c>
      <c r="AK14" s="17">
        <v>2.3857702268963599E-2</v>
      </c>
      <c r="AL14" s="17"/>
      <c r="AM14" s="17">
        <v>2.6720876220027601E-2</v>
      </c>
      <c r="AN14" s="17">
        <v>2.12927519965273E-2</v>
      </c>
      <c r="AO14" s="17">
        <v>1.9578864436328301E-2</v>
      </c>
      <c r="AP14" s="17">
        <v>2.5835126306864499E-2</v>
      </c>
      <c r="AQ14" s="17">
        <v>1.1296384090674899E-2</v>
      </c>
      <c r="AR14" s="17">
        <v>2.6932183593166199E-2</v>
      </c>
      <c r="AS14" s="17">
        <v>4.3424905858437501E-2</v>
      </c>
      <c r="AT14" s="17">
        <v>2.8316905049613001E-2</v>
      </c>
      <c r="AU14" s="17">
        <v>1.78544779067485E-2</v>
      </c>
      <c r="AV14" s="17">
        <v>4.7749657533609101E-3</v>
      </c>
      <c r="AW14" s="17">
        <v>4.1667068673081398E-2</v>
      </c>
      <c r="AX14" s="17">
        <v>3.10058714659871E-2</v>
      </c>
      <c r="AY14" s="17">
        <v>5.0952267242800102E-2</v>
      </c>
      <c r="AZ14" s="17">
        <v>4.4745834254724098E-3</v>
      </c>
      <c r="BA14" s="17">
        <v>9.8571568038238293E-3</v>
      </c>
      <c r="BB14" s="17">
        <v>0</v>
      </c>
      <c r="BC14" s="17"/>
      <c r="BD14" s="17">
        <v>2.0172025553727602E-2</v>
      </c>
      <c r="BE14" s="17">
        <v>1.75791305325236E-2</v>
      </c>
      <c r="BF14" s="17">
        <v>2.2433380927311099E-2</v>
      </c>
      <c r="BG14" s="17"/>
      <c r="BH14" s="17">
        <v>2.0038428189381001E-2</v>
      </c>
      <c r="BI14" s="17">
        <v>2.6951798108170701E-2</v>
      </c>
      <c r="BJ14" s="17">
        <v>2.4686370358559501E-2</v>
      </c>
      <c r="BK14" s="17"/>
      <c r="BL14" s="17">
        <v>5.1698211877278296E-3</v>
      </c>
      <c r="BM14" s="17">
        <v>2.3990587874174501E-2</v>
      </c>
      <c r="BN14" s="17">
        <v>2.1923311191657399E-2</v>
      </c>
      <c r="BO14" s="17"/>
      <c r="BP14" s="17">
        <v>1.4583754890661001E-2</v>
      </c>
      <c r="BQ14" s="17">
        <v>2.1382885051558401E-2</v>
      </c>
      <c r="BR14" s="17"/>
      <c r="BS14" s="17">
        <v>1.00700208460193E-2</v>
      </c>
      <c r="BT14" s="17">
        <v>2.0859144965407899E-2</v>
      </c>
      <c r="BU14" s="17">
        <v>1.3029085354859299E-2</v>
      </c>
      <c r="BV14" s="17">
        <v>2.94597402439827E-2</v>
      </c>
      <c r="BW14" s="17"/>
      <c r="BX14" s="17">
        <v>1.2973673788872001E-2</v>
      </c>
      <c r="BY14" s="17">
        <v>3.2351988662266802E-2</v>
      </c>
      <c r="BZ14" s="17">
        <v>2.0889757485678399E-2</v>
      </c>
      <c r="CA14" s="17"/>
      <c r="CB14" s="17">
        <v>1.01388925972554E-2</v>
      </c>
      <c r="CC14" s="17">
        <v>5.9223574344165596E-3</v>
      </c>
      <c r="CD14" s="17">
        <v>1.71745271696261E-2</v>
      </c>
      <c r="CE14" s="17">
        <v>2.44164740887549E-2</v>
      </c>
      <c r="CF14" s="17">
        <v>1.23445073939271E-2</v>
      </c>
      <c r="CG14" s="17">
        <v>5.97157260496151E-2</v>
      </c>
      <c r="CH14" s="17"/>
      <c r="CI14" s="17">
        <v>4.8872605275478702E-2</v>
      </c>
      <c r="CJ14" s="17">
        <v>1.14285065543235E-2</v>
      </c>
      <c r="CK14" s="17">
        <v>3.6190095916869398E-2</v>
      </c>
      <c r="CL14" s="17">
        <v>1.5976239899819299E-2</v>
      </c>
    </row>
    <row r="15" spans="2:90" x14ac:dyDescent="0.35">
      <c r="B15" s="21" t="s">
        <v>495</v>
      </c>
      <c r="C15" s="17">
        <v>8.3553995540795595E-3</v>
      </c>
      <c r="D15" s="17">
        <v>1.0772197619961701E-2</v>
      </c>
      <c r="E15" s="17">
        <v>6.0955150120798399E-3</v>
      </c>
      <c r="F15" s="17"/>
      <c r="G15" s="17">
        <v>0</v>
      </c>
      <c r="H15" s="17">
        <v>5.1330083584024896E-3</v>
      </c>
      <c r="I15" s="17">
        <v>2.3899146651025901E-3</v>
      </c>
      <c r="J15" s="17">
        <v>1.8584856609923501E-2</v>
      </c>
      <c r="K15" s="17">
        <v>1.37075719258112E-2</v>
      </c>
      <c r="L15" s="17">
        <v>5.30640362426425E-3</v>
      </c>
      <c r="M15" s="17">
        <v>0</v>
      </c>
      <c r="N15" s="17">
        <v>1.8887231549736701E-2</v>
      </c>
      <c r="O15" s="17">
        <v>1.0502035533676299E-2</v>
      </c>
      <c r="P15" s="17"/>
      <c r="Q15" s="17">
        <v>6.4288553894187401E-3</v>
      </c>
      <c r="R15" s="17">
        <v>8.0144747456801398E-3</v>
      </c>
      <c r="S15" s="17">
        <v>1.09460493900912E-2</v>
      </c>
      <c r="T15" s="17">
        <v>7.6109742796448797E-3</v>
      </c>
      <c r="U15" s="17"/>
      <c r="V15" s="17">
        <v>1.07885398879627E-2</v>
      </c>
      <c r="W15" s="17">
        <v>1.4496601720931699E-2</v>
      </c>
      <c r="X15" s="17">
        <v>6.0059560024632204E-3</v>
      </c>
      <c r="Y15" s="17">
        <v>6.72190755895565E-3</v>
      </c>
      <c r="Z15" s="17">
        <v>3.7849310752447502E-3</v>
      </c>
      <c r="AA15" s="17">
        <v>7.4738933172180701E-3</v>
      </c>
      <c r="AB15" s="17">
        <v>8.8223265212015907E-3</v>
      </c>
      <c r="AC15" s="17">
        <v>0</v>
      </c>
      <c r="AD15" s="17">
        <v>7.2892756837334696E-3</v>
      </c>
      <c r="AE15" s="17"/>
      <c r="AF15" s="17">
        <v>4.5189689311897503E-3</v>
      </c>
      <c r="AG15" s="17">
        <v>1.0651560255843E-2</v>
      </c>
      <c r="AH15" s="17">
        <v>0</v>
      </c>
      <c r="AI15" s="17">
        <v>9.8009159067938799E-3</v>
      </c>
      <c r="AJ15" s="17">
        <v>5.8364850748714803E-3</v>
      </c>
      <c r="AK15" s="17">
        <v>1.3349574964204299E-2</v>
      </c>
      <c r="AL15" s="17"/>
      <c r="AM15" s="17">
        <v>2.3625878956354901E-2</v>
      </c>
      <c r="AN15" s="17">
        <v>1.5123518423835299E-2</v>
      </c>
      <c r="AO15" s="17">
        <v>1.64952159124876E-2</v>
      </c>
      <c r="AP15" s="17">
        <v>0</v>
      </c>
      <c r="AQ15" s="17">
        <v>8.1870019329538194E-3</v>
      </c>
      <c r="AR15" s="17">
        <v>1.0230614305654501E-2</v>
      </c>
      <c r="AS15" s="17">
        <v>2.49100207675669E-3</v>
      </c>
      <c r="AT15" s="17">
        <v>0</v>
      </c>
      <c r="AU15" s="17">
        <v>6.4021818104493299E-3</v>
      </c>
      <c r="AV15" s="17">
        <v>2.6142483137758601E-2</v>
      </c>
      <c r="AW15" s="17">
        <v>4.9373315276720004E-3</v>
      </c>
      <c r="AX15" s="17">
        <v>1.08055107382935E-2</v>
      </c>
      <c r="AY15" s="17">
        <v>0</v>
      </c>
      <c r="AZ15" s="17">
        <v>0</v>
      </c>
      <c r="BA15" s="17">
        <v>0</v>
      </c>
      <c r="BB15" s="17">
        <v>1.87319266038491E-3</v>
      </c>
      <c r="BC15" s="17"/>
      <c r="BD15" s="17">
        <v>9.5808357482962203E-4</v>
      </c>
      <c r="BE15" s="17">
        <v>1.05738577965598E-2</v>
      </c>
      <c r="BF15" s="17">
        <v>1.29355724030436E-2</v>
      </c>
      <c r="BG15" s="17"/>
      <c r="BH15" s="17">
        <v>8.9853011787152694E-3</v>
      </c>
      <c r="BI15" s="17">
        <v>0</v>
      </c>
      <c r="BJ15" s="17">
        <v>1.51283316410713E-2</v>
      </c>
      <c r="BK15" s="17"/>
      <c r="BL15" s="17">
        <v>1.6961546002274602E-2</v>
      </c>
      <c r="BM15" s="17">
        <v>5.39498168346003E-3</v>
      </c>
      <c r="BN15" s="17">
        <v>3.7879985982576798E-3</v>
      </c>
      <c r="BO15" s="17"/>
      <c r="BP15" s="17">
        <v>6.6943695815769103E-3</v>
      </c>
      <c r="BQ15" s="17">
        <v>1.1929870021901001E-2</v>
      </c>
      <c r="BR15" s="17"/>
      <c r="BS15" s="17">
        <v>1.6446961014973101E-3</v>
      </c>
      <c r="BT15" s="17">
        <v>1.1122417162424099E-2</v>
      </c>
      <c r="BU15" s="17">
        <v>6.0817350386277698E-3</v>
      </c>
      <c r="BV15" s="17">
        <v>1.0228483613969001E-2</v>
      </c>
      <c r="BW15" s="17"/>
      <c r="BX15" s="17">
        <v>1.10145870291835E-2</v>
      </c>
      <c r="BY15" s="17">
        <v>0</v>
      </c>
      <c r="BZ15" s="17">
        <v>8.6053999072622407E-3</v>
      </c>
      <c r="CA15" s="17"/>
      <c r="CB15" s="17">
        <v>1.0645554366223199E-3</v>
      </c>
      <c r="CC15" s="17">
        <v>7.1337134270372095E-4</v>
      </c>
      <c r="CD15" s="17">
        <v>1.3956614399348199E-2</v>
      </c>
      <c r="CE15" s="17">
        <v>7.1153377456897296E-4</v>
      </c>
      <c r="CF15" s="17">
        <v>3.9371653329996004E-3</v>
      </c>
      <c r="CG15" s="17">
        <v>3.0099511196061898E-2</v>
      </c>
      <c r="CH15" s="17"/>
      <c r="CI15" s="17">
        <v>2.31186411400458E-2</v>
      </c>
      <c r="CJ15" s="17">
        <v>1.3929896991384601E-3</v>
      </c>
      <c r="CK15" s="17">
        <v>2.5719357924038001E-2</v>
      </c>
      <c r="CL15" s="17">
        <v>4.5278379650571902E-3</v>
      </c>
    </row>
    <row r="16" spans="2:90" x14ac:dyDescent="0.35">
      <c r="B16" s="21" t="s">
        <v>150</v>
      </c>
      <c r="C16" s="17">
        <v>1.7810738557977698E-2</v>
      </c>
      <c r="D16" s="17">
        <v>2.0771439267866398E-2</v>
      </c>
      <c r="E16" s="17">
        <v>1.39805531644062E-2</v>
      </c>
      <c r="F16" s="17"/>
      <c r="G16" s="17">
        <v>1.7623548211350301E-2</v>
      </c>
      <c r="H16" s="17">
        <v>1.17626647620223E-2</v>
      </c>
      <c r="I16" s="17">
        <v>1.87330097198171E-2</v>
      </c>
      <c r="J16" s="17">
        <v>2.1755729571218001E-2</v>
      </c>
      <c r="K16" s="17">
        <v>1.1135973552087499E-2</v>
      </c>
      <c r="L16" s="17">
        <v>2.2249983387014002E-2</v>
      </c>
      <c r="M16" s="17">
        <v>8.52226403536787E-3</v>
      </c>
      <c r="N16" s="17">
        <v>2.97187807496599E-2</v>
      </c>
      <c r="O16" s="17">
        <v>1.8096395444681199E-2</v>
      </c>
      <c r="P16" s="17"/>
      <c r="Q16" s="17">
        <v>1.1024871532212399E-2</v>
      </c>
      <c r="R16" s="17">
        <v>7.9043186431352296E-3</v>
      </c>
      <c r="S16" s="17">
        <v>1.1486738151759599E-2</v>
      </c>
      <c r="T16" s="17">
        <v>1.9274107540035501E-2</v>
      </c>
      <c r="U16" s="17"/>
      <c r="V16" s="17">
        <v>1.2325065159070401E-2</v>
      </c>
      <c r="W16" s="17">
        <v>1.7331382763470599E-2</v>
      </c>
      <c r="X16" s="17">
        <v>1.0762265815952099E-2</v>
      </c>
      <c r="Y16" s="17">
        <v>1.6283037348254099E-2</v>
      </c>
      <c r="Z16" s="17">
        <v>2.414488719874E-2</v>
      </c>
      <c r="AA16" s="17">
        <v>2.8988534763055102E-2</v>
      </c>
      <c r="AB16" s="17">
        <v>2.5474643255630199E-2</v>
      </c>
      <c r="AC16" s="17">
        <v>2.21247626216316E-2</v>
      </c>
      <c r="AD16" s="17">
        <v>1.1011669108457999E-2</v>
      </c>
      <c r="AE16" s="17"/>
      <c r="AF16" s="17">
        <v>1.7990722488384001E-2</v>
      </c>
      <c r="AG16" s="17">
        <v>1.12551542803909E-2</v>
      </c>
      <c r="AH16" s="17">
        <v>3.7299136898818398E-2</v>
      </c>
      <c r="AI16" s="17">
        <v>2.7371187894595701E-2</v>
      </c>
      <c r="AJ16" s="17">
        <v>1.3477751069027001E-2</v>
      </c>
      <c r="AK16" s="17">
        <v>1.7442856112194E-2</v>
      </c>
      <c r="AL16" s="17"/>
      <c r="AM16" s="17">
        <v>5.88874743738486E-2</v>
      </c>
      <c r="AN16" s="17">
        <v>6.0128955454616002E-2</v>
      </c>
      <c r="AO16" s="17">
        <v>2.4660841689041198E-2</v>
      </c>
      <c r="AP16" s="17">
        <v>3.0439816933204401E-2</v>
      </c>
      <c r="AQ16" s="17">
        <v>4.63586707400043E-3</v>
      </c>
      <c r="AR16" s="17">
        <v>4.6005475899046199E-3</v>
      </c>
      <c r="AS16" s="17">
        <v>1.02346838318845E-2</v>
      </c>
      <c r="AT16" s="17">
        <v>1.43636948481331E-2</v>
      </c>
      <c r="AU16" s="17">
        <v>0</v>
      </c>
      <c r="AV16" s="17">
        <v>8.9099796637722804E-3</v>
      </c>
      <c r="AW16" s="17">
        <v>1.37401445878519E-2</v>
      </c>
      <c r="AX16" s="17">
        <v>1.0560372594322E-2</v>
      </c>
      <c r="AY16" s="17">
        <v>1.0145168267792401E-2</v>
      </c>
      <c r="AZ16" s="17">
        <v>0</v>
      </c>
      <c r="BA16" s="17">
        <v>1.9215515741999499E-2</v>
      </c>
      <c r="BB16" s="17">
        <v>2.1032191381903302E-3</v>
      </c>
      <c r="BC16" s="17"/>
      <c r="BD16" s="17">
        <v>1.1398028362339E-2</v>
      </c>
      <c r="BE16" s="17">
        <v>1.3773213114089701E-2</v>
      </c>
      <c r="BF16" s="17">
        <v>2.2487075570191199E-2</v>
      </c>
      <c r="BG16" s="17"/>
      <c r="BH16" s="17">
        <v>1.5914360252600301E-2</v>
      </c>
      <c r="BI16" s="17">
        <v>3.8837380124686302E-3</v>
      </c>
      <c r="BJ16" s="17">
        <v>9.2326470197628301E-4</v>
      </c>
      <c r="BK16" s="17"/>
      <c r="BL16" s="17">
        <v>1.6216015860036199E-2</v>
      </c>
      <c r="BM16" s="17">
        <v>1.3039267492913199E-3</v>
      </c>
      <c r="BN16" s="17">
        <v>4.1510695562999803E-3</v>
      </c>
      <c r="BO16" s="17"/>
      <c r="BP16" s="17">
        <v>1.02331591742308E-2</v>
      </c>
      <c r="BQ16" s="17">
        <v>2.2300918085676899E-2</v>
      </c>
      <c r="BR16" s="17"/>
      <c r="BS16" s="17">
        <v>5.5319329642101404E-3</v>
      </c>
      <c r="BT16" s="17">
        <v>2.4570796774770502E-3</v>
      </c>
      <c r="BU16" s="17">
        <v>1.0283068981397201E-2</v>
      </c>
      <c r="BV16" s="17">
        <v>2.2972505247915002E-2</v>
      </c>
      <c r="BW16" s="17"/>
      <c r="BX16" s="17">
        <v>1.14201805340541E-2</v>
      </c>
      <c r="BY16" s="17">
        <v>3.3385157845096901E-3</v>
      </c>
      <c r="BZ16" s="17">
        <v>1.9333164286439102E-2</v>
      </c>
      <c r="CA16" s="17"/>
      <c r="CB16" s="17">
        <v>6.3702083906040097E-3</v>
      </c>
      <c r="CC16" s="17">
        <v>4.91549065772385E-3</v>
      </c>
      <c r="CD16" s="17">
        <v>3.6184563057850699E-2</v>
      </c>
      <c r="CE16" s="17">
        <v>5.8930561367188904E-3</v>
      </c>
      <c r="CF16" s="17">
        <v>1.35426496920218E-2</v>
      </c>
      <c r="CG16" s="17">
        <v>3.6598660414643297E-2</v>
      </c>
      <c r="CH16" s="17"/>
      <c r="CI16" s="17">
        <v>2.9877356618007899E-2</v>
      </c>
      <c r="CJ16" s="17">
        <v>1.6951292810665701E-2</v>
      </c>
      <c r="CK16" s="17">
        <v>5.0685385090263303E-2</v>
      </c>
      <c r="CL16" s="17">
        <v>6.8602780874804196E-3</v>
      </c>
    </row>
    <row r="17" spans="2:90" x14ac:dyDescent="0.35">
      <c r="B17" s="21" t="s">
        <v>202</v>
      </c>
      <c r="C17" s="18">
        <v>0.81644774786415097</v>
      </c>
      <c r="D17" s="18">
        <v>0.78987885775905597</v>
      </c>
      <c r="E17" s="18">
        <v>0.84078590991541502</v>
      </c>
      <c r="F17" s="18"/>
      <c r="G17" s="18">
        <v>0.87187714454537302</v>
      </c>
      <c r="H17" s="18">
        <v>0.89154032263271799</v>
      </c>
      <c r="I17" s="18">
        <v>0.81483869067048598</v>
      </c>
      <c r="J17" s="18">
        <v>0.80929740850589504</v>
      </c>
      <c r="K17" s="18">
        <v>0.78037120710863805</v>
      </c>
      <c r="L17" s="18">
        <v>0.84823067509787398</v>
      </c>
      <c r="M17" s="18">
        <v>0.83014239427500203</v>
      </c>
      <c r="N17" s="18">
        <v>0.78481650464507202</v>
      </c>
      <c r="O17" s="18">
        <v>0.72794697804322595</v>
      </c>
      <c r="P17" s="18"/>
      <c r="Q17" s="18">
        <v>0.79557532381253704</v>
      </c>
      <c r="R17" s="18">
        <v>0.80583215854466095</v>
      </c>
      <c r="S17" s="18">
        <v>0.79919613173636495</v>
      </c>
      <c r="T17" s="18">
        <v>0.82367941140473599</v>
      </c>
      <c r="U17" s="18"/>
      <c r="V17" s="18">
        <v>0.78578622611245796</v>
      </c>
      <c r="W17" s="18">
        <v>0.84997409847537997</v>
      </c>
      <c r="X17" s="18">
        <v>0.81277121576104405</v>
      </c>
      <c r="Y17" s="18">
        <v>0.79862970524883004</v>
      </c>
      <c r="Z17" s="18">
        <v>0.802740317575111</v>
      </c>
      <c r="AA17" s="18">
        <v>0.80556746283418801</v>
      </c>
      <c r="AB17" s="18">
        <v>0.83463595722055095</v>
      </c>
      <c r="AC17" s="18">
        <v>0.82060071406444901</v>
      </c>
      <c r="AD17" s="18">
        <v>0.83421400697931103</v>
      </c>
      <c r="AE17" s="18"/>
      <c r="AF17" s="18">
        <v>0.80820910353969699</v>
      </c>
      <c r="AG17" s="18">
        <v>0.80360489628368004</v>
      </c>
      <c r="AH17" s="18">
        <v>0.838604107880637</v>
      </c>
      <c r="AI17" s="18">
        <v>0.78548480863923997</v>
      </c>
      <c r="AJ17" s="18">
        <v>0.84629398005996104</v>
      </c>
      <c r="AK17" s="18">
        <v>0.80878282745602004</v>
      </c>
      <c r="AL17" s="18"/>
      <c r="AM17" s="18">
        <v>0.66302667238114599</v>
      </c>
      <c r="AN17" s="18">
        <v>0.71540886099216205</v>
      </c>
      <c r="AO17" s="18">
        <v>0.73759373736377198</v>
      </c>
      <c r="AP17" s="18">
        <v>0.78350892001286099</v>
      </c>
      <c r="AQ17" s="18">
        <v>0.80425222695133103</v>
      </c>
      <c r="AR17" s="18">
        <v>0.8037330032137</v>
      </c>
      <c r="AS17" s="18">
        <v>0.77306627132033101</v>
      </c>
      <c r="AT17" s="18">
        <v>0.85336590301235105</v>
      </c>
      <c r="AU17" s="18">
        <v>0.88487733913769695</v>
      </c>
      <c r="AV17" s="18">
        <v>0.89385961745683296</v>
      </c>
      <c r="AW17" s="18">
        <v>0.79995362814804405</v>
      </c>
      <c r="AX17" s="18">
        <v>0.83340123554481205</v>
      </c>
      <c r="AY17" s="18">
        <v>0.81477851265380996</v>
      </c>
      <c r="AZ17" s="18">
        <v>0.91703278330348703</v>
      </c>
      <c r="BA17" s="18">
        <v>0.898045598691669</v>
      </c>
      <c r="BB17" s="18">
        <v>0.922000990377842</v>
      </c>
      <c r="BC17" s="18"/>
      <c r="BD17" s="18">
        <v>0.84503664756158303</v>
      </c>
      <c r="BE17" s="18">
        <v>0.84898622832419801</v>
      </c>
      <c r="BF17" s="18">
        <v>0.77670248723018398</v>
      </c>
      <c r="BG17" s="18"/>
      <c r="BH17" s="18">
        <v>0.845384914405233</v>
      </c>
      <c r="BI17" s="18">
        <v>0.80045953722326502</v>
      </c>
      <c r="BJ17" s="18">
        <v>0.80892906479954096</v>
      </c>
      <c r="BK17" s="18"/>
      <c r="BL17" s="18">
        <v>0.77850109559722802</v>
      </c>
      <c r="BM17" s="18">
        <v>0.83188500220429196</v>
      </c>
      <c r="BN17" s="18">
        <v>0.84528172502571997</v>
      </c>
      <c r="BO17" s="18"/>
      <c r="BP17" s="18">
        <v>0.83746711930773399</v>
      </c>
      <c r="BQ17" s="18">
        <v>0.79524287974424201</v>
      </c>
      <c r="BR17" s="18"/>
      <c r="BS17" s="18">
        <v>0.87052358248120998</v>
      </c>
      <c r="BT17" s="18">
        <v>0.85306341155216003</v>
      </c>
      <c r="BU17" s="18">
        <v>0.81227643564943297</v>
      </c>
      <c r="BV17" s="18">
        <v>0.81451382224756297</v>
      </c>
      <c r="BW17" s="18"/>
      <c r="BX17" s="18">
        <v>0.83611890329985405</v>
      </c>
      <c r="BY17" s="18">
        <v>0.90121380397612705</v>
      </c>
      <c r="BZ17" s="18">
        <v>0.80929005442962998</v>
      </c>
      <c r="CA17" s="18"/>
      <c r="CB17" s="18">
        <v>0.92863635469168504</v>
      </c>
      <c r="CC17" s="18">
        <v>0.92484124590357497</v>
      </c>
      <c r="CD17" s="18">
        <v>0.77233816456459503</v>
      </c>
      <c r="CE17" s="18">
        <v>0.85188257171591897</v>
      </c>
      <c r="CF17" s="18">
        <v>0.88673141052686799</v>
      </c>
      <c r="CG17" s="18">
        <v>0.52002426606882002</v>
      </c>
      <c r="CH17" s="18"/>
      <c r="CI17" s="18">
        <v>0.73969059909276103</v>
      </c>
      <c r="CJ17" s="18">
        <v>0.90427529194790301</v>
      </c>
      <c r="CK17" s="18">
        <v>0.45495967706333701</v>
      </c>
      <c r="CL17" s="18">
        <v>0.87808579923810304</v>
      </c>
    </row>
    <row r="18" spans="2:90" x14ac:dyDescent="0.35">
      <c r="B18" s="21" t="s">
        <v>201</v>
      </c>
      <c r="C18" s="18">
        <v>6.59300099539291E-2</v>
      </c>
      <c r="D18" s="18">
        <v>8.0529148117837707E-2</v>
      </c>
      <c r="E18" s="18">
        <v>5.2566752770120503E-2</v>
      </c>
      <c r="F18" s="18"/>
      <c r="G18" s="18">
        <v>5.1048134249082701E-2</v>
      </c>
      <c r="H18" s="18">
        <v>2.9586749469688301E-2</v>
      </c>
      <c r="I18" s="18">
        <v>7.2594374969710398E-2</v>
      </c>
      <c r="J18" s="18">
        <v>8.3067314898584696E-2</v>
      </c>
      <c r="K18" s="18">
        <v>8.60899330946851E-2</v>
      </c>
      <c r="L18" s="18">
        <v>3.10781455579742E-2</v>
      </c>
      <c r="M18" s="18">
        <v>6.2805697373292002E-2</v>
      </c>
      <c r="N18" s="18">
        <v>7.0040782519385905E-2</v>
      </c>
      <c r="O18" s="18">
        <v>0.104113308065479</v>
      </c>
      <c r="P18" s="18"/>
      <c r="Q18" s="18">
        <v>7.2410176894485506E-2</v>
      </c>
      <c r="R18" s="18">
        <v>6.05416100502702E-2</v>
      </c>
      <c r="S18" s="18">
        <v>5.5808996543191602E-2</v>
      </c>
      <c r="T18" s="18">
        <v>6.6198693858775096E-2</v>
      </c>
      <c r="U18" s="18"/>
      <c r="V18" s="18">
        <v>7.1180010424059706E-2</v>
      </c>
      <c r="W18" s="18">
        <v>8.1822265514314804E-2</v>
      </c>
      <c r="X18" s="18">
        <v>5.5114436516463999E-2</v>
      </c>
      <c r="Y18" s="18">
        <v>5.4741584542752998E-2</v>
      </c>
      <c r="Z18" s="18">
        <v>7.0116192218524401E-2</v>
      </c>
      <c r="AA18" s="18">
        <v>6.4098752033833306E-2</v>
      </c>
      <c r="AB18" s="18">
        <v>4.7534667620085097E-2</v>
      </c>
      <c r="AC18" s="18">
        <v>7.7496301563116904E-2</v>
      </c>
      <c r="AD18" s="18">
        <v>6.6366231583140201E-2</v>
      </c>
      <c r="AE18" s="18"/>
      <c r="AF18" s="18">
        <v>7.0346127239001396E-2</v>
      </c>
      <c r="AG18" s="18">
        <v>7.2197894371944196E-2</v>
      </c>
      <c r="AH18" s="18">
        <v>4.4478812486861599E-2</v>
      </c>
      <c r="AI18" s="18">
        <v>5.3895649483564102E-2</v>
      </c>
      <c r="AJ18" s="18">
        <v>6.1794775110177301E-2</v>
      </c>
      <c r="AK18" s="18">
        <v>6.9567132154387798E-2</v>
      </c>
      <c r="AL18" s="18"/>
      <c r="AM18" s="18">
        <v>9.2754154320976903E-2</v>
      </c>
      <c r="AN18" s="18">
        <v>0.116866300340913</v>
      </c>
      <c r="AO18" s="18">
        <v>0.104851480594515</v>
      </c>
      <c r="AP18" s="18">
        <v>6.1136818041173997E-2</v>
      </c>
      <c r="AQ18" s="18">
        <v>8.0507048550118102E-2</v>
      </c>
      <c r="AR18" s="18">
        <v>8.4184513934752098E-2</v>
      </c>
      <c r="AS18" s="18">
        <v>7.8750388321647297E-2</v>
      </c>
      <c r="AT18" s="18">
        <v>6.1673223366148298E-2</v>
      </c>
      <c r="AU18" s="18">
        <v>5.2725910489025897E-2</v>
      </c>
      <c r="AV18" s="18">
        <v>3.8291141882007301E-2</v>
      </c>
      <c r="AW18" s="18">
        <v>7.8694990237931806E-2</v>
      </c>
      <c r="AX18" s="18">
        <v>7.7728105859054403E-2</v>
      </c>
      <c r="AY18" s="18">
        <v>7.1147805142792897E-2</v>
      </c>
      <c r="AZ18" s="18">
        <v>2.7946507872810101E-2</v>
      </c>
      <c r="BA18" s="18">
        <v>9.8571568038238293E-3</v>
      </c>
      <c r="BB18" s="18">
        <v>1.7520734671808001E-2</v>
      </c>
      <c r="BC18" s="18"/>
      <c r="BD18" s="18">
        <v>5.03086772008947E-2</v>
      </c>
      <c r="BE18" s="18">
        <v>5.9319632796043999E-2</v>
      </c>
      <c r="BF18" s="18">
        <v>8.3145146765459393E-2</v>
      </c>
      <c r="BG18" s="18"/>
      <c r="BH18" s="18">
        <v>6.3444348301413697E-2</v>
      </c>
      <c r="BI18" s="18">
        <v>7.82713070502353E-2</v>
      </c>
      <c r="BJ18" s="18">
        <v>7.5444444095859806E-2</v>
      </c>
      <c r="BK18" s="18"/>
      <c r="BL18" s="18">
        <v>6.6086330151911094E-2</v>
      </c>
      <c r="BM18" s="18">
        <v>4.5924533577009298E-2</v>
      </c>
      <c r="BN18" s="18">
        <v>7.2698151267104702E-2</v>
      </c>
      <c r="BO18" s="18"/>
      <c r="BP18" s="18">
        <v>5.61832129961665E-2</v>
      </c>
      <c r="BQ18" s="18">
        <v>7.3722273175678005E-2</v>
      </c>
      <c r="BR18" s="18"/>
      <c r="BS18" s="18">
        <v>4.1066963636865503E-2</v>
      </c>
      <c r="BT18" s="18">
        <v>6.8192384571966302E-2</v>
      </c>
      <c r="BU18" s="18">
        <v>5.4850556843831798E-2</v>
      </c>
      <c r="BV18" s="18">
        <v>7.5471297421944694E-2</v>
      </c>
      <c r="BW18" s="18"/>
      <c r="BX18" s="18">
        <v>4.4086475866196899E-2</v>
      </c>
      <c r="BY18" s="18">
        <v>6.7407879209180496E-2</v>
      </c>
      <c r="BZ18" s="18">
        <v>6.8003200268839395E-2</v>
      </c>
      <c r="CA18" s="18"/>
      <c r="CB18" s="18">
        <v>2.88477297800218E-2</v>
      </c>
      <c r="CC18" s="18">
        <v>1.4464012095363901E-2</v>
      </c>
      <c r="CD18" s="18">
        <v>7.3649785834478995E-2</v>
      </c>
      <c r="CE18" s="18">
        <v>6.4904132849754798E-2</v>
      </c>
      <c r="CF18" s="18">
        <v>3.6957652626785902E-2</v>
      </c>
      <c r="CG18" s="18">
        <v>0.18529709992634</v>
      </c>
      <c r="CH18" s="18"/>
      <c r="CI18" s="18">
        <v>0.110586739946614</v>
      </c>
      <c r="CJ18" s="18">
        <v>3.3904150711561401E-2</v>
      </c>
      <c r="CK18" s="18">
        <v>0.180811818531497</v>
      </c>
      <c r="CL18" s="18">
        <v>4.4221650753684401E-2</v>
      </c>
    </row>
    <row r="19" spans="2:90" x14ac:dyDescent="0.35">
      <c r="B19" s="21" t="s">
        <v>113</v>
      </c>
      <c r="C19" s="19">
        <v>0.75051773791022203</v>
      </c>
      <c r="D19" s="19">
        <v>0.70934970964121802</v>
      </c>
      <c r="E19" s="19">
        <v>0.788219157145295</v>
      </c>
      <c r="F19" s="19"/>
      <c r="G19" s="19">
        <v>0.82082901029629096</v>
      </c>
      <c r="H19" s="19">
        <v>0.86195357316303001</v>
      </c>
      <c r="I19" s="19">
        <v>0.74224431570077498</v>
      </c>
      <c r="J19" s="19">
        <v>0.72623009360730995</v>
      </c>
      <c r="K19" s="19">
        <v>0.69428127401395301</v>
      </c>
      <c r="L19" s="19">
        <v>0.81715252953990003</v>
      </c>
      <c r="M19" s="19">
        <v>0.76733669690171002</v>
      </c>
      <c r="N19" s="19">
        <v>0.71477572212568596</v>
      </c>
      <c r="O19" s="19">
        <v>0.62383366997774703</v>
      </c>
      <c r="P19" s="19"/>
      <c r="Q19" s="19">
        <v>0.723165146918052</v>
      </c>
      <c r="R19" s="19">
        <v>0.74529054849439003</v>
      </c>
      <c r="S19" s="19">
        <v>0.74338713519317301</v>
      </c>
      <c r="T19" s="19">
        <v>0.75748071754596102</v>
      </c>
      <c r="U19" s="19"/>
      <c r="V19" s="19">
        <v>0.71460621568839799</v>
      </c>
      <c r="W19" s="19">
        <v>0.76815183296106504</v>
      </c>
      <c r="X19" s="19">
        <v>0.75765677924457997</v>
      </c>
      <c r="Y19" s="19">
        <v>0.74388812070607702</v>
      </c>
      <c r="Z19" s="19">
        <v>0.73262412535658605</v>
      </c>
      <c r="AA19" s="19">
        <v>0.74146871080035504</v>
      </c>
      <c r="AB19" s="19">
        <v>0.78710128960046599</v>
      </c>
      <c r="AC19" s="19">
        <v>0.74310441250133197</v>
      </c>
      <c r="AD19" s="19">
        <v>0.767847775396171</v>
      </c>
      <c r="AE19" s="19"/>
      <c r="AF19" s="19">
        <v>0.73786297630069497</v>
      </c>
      <c r="AG19" s="19">
        <v>0.73140700191173602</v>
      </c>
      <c r="AH19" s="19">
        <v>0.79412529539377597</v>
      </c>
      <c r="AI19" s="19">
        <v>0.73158915915567602</v>
      </c>
      <c r="AJ19" s="19">
        <v>0.78449920494978398</v>
      </c>
      <c r="AK19" s="19">
        <v>0.739215695301632</v>
      </c>
      <c r="AL19" s="19"/>
      <c r="AM19" s="19">
        <v>0.57027251806016899</v>
      </c>
      <c r="AN19" s="19">
        <v>0.598542560651249</v>
      </c>
      <c r="AO19" s="19">
        <v>0.632742256769256</v>
      </c>
      <c r="AP19" s="19">
        <v>0.722372101971687</v>
      </c>
      <c r="AQ19" s="19">
        <v>0.723745178401213</v>
      </c>
      <c r="AR19" s="19">
        <v>0.71954848927894699</v>
      </c>
      <c r="AS19" s="19">
        <v>0.69431588299868396</v>
      </c>
      <c r="AT19" s="19">
        <v>0.79169267964620205</v>
      </c>
      <c r="AU19" s="19">
        <v>0.83215142864867098</v>
      </c>
      <c r="AV19" s="19">
        <v>0.85556847557482596</v>
      </c>
      <c r="AW19" s="19">
        <v>0.72125863791011302</v>
      </c>
      <c r="AX19" s="19">
        <v>0.75567312968575795</v>
      </c>
      <c r="AY19" s="19">
        <v>0.74363070751101701</v>
      </c>
      <c r="AZ19" s="19">
        <v>0.88908627543067698</v>
      </c>
      <c r="BA19" s="19">
        <v>0.88818844188784496</v>
      </c>
      <c r="BB19" s="19">
        <v>0.90448025570603396</v>
      </c>
      <c r="BC19" s="19"/>
      <c r="BD19" s="19">
        <v>0.79472797036068799</v>
      </c>
      <c r="BE19" s="19">
        <v>0.78966659552815399</v>
      </c>
      <c r="BF19" s="19">
        <v>0.69355734046472495</v>
      </c>
      <c r="BG19" s="19"/>
      <c r="BH19" s="19">
        <v>0.78194056610381901</v>
      </c>
      <c r="BI19" s="19">
        <v>0.72218823017303002</v>
      </c>
      <c r="BJ19" s="19">
        <v>0.73348462070368103</v>
      </c>
      <c r="BK19" s="19"/>
      <c r="BL19" s="19">
        <v>0.71241476544531701</v>
      </c>
      <c r="BM19" s="19">
        <v>0.78596046862728197</v>
      </c>
      <c r="BN19" s="19">
        <v>0.77258357375861497</v>
      </c>
      <c r="BO19" s="19"/>
      <c r="BP19" s="19">
        <v>0.78128390631156697</v>
      </c>
      <c r="BQ19" s="19">
        <v>0.72152060656856398</v>
      </c>
      <c r="BR19" s="19"/>
      <c r="BS19" s="19">
        <v>0.82945661884434396</v>
      </c>
      <c r="BT19" s="19">
        <v>0.78487102698019295</v>
      </c>
      <c r="BU19" s="19">
        <v>0.75742587880560097</v>
      </c>
      <c r="BV19" s="19">
        <v>0.73904252482561805</v>
      </c>
      <c r="BW19" s="19"/>
      <c r="BX19" s="19">
        <v>0.79203242743365698</v>
      </c>
      <c r="BY19" s="19">
        <v>0.83380592476694704</v>
      </c>
      <c r="BZ19" s="19">
        <v>0.74128685416078999</v>
      </c>
      <c r="CA19" s="19"/>
      <c r="CB19" s="19">
        <v>0.899788624911663</v>
      </c>
      <c r="CC19" s="19">
        <v>0.91037723380821101</v>
      </c>
      <c r="CD19" s="19">
        <v>0.69868837873011602</v>
      </c>
      <c r="CE19" s="19">
        <v>0.78697843886616403</v>
      </c>
      <c r="CF19" s="19">
        <v>0.84977375790008203</v>
      </c>
      <c r="CG19" s="19">
        <v>0.33472716614247999</v>
      </c>
      <c r="CH19" s="19"/>
      <c r="CI19" s="19">
        <v>0.62910385914614697</v>
      </c>
      <c r="CJ19" s="19">
        <v>0.87037114123634096</v>
      </c>
      <c r="CK19" s="19">
        <v>0.27414785853183998</v>
      </c>
      <c r="CL19" s="19">
        <v>0.83386414848441903</v>
      </c>
    </row>
    <row r="20" spans="2:90" x14ac:dyDescent="0.35">
      <c r="B20" s="16"/>
    </row>
    <row r="21" spans="2:90" x14ac:dyDescent="0.35">
      <c r="B21" t="s">
        <v>118</v>
      </c>
    </row>
    <row r="22" spans="2:90" x14ac:dyDescent="0.35">
      <c r="B22" t="s">
        <v>119</v>
      </c>
    </row>
    <row r="24" spans="2:90" x14ac:dyDescent="0.35">
      <c r="B24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M18"/>
  <sheetViews>
    <sheetView showGridLines="0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13" width="20.7265625" customWidth="1"/>
  </cols>
  <sheetData>
    <row r="2" spans="2:13" ht="40" customHeight="1" x14ac:dyDescent="0.35">
      <c r="D2" s="30" t="s">
        <v>151</v>
      </c>
      <c r="E2" s="26"/>
      <c r="F2" s="26"/>
      <c r="G2" s="26"/>
      <c r="H2" s="26"/>
      <c r="I2" s="26"/>
      <c r="J2" s="26"/>
      <c r="K2" s="26"/>
      <c r="L2" s="26"/>
      <c r="M2" s="26"/>
    </row>
    <row r="6" spans="2:13" ht="50" customHeight="1" x14ac:dyDescent="0.35">
      <c r="B6" s="22" t="s">
        <v>14</v>
      </c>
      <c r="C6" s="22" t="s">
        <v>136</v>
      </c>
      <c r="D6" s="22" t="s">
        <v>137</v>
      </c>
      <c r="E6" s="22" t="s">
        <v>138</v>
      </c>
      <c r="F6" s="22" t="s">
        <v>139</v>
      </c>
      <c r="G6" s="22" t="s">
        <v>140</v>
      </c>
      <c r="H6" s="22" t="s">
        <v>141</v>
      </c>
      <c r="I6" s="22" t="s">
        <v>142</v>
      </c>
      <c r="J6" s="22" t="s">
        <v>143</v>
      </c>
      <c r="K6" s="22" t="s">
        <v>144</v>
      </c>
      <c r="L6" s="22" t="s">
        <v>145</v>
      </c>
    </row>
    <row r="7" spans="2:13" x14ac:dyDescent="0.35">
      <c r="B7" s="21" t="s">
        <v>146</v>
      </c>
      <c r="C7" s="17">
        <v>0.73742892906540103</v>
      </c>
      <c r="D7" s="17">
        <v>0.52653135275517804</v>
      </c>
      <c r="E7" s="17">
        <v>0.54039932206973096</v>
      </c>
      <c r="F7" s="17">
        <v>0.29454805470786899</v>
      </c>
      <c r="G7" s="17">
        <v>0.206560782311072</v>
      </c>
      <c r="H7" s="17">
        <v>0.30910846250634499</v>
      </c>
      <c r="I7" s="17">
        <v>0.51707326002263398</v>
      </c>
      <c r="J7" s="17">
        <v>0.34147269129287899</v>
      </c>
      <c r="K7" s="17">
        <v>0.55331379240285905</v>
      </c>
      <c r="L7" s="17">
        <v>0.72252435456972797</v>
      </c>
    </row>
    <row r="8" spans="2:13" x14ac:dyDescent="0.35">
      <c r="B8" s="21" t="s">
        <v>147</v>
      </c>
      <c r="C8" s="17">
        <v>0.174982630097545</v>
      </c>
      <c r="D8" s="17">
        <v>0.25835070445640701</v>
      </c>
      <c r="E8" s="17">
        <v>0.241050474324085</v>
      </c>
      <c r="F8" s="17">
        <v>0.34733340057555101</v>
      </c>
      <c r="G8" s="17">
        <v>0.25014606954620699</v>
      </c>
      <c r="H8" s="17">
        <v>0.32302144723392701</v>
      </c>
      <c r="I8" s="17">
        <v>0.34653648013455202</v>
      </c>
      <c r="J8" s="17">
        <v>0.36336057849764902</v>
      </c>
      <c r="K8" s="17">
        <v>0.217114470759765</v>
      </c>
      <c r="L8" s="17">
        <v>0.21566738143408601</v>
      </c>
    </row>
    <row r="9" spans="2:13" x14ac:dyDescent="0.35">
      <c r="B9" s="21" t="s">
        <v>148</v>
      </c>
      <c r="C9" s="17">
        <v>4.4722996392646201E-2</v>
      </c>
      <c r="D9" s="17">
        <v>0.10350712352578199</v>
      </c>
      <c r="E9" s="17">
        <v>0.10316158757856</v>
      </c>
      <c r="F9" s="17">
        <v>0.20404972245255401</v>
      </c>
      <c r="G9" s="17">
        <v>0.30774179903277499</v>
      </c>
      <c r="H9" s="17">
        <v>0.225493855969228</v>
      </c>
      <c r="I9" s="17">
        <v>8.0525074951996595E-2</v>
      </c>
      <c r="J9" s="17">
        <v>0.18777874112894699</v>
      </c>
      <c r="K9" s="17">
        <v>0.13419780534328801</v>
      </c>
      <c r="L9" s="17">
        <v>3.6881810305851699E-2</v>
      </c>
    </row>
    <row r="10" spans="2:13" ht="29" x14ac:dyDescent="0.35">
      <c r="B10" s="21" t="s">
        <v>149</v>
      </c>
      <c r="C10" s="17">
        <v>1.7590509329760001E-2</v>
      </c>
      <c r="D10" s="17">
        <v>3.8383158832036302E-2</v>
      </c>
      <c r="E10" s="17">
        <v>4.5688709142957397E-2</v>
      </c>
      <c r="F10" s="17">
        <v>9.0132120877994604E-2</v>
      </c>
      <c r="G10" s="17">
        <v>0.18400754071331701</v>
      </c>
      <c r="H10" s="17">
        <v>7.8361778151072398E-2</v>
      </c>
      <c r="I10" s="17">
        <v>1.33861728013489E-2</v>
      </c>
      <c r="J10" s="17">
        <v>6.9929379808486097E-2</v>
      </c>
      <c r="K10" s="17">
        <v>4.39887181163061E-2</v>
      </c>
      <c r="L10" s="17">
        <v>1.01955442435677E-2</v>
      </c>
    </row>
    <row r="11" spans="2:13" x14ac:dyDescent="0.35">
      <c r="B11" s="21" t="s">
        <v>150</v>
      </c>
      <c r="C11" s="17">
        <v>2.5274935114647401E-2</v>
      </c>
      <c r="D11" s="17">
        <v>7.3227660430596905E-2</v>
      </c>
      <c r="E11" s="17">
        <v>6.9699906884666193E-2</v>
      </c>
      <c r="F11" s="17">
        <v>6.39367013860309E-2</v>
      </c>
      <c r="G11" s="17">
        <v>5.1543808396628601E-2</v>
      </c>
      <c r="H11" s="17">
        <v>6.4014456139427606E-2</v>
      </c>
      <c r="I11" s="17">
        <v>4.2479012089468797E-2</v>
      </c>
      <c r="J11" s="17">
        <v>3.7458609272038403E-2</v>
      </c>
      <c r="K11" s="17">
        <v>5.1385213377781597E-2</v>
      </c>
      <c r="L11" s="17">
        <v>1.4730909446767399E-2</v>
      </c>
    </row>
    <row r="12" spans="2:13" x14ac:dyDescent="0.3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</row>
    <row r="13" spans="2:13" x14ac:dyDescent="0.35">
      <c r="B13" t="s">
        <v>118</v>
      </c>
    </row>
    <row r="14" spans="2:13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M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B2:C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501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489</v>
      </c>
      <c r="C9" s="17">
        <v>0.39226560232102398</v>
      </c>
      <c r="D9" s="17">
        <v>0.372387573519119</v>
      </c>
      <c r="E9" s="17">
        <v>0.40842716577328197</v>
      </c>
      <c r="F9" s="17"/>
      <c r="G9" s="17">
        <v>0.41018009814092399</v>
      </c>
      <c r="H9" s="17">
        <v>0.39885564059689899</v>
      </c>
      <c r="I9" s="17">
        <v>0.44239608492288401</v>
      </c>
      <c r="J9" s="17">
        <v>0.42344005041612298</v>
      </c>
      <c r="K9" s="17">
        <v>0.34766311081421503</v>
      </c>
      <c r="L9" s="17">
        <v>0.44013952879720902</v>
      </c>
      <c r="M9" s="17">
        <v>0.403206788784226</v>
      </c>
      <c r="N9" s="17">
        <v>0.32124841594129799</v>
      </c>
      <c r="O9" s="17">
        <v>0.352806314763283</v>
      </c>
      <c r="P9" s="17"/>
      <c r="Q9" s="17">
        <v>0.364133694127869</v>
      </c>
      <c r="R9" s="17">
        <v>0.40264413523902298</v>
      </c>
      <c r="S9" s="17">
        <v>0.41058414676157701</v>
      </c>
      <c r="T9" s="17">
        <v>0.39705512873675702</v>
      </c>
      <c r="U9" s="17"/>
      <c r="V9" s="17">
        <v>0.39109812935000399</v>
      </c>
      <c r="W9" s="17">
        <v>0.40863607510642802</v>
      </c>
      <c r="X9" s="17">
        <v>0.366211419856461</v>
      </c>
      <c r="Y9" s="17">
        <v>0.43311338422884499</v>
      </c>
      <c r="Z9" s="17">
        <v>0.39088568052754702</v>
      </c>
      <c r="AA9" s="17">
        <v>0.36116117540412201</v>
      </c>
      <c r="AB9" s="17">
        <v>0.37421388160304497</v>
      </c>
      <c r="AC9" s="17">
        <v>0.33882750894511299</v>
      </c>
      <c r="AD9" s="17">
        <v>0.41858372729030602</v>
      </c>
      <c r="AE9" s="17"/>
      <c r="AF9" s="17">
        <v>0.403555425162198</v>
      </c>
      <c r="AG9" s="17">
        <v>0.38552993564912202</v>
      </c>
      <c r="AH9" s="17">
        <v>0.38428296966618303</v>
      </c>
      <c r="AI9" s="17">
        <v>0.43755217229621801</v>
      </c>
      <c r="AJ9" s="17">
        <v>0.38162930126262301</v>
      </c>
      <c r="AK9" s="17">
        <v>0.39007974703546899</v>
      </c>
      <c r="AL9" s="17"/>
      <c r="AM9" s="17">
        <v>0.33244238784548402</v>
      </c>
      <c r="AN9" s="17">
        <v>0.33032382945160099</v>
      </c>
      <c r="AO9" s="17">
        <v>0.40001012246262602</v>
      </c>
      <c r="AP9" s="17">
        <v>0.30782211543042298</v>
      </c>
      <c r="AQ9" s="17">
        <v>0.36386435579801801</v>
      </c>
      <c r="AR9" s="17">
        <v>0.37187615398517898</v>
      </c>
      <c r="AS9" s="17">
        <v>0.381875935786056</v>
      </c>
      <c r="AT9" s="17">
        <v>0.41436961164181602</v>
      </c>
      <c r="AU9" s="17">
        <v>0.43497589275659898</v>
      </c>
      <c r="AV9" s="17">
        <v>0.48107598023689102</v>
      </c>
      <c r="AW9" s="17">
        <v>0.34360707682138403</v>
      </c>
      <c r="AX9" s="17">
        <v>0.34316413308022498</v>
      </c>
      <c r="AY9" s="17">
        <v>0.39052673963389301</v>
      </c>
      <c r="AZ9" s="17">
        <v>0.51177139923442905</v>
      </c>
      <c r="BA9" s="17">
        <v>0.46419979304476999</v>
      </c>
      <c r="BB9" s="17">
        <v>0.48182381228238902</v>
      </c>
      <c r="BC9" s="17"/>
      <c r="BD9" s="17">
        <v>0.41089011215555599</v>
      </c>
      <c r="BE9" s="17">
        <v>0.40409233381629101</v>
      </c>
      <c r="BF9" s="17">
        <v>0.37080749745080799</v>
      </c>
      <c r="BG9" s="17"/>
      <c r="BH9" s="17">
        <v>0.40638339674625601</v>
      </c>
      <c r="BI9" s="17">
        <v>0.41515879278984902</v>
      </c>
      <c r="BJ9" s="17">
        <v>0.40300379877821402</v>
      </c>
      <c r="BK9" s="17"/>
      <c r="BL9" s="17">
        <v>0.39086817191086798</v>
      </c>
      <c r="BM9" s="17">
        <v>0.43211134378015997</v>
      </c>
      <c r="BN9" s="17">
        <v>0.410323329881007</v>
      </c>
      <c r="BO9" s="17"/>
      <c r="BP9" s="17">
        <v>0.43655439593659501</v>
      </c>
      <c r="BQ9" s="17">
        <v>0.37145563333107801</v>
      </c>
      <c r="BR9" s="17"/>
      <c r="BS9" s="17">
        <v>0.57932379641978904</v>
      </c>
      <c r="BT9" s="17">
        <v>0.44151064730789602</v>
      </c>
      <c r="BU9" s="17">
        <v>0.36328758960577601</v>
      </c>
      <c r="BV9" s="17">
        <v>0.34050867282858799</v>
      </c>
      <c r="BW9" s="17"/>
      <c r="BX9" s="17">
        <v>0.39902143168769499</v>
      </c>
      <c r="BY9" s="17">
        <v>0.491582422215324</v>
      </c>
      <c r="BZ9" s="17">
        <v>0.38549326150635199</v>
      </c>
      <c r="CA9" s="17"/>
      <c r="CB9" s="17">
        <v>0.54978706405960398</v>
      </c>
      <c r="CC9" s="17">
        <v>0.51534603136808399</v>
      </c>
      <c r="CD9" s="17">
        <v>0.269254206876682</v>
      </c>
      <c r="CE9" s="17">
        <v>0.37433208858525002</v>
      </c>
      <c r="CF9" s="17">
        <v>0.53993732648472603</v>
      </c>
      <c r="CG9" s="17">
        <v>0.134320868433777</v>
      </c>
      <c r="CH9" s="17"/>
      <c r="CI9" s="17">
        <v>0.26933312774887103</v>
      </c>
      <c r="CJ9" s="17">
        <v>0.56485236348871604</v>
      </c>
      <c r="CK9" s="17">
        <v>8.1402895285403606E-2</v>
      </c>
      <c r="CL9" s="17">
        <v>0.400798624913071</v>
      </c>
    </row>
    <row r="10" spans="2:90" x14ac:dyDescent="0.35">
      <c r="B10" s="21" t="s">
        <v>490</v>
      </c>
      <c r="C10" s="17">
        <v>0.22802670172902301</v>
      </c>
      <c r="D10" s="17">
        <v>0.220919182813066</v>
      </c>
      <c r="E10" s="17">
        <v>0.235611658970729</v>
      </c>
      <c r="F10" s="17"/>
      <c r="G10" s="17">
        <v>0.23487732585295301</v>
      </c>
      <c r="H10" s="17">
        <v>0.27341891568866999</v>
      </c>
      <c r="I10" s="17">
        <v>0.18956082932139401</v>
      </c>
      <c r="J10" s="17">
        <v>0.16041732272585699</v>
      </c>
      <c r="K10" s="17">
        <v>0.212191329683066</v>
      </c>
      <c r="L10" s="17">
        <v>0.254727278035774</v>
      </c>
      <c r="M10" s="17">
        <v>0.23552565469145401</v>
      </c>
      <c r="N10" s="17">
        <v>0.26645603536178403</v>
      </c>
      <c r="O10" s="17">
        <v>0.219841048123464</v>
      </c>
      <c r="P10" s="17"/>
      <c r="Q10" s="17">
        <v>0.22583962859255199</v>
      </c>
      <c r="R10" s="17">
        <v>0.229812010838855</v>
      </c>
      <c r="S10" s="17">
        <v>0.20034588899633199</v>
      </c>
      <c r="T10" s="17">
        <v>0.228998411563442</v>
      </c>
      <c r="U10" s="17"/>
      <c r="V10" s="17">
        <v>0.204614678377987</v>
      </c>
      <c r="W10" s="17">
        <v>0.23427166301712701</v>
      </c>
      <c r="X10" s="17">
        <v>0.24436395305761999</v>
      </c>
      <c r="Y10" s="17">
        <v>0.196190286322211</v>
      </c>
      <c r="Z10" s="17">
        <v>0.223312614616472</v>
      </c>
      <c r="AA10" s="17">
        <v>0.23660291605973899</v>
      </c>
      <c r="AB10" s="17">
        <v>0.26503733686417602</v>
      </c>
      <c r="AC10" s="17">
        <v>0.229030856276111</v>
      </c>
      <c r="AD10" s="17">
        <v>0.23006863227211999</v>
      </c>
      <c r="AE10" s="17"/>
      <c r="AF10" s="17">
        <v>0.19214494209320601</v>
      </c>
      <c r="AG10" s="17">
        <v>0.224153589847912</v>
      </c>
      <c r="AH10" s="17">
        <v>0.26016568506943799</v>
      </c>
      <c r="AI10" s="17">
        <v>0.24067347080754301</v>
      </c>
      <c r="AJ10" s="17">
        <v>0.22919388746071001</v>
      </c>
      <c r="AK10" s="17">
        <v>0.24413327141435101</v>
      </c>
      <c r="AL10" s="17"/>
      <c r="AM10" s="17">
        <v>0.14136841593420099</v>
      </c>
      <c r="AN10" s="17">
        <v>0.18337616809926199</v>
      </c>
      <c r="AO10" s="17">
        <v>0.21717010732318601</v>
      </c>
      <c r="AP10" s="17">
        <v>0.26211454850430599</v>
      </c>
      <c r="AQ10" s="17">
        <v>0.243767455576062</v>
      </c>
      <c r="AR10" s="17">
        <v>0.240056317646753</v>
      </c>
      <c r="AS10" s="17">
        <v>0.219100246582558</v>
      </c>
      <c r="AT10" s="17">
        <v>0.21088010896780901</v>
      </c>
      <c r="AU10" s="17">
        <v>0.23755250836191399</v>
      </c>
      <c r="AV10" s="17">
        <v>0.191665174590082</v>
      </c>
      <c r="AW10" s="17">
        <v>0.21604207294050601</v>
      </c>
      <c r="AX10" s="17">
        <v>0.264318645816838</v>
      </c>
      <c r="AY10" s="17">
        <v>0.233923397661493</v>
      </c>
      <c r="AZ10" s="17">
        <v>0.21504516104534599</v>
      </c>
      <c r="BA10" s="17">
        <v>0.29978250546560098</v>
      </c>
      <c r="BB10" s="17">
        <v>0.25265628321060601</v>
      </c>
      <c r="BC10" s="17"/>
      <c r="BD10" s="17">
        <v>0.23333690167469101</v>
      </c>
      <c r="BE10" s="17">
        <v>0.22576057781863201</v>
      </c>
      <c r="BF10" s="17">
        <v>0.22746504121118899</v>
      </c>
      <c r="BG10" s="17"/>
      <c r="BH10" s="17">
        <v>0.234251785277835</v>
      </c>
      <c r="BI10" s="17">
        <v>0.210252233222783</v>
      </c>
      <c r="BJ10" s="17">
        <v>0.23535823315332699</v>
      </c>
      <c r="BK10" s="17"/>
      <c r="BL10" s="17">
        <v>0.20117876016564201</v>
      </c>
      <c r="BM10" s="17">
        <v>0.25739129819437401</v>
      </c>
      <c r="BN10" s="17">
        <v>0.25757770640946598</v>
      </c>
      <c r="BO10" s="17"/>
      <c r="BP10" s="17">
        <v>0.219633014237824</v>
      </c>
      <c r="BQ10" s="17">
        <v>0.228305631090713</v>
      </c>
      <c r="BR10" s="17"/>
      <c r="BS10" s="17">
        <v>0.18277798639456899</v>
      </c>
      <c r="BT10" s="17">
        <v>0.25670330152477899</v>
      </c>
      <c r="BU10" s="17">
        <v>0.22747020385752101</v>
      </c>
      <c r="BV10" s="17">
        <v>0.24010933635517101</v>
      </c>
      <c r="BW10" s="17"/>
      <c r="BX10" s="17">
        <v>0.27337794018449302</v>
      </c>
      <c r="BY10" s="17">
        <v>0.23271166348071501</v>
      </c>
      <c r="BZ10" s="17">
        <v>0.223245930741265</v>
      </c>
      <c r="CA10" s="17"/>
      <c r="CB10" s="17">
        <v>0.246756533863634</v>
      </c>
      <c r="CC10" s="17">
        <v>0.23561430725744201</v>
      </c>
      <c r="CD10" s="17">
        <v>0.225907170729748</v>
      </c>
      <c r="CE10" s="17">
        <v>0.28793104235619998</v>
      </c>
      <c r="CF10" s="17">
        <v>0.20926898917553399</v>
      </c>
      <c r="CG10" s="17">
        <v>0.14870010272846901</v>
      </c>
      <c r="CH10" s="17"/>
      <c r="CI10" s="17">
        <v>0.27531455825649398</v>
      </c>
      <c r="CJ10" s="17">
        <v>0.20836571599151901</v>
      </c>
      <c r="CK10" s="17">
        <v>0.136153077272998</v>
      </c>
      <c r="CL10" s="17">
        <v>0.25346727803216001</v>
      </c>
    </row>
    <row r="11" spans="2:90" x14ac:dyDescent="0.35">
      <c r="B11" s="21" t="s">
        <v>491</v>
      </c>
      <c r="C11" s="17">
        <v>0.171161048088008</v>
      </c>
      <c r="D11" s="17">
        <v>0.18140566254823301</v>
      </c>
      <c r="E11" s="17">
        <v>0.16289190536204001</v>
      </c>
      <c r="F11" s="17"/>
      <c r="G11" s="17">
        <v>0.1660372930391</v>
      </c>
      <c r="H11" s="17">
        <v>0.17903632125353</v>
      </c>
      <c r="I11" s="17">
        <v>0.13687881523936801</v>
      </c>
      <c r="J11" s="17">
        <v>0.18220394966751899</v>
      </c>
      <c r="K11" s="17">
        <v>0.222391605508207</v>
      </c>
      <c r="L11" s="17">
        <v>0.13998169194389101</v>
      </c>
      <c r="M11" s="17">
        <v>0.169067146226972</v>
      </c>
      <c r="N11" s="17">
        <v>0.17156407929627801</v>
      </c>
      <c r="O11" s="17">
        <v>0.17368454042283801</v>
      </c>
      <c r="P11" s="17"/>
      <c r="Q11" s="17">
        <v>0.19033888734787199</v>
      </c>
      <c r="R11" s="17">
        <v>0.188837218885609</v>
      </c>
      <c r="S11" s="17">
        <v>0.118485516721103</v>
      </c>
      <c r="T11" s="17">
        <v>0.17085455581397899</v>
      </c>
      <c r="U11" s="17"/>
      <c r="V11" s="17">
        <v>0.16769789126898099</v>
      </c>
      <c r="W11" s="17">
        <v>0.20481558632595601</v>
      </c>
      <c r="X11" s="17">
        <v>0.15319590096958899</v>
      </c>
      <c r="Y11" s="17">
        <v>0.16330370990780799</v>
      </c>
      <c r="Z11" s="17">
        <v>0.15727834440125599</v>
      </c>
      <c r="AA11" s="17">
        <v>0.188964051147957</v>
      </c>
      <c r="AB11" s="17">
        <v>0.15862781169557599</v>
      </c>
      <c r="AC11" s="17">
        <v>0.21431498985345099</v>
      </c>
      <c r="AD11" s="17">
        <v>0.14618798185069201</v>
      </c>
      <c r="AE11" s="17"/>
      <c r="AF11" s="17">
        <v>0.15519054112938799</v>
      </c>
      <c r="AG11" s="17">
        <v>0.16105361029344301</v>
      </c>
      <c r="AH11" s="17">
        <v>0.19289800657306</v>
      </c>
      <c r="AI11" s="17">
        <v>0.14459541313261201</v>
      </c>
      <c r="AJ11" s="17">
        <v>0.19051733252612901</v>
      </c>
      <c r="AK11" s="17">
        <v>0.17396216361221301</v>
      </c>
      <c r="AL11" s="17"/>
      <c r="AM11" s="17">
        <v>0.20434909229355799</v>
      </c>
      <c r="AN11" s="17">
        <v>0.184934147853102</v>
      </c>
      <c r="AO11" s="17">
        <v>0.123159918269065</v>
      </c>
      <c r="AP11" s="17">
        <v>0.120695204538769</v>
      </c>
      <c r="AQ11" s="17">
        <v>0.22834687459199501</v>
      </c>
      <c r="AR11" s="17">
        <v>0.17136628527994299</v>
      </c>
      <c r="AS11" s="17">
        <v>0.16170039680109</v>
      </c>
      <c r="AT11" s="17">
        <v>0.19138484332655001</v>
      </c>
      <c r="AU11" s="17">
        <v>0.14480819698098499</v>
      </c>
      <c r="AV11" s="17">
        <v>0.16724464707252301</v>
      </c>
      <c r="AW11" s="17">
        <v>0.21120206374150899</v>
      </c>
      <c r="AX11" s="17">
        <v>0.19957223678813901</v>
      </c>
      <c r="AY11" s="17">
        <v>0.15475527675637299</v>
      </c>
      <c r="AZ11" s="17">
        <v>0.125171035272718</v>
      </c>
      <c r="BA11" s="17">
        <v>0.147639980687123</v>
      </c>
      <c r="BB11" s="17">
        <v>0.153439026511624</v>
      </c>
      <c r="BC11" s="17"/>
      <c r="BD11" s="17">
        <v>0.171611156205392</v>
      </c>
      <c r="BE11" s="17">
        <v>0.16791569055158501</v>
      </c>
      <c r="BF11" s="17">
        <v>0.17398575149154</v>
      </c>
      <c r="BG11" s="17"/>
      <c r="BH11" s="17">
        <v>0.166420025206856</v>
      </c>
      <c r="BI11" s="17">
        <v>0.167937140364467</v>
      </c>
      <c r="BJ11" s="17">
        <v>0.18804875055846601</v>
      </c>
      <c r="BK11" s="17"/>
      <c r="BL11" s="17">
        <v>0.14743235431019799</v>
      </c>
      <c r="BM11" s="17">
        <v>0.14826394861338199</v>
      </c>
      <c r="BN11" s="17">
        <v>0.187038722069651</v>
      </c>
      <c r="BO11" s="17"/>
      <c r="BP11" s="17">
        <v>0.16323503517072199</v>
      </c>
      <c r="BQ11" s="17">
        <v>0.17031689748089299</v>
      </c>
      <c r="BR11" s="17"/>
      <c r="BS11" s="17">
        <v>0.102449901763443</v>
      </c>
      <c r="BT11" s="17">
        <v>0.14681166584159899</v>
      </c>
      <c r="BU11" s="17">
        <v>0.196725687562438</v>
      </c>
      <c r="BV11" s="17">
        <v>0.18915464306014901</v>
      </c>
      <c r="BW11" s="17"/>
      <c r="BX11" s="17">
        <v>0.161451169153283</v>
      </c>
      <c r="BY11" s="17">
        <v>0.16098142485272299</v>
      </c>
      <c r="BZ11" s="17">
        <v>0.17274853227176201</v>
      </c>
      <c r="CA11" s="17"/>
      <c r="CB11" s="17">
        <v>0.124005964104153</v>
      </c>
      <c r="CC11" s="17">
        <v>0.15697729766728299</v>
      </c>
      <c r="CD11" s="17">
        <v>0.22277961926189299</v>
      </c>
      <c r="CE11" s="17">
        <v>0.15934700613637201</v>
      </c>
      <c r="CF11" s="17">
        <v>0.14008869338898999</v>
      </c>
      <c r="CG11" s="17">
        <v>0.20812169691323901</v>
      </c>
      <c r="CH11" s="17"/>
      <c r="CI11" s="17">
        <v>0.16479410168286601</v>
      </c>
      <c r="CJ11" s="17">
        <v>0.123309107941904</v>
      </c>
      <c r="CK11" s="17">
        <v>0.20048642800850799</v>
      </c>
      <c r="CL11" s="17">
        <v>0.193006251004091</v>
      </c>
    </row>
    <row r="12" spans="2:90" x14ac:dyDescent="0.35">
      <c r="B12" s="21" t="s">
        <v>492</v>
      </c>
      <c r="C12" s="17">
        <v>0.114017447526598</v>
      </c>
      <c r="D12" s="17">
        <v>0.117356315559042</v>
      </c>
      <c r="E12" s="17">
        <v>0.112804715650704</v>
      </c>
      <c r="F12" s="17"/>
      <c r="G12" s="17">
        <v>0.121218667772146</v>
      </c>
      <c r="H12" s="17">
        <v>8.3245232747056405E-2</v>
      </c>
      <c r="I12" s="17">
        <v>0.119707549826588</v>
      </c>
      <c r="J12" s="17">
        <v>0.10303508454620899</v>
      </c>
      <c r="K12" s="17">
        <v>0.12570876154215899</v>
      </c>
      <c r="L12" s="17">
        <v>8.8058930545320602E-2</v>
      </c>
      <c r="M12" s="17">
        <v>0.114092621510316</v>
      </c>
      <c r="N12" s="17">
        <v>0.152655012615182</v>
      </c>
      <c r="O12" s="17">
        <v>0.11593774195661</v>
      </c>
      <c r="P12" s="17"/>
      <c r="Q12" s="17">
        <v>0.116907667643291</v>
      </c>
      <c r="R12" s="17">
        <v>0.114977462125904</v>
      </c>
      <c r="S12" s="17">
        <v>0.18236525173210499</v>
      </c>
      <c r="T12" s="17">
        <v>0.107355914427031</v>
      </c>
      <c r="U12" s="17"/>
      <c r="V12" s="17">
        <v>0.146352585949442</v>
      </c>
      <c r="W12" s="17">
        <v>7.6001679495354593E-2</v>
      </c>
      <c r="X12" s="17">
        <v>0.14063943238819901</v>
      </c>
      <c r="Y12" s="17">
        <v>0.10861004822572</v>
      </c>
      <c r="Z12" s="17">
        <v>0.12711268787389199</v>
      </c>
      <c r="AA12" s="17">
        <v>0.128172778207268</v>
      </c>
      <c r="AB12" s="17">
        <v>7.7520622309484005E-2</v>
      </c>
      <c r="AC12" s="17">
        <v>9.4309710541090996E-2</v>
      </c>
      <c r="AD12" s="17">
        <v>0.116903041596766</v>
      </c>
      <c r="AE12" s="17"/>
      <c r="AF12" s="17">
        <v>0.13702372115519401</v>
      </c>
      <c r="AG12" s="17">
        <v>0.12031137249793999</v>
      </c>
      <c r="AH12" s="17">
        <v>9.2022252598543006E-2</v>
      </c>
      <c r="AI12" s="17">
        <v>9.4418644807811605E-2</v>
      </c>
      <c r="AJ12" s="17">
        <v>0.10516025382923901</v>
      </c>
      <c r="AK12" s="17">
        <v>0.10847754467014301</v>
      </c>
      <c r="AL12" s="17"/>
      <c r="AM12" s="17">
        <v>0.164904637196753</v>
      </c>
      <c r="AN12" s="17">
        <v>0.12945039404556899</v>
      </c>
      <c r="AO12" s="17">
        <v>0.13071706873733299</v>
      </c>
      <c r="AP12" s="17">
        <v>0.210495537539929</v>
      </c>
      <c r="AQ12" s="17">
        <v>9.8628751860201896E-2</v>
      </c>
      <c r="AR12" s="17">
        <v>0.10222236001090999</v>
      </c>
      <c r="AS12" s="17">
        <v>0.125498811418705</v>
      </c>
      <c r="AT12" s="17">
        <v>0.132798105004091</v>
      </c>
      <c r="AU12" s="17">
        <v>9.6764258901360298E-2</v>
      </c>
      <c r="AV12" s="17">
        <v>0.112172128899964</v>
      </c>
      <c r="AW12" s="17">
        <v>0.100957353355034</v>
      </c>
      <c r="AX12" s="17">
        <v>9.4347454211875306E-2</v>
      </c>
      <c r="AY12" s="17">
        <v>0.16382548979624401</v>
      </c>
      <c r="AZ12" s="17">
        <v>8.8611267031175903E-2</v>
      </c>
      <c r="BA12" s="17">
        <v>2.9563058495838599E-2</v>
      </c>
      <c r="BB12" s="17">
        <v>5.05853800204773E-2</v>
      </c>
      <c r="BC12" s="17"/>
      <c r="BD12" s="17">
        <v>9.3104405384567102E-2</v>
      </c>
      <c r="BE12" s="17">
        <v>0.117992465114431</v>
      </c>
      <c r="BF12" s="17">
        <v>0.12564700054705</v>
      </c>
      <c r="BG12" s="17"/>
      <c r="BH12" s="17">
        <v>0.10583547990642</v>
      </c>
      <c r="BI12" s="17">
        <v>0.11280842287859399</v>
      </c>
      <c r="BJ12" s="17">
        <v>8.6596804101502403E-2</v>
      </c>
      <c r="BK12" s="17"/>
      <c r="BL12" s="17">
        <v>0.16545260841505</v>
      </c>
      <c r="BM12" s="17">
        <v>7.3171912007476497E-2</v>
      </c>
      <c r="BN12" s="17">
        <v>8.3805679191421303E-2</v>
      </c>
      <c r="BO12" s="17"/>
      <c r="BP12" s="17">
        <v>8.7708451937837703E-2</v>
      </c>
      <c r="BQ12" s="17">
        <v>0.131794669771513</v>
      </c>
      <c r="BR12" s="17"/>
      <c r="BS12" s="17">
        <v>9.0674327202261595E-2</v>
      </c>
      <c r="BT12" s="17">
        <v>8.6079718715107098E-2</v>
      </c>
      <c r="BU12" s="17">
        <v>0.117980913991724</v>
      </c>
      <c r="BV12" s="17">
        <v>0.12042937794385</v>
      </c>
      <c r="BW12" s="17"/>
      <c r="BX12" s="17">
        <v>9.03252508178541E-2</v>
      </c>
      <c r="BY12" s="17">
        <v>5.0958258945223399E-2</v>
      </c>
      <c r="BZ12" s="17">
        <v>0.120239605334285</v>
      </c>
      <c r="CA12" s="17"/>
      <c r="CB12" s="17">
        <v>4.38450840158408E-2</v>
      </c>
      <c r="CC12" s="17">
        <v>6.1499640336134802E-2</v>
      </c>
      <c r="CD12" s="17">
        <v>0.166741313847767</v>
      </c>
      <c r="CE12" s="17">
        <v>8.3887484427858303E-2</v>
      </c>
      <c r="CF12" s="17">
        <v>5.8552287410218999E-2</v>
      </c>
      <c r="CG12" s="17">
        <v>0.262935661720546</v>
      </c>
      <c r="CH12" s="17"/>
      <c r="CI12" s="17">
        <v>0.12602848691504301</v>
      </c>
      <c r="CJ12" s="17">
        <v>4.21862192959927E-2</v>
      </c>
      <c r="CK12" s="17">
        <v>0.36138113204480898</v>
      </c>
      <c r="CL12" s="17">
        <v>8.7847162344736898E-2</v>
      </c>
    </row>
    <row r="13" spans="2:90" x14ac:dyDescent="0.35">
      <c r="B13" s="21" t="s">
        <v>493</v>
      </c>
      <c r="C13" s="17">
        <v>4.6214609157172598E-2</v>
      </c>
      <c r="D13" s="17">
        <v>4.8736943970243599E-2</v>
      </c>
      <c r="E13" s="17">
        <v>4.3751019937700003E-2</v>
      </c>
      <c r="F13" s="17"/>
      <c r="G13" s="17">
        <v>2.2454552462970501E-2</v>
      </c>
      <c r="H13" s="17">
        <v>3.0674470752189601E-2</v>
      </c>
      <c r="I13" s="17">
        <v>6.5792514731223106E-2</v>
      </c>
      <c r="J13" s="17">
        <v>5.3292166121276401E-2</v>
      </c>
      <c r="K13" s="17">
        <v>4.9899037264290298E-2</v>
      </c>
      <c r="L13" s="17">
        <v>2.59048597932072E-2</v>
      </c>
      <c r="M13" s="17">
        <v>5.2480144614952602E-2</v>
      </c>
      <c r="N13" s="17">
        <v>4.4146854318572702E-2</v>
      </c>
      <c r="O13" s="17">
        <v>6.9667725652778206E-2</v>
      </c>
      <c r="P13" s="17"/>
      <c r="Q13" s="17">
        <v>5.9099440542720399E-2</v>
      </c>
      <c r="R13" s="17">
        <v>2.9309586741072001E-2</v>
      </c>
      <c r="S13" s="17">
        <v>4.4009843786063603E-2</v>
      </c>
      <c r="T13" s="17">
        <v>4.5036862809241102E-2</v>
      </c>
      <c r="U13" s="17"/>
      <c r="V13" s="17">
        <v>4.2592849998988699E-2</v>
      </c>
      <c r="W13" s="17">
        <v>3.7417591252342702E-2</v>
      </c>
      <c r="X13" s="17">
        <v>6.12464117514663E-2</v>
      </c>
      <c r="Y13" s="17">
        <v>5.4465762922050999E-2</v>
      </c>
      <c r="Z13" s="17">
        <v>3.6116099505440799E-2</v>
      </c>
      <c r="AA13" s="17">
        <v>5.0433872002942803E-2</v>
      </c>
      <c r="AB13" s="17">
        <v>4.2735899221558397E-2</v>
      </c>
      <c r="AC13" s="17">
        <v>6.1576114370474097E-2</v>
      </c>
      <c r="AD13" s="17">
        <v>4.4661985494631198E-2</v>
      </c>
      <c r="AE13" s="17"/>
      <c r="AF13" s="17">
        <v>4.42151757389527E-2</v>
      </c>
      <c r="AG13" s="17">
        <v>6.7362136136791206E-2</v>
      </c>
      <c r="AH13" s="17">
        <v>2.21532629418578E-2</v>
      </c>
      <c r="AI13" s="17">
        <v>1.5675226359589602E-2</v>
      </c>
      <c r="AJ13" s="17">
        <v>4.48182778153354E-2</v>
      </c>
      <c r="AK13" s="17">
        <v>4.7541728802400401E-2</v>
      </c>
      <c r="AL13" s="17"/>
      <c r="AM13" s="17">
        <v>3.8044336853919197E-2</v>
      </c>
      <c r="AN13" s="17">
        <v>5.8393433361255902E-2</v>
      </c>
      <c r="AO13" s="17">
        <v>5.3379099180454699E-2</v>
      </c>
      <c r="AP13" s="17">
        <v>5.2515693228888799E-2</v>
      </c>
      <c r="AQ13" s="17">
        <v>2.9266523162696501E-2</v>
      </c>
      <c r="AR13" s="17">
        <v>5.5486789976381901E-2</v>
      </c>
      <c r="AS13" s="17">
        <v>7.9327147664224607E-2</v>
      </c>
      <c r="AT13" s="17">
        <v>3.98742138326015E-2</v>
      </c>
      <c r="AU13" s="17">
        <v>6.9320532604519702E-2</v>
      </c>
      <c r="AV13" s="17">
        <v>3.0158302983973002E-2</v>
      </c>
      <c r="AW13" s="17">
        <v>7.6457837431473594E-2</v>
      </c>
      <c r="AX13" s="17">
        <v>4.3384256196498203E-2</v>
      </c>
      <c r="AY13" s="17">
        <v>2.3836588992636899E-2</v>
      </c>
      <c r="AZ13" s="17">
        <v>2.3278255641444701E-2</v>
      </c>
      <c r="BA13" s="17">
        <v>1.4843822294140101E-2</v>
      </c>
      <c r="BB13" s="17">
        <v>4.8162173723400002E-2</v>
      </c>
      <c r="BC13" s="17"/>
      <c r="BD13" s="17">
        <v>4.9575562952927803E-2</v>
      </c>
      <c r="BE13" s="17">
        <v>3.8277469690351999E-2</v>
      </c>
      <c r="BF13" s="17">
        <v>5.0409366562927098E-2</v>
      </c>
      <c r="BG13" s="17"/>
      <c r="BH13" s="17">
        <v>4.1819376332424898E-2</v>
      </c>
      <c r="BI13" s="17">
        <v>5.3657176195770297E-2</v>
      </c>
      <c r="BJ13" s="17">
        <v>5.1385903753620198E-2</v>
      </c>
      <c r="BK13" s="17"/>
      <c r="BL13" s="17">
        <v>4.2535700517073803E-2</v>
      </c>
      <c r="BM13" s="17">
        <v>4.2959768756595698E-2</v>
      </c>
      <c r="BN13" s="17">
        <v>3.7108920014743099E-2</v>
      </c>
      <c r="BO13" s="17"/>
      <c r="BP13" s="17">
        <v>5.6702308211957798E-2</v>
      </c>
      <c r="BQ13" s="17">
        <v>4.18305496874357E-2</v>
      </c>
      <c r="BR13" s="17"/>
      <c r="BS13" s="17">
        <v>2.49495564102576E-2</v>
      </c>
      <c r="BT13" s="17">
        <v>2.7628853322746599E-2</v>
      </c>
      <c r="BU13" s="17">
        <v>5.16572358599382E-2</v>
      </c>
      <c r="BV13" s="17">
        <v>5.6348376191538999E-2</v>
      </c>
      <c r="BW13" s="17"/>
      <c r="BX13" s="17">
        <v>3.79436927047525E-2</v>
      </c>
      <c r="BY13" s="17">
        <v>4.11631951680657E-2</v>
      </c>
      <c r="BZ13" s="17">
        <v>4.7344407372297302E-2</v>
      </c>
      <c r="CA13" s="17"/>
      <c r="CB13" s="17">
        <v>1.7041894591026001E-2</v>
      </c>
      <c r="CC13" s="17">
        <v>1.39536705623294E-2</v>
      </c>
      <c r="CD13" s="17">
        <v>5.3392563489360098E-2</v>
      </c>
      <c r="CE13" s="17">
        <v>6.5414159544959896E-2</v>
      </c>
      <c r="CF13" s="17">
        <v>1.95891739105662E-2</v>
      </c>
      <c r="CG13" s="17">
        <v>0.10983760036295601</v>
      </c>
      <c r="CH13" s="17"/>
      <c r="CI13" s="17">
        <v>6.6019053006261402E-2</v>
      </c>
      <c r="CJ13" s="17">
        <v>2.6246512237043301E-2</v>
      </c>
      <c r="CK13" s="17">
        <v>0.11188007810626199</v>
      </c>
      <c r="CL13" s="17">
        <v>3.6070241251170698E-2</v>
      </c>
    </row>
    <row r="14" spans="2:90" x14ac:dyDescent="0.35">
      <c r="B14" s="21" t="s">
        <v>494</v>
      </c>
      <c r="C14" s="17">
        <v>1.9920980253387E-2</v>
      </c>
      <c r="D14" s="17">
        <v>2.3751743292004902E-2</v>
      </c>
      <c r="E14" s="17">
        <v>1.64633472468955E-2</v>
      </c>
      <c r="F14" s="17"/>
      <c r="G14" s="17">
        <v>1.4966299719376601E-2</v>
      </c>
      <c r="H14" s="17">
        <v>8.20597433502935E-4</v>
      </c>
      <c r="I14" s="17">
        <v>2.15113330457842E-2</v>
      </c>
      <c r="J14" s="17">
        <v>1.4207221298263399E-2</v>
      </c>
      <c r="K14" s="17">
        <v>2.2404622498442099E-2</v>
      </c>
      <c r="L14" s="17">
        <v>3.7512408120487402E-2</v>
      </c>
      <c r="M14" s="17">
        <v>1.1471884837953601E-2</v>
      </c>
      <c r="N14" s="17">
        <v>2.4563673135851199E-2</v>
      </c>
      <c r="O14" s="17">
        <v>3.00074734742369E-2</v>
      </c>
      <c r="P14" s="17"/>
      <c r="Q14" s="17">
        <v>1.39373052555122E-2</v>
      </c>
      <c r="R14" s="17">
        <v>1.6676947911910499E-2</v>
      </c>
      <c r="S14" s="17">
        <v>2.5166189866763999E-2</v>
      </c>
      <c r="T14" s="17">
        <v>2.0593867620184302E-2</v>
      </c>
      <c r="U14" s="17"/>
      <c r="V14" s="17">
        <v>2.73173849263776E-2</v>
      </c>
      <c r="W14" s="17">
        <v>1.04726254498988E-2</v>
      </c>
      <c r="X14" s="17">
        <v>1.84317944390197E-2</v>
      </c>
      <c r="Y14" s="17">
        <v>2.0691057916753901E-2</v>
      </c>
      <c r="Z14" s="17">
        <v>2.6276759262496799E-2</v>
      </c>
      <c r="AA14" s="17">
        <v>6.72578161160973E-3</v>
      </c>
      <c r="AB14" s="17">
        <v>3.1364472550715602E-2</v>
      </c>
      <c r="AC14" s="17">
        <v>1.4187666952269799E-2</v>
      </c>
      <c r="AD14" s="17">
        <v>2.2003329144375802E-2</v>
      </c>
      <c r="AE14" s="17"/>
      <c r="AF14" s="17">
        <v>2.9376179817507501E-2</v>
      </c>
      <c r="AG14" s="17">
        <v>1.0083471207084801E-2</v>
      </c>
      <c r="AH14" s="17">
        <v>1.4902641257221501E-2</v>
      </c>
      <c r="AI14" s="17">
        <v>3.9277219860936997E-2</v>
      </c>
      <c r="AJ14" s="17">
        <v>1.8074865101025499E-2</v>
      </c>
      <c r="AK14" s="17">
        <v>1.8727102727889099E-2</v>
      </c>
      <c r="AL14" s="17"/>
      <c r="AM14" s="17">
        <v>1.50500727946755E-2</v>
      </c>
      <c r="AN14" s="17">
        <v>4.2336067392155403E-2</v>
      </c>
      <c r="AO14" s="17">
        <v>3.6081349715212797E-2</v>
      </c>
      <c r="AP14" s="17">
        <v>1.5191706697658699E-2</v>
      </c>
      <c r="AQ14" s="17">
        <v>2.45182003468261E-2</v>
      </c>
      <c r="AR14" s="17">
        <v>3.2607005848471801E-2</v>
      </c>
      <c r="AS14" s="17">
        <v>1.1995941287399101E-2</v>
      </c>
      <c r="AT14" s="17">
        <v>8.9406379540696197E-3</v>
      </c>
      <c r="AU14" s="17">
        <v>1.26581718772052E-2</v>
      </c>
      <c r="AV14" s="17">
        <v>1.7683766216567101E-2</v>
      </c>
      <c r="AW14" s="17">
        <v>2.6974496654139399E-2</v>
      </c>
      <c r="AX14" s="17">
        <v>3.1097450605834999E-2</v>
      </c>
      <c r="AY14" s="17">
        <v>1.0823612413214501E-2</v>
      </c>
      <c r="AZ14" s="17">
        <v>1.6550345550254E-2</v>
      </c>
      <c r="BA14" s="17">
        <v>0</v>
      </c>
      <c r="BB14" s="17">
        <v>6.0571349543707704E-3</v>
      </c>
      <c r="BC14" s="17"/>
      <c r="BD14" s="17">
        <v>1.98604464293205E-2</v>
      </c>
      <c r="BE14" s="17">
        <v>1.44871418948344E-2</v>
      </c>
      <c r="BF14" s="17">
        <v>2.4621718071633401E-2</v>
      </c>
      <c r="BG14" s="17"/>
      <c r="BH14" s="17">
        <v>1.8887345988799199E-2</v>
      </c>
      <c r="BI14" s="17">
        <v>1.7557646483059599E-2</v>
      </c>
      <c r="BJ14" s="17">
        <v>2.53540331465134E-2</v>
      </c>
      <c r="BK14" s="17"/>
      <c r="BL14" s="17">
        <v>3.6316388821132098E-2</v>
      </c>
      <c r="BM14" s="17">
        <v>3.4669290801884897E-2</v>
      </c>
      <c r="BN14" s="17">
        <v>1.1784125745753601E-2</v>
      </c>
      <c r="BO14" s="17"/>
      <c r="BP14" s="17">
        <v>1.9980388220909799E-2</v>
      </c>
      <c r="BQ14" s="17">
        <v>2.25771732066859E-2</v>
      </c>
      <c r="BR14" s="17"/>
      <c r="BS14" s="17">
        <v>6.19705339380721E-3</v>
      </c>
      <c r="BT14" s="17">
        <v>2.72433200660031E-2</v>
      </c>
      <c r="BU14" s="17">
        <v>1.8104676350918E-2</v>
      </c>
      <c r="BV14" s="17">
        <v>2.1610861851261799E-2</v>
      </c>
      <c r="BW14" s="17"/>
      <c r="BX14" s="17">
        <v>2.1320543423379301E-2</v>
      </c>
      <c r="BY14" s="17">
        <v>5.8728810052173603E-3</v>
      </c>
      <c r="BZ14" s="17">
        <v>2.0645587935813201E-2</v>
      </c>
      <c r="CA14" s="17"/>
      <c r="CB14" s="17">
        <v>1.20215733888899E-2</v>
      </c>
      <c r="CC14" s="17">
        <v>3.85392253606695E-3</v>
      </c>
      <c r="CD14" s="17">
        <v>2.0670294185751101E-2</v>
      </c>
      <c r="CE14" s="17">
        <v>1.0454901376676699E-2</v>
      </c>
      <c r="CF14" s="17">
        <v>1.0527565714232801E-2</v>
      </c>
      <c r="CG14" s="17">
        <v>6.5597691017521498E-2</v>
      </c>
      <c r="CH14" s="17"/>
      <c r="CI14" s="17">
        <v>3.7913050802000699E-2</v>
      </c>
      <c r="CJ14" s="17">
        <v>8.0963254931603907E-3</v>
      </c>
      <c r="CK14" s="17">
        <v>4.0467278937643597E-2</v>
      </c>
      <c r="CL14" s="17">
        <v>1.7389662657888799E-2</v>
      </c>
    </row>
    <row r="15" spans="2:90" x14ac:dyDescent="0.35">
      <c r="B15" s="21" t="s">
        <v>495</v>
      </c>
      <c r="C15" s="17">
        <v>1.2272908910146201E-2</v>
      </c>
      <c r="D15" s="17">
        <v>1.70506003742611E-2</v>
      </c>
      <c r="E15" s="17">
        <v>7.7263268240235598E-3</v>
      </c>
      <c r="F15" s="17"/>
      <c r="G15" s="17">
        <v>3.3784271215400899E-3</v>
      </c>
      <c r="H15" s="17">
        <v>1.6287820154319101E-2</v>
      </c>
      <c r="I15" s="17">
        <v>7.0248504741280502E-3</v>
      </c>
      <c r="J15" s="17">
        <v>3.9365517745388198E-2</v>
      </c>
      <c r="K15" s="17">
        <v>7.26381925562441E-3</v>
      </c>
      <c r="L15" s="17">
        <v>3.6172576408734598E-3</v>
      </c>
      <c r="M15" s="17">
        <v>8.7992281680838707E-3</v>
      </c>
      <c r="N15" s="17">
        <v>4.6290129521672696E-3</v>
      </c>
      <c r="O15" s="17">
        <v>2.0331398818640101E-2</v>
      </c>
      <c r="P15" s="17"/>
      <c r="Q15" s="17">
        <v>1.5980091812091899E-2</v>
      </c>
      <c r="R15" s="17">
        <v>9.8383196144916502E-3</v>
      </c>
      <c r="S15" s="17">
        <v>7.7976363263806501E-3</v>
      </c>
      <c r="T15" s="17">
        <v>1.25460623290617E-2</v>
      </c>
      <c r="U15" s="17"/>
      <c r="V15" s="17">
        <v>1.0930019608762999E-2</v>
      </c>
      <c r="W15" s="17">
        <v>1.76362398432033E-2</v>
      </c>
      <c r="X15" s="17">
        <v>6.7503168102148996E-3</v>
      </c>
      <c r="Y15" s="17">
        <v>0</v>
      </c>
      <c r="Z15" s="17">
        <v>2.1190299873110299E-2</v>
      </c>
      <c r="AA15" s="17">
        <v>1.3351284422936101E-2</v>
      </c>
      <c r="AB15" s="17">
        <v>1.94769428010996E-2</v>
      </c>
      <c r="AC15" s="17">
        <v>1.0162247503942999E-2</v>
      </c>
      <c r="AD15" s="17">
        <v>9.5854821265168103E-3</v>
      </c>
      <c r="AE15" s="17"/>
      <c r="AF15" s="17">
        <v>1.5523921333656199E-2</v>
      </c>
      <c r="AG15" s="17">
        <v>2.0222502891805501E-2</v>
      </c>
      <c r="AH15" s="17">
        <v>5.8240892052771999E-3</v>
      </c>
      <c r="AI15" s="17">
        <v>9.8009159067938799E-3</v>
      </c>
      <c r="AJ15" s="17">
        <v>1.78222378208263E-2</v>
      </c>
      <c r="AK15" s="17">
        <v>4.2946160446446103E-3</v>
      </c>
      <c r="AL15" s="17"/>
      <c r="AM15" s="17">
        <v>2.20650586376883E-2</v>
      </c>
      <c r="AN15" s="17">
        <v>2.6006485589350301E-2</v>
      </c>
      <c r="AO15" s="17">
        <v>1.6644834150893201E-2</v>
      </c>
      <c r="AP15" s="17">
        <v>1.23058324934734E-2</v>
      </c>
      <c r="AQ15" s="17">
        <v>6.9719715901999197E-3</v>
      </c>
      <c r="AR15" s="17">
        <v>2.1784539662456599E-2</v>
      </c>
      <c r="AS15" s="17">
        <v>1.2941390461852499E-2</v>
      </c>
      <c r="AT15" s="17">
        <v>0</v>
      </c>
      <c r="AU15" s="17">
        <v>3.9204385174165602E-3</v>
      </c>
      <c r="AV15" s="17">
        <v>0</v>
      </c>
      <c r="AW15" s="17">
        <v>7.4272851376081701E-3</v>
      </c>
      <c r="AX15" s="17">
        <v>9.1179893772710807E-3</v>
      </c>
      <c r="AY15" s="17">
        <v>1.21637264783528E-2</v>
      </c>
      <c r="AZ15" s="17">
        <v>1.9572536224631801E-2</v>
      </c>
      <c r="BA15" s="17">
        <v>0</v>
      </c>
      <c r="BB15" s="17">
        <v>7.2761892971328198E-3</v>
      </c>
      <c r="BC15" s="17"/>
      <c r="BD15" s="17">
        <v>1.1628832339652201E-2</v>
      </c>
      <c r="BE15" s="17">
        <v>1.05096751455889E-2</v>
      </c>
      <c r="BF15" s="17">
        <v>1.4065569089961601E-2</v>
      </c>
      <c r="BG15" s="17"/>
      <c r="BH15" s="17">
        <v>1.02742741765208E-2</v>
      </c>
      <c r="BI15" s="17">
        <v>1.7885331239308699E-2</v>
      </c>
      <c r="BJ15" s="17">
        <v>7.2427902549726903E-3</v>
      </c>
      <c r="BK15" s="17"/>
      <c r="BL15" s="17">
        <v>0</v>
      </c>
      <c r="BM15" s="17">
        <v>1.1432437846127399E-2</v>
      </c>
      <c r="BN15" s="17">
        <v>8.2104471316582703E-3</v>
      </c>
      <c r="BO15" s="17"/>
      <c r="BP15" s="17">
        <v>2.2856227972494702E-3</v>
      </c>
      <c r="BQ15" s="17">
        <v>1.49980655467128E-2</v>
      </c>
      <c r="BR15" s="17"/>
      <c r="BS15" s="17">
        <v>5.3812350327321996E-3</v>
      </c>
      <c r="BT15" s="17">
        <v>9.5533975519285497E-3</v>
      </c>
      <c r="BU15" s="17">
        <v>1.31863521389626E-2</v>
      </c>
      <c r="BV15" s="17">
        <v>1.43892321544797E-2</v>
      </c>
      <c r="BW15" s="17"/>
      <c r="BX15" s="17">
        <v>7.6378446688303604E-3</v>
      </c>
      <c r="BY15" s="17">
        <v>0</v>
      </c>
      <c r="BZ15" s="17">
        <v>1.3486271971089E-2</v>
      </c>
      <c r="CA15" s="17"/>
      <c r="CB15" s="17">
        <v>4.3182516839120298E-3</v>
      </c>
      <c r="CC15" s="17">
        <v>4.8353733881730601E-3</v>
      </c>
      <c r="CD15" s="17">
        <v>1.7560008221109601E-2</v>
      </c>
      <c r="CE15" s="17">
        <v>6.7369196959192901E-3</v>
      </c>
      <c r="CF15" s="17">
        <v>4.6255115973940202E-3</v>
      </c>
      <c r="CG15" s="17">
        <v>3.5395270524706798E-2</v>
      </c>
      <c r="CH15" s="17"/>
      <c r="CI15" s="17">
        <v>2.9921755847581E-2</v>
      </c>
      <c r="CJ15" s="17">
        <v>1.1784979729329599E-2</v>
      </c>
      <c r="CK15" s="17">
        <v>2.6655117540093701E-2</v>
      </c>
      <c r="CL15" s="17">
        <v>4.7730695002151796E-3</v>
      </c>
    </row>
    <row r="16" spans="2:90" x14ac:dyDescent="0.35">
      <c r="B16" s="21" t="s">
        <v>150</v>
      </c>
      <c r="C16" s="17">
        <v>1.6120702014641899E-2</v>
      </c>
      <c r="D16" s="17">
        <v>1.8391977924030498E-2</v>
      </c>
      <c r="E16" s="17">
        <v>1.23238602346252E-2</v>
      </c>
      <c r="F16" s="17"/>
      <c r="G16" s="17">
        <v>2.6887335890990599E-2</v>
      </c>
      <c r="H16" s="17">
        <v>1.76610013738327E-2</v>
      </c>
      <c r="I16" s="17">
        <v>1.7128022438629799E-2</v>
      </c>
      <c r="J16" s="17">
        <v>2.4038687479364301E-2</v>
      </c>
      <c r="K16" s="17">
        <v>1.2477713433996E-2</v>
      </c>
      <c r="L16" s="17">
        <v>1.00580451232366E-2</v>
      </c>
      <c r="M16" s="17">
        <v>5.3565311660408298E-3</v>
      </c>
      <c r="N16" s="17">
        <v>1.4736916378866099E-2</v>
      </c>
      <c r="O16" s="17">
        <v>1.7723756788149799E-2</v>
      </c>
      <c r="P16" s="17"/>
      <c r="Q16" s="17">
        <v>1.3763284678090701E-2</v>
      </c>
      <c r="R16" s="17">
        <v>7.9043186431352296E-3</v>
      </c>
      <c r="S16" s="17">
        <v>1.1245525809675401E-2</v>
      </c>
      <c r="T16" s="17">
        <v>1.7559196700304099E-2</v>
      </c>
      <c r="U16" s="17"/>
      <c r="V16" s="17">
        <v>9.39646051945741E-3</v>
      </c>
      <c r="W16" s="17">
        <v>1.07485395096898E-2</v>
      </c>
      <c r="X16" s="17">
        <v>9.1607707274303906E-3</v>
      </c>
      <c r="Y16" s="17">
        <v>2.3625750476611699E-2</v>
      </c>
      <c r="Z16" s="17">
        <v>1.7827513939784202E-2</v>
      </c>
      <c r="AA16" s="17">
        <v>1.4588141143425401E-2</v>
      </c>
      <c r="AB16" s="17">
        <v>3.1023032954344901E-2</v>
      </c>
      <c r="AC16" s="17">
        <v>3.7590905557547301E-2</v>
      </c>
      <c r="AD16" s="17">
        <v>1.2005820224591899E-2</v>
      </c>
      <c r="AE16" s="17"/>
      <c r="AF16" s="17">
        <v>2.2970093569898299E-2</v>
      </c>
      <c r="AG16" s="17">
        <v>1.1283381475901799E-2</v>
      </c>
      <c r="AH16" s="17">
        <v>2.7751092688419399E-2</v>
      </c>
      <c r="AI16" s="17">
        <v>1.8006936828495201E-2</v>
      </c>
      <c r="AJ16" s="17">
        <v>1.27838441841133E-2</v>
      </c>
      <c r="AK16" s="17">
        <v>1.27838256928901E-2</v>
      </c>
      <c r="AL16" s="17"/>
      <c r="AM16" s="17">
        <v>8.1775998443720299E-2</v>
      </c>
      <c r="AN16" s="17">
        <v>4.5179474207704497E-2</v>
      </c>
      <c r="AO16" s="17">
        <v>2.28375001612291E-2</v>
      </c>
      <c r="AP16" s="17">
        <v>1.8859361566551401E-2</v>
      </c>
      <c r="AQ16" s="17">
        <v>4.63586707400043E-3</v>
      </c>
      <c r="AR16" s="17">
        <v>4.6005475899046199E-3</v>
      </c>
      <c r="AS16" s="17">
        <v>7.5601299981151804E-3</v>
      </c>
      <c r="AT16" s="17">
        <v>1.75247927306355E-3</v>
      </c>
      <c r="AU16" s="17">
        <v>0</v>
      </c>
      <c r="AV16" s="17">
        <v>0</v>
      </c>
      <c r="AW16" s="17">
        <v>1.73318139183447E-2</v>
      </c>
      <c r="AX16" s="17">
        <v>1.4997833923319199E-2</v>
      </c>
      <c r="AY16" s="17">
        <v>1.0145168267792401E-2</v>
      </c>
      <c r="AZ16" s="17">
        <v>0</v>
      </c>
      <c r="BA16" s="17">
        <v>4.3970840012527601E-2</v>
      </c>
      <c r="BB16" s="17">
        <v>0</v>
      </c>
      <c r="BC16" s="17"/>
      <c r="BD16" s="17">
        <v>9.9925828578938392E-3</v>
      </c>
      <c r="BE16" s="17">
        <v>2.0964645968285001E-2</v>
      </c>
      <c r="BF16" s="17">
        <v>1.29980555748911E-2</v>
      </c>
      <c r="BG16" s="17"/>
      <c r="BH16" s="17">
        <v>1.61283163648882E-2</v>
      </c>
      <c r="BI16" s="17">
        <v>4.7432568261690303E-3</v>
      </c>
      <c r="BJ16" s="17">
        <v>3.0096862533834198E-3</v>
      </c>
      <c r="BK16" s="17"/>
      <c r="BL16" s="17">
        <v>1.6216015860036199E-2</v>
      </c>
      <c r="BM16" s="17">
        <v>0</v>
      </c>
      <c r="BN16" s="17">
        <v>4.1510695562999803E-3</v>
      </c>
      <c r="BO16" s="17"/>
      <c r="BP16" s="17">
        <v>1.3900783486903601E-2</v>
      </c>
      <c r="BQ16" s="17">
        <v>1.87213798849689E-2</v>
      </c>
      <c r="BR16" s="17"/>
      <c r="BS16" s="17">
        <v>8.2461433831405792E-3</v>
      </c>
      <c r="BT16" s="17">
        <v>4.4690956699409701E-3</v>
      </c>
      <c r="BU16" s="17">
        <v>1.15873406327226E-2</v>
      </c>
      <c r="BV16" s="17">
        <v>1.7449499614962099E-2</v>
      </c>
      <c r="BW16" s="17"/>
      <c r="BX16" s="17">
        <v>8.9221273597123191E-3</v>
      </c>
      <c r="BY16" s="17">
        <v>1.6730154332731E-2</v>
      </c>
      <c r="BZ16" s="17">
        <v>1.6796402867136701E-2</v>
      </c>
      <c r="CA16" s="17"/>
      <c r="CB16" s="17">
        <v>2.2236342929410498E-3</v>
      </c>
      <c r="CC16" s="17">
        <v>7.9197568844865604E-3</v>
      </c>
      <c r="CD16" s="17">
        <v>2.36948233876885E-2</v>
      </c>
      <c r="CE16" s="17">
        <v>1.18963978767633E-2</v>
      </c>
      <c r="CF16" s="17">
        <v>1.7410452318338401E-2</v>
      </c>
      <c r="CG16" s="17">
        <v>3.5091108298784597E-2</v>
      </c>
      <c r="CH16" s="17"/>
      <c r="CI16" s="17">
        <v>3.0675865740882099E-2</v>
      </c>
      <c r="CJ16" s="17">
        <v>1.5158775822335701E-2</v>
      </c>
      <c r="CK16" s="17">
        <v>4.1573992804281298E-2</v>
      </c>
      <c r="CL16" s="17">
        <v>6.6477102966658796E-3</v>
      </c>
    </row>
    <row r="17" spans="2:90" x14ac:dyDescent="0.35">
      <c r="B17" s="21" t="s">
        <v>202</v>
      </c>
      <c r="C17" s="18">
        <v>0.79145335213805501</v>
      </c>
      <c r="D17" s="18">
        <v>0.77471241888041797</v>
      </c>
      <c r="E17" s="18">
        <v>0.80693073010605199</v>
      </c>
      <c r="F17" s="18"/>
      <c r="G17" s="18">
        <v>0.81109471703297698</v>
      </c>
      <c r="H17" s="18">
        <v>0.85131087753909895</v>
      </c>
      <c r="I17" s="18">
        <v>0.76883572948364698</v>
      </c>
      <c r="J17" s="18">
        <v>0.76606132280949901</v>
      </c>
      <c r="K17" s="18">
        <v>0.78224604600548797</v>
      </c>
      <c r="L17" s="18">
        <v>0.83484849877687495</v>
      </c>
      <c r="M17" s="18">
        <v>0.80779958970265298</v>
      </c>
      <c r="N17" s="18">
        <v>0.75926853059936095</v>
      </c>
      <c r="O17" s="18">
        <v>0.74633190330958499</v>
      </c>
      <c r="P17" s="18"/>
      <c r="Q17" s="18">
        <v>0.78031221006829299</v>
      </c>
      <c r="R17" s="18">
        <v>0.82129336496348704</v>
      </c>
      <c r="S17" s="18">
        <v>0.72941555247901202</v>
      </c>
      <c r="T17" s="18">
        <v>0.79690809611417701</v>
      </c>
      <c r="U17" s="18"/>
      <c r="V17" s="18">
        <v>0.763410698996972</v>
      </c>
      <c r="W17" s="18">
        <v>0.84772332444951104</v>
      </c>
      <c r="X17" s="18">
        <v>0.76377127388366906</v>
      </c>
      <c r="Y17" s="18">
        <v>0.79260738045886403</v>
      </c>
      <c r="Z17" s="18">
        <v>0.77147663954527601</v>
      </c>
      <c r="AA17" s="18">
        <v>0.786728142611818</v>
      </c>
      <c r="AB17" s="18">
        <v>0.79787903016279704</v>
      </c>
      <c r="AC17" s="18">
        <v>0.782173355074675</v>
      </c>
      <c r="AD17" s="18">
        <v>0.79484034141311799</v>
      </c>
      <c r="AE17" s="18"/>
      <c r="AF17" s="18">
        <v>0.750890908384792</v>
      </c>
      <c r="AG17" s="18">
        <v>0.77073713579047698</v>
      </c>
      <c r="AH17" s="18">
        <v>0.83734666130868096</v>
      </c>
      <c r="AI17" s="18">
        <v>0.82282105623637303</v>
      </c>
      <c r="AJ17" s="18">
        <v>0.80134052124946098</v>
      </c>
      <c r="AK17" s="18">
        <v>0.80817518206203298</v>
      </c>
      <c r="AL17" s="18"/>
      <c r="AM17" s="18">
        <v>0.67815989607324301</v>
      </c>
      <c r="AN17" s="18">
        <v>0.69863414540396496</v>
      </c>
      <c r="AO17" s="18">
        <v>0.74034014805487702</v>
      </c>
      <c r="AP17" s="18">
        <v>0.690631868473499</v>
      </c>
      <c r="AQ17" s="18">
        <v>0.83597868596607505</v>
      </c>
      <c r="AR17" s="18">
        <v>0.783298756911875</v>
      </c>
      <c r="AS17" s="18">
        <v>0.762676579169703</v>
      </c>
      <c r="AT17" s="18">
        <v>0.81663456393617495</v>
      </c>
      <c r="AU17" s="18">
        <v>0.81733659809949799</v>
      </c>
      <c r="AV17" s="18">
        <v>0.83998580189949601</v>
      </c>
      <c r="AW17" s="18">
        <v>0.77085121350340002</v>
      </c>
      <c r="AX17" s="18">
        <v>0.80705501568520099</v>
      </c>
      <c r="AY17" s="18">
        <v>0.77920541405175903</v>
      </c>
      <c r="AZ17" s="18">
        <v>0.85198759555249404</v>
      </c>
      <c r="BA17" s="18">
        <v>0.91162227919749395</v>
      </c>
      <c r="BB17" s="18">
        <v>0.88791912200461898</v>
      </c>
      <c r="BC17" s="18"/>
      <c r="BD17" s="18">
        <v>0.81583817003563897</v>
      </c>
      <c r="BE17" s="18">
        <v>0.79776860218650802</v>
      </c>
      <c r="BF17" s="18">
        <v>0.77225829015353697</v>
      </c>
      <c r="BG17" s="18"/>
      <c r="BH17" s="18">
        <v>0.80705520723094704</v>
      </c>
      <c r="BI17" s="18">
        <v>0.79334816637709804</v>
      </c>
      <c r="BJ17" s="18">
        <v>0.82641078249000799</v>
      </c>
      <c r="BK17" s="18"/>
      <c r="BL17" s="18">
        <v>0.73947928638670701</v>
      </c>
      <c r="BM17" s="18">
        <v>0.83776659058791503</v>
      </c>
      <c r="BN17" s="18">
        <v>0.85493975836012404</v>
      </c>
      <c r="BO17" s="18"/>
      <c r="BP17" s="18">
        <v>0.81942244534514097</v>
      </c>
      <c r="BQ17" s="18">
        <v>0.77007816190268397</v>
      </c>
      <c r="BR17" s="18"/>
      <c r="BS17" s="18">
        <v>0.86455168457780096</v>
      </c>
      <c r="BT17" s="18">
        <v>0.84502561467427395</v>
      </c>
      <c r="BU17" s="18">
        <v>0.78748348102573396</v>
      </c>
      <c r="BV17" s="18">
        <v>0.76977265224390801</v>
      </c>
      <c r="BW17" s="18"/>
      <c r="BX17" s="18">
        <v>0.83385054102547196</v>
      </c>
      <c r="BY17" s="18">
        <v>0.88527551054876297</v>
      </c>
      <c r="BZ17" s="18">
        <v>0.78148772451937898</v>
      </c>
      <c r="CA17" s="18"/>
      <c r="CB17" s="18">
        <v>0.92054956202739002</v>
      </c>
      <c r="CC17" s="18">
        <v>0.90793763629280899</v>
      </c>
      <c r="CD17" s="18">
        <v>0.71794099686832302</v>
      </c>
      <c r="CE17" s="18">
        <v>0.82161013707782204</v>
      </c>
      <c r="CF17" s="18">
        <v>0.88929500904924996</v>
      </c>
      <c r="CG17" s="18">
        <v>0.49114266807548501</v>
      </c>
      <c r="CH17" s="18"/>
      <c r="CI17" s="18">
        <v>0.70944178768823096</v>
      </c>
      <c r="CJ17" s="18">
        <v>0.89652718742213799</v>
      </c>
      <c r="CK17" s="18">
        <v>0.41804240056691</v>
      </c>
      <c r="CL17" s="18">
        <v>0.84727215394932298</v>
      </c>
    </row>
    <row r="18" spans="2:90" x14ac:dyDescent="0.35">
      <c r="B18" s="21" t="s">
        <v>201</v>
      </c>
      <c r="C18" s="18">
        <v>7.8408498320705802E-2</v>
      </c>
      <c r="D18" s="18">
        <v>8.9539287636509604E-2</v>
      </c>
      <c r="E18" s="18">
        <v>6.7940694008619101E-2</v>
      </c>
      <c r="F18" s="18"/>
      <c r="G18" s="18">
        <v>4.0799279303887097E-2</v>
      </c>
      <c r="H18" s="18">
        <v>4.7782888340011598E-2</v>
      </c>
      <c r="I18" s="18">
        <v>9.4328698251135407E-2</v>
      </c>
      <c r="J18" s="18">
        <v>0.106864905164928</v>
      </c>
      <c r="K18" s="18">
        <v>7.9567479018356799E-2</v>
      </c>
      <c r="L18" s="18">
        <v>6.7034525554568097E-2</v>
      </c>
      <c r="M18" s="18">
        <v>7.2751257620990106E-2</v>
      </c>
      <c r="N18" s="18">
        <v>7.33395404065912E-2</v>
      </c>
      <c r="O18" s="18">
        <v>0.12000659794565501</v>
      </c>
      <c r="P18" s="18"/>
      <c r="Q18" s="18">
        <v>8.9016837610324501E-2</v>
      </c>
      <c r="R18" s="18">
        <v>5.5824854267474203E-2</v>
      </c>
      <c r="S18" s="18">
        <v>7.6973669979208306E-2</v>
      </c>
      <c r="T18" s="18">
        <v>7.8176792758487101E-2</v>
      </c>
      <c r="U18" s="18"/>
      <c r="V18" s="18">
        <v>8.0840254534129394E-2</v>
      </c>
      <c r="W18" s="18">
        <v>6.55264565454447E-2</v>
      </c>
      <c r="X18" s="18">
        <v>8.6428523000700794E-2</v>
      </c>
      <c r="Y18" s="18">
        <v>7.51568208388049E-2</v>
      </c>
      <c r="Z18" s="18">
        <v>8.35831586410479E-2</v>
      </c>
      <c r="AA18" s="18">
        <v>7.0510938037488605E-2</v>
      </c>
      <c r="AB18" s="18">
        <v>9.3577314573373593E-2</v>
      </c>
      <c r="AC18" s="18">
        <v>8.5926028826686901E-2</v>
      </c>
      <c r="AD18" s="18">
        <v>7.6250796765523807E-2</v>
      </c>
      <c r="AE18" s="18"/>
      <c r="AF18" s="18">
        <v>8.9115276890116404E-2</v>
      </c>
      <c r="AG18" s="18">
        <v>9.7668110235681602E-2</v>
      </c>
      <c r="AH18" s="18">
        <v>4.2879993404356498E-2</v>
      </c>
      <c r="AI18" s="18">
        <v>6.4753362127320399E-2</v>
      </c>
      <c r="AJ18" s="18">
        <v>8.0715380737187106E-2</v>
      </c>
      <c r="AK18" s="18">
        <v>7.0563447574934102E-2</v>
      </c>
      <c r="AL18" s="18"/>
      <c r="AM18" s="18">
        <v>7.5159468286282893E-2</v>
      </c>
      <c r="AN18" s="18">
        <v>0.12673598634276201</v>
      </c>
      <c r="AO18" s="18">
        <v>0.106105283046561</v>
      </c>
      <c r="AP18" s="18">
        <v>8.0013232420020994E-2</v>
      </c>
      <c r="AQ18" s="18">
        <v>6.0756695099722501E-2</v>
      </c>
      <c r="AR18" s="18">
        <v>0.10987833548731001</v>
      </c>
      <c r="AS18" s="18">
        <v>0.104264479413476</v>
      </c>
      <c r="AT18" s="18">
        <v>4.8814851786671103E-2</v>
      </c>
      <c r="AU18" s="18">
        <v>8.5899142999141503E-2</v>
      </c>
      <c r="AV18" s="18">
        <v>4.7842069200540002E-2</v>
      </c>
      <c r="AW18" s="18">
        <v>0.110859619223221</v>
      </c>
      <c r="AX18" s="18">
        <v>8.3599696179604194E-2</v>
      </c>
      <c r="AY18" s="18">
        <v>4.6823927884204197E-2</v>
      </c>
      <c r="AZ18" s="18">
        <v>5.9401137416330498E-2</v>
      </c>
      <c r="BA18" s="18">
        <v>1.4843822294140101E-2</v>
      </c>
      <c r="BB18" s="18">
        <v>6.1495497974903598E-2</v>
      </c>
      <c r="BC18" s="18"/>
      <c r="BD18" s="18">
        <v>8.1064841721900593E-2</v>
      </c>
      <c r="BE18" s="18">
        <v>6.32742867307753E-2</v>
      </c>
      <c r="BF18" s="18">
        <v>8.9096653724522204E-2</v>
      </c>
      <c r="BG18" s="18"/>
      <c r="BH18" s="18">
        <v>7.0980996497745003E-2</v>
      </c>
      <c r="BI18" s="18">
        <v>8.9100153918138594E-2</v>
      </c>
      <c r="BJ18" s="18">
        <v>8.3982727155106296E-2</v>
      </c>
      <c r="BK18" s="18"/>
      <c r="BL18" s="18">
        <v>7.8852089338205894E-2</v>
      </c>
      <c r="BM18" s="18">
        <v>8.9061497404608003E-2</v>
      </c>
      <c r="BN18" s="18">
        <v>5.7103492892155001E-2</v>
      </c>
      <c r="BO18" s="18"/>
      <c r="BP18" s="18">
        <v>7.8968319230117101E-2</v>
      </c>
      <c r="BQ18" s="18">
        <v>7.9405788440834402E-2</v>
      </c>
      <c r="BR18" s="18"/>
      <c r="BS18" s="18">
        <v>3.6527844836796997E-2</v>
      </c>
      <c r="BT18" s="18">
        <v>6.4425570940678203E-2</v>
      </c>
      <c r="BU18" s="18">
        <v>8.2948264349818807E-2</v>
      </c>
      <c r="BV18" s="18">
        <v>9.2348470197280499E-2</v>
      </c>
      <c r="BW18" s="18"/>
      <c r="BX18" s="18">
        <v>6.6902080796962193E-2</v>
      </c>
      <c r="BY18" s="18">
        <v>4.7036076173283002E-2</v>
      </c>
      <c r="BZ18" s="18">
        <v>8.1476267279199599E-2</v>
      </c>
      <c r="CA18" s="18"/>
      <c r="CB18" s="18">
        <v>3.33817196638279E-2</v>
      </c>
      <c r="CC18" s="18">
        <v>2.26429664865694E-2</v>
      </c>
      <c r="CD18" s="18">
        <v>9.1622865896220804E-2</v>
      </c>
      <c r="CE18" s="18">
        <v>8.2605980617555905E-2</v>
      </c>
      <c r="CF18" s="18">
        <v>3.4742251222192898E-2</v>
      </c>
      <c r="CG18" s="18">
        <v>0.21083056190518401</v>
      </c>
      <c r="CH18" s="18"/>
      <c r="CI18" s="18">
        <v>0.13385385965584301</v>
      </c>
      <c r="CJ18" s="18">
        <v>4.6127817459533302E-2</v>
      </c>
      <c r="CK18" s="18">
        <v>0.17900247458400001</v>
      </c>
      <c r="CL18" s="18">
        <v>5.8232973409274698E-2</v>
      </c>
    </row>
    <row r="19" spans="2:90" x14ac:dyDescent="0.35">
      <c r="B19" s="21" t="s">
        <v>113</v>
      </c>
      <c r="C19" s="19">
        <v>0.71304485381734894</v>
      </c>
      <c r="D19" s="19">
        <v>0.685173131243908</v>
      </c>
      <c r="E19" s="19">
        <v>0.73899003609743297</v>
      </c>
      <c r="F19" s="19"/>
      <c r="G19" s="19">
        <v>0.77029543772908904</v>
      </c>
      <c r="H19" s="19">
        <v>0.80352798919908797</v>
      </c>
      <c r="I19" s="19">
        <v>0.67450703123251199</v>
      </c>
      <c r="J19" s="19">
        <v>0.65919641764457104</v>
      </c>
      <c r="K19" s="19">
        <v>0.70267856698713105</v>
      </c>
      <c r="L19" s="19">
        <v>0.76781397322230704</v>
      </c>
      <c r="M19" s="19">
        <v>0.73504833208166298</v>
      </c>
      <c r="N19" s="19">
        <v>0.68592899019276898</v>
      </c>
      <c r="O19" s="19">
        <v>0.62632530536393005</v>
      </c>
      <c r="P19" s="19"/>
      <c r="Q19" s="19">
        <v>0.69129537245796902</v>
      </c>
      <c r="R19" s="19">
        <v>0.76546851069601296</v>
      </c>
      <c r="S19" s="19">
        <v>0.65244188249980295</v>
      </c>
      <c r="T19" s="19">
        <v>0.71873130335569002</v>
      </c>
      <c r="U19" s="19"/>
      <c r="V19" s="19">
        <v>0.68257044446284199</v>
      </c>
      <c r="W19" s="19">
        <v>0.78219686790406595</v>
      </c>
      <c r="X19" s="19">
        <v>0.67734275088296902</v>
      </c>
      <c r="Y19" s="19">
        <v>0.71745055962005899</v>
      </c>
      <c r="Z19" s="19">
        <v>0.68789348090422797</v>
      </c>
      <c r="AA19" s="19">
        <v>0.71621720457432902</v>
      </c>
      <c r="AB19" s="19">
        <v>0.704301715589424</v>
      </c>
      <c r="AC19" s="19">
        <v>0.69624732624798802</v>
      </c>
      <c r="AD19" s="19">
        <v>0.71858954464759395</v>
      </c>
      <c r="AE19" s="19"/>
      <c r="AF19" s="19">
        <v>0.661775631494675</v>
      </c>
      <c r="AG19" s="19">
        <v>0.67306902555479498</v>
      </c>
      <c r="AH19" s="19">
        <v>0.79446666790432496</v>
      </c>
      <c r="AI19" s="19">
        <v>0.75806769410905195</v>
      </c>
      <c r="AJ19" s="19">
        <v>0.720625140512274</v>
      </c>
      <c r="AK19" s="19">
        <v>0.73761173448709905</v>
      </c>
      <c r="AL19" s="19"/>
      <c r="AM19" s="19">
        <v>0.60300042778695995</v>
      </c>
      <c r="AN19" s="19">
        <v>0.571898159061203</v>
      </c>
      <c r="AO19" s="19">
        <v>0.63423486500831705</v>
      </c>
      <c r="AP19" s="19">
        <v>0.61061863605347799</v>
      </c>
      <c r="AQ19" s="19">
        <v>0.77522199086635302</v>
      </c>
      <c r="AR19" s="19">
        <v>0.67342042142456504</v>
      </c>
      <c r="AS19" s="19">
        <v>0.65841209975622705</v>
      </c>
      <c r="AT19" s="19">
        <v>0.76781971214950395</v>
      </c>
      <c r="AU19" s="19">
        <v>0.73143745510035696</v>
      </c>
      <c r="AV19" s="19">
        <v>0.79214373269895599</v>
      </c>
      <c r="AW19" s="19">
        <v>0.65999159428017895</v>
      </c>
      <c r="AX19" s="19">
        <v>0.72345531950559705</v>
      </c>
      <c r="AY19" s="19">
        <v>0.73238148616755505</v>
      </c>
      <c r="AZ19" s="19">
        <v>0.79258645813616302</v>
      </c>
      <c r="BA19" s="19">
        <v>0.896778456903354</v>
      </c>
      <c r="BB19" s="19">
        <v>0.82642362402971503</v>
      </c>
      <c r="BC19" s="19"/>
      <c r="BD19" s="19">
        <v>0.73477332831373798</v>
      </c>
      <c r="BE19" s="19">
        <v>0.73449431545573296</v>
      </c>
      <c r="BF19" s="19">
        <v>0.68316163642901495</v>
      </c>
      <c r="BG19" s="19"/>
      <c r="BH19" s="19">
        <v>0.73607421073320201</v>
      </c>
      <c r="BI19" s="19">
        <v>0.70424801245895996</v>
      </c>
      <c r="BJ19" s="19">
        <v>0.74242805533490197</v>
      </c>
      <c r="BK19" s="19"/>
      <c r="BL19" s="19">
        <v>0.66062719704850204</v>
      </c>
      <c r="BM19" s="19">
        <v>0.74870509318330702</v>
      </c>
      <c r="BN19" s="19">
        <v>0.79783626546796904</v>
      </c>
      <c r="BO19" s="19"/>
      <c r="BP19" s="19">
        <v>0.74045412611502404</v>
      </c>
      <c r="BQ19" s="19">
        <v>0.69067237346184995</v>
      </c>
      <c r="BR19" s="19"/>
      <c r="BS19" s="19">
        <v>0.82802383974100402</v>
      </c>
      <c r="BT19" s="19">
        <v>0.78060004373359604</v>
      </c>
      <c r="BU19" s="19">
        <v>0.70453521667591501</v>
      </c>
      <c r="BV19" s="19">
        <v>0.67742418204662702</v>
      </c>
      <c r="BW19" s="19"/>
      <c r="BX19" s="19">
        <v>0.76694846022850904</v>
      </c>
      <c r="BY19" s="19">
        <v>0.83823943437547999</v>
      </c>
      <c r="BZ19" s="19">
        <v>0.70001145724017999</v>
      </c>
      <c r="CA19" s="19"/>
      <c r="CB19" s="19">
        <v>0.88716784236356205</v>
      </c>
      <c r="CC19" s="19">
        <v>0.88529466980624005</v>
      </c>
      <c r="CD19" s="19">
        <v>0.62631813097210298</v>
      </c>
      <c r="CE19" s="19">
        <v>0.73900415646026696</v>
      </c>
      <c r="CF19" s="19">
        <v>0.85455275782705697</v>
      </c>
      <c r="CG19" s="19">
        <v>0.280312106170301</v>
      </c>
      <c r="CH19" s="19"/>
      <c r="CI19" s="19">
        <v>0.57558792803238801</v>
      </c>
      <c r="CJ19" s="19">
        <v>0.85039936996260501</v>
      </c>
      <c r="CK19" s="19">
        <v>0.23903992598290999</v>
      </c>
      <c r="CL19" s="19">
        <v>0.78903918054004796</v>
      </c>
    </row>
    <row r="20" spans="2:90" x14ac:dyDescent="0.35">
      <c r="B20" s="16"/>
    </row>
    <row r="21" spans="2:90" x14ac:dyDescent="0.35">
      <c r="B21" t="s">
        <v>118</v>
      </c>
    </row>
    <row r="22" spans="2:90" x14ac:dyDescent="0.35">
      <c r="B22" t="s">
        <v>119</v>
      </c>
    </row>
    <row r="24" spans="2:90" x14ac:dyDescent="0.35">
      <c r="B24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B2:C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502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489</v>
      </c>
      <c r="C9" s="17">
        <v>9.0100029517145894E-2</v>
      </c>
      <c r="D9" s="17">
        <v>0.102773639471697</v>
      </c>
      <c r="E9" s="17">
        <v>7.8574933573337197E-2</v>
      </c>
      <c r="F9" s="17"/>
      <c r="G9" s="17">
        <v>7.8882275672570099E-2</v>
      </c>
      <c r="H9" s="17">
        <v>9.5728764768592406E-2</v>
      </c>
      <c r="I9" s="17">
        <v>0.10160624948987999</v>
      </c>
      <c r="J9" s="17">
        <v>5.1783208301198598E-2</v>
      </c>
      <c r="K9" s="17">
        <v>8.3978888317443295E-2</v>
      </c>
      <c r="L9" s="17">
        <v>8.5942594788135498E-2</v>
      </c>
      <c r="M9" s="17">
        <v>0.121748430093804</v>
      </c>
      <c r="N9" s="17">
        <v>8.0530766596417502E-2</v>
      </c>
      <c r="O9" s="17">
        <v>0.10783594829938201</v>
      </c>
      <c r="P9" s="17"/>
      <c r="Q9" s="17">
        <v>9.2439044439292295E-2</v>
      </c>
      <c r="R9" s="17">
        <v>0.14003602215036201</v>
      </c>
      <c r="S9" s="17">
        <v>8.7813141680300799E-2</v>
      </c>
      <c r="T9" s="17">
        <v>8.7015594424604104E-2</v>
      </c>
      <c r="U9" s="17"/>
      <c r="V9" s="17">
        <v>0.113574062477313</v>
      </c>
      <c r="W9" s="17">
        <v>6.3726323142474006E-2</v>
      </c>
      <c r="X9" s="17">
        <v>7.5568954666242E-2</v>
      </c>
      <c r="Y9" s="17">
        <v>9.2395241379923304E-2</v>
      </c>
      <c r="Z9" s="17">
        <v>8.4630733315137804E-2</v>
      </c>
      <c r="AA9" s="17">
        <v>0.100528399779823</v>
      </c>
      <c r="AB9" s="17">
        <v>0.103839418352448</v>
      </c>
      <c r="AC9" s="17">
        <v>9.1142216735580303E-2</v>
      </c>
      <c r="AD9" s="17">
        <v>8.5535851270499605E-2</v>
      </c>
      <c r="AE9" s="17"/>
      <c r="AF9" s="17">
        <v>7.0743559809308895E-2</v>
      </c>
      <c r="AG9" s="17">
        <v>7.8488276110589394E-2</v>
      </c>
      <c r="AH9" s="17">
        <v>6.8449766534310799E-2</v>
      </c>
      <c r="AI9" s="17">
        <v>0.108404406765278</v>
      </c>
      <c r="AJ9" s="17">
        <v>8.8420967649832705E-2</v>
      </c>
      <c r="AK9" s="17">
        <v>0.11439691218264</v>
      </c>
      <c r="AL9" s="17"/>
      <c r="AM9" s="17">
        <v>6.0932997384263998E-2</v>
      </c>
      <c r="AN9" s="17">
        <v>8.05856386901775E-2</v>
      </c>
      <c r="AO9" s="17">
        <v>8.77988321402738E-2</v>
      </c>
      <c r="AP9" s="17">
        <v>6.7713909486586801E-2</v>
      </c>
      <c r="AQ9" s="17">
        <v>9.8808880230631696E-2</v>
      </c>
      <c r="AR9" s="17">
        <v>7.0940012734935304E-2</v>
      </c>
      <c r="AS9" s="17">
        <v>7.0119796663024703E-2</v>
      </c>
      <c r="AT9" s="17">
        <v>0.10121141123466899</v>
      </c>
      <c r="AU9" s="17">
        <v>7.0438816370788401E-2</v>
      </c>
      <c r="AV9" s="17">
        <v>0.143412412327867</v>
      </c>
      <c r="AW9" s="17">
        <v>8.79663699923207E-2</v>
      </c>
      <c r="AX9" s="17">
        <v>7.3555066181751796E-2</v>
      </c>
      <c r="AY9" s="17">
        <v>8.4208595186713003E-2</v>
      </c>
      <c r="AZ9" s="17">
        <v>0.13706442481873701</v>
      </c>
      <c r="BA9" s="17">
        <v>0.109332733584599</v>
      </c>
      <c r="BB9" s="17">
        <v>0.16899070738934299</v>
      </c>
      <c r="BC9" s="17"/>
      <c r="BD9" s="17">
        <v>8.8520687251273905E-2</v>
      </c>
      <c r="BE9" s="17">
        <v>8.7423641763831203E-2</v>
      </c>
      <c r="BF9" s="17">
        <v>9.2999885862530204E-2</v>
      </c>
      <c r="BG9" s="17"/>
      <c r="BH9" s="17">
        <v>8.0938090511798899E-2</v>
      </c>
      <c r="BI9" s="17">
        <v>0.151023564573153</v>
      </c>
      <c r="BJ9" s="17">
        <v>8.3347436770595806E-2</v>
      </c>
      <c r="BK9" s="17"/>
      <c r="BL9" s="17">
        <v>8.9878095536634298E-2</v>
      </c>
      <c r="BM9" s="17">
        <v>0.12688819124162101</v>
      </c>
      <c r="BN9" s="17">
        <v>0.18174568601204999</v>
      </c>
      <c r="BO9" s="17"/>
      <c r="BP9" s="17">
        <v>0.107923890714716</v>
      </c>
      <c r="BQ9" s="17">
        <v>9.1546342468098299E-2</v>
      </c>
      <c r="BR9" s="17"/>
      <c r="BS9" s="17">
        <v>0.14422594497041399</v>
      </c>
      <c r="BT9" s="17">
        <v>0.10227521269687299</v>
      </c>
      <c r="BU9" s="17">
        <v>4.4951638618171703E-2</v>
      </c>
      <c r="BV9" s="17">
        <v>9.7389069742778098E-2</v>
      </c>
      <c r="BW9" s="17"/>
      <c r="BX9" s="17">
        <v>0.100904326479517</v>
      </c>
      <c r="BY9" s="17">
        <v>6.2842466177716896E-2</v>
      </c>
      <c r="BZ9" s="17">
        <v>9.0704650339386697E-2</v>
      </c>
      <c r="CA9" s="17"/>
      <c r="CB9" s="17">
        <v>4.0854085951738499E-2</v>
      </c>
      <c r="CC9" s="17">
        <v>0.17439530865491601</v>
      </c>
      <c r="CD9" s="17">
        <v>1.8574968964116399E-2</v>
      </c>
      <c r="CE9" s="17">
        <v>4.6157611931095098E-2</v>
      </c>
      <c r="CF9" s="17">
        <v>0.27178826582806298</v>
      </c>
      <c r="CG9" s="17">
        <v>5.33921526649326E-2</v>
      </c>
      <c r="CH9" s="17"/>
      <c r="CI9" s="17">
        <v>7.1085275546956705E-2</v>
      </c>
      <c r="CJ9" s="17">
        <v>0.115677024191987</v>
      </c>
      <c r="CK9" s="17">
        <v>3.5880020485559799E-2</v>
      </c>
      <c r="CL9" s="17">
        <v>9.3712772888774096E-2</v>
      </c>
    </row>
    <row r="10" spans="2:90" x14ac:dyDescent="0.35">
      <c r="B10" s="21" t="s">
        <v>490</v>
      </c>
      <c r="C10" s="17">
        <v>0.13500776876500301</v>
      </c>
      <c r="D10" s="17">
        <v>0.15022056849635601</v>
      </c>
      <c r="E10" s="17">
        <v>0.120939338363063</v>
      </c>
      <c r="F10" s="17"/>
      <c r="G10" s="17">
        <v>0.115838154967475</v>
      </c>
      <c r="H10" s="17">
        <v>0.115030529230975</v>
      </c>
      <c r="I10" s="17">
        <v>0.12960456474260401</v>
      </c>
      <c r="J10" s="17">
        <v>0.118570262209703</v>
      </c>
      <c r="K10" s="17">
        <v>0.144706773402028</v>
      </c>
      <c r="L10" s="17">
        <v>0.145022023386463</v>
      </c>
      <c r="M10" s="17">
        <v>0.12790558997818799</v>
      </c>
      <c r="N10" s="17">
        <v>0.140060114272719</v>
      </c>
      <c r="O10" s="17">
        <v>0.17323365307953101</v>
      </c>
      <c r="P10" s="17"/>
      <c r="Q10" s="17">
        <v>0.12645011593387601</v>
      </c>
      <c r="R10" s="17">
        <v>0.23458199598396701</v>
      </c>
      <c r="S10" s="17">
        <v>0.124131735381523</v>
      </c>
      <c r="T10" s="17">
        <v>0.13110873156328801</v>
      </c>
      <c r="U10" s="17"/>
      <c r="V10" s="17">
        <v>0.17385436612319799</v>
      </c>
      <c r="W10" s="17">
        <v>0.15081671292800899</v>
      </c>
      <c r="X10" s="17">
        <v>0.102285264426937</v>
      </c>
      <c r="Y10" s="17">
        <v>8.7655627018784196E-2</v>
      </c>
      <c r="Z10" s="17">
        <v>0.15533624283544201</v>
      </c>
      <c r="AA10" s="17">
        <v>0.101915336347804</v>
      </c>
      <c r="AB10" s="17">
        <v>0.15454469409566901</v>
      </c>
      <c r="AC10" s="17">
        <v>9.4428388443349595E-2</v>
      </c>
      <c r="AD10" s="17">
        <v>0.140832319196214</v>
      </c>
      <c r="AE10" s="17"/>
      <c r="AF10" s="17">
        <v>9.2771187803810495E-2</v>
      </c>
      <c r="AG10" s="17">
        <v>0.111939900952764</v>
      </c>
      <c r="AH10" s="17">
        <v>0.13095575001474599</v>
      </c>
      <c r="AI10" s="17">
        <v>0.130485323844162</v>
      </c>
      <c r="AJ10" s="17">
        <v>0.151487299463956</v>
      </c>
      <c r="AK10" s="17">
        <v>0.168706648140586</v>
      </c>
      <c r="AL10" s="17"/>
      <c r="AM10" s="17">
        <v>8.2178641999087906E-2</v>
      </c>
      <c r="AN10" s="17">
        <v>8.5155028723793699E-2</v>
      </c>
      <c r="AO10" s="17">
        <v>8.8472238067899403E-2</v>
      </c>
      <c r="AP10" s="17">
        <v>9.4249348529642299E-2</v>
      </c>
      <c r="AQ10" s="17">
        <v>0.12975594260205101</v>
      </c>
      <c r="AR10" s="17">
        <v>0.15119885766067201</v>
      </c>
      <c r="AS10" s="17">
        <v>0.139060244193322</v>
      </c>
      <c r="AT10" s="17">
        <v>0.12688585855946799</v>
      </c>
      <c r="AU10" s="17">
        <v>0.19172251434710999</v>
      </c>
      <c r="AV10" s="17">
        <v>0.14618952740601099</v>
      </c>
      <c r="AW10" s="17">
        <v>0.17428229166957901</v>
      </c>
      <c r="AX10" s="17">
        <v>0.15721944612049499</v>
      </c>
      <c r="AY10" s="17">
        <v>0.16350275396344899</v>
      </c>
      <c r="AZ10" s="17">
        <v>0.148677203855485</v>
      </c>
      <c r="BA10" s="17">
        <v>0.38482879858351399</v>
      </c>
      <c r="BB10" s="17">
        <v>0.15071480131223799</v>
      </c>
      <c r="BC10" s="17"/>
      <c r="BD10" s="17">
        <v>0.145752502533851</v>
      </c>
      <c r="BE10" s="17">
        <v>0.11812479304354501</v>
      </c>
      <c r="BF10" s="17">
        <v>0.13982870699578201</v>
      </c>
      <c r="BG10" s="17"/>
      <c r="BH10" s="17">
        <v>0.12607133998684</v>
      </c>
      <c r="BI10" s="17">
        <v>0.17229088031752501</v>
      </c>
      <c r="BJ10" s="17">
        <v>0.17896426297658</v>
      </c>
      <c r="BK10" s="17"/>
      <c r="BL10" s="17">
        <v>0.130319920540657</v>
      </c>
      <c r="BM10" s="17">
        <v>0.196760669706526</v>
      </c>
      <c r="BN10" s="17">
        <v>0.17520913197787899</v>
      </c>
      <c r="BO10" s="17"/>
      <c r="BP10" s="17">
        <v>0.12685684338291001</v>
      </c>
      <c r="BQ10" s="17">
        <v>0.13780731214290001</v>
      </c>
      <c r="BR10" s="17"/>
      <c r="BS10" s="17">
        <v>0.17061212817667301</v>
      </c>
      <c r="BT10" s="17">
        <v>0.152615298254445</v>
      </c>
      <c r="BU10" s="17">
        <v>0.145435988763228</v>
      </c>
      <c r="BV10" s="17">
        <v>0.112928836747025</v>
      </c>
      <c r="BW10" s="17"/>
      <c r="BX10" s="17">
        <v>0.16281573636430299</v>
      </c>
      <c r="BY10" s="17">
        <v>0.14079712779612599</v>
      </c>
      <c r="BZ10" s="17">
        <v>0.131897117496864</v>
      </c>
      <c r="CA10" s="17"/>
      <c r="CB10" s="17">
        <v>0.10859091049632399</v>
      </c>
      <c r="CC10" s="17">
        <v>0.217460244768928</v>
      </c>
      <c r="CD10" s="17">
        <v>4.2622408896053197E-2</v>
      </c>
      <c r="CE10" s="17">
        <v>0.10467051605698501</v>
      </c>
      <c r="CF10" s="17">
        <v>0.27604266798805899</v>
      </c>
      <c r="CG10" s="17">
        <v>0.122199458252333</v>
      </c>
      <c r="CH10" s="17"/>
      <c r="CI10" s="17">
        <v>0.13121058914266101</v>
      </c>
      <c r="CJ10" s="17">
        <v>0.12983703454515499</v>
      </c>
      <c r="CK10" s="17">
        <v>9.2339033771762905E-2</v>
      </c>
      <c r="CL10" s="17">
        <v>0.15026636051880601</v>
      </c>
    </row>
    <row r="11" spans="2:90" x14ac:dyDescent="0.35">
      <c r="B11" s="21" t="s">
        <v>491</v>
      </c>
      <c r="C11" s="17">
        <v>0.17721704203195601</v>
      </c>
      <c r="D11" s="17">
        <v>0.18279285097537001</v>
      </c>
      <c r="E11" s="17">
        <v>0.17309922938265099</v>
      </c>
      <c r="F11" s="17"/>
      <c r="G11" s="17">
        <v>0.22715706596691199</v>
      </c>
      <c r="H11" s="17">
        <v>0.119270740320045</v>
      </c>
      <c r="I11" s="17">
        <v>0.16539618027019101</v>
      </c>
      <c r="J11" s="17">
        <v>0.166256798583511</v>
      </c>
      <c r="K11" s="17">
        <v>0.21267711696115699</v>
      </c>
      <c r="L11" s="17">
        <v>0.17717193376351201</v>
      </c>
      <c r="M11" s="17">
        <v>0.13421185041935399</v>
      </c>
      <c r="N11" s="17">
        <v>0.17860945064943101</v>
      </c>
      <c r="O11" s="17">
        <v>0.21258267938515801</v>
      </c>
      <c r="P11" s="17"/>
      <c r="Q11" s="17">
        <v>0.21303899147171901</v>
      </c>
      <c r="R11" s="17">
        <v>0.152839742593048</v>
      </c>
      <c r="S11" s="17">
        <v>0.17855140094473701</v>
      </c>
      <c r="T11" s="17">
        <v>0.173669924659864</v>
      </c>
      <c r="U11" s="17"/>
      <c r="V11" s="17">
        <v>0.18311686366985699</v>
      </c>
      <c r="W11" s="17">
        <v>0.19992813247434699</v>
      </c>
      <c r="X11" s="17">
        <v>0.18138467468002101</v>
      </c>
      <c r="Y11" s="17">
        <v>0.17930261845516801</v>
      </c>
      <c r="Z11" s="17">
        <v>0.12596848534705199</v>
      </c>
      <c r="AA11" s="17">
        <v>0.166674079071053</v>
      </c>
      <c r="AB11" s="17">
        <v>0.17438519918493001</v>
      </c>
      <c r="AC11" s="17">
        <v>0.148976283171979</v>
      </c>
      <c r="AD11" s="17">
        <v>0.19279002603408599</v>
      </c>
      <c r="AE11" s="17"/>
      <c r="AF11" s="17">
        <v>0.159308930120065</v>
      </c>
      <c r="AG11" s="17">
        <v>0.20436715008718501</v>
      </c>
      <c r="AH11" s="17">
        <v>0.166800754121775</v>
      </c>
      <c r="AI11" s="17">
        <v>0.12598593665553001</v>
      </c>
      <c r="AJ11" s="17">
        <v>0.17314883510449799</v>
      </c>
      <c r="AK11" s="17">
        <v>0.18666519285248201</v>
      </c>
      <c r="AL11" s="17"/>
      <c r="AM11" s="17">
        <v>0.111720410942418</v>
      </c>
      <c r="AN11" s="17">
        <v>0.165036108706481</v>
      </c>
      <c r="AO11" s="17">
        <v>0.24523464664368499</v>
      </c>
      <c r="AP11" s="17">
        <v>0.14655368807820099</v>
      </c>
      <c r="AQ11" s="17">
        <v>0.15796952586334101</v>
      </c>
      <c r="AR11" s="17">
        <v>0.21039805000989301</v>
      </c>
      <c r="AS11" s="17">
        <v>0.232086726547969</v>
      </c>
      <c r="AT11" s="17">
        <v>0.200790919661061</v>
      </c>
      <c r="AU11" s="17">
        <v>0.197713649083187</v>
      </c>
      <c r="AV11" s="17">
        <v>0.117791553963142</v>
      </c>
      <c r="AW11" s="17">
        <v>0.15777499695671501</v>
      </c>
      <c r="AX11" s="17">
        <v>0.156203406083642</v>
      </c>
      <c r="AY11" s="17">
        <v>0.22024412021098999</v>
      </c>
      <c r="AZ11" s="17">
        <v>0.106974527556441</v>
      </c>
      <c r="BA11" s="17">
        <v>7.1376037645636201E-2</v>
      </c>
      <c r="BB11" s="17">
        <v>0.24788563196673999</v>
      </c>
      <c r="BC11" s="17"/>
      <c r="BD11" s="17">
        <v>0.19959106748803601</v>
      </c>
      <c r="BE11" s="17">
        <v>0.17474019194697499</v>
      </c>
      <c r="BF11" s="17">
        <v>0.162396628498019</v>
      </c>
      <c r="BG11" s="17"/>
      <c r="BH11" s="17">
        <v>0.181493837245226</v>
      </c>
      <c r="BI11" s="17">
        <v>0.171849891615144</v>
      </c>
      <c r="BJ11" s="17">
        <v>0.19665554498570501</v>
      </c>
      <c r="BK11" s="17"/>
      <c r="BL11" s="17">
        <v>0.21281262769024101</v>
      </c>
      <c r="BM11" s="17">
        <v>0.23185576979873501</v>
      </c>
      <c r="BN11" s="17">
        <v>0.182439310608281</v>
      </c>
      <c r="BO11" s="17"/>
      <c r="BP11" s="17">
        <v>0.185177149375676</v>
      </c>
      <c r="BQ11" s="17">
        <v>0.17639647580204201</v>
      </c>
      <c r="BR11" s="17"/>
      <c r="BS11" s="17">
        <v>0.22927268658980701</v>
      </c>
      <c r="BT11" s="17">
        <v>0.192233436940386</v>
      </c>
      <c r="BU11" s="17">
        <v>0.167792330500944</v>
      </c>
      <c r="BV11" s="17">
        <v>0.16234056102334299</v>
      </c>
      <c r="BW11" s="17"/>
      <c r="BX11" s="17">
        <v>0.18125532795385499</v>
      </c>
      <c r="BY11" s="17">
        <v>0.15502434977733801</v>
      </c>
      <c r="BZ11" s="17">
        <v>0.178180723345509</v>
      </c>
      <c r="CA11" s="17"/>
      <c r="CB11" s="17">
        <v>0.19811750383854801</v>
      </c>
      <c r="CC11" s="17">
        <v>0.246802852298808</v>
      </c>
      <c r="CD11" s="17">
        <v>8.3356528462001603E-2</v>
      </c>
      <c r="CE11" s="17">
        <v>0.171556937229667</v>
      </c>
      <c r="CF11" s="17">
        <v>0.18466263575283701</v>
      </c>
      <c r="CG11" s="17">
        <v>0.20816064594654199</v>
      </c>
      <c r="CH11" s="17"/>
      <c r="CI11" s="17">
        <v>0.20467186025143999</v>
      </c>
      <c r="CJ11" s="17">
        <v>0.154674687400565</v>
      </c>
      <c r="CK11" s="17">
        <v>0.19701120263555799</v>
      </c>
      <c r="CL11" s="17">
        <v>0.17908407379177399</v>
      </c>
    </row>
    <row r="12" spans="2:90" x14ac:dyDescent="0.35">
      <c r="B12" s="21" t="s">
        <v>492</v>
      </c>
      <c r="C12" s="17">
        <v>0.17581134817220401</v>
      </c>
      <c r="D12" s="17">
        <v>0.16440957363372699</v>
      </c>
      <c r="E12" s="17">
        <v>0.18678596822541699</v>
      </c>
      <c r="F12" s="17"/>
      <c r="G12" s="17">
        <v>0.154580732106537</v>
      </c>
      <c r="H12" s="17">
        <v>0.21212698859534099</v>
      </c>
      <c r="I12" s="17">
        <v>0.16165381058768</v>
      </c>
      <c r="J12" s="17">
        <v>0.19012747416433201</v>
      </c>
      <c r="K12" s="17">
        <v>0.149208195085515</v>
      </c>
      <c r="L12" s="17">
        <v>0.17349175275412099</v>
      </c>
      <c r="M12" s="17">
        <v>0.191905347477446</v>
      </c>
      <c r="N12" s="17">
        <v>0.17728821750708201</v>
      </c>
      <c r="O12" s="17">
        <v>0.17099374686098201</v>
      </c>
      <c r="P12" s="17"/>
      <c r="Q12" s="17">
        <v>0.177290067047603</v>
      </c>
      <c r="R12" s="17">
        <v>0.19700795039178801</v>
      </c>
      <c r="S12" s="17">
        <v>0.20182044233949301</v>
      </c>
      <c r="T12" s="17">
        <v>0.17188448905030301</v>
      </c>
      <c r="U12" s="17"/>
      <c r="V12" s="17">
        <v>0.18032758821738501</v>
      </c>
      <c r="W12" s="17">
        <v>0.13764305903599999</v>
      </c>
      <c r="X12" s="17">
        <v>0.16214814202354</v>
      </c>
      <c r="Y12" s="17">
        <v>0.20988536517374201</v>
      </c>
      <c r="Z12" s="17">
        <v>0.21607308182552701</v>
      </c>
      <c r="AA12" s="17">
        <v>0.18611927196039299</v>
      </c>
      <c r="AB12" s="17">
        <v>0.144959858837172</v>
      </c>
      <c r="AC12" s="17">
        <v>0.187100790792885</v>
      </c>
      <c r="AD12" s="17">
        <v>0.18262831937847901</v>
      </c>
      <c r="AE12" s="17"/>
      <c r="AF12" s="17">
        <v>0.20290946744558699</v>
      </c>
      <c r="AG12" s="17">
        <v>0.165348925255075</v>
      </c>
      <c r="AH12" s="17">
        <v>0.185902022050388</v>
      </c>
      <c r="AI12" s="17">
        <v>0.18404489911055799</v>
      </c>
      <c r="AJ12" s="17">
        <v>0.14502631609917499</v>
      </c>
      <c r="AK12" s="17">
        <v>0.17847754477187999</v>
      </c>
      <c r="AL12" s="17"/>
      <c r="AM12" s="17">
        <v>0.28353156797282097</v>
      </c>
      <c r="AN12" s="17">
        <v>0.24953660859145499</v>
      </c>
      <c r="AO12" s="17">
        <v>0.177280898284813</v>
      </c>
      <c r="AP12" s="17">
        <v>0.213789156649484</v>
      </c>
      <c r="AQ12" s="17">
        <v>0.17130994209699801</v>
      </c>
      <c r="AR12" s="17">
        <v>0.15812153772478801</v>
      </c>
      <c r="AS12" s="17">
        <v>0.163988511408939</v>
      </c>
      <c r="AT12" s="17">
        <v>0.141989825684015</v>
      </c>
      <c r="AU12" s="17">
        <v>0.13943650691023801</v>
      </c>
      <c r="AV12" s="17">
        <v>0.17108931866035301</v>
      </c>
      <c r="AW12" s="17">
        <v>0.18408756023984699</v>
      </c>
      <c r="AX12" s="17">
        <v>0.201650631961344</v>
      </c>
      <c r="AY12" s="17">
        <v>9.3891240446292407E-2</v>
      </c>
      <c r="AZ12" s="17">
        <v>0.27114112016014302</v>
      </c>
      <c r="BA12" s="17">
        <v>7.13681373139885E-2</v>
      </c>
      <c r="BB12" s="17">
        <v>9.5933263432105995E-2</v>
      </c>
      <c r="BC12" s="17"/>
      <c r="BD12" s="17">
        <v>0.162940470608268</v>
      </c>
      <c r="BE12" s="17">
        <v>0.180593829050786</v>
      </c>
      <c r="BF12" s="17">
        <v>0.18151090447819199</v>
      </c>
      <c r="BG12" s="17"/>
      <c r="BH12" s="17">
        <v>0.16645845465613299</v>
      </c>
      <c r="BI12" s="17">
        <v>0.16894911914367999</v>
      </c>
      <c r="BJ12" s="17">
        <v>0.16954544088922799</v>
      </c>
      <c r="BK12" s="17"/>
      <c r="BL12" s="17">
        <v>0.20535306510491599</v>
      </c>
      <c r="BM12" s="17">
        <v>0.117356028516198</v>
      </c>
      <c r="BN12" s="17">
        <v>0.16808420702837801</v>
      </c>
      <c r="BO12" s="17"/>
      <c r="BP12" s="17">
        <v>0.15769465926167101</v>
      </c>
      <c r="BQ12" s="17">
        <v>0.182077715236766</v>
      </c>
      <c r="BR12" s="17"/>
      <c r="BS12" s="17">
        <v>0.16680789240750299</v>
      </c>
      <c r="BT12" s="17">
        <v>0.142505091464563</v>
      </c>
      <c r="BU12" s="17">
        <v>0.208743024347738</v>
      </c>
      <c r="BV12" s="17">
        <v>0.16409320773677299</v>
      </c>
      <c r="BW12" s="17"/>
      <c r="BX12" s="17">
        <v>0.173273743623269</v>
      </c>
      <c r="BY12" s="17">
        <v>0.17789256631825801</v>
      </c>
      <c r="BZ12" s="17">
        <v>0.17593485327948299</v>
      </c>
      <c r="CA12" s="17"/>
      <c r="CB12" s="17">
        <v>0.16357624490977599</v>
      </c>
      <c r="CC12" s="17">
        <v>0.16008582540425401</v>
      </c>
      <c r="CD12" s="17">
        <v>0.16699445877922101</v>
      </c>
      <c r="CE12" s="17">
        <v>0.16606787324351799</v>
      </c>
      <c r="CF12" s="17">
        <v>0.123881579796787</v>
      </c>
      <c r="CG12" s="17">
        <v>0.27613448789209999</v>
      </c>
      <c r="CH12" s="17"/>
      <c r="CI12" s="17">
        <v>0.183617293604107</v>
      </c>
      <c r="CJ12" s="17">
        <v>0.13715918835024599</v>
      </c>
      <c r="CK12" s="17">
        <v>0.34603600550874197</v>
      </c>
      <c r="CL12" s="17">
        <v>0.15154800857439901</v>
      </c>
    </row>
    <row r="13" spans="2:90" x14ac:dyDescent="0.35">
      <c r="B13" s="21" t="s">
        <v>493</v>
      </c>
      <c r="C13" s="17">
        <v>0.140606393837303</v>
      </c>
      <c r="D13" s="17">
        <v>0.123791541785728</v>
      </c>
      <c r="E13" s="17">
        <v>0.15843817110998101</v>
      </c>
      <c r="F13" s="17"/>
      <c r="G13" s="17">
        <v>0.13151194615819101</v>
      </c>
      <c r="H13" s="17">
        <v>0.14403200269267599</v>
      </c>
      <c r="I13" s="17">
        <v>0.14133365385501701</v>
      </c>
      <c r="J13" s="17">
        <v>0.16932847441707799</v>
      </c>
      <c r="K13" s="17">
        <v>0.160763259831147</v>
      </c>
      <c r="L13" s="17">
        <v>0.13725780512361799</v>
      </c>
      <c r="M13" s="17">
        <v>0.13072001572481801</v>
      </c>
      <c r="N13" s="17">
        <v>0.13261357232321</v>
      </c>
      <c r="O13" s="17">
        <v>0.121690847123612</v>
      </c>
      <c r="P13" s="17"/>
      <c r="Q13" s="17">
        <v>0.15118528671534701</v>
      </c>
      <c r="R13" s="17">
        <v>0.116495271170906</v>
      </c>
      <c r="S13" s="17">
        <v>0.14331290141493599</v>
      </c>
      <c r="T13" s="17">
        <v>0.14228278371540801</v>
      </c>
      <c r="U13" s="17"/>
      <c r="V13" s="17">
        <v>0.11591886215534999</v>
      </c>
      <c r="W13" s="17">
        <v>0.12809238810161</v>
      </c>
      <c r="X13" s="17">
        <v>0.165357527429664</v>
      </c>
      <c r="Y13" s="17">
        <v>0.14999862454325399</v>
      </c>
      <c r="Z13" s="17">
        <v>0.16045285756799599</v>
      </c>
      <c r="AA13" s="17">
        <v>0.16049206726748899</v>
      </c>
      <c r="AB13" s="17">
        <v>0.12244710543705201</v>
      </c>
      <c r="AC13" s="17">
        <v>0.12415433877937999</v>
      </c>
      <c r="AD13" s="17">
        <v>0.14942747464879</v>
      </c>
      <c r="AE13" s="17"/>
      <c r="AF13" s="17">
        <v>0.13280866635279001</v>
      </c>
      <c r="AG13" s="17">
        <v>0.13578582828494201</v>
      </c>
      <c r="AH13" s="17">
        <v>0.157180666027114</v>
      </c>
      <c r="AI13" s="17">
        <v>0.13869273387977299</v>
      </c>
      <c r="AJ13" s="17">
        <v>0.14526662481125499</v>
      </c>
      <c r="AK13" s="17">
        <v>0.14182756153343601</v>
      </c>
      <c r="AL13" s="17"/>
      <c r="AM13" s="17">
        <v>0.12411683734751899</v>
      </c>
      <c r="AN13" s="17">
        <v>0.125059994413727</v>
      </c>
      <c r="AO13" s="17">
        <v>9.3282555335406303E-2</v>
      </c>
      <c r="AP13" s="17">
        <v>0.20067273249805401</v>
      </c>
      <c r="AQ13" s="17">
        <v>0.16009453403000701</v>
      </c>
      <c r="AR13" s="17">
        <v>0.14042946574597301</v>
      </c>
      <c r="AS13" s="17">
        <v>0.15038701376474201</v>
      </c>
      <c r="AT13" s="17">
        <v>0.114050969770183</v>
      </c>
      <c r="AU13" s="17">
        <v>0.108089305293565</v>
      </c>
      <c r="AV13" s="17">
        <v>0.146953697756325</v>
      </c>
      <c r="AW13" s="17">
        <v>0.134814456627115</v>
      </c>
      <c r="AX13" s="17">
        <v>0.14919983798841399</v>
      </c>
      <c r="AY13" s="17">
        <v>0.16650490323720701</v>
      </c>
      <c r="AZ13" s="17">
        <v>0.18385158055449899</v>
      </c>
      <c r="BA13" s="17">
        <v>0.125082849492792</v>
      </c>
      <c r="BB13" s="17">
        <v>0.122879588184508</v>
      </c>
      <c r="BC13" s="17"/>
      <c r="BD13" s="17">
        <v>0.16326948261701399</v>
      </c>
      <c r="BE13" s="17">
        <v>0.136036186656915</v>
      </c>
      <c r="BF13" s="17">
        <v>0.12600673555565201</v>
      </c>
      <c r="BG13" s="17"/>
      <c r="BH13" s="17">
        <v>0.141681378617247</v>
      </c>
      <c r="BI13" s="17">
        <v>0.129036135051979</v>
      </c>
      <c r="BJ13" s="17">
        <v>0.166936812636406</v>
      </c>
      <c r="BK13" s="17"/>
      <c r="BL13" s="17">
        <v>0.111818408431132</v>
      </c>
      <c r="BM13" s="17">
        <v>0.128887925924072</v>
      </c>
      <c r="BN13" s="17">
        <v>0.124184315521184</v>
      </c>
      <c r="BO13" s="17"/>
      <c r="BP13" s="17">
        <v>0.13006204448710401</v>
      </c>
      <c r="BQ13" s="17">
        <v>0.13177585939953501</v>
      </c>
      <c r="BR13" s="17"/>
      <c r="BS13" s="17">
        <v>0.139017904917109</v>
      </c>
      <c r="BT13" s="17">
        <v>0.16596702207748901</v>
      </c>
      <c r="BU13" s="17">
        <v>0.16815728136897001</v>
      </c>
      <c r="BV13" s="17">
        <v>0.114537106314802</v>
      </c>
      <c r="BW13" s="17"/>
      <c r="BX13" s="17">
        <v>0.14776788218457901</v>
      </c>
      <c r="BY13" s="17">
        <v>0.13237911997415799</v>
      </c>
      <c r="BZ13" s="17">
        <v>0.14040248469144301</v>
      </c>
      <c r="CA13" s="17"/>
      <c r="CB13" s="17">
        <v>0.18947311150457</v>
      </c>
      <c r="CC13" s="17">
        <v>8.9791267350179907E-2</v>
      </c>
      <c r="CD13" s="17">
        <v>0.138382713858519</v>
      </c>
      <c r="CE13" s="17">
        <v>0.17484082842074999</v>
      </c>
      <c r="CF13" s="17">
        <v>9.3374179784616304E-2</v>
      </c>
      <c r="CG13" s="17">
        <v>0.14566350633177599</v>
      </c>
      <c r="CH13" s="17"/>
      <c r="CI13" s="17">
        <v>0.15226934550749699</v>
      </c>
      <c r="CJ13" s="17">
        <v>0.115641729291418</v>
      </c>
      <c r="CK13" s="17">
        <v>0.119252880231763</v>
      </c>
      <c r="CL13" s="17">
        <v>0.158397191261059</v>
      </c>
    </row>
    <row r="14" spans="2:90" x14ac:dyDescent="0.35">
      <c r="B14" s="21" t="s">
        <v>494</v>
      </c>
      <c r="C14" s="17">
        <v>0.10906177455962</v>
      </c>
      <c r="D14" s="17">
        <v>0.10955457987030499</v>
      </c>
      <c r="E14" s="17">
        <v>0.10878930015478901</v>
      </c>
      <c r="F14" s="17"/>
      <c r="G14" s="17">
        <v>0.116355281832875</v>
      </c>
      <c r="H14" s="17">
        <v>9.4556539231228101E-2</v>
      </c>
      <c r="I14" s="17">
        <v>0.12265205062656501</v>
      </c>
      <c r="J14" s="17">
        <v>8.88535265462643E-2</v>
      </c>
      <c r="K14" s="17">
        <v>0.12502499573036499</v>
      </c>
      <c r="L14" s="17">
        <v>0.113388264686656</v>
      </c>
      <c r="M14" s="17">
        <v>0.13459855165711301</v>
      </c>
      <c r="N14" s="17">
        <v>0.115600364072085</v>
      </c>
      <c r="O14" s="17">
        <v>7.2622884343152297E-2</v>
      </c>
      <c r="P14" s="17"/>
      <c r="Q14" s="17">
        <v>9.5807388247857395E-2</v>
      </c>
      <c r="R14" s="17">
        <v>7.73613947307141E-2</v>
      </c>
      <c r="S14" s="17">
        <v>8.9922708328297504E-2</v>
      </c>
      <c r="T14" s="17">
        <v>0.111771029063941</v>
      </c>
      <c r="U14" s="17"/>
      <c r="V14" s="17">
        <v>9.0046133518163901E-2</v>
      </c>
      <c r="W14" s="17">
        <v>0.14311726174264999</v>
      </c>
      <c r="X14" s="17">
        <v>0.109759015988605</v>
      </c>
      <c r="Y14" s="17">
        <v>0.120214922791405</v>
      </c>
      <c r="Z14" s="17">
        <v>9.4000918656136204E-2</v>
      </c>
      <c r="AA14" s="17">
        <v>0.12099304574842901</v>
      </c>
      <c r="AB14" s="17">
        <v>0.110545651570658</v>
      </c>
      <c r="AC14" s="17">
        <v>0.104945880675406</v>
      </c>
      <c r="AD14" s="17">
        <v>8.4344207303085797E-2</v>
      </c>
      <c r="AE14" s="17"/>
      <c r="AF14" s="17">
        <v>0.11809311991337899</v>
      </c>
      <c r="AG14" s="17">
        <v>0.10032519437302199</v>
      </c>
      <c r="AH14" s="17">
        <v>0.12995598248912199</v>
      </c>
      <c r="AI14" s="17">
        <v>0.17852085737012299</v>
      </c>
      <c r="AJ14" s="17">
        <v>0.11873897306126199</v>
      </c>
      <c r="AK14" s="17">
        <v>8.6600568969430594E-2</v>
      </c>
      <c r="AL14" s="17"/>
      <c r="AM14" s="17">
        <v>9.4077064030643601E-2</v>
      </c>
      <c r="AN14" s="17">
        <v>0.11074362304111</v>
      </c>
      <c r="AO14" s="17">
        <v>0.118504835770602</v>
      </c>
      <c r="AP14" s="17">
        <v>8.16277834454327E-2</v>
      </c>
      <c r="AQ14" s="17">
        <v>9.2650106636864807E-2</v>
      </c>
      <c r="AR14" s="17">
        <v>0.110610709619215</v>
      </c>
      <c r="AS14" s="17">
        <v>8.8774923094717503E-2</v>
      </c>
      <c r="AT14" s="17">
        <v>0.14948615896841999</v>
      </c>
      <c r="AU14" s="17">
        <v>0.187264320967617</v>
      </c>
      <c r="AV14" s="17">
        <v>8.6456005966285998E-2</v>
      </c>
      <c r="AW14" s="17">
        <v>0.103977133096567</v>
      </c>
      <c r="AX14" s="17">
        <v>9.6705062270968103E-2</v>
      </c>
      <c r="AY14" s="17">
        <v>0.13649855016505499</v>
      </c>
      <c r="AZ14" s="17">
        <v>9.0949770847843905E-2</v>
      </c>
      <c r="BA14" s="17">
        <v>3.88075292559414E-2</v>
      </c>
      <c r="BB14" s="17">
        <v>7.9416361613328504E-2</v>
      </c>
      <c r="BC14" s="17"/>
      <c r="BD14" s="17">
        <v>0.10850762356303099</v>
      </c>
      <c r="BE14" s="17">
        <v>0.12574333073008101</v>
      </c>
      <c r="BF14" s="17">
        <v>0.10143399750723001</v>
      </c>
      <c r="BG14" s="17"/>
      <c r="BH14" s="17">
        <v>0.117941749767184</v>
      </c>
      <c r="BI14" s="17">
        <v>9.9047849776720306E-2</v>
      </c>
      <c r="BJ14" s="17">
        <v>8.2809008174340906E-2</v>
      </c>
      <c r="BK14" s="17"/>
      <c r="BL14" s="17">
        <v>5.5593217514892102E-2</v>
      </c>
      <c r="BM14" s="17">
        <v>9.3015611177533403E-2</v>
      </c>
      <c r="BN14" s="17">
        <v>8.44159591568963E-2</v>
      </c>
      <c r="BO14" s="17"/>
      <c r="BP14" s="17">
        <v>0.13681599349536899</v>
      </c>
      <c r="BQ14" s="17">
        <v>9.5093018263404702E-2</v>
      </c>
      <c r="BR14" s="17"/>
      <c r="BS14" s="17">
        <v>8.5209829605742901E-2</v>
      </c>
      <c r="BT14" s="17">
        <v>0.114191080629944</v>
      </c>
      <c r="BU14" s="17">
        <v>0.11306959528308901</v>
      </c>
      <c r="BV14" s="17">
        <v>0.113616691963994</v>
      </c>
      <c r="BW14" s="17"/>
      <c r="BX14" s="17">
        <v>8.0869535313452798E-2</v>
      </c>
      <c r="BY14" s="17">
        <v>0.13026737283511899</v>
      </c>
      <c r="BZ14" s="17">
        <v>0.11055164609399799</v>
      </c>
      <c r="CA14" s="17"/>
      <c r="CB14" s="17">
        <v>0.15544217123482901</v>
      </c>
      <c r="CC14" s="17">
        <v>5.81389855685365E-2</v>
      </c>
      <c r="CD14" s="17">
        <v>0.16481337545762201</v>
      </c>
      <c r="CE14" s="17">
        <v>0.14267255921128499</v>
      </c>
      <c r="CF14" s="17">
        <v>1.5926380219654701E-2</v>
      </c>
      <c r="CG14" s="17">
        <v>7.0947319488196894E-2</v>
      </c>
      <c r="CH14" s="17"/>
      <c r="CI14" s="17">
        <v>9.7183456831438003E-2</v>
      </c>
      <c r="CJ14" s="17">
        <v>0.12654524110804399</v>
      </c>
      <c r="CK14" s="17">
        <v>8.2522733022347805E-2</v>
      </c>
      <c r="CL14" s="17">
        <v>0.108479079619098</v>
      </c>
    </row>
    <row r="15" spans="2:90" x14ac:dyDescent="0.35">
      <c r="B15" s="21" t="s">
        <v>495</v>
      </c>
      <c r="C15" s="17">
        <v>0.15565100376170901</v>
      </c>
      <c r="D15" s="17">
        <v>0.144915085972631</v>
      </c>
      <c r="E15" s="17">
        <v>0.16401165125939801</v>
      </c>
      <c r="F15" s="17"/>
      <c r="G15" s="17">
        <v>0.16291304837491699</v>
      </c>
      <c r="H15" s="17">
        <v>0.194323527669157</v>
      </c>
      <c r="I15" s="17">
        <v>0.153900413099226</v>
      </c>
      <c r="J15" s="17">
        <v>0.19766892532352101</v>
      </c>
      <c r="K15" s="17">
        <v>0.11556829025670599</v>
      </c>
      <c r="L15" s="17">
        <v>0.146048362354045</v>
      </c>
      <c r="M15" s="17">
        <v>0.149554115467086</v>
      </c>
      <c r="N15" s="17">
        <v>0.16056059820019</v>
      </c>
      <c r="O15" s="17">
        <v>0.124354368847278</v>
      </c>
      <c r="P15" s="17"/>
      <c r="Q15" s="17">
        <v>0.13606885006585001</v>
      </c>
      <c r="R15" s="17">
        <v>6.1375697338366002E-2</v>
      </c>
      <c r="S15" s="17">
        <v>0.169824604762493</v>
      </c>
      <c r="T15" s="17">
        <v>0.163870293310974</v>
      </c>
      <c r="U15" s="17"/>
      <c r="V15" s="17">
        <v>0.12817269433268999</v>
      </c>
      <c r="W15" s="17">
        <v>0.15916352635417599</v>
      </c>
      <c r="X15" s="17">
        <v>0.19095141813317601</v>
      </c>
      <c r="Y15" s="17">
        <v>0.14184831125755301</v>
      </c>
      <c r="Z15" s="17">
        <v>0.15144348559148299</v>
      </c>
      <c r="AA15" s="17">
        <v>0.13910637519578301</v>
      </c>
      <c r="AB15" s="17">
        <v>0.16325780334474099</v>
      </c>
      <c r="AC15" s="17">
        <v>0.22953286112347901</v>
      </c>
      <c r="AD15" s="17">
        <v>0.157124545208841</v>
      </c>
      <c r="AE15" s="17"/>
      <c r="AF15" s="17">
        <v>0.21104323523663099</v>
      </c>
      <c r="AG15" s="17">
        <v>0.19244373503413101</v>
      </c>
      <c r="AH15" s="17">
        <v>0.13124332860506299</v>
      </c>
      <c r="AI15" s="17">
        <v>0.100388316237616</v>
      </c>
      <c r="AJ15" s="17">
        <v>0.15778184999335601</v>
      </c>
      <c r="AK15" s="17">
        <v>0.109009734707053</v>
      </c>
      <c r="AL15" s="17"/>
      <c r="AM15" s="17">
        <v>0.20028325161656699</v>
      </c>
      <c r="AN15" s="17">
        <v>0.14634487166298399</v>
      </c>
      <c r="AO15" s="17">
        <v>0.184129221589484</v>
      </c>
      <c r="AP15" s="17">
        <v>0.15680617359664101</v>
      </c>
      <c r="AQ15" s="17">
        <v>0.18255499053323401</v>
      </c>
      <c r="AR15" s="17">
        <v>0.15162045135190899</v>
      </c>
      <c r="AS15" s="17">
        <v>0.144794705495432</v>
      </c>
      <c r="AT15" s="17">
        <v>0.16383237684912</v>
      </c>
      <c r="AU15" s="17">
        <v>9.7646578918150498E-2</v>
      </c>
      <c r="AV15" s="17">
        <v>0.18035685171733601</v>
      </c>
      <c r="AW15" s="17">
        <v>0.14086709322006799</v>
      </c>
      <c r="AX15" s="17">
        <v>0.15490617679906299</v>
      </c>
      <c r="AY15" s="17">
        <v>0.116063984766134</v>
      </c>
      <c r="AZ15" s="17">
        <v>6.1341372206851201E-2</v>
      </c>
      <c r="BA15" s="17">
        <v>0.15523307411100101</v>
      </c>
      <c r="BB15" s="17">
        <v>0.118665257096433</v>
      </c>
      <c r="BC15" s="17"/>
      <c r="BD15" s="17">
        <v>0.119717855781785</v>
      </c>
      <c r="BE15" s="17">
        <v>0.155658810988233</v>
      </c>
      <c r="BF15" s="17">
        <v>0.18175140656255001</v>
      </c>
      <c r="BG15" s="17"/>
      <c r="BH15" s="17">
        <v>0.17321590073045201</v>
      </c>
      <c r="BI15" s="17">
        <v>8.6892503527248602E-2</v>
      </c>
      <c r="BJ15" s="17">
        <v>0.12081822886516801</v>
      </c>
      <c r="BK15" s="17"/>
      <c r="BL15" s="17">
        <v>0.147690614360249</v>
      </c>
      <c r="BM15" s="17">
        <v>0.105235803635314</v>
      </c>
      <c r="BN15" s="17">
        <v>8.0410006807810797E-2</v>
      </c>
      <c r="BO15" s="17"/>
      <c r="BP15" s="17">
        <v>0.13618304660732</v>
      </c>
      <c r="BQ15" s="17">
        <v>0.16872639349676399</v>
      </c>
      <c r="BR15" s="17"/>
      <c r="BS15" s="17">
        <v>5.766539933203E-2</v>
      </c>
      <c r="BT15" s="17">
        <v>0.128741246528392</v>
      </c>
      <c r="BU15" s="17">
        <v>0.13936574238215099</v>
      </c>
      <c r="BV15" s="17">
        <v>0.214182527752318</v>
      </c>
      <c r="BW15" s="17"/>
      <c r="BX15" s="17">
        <v>0.14093155188647799</v>
      </c>
      <c r="BY15" s="17">
        <v>0.187806015049027</v>
      </c>
      <c r="BZ15" s="17">
        <v>0.155133301635245</v>
      </c>
      <c r="CA15" s="17"/>
      <c r="CB15" s="17">
        <v>0.139691806104179</v>
      </c>
      <c r="CC15" s="17">
        <v>3.8885168489328298E-2</v>
      </c>
      <c r="CD15" s="17">
        <v>0.36168313019645498</v>
      </c>
      <c r="CE15" s="17">
        <v>0.189287979353813</v>
      </c>
      <c r="CF15" s="17">
        <v>1.7255204773980602E-2</v>
      </c>
      <c r="CG15" s="17">
        <v>8.7260074949409294E-2</v>
      </c>
      <c r="CH15" s="17"/>
      <c r="CI15" s="17">
        <v>0.13039134368580499</v>
      </c>
      <c r="CJ15" s="17">
        <v>0.20103337989603701</v>
      </c>
      <c r="CK15" s="17">
        <v>9.1910202697941507E-2</v>
      </c>
      <c r="CL15" s="17">
        <v>0.15151804442394801</v>
      </c>
    </row>
    <row r="16" spans="2:90" x14ac:dyDescent="0.35">
      <c r="B16" s="21" t="s">
        <v>150</v>
      </c>
      <c r="C16" s="17">
        <v>1.6544639355060502E-2</v>
      </c>
      <c r="D16" s="17">
        <v>2.1542159794185299E-2</v>
      </c>
      <c r="E16" s="17">
        <v>9.3614079313642899E-3</v>
      </c>
      <c r="F16" s="17"/>
      <c r="G16" s="17">
        <v>1.2761494920523499E-2</v>
      </c>
      <c r="H16" s="17">
        <v>2.49309074919856E-2</v>
      </c>
      <c r="I16" s="17">
        <v>2.3853077328836E-2</v>
      </c>
      <c r="J16" s="17">
        <v>1.7411330454392901E-2</v>
      </c>
      <c r="K16" s="17">
        <v>8.0724804156393805E-3</v>
      </c>
      <c r="L16" s="17">
        <v>2.1677263143449199E-2</v>
      </c>
      <c r="M16" s="17">
        <v>9.3560991821912392E-3</v>
      </c>
      <c r="N16" s="17">
        <v>1.4736916378866099E-2</v>
      </c>
      <c r="O16" s="17">
        <v>1.66858720609049E-2</v>
      </c>
      <c r="P16" s="17"/>
      <c r="Q16" s="17">
        <v>7.7202560784556899E-3</v>
      </c>
      <c r="R16" s="17">
        <v>2.0301925640849799E-2</v>
      </c>
      <c r="S16" s="17">
        <v>4.6230651482195998E-3</v>
      </c>
      <c r="T16" s="17">
        <v>1.8397154211617198E-2</v>
      </c>
      <c r="U16" s="17"/>
      <c r="V16" s="17">
        <v>1.4989429506042901E-2</v>
      </c>
      <c r="W16" s="17">
        <v>1.7512596220733801E-2</v>
      </c>
      <c r="X16" s="17">
        <v>1.25450026518155E-2</v>
      </c>
      <c r="Y16" s="17">
        <v>1.8699289380170899E-2</v>
      </c>
      <c r="Z16" s="17">
        <v>1.2094194861226299E-2</v>
      </c>
      <c r="AA16" s="17">
        <v>2.4171424629226199E-2</v>
      </c>
      <c r="AB16" s="17">
        <v>2.6020269177329299E-2</v>
      </c>
      <c r="AC16" s="17">
        <v>1.9719240277941599E-2</v>
      </c>
      <c r="AD16" s="17">
        <v>7.31725696000493E-3</v>
      </c>
      <c r="AE16" s="17"/>
      <c r="AF16" s="17">
        <v>1.23218333184283E-2</v>
      </c>
      <c r="AG16" s="17">
        <v>1.1300989902291799E-2</v>
      </c>
      <c r="AH16" s="17">
        <v>2.9511730157481202E-2</v>
      </c>
      <c r="AI16" s="17">
        <v>3.3477526136960097E-2</v>
      </c>
      <c r="AJ16" s="17">
        <v>2.0129133816666499E-2</v>
      </c>
      <c r="AK16" s="17">
        <v>1.43158368424931E-2</v>
      </c>
      <c r="AL16" s="17"/>
      <c r="AM16" s="17">
        <v>4.315922870668E-2</v>
      </c>
      <c r="AN16" s="17">
        <v>3.7538126170271899E-2</v>
      </c>
      <c r="AO16" s="17">
        <v>5.2967721678364998E-3</v>
      </c>
      <c r="AP16" s="17">
        <v>3.85872077159575E-2</v>
      </c>
      <c r="AQ16" s="17">
        <v>6.8560780068730801E-3</v>
      </c>
      <c r="AR16" s="17">
        <v>6.6809151526138798E-3</v>
      </c>
      <c r="AS16" s="17">
        <v>1.0788078831852701E-2</v>
      </c>
      <c r="AT16" s="17">
        <v>1.75247927306355E-3</v>
      </c>
      <c r="AU16" s="17">
        <v>7.6883081093445096E-3</v>
      </c>
      <c r="AV16" s="17">
        <v>7.7506322026807302E-3</v>
      </c>
      <c r="AW16" s="17">
        <v>1.62300981977881E-2</v>
      </c>
      <c r="AX16" s="17">
        <v>1.0560372594322E-2</v>
      </c>
      <c r="AY16" s="17">
        <v>1.90858520241604E-2</v>
      </c>
      <c r="AZ16" s="17">
        <v>0</v>
      </c>
      <c r="BA16" s="17">
        <v>4.3970840012527601E-2</v>
      </c>
      <c r="BB16" s="17">
        <v>1.5514389005302699E-2</v>
      </c>
      <c r="BC16" s="17"/>
      <c r="BD16" s="17">
        <v>1.17003101567398E-2</v>
      </c>
      <c r="BE16" s="17">
        <v>2.1679215819633699E-2</v>
      </c>
      <c r="BF16" s="17">
        <v>1.40717345400451E-2</v>
      </c>
      <c r="BG16" s="17"/>
      <c r="BH16" s="17">
        <v>1.21992484851185E-2</v>
      </c>
      <c r="BI16" s="17">
        <v>2.0910055994551702E-2</v>
      </c>
      <c r="BJ16" s="17">
        <v>9.2326470197628301E-4</v>
      </c>
      <c r="BK16" s="17"/>
      <c r="BL16" s="17">
        <v>4.6534050821278601E-2</v>
      </c>
      <c r="BM16" s="17">
        <v>0</v>
      </c>
      <c r="BN16" s="17">
        <v>3.51138288752073E-3</v>
      </c>
      <c r="BO16" s="17"/>
      <c r="BP16" s="17">
        <v>1.9286372675233601E-2</v>
      </c>
      <c r="BQ16" s="17">
        <v>1.6576883190490901E-2</v>
      </c>
      <c r="BR16" s="17"/>
      <c r="BS16" s="17">
        <v>7.1882140007204004E-3</v>
      </c>
      <c r="BT16" s="17">
        <v>1.47161140790807E-3</v>
      </c>
      <c r="BU16" s="17">
        <v>1.2484398735709E-2</v>
      </c>
      <c r="BV16" s="17">
        <v>2.0911998718966901E-2</v>
      </c>
      <c r="BW16" s="17"/>
      <c r="BX16" s="17">
        <v>1.21818961945462E-2</v>
      </c>
      <c r="BY16" s="17">
        <v>1.2990982072256199E-2</v>
      </c>
      <c r="BZ16" s="17">
        <v>1.71952231180716E-2</v>
      </c>
      <c r="CA16" s="17"/>
      <c r="CB16" s="17">
        <v>4.2541659600361503E-3</v>
      </c>
      <c r="CC16" s="17">
        <v>1.4440347465049901E-2</v>
      </c>
      <c r="CD16" s="17">
        <v>2.3572415386012398E-2</v>
      </c>
      <c r="CE16" s="17">
        <v>4.7456945528869697E-3</v>
      </c>
      <c r="CF16" s="17">
        <v>1.7069085856002201E-2</v>
      </c>
      <c r="CG16" s="17">
        <v>3.6242354474709901E-2</v>
      </c>
      <c r="CH16" s="17"/>
      <c r="CI16" s="17">
        <v>2.95708354300953E-2</v>
      </c>
      <c r="CJ16" s="17">
        <v>1.9431715216548202E-2</v>
      </c>
      <c r="CK16" s="17">
        <v>3.5047921646325003E-2</v>
      </c>
      <c r="CL16" s="17">
        <v>6.99446892214119E-3</v>
      </c>
    </row>
    <row r="17" spans="2:90" x14ac:dyDescent="0.35">
      <c r="B17" s="21" t="s">
        <v>202</v>
      </c>
      <c r="C17" s="18">
        <v>0.40232484031410498</v>
      </c>
      <c r="D17" s="18">
        <v>0.43578705894342401</v>
      </c>
      <c r="E17" s="18">
        <v>0.37261350131905102</v>
      </c>
      <c r="F17" s="18"/>
      <c r="G17" s="18">
        <v>0.421877496606957</v>
      </c>
      <c r="H17" s="18">
        <v>0.33003003431961297</v>
      </c>
      <c r="I17" s="18">
        <v>0.396606994502675</v>
      </c>
      <c r="J17" s="18">
        <v>0.336610269094412</v>
      </c>
      <c r="K17" s="18">
        <v>0.44136277868062801</v>
      </c>
      <c r="L17" s="18">
        <v>0.40813655193811099</v>
      </c>
      <c r="M17" s="18">
        <v>0.38386587049134502</v>
      </c>
      <c r="N17" s="18">
        <v>0.39920033151856699</v>
      </c>
      <c r="O17" s="18">
        <v>0.49365228076406997</v>
      </c>
      <c r="P17" s="18"/>
      <c r="Q17" s="18">
        <v>0.43192815184488698</v>
      </c>
      <c r="R17" s="18">
        <v>0.52745776072737705</v>
      </c>
      <c r="S17" s="18">
        <v>0.390496278006561</v>
      </c>
      <c r="T17" s="18">
        <v>0.39179425064775603</v>
      </c>
      <c r="U17" s="18"/>
      <c r="V17" s="18">
        <v>0.47054529227036801</v>
      </c>
      <c r="W17" s="18">
        <v>0.41447116854483101</v>
      </c>
      <c r="X17" s="18">
        <v>0.35923889377320001</v>
      </c>
      <c r="Y17" s="18">
        <v>0.35935348685387603</v>
      </c>
      <c r="Z17" s="18">
        <v>0.36593546149763201</v>
      </c>
      <c r="AA17" s="18">
        <v>0.36911781519867898</v>
      </c>
      <c r="AB17" s="18">
        <v>0.43276931163304699</v>
      </c>
      <c r="AC17" s="18">
        <v>0.33454688835090901</v>
      </c>
      <c r="AD17" s="18">
        <v>0.4191581965008</v>
      </c>
      <c r="AE17" s="18"/>
      <c r="AF17" s="18">
        <v>0.32282367773318399</v>
      </c>
      <c r="AG17" s="18">
        <v>0.394795327150538</v>
      </c>
      <c r="AH17" s="18">
        <v>0.366206270670832</v>
      </c>
      <c r="AI17" s="18">
        <v>0.364875667264971</v>
      </c>
      <c r="AJ17" s="18">
        <v>0.41305710221828601</v>
      </c>
      <c r="AK17" s="18">
        <v>0.46976875317570799</v>
      </c>
      <c r="AL17" s="18"/>
      <c r="AM17" s="18">
        <v>0.25483205032577</v>
      </c>
      <c r="AN17" s="18">
        <v>0.33077677612045198</v>
      </c>
      <c r="AO17" s="18">
        <v>0.421505716851858</v>
      </c>
      <c r="AP17" s="18">
        <v>0.30851694609442998</v>
      </c>
      <c r="AQ17" s="18">
        <v>0.38653434869602299</v>
      </c>
      <c r="AR17" s="18">
        <v>0.43253692040550001</v>
      </c>
      <c r="AS17" s="18">
        <v>0.44126676740431597</v>
      </c>
      <c r="AT17" s="18">
        <v>0.42888818945519802</v>
      </c>
      <c r="AU17" s="18">
        <v>0.45987497980108499</v>
      </c>
      <c r="AV17" s="18">
        <v>0.40739349369701899</v>
      </c>
      <c r="AW17" s="18">
        <v>0.42002365861861402</v>
      </c>
      <c r="AX17" s="18">
        <v>0.38697791838588902</v>
      </c>
      <c r="AY17" s="18">
        <v>0.46795546936115201</v>
      </c>
      <c r="AZ17" s="18">
        <v>0.39271615623066303</v>
      </c>
      <c r="BA17" s="18">
        <v>0.56553756981375003</v>
      </c>
      <c r="BB17" s="18">
        <v>0.56759114066832195</v>
      </c>
      <c r="BC17" s="18"/>
      <c r="BD17" s="18">
        <v>0.43386425727316102</v>
      </c>
      <c r="BE17" s="18">
        <v>0.38028862675435099</v>
      </c>
      <c r="BF17" s="18">
        <v>0.39522522135633098</v>
      </c>
      <c r="BG17" s="18"/>
      <c r="BH17" s="18">
        <v>0.38850326774386501</v>
      </c>
      <c r="BI17" s="18">
        <v>0.49516433650582098</v>
      </c>
      <c r="BJ17" s="18">
        <v>0.45896724473288197</v>
      </c>
      <c r="BK17" s="18"/>
      <c r="BL17" s="18">
        <v>0.43301064376753201</v>
      </c>
      <c r="BM17" s="18">
        <v>0.55550463074688305</v>
      </c>
      <c r="BN17" s="18">
        <v>0.53939412859821001</v>
      </c>
      <c r="BO17" s="18"/>
      <c r="BP17" s="18">
        <v>0.41995788347330198</v>
      </c>
      <c r="BQ17" s="18">
        <v>0.40575013041303998</v>
      </c>
      <c r="BR17" s="18"/>
      <c r="BS17" s="18">
        <v>0.54411075973689504</v>
      </c>
      <c r="BT17" s="18">
        <v>0.44712394789170401</v>
      </c>
      <c r="BU17" s="18">
        <v>0.35817995788234402</v>
      </c>
      <c r="BV17" s="18">
        <v>0.37265846751314602</v>
      </c>
      <c r="BW17" s="18"/>
      <c r="BX17" s="18">
        <v>0.44497539079767501</v>
      </c>
      <c r="BY17" s="18">
        <v>0.35866394375118099</v>
      </c>
      <c r="BZ17" s="18">
        <v>0.40078249118176001</v>
      </c>
      <c r="CA17" s="18"/>
      <c r="CB17" s="18">
        <v>0.34756250028661001</v>
      </c>
      <c r="CC17" s="18">
        <v>0.63865840572265198</v>
      </c>
      <c r="CD17" s="18">
        <v>0.14455390632217099</v>
      </c>
      <c r="CE17" s="18">
        <v>0.32238506521774701</v>
      </c>
      <c r="CF17" s="18">
        <v>0.73249356956895895</v>
      </c>
      <c r="CG17" s="18">
        <v>0.38375225686380798</v>
      </c>
      <c r="CH17" s="18"/>
      <c r="CI17" s="18">
        <v>0.40696772494105699</v>
      </c>
      <c r="CJ17" s="18">
        <v>0.400188746137707</v>
      </c>
      <c r="CK17" s="18">
        <v>0.32523025689288099</v>
      </c>
      <c r="CL17" s="18">
        <v>0.42306320719935397</v>
      </c>
    </row>
    <row r="18" spans="2:90" x14ac:dyDescent="0.35">
      <c r="B18" s="21" t="s">
        <v>201</v>
      </c>
      <c r="C18" s="18">
        <v>0.405319172158631</v>
      </c>
      <c r="D18" s="18">
        <v>0.378261207628664</v>
      </c>
      <c r="E18" s="18">
        <v>0.43123912252416802</v>
      </c>
      <c r="F18" s="18"/>
      <c r="G18" s="18">
        <v>0.41078027636598302</v>
      </c>
      <c r="H18" s="18">
        <v>0.43291206959306</v>
      </c>
      <c r="I18" s="18">
        <v>0.41788611758080901</v>
      </c>
      <c r="J18" s="18">
        <v>0.45585092628686302</v>
      </c>
      <c r="K18" s="18">
        <v>0.401356545818217</v>
      </c>
      <c r="L18" s="18">
        <v>0.39669443216431899</v>
      </c>
      <c r="M18" s="18">
        <v>0.41487268284901702</v>
      </c>
      <c r="N18" s="18">
        <v>0.40877453459548502</v>
      </c>
      <c r="O18" s="18">
        <v>0.31866810031404302</v>
      </c>
      <c r="P18" s="18"/>
      <c r="Q18" s="18">
        <v>0.383061525029054</v>
      </c>
      <c r="R18" s="18">
        <v>0.25523236323998599</v>
      </c>
      <c r="S18" s="18">
        <v>0.40306021450572599</v>
      </c>
      <c r="T18" s="18">
        <v>0.41792410609032299</v>
      </c>
      <c r="U18" s="18"/>
      <c r="V18" s="18">
        <v>0.33413769000620402</v>
      </c>
      <c r="W18" s="18">
        <v>0.43037317619843501</v>
      </c>
      <c r="X18" s="18">
        <v>0.46606796155144498</v>
      </c>
      <c r="Y18" s="18">
        <v>0.412061858592212</v>
      </c>
      <c r="Z18" s="18">
        <v>0.40589726181561497</v>
      </c>
      <c r="AA18" s="18">
        <v>0.420591488211701</v>
      </c>
      <c r="AB18" s="18">
        <v>0.39625056035245099</v>
      </c>
      <c r="AC18" s="18">
        <v>0.45863308057826502</v>
      </c>
      <c r="AD18" s="18">
        <v>0.39089622716071598</v>
      </c>
      <c r="AE18" s="18"/>
      <c r="AF18" s="18">
        <v>0.46194502150279998</v>
      </c>
      <c r="AG18" s="18">
        <v>0.428554757692095</v>
      </c>
      <c r="AH18" s="18">
        <v>0.41837997712129898</v>
      </c>
      <c r="AI18" s="18">
        <v>0.41760190748751103</v>
      </c>
      <c r="AJ18" s="18">
        <v>0.42178744786587302</v>
      </c>
      <c r="AK18" s="18">
        <v>0.33743786520991997</v>
      </c>
      <c r="AL18" s="18"/>
      <c r="AM18" s="18">
        <v>0.41847715299472998</v>
      </c>
      <c r="AN18" s="18">
        <v>0.38214848911782101</v>
      </c>
      <c r="AO18" s="18">
        <v>0.395916612695492</v>
      </c>
      <c r="AP18" s="18">
        <v>0.43910668954012899</v>
      </c>
      <c r="AQ18" s="18">
        <v>0.43529963120010601</v>
      </c>
      <c r="AR18" s="18">
        <v>0.40266062671709801</v>
      </c>
      <c r="AS18" s="18">
        <v>0.38395664235489202</v>
      </c>
      <c r="AT18" s="18">
        <v>0.42736950558772302</v>
      </c>
      <c r="AU18" s="18">
        <v>0.39300020517933199</v>
      </c>
      <c r="AV18" s="18">
        <v>0.413766555439947</v>
      </c>
      <c r="AW18" s="18">
        <v>0.37965868294374999</v>
      </c>
      <c r="AX18" s="18">
        <v>0.40081107705844499</v>
      </c>
      <c r="AY18" s="18">
        <v>0.41906743816839498</v>
      </c>
      <c r="AZ18" s="18">
        <v>0.336142723609195</v>
      </c>
      <c r="BA18" s="18">
        <v>0.31912345285973398</v>
      </c>
      <c r="BB18" s="18">
        <v>0.32096120689426999</v>
      </c>
      <c r="BC18" s="18"/>
      <c r="BD18" s="18">
        <v>0.39149496196183098</v>
      </c>
      <c r="BE18" s="18">
        <v>0.41743832837522998</v>
      </c>
      <c r="BF18" s="18">
        <v>0.40919213962543199</v>
      </c>
      <c r="BG18" s="18"/>
      <c r="BH18" s="18">
        <v>0.43283902911488298</v>
      </c>
      <c r="BI18" s="18">
        <v>0.31497648835594799</v>
      </c>
      <c r="BJ18" s="18">
        <v>0.370564049675914</v>
      </c>
      <c r="BK18" s="18"/>
      <c r="BL18" s="18">
        <v>0.31510224030627298</v>
      </c>
      <c r="BM18" s="18">
        <v>0.32713934073691903</v>
      </c>
      <c r="BN18" s="18">
        <v>0.28901028148589097</v>
      </c>
      <c r="BO18" s="18"/>
      <c r="BP18" s="18">
        <v>0.40306108458979301</v>
      </c>
      <c r="BQ18" s="18">
        <v>0.395595271159703</v>
      </c>
      <c r="BR18" s="18"/>
      <c r="BS18" s="18">
        <v>0.28189313385488202</v>
      </c>
      <c r="BT18" s="18">
        <v>0.40889934923582499</v>
      </c>
      <c r="BU18" s="18">
        <v>0.42059261903421002</v>
      </c>
      <c r="BV18" s="18">
        <v>0.442336326031114</v>
      </c>
      <c r="BW18" s="18"/>
      <c r="BX18" s="18">
        <v>0.36956896938451</v>
      </c>
      <c r="BY18" s="18">
        <v>0.45045250785830498</v>
      </c>
      <c r="BZ18" s="18">
        <v>0.40608743242068601</v>
      </c>
      <c r="CA18" s="18"/>
      <c r="CB18" s="18">
        <v>0.484607088843578</v>
      </c>
      <c r="CC18" s="18">
        <v>0.186815421408045</v>
      </c>
      <c r="CD18" s="18">
        <v>0.66487921951259599</v>
      </c>
      <c r="CE18" s="18">
        <v>0.50680136698584799</v>
      </c>
      <c r="CF18" s="18">
        <v>0.12655576477825201</v>
      </c>
      <c r="CG18" s="18">
        <v>0.303870900769382</v>
      </c>
      <c r="CH18" s="18"/>
      <c r="CI18" s="18">
        <v>0.37984414602473998</v>
      </c>
      <c r="CJ18" s="18">
        <v>0.443220350295499</v>
      </c>
      <c r="CK18" s="18">
        <v>0.29368581595205201</v>
      </c>
      <c r="CL18" s="18">
        <v>0.41839431530410598</v>
      </c>
    </row>
    <row r="19" spans="2:90" x14ac:dyDescent="0.35">
      <c r="B19" s="21" t="s">
        <v>113</v>
      </c>
      <c r="C19" s="19">
        <v>-2.99433184452658E-3</v>
      </c>
      <c r="D19" s="19">
        <v>5.7525851314759201E-2</v>
      </c>
      <c r="E19" s="19">
        <v>-5.8625621205116503E-2</v>
      </c>
      <c r="F19" s="19"/>
      <c r="G19" s="19">
        <v>1.10972202409744E-2</v>
      </c>
      <c r="H19" s="19">
        <v>-0.102882035273447</v>
      </c>
      <c r="I19" s="19">
        <v>-2.1279123078133299E-2</v>
      </c>
      <c r="J19" s="19">
        <v>-0.119240657192451</v>
      </c>
      <c r="K19" s="19">
        <v>4.00062328624105E-2</v>
      </c>
      <c r="L19" s="19">
        <v>1.14421197737921E-2</v>
      </c>
      <c r="M19" s="19">
        <v>-3.10068123576713E-2</v>
      </c>
      <c r="N19" s="19">
        <v>-9.5742030769176995E-3</v>
      </c>
      <c r="O19" s="19">
        <v>0.174984180450027</v>
      </c>
      <c r="P19" s="19"/>
      <c r="Q19" s="19">
        <v>4.8866626815833203E-2</v>
      </c>
      <c r="R19" s="19">
        <v>0.272225397487391</v>
      </c>
      <c r="S19" s="19">
        <v>-1.25639364991655E-2</v>
      </c>
      <c r="T19" s="19">
        <v>-2.6129855442567101E-2</v>
      </c>
      <c r="U19" s="19"/>
      <c r="V19" s="19">
        <v>0.13640760226416301</v>
      </c>
      <c r="W19" s="19">
        <v>-1.5902007653604399E-2</v>
      </c>
      <c r="X19" s="19">
        <v>-0.106829067778246</v>
      </c>
      <c r="Y19" s="19">
        <v>-5.2708371738336098E-2</v>
      </c>
      <c r="Z19" s="19">
        <v>-3.9961800317983201E-2</v>
      </c>
      <c r="AA19" s="19">
        <v>-5.1473673013022303E-2</v>
      </c>
      <c r="AB19" s="19">
        <v>3.6518751280596E-2</v>
      </c>
      <c r="AC19" s="19">
        <v>-0.12408619222735599</v>
      </c>
      <c r="AD19" s="19">
        <v>2.82619693400833E-2</v>
      </c>
      <c r="AE19" s="19"/>
      <c r="AF19" s="19">
        <v>-0.13912134376961599</v>
      </c>
      <c r="AG19" s="19">
        <v>-3.3759430541557098E-2</v>
      </c>
      <c r="AH19" s="19">
        <v>-5.2173706450466699E-2</v>
      </c>
      <c r="AI19" s="19">
        <v>-5.2726240222540598E-2</v>
      </c>
      <c r="AJ19" s="19">
        <v>-8.7303456475863496E-3</v>
      </c>
      <c r="AK19" s="19">
        <v>0.13233088796578801</v>
      </c>
      <c r="AL19" s="19"/>
      <c r="AM19" s="19">
        <v>-0.16364510266896001</v>
      </c>
      <c r="AN19" s="19">
        <v>-5.1371712997369298E-2</v>
      </c>
      <c r="AO19" s="19">
        <v>2.55891041563658E-2</v>
      </c>
      <c r="AP19" s="19">
        <v>-0.13058974344569901</v>
      </c>
      <c r="AQ19" s="19">
        <v>-4.8765282504082602E-2</v>
      </c>
      <c r="AR19" s="19">
        <v>2.98762936884026E-2</v>
      </c>
      <c r="AS19" s="19">
        <v>5.7310125049424301E-2</v>
      </c>
      <c r="AT19" s="19">
        <v>1.5186838674751701E-3</v>
      </c>
      <c r="AU19" s="19">
        <v>6.6874774621753702E-2</v>
      </c>
      <c r="AV19" s="19">
        <v>-6.3730617429273396E-3</v>
      </c>
      <c r="AW19" s="19">
        <v>4.0364975674864002E-2</v>
      </c>
      <c r="AX19" s="19">
        <v>-1.3833158672556E-2</v>
      </c>
      <c r="AY19" s="19">
        <v>4.8888031192756899E-2</v>
      </c>
      <c r="AZ19" s="19">
        <v>5.6573432621468203E-2</v>
      </c>
      <c r="BA19" s="19">
        <v>0.24641411695401499</v>
      </c>
      <c r="BB19" s="19">
        <v>0.24662993377405201</v>
      </c>
      <c r="BC19" s="19"/>
      <c r="BD19" s="19">
        <v>4.2369295311329901E-2</v>
      </c>
      <c r="BE19" s="19">
        <v>-3.71497016208788E-2</v>
      </c>
      <c r="BF19" s="19">
        <v>-1.39669182691016E-2</v>
      </c>
      <c r="BG19" s="19"/>
      <c r="BH19" s="19">
        <v>-4.4335761371018599E-2</v>
      </c>
      <c r="BI19" s="19">
        <v>0.18018784814987299</v>
      </c>
      <c r="BJ19" s="19">
        <v>8.8403195056967296E-2</v>
      </c>
      <c r="BK19" s="19"/>
      <c r="BL19" s="19">
        <v>0.117908403461259</v>
      </c>
      <c r="BM19" s="19">
        <v>0.228365290009963</v>
      </c>
      <c r="BN19" s="19">
        <v>0.25038384711231798</v>
      </c>
      <c r="BO19" s="19"/>
      <c r="BP19" s="19">
        <v>1.6896798883508899E-2</v>
      </c>
      <c r="BQ19" s="19">
        <v>1.0154859253336901E-2</v>
      </c>
      <c r="BR19" s="19"/>
      <c r="BS19" s="19">
        <v>0.26221762588201297</v>
      </c>
      <c r="BT19" s="19">
        <v>3.8224598655879301E-2</v>
      </c>
      <c r="BU19" s="19">
        <v>-6.2412661151866201E-2</v>
      </c>
      <c r="BV19" s="19">
        <v>-6.96778585179674E-2</v>
      </c>
      <c r="BW19" s="19"/>
      <c r="BX19" s="19">
        <v>7.5406421413165406E-2</v>
      </c>
      <c r="BY19" s="19">
        <v>-9.1788564107122994E-2</v>
      </c>
      <c r="BZ19" s="19">
        <v>-5.3049412389260496E-3</v>
      </c>
      <c r="CA19" s="19"/>
      <c r="CB19" s="19">
        <v>-0.13704458855696799</v>
      </c>
      <c r="CC19" s="19">
        <v>0.45184298431460701</v>
      </c>
      <c r="CD19" s="19">
        <v>-0.52032531319042497</v>
      </c>
      <c r="CE19" s="19">
        <v>-0.184416301768101</v>
      </c>
      <c r="CF19" s="19">
        <v>0.60593780479070702</v>
      </c>
      <c r="CG19" s="19">
        <v>7.9881356094426606E-2</v>
      </c>
      <c r="CH19" s="19"/>
      <c r="CI19" s="19">
        <v>2.7123578916317399E-2</v>
      </c>
      <c r="CJ19" s="19">
        <v>-4.30316041577916E-2</v>
      </c>
      <c r="CK19" s="19">
        <v>3.1544440940828603E-2</v>
      </c>
      <c r="CL19" s="19">
        <v>4.6688918952476101E-3</v>
      </c>
    </row>
    <row r="20" spans="2:90" x14ac:dyDescent="0.35">
      <c r="B20" s="16"/>
    </row>
    <row r="21" spans="2:90" x14ac:dyDescent="0.35">
      <c r="B21" t="s">
        <v>118</v>
      </c>
    </row>
    <row r="22" spans="2:90" x14ac:dyDescent="0.35">
      <c r="B22" t="s">
        <v>119</v>
      </c>
    </row>
    <row r="24" spans="2:90" x14ac:dyDescent="0.35">
      <c r="B24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B2:C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503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489</v>
      </c>
      <c r="C9" s="17">
        <v>0.148571934722697</v>
      </c>
      <c r="D9" s="17">
        <v>0.147537447869625</v>
      </c>
      <c r="E9" s="17">
        <v>0.15133338600327401</v>
      </c>
      <c r="F9" s="17"/>
      <c r="G9" s="17">
        <v>0.14669455399241799</v>
      </c>
      <c r="H9" s="17">
        <v>0.142417842159233</v>
      </c>
      <c r="I9" s="17">
        <v>0.196692562598732</v>
      </c>
      <c r="J9" s="17">
        <v>0.12382662278327</v>
      </c>
      <c r="K9" s="17">
        <v>0.146830133578598</v>
      </c>
      <c r="L9" s="17">
        <v>0.13564775836304499</v>
      </c>
      <c r="M9" s="17">
        <v>0.15691167103359099</v>
      </c>
      <c r="N9" s="17">
        <v>0.136595042182519</v>
      </c>
      <c r="O9" s="17">
        <v>0.153308679199394</v>
      </c>
      <c r="P9" s="17"/>
      <c r="Q9" s="17">
        <v>0.14185279801982101</v>
      </c>
      <c r="R9" s="17">
        <v>0.197386160457069</v>
      </c>
      <c r="S9" s="17">
        <v>0.14409907404523201</v>
      </c>
      <c r="T9" s="17">
        <v>0.14779864482847199</v>
      </c>
      <c r="U9" s="17"/>
      <c r="V9" s="17">
        <v>0.16696812328399099</v>
      </c>
      <c r="W9" s="17">
        <v>0.12396661466928199</v>
      </c>
      <c r="X9" s="17">
        <v>0.14440041743266999</v>
      </c>
      <c r="Y9" s="17">
        <v>0.16617494529895199</v>
      </c>
      <c r="Z9" s="17">
        <v>0.157743302819119</v>
      </c>
      <c r="AA9" s="17">
        <v>0.153153932818623</v>
      </c>
      <c r="AB9" s="17">
        <v>0.121379378700154</v>
      </c>
      <c r="AC9" s="17">
        <v>0.12874357101963599</v>
      </c>
      <c r="AD9" s="17">
        <v>0.160969372879705</v>
      </c>
      <c r="AE9" s="17"/>
      <c r="AF9" s="17">
        <v>0.168691325260033</v>
      </c>
      <c r="AG9" s="17">
        <v>0.140941103480375</v>
      </c>
      <c r="AH9" s="17">
        <v>0.147754296412168</v>
      </c>
      <c r="AI9" s="17">
        <v>0.110259132110042</v>
      </c>
      <c r="AJ9" s="17">
        <v>0.114504996053983</v>
      </c>
      <c r="AK9" s="17">
        <v>0.16588106382808901</v>
      </c>
      <c r="AL9" s="17"/>
      <c r="AM9" s="17">
        <v>0.101765177669493</v>
      </c>
      <c r="AN9" s="17">
        <v>0.127586766854867</v>
      </c>
      <c r="AO9" s="17">
        <v>0.13282427674523101</v>
      </c>
      <c r="AP9" s="17">
        <v>9.0997144121596096E-2</v>
      </c>
      <c r="AQ9" s="17">
        <v>0.16055651962328499</v>
      </c>
      <c r="AR9" s="17">
        <v>0.14974201703572701</v>
      </c>
      <c r="AS9" s="17">
        <v>0.13764670842049401</v>
      </c>
      <c r="AT9" s="17">
        <v>0.16970150777785101</v>
      </c>
      <c r="AU9" s="17">
        <v>0.128608536918428</v>
      </c>
      <c r="AV9" s="17">
        <v>0.22875155129547001</v>
      </c>
      <c r="AW9" s="17">
        <v>0.14404074539363401</v>
      </c>
      <c r="AX9" s="17">
        <v>0.17730728968760701</v>
      </c>
      <c r="AY9" s="17">
        <v>0.12857340783856699</v>
      </c>
      <c r="AZ9" s="17">
        <v>0.16707899419594799</v>
      </c>
      <c r="BA9" s="17">
        <v>0.193008006027104</v>
      </c>
      <c r="BB9" s="17">
        <v>0.210313013816849</v>
      </c>
      <c r="BC9" s="17"/>
      <c r="BD9" s="17">
        <v>0.142290192245009</v>
      </c>
      <c r="BE9" s="17">
        <v>0.148371282398614</v>
      </c>
      <c r="BF9" s="17">
        <v>0.15386278933797701</v>
      </c>
      <c r="BG9" s="17"/>
      <c r="BH9" s="17">
        <v>0.14776127531434699</v>
      </c>
      <c r="BI9" s="17">
        <v>0.190649033002427</v>
      </c>
      <c r="BJ9" s="17">
        <v>0.15276634661984001</v>
      </c>
      <c r="BK9" s="17"/>
      <c r="BL9" s="17">
        <v>0.12848310826941201</v>
      </c>
      <c r="BM9" s="17">
        <v>0.14433985534847599</v>
      </c>
      <c r="BN9" s="17">
        <v>0.24416046427997501</v>
      </c>
      <c r="BO9" s="17"/>
      <c r="BP9" s="17">
        <v>0.16664692012601301</v>
      </c>
      <c r="BQ9" s="17">
        <v>0.148731985134197</v>
      </c>
      <c r="BR9" s="17"/>
      <c r="BS9" s="17">
        <v>0.324389141344125</v>
      </c>
      <c r="BT9" s="17">
        <v>0.17530280512794799</v>
      </c>
      <c r="BU9" s="17">
        <v>0.106390943949058</v>
      </c>
      <c r="BV9" s="17">
        <v>0.108764427062144</v>
      </c>
      <c r="BW9" s="17"/>
      <c r="BX9" s="17">
        <v>0.17765730781542599</v>
      </c>
      <c r="BY9" s="17">
        <v>0.16912834895541001</v>
      </c>
      <c r="BZ9" s="17">
        <v>0.14442729245987501</v>
      </c>
      <c r="CA9" s="17"/>
      <c r="CB9" s="17">
        <v>0.21165684422759601</v>
      </c>
      <c r="CC9" s="17">
        <v>0.22718094371257699</v>
      </c>
      <c r="CD9" s="17">
        <v>2.6387774735692201E-2</v>
      </c>
      <c r="CE9" s="17">
        <v>9.1771326757653704E-2</v>
      </c>
      <c r="CF9" s="17">
        <v>0.335312286203512</v>
      </c>
      <c r="CG9" s="17">
        <v>6.6793754892935098E-2</v>
      </c>
      <c r="CH9" s="17"/>
      <c r="CI9" s="17">
        <v>0.117589634200268</v>
      </c>
      <c r="CJ9" s="17">
        <v>0.20716760405585599</v>
      </c>
      <c r="CK9" s="17">
        <v>5.3095365311643397E-2</v>
      </c>
      <c r="CL9" s="17">
        <v>0.146376937603901</v>
      </c>
    </row>
    <row r="10" spans="2:90" x14ac:dyDescent="0.35">
      <c r="B10" s="21" t="s">
        <v>490</v>
      </c>
      <c r="C10" s="17">
        <v>0.200300489363958</v>
      </c>
      <c r="D10" s="17">
        <v>0.178306523344021</v>
      </c>
      <c r="E10" s="17">
        <v>0.22306231689870301</v>
      </c>
      <c r="F10" s="17"/>
      <c r="G10" s="17">
        <v>0.23581195785937401</v>
      </c>
      <c r="H10" s="17">
        <v>0.19461427447506799</v>
      </c>
      <c r="I10" s="17">
        <v>0.20449719692245499</v>
      </c>
      <c r="J10" s="17">
        <v>0.210798530338451</v>
      </c>
      <c r="K10" s="17">
        <v>0.16959865296347501</v>
      </c>
      <c r="L10" s="17">
        <v>0.20900228415677999</v>
      </c>
      <c r="M10" s="17">
        <v>0.19382827609722</v>
      </c>
      <c r="N10" s="17">
        <v>0.20413152247236399</v>
      </c>
      <c r="O10" s="17">
        <v>0.18234495319775501</v>
      </c>
      <c r="P10" s="17"/>
      <c r="Q10" s="17">
        <v>0.22181841989857701</v>
      </c>
      <c r="R10" s="17">
        <v>0.22787960519721001</v>
      </c>
      <c r="S10" s="17">
        <v>0.19710785917467</v>
      </c>
      <c r="T10" s="17">
        <v>0.198702158581328</v>
      </c>
      <c r="U10" s="17"/>
      <c r="V10" s="17">
        <v>0.203042474762303</v>
      </c>
      <c r="W10" s="17">
        <v>0.20975793929115599</v>
      </c>
      <c r="X10" s="17">
        <v>0.161741205750945</v>
      </c>
      <c r="Y10" s="17">
        <v>0.154853176159713</v>
      </c>
      <c r="Z10" s="17">
        <v>0.21651807399112999</v>
      </c>
      <c r="AA10" s="17">
        <v>0.18348994901439999</v>
      </c>
      <c r="AB10" s="17">
        <v>0.209812583118479</v>
      </c>
      <c r="AC10" s="17">
        <v>0.19093610735954</v>
      </c>
      <c r="AD10" s="17">
        <v>0.24735284211823499</v>
      </c>
      <c r="AE10" s="17"/>
      <c r="AF10" s="17">
        <v>0.14899820768386901</v>
      </c>
      <c r="AG10" s="17">
        <v>0.20673646855493899</v>
      </c>
      <c r="AH10" s="17">
        <v>0.19792924096792</v>
      </c>
      <c r="AI10" s="17">
        <v>0.24700532823169599</v>
      </c>
      <c r="AJ10" s="17">
        <v>0.20583130037911901</v>
      </c>
      <c r="AK10" s="17">
        <v>0.22311832074511001</v>
      </c>
      <c r="AL10" s="17"/>
      <c r="AM10" s="17">
        <v>0.20829920639442501</v>
      </c>
      <c r="AN10" s="17">
        <v>0.17203699330035899</v>
      </c>
      <c r="AO10" s="17">
        <v>0.14823933611227999</v>
      </c>
      <c r="AP10" s="17">
        <v>0.247849378916986</v>
      </c>
      <c r="AQ10" s="17">
        <v>0.186820938620545</v>
      </c>
      <c r="AR10" s="17">
        <v>0.15555116555309301</v>
      </c>
      <c r="AS10" s="17">
        <v>0.16302051230794501</v>
      </c>
      <c r="AT10" s="17">
        <v>0.23459285893508799</v>
      </c>
      <c r="AU10" s="17">
        <v>0.21570592357819299</v>
      </c>
      <c r="AV10" s="17">
        <v>0.219502288471568</v>
      </c>
      <c r="AW10" s="17">
        <v>0.226901625487125</v>
      </c>
      <c r="AX10" s="17">
        <v>0.224980701761335</v>
      </c>
      <c r="AY10" s="17">
        <v>0.20627404089822801</v>
      </c>
      <c r="AZ10" s="17">
        <v>0.37201330601022797</v>
      </c>
      <c r="BA10" s="17">
        <v>0.23253322012511601</v>
      </c>
      <c r="BB10" s="17">
        <v>0.24277914710870899</v>
      </c>
      <c r="BC10" s="17"/>
      <c r="BD10" s="17">
        <v>0.23241636707494401</v>
      </c>
      <c r="BE10" s="17">
        <v>0.20759521656742499</v>
      </c>
      <c r="BF10" s="17">
        <v>0.171222675126847</v>
      </c>
      <c r="BG10" s="17"/>
      <c r="BH10" s="17">
        <v>0.20040353425579299</v>
      </c>
      <c r="BI10" s="17">
        <v>0.22691747402807699</v>
      </c>
      <c r="BJ10" s="17">
        <v>0.26006868804063199</v>
      </c>
      <c r="BK10" s="17"/>
      <c r="BL10" s="17">
        <v>0.21222880884044101</v>
      </c>
      <c r="BM10" s="17">
        <v>0.282414863402287</v>
      </c>
      <c r="BN10" s="17">
        <v>0.21980260573597499</v>
      </c>
      <c r="BO10" s="17"/>
      <c r="BP10" s="17">
        <v>0.20491083285924</v>
      </c>
      <c r="BQ10" s="17">
        <v>0.192569764514603</v>
      </c>
      <c r="BR10" s="17"/>
      <c r="BS10" s="17">
        <v>0.30233376322150002</v>
      </c>
      <c r="BT10" s="17">
        <v>0.284483889678454</v>
      </c>
      <c r="BU10" s="17">
        <v>0.213682472848162</v>
      </c>
      <c r="BV10" s="17">
        <v>0.12106577147596401</v>
      </c>
      <c r="BW10" s="17"/>
      <c r="BX10" s="17">
        <v>0.20561924957884301</v>
      </c>
      <c r="BY10" s="17">
        <v>0.26656453022583498</v>
      </c>
      <c r="BZ10" s="17">
        <v>0.19570162088330001</v>
      </c>
      <c r="CA10" s="17"/>
      <c r="CB10" s="17">
        <v>0.28111487895570397</v>
      </c>
      <c r="CC10" s="17">
        <v>0.27048396380223499</v>
      </c>
      <c r="CD10" s="17">
        <v>9.9218471326033703E-2</v>
      </c>
      <c r="CE10" s="17">
        <v>0.15679377616145099</v>
      </c>
      <c r="CF10" s="17">
        <v>0.30750693506487697</v>
      </c>
      <c r="CG10" s="17">
        <v>0.127374294394697</v>
      </c>
      <c r="CH10" s="17"/>
      <c r="CI10" s="17">
        <v>0.15584002421104901</v>
      </c>
      <c r="CJ10" s="17">
        <v>0.22480522863121999</v>
      </c>
      <c r="CK10" s="17">
        <v>0.107998968010118</v>
      </c>
      <c r="CL10" s="17">
        <v>0.220390482087085</v>
      </c>
    </row>
    <row r="11" spans="2:90" x14ac:dyDescent="0.35">
      <c r="B11" s="21" t="s">
        <v>491</v>
      </c>
      <c r="C11" s="17">
        <v>0.24319901654290299</v>
      </c>
      <c r="D11" s="17">
        <v>0.23691897565435599</v>
      </c>
      <c r="E11" s="17">
        <v>0.24585353583722799</v>
      </c>
      <c r="F11" s="17"/>
      <c r="G11" s="17">
        <v>0.236298457065208</v>
      </c>
      <c r="H11" s="17">
        <v>0.245421449707482</v>
      </c>
      <c r="I11" s="17">
        <v>0.242542135263034</v>
      </c>
      <c r="J11" s="17">
        <v>0.25388471260809697</v>
      </c>
      <c r="K11" s="17">
        <v>0.28592655696568098</v>
      </c>
      <c r="L11" s="17">
        <v>0.26528900889267598</v>
      </c>
      <c r="M11" s="17">
        <v>0.240310847555462</v>
      </c>
      <c r="N11" s="17">
        <v>0.205779910466965</v>
      </c>
      <c r="O11" s="17">
        <v>0.218852690556776</v>
      </c>
      <c r="P11" s="17"/>
      <c r="Q11" s="17">
        <v>0.198458335052909</v>
      </c>
      <c r="R11" s="17">
        <v>0.24479930657927201</v>
      </c>
      <c r="S11" s="17">
        <v>0.188953194974328</v>
      </c>
      <c r="T11" s="17">
        <v>0.25245906220284903</v>
      </c>
      <c r="U11" s="17"/>
      <c r="V11" s="17">
        <v>0.23390636787817701</v>
      </c>
      <c r="W11" s="17">
        <v>0.258138663670333</v>
      </c>
      <c r="X11" s="17">
        <v>0.31523984089992801</v>
      </c>
      <c r="Y11" s="17">
        <v>0.242077432593099</v>
      </c>
      <c r="Z11" s="17">
        <v>0.19928366257135099</v>
      </c>
      <c r="AA11" s="17">
        <v>0.234828777898685</v>
      </c>
      <c r="AB11" s="17">
        <v>0.26182020996954197</v>
      </c>
      <c r="AC11" s="17">
        <v>0.25628575985992802</v>
      </c>
      <c r="AD11" s="17">
        <v>0.20383434310521401</v>
      </c>
      <c r="AE11" s="17"/>
      <c r="AF11" s="17">
        <v>0.22010894633386999</v>
      </c>
      <c r="AG11" s="17">
        <v>0.24361711554594701</v>
      </c>
      <c r="AH11" s="17">
        <v>0.26778390589524698</v>
      </c>
      <c r="AI11" s="17">
        <v>0.180782003616622</v>
      </c>
      <c r="AJ11" s="17">
        <v>0.246199021957621</v>
      </c>
      <c r="AK11" s="17">
        <v>0.25893649811858999</v>
      </c>
      <c r="AL11" s="17"/>
      <c r="AM11" s="17">
        <v>0.220576160299709</v>
      </c>
      <c r="AN11" s="17">
        <v>0.18572955760969601</v>
      </c>
      <c r="AO11" s="17">
        <v>0.221565805417518</v>
      </c>
      <c r="AP11" s="17">
        <v>0.225161809685267</v>
      </c>
      <c r="AQ11" s="17">
        <v>0.22616329031698501</v>
      </c>
      <c r="AR11" s="17">
        <v>0.31818936195901698</v>
      </c>
      <c r="AS11" s="17">
        <v>0.28657542409717202</v>
      </c>
      <c r="AT11" s="17">
        <v>0.179277116757629</v>
      </c>
      <c r="AU11" s="17">
        <v>0.28500336883619898</v>
      </c>
      <c r="AV11" s="17">
        <v>0.27906565448581</v>
      </c>
      <c r="AW11" s="17">
        <v>0.21056056809736501</v>
      </c>
      <c r="AX11" s="17">
        <v>0.25754376790918798</v>
      </c>
      <c r="AY11" s="17">
        <v>0.27207223849759199</v>
      </c>
      <c r="AZ11" s="17">
        <v>0.242596176114143</v>
      </c>
      <c r="BA11" s="17">
        <v>0.258271673008582</v>
      </c>
      <c r="BB11" s="17">
        <v>0.26177515105604499</v>
      </c>
      <c r="BC11" s="17"/>
      <c r="BD11" s="17">
        <v>0.28931251995151502</v>
      </c>
      <c r="BE11" s="17">
        <v>0.224097709780649</v>
      </c>
      <c r="BF11" s="17">
        <v>0.222793022123671</v>
      </c>
      <c r="BG11" s="17"/>
      <c r="BH11" s="17">
        <v>0.24595876461799199</v>
      </c>
      <c r="BI11" s="17">
        <v>0.23896591670504599</v>
      </c>
      <c r="BJ11" s="17">
        <v>0.24780995875159201</v>
      </c>
      <c r="BK11" s="17"/>
      <c r="BL11" s="17">
        <v>0.25607490363654301</v>
      </c>
      <c r="BM11" s="17">
        <v>0.26401783808519103</v>
      </c>
      <c r="BN11" s="17">
        <v>0.201282551373591</v>
      </c>
      <c r="BO11" s="17"/>
      <c r="BP11" s="17">
        <v>0.247434077989995</v>
      </c>
      <c r="BQ11" s="17">
        <v>0.21737532643974899</v>
      </c>
      <c r="BR11" s="17"/>
      <c r="BS11" s="17">
        <v>0.216979411316197</v>
      </c>
      <c r="BT11" s="17">
        <v>0.264694469204655</v>
      </c>
      <c r="BU11" s="17">
        <v>0.287753486531442</v>
      </c>
      <c r="BV11" s="17">
        <v>0.22023235163799401</v>
      </c>
      <c r="BW11" s="17"/>
      <c r="BX11" s="17">
        <v>0.21853669698428399</v>
      </c>
      <c r="BY11" s="17">
        <v>0.265568432043851</v>
      </c>
      <c r="BZ11" s="17">
        <v>0.24426766732746899</v>
      </c>
      <c r="CA11" s="17"/>
      <c r="CB11" s="17">
        <v>0.300051562943429</v>
      </c>
      <c r="CC11" s="17">
        <v>0.211760786654549</v>
      </c>
      <c r="CD11" s="17">
        <v>0.20305813741460699</v>
      </c>
      <c r="CE11" s="17">
        <v>0.29391743156169098</v>
      </c>
      <c r="CF11" s="17">
        <v>0.195099186784321</v>
      </c>
      <c r="CG11" s="17">
        <v>0.25398656646367601</v>
      </c>
      <c r="CH11" s="17"/>
      <c r="CI11" s="17">
        <v>0.24746346265244901</v>
      </c>
      <c r="CJ11" s="17">
        <v>0.241229679912528</v>
      </c>
      <c r="CK11" s="17">
        <v>0.21894926542746099</v>
      </c>
      <c r="CL11" s="17">
        <v>0.24985829490828201</v>
      </c>
    </row>
    <row r="12" spans="2:90" x14ac:dyDescent="0.35">
      <c r="B12" s="21" t="s">
        <v>492</v>
      </c>
      <c r="C12" s="17">
        <v>0.18408397714761299</v>
      </c>
      <c r="D12" s="17">
        <v>0.19180924887491399</v>
      </c>
      <c r="E12" s="17">
        <v>0.179792593891274</v>
      </c>
      <c r="F12" s="17"/>
      <c r="G12" s="17">
        <v>0.18262720573270799</v>
      </c>
      <c r="H12" s="17">
        <v>0.18773103136538</v>
      </c>
      <c r="I12" s="17">
        <v>0.16117914923240401</v>
      </c>
      <c r="J12" s="17">
        <v>0.16252290557023399</v>
      </c>
      <c r="K12" s="17">
        <v>0.17233594844490799</v>
      </c>
      <c r="L12" s="17">
        <v>0.16750259001953499</v>
      </c>
      <c r="M12" s="17">
        <v>0.189438781920999</v>
      </c>
      <c r="N12" s="17">
        <v>0.203150147245791</v>
      </c>
      <c r="O12" s="17">
        <v>0.22367454856760299</v>
      </c>
      <c r="P12" s="17"/>
      <c r="Q12" s="17">
        <v>0.213330374290471</v>
      </c>
      <c r="R12" s="17">
        <v>0.166226977303362</v>
      </c>
      <c r="S12" s="17">
        <v>0.25249710989999502</v>
      </c>
      <c r="T12" s="17">
        <v>0.174760138483011</v>
      </c>
      <c r="U12" s="17"/>
      <c r="V12" s="17">
        <v>0.21765559506478599</v>
      </c>
      <c r="W12" s="17">
        <v>0.167765954557556</v>
      </c>
      <c r="X12" s="17">
        <v>0.185095846165272</v>
      </c>
      <c r="Y12" s="17">
        <v>0.177740833167817</v>
      </c>
      <c r="Z12" s="17">
        <v>0.174161105077318</v>
      </c>
      <c r="AA12" s="17">
        <v>0.16125845768650701</v>
      </c>
      <c r="AB12" s="17">
        <v>0.20327349767748601</v>
      </c>
      <c r="AC12" s="17">
        <v>0.20664413690269601</v>
      </c>
      <c r="AD12" s="17">
        <v>0.16987696495660801</v>
      </c>
      <c r="AE12" s="17"/>
      <c r="AF12" s="17">
        <v>0.19880488283332201</v>
      </c>
      <c r="AG12" s="17">
        <v>0.18240535356083901</v>
      </c>
      <c r="AH12" s="17">
        <v>0.16638468823445099</v>
      </c>
      <c r="AI12" s="17">
        <v>0.18884074843809801</v>
      </c>
      <c r="AJ12" s="17">
        <v>0.19109161700930399</v>
      </c>
      <c r="AK12" s="17">
        <v>0.17503509725101099</v>
      </c>
      <c r="AL12" s="17"/>
      <c r="AM12" s="17">
        <v>0.219732344253836</v>
      </c>
      <c r="AN12" s="17">
        <v>0.176419859053944</v>
      </c>
      <c r="AO12" s="17">
        <v>0.20882551070252001</v>
      </c>
      <c r="AP12" s="17">
        <v>0.19333097251548401</v>
      </c>
      <c r="AQ12" s="17">
        <v>0.20280004298120399</v>
      </c>
      <c r="AR12" s="17">
        <v>0.14253922333406099</v>
      </c>
      <c r="AS12" s="17">
        <v>0.22341483220024799</v>
      </c>
      <c r="AT12" s="17">
        <v>0.18743339730469799</v>
      </c>
      <c r="AU12" s="17">
        <v>0.20440919170538499</v>
      </c>
      <c r="AV12" s="17">
        <v>0.11992692818107401</v>
      </c>
      <c r="AW12" s="17">
        <v>0.209946488485479</v>
      </c>
      <c r="AX12" s="17">
        <v>0.15639496079442999</v>
      </c>
      <c r="AY12" s="17">
        <v>0.167921422622898</v>
      </c>
      <c r="AZ12" s="17">
        <v>8.3565123452787299E-2</v>
      </c>
      <c r="BA12" s="17">
        <v>0.117797622803004</v>
      </c>
      <c r="BB12" s="17">
        <v>0.15800968112313701</v>
      </c>
      <c r="BC12" s="17"/>
      <c r="BD12" s="17">
        <v>0.150980092837908</v>
      </c>
      <c r="BE12" s="17">
        <v>0.181781540667733</v>
      </c>
      <c r="BF12" s="17">
        <v>0.20739133446539201</v>
      </c>
      <c r="BG12" s="17"/>
      <c r="BH12" s="17">
        <v>0.17173198423616101</v>
      </c>
      <c r="BI12" s="17">
        <v>0.18699437376502001</v>
      </c>
      <c r="BJ12" s="17">
        <v>0.153805854130075</v>
      </c>
      <c r="BK12" s="17"/>
      <c r="BL12" s="17">
        <v>0.15646243207274901</v>
      </c>
      <c r="BM12" s="17">
        <v>0.15449370914299401</v>
      </c>
      <c r="BN12" s="17">
        <v>0.21289872243489599</v>
      </c>
      <c r="BO12" s="17"/>
      <c r="BP12" s="17">
        <v>0.164097398013305</v>
      </c>
      <c r="BQ12" s="17">
        <v>0.20647905768087699</v>
      </c>
      <c r="BR12" s="17"/>
      <c r="BS12" s="17">
        <v>8.1520288053548107E-2</v>
      </c>
      <c r="BT12" s="17">
        <v>0.15154936322421</v>
      </c>
      <c r="BU12" s="17">
        <v>0.19355752343701199</v>
      </c>
      <c r="BV12" s="17">
        <v>0.21078165578847799</v>
      </c>
      <c r="BW12" s="17"/>
      <c r="BX12" s="17">
        <v>0.17990333101891301</v>
      </c>
      <c r="BY12" s="17">
        <v>0.112124718065479</v>
      </c>
      <c r="BZ12" s="17">
        <v>0.188920067408158</v>
      </c>
      <c r="CA12" s="17"/>
      <c r="CB12" s="17">
        <v>0.10007760106633699</v>
      </c>
      <c r="CC12" s="17">
        <v>0.139095994741051</v>
      </c>
      <c r="CD12" s="17">
        <v>0.25261317227715702</v>
      </c>
      <c r="CE12" s="17">
        <v>0.18605476728578799</v>
      </c>
      <c r="CF12" s="17">
        <v>0.10280923622570499</v>
      </c>
      <c r="CG12" s="17">
        <v>0.30359895226315198</v>
      </c>
      <c r="CH12" s="17"/>
      <c r="CI12" s="17">
        <v>0.211214594337372</v>
      </c>
      <c r="CJ12" s="17">
        <v>0.11008893178415299</v>
      </c>
      <c r="CK12" s="17">
        <v>0.39027188278488001</v>
      </c>
      <c r="CL12" s="17">
        <v>0.16675750214010901</v>
      </c>
    </row>
    <row r="13" spans="2:90" x14ac:dyDescent="0.35">
      <c r="B13" s="21" t="s">
        <v>493</v>
      </c>
      <c r="C13" s="17">
        <v>9.2549281132737998E-2</v>
      </c>
      <c r="D13" s="17">
        <v>9.7540187928951305E-2</v>
      </c>
      <c r="E13" s="17">
        <v>8.7796153725515996E-2</v>
      </c>
      <c r="F13" s="17"/>
      <c r="G13" s="17">
        <v>8.2450779065128793E-2</v>
      </c>
      <c r="H13" s="17">
        <v>7.9790607670336494E-2</v>
      </c>
      <c r="I13" s="17">
        <v>8.9406920302665893E-2</v>
      </c>
      <c r="J13" s="17">
        <v>9.5232993495931201E-2</v>
      </c>
      <c r="K13" s="17">
        <v>9.2516179522724298E-2</v>
      </c>
      <c r="L13" s="17">
        <v>8.9855952706612993E-2</v>
      </c>
      <c r="M13" s="17">
        <v>8.4986683019643905E-2</v>
      </c>
      <c r="N13" s="17">
        <v>0.11047573089599701</v>
      </c>
      <c r="O13" s="17">
        <v>0.105567561735063</v>
      </c>
      <c r="P13" s="17"/>
      <c r="Q13" s="17">
        <v>7.9115700764676E-2</v>
      </c>
      <c r="R13" s="17">
        <v>6.4210317901785094E-2</v>
      </c>
      <c r="S13" s="17">
        <v>9.9711670779983497E-2</v>
      </c>
      <c r="T13" s="17">
        <v>9.2865009213841901E-2</v>
      </c>
      <c r="U13" s="17"/>
      <c r="V13" s="17">
        <v>7.1989571142773504E-2</v>
      </c>
      <c r="W13" s="17">
        <v>0.124405888759875</v>
      </c>
      <c r="X13" s="17">
        <v>5.5506228537387098E-2</v>
      </c>
      <c r="Y13" s="17">
        <v>0.109192269830306</v>
      </c>
      <c r="Z13" s="17">
        <v>0.10297927159836399</v>
      </c>
      <c r="AA13" s="17">
        <v>0.109272149551866</v>
      </c>
      <c r="AB13" s="17">
        <v>6.4118220949231003E-2</v>
      </c>
      <c r="AC13" s="17">
        <v>7.8861268034843501E-2</v>
      </c>
      <c r="AD13" s="17">
        <v>9.9895289188097994E-2</v>
      </c>
      <c r="AE13" s="17"/>
      <c r="AF13" s="17">
        <v>9.7876598437771897E-2</v>
      </c>
      <c r="AG13" s="17">
        <v>9.2856438876051495E-2</v>
      </c>
      <c r="AH13" s="17">
        <v>8.5184017633435805E-2</v>
      </c>
      <c r="AI13" s="17">
        <v>0.129694954737018</v>
      </c>
      <c r="AJ13" s="17">
        <v>9.9941299349455698E-2</v>
      </c>
      <c r="AK13" s="17">
        <v>8.1134826890880196E-2</v>
      </c>
      <c r="AL13" s="17"/>
      <c r="AM13" s="17">
        <v>4.0367747720417103E-2</v>
      </c>
      <c r="AN13" s="17">
        <v>0.13034961402929501</v>
      </c>
      <c r="AO13" s="17">
        <v>0.13289858903246701</v>
      </c>
      <c r="AP13" s="17">
        <v>0.113387568102311</v>
      </c>
      <c r="AQ13" s="17">
        <v>8.4592007997986898E-2</v>
      </c>
      <c r="AR13" s="17">
        <v>0.12444637017101599</v>
      </c>
      <c r="AS13" s="17">
        <v>8.2758801422312095E-2</v>
      </c>
      <c r="AT13" s="17">
        <v>9.6580890018460805E-2</v>
      </c>
      <c r="AU13" s="17">
        <v>4.8398734752642697E-2</v>
      </c>
      <c r="AV13" s="17">
        <v>5.89792864586915E-2</v>
      </c>
      <c r="AW13" s="17">
        <v>0.103632150352313</v>
      </c>
      <c r="AX13" s="17">
        <v>6.2235988376891399E-2</v>
      </c>
      <c r="AY13" s="17">
        <v>0.11965465569492501</v>
      </c>
      <c r="AZ13" s="17">
        <v>8.6379093447662494E-2</v>
      </c>
      <c r="BA13" s="17">
        <v>0.11125167531079</v>
      </c>
      <c r="BB13" s="17">
        <v>4.2352620911550697E-2</v>
      </c>
      <c r="BC13" s="17"/>
      <c r="BD13" s="17">
        <v>8.7384920433069696E-2</v>
      </c>
      <c r="BE13" s="17">
        <v>0.102389948429425</v>
      </c>
      <c r="BF13" s="17">
        <v>9.2212369019174206E-2</v>
      </c>
      <c r="BG13" s="17"/>
      <c r="BH13" s="17">
        <v>0.10230300939604101</v>
      </c>
      <c r="BI13" s="17">
        <v>5.1221829532883401E-2</v>
      </c>
      <c r="BJ13" s="17">
        <v>9.2162924100112606E-2</v>
      </c>
      <c r="BK13" s="17"/>
      <c r="BL13" s="17">
        <v>0.112530089450399</v>
      </c>
      <c r="BM13" s="17">
        <v>7.9740355552554598E-2</v>
      </c>
      <c r="BN13" s="17">
        <v>5.1012175404373999E-2</v>
      </c>
      <c r="BO13" s="17"/>
      <c r="BP13" s="17">
        <v>0.104928366814267</v>
      </c>
      <c r="BQ13" s="17">
        <v>9.0005824206009E-2</v>
      </c>
      <c r="BR13" s="17"/>
      <c r="BS13" s="17">
        <v>4.26514539149703E-2</v>
      </c>
      <c r="BT13" s="17">
        <v>6.3043397856743205E-2</v>
      </c>
      <c r="BU13" s="17">
        <v>0.103436408056649</v>
      </c>
      <c r="BV13" s="17">
        <v>0.11899673445422999</v>
      </c>
      <c r="BW13" s="17"/>
      <c r="BX13" s="17">
        <v>0.122782122225654</v>
      </c>
      <c r="BY13" s="17">
        <v>8.0782489704655194E-2</v>
      </c>
      <c r="BZ13" s="17">
        <v>9.0277232497804505E-2</v>
      </c>
      <c r="CA13" s="17"/>
      <c r="CB13" s="17">
        <v>6.5006952314038996E-2</v>
      </c>
      <c r="CC13" s="17">
        <v>6.1423703355092403E-2</v>
      </c>
      <c r="CD13" s="17">
        <v>0.14714980898025901</v>
      </c>
      <c r="CE13" s="17">
        <v>0.10902223174788001</v>
      </c>
      <c r="CF13" s="17">
        <v>2.5489086169397199E-2</v>
      </c>
      <c r="CG13" s="17">
        <v>0.119837716580798</v>
      </c>
      <c r="CH13" s="17"/>
      <c r="CI13" s="17">
        <v>0.122295108535538</v>
      </c>
      <c r="CJ13" s="17">
        <v>8.0150756870782505E-2</v>
      </c>
      <c r="CK13" s="17">
        <v>8.3223415538017806E-2</v>
      </c>
      <c r="CL13" s="17">
        <v>9.5670502474075395E-2</v>
      </c>
    </row>
    <row r="14" spans="2:90" x14ac:dyDescent="0.35">
      <c r="B14" s="21" t="s">
        <v>494</v>
      </c>
      <c r="C14" s="17">
        <v>5.63236085890522E-2</v>
      </c>
      <c r="D14" s="17">
        <v>6.4438995725148898E-2</v>
      </c>
      <c r="E14" s="17">
        <v>4.7696113326483602E-2</v>
      </c>
      <c r="F14" s="17"/>
      <c r="G14" s="17">
        <v>4.45472621589161E-2</v>
      </c>
      <c r="H14" s="17">
        <v>4.20483213787105E-2</v>
      </c>
      <c r="I14" s="17">
        <v>4.4096531388486702E-2</v>
      </c>
      <c r="J14" s="17">
        <v>5.9312901265150597E-2</v>
      </c>
      <c r="K14" s="17">
        <v>7.3934305764411401E-2</v>
      </c>
      <c r="L14" s="17">
        <v>4.0393209731059601E-2</v>
      </c>
      <c r="M14" s="17">
        <v>7.1071165450966201E-2</v>
      </c>
      <c r="N14" s="17">
        <v>6.6225095203343395E-2</v>
      </c>
      <c r="O14" s="17">
        <v>6.2984979770000393E-2</v>
      </c>
      <c r="P14" s="17"/>
      <c r="Q14" s="17">
        <v>6.2477553095051402E-2</v>
      </c>
      <c r="R14" s="17">
        <v>2.52726432999309E-2</v>
      </c>
      <c r="S14" s="17">
        <v>7.6528578376258205E-2</v>
      </c>
      <c r="T14" s="17">
        <v>5.6248443436679701E-2</v>
      </c>
      <c r="U14" s="17"/>
      <c r="V14" s="17">
        <v>4.9466993391018101E-2</v>
      </c>
      <c r="W14" s="17">
        <v>5.7238781811820801E-2</v>
      </c>
      <c r="X14" s="17">
        <v>4.6416312165669098E-2</v>
      </c>
      <c r="Y14" s="17">
        <v>6.61153731628739E-2</v>
      </c>
      <c r="Z14" s="17">
        <v>9.6816125750536594E-2</v>
      </c>
      <c r="AA14" s="17">
        <v>6.7594772302907002E-2</v>
      </c>
      <c r="AB14" s="17">
        <v>4.6225441025832703E-2</v>
      </c>
      <c r="AC14" s="17">
        <v>3.4447012067064603E-2</v>
      </c>
      <c r="AD14" s="17">
        <v>4.1658722765214699E-2</v>
      </c>
      <c r="AE14" s="17"/>
      <c r="AF14" s="17">
        <v>6.6874267391582504E-2</v>
      </c>
      <c r="AG14" s="17">
        <v>4.9459569208881997E-2</v>
      </c>
      <c r="AH14" s="17">
        <v>5.9127573582881197E-2</v>
      </c>
      <c r="AI14" s="17">
        <v>4.1257717089171198E-2</v>
      </c>
      <c r="AJ14" s="17">
        <v>7.2603235265171998E-2</v>
      </c>
      <c r="AK14" s="17">
        <v>4.4269370859081003E-2</v>
      </c>
      <c r="AL14" s="17"/>
      <c r="AM14" s="17">
        <v>4.1928612879258802E-2</v>
      </c>
      <c r="AN14" s="17">
        <v>6.4946895369680693E-2</v>
      </c>
      <c r="AO14" s="17">
        <v>6.96330240809101E-2</v>
      </c>
      <c r="AP14" s="17">
        <v>6.0548950612348898E-2</v>
      </c>
      <c r="AQ14" s="17">
        <v>5.8081663146989801E-2</v>
      </c>
      <c r="AR14" s="17">
        <v>7.0058373051296002E-2</v>
      </c>
      <c r="AS14" s="17">
        <v>5.5777619758806803E-2</v>
      </c>
      <c r="AT14" s="17">
        <v>4.5348637700135801E-2</v>
      </c>
      <c r="AU14" s="17">
        <v>6.4426010601216499E-2</v>
      </c>
      <c r="AV14" s="17">
        <v>5.35719095669622E-2</v>
      </c>
      <c r="AW14" s="17">
        <v>5.1412495098836698E-2</v>
      </c>
      <c r="AX14" s="17">
        <v>6.2609567365662894E-2</v>
      </c>
      <c r="AY14" s="17">
        <v>3.54668834615363E-2</v>
      </c>
      <c r="AZ14" s="17">
        <v>1.8277425744944401E-2</v>
      </c>
      <c r="BA14" s="17">
        <v>4.3166962712877198E-2</v>
      </c>
      <c r="BB14" s="17">
        <v>5.5162503769299299E-2</v>
      </c>
      <c r="BC14" s="17"/>
      <c r="BD14" s="17">
        <v>4.3950469709580199E-2</v>
      </c>
      <c r="BE14" s="17">
        <v>5.0620015859977302E-2</v>
      </c>
      <c r="BF14" s="17">
        <v>6.6636915228854801E-2</v>
      </c>
      <c r="BG14" s="17"/>
      <c r="BH14" s="17">
        <v>5.20745327895972E-2</v>
      </c>
      <c r="BI14" s="17">
        <v>6.3716164197014702E-2</v>
      </c>
      <c r="BJ14" s="17">
        <v>6.2065910895295798E-2</v>
      </c>
      <c r="BK14" s="17"/>
      <c r="BL14" s="17">
        <v>3.6553518190731403E-2</v>
      </c>
      <c r="BM14" s="17">
        <v>4.0243971025620003E-2</v>
      </c>
      <c r="BN14" s="17">
        <v>5.6333374313098497E-2</v>
      </c>
      <c r="BO14" s="17"/>
      <c r="BP14" s="17">
        <v>4.9622433036710697E-2</v>
      </c>
      <c r="BQ14" s="17">
        <v>6.0671526670777097E-2</v>
      </c>
      <c r="BR14" s="17"/>
      <c r="BS14" s="17">
        <v>1.21831600663267E-2</v>
      </c>
      <c r="BT14" s="17">
        <v>4.6540087069271298E-2</v>
      </c>
      <c r="BU14" s="17">
        <v>4.41074980852703E-2</v>
      </c>
      <c r="BV14" s="17">
        <v>8.5942773247271897E-2</v>
      </c>
      <c r="BW14" s="17"/>
      <c r="BX14" s="17">
        <v>5.1036257492396001E-2</v>
      </c>
      <c r="BY14" s="17">
        <v>3.3653710036007499E-2</v>
      </c>
      <c r="BZ14" s="17">
        <v>5.8240491131237998E-2</v>
      </c>
      <c r="CA14" s="17"/>
      <c r="CB14" s="17">
        <v>1.07991497013895E-2</v>
      </c>
      <c r="CC14" s="17">
        <v>4.3059912420742801E-2</v>
      </c>
      <c r="CD14" s="17">
        <v>9.6536006114098002E-2</v>
      </c>
      <c r="CE14" s="17">
        <v>9.3616494639315803E-2</v>
      </c>
      <c r="CF14" s="17">
        <v>1.3093393755715501E-2</v>
      </c>
      <c r="CG14" s="17">
        <v>6.2664405116163099E-2</v>
      </c>
      <c r="CH14" s="17"/>
      <c r="CI14" s="17">
        <v>4.9289120397172398E-2</v>
      </c>
      <c r="CJ14" s="17">
        <v>5.1165816186054203E-2</v>
      </c>
      <c r="CK14" s="17">
        <v>5.80445206328635E-2</v>
      </c>
      <c r="CL14" s="17">
        <v>6.0485722841140503E-2</v>
      </c>
    </row>
    <row r="15" spans="2:90" x14ac:dyDescent="0.35">
      <c r="B15" s="21" t="s">
        <v>495</v>
      </c>
      <c r="C15" s="17">
        <v>4.93770787230896E-2</v>
      </c>
      <c r="D15" s="17">
        <v>5.60767576167275E-2</v>
      </c>
      <c r="E15" s="17">
        <v>4.1997830193186703E-2</v>
      </c>
      <c r="F15" s="17"/>
      <c r="G15" s="17">
        <v>4.1304020990731598E-2</v>
      </c>
      <c r="H15" s="17">
        <v>6.2512342009816493E-2</v>
      </c>
      <c r="I15" s="17">
        <v>4.1120354569840999E-2</v>
      </c>
      <c r="J15" s="17">
        <v>6.4905151979279693E-2</v>
      </c>
      <c r="K15" s="17">
        <v>2.9907680515111001E-2</v>
      </c>
      <c r="L15" s="17">
        <v>6.4785431055693093E-2</v>
      </c>
      <c r="M15" s="17">
        <v>5.3444767357092901E-2</v>
      </c>
      <c r="N15" s="17">
        <v>5.0652051845448701E-2</v>
      </c>
      <c r="O15" s="17">
        <v>3.6014370155576902E-2</v>
      </c>
      <c r="P15" s="17"/>
      <c r="Q15" s="17">
        <v>5.4566234835018497E-2</v>
      </c>
      <c r="R15" s="17">
        <v>5.4340991051927003E-2</v>
      </c>
      <c r="S15" s="17">
        <v>2.86708330288943E-2</v>
      </c>
      <c r="T15" s="17">
        <v>5.0957933642737797E-2</v>
      </c>
      <c r="U15" s="17"/>
      <c r="V15" s="17">
        <v>3.88211541960366E-2</v>
      </c>
      <c r="W15" s="17">
        <v>3.6051625398458902E-2</v>
      </c>
      <c r="X15" s="17">
        <v>8.2439378320698101E-2</v>
      </c>
      <c r="Y15" s="17">
        <v>5.4924391370233097E-2</v>
      </c>
      <c r="Z15" s="17">
        <v>3.6159307640810601E-2</v>
      </c>
      <c r="AA15" s="17">
        <v>4.7499621670023598E-2</v>
      </c>
      <c r="AB15" s="17">
        <v>5.7537051401835203E-2</v>
      </c>
      <c r="AC15" s="17">
        <v>6.1819610388817003E-2</v>
      </c>
      <c r="AD15" s="17">
        <v>4.9697585931306902E-2</v>
      </c>
      <c r="AE15" s="17"/>
      <c r="AF15" s="17">
        <v>7.5682801150127099E-2</v>
      </c>
      <c r="AG15" s="17">
        <v>6.86002833833219E-2</v>
      </c>
      <c r="AH15" s="17">
        <v>2.3004504180985999E-2</v>
      </c>
      <c r="AI15" s="17">
        <v>5.2154710221621797E-2</v>
      </c>
      <c r="AJ15" s="17">
        <v>4.1459058294449E-2</v>
      </c>
      <c r="AK15" s="17">
        <v>3.0974720792408299E-2</v>
      </c>
      <c r="AL15" s="17"/>
      <c r="AM15" s="17">
        <v>9.1824871519145507E-2</v>
      </c>
      <c r="AN15" s="17">
        <v>9.2842332044744999E-2</v>
      </c>
      <c r="AO15" s="17">
        <v>4.9545938049334597E-2</v>
      </c>
      <c r="AP15" s="17">
        <v>2.3410265981607899E-2</v>
      </c>
      <c r="AQ15" s="17">
        <v>6.2234513895725901E-2</v>
      </c>
      <c r="AR15" s="17">
        <v>3.0272393715980801E-2</v>
      </c>
      <c r="AS15" s="17">
        <v>2.8491920484334E-2</v>
      </c>
      <c r="AT15" s="17">
        <v>6.3886984187153301E-2</v>
      </c>
      <c r="AU15" s="17">
        <v>4.5531175089557098E-2</v>
      </c>
      <c r="AV15" s="17">
        <v>4.0202381540424902E-2</v>
      </c>
      <c r="AW15" s="17">
        <v>3.3684159556966298E-2</v>
      </c>
      <c r="AX15" s="17">
        <v>4.8367351510562998E-2</v>
      </c>
      <c r="AY15" s="17">
        <v>5.9892182718461202E-2</v>
      </c>
      <c r="AZ15" s="17">
        <v>2.3297859945464499E-2</v>
      </c>
      <c r="BA15" s="17">
        <v>0</v>
      </c>
      <c r="BB15" s="17">
        <v>2.7504663076219401E-2</v>
      </c>
      <c r="BC15" s="17"/>
      <c r="BD15" s="17">
        <v>3.3018012655108002E-2</v>
      </c>
      <c r="BE15" s="17">
        <v>5.2772001942257299E-2</v>
      </c>
      <c r="BF15" s="17">
        <v>6.3114827122252304E-2</v>
      </c>
      <c r="BG15" s="17"/>
      <c r="BH15" s="17">
        <v>5.67829798828412E-2</v>
      </c>
      <c r="BI15" s="17">
        <v>2.2571563136232299E-2</v>
      </c>
      <c r="BJ15" s="17">
        <v>2.4360713991720299E-2</v>
      </c>
      <c r="BK15" s="17"/>
      <c r="BL15" s="17">
        <v>5.1133088718447101E-2</v>
      </c>
      <c r="BM15" s="17">
        <v>2.7254900116238701E-2</v>
      </c>
      <c r="BN15" s="17">
        <v>1.14212214880465E-2</v>
      </c>
      <c r="BO15" s="17"/>
      <c r="BP15" s="17">
        <v>3.5962805848788103E-2</v>
      </c>
      <c r="BQ15" s="17">
        <v>5.79375434885218E-2</v>
      </c>
      <c r="BR15" s="17"/>
      <c r="BS15" s="17">
        <v>1.01926879974887E-2</v>
      </c>
      <c r="BT15" s="17">
        <v>1.0575121811258499E-2</v>
      </c>
      <c r="BU15" s="17">
        <v>2.9341961572251999E-2</v>
      </c>
      <c r="BV15" s="17">
        <v>0.10039279160543001</v>
      </c>
      <c r="BW15" s="17"/>
      <c r="BX15" s="17">
        <v>2.6379272161653401E-2</v>
      </c>
      <c r="BY15" s="17">
        <v>3.9292291003751902E-2</v>
      </c>
      <c r="BZ15" s="17">
        <v>5.22751501130247E-2</v>
      </c>
      <c r="CA15" s="17"/>
      <c r="CB15" s="17">
        <v>2.14471532268194E-2</v>
      </c>
      <c r="CC15" s="17">
        <v>3.2918876076673598E-2</v>
      </c>
      <c r="CD15" s="17">
        <v>0.13132579393989</v>
      </c>
      <c r="CE15" s="17">
        <v>5.24624233660324E-2</v>
      </c>
      <c r="CF15" s="17">
        <v>6.4492177824367503E-4</v>
      </c>
      <c r="CG15" s="17">
        <v>1.9283505450020499E-2</v>
      </c>
      <c r="CH15" s="17"/>
      <c r="CI15" s="17">
        <v>5.5588112087736397E-2</v>
      </c>
      <c r="CJ15" s="17">
        <v>6.2996318965501105E-2</v>
      </c>
      <c r="CK15" s="17">
        <v>2.7726025160595701E-2</v>
      </c>
      <c r="CL15" s="17">
        <v>4.5714065450766901E-2</v>
      </c>
    </row>
    <row r="16" spans="2:90" x14ac:dyDescent="0.35">
      <c r="B16" s="21" t="s">
        <v>150</v>
      </c>
      <c r="C16" s="17">
        <v>2.5594613777948499E-2</v>
      </c>
      <c r="D16" s="17">
        <v>2.7371862986256299E-2</v>
      </c>
      <c r="E16" s="17">
        <v>2.2468070124334799E-2</v>
      </c>
      <c r="F16" s="17"/>
      <c r="G16" s="17">
        <v>3.0265763135514798E-2</v>
      </c>
      <c r="H16" s="17">
        <v>4.5464131233972999E-2</v>
      </c>
      <c r="I16" s="17">
        <v>2.04651497223803E-2</v>
      </c>
      <c r="J16" s="17">
        <v>2.9516181959586201E-2</v>
      </c>
      <c r="K16" s="17">
        <v>2.8950542245092001E-2</v>
      </c>
      <c r="L16" s="17">
        <v>2.7523765074598399E-2</v>
      </c>
      <c r="M16" s="17">
        <v>1.0007807565024699E-2</v>
      </c>
      <c r="N16" s="17">
        <v>2.2990499687572701E-2</v>
      </c>
      <c r="O16" s="17">
        <v>1.7252216817832199E-2</v>
      </c>
      <c r="P16" s="17"/>
      <c r="Q16" s="17">
        <v>2.83805840434759E-2</v>
      </c>
      <c r="R16" s="17">
        <v>1.98839982094439E-2</v>
      </c>
      <c r="S16" s="17">
        <v>1.243167972064E-2</v>
      </c>
      <c r="T16" s="17">
        <v>2.6208609611079601E-2</v>
      </c>
      <c r="U16" s="17"/>
      <c r="V16" s="17">
        <v>1.8149720280914501E-2</v>
      </c>
      <c r="W16" s="17">
        <v>2.2674531841517399E-2</v>
      </c>
      <c r="X16" s="17">
        <v>9.1607707274303906E-3</v>
      </c>
      <c r="Y16" s="17">
        <v>2.8921578417006402E-2</v>
      </c>
      <c r="Z16" s="17">
        <v>1.6339150551370502E-2</v>
      </c>
      <c r="AA16" s="17">
        <v>4.2902339056988398E-2</v>
      </c>
      <c r="AB16" s="17">
        <v>3.5833617157440302E-2</v>
      </c>
      <c r="AC16" s="17">
        <v>4.2262534367474999E-2</v>
      </c>
      <c r="AD16" s="17">
        <v>2.6714879055618101E-2</v>
      </c>
      <c r="AE16" s="17"/>
      <c r="AF16" s="17">
        <v>2.2962970909424299E-2</v>
      </c>
      <c r="AG16" s="17">
        <v>1.5383667389643699E-2</v>
      </c>
      <c r="AH16" s="17">
        <v>5.2831773092910497E-2</v>
      </c>
      <c r="AI16" s="17">
        <v>5.0005405555730902E-2</v>
      </c>
      <c r="AJ16" s="17">
        <v>2.8369471690896202E-2</v>
      </c>
      <c r="AK16" s="17">
        <v>2.06501015148302E-2</v>
      </c>
      <c r="AL16" s="17"/>
      <c r="AM16" s="17">
        <v>7.5505879263716297E-2</v>
      </c>
      <c r="AN16" s="17">
        <v>5.0087981737413398E-2</v>
      </c>
      <c r="AO16" s="17">
        <v>3.6467519859740498E-2</v>
      </c>
      <c r="AP16" s="17">
        <v>4.5313910064399998E-2</v>
      </c>
      <c r="AQ16" s="17">
        <v>1.8751023417279598E-2</v>
      </c>
      <c r="AR16" s="17">
        <v>9.2010951798092294E-3</v>
      </c>
      <c r="AS16" s="17">
        <v>2.2314181308688001E-2</v>
      </c>
      <c r="AT16" s="17">
        <v>2.3178607318984499E-2</v>
      </c>
      <c r="AU16" s="17">
        <v>7.9170585183790197E-3</v>
      </c>
      <c r="AV16" s="17">
        <v>0</v>
      </c>
      <c r="AW16" s="17">
        <v>1.9821767528280899E-2</v>
      </c>
      <c r="AX16" s="17">
        <v>1.0560372594322E-2</v>
      </c>
      <c r="AY16" s="17">
        <v>1.0145168267792401E-2</v>
      </c>
      <c r="AZ16" s="17">
        <v>6.7920210888223198E-3</v>
      </c>
      <c r="BA16" s="17">
        <v>4.3970840012527601E-2</v>
      </c>
      <c r="BB16" s="17">
        <v>2.1032191381903302E-3</v>
      </c>
      <c r="BC16" s="17"/>
      <c r="BD16" s="17">
        <v>2.06474250928666E-2</v>
      </c>
      <c r="BE16" s="17">
        <v>3.2372284353919201E-2</v>
      </c>
      <c r="BF16" s="17">
        <v>2.2766067575830301E-2</v>
      </c>
      <c r="BG16" s="17"/>
      <c r="BH16" s="17">
        <v>2.29839195072273E-2</v>
      </c>
      <c r="BI16" s="17">
        <v>1.8963645633298599E-2</v>
      </c>
      <c r="BJ16" s="17">
        <v>6.9596034707315804E-3</v>
      </c>
      <c r="BK16" s="17"/>
      <c r="BL16" s="17">
        <v>4.6534050821278601E-2</v>
      </c>
      <c r="BM16" s="17">
        <v>7.4945073266380101E-3</v>
      </c>
      <c r="BN16" s="17">
        <v>3.0888849700444498E-3</v>
      </c>
      <c r="BO16" s="17"/>
      <c r="BP16" s="17">
        <v>2.6397165311680699E-2</v>
      </c>
      <c r="BQ16" s="17">
        <v>2.62289718652663E-2</v>
      </c>
      <c r="BR16" s="17"/>
      <c r="BS16" s="17">
        <v>9.7500940858439508E-3</v>
      </c>
      <c r="BT16" s="17">
        <v>3.8108660274594201E-3</v>
      </c>
      <c r="BU16" s="17">
        <v>2.1729705520153901E-2</v>
      </c>
      <c r="BV16" s="17">
        <v>3.3823494728488203E-2</v>
      </c>
      <c r="BW16" s="17"/>
      <c r="BX16" s="17">
        <v>1.80857627228301E-2</v>
      </c>
      <c r="BY16" s="17">
        <v>3.2885479965010199E-2</v>
      </c>
      <c r="BZ16" s="17">
        <v>2.5890478179132401E-2</v>
      </c>
      <c r="CA16" s="17"/>
      <c r="CB16" s="17">
        <v>9.8458575646855392E-3</v>
      </c>
      <c r="CC16" s="17">
        <v>1.40758192370795E-2</v>
      </c>
      <c r="CD16" s="17">
        <v>4.3710835212261899E-2</v>
      </c>
      <c r="CE16" s="17">
        <v>1.6361548480188701E-2</v>
      </c>
      <c r="CF16" s="17">
        <v>2.0044954018228998E-2</v>
      </c>
      <c r="CG16" s="17">
        <v>4.6460804838557898E-2</v>
      </c>
      <c r="CH16" s="17"/>
      <c r="CI16" s="17">
        <v>4.0719943578414401E-2</v>
      </c>
      <c r="CJ16" s="17">
        <v>2.23956635939043E-2</v>
      </c>
      <c r="CK16" s="17">
        <v>6.0690557134420599E-2</v>
      </c>
      <c r="CL16" s="17">
        <v>1.4746492494640599E-2</v>
      </c>
    </row>
    <row r="17" spans="2:90" x14ac:dyDescent="0.35">
      <c r="B17" s="21" t="s">
        <v>202</v>
      </c>
      <c r="C17" s="18">
        <v>0.59207144062955896</v>
      </c>
      <c r="D17" s="18">
        <v>0.56276294686800299</v>
      </c>
      <c r="E17" s="18">
        <v>0.62024923873920501</v>
      </c>
      <c r="F17" s="18"/>
      <c r="G17" s="18">
        <v>0.61880496891699999</v>
      </c>
      <c r="H17" s="18">
        <v>0.58245356634178402</v>
      </c>
      <c r="I17" s="18">
        <v>0.64373189478422199</v>
      </c>
      <c r="J17" s="18">
        <v>0.588509865729818</v>
      </c>
      <c r="K17" s="18">
        <v>0.60235534350775299</v>
      </c>
      <c r="L17" s="18">
        <v>0.60993905141250104</v>
      </c>
      <c r="M17" s="18">
        <v>0.59105079468627297</v>
      </c>
      <c r="N17" s="18">
        <v>0.54650647512184702</v>
      </c>
      <c r="O17" s="18">
        <v>0.55450632295392399</v>
      </c>
      <c r="P17" s="18"/>
      <c r="Q17" s="18">
        <v>0.56212955297130696</v>
      </c>
      <c r="R17" s="18">
        <v>0.67006507223355105</v>
      </c>
      <c r="S17" s="18">
        <v>0.53016012819422997</v>
      </c>
      <c r="T17" s="18">
        <v>0.59895986561264902</v>
      </c>
      <c r="U17" s="18"/>
      <c r="V17" s="18">
        <v>0.60391696592447097</v>
      </c>
      <c r="W17" s="18">
        <v>0.59186321763077099</v>
      </c>
      <c r="X17" s="18">
        <v>0.621381464083543</v>
      </c>
      <c r="Y17" s="18">
        <v>0.56310555405176399</v>
      </c>
      <c r="Z17" s="18">
        <v>0.57354503938159995</v>
      </c>
      <c r="AA17" s="18">
        <v>0.57147265973170802</v>
      </c>
      <c r="AB17" s="18">
        <v>0.593012171788175</v>
      </c>
      <c r="AC17" s="18">
        <v>0.57596543823910396</v>
      </c>
      <c r="AD17" s="18">
        <v>0.61215655810315495</v>
      </c>
      <c r="AE17" s="18"/>
      <c r="AF17" s="18">
        <v>0.53779847927777202</v>
      </c>
      <c r="AG17" s="18">
        <v>0.59129468758126202</v>
      </c>
      <c r="AH17" s="18">
        <v>0.61346744327533498</v>
      </c>
      <c r="AI17" s="18">
        <v>0.53804646395835998</v>
      </c>
      <c r="AJ17" s="18">
        <v>0.56653531839072302</v>
      </c>
      <c r="AK17" s="18">
        <v>0.64793588269178903</v>
      </c>
      <c r="AL17" s="18"/>
      <c r="AM17" s="18">
        <v>0.53064054436362695</v>
      </c>
      <c r="AN17" s="18">
        <v>0.48535331776492202</v>
      </c>
      <c r="AO17" s="18">
        <v>0.50262941827502805</v>
      </c>
      <c r="AP17" s="18">
        <v>0.56400833272384798</v>
      </c>
      <c r="AQ17" s="18">
        <v>0.57354074856081405</v>
      </c>
      <c r="AR17" s="18">
        <v>0.62348254454783603</v>
      </c>
      <c r="AS17" s="18">
        <v>0.58724264482561095</v>
      </c>
      <c r="AT17" s="18">
        <v>0.58357148347056798</v>
      </c>
      <c r="AU17" s="18">
        <v>0.62931782933281999</v>
      </c>
      <c r="AV17" s="18">
        <v>0.72731949425284703</v>
      </c>
      <c r="AW17" s="18">
        <v>0.581502938978124</v>
      </c>
      <c r="AX17" s="18">
        <v>0.65983175935812999</v>
      </c>
      <c r="AY17" s="18">
        <v>0.60691968723438705</v>
      </c>
      <c r="AZ17" s="18">
        <v>0.78168847632031901</v>
      </c>
      <c r="BA17" s="18">
        <v>0.68381289916080101</v>
      </c>
      <c r="BB17" s="18">
        <v>0.71486731198160303</v>
      </c>
      <c r="BC17" s="18"/>
      <c r="BD17" s="18">
        <v>0.66401907927146697</v>
      </c>
      <c r="BE17" s="18">
        <v>0.58006420874668796</v>
      </c>
      <c r="BF17" s="18">
        <v>0.54787848658849603</v>
      </c>
      <c r="BG17" s="18"/>
      <c r="BH17" s="18">
        <v>0.594123574188132</v>
      </c>
      <c r="BI17" s="18">
        <v>0.65653242373555099</v>
      </c>
      <c r="BJ17" s="18">
        <v>0.66064499341206495</v>
      </c>
      <c r="BK17" s="18"/>
      <c r="BL17" s="18">
        <v>0.596786820746395</v>
      </c>
      <c r="BM17" s="18">
        <v>0.69077255683595395</v>
      </c>
      <c r="BN17" s="18">
        <v>0.66524562138954002</v>
      </c>
      <c r="BO17" s="18"/>
      <c r="BP17" s="18">
        <v>0.61899183097524801</v>
      </c>
      <c r="BQ17" s="18">
        <v>0.558677076088549</v>
      </c>
      <c r="BR17" s="18"/>
      <c r="BS17" s="18">
        <v>0.84370231588182198</v>
      </c>
      <c r="BT17" s="18">
        <v>0.724481164011057</v>
      </c>
      <c r="BU17" s="18">
        <v>0.60782690332866196</v>
      </c>
      <c r="BV17" s="18">
        <v>0.45006255017610203</v>
      </c>
      <c r="BW17" s="18"/>
      <c r="BX17" s="18">
        <v>0.60181325437855304</v>
      </c>
      <c r="BY17" s="18">
        <v>0.70126131122509605</v>
      </c>
      <c r="BZ17" s="18">
        <v>0.58439658067064304</v>
      </c>
      <c r="CA17" s="18"/>
      <c r="CB17" s="18">
        <v>0.79282328612673003</v>
      </c>
      <c r="CC17" s="18">
        <v>0.70942569416936097</v>
      </c>
      <c r="CD17" s="18">
        <v>0.32866438347633298</v>
      </c>
      <c r="CE17" s="18">
        <v>0.54248253448079498</v>
      </c>
      <c r="CF17" s="18">
        <v>0.83791840805271001</v>
      </c>
      <c r="CG17" s="18">
        <v>0.44815461575130799</v>
      </c>
      <c r="CH17" s="18"/>
      <c r="CI17" s="18">
        <v>0.52089312106376695</v>
      </c>
      <c r="CJ17" s="18">
        <v>0.67320251259960395</v>
      </c>
      <c r="CK17" s="18">
        <v>0.380043598749222</v>
      </c>
      <c r="CL17" s="18">
        <v>0.61662571459926796</v>
      </c>
    </row>
    <row r="18" spans="2:90" x14ac:dyDescent="0.35">
      <c r="B18" s="21" t="s">
        <v>201</v>
      </c>
      <c r="C18" s="18">
        <v>0.19824996844487999</v>
      </c>
      <c r="D18" s="18">
        <v>0.218055941270828</v>
      </c>
      <c r="E18" s="18">
        <v>0.177490097245186</v>
      </c>
      <c r="F18" s="18"/>
      <c r="G18" s="18">
        <v>0.168302062214776</v>
      </c>
      <c r="H18" s="18">
        <v>0.18435127105886301</v>
      </c>
      <c r="I18" s="18">
        <v>0.174623806260993</v>
      </c>
      <c r="J18" s="18">
        <v>0.21945104674036101</v>
      </c>
      <c r="K18" s="18">
        <v>0.19635816580224699</v>
      </c>
      <c r="L18" s="18">
        <v>0.19503459349336599</v>
      </c>
      <c r="M18" s="18">
        <v>0.20950261582770299</v>
      </c>
      <c r="N18" s="18">
        <v>0.22735287794478901</v>
      </c>
      <c r="O18" s="18">
        <v>0.204566911660641</v>
      </c>
      <c r="P18" s="18"/>
      <c r="Q18" s="18">
        <v>0.196159488694746</v>
      </c>
      <c r="R18" s="18">
        <v>0.143823952253643</v>
      </c>
      <c r="S18" s="18">
        <v>0.20491108218513601</v>
      </c>
      <c r="T18" s="18">
        <v>0.20007138629325899</v>
      </c>
      <c r="U18" s="18"/>
      <c r="V18" s="18">
        <v>0.16027771872982799</v>
      </c>
      <c r="W18" s="18">
        <v>0.217696295970155</v>
      </c>
      <c r="X18" s="18">
        <v>0.18436191902375401</v>
      </c>
      <c r="Y18" s="18">
        <v>0.230232034363413</v>
      </c>
      <c r="Z18" s="18">
        <v>0.23595470498971199</v>
      </c>
      <c r="AA18" s="18">
        <v>0.22436654352479701</v>
      </c>
      <c r="AB18" s="18">
        <v>0.167880713376899</v>
      </c>
      <c r="AC18" s="18">
        <v>0.175127890490725</v>
      </c>
      <c r="AD18" s="18">
        <v>0.19125159788462001</v>
      </c>
      <c r="AE18" s="18"/>
      <c r="AF18" s="18">
        <v>0.24043366697948201</v>
      </c>
      <c r="AG18" s="18">
        <v>0.210916291468255</v>
      </c>
      <c r="AH18" s="18">
        <v>0.16731609539730299</v>
      </c>
      <c r="AI18" s="18">
        <v>0.223107382047811</v>
      </c>
      <c r="AJ18" s="18">
        <v>0.214003592909077</v>
      </c>
      <c r="AK18" s="18">
        <v>0.15637891854236899</v>
      </c>
      <c r="AL18" s="18"/>
      <c r="AM18" s="18">
        <v>0.174121232118821</v>
      </c>
      <c r="AN18" s="18">
        <v>0.28813884144371998</v>
      </c>
      <c r="AO18" s="18">
        <v>0.25207755116271202</v>
      </c>
      <c r="AP18" s="18">
        <v>0.19734678469626801</v>
      </c>
      <c r="AQ18" s="18">
        <v>0.20490818504070299</v>
      </c>
      <c r="AR18" s="18">
        <v>0.22477713693829299</v>
      </c>
      <c r="AS18" s="18">
        <v>0.167028341665453</v>
      </c>
      <c r="AT18" s="18">
        <v>0.20581651190575001</v>
      </c>
      <c r="AU18" s="18">
        <v>0.15835592044341601</v>
      </c>
      <c r="AV18" s="18">
        <v>0.15275357756607899</v>
      </c>
      <c r="AW18" s="18">
        <v>0.18872880500811601</v>
      </c>
      <c r="AX18" s="18">
        <v>0.173212907253117</v>
      </c>
      <c r="AY18" s="18">
        <v>0.21501372187492199</v>
      </c>
      <c r="AZ18" s="18">
        <v>0.12795437913807101</v>
      </c>
      <c r="BA18" s="18">
        <v>0.15441863802366701</v>
      </c>
      <c r="BB18" s="18">
        <v>0.12501978775706901</v>
      </c>
      <c r="BC18" s="18"/>
      <c r="BD18" s="18">
        <v>0.16435340279775801</v>
      </c>
      <c r="BE18" s="18">
        <v>0.20578196623166001</v>
      </c>
      <c r="BF18" s="18">
        <v>0.22196411137028099</v>
      </c>
      <c r="BG18" s="18"/>
      <c r="BH18" s="18">
        <v>0.21116052206847899</v>
      </c>
      <c r="BI18" s="18">
        <v>0.13750955686613001</v>
      </c>
      <c r="BJ18" s="18">
        <v>0.178589548987129</v>
      </c>
      <c r="BK18" s="18"/>
      <c r="BL18" s="18">
        <v>0.20021669635957801</v>
      </c>
      <c r="BM18" s="18">
        <v>0.147239226694413</v>
      </c>
      <c r="BN18" s="18">
        <v>0.118766771205519</v>
      </c>
      <c r="BO18" s="18"/>
      <c r="BP18" s="18">
        <v>0.190513605699766</v>
      </c>
      <c r="BQ18" s="18">
        <v>0.208614894365308</v>
      </c>
      <c r="BR18" s="18"/>
      <c r="BS18" s="18">
        <v>6.5027301978785701E-2</v>
      </c>
      <c r="BT18" s="18">
        <v>0.12015860673727299</v>
      </c>
      <c r="BU18" s="18">
        <v>0.176885867714172</v>
      </c>
      <c r="BV18" s="18">
        <v>0.30533229930693201</v>
      </c>
      <c r="BW18" s="18"/>
      <c r="BX18" s="18">
        <v>0.20019765187970301</v>
      </c>
      <c r="BY18" s="18">
        <v>0.153728490744415</v>
      </c>
      <c r="BZ18" s="18">
        <v>0.200792873742067</v>
      </c>
      <c r="CA18" s="18"/>
      <c r="CB18" s="18">
        <v>9.7253255242247899E-2</v>
      </c>
      <c r="CC18" s="18">
        <v>0.137402491852509</v>
      </c>
      <c r="CD18" s="18">
        <v>0.37501160903424802</v>
      </c>
      <c r="CE18" s="18">
        <v>0.25510114975322801</v>
      </c>
      <c r="CF18" s="18">
        <v>3.9227401703356403E-2</v>
      </c>
      <c r="CG18" s="18">
        <v>0.20178562714698101</v>
      </c>
      <c r="CH18" s="18"/>
      <c r="CI18" s="18">
        <v>0.22717234102044701</v>
      </c>
      <c r="CJ18" s="18">
        <v>0.19431289202233801</v>
      </c>
      <c r="CK18" s="18">
        <v>0.16899396133147701</v>
      </c>
      <c r="CL18" s="18">
        <v>0.20187029076598301</v>
      </c>
    </row>
    <row r="19" spans="2:90" x14ac:dyDescent="0.35">
      <c r="B19" s="21" t="s">
        <v>113</v>
      </c>
      <c r="C19" s="19">
        <v>0.393821472184679</v>
      </c>
      <c r="D19" s="19">
        <v>0.34470700559717499</v>
      </c>
      <c r="E19" s="19">
        <v>0.44275914149401902</v>
      </c>
      <c r="F19" s="19"/>
      <c r="G19" s="19">
        <v>0.45050290670222398</v>
      </c>
      <c r="H19" s="19">
        <v>0.39810229528292002</v>
      </c>
      <c r="I19" s="19">
        <v>0.469108088523228</v>
      </c>
      <c r="J19" s="19">
        <v>0.36905881898945703</v>
      </c>
      <c r="K19" s="19">
        <v>0.40599717770550597</v>
      </c>
      <c r="L19" s="19">
        <v>0.41490445791913499</v>
      </c>
      <c r="M19" s="19">
        <v>0.38154817885857001</v>
      </c>
      <c r="N19" s="19">
        <v>0.31915359717705799</v>
      </c>
      <c r="O19" s="19">
        <v>0.34993941129328399</v>
      </c>
      <c r="P19" s="19"/>
      <c r="Q19" s="19">
        <v>0.36597006427656098</v>
      </c>
      <c r="R19" s="19">
        <v>0.52624111997990897</v>
      </c>
      <c r="S19" s="19">
        <v>0.32524904600909399</v>
      </c>
      <c r="T19" s="19">
        <v>0.39888847931938998</v>
      </c>
      <c r="U19" s="19"/>
      <c r="V19" s="19">
        <v>0.44363924719464298</v>
      </c>
      <c r="W19" s="19">
        <v>0.37416692166061699</v>
      </c>
      <c r="X19" s="19">
        <v>0.43701954505978902</v>
      </c>
      <c r="Y19" s="19">
        <v>0.33287351968834999</v>
      </c>
      <c r="Z19" s="19">
        <v>0.33759033439188801</v>
      </c>
      <c r="AA19" s="19">
        <v>0.34710611620691101</v>
      </c>
      <c r="AB19" s="19">
        <v>0.42513145841127598</v>
      </c>
      <c r="AC19" s="19">
        <v>0.40083754774837899</v>
      </c>
      <c r="AD19" s="19">
        <v>0.42090496021853502</v>
      </c>
      <c r="AE19" s="19"/>
      <c r="AF19" s="19">
        <v>0.29736481229829098</v>
      </c>
      <c r="AG19" s="19">
        <v>0.380378396113006</v>
      </c>
      <c r="AH19" s="19">
        <v>0.44615134787803201</v>
      </c>
      <c r="AI19" s="19">
        <v>0.31493908191054898</v>
      </c>
      <c r="AJ19" s="19">
        <v>0.35253172548164602</v>
      </c>
      <c r="AK19" s="19">
        <v>0.49155696414941902</v>
      </c>
      <c r="AL19" s="19"/>
      <c r="AM19" s="19">
        <v>0.35651931224480499</v>
      </c>
      <c r="AN19" s="19">
        <v>0.19721447632120201</v>
      </c>
      <c r="AO19" s="19">
        <v>0.25055186711231597</v>
      </c>
      <c r="AP19" s="19">
        <v>0.36666154802758</v>
      </c>
      <c r="AQ19" s="19">
        <v>0.36863256352011098</v>
      </c>
      <c r="AR19" s="19">
        <v>0.39870540760954298</v>
      </c>
      <c r="AS19" s="19">
        <v>0.42021430316015901</v>
      </c>
      <c r="AT19" s="19">
        <v>0.37775497156481802</v>
      </c>
      <c r="AU19" s="19">
        <v>0.47096190888940398</v>
      </c>
      <c r="AV19" s="19">
        <v>0.57456591668676804</v>
      </c>
      <c r="AW19" s="19">
        <v>0.39277413397000699</v>
      </c>
      <c r="AX19" s="19">
        <v>0.48661885210501299</v>
      </c>
      <c r="AY19" s="19">
        <v>0.39190596535946498</v>
      </c>
      <c r="AZ19" s="19">
        <v>0.65373409718224795</v>
      </c>
      <c r="BA19" s="19">
        <v>0.52939426113713395</v>
      </c>
      <c r="BB19" s="19">
        <v>0.58984752422453401</v>
      </c>
      <c r="BC19" s="19"/>
      <c r="BD19" s="19">
        <v>0.49966567647370902</v>
      </c>
      <c r="BE19" s="19">
        <v>0.37428224251502801</v>
      </c>
      <c r="BF19" s="19">
        <v>0.32591437521821498</v>
      </c>
      <c r="BG19" s="19"/>
      <c r="BH19" s="19">
        <v>0.38296305211965298</v>
      </c>
      <c r="BI19" s="19">
        <v>0.51902286686942001</v>
      </c>
      <c r="BJ19" s="19">
        <v>0.48205544442493597</v>
      </c>
      <c r="BK19" s="19"/>
      <c r="BL19" s="19">
        <v>0.39657012438681799</v>
      </c>
      <c r="BM19" s="19">
        <v>0.54353333014154104</v>
      </c>
      <c r="BN19" s="19">
        <v>0.54647885018402098</v>
      </c>
      <c r="BO19" s="19"/>
      <c r="BP19" s="19">
        <v>0.42847822527548202</v>
      </c>
      <c r="BQ19" s="19">
        <v>0.35006218172324099</v>
      </c>
      <c r="BR19" s="19"/>
      <c r="BS19" s="19">
        <v>0.77867501390303695</v>
      </c>
      <c r="BT19" s="19">
        <v>0.60432255727378403</v>
      </c>
      <c r="BU19" s="19">
        <v>0.43094103561449099</v>
      </c>
      <c r="BV19" s="19">
        <v>0.14473025086917099</v>
      </c>
      <c r="BW19" s="19"/>
      <c r="BX19" s="19">
        <v>0.40161560249884998</v>
      </c>
      <c r="BY19" s="19">
        <v>0.54753282048068097</v>
      </c>
      <c r="BZ19" s="19">
        <v>0.38360370692857598</v>
      </c>
      <c r="CA19" s="19"/>
      <c r="CB19" s="19">
        <v>0.69557003088448199</v>
      </c>
      <c r="CC19" s="19">
        <v>0.572023202316852</v>
      </c>
      <c r="CD19" s="19">
        <v>-4.6347225557914401E-2</v>
      </c>
      <c r="CE19" s="19">
        <v>0.28738138472756802</v>
      </c>
      <c r="CF19" s="19">
        <v>0.79869100634935297</v>
      </c>
      <c r="CG19" s="19">
        <v>0.24636898860432699</v>
      </c>
      <c r="CH19" s="19"/>
      <c r="CI19" s="19">
        <v>0.29372078004331997</v>
      </c>
      <c r="CJ19" s="19">
        <v>0.47888962057726697</v>
      </c>
      <c r="CK19" s="19">
        <v>0.21104963741774499</v>
      </c>
      <c r="CL19" s="19">
        <v>0.41475542383328501</v>
      </c>
    </row>
    <row r="20" spans="2:90" x14ac:dyDescent="0.35">
      <c r="B20" s="16"/>
    </row>
    <row r="21" spans="2:90" x14ac:dyDescent="0.35">
      <c r="B21" t="s">
        <v>118</v>
      </c>
    </row>
    <row r="22" spans="2:90" x14ac:dyDescent="0.35">
      <c r="B22" t="s">
        <v>119</v>
      </c>
    </row>
    <row r="24" spans="2:90" x14ac:dyDescent="0.35">
      <c r="B24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B2:C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504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489</v>
      </c>
      <c r="C9" s="17">
        <v>0.151789411864408</v>
      </c>
      <c r="D9" s="17">
        <v>0.15242432166099401</v>
      </c>
      <c r="E9" s="17">
        <v>0.15251150661559501</v>
      </c>
      <c r="F9" s="17"/>
      <c r="G9" s="17">
        <v>0.14360017465613101</v>
      </c>
      <c r="H9" s="17">
        <v>0.19134267744532399</v>
      </c>
      <c r="I9" s="17">
        <v>0.138532417841079</v>
      </c>
      <c r="J9" s="17">
        <v>0.131666356486073</v>
      </c>
      <c r="K9" s="17">
        <v>0.16663295122233299</v>
      </c>
      <c r="L9" s="17">
        <v>0.142980430669473</v>
      </c>
      <c r="M9" s="17">
        <v>0.12644932321451599</v>
      </c>
      <c r="N9" s="17">
        <v>0.16327811043867399</v>
      </c>
      <c r="O9" s="17">
        <v>0.16126729945919399</v>
      </c>
      <c r="P9" s="17"/>
      <c r="Q9" s="17">
        <v>0.121854947574772</v>
      </c>
      <c r="R9" s="17">
        <v>0.156739218283725</v>
      </c>
      <c r="S9" s="17">
        <v>0.117664697913665</v>
      </c>
      <c r="T9" s="17">
        <v>0.15701256585467399</v>
      </c>
      <c r="U9" s="17"/>
      <c r="V9" s="17">
        <v>0.146224313813127</v>
      </c>
      <c r="W9" s="17">
        <v>0.13158666834574201</v>
      </c>
      <c r="X9" s="17">
        <v>0.18528128589510301</v>
      </c>
      <c r="Y9" s="17">
        <v>0.15030867564070599</v>
      </c>
      <c r="Z9" s="17">
        <v>0.17434731088010799</v>
      </c>
      <c r="AA9" s="17">
        <v>0.138103096777798</v>
      </c>
      <c r="AB9" s="17">
        <v>0.13168025274377201</v>
      </c>
      <c r="AC9" s="17">
        <v>0.115888586462554</v>
      </c>
      <c r="AD9" s="17">
        <v>0.181063679738066</v>
      </c>
      <c r="AE9" s="17"/>
      <c r="AF9" s="17">
        <v>0.16044351684351199</v>
      </c>
      <c r="AG9" s="17">
        <v>0.15108922657332499</v>
      </c>
      <c r="AH9" s="17">
        <v>0.130452425444919</v>
      </c>
      <c r="AI9" s="17">
        <v>0.169645652785577</v>
      </c>
      <c r="AJ9" s="17">
        <v>0.14404476606942501</v>
      </c>
      <c r="AK9" s="17">
        <v>0.15324519604658901</v>
      </c>
      <c r="AL9" s="17"/>
      <c r="AM9" s="17">
        <v>0.17141621013294001</v>
      </c>
      <c r="AN9" s="17">
        <v>0.13749533255479801</v>
      </c>
      <c r="AO9" s="17">
        <v>0.20587912937970301</v>
      </c>
      <c r="AP9" s="17">
        <v>0.11617323691202699</v>
      </c>
      <c r="AQ9" s="17">
        <v>0.167636701631727</v>
      </c>
      <c r="AR9" s="17">
        <v>0.11566578618142399</v>
      </c>
      <c r="AS9" s="17">
        <v>0.117361617297093</v>
      </c>
      <c r="AT9" s="17">
        <v>0.163946269088905</v>
      </c>
      <c r="AU9" s="17">
        <v>0.122902313385296</v>
      </c>
      <c r="AV9" s="17">
        <v>0.16000705960095199</v>
      </c>
      <c r="AW9" s="17">
        <v>0.14948744195004399</v>
      </c>
      <c r="AX9" s="17">
        <v>0.165502135222203</v>
      </c>
      <c r="AY9" s="17">
        <v>9.0733900389441499E-2</v>
      </c>
      <c r="AZ9" s="17">
        <v>0.13392874191073301</v>
      </c>
      <c r="BA9" s="17">
        <v>0.200746860600097</v>
      </c>
      <c r="BB9" s="17">
        <v>0.120206175744629</v>
      </c>
      <c r="BC9" s="17"/>
      <c r="BD9" s="17">
        <v>0.111896444824021</v>
      </c>
      <c r="BE9" s="17">
        <v>0.156415725608573</v>
      </c>
      <c r="BF9" s="17">
        <v>0.178872307985877</v>
      </c>
      <c r="BG9" s="17"/>
      <c r="BH9" s="17">
        <v>0.158388890482769</v>
      </c>
      <c r="BI9" s="17">
        <v>0.12955944463511801</v>
      </c>
      <c r="BJ9" s="17">
        <v>0.13889872021469499</v>
      </c>
      <c r="BK9" s="17"/>
      <c r="BL9" s="17">
        <v>0.15878011652058299</v>
      </c>
      <c r="BM9" s="17">
        <v>0.12987946620660701</v>
      </c>
      <c r="BN9" s="17">
        <v>0.14978754579151801</v>
      </c>
      <c r="BO9" s="17"/>
      <c r="BP9" s="17">
        <v>0.11767663955949099</v>
      </c>
      <c r="BQ9" s="17">
        <v>0.179519451901929</v>
      </c>
      <c r="BR9" s="17"/>
      <c r="BS9" s="17">
        <v>0.12829542928960799</v>
      </c>
      <c r="BT9" s="17">
        <v>0.13149328033997501</v>
      </c>
      <c r="BU9" s="17">
        <v>0.12711530134733401</v>
      </c>
      <c r="BV9" s="17">
        <v>0.18860829443232699</v>
      </c>
      <c r="BW9" s="17"/>
      <c r="BX9" s="17">
        <v>0.150284020887125</v>
      </c>
      <c r="BY9" s="17">
        <v>0.176922824670942</v>
      </c>
      <c r="BZ9" s="17">
        <v>0.15039409224356901</v>
      </c>
      <c r="CA9" s="17"/>
      <c r="CB9" s="17">
        <v>0.14414322390215201</v>
      </c>
      <c r="CC9" s="17">
        <v>0.16640889062894099</v>
      </c>
      <c r="CD9" s="17">
        <v>0.168490143056898</v>
      </c>
      <c r="CE9" s="17">
        <v>0.13654398735289</v>
      </c>
      <c r="CF9" s="17">
        <v>0.16875212017654301</v>
      </c>
      <c r="CG9" s="17">
        <v>0.12211856486266701</v>
      </c>
      <c r="CH9" s="17"/>
      <c r="CI9" s="17">
        <v>8.7712135066196906E-2</v>
      </c>
      <c r="CJ9" s="17">
        <v>0.241493304400553</v>
      </c>
      <c r="CK9" s="17">
        <v>4.7234456408486801E-2</v>
      </c>
      <c r="CL9" s="17">
        <v>0.14108854186929101</v>
      </c>
    </row>
    <row r="10" spans="2:90" x14ac:dyDescent="0.35">
      <c r="B10" s="21" t="s">
        <v>490</v>
      </c>
      <c r="C10" s="17">
        <v>0.19792678890792401</v>
      </c>
      <c r="D10" s="17">
        <v>0.19480499486171299</v>
      </c>
      <c r="E10" s="17">
        <v>0.201658801224774</v>
      </c>
      <c r="F10" s="17"/>
      <c r="G10" s="17">
        <v>0.17197901347630201</v>
      </c>
      <c r="H10" s="17">
        <v>0.15676201917230301</v>
      </c>
      <c r="I10" s="17">
        <v>0.20745085096378299</v>
      </c>
      <c r="J10" s="17">
        <v>0.22940393906147799</v>
      </c>
      <c r="K10" s="17">
        <v>0.193712985626107</v>
      </c>
      <c r="L10" s="17">
        <v>0.211879752805542</v>
      </c>
      <c r="M10" s="17">
        <v>0.22453623425511701</v>
      </c>
      <c r="N10" s="17">
        <v>0.169580694196654</v>
      </c>
      <c r="O10" s="17">
        <v>0.21444346217594301</v>
      </c>
      <c r="P10" s="17"/>
      <c r="Q10" s="17">
        <v>0.20959532396362199</v>
      </c>
      <c r="R10" s="17">
        <v>0.214060948551517</v>
      </c>
      <c r="S10" s="17">
        <v>0.20666008853086401</v>
      </c>
      <c r="T10" s="17">
        <v>0.19611135211106601</v>
      </c>
      <c r="U10" s="17"/>
      <c r="V10" s="17">
        <v>0.17047756950939</v>
      </c>
      <c r="W10" s="17">
        <v>0.20393628276405401</v>
      </c>
      <c r="X10" s="17">
        <v>0.186321727690407</v>
      </c>
      <c r="Y10" s="17">
        <v>0.21273000766899799</v>
      </c>
      <c r="Z10" s="17">
        <v>0.154583646297519</v>
      </c>
      <c r="AA10" s="17">
        <v>0.19694532174648899</v>
      </c>
      <c r="AB10" s="17">
        <v>0.224906911236262</v>
      </c>
      <c r="AC10" s="17">
        <v>0.207604051434161</v>
      </c>
      <c r="AD10" s="17">
        <v>0.22783248465177799</v>
      </c>
      <c r="AE10" s="17"/>
      <c r="AF10" s="17">
        <v>0.18111040275472201</v>
      </c>
      <c r="AG10" s="17">
        <v>0.22154566907561299</v>
      </c>
      <c r="AH10" s="17">
        <v>0.25493850311739802</v>
      </c>
      <c r="AI10" s="17">
        <v>0.172746126350838</v>
      </c>
      <c r="AJ10" s="17">
        <v>0.18033533853735101</v>
      </c>
      <c r="AK10" s="17">
        <v>0.195116666890501</v>
      </c>
      <c r="AL10" s="17"/>
      <c r="AM10" s="17">
        <v>0.13240412314043201</v>
      </c>
      <c r="AN10" s="17">
        <v>0.198174153272028</v>
      </c>
      <c r="AO10" s="17">
        <v>0.181643937595556</v>
      </c>
      <c r="AP10" s="17">
        <v>0.26657882227945501</v>
      </c>
      <c r="AQ10" s="17">
        <v>0.21900849891694499</v>
      </c>
      <c r="AR10" s="17">
        <v>0.20080329012026299</v>
      </c>
      <c r="AS10" s="17">
        <v>0.20168507232171801</v>
      </c>
      <c r="AT10" s="17">
        <v>0.16770890566264399</v>
      </c>
      <c r="AU10" s="17">
        <v>0.260591777724201</v>
      </c>
      <c r="AV10" s="17">
        <v>0.23515602633948901</v>
      </c>
      <c r="AW10" s="17">
        <v>0.15249695785571801</v>
      </c>
      <c r="AX10" s="17">
        <v>0.26759631194711597</v>
      </c>
      <c r="AY10" s="17">
        <v>0.12564126718976101</v>
      </c>
      <c r="AZ10" s="17">
        <v>0.18098685128265601</v>
      </c>
      <c r="BA10" s="17">
        <v>0.25060612475229799</v>
      </c>
      <c r="BB10" s="17">
        <v>0.21019425655730301</v>
      </c>
      <c r="BC10" s="17"/>
      <c r="BD10" s="17">
        <v>0.203062399667957</v>
      </c>
      <c r="BE10" s="17">
        <v>0.176523889972173</v>
      </c>
      <c r="BF10" s="17">
        <v>0.20961839286756501</v>
      </c>
      <c r="BG10" s="17"/>
      <c r="BH10" s="17">
        <v>0.20136581565695899</v>
      </c>
      <c r="BI10" s="17">
        <v>0.170030692594455</v>
      </c>
      <c r="BJ10" s="17">
        <v>0.22961113235012601</v>
      </c>
      <c r="BK10" s="17"/>
      <c r="BL10" s="17">
        <v>0.17437592075646699</v>
      </c>
      <c r="BM10" s="17">
        <v>0.23668225765902301</v>
      </c>
      <c r="BN10" s="17">
        <v>0.22302706526876101</v>
      </c>
      <c r="BO10" s="17"/>
      <c r="BP10" s="17">
        <v>0.20461151372867001</v>
      </c>
      <c r="BQ10" s="17">
        <v>0.195478863643194</v>
      </c>
      <c r="BR10" s="17"/>
      <c r="BS10" s="17">
        <v>0.198276695954163</v>
      </c>
      <c r="BT10" s="17">
        <v>0.20249342505281601</v>
      </c>
      <c r="BU10" s="17">
        <v>0.223181841024606</v>
      </c>
      <c r="BV10" s="17">
        <v>0.18962206219588901</v>
      </c>
      <c r="BW10" s="17"/>
      <c r="BX10" s="17">
        <v>0.245315247282758</v>
      </c>
      <c r="BY10" s="17">
        <v>0.16749691945174999</v>
      </c>
      <c r="BZ10" s="17">
        <v>0.19510201147373801</v>
      </c>
      <c r="CA10" s="17"/>
      <c r="CB10" s="17">
        <v>0.22026418619618399</v>
      </c>
      <c r="CC10" s="17">
        <v>0.18554067501129201</v>
      </c>
      <c r="CD10" s="17">
        <v>0.21502393567399899</v>
      </c>
      <c r="CE10" s="17">
        <v>0.19391072892193301</v>
      </c>
      <c r="CF10" s="17">
        <v>0.21667638566928099</v>
      </c>
      <c r="CG10" s="17">
        <v>0.149088707125244</v>
      </c>
      <c r="CH10" s="17"/>
      <c r="CI10" s="17">
        <v>0.14808243409266</v>
      </c>
      <c r="CJ10" s="17">
        <v>0.23172288808199001</v>
      </c>
      <c r="CK10" s="17">
        <v>0.123831320027534</v>
      </c>
      <c r="CL10" s="17">
        <v>0.20889888646660901</v>
      </c>
    </row>
    <row r="11" spans="2:90" x14ac:dyDescent="0.35">
      <c r="B11" s="21" t="s">
        <v>491</v>
      </c>
      <c r="C11" s="17">
        <v>0.22575501166167999</v>
      </c>
      <c r="D11" s="17">
        <v>0.21529465449410501</v>
      </c>
      <c r="E11" s="17">
        <v>0.23351547929083999</v>
      </c>
      <c r="F11" s="17"/>
      <c r="G11" s="17">
        <v>0.195995292294663</v>
      </c>
      <c r="H11" s="17">
        <v>0.20582973748769401</v>
      </c>
      <c r="I11" s="17">
        <v>0.243246525921443</v>
      </c>
      <c r="J11" s="17">
        <v>0.21971479372076</v>
      </c>
      <c r="K11" s="17">
        <v>0.22834713857516001</v>
      </c>
      <c r="L11" s="17">
        <v>0.250690473991112</v>
      </c>
      <c r="M11" s="17">
        <v>0.25269430191534697</v>
      </c>
      <c r="N11" s="17">
        <v>0.23320993567172099</v>
      </c>
      <c r="O11" s="17">
        <v>0.20163018750526401</v>
      </c>
      <c r="P11" s="17"/>
      <c r="Q11" s="17">
        <v>0.22722538606435499</v>
      </c>
      <c r="R11" s="17">
        <v>0.20555615730249899</v>
      </c>
      <c r="S11" s="17">
        <v>0.22346719356206601</v>
      </c>
      <c r="T11" s="17">
        <v>0.22611125789294401</v>
      </c>
      <c r="U11" s="17"/>
      <c r="V11" s="17">
        <v>0.23340749204415201</v>
      </c>
      <c r="W11" s="17">
        <v>0.22065879580085099</v>
      </c>
      <c r="X11" s="17">
        <v>0.213536455377794</v>
      </c>
      <c r="Y11" s="17">
        <v>0.19223960288266601</v>
      </c>
      <c r="Z11" s="17">
        <v>0.25408567476987898</v>
      </c>
      <c r="AA11" s="17">
        <v>0.23507129692076001</v>
      </c>
      <c r="AB11" s="17">
        <v>0.236534451859478</v>
      </c>
      <c r="AC11" s="17">
        <v>0.27940350038114697</v>
      </c>
      <c r="AD11" s="17">
        <v>0.205592709317615</v>
      </c>
      <c r="AE11" s="17"/>
      <c r="AF11" s="17">
        <v>0.19856579739866501</v>
      </c>
      <c r="AG11" s="17">
        <v>0.20452880445562899</v>
      </c>
      <c r="AH11" s="17">
        <v>0.20561077089593999</v>
      </c>
      <c r="AI11" s="17">
        <v>0.26999892241934698</v>
      </c>
      <c r="AJ11" s="17">
        <v>0.25362226325251602</v>
      </c>
      <c r="AK11" s="17">
        <v>0.238764105156127</v>
      </c>
      <c r="AL11" s="17"/>
      <c r="AM11" s="17">
        <v>0.18878228032248301</v>
      </c>
      <c r="AN11" s="17">
        <v>0.19783549421286301</v>
      </c>
      <c r="AO11" s="17">
        <v>0.21586383054080099</v>
      </c>
      <c r="AP11" s="17">
        <v>0.20947636947793</v>
      </c>
      <c r="AQ11" s="17">
        <v>0.20422604069859501</v>
      </c>
      <c r="AR11" s="17">
        <v>0.28675338015956903</v>
      </c>
      <c r="AS11" s="17">
        <v>0.25961719698637298</v>
      </c>
      <c r="AT11" s="17">
        <v>0.25839623331275502</v>
      </c>
      <c r="AU11" s="17">
        <v>0.19050237438934001</v>
      </c>
      <c r="AV11" s="17">
        <v>0.20978188706005499</v>
      </c>
      <c r="AW11" s="17">
        <v>0.226046968976991</v>
      </c>
      <c r="AX11" s="17">
        <v>0.21582735935679501</v>
      </c>
      <c r="AY11" s="17">
        <v>0.30168928174445397</v>
      </c>
      <c r="AZ11" s="17">
        <v>0.25308917936027098</v>
      </c>
      <c r="BA11" s="17">
        <v>0.25061407457061402</v>
      </c>
      <c r="BB11" s="17">
        <v>0.22067824729728699</v>
      </c>
      <c r="BC11" s="17"/>
      <c r="BD11" s="17">
        <v>0.274242276153218</v>
      </c>
      <c r="BE11" s="17">
        <v>0.199756929210086</v>
      </c>
      <c r="BF11" s="17">
        <v>0.20632165388029999</v>
      </c>
      <c r="BG11" s="17"/>
      <c r="BH11" s="17">
        <v>0.23368297817872899</v>
      </c>
      <c r="BI11" s="17">
        <v>0.23553829309053401</v>
      </c>
      <c r="BJ11" s="17">
        <v>0.19132286624415401</v>
      </c>
      <c r="BK11" s="17"/>
      <c r="BL11" s="17">
        <v>0.25378721253188402</v>
      </c>
      <c r="BM11" s="17">
        <v>0.26978043173572902</v>
      </c>
      <c r="BN11" s="17">
        <v>0.22910883153585501</v>
      </c>
      <c r="BO11" s="17"/>
      <c r="BP11" s="17">
        <v>0.20593520325484099</v>
      </c>
      <c r="BQ11" s="17">
        <v>0.20943703971007999</v>
      </c>
      <c r="BR11" s="17"/>
      <c r="BS11" s="17">
        <v>0.232513221440655</v>
      </c>
      <c r="BT11" s="17">
        <v>0.24954208834796501</v>
      </c>
      <c r="BU11" s="17">
        <v>0.23765947905252699</v>
      </c>
      <c r="BV11" s="17">
        <v>0.206024455378614</v>
      </c>
      <c r="BW11" s="17"/>
      <c r="BX11" s="17">
        <v>0.227780564235046</v>
      </c>
      <c r="BY11" s="17">
        <v>0.17475299149502099</v>
      </c>
      <c r="BZ11" s="17">
        <v>0.22868843403254199</v>
      </c>
      <c r="CA11" s="17"/>
      <c r="CB11" s="17">
        <v>0.26739797580749203</v>
      </c>
      <c r="CC11" s="17">
        <v>0.215003764347967</v>
      </c>
      <c r="CD11" s="17">
        <v>0.213502381980851</v>
      </c>
      <c r="CE11" s="17">
        <v>0.23725673950301501</v>
      </c>
      <c r="CF11" s="17">
        <v>0.22371168338045799</v>
      </c>
      <c r="CG11" s="17">
        <v>0.19482768307291701</v>
      </c>
      <c r="CH11" s="17"/>
      <c r="CI11" s="17">
        <v>0.171465730280385</v>
      </c>
      <c r="CJ11" s="17">
        <v>0.21721958683245199</v>
      </c>
      <c r="CK11" s="17">
        <v>0.18241338946174701</v>
      </c>
      <c r="CL11" s="17">
        <v>0.25450504445571298</v>
      </c>
    </row>
    <row r="12" spans="2:90" x14ac:dyDescent="0.35">
      <c r="B12" s="21" t="s">
        <v>492</v>
      </c>
      <c r="C12" s="17">
        <v>0.18811382033931701</v>
      </c>
      <c r="D12" s="17">
        <v>0.199334162480997</v>
      </c>
      <c r="E12" s="17">
        <v>0.177620513093912</v>
      </c>
      <c r="F12" s="17"/>
      <c r="G12" s="17">
        <v>0.27225949581290398</v>
      </c>
      <c r="H12" s="17">
        <v>0.18125727658165899</v>
      </c>
      <c r="I12" s="17">
        <v>0.15984538070620299</v>
      </c>
      <c r="J12" s="17">
        <v>0.18968869430302099</v>
      </c>
      <c r="K12" s="17">
        <v>0.190132083781341</v>
      </c>
      <c r="L12" s="17">
        <v>0.161063160226014</v>
      </c>
      <c r="M12" s="17">
        <v>0.146900490331273</v>
      </c>
      <c r="N12" s="17">
        <v>0.18688554455984499</v>
      </c>
      <c r="O12" s="17">
        <v>0.206387925385179</v>
      </c>
      <c r="P12" s="17"/>
      <c r="Q12" s="17">
        <v>0.18765592078531099</v>
      </c>
      <c r="R12" s="17">
        <v>0.17269209568194699</v>
      </c>
      <c r="S12" s="17">
        <v>0.20721202189827101</v>
      </c>
      <c r="T12" s="17">
        <v>0.18538136003028799</v>
      </c>
      <c r="U12" s="17"/>
      <c r="V12" s="17">
        <v>0.211762246921018</v>
      </c>
      <c r="W12" s="17">
        <v>0.181644596391351</v>
      </c>
      <c r="X12" s="17">
        <v>0.214971352838631</v>
      </c>
      <c r="Y12" s="17">
        <v>0.21297673276623599</v>
      </c>
      <c r="Z12" s="17">
        <v>0.175940500452545</v>
      </c>
      <c r="AA12" s="17">
        <v>0.20327870319566399</v>
      </c>
      <c r="AB12" s="17">
        <v>0.16342686625573699</v>
      </c>
      <c r="AC12" s="17">
        <v>0.17098055693511999</v>
      </c>
      <c r="AD12" s="17">
        <v>0.14811261058897601</v>
      </c>
      <c r="AE12" s="17"/>
      <c r="AF12" s="17">
        <v>0.19651030772764899</v>
      </c>
      <c r="AG12" s="17">
        <v>0.175655346749515</v>
      </c>
      <c r="AH12" s="17">
        <v>0.223939368342774</v>
      </c>
      <c r="AI12" s="17">
        <v>0.19332491975135199</v>
      </c>
      <c r="AJ12" s="17">
        <v>0.195903239811169</v>
      </c>
      <c r="AK12" s="17">
        <v>0.174397455923538</v>
      </c>
      <c r="AL12" s="17"/>
      <c r="AM12" s="17">
        <v>0.26010082639355597</v>
      </c>
      <c r="AN12" s="17">
        <v>0.231751742103632</v>
      </c>
      <c r="AO12" s="17">
        <v>0.18430152344901601</v>
      </c>
      <c r="AP12" s="17">
        <v>0.18008406240751099</v>
      </c>
      <c r="AQ12" s="17">
        <v>0.19611747037872301</v>
      </c>
      <c r="AR12" s="17">
        <v>0.16696344962849699</v>
      </c>
      <c r="AS12" s="17">
        <v>0.21499040205545999</v>
      </c>
      <c r="AT12" s="17">
        <v>0.16482801274494699</v>
      </c>
      <c r="AU12" s="17">
        <v>0.20006058360703199</v>
      </c>
      <c r="AV12" s="17">
        <v>0.12241215534911</v>
      </c>
      <c r="AW12" s="17">
        <v>0.25708970525985397</v>
      </c>
      <c r="AX12" s="17">
        <v>0.11173143838531201</v>
      </c>
      <c r="AY12" s="17">
        <v>0.16217307880333201</v>
      </c>
      <c r="AZ12" s="17">
        <v>0.199188983048639</v>
      </c>
      <c r="BA12" s="17">
        <v>0.13668843910200501</v>
      </c>
      <c r="BB12" s="17">
        <v>0.150618177990333</v>
      </c>
      <c r="BC12" s="17"/>
      <c r="BD12" s="17">
        <v>0.171914259263069</v>
      </c>
      <c r="BE12" s="17">
        <v>0.219176099627649</v>
      </c>
      <c r="BF12" s="17">
        <v>0.17932311723883401</v>
      </c>
      <c r="BG12" s="17"/>
      <c r="BH12" s="17">
        <v>0.18193051609869601</v>
      </c>
      <c r="BI12" s="17">
        <v>0.172069499529899</v>
      </c>
      <c r="BJ12" s="17">
        <v>0.21593088113532299</v>
      </c>
      <c r="BK12" s="17"/>
      <c r="BL12" s="17">
        <v>0.107561974196764</v>
      </c>
      <c r="BM12" s="17">
        <v>0.15023799467884799</v>
      </c>
      <c r="BN12" s="17">
        <v>0.14510752076896499</v>
      </c>
      <c r="BO12" s="17"/>
      <c r="BP12" s="17">
        <v>0.208634572925322</v>
      </c>
      <c r="BQ12" s="17">
        <v>0.18702535308573301</v>
      </c>
      <c r="BR12" s="17"/>
      <c r="BS12" s="17">
        <v>0.18121468952005701</v>
      </c>
      <c r="BT12" s="17">
        <v>0.16207674534788699</v>
      </c>
      <c r="BU12" s="17">
        <v>0.19474453936438499</v>
      </c>
      <c r="BV12" s="17">
        <v>0.19210805811899301</v>
      </c>
      <c r="BW12" s="17"/>
      <c r="BX12" s="17">
        <v>0.13737031996323301</v>
      </c>
      <c r="BY12" s="17">
        <v>0.22224887217327399</v>
      </c>
      <c r="BZ12" s="17">
        <v>0.19104329203954901</v>
      </c>
      <c r="CA12" s="17"/>
      <c r="CB12" s="17">
        <v>0.14464628673506599</v>
      </c>
      <c r="CC12" s="17">
        <v>0.16235201220529599</v>
      </c>
      <c r="CD12" s="17">
        <v>0.190181226147528</v>
      </c>
      <c r="CE12" s="17">
        <v>0.203749433598405</v>
      </c>
      <c r="CF12" s="17">
        <v>0.137391380325914</v>
      </c>
      <c r="CG12" s="17">
        <v>0.29297129468510602</v>
      </c>
      <c r="CH12" s="17"/>
      <c r="CI12" s="17">
        <v>0.254840039982209</v>
      </c>
      <c r="CJ12" s="17">
        <v>0.10353169120581</v>
      </c>
      <c r="CK12" s="17">
        <v>0.39502723820448199</v>
      </c>
      <c r="CL12" s="17">
        <v>0.16795505042548101</v>
      </c>
    </row>
    <row r="13" spans="2:90" x14ac:dyDescent="0.35">
      <c r="B13" s="21" t="s">
        <v>493</v>
      </c>
      <c r="C13" s="17">
        <v>0.100150175165717</v>
      </c>
      <c r="D13" s="17">
        <v>8.8308876833544506E-2</v>
      </c>
      <c r="E13" s="17">
        <v>0.11218713349391</v>
      </c>
      <c r="F13" s="17"/>
      <c r="G13" s="17">
        <v>6.5808189147339199E-2</v>
      </c>
      <c r="H13" s="17">
        <v>0.10869592549653399</v>
      </c>
      <c r="I13" s="17">
        <v>0.11708289245956099</v>
      </c>
      <c r="J13" s="17">
        <v>0.112912595091242</v>
      </c>
      <c r="K13" s="17">
        <v>9.9798640993888202E-2</v>
      </c>
      <c r="L13" s="17">
        <v>9.6329815289952506E-2</v>
      </c>
      <c r="M13" s="17">
        <v>0.12532306156924899</v>
      </c>
      <c r="N13" s="17">
        <v>7.6769388999649593E-2</v>
      </c>
      <c r="O13" s="17">
        <v>9.9699959723533696E-2</v>
      </c>
      <c r="P13" s="17"/>
      <c r="Q13" s="17">
        <v>9.0345987320349402E-2</v>
      </c>
      <c r="R13" s="17">
        <v>0.104442060763142</v>
      </c>
      <c r="S13" s="17">
        <v>0.11275159137282099</v>
      </c>
      <c r="T13" s="17">
        <v>0.10233651383506299</v>
      </c>
      <c r="U13" s="17"/>
      <c r="V13" s="17">
        <v>8.8167866683554502E-2</v>
      </c>
      <c r="W13" s="17">
        <v>0.13826344134761401</v>
      </c>
      <c r="X13" s="17">
        <v>6.3094946573482802E-2</v>
      </c>
      <c r="Y13" s="17">
        <v>0.111711162856569</v>
      </c>
      <c r="Z13" s="17">
        <v>9.9945396802997993E-2</v>
      </c>
      <c r="AA13" s="17">
        <v>0.10125788193205</v>
      </c>
      <c r="AB13" s="17">
        <v>7.3250485516691402E-2</v>
      </c>
      <c r="AC13" s="17">
        <v>0.110174324874057</v>
      </c>
      <c r="AD13" s="17">
        <v>0.104793732773709</v>
      </c>
      <c r="AE13" s="17"/>
      <c r="AF13" s="17">
        <v>0.12123171007868</v>
      </c>
      <c r="AG13" s="17">
        <v>0.122246605475705</v>
      </c>
      <c r="AH13" s="17">
        <v>7.75228838257873E-2</v>
      </c>
      <c r="AI13" s="17">
        <v>6.8297039160607004E-2</v>
      </c>
      <c r="AJ13" s="17">
        <v>9.2868045429953999E-2</v>
      </c>
      <c r="AK13" s="17">
        <v>8.8604182835732903E-2</v>
      </c>
      <c r="AL13" s="17"/>
      <c r="AM13" s="17">
        <v>5.5646349632860297E-2</v>
      </c>
      <c r="AN13" s="17">
        <v>8.8815813038234701E-2</v>
      </c>
      <c r="AO13" s="17">
        <v>7.8244136350063803E-2</v>
      </c>
      <c r="AP13" s="17">
        <v>9.9715419951505402E-2</v>
      </c>
      <c r="AQ13" s="17">
        <v>9.9352307342427698E-2</v>
      </c>
      <c r="AR13" s="17">
        <v>0.12693173437903099</v>
      </c>
      <c r="AS13" s="17">
        <v>0.103941034718217</v>
      </c>
      <c r="AT13" s="17">
        <v>0.112675557249677</v>
      </c>
      <c r="AU13" s="17">
        <v>9.4430604798613593E-2</v>
      </c>
      <c r="AV13" s="17">
        <v>0.15192779975828899</v>
      </c>
      <c r="AW13" s="17">
        <v>7.9202480355454893E-2</v>
      </c>
      <c r="AX13" s="17">
        <v>0.14305640068391101</v>
      </c>
      <c r="AY13" s="17">
        <v>0.16234060286875199</v>
      </c>
      <c r="AZ13" s="17">
        <v>7.5948602006497695E-2</v>
      </c>
      <c r="BA13" s="17">
        <v>4.8385733954399601E-2</v>
      </c>
      <c r="BB13" s="17">
        <v>9.3226146000067095E-2</v>
      </c>
      <c r="BC13" s="17"/>
      <c r="BD13" s="17">
        <v>0.10375237059061</v>
      </c>
      <c r="BE13" s="17">
        <v>9.7573187484944895E-2</v>
      </c>
      <c r="BF13" s="17">
        <v>9.9209709887494293E-2</v>
      </c>
      <c r="BG13" s="17"/>
      <c r="BH13" s="17">
        <v>9.9742174550033202E-2</v>
      </c>
      <c r="BI13" s="17">
        <v>0.11724959011628</v>
      </c>
      <c r="BJ13" s="17">
        <v>8.6340515465952894E-2</v>
      </c>
      <c r="BK13" s="17"/>
      <c r="BL13" s="17">
        <v>0.19132972438242701</v>
      </c>
      <c r="BM13" s="17">
        <v>8.3845206773628E-2</v>
      </c>
      <c r="BN13" s="17">
        <v>0.10606645943512701</v>
      </c>
      <c r="BO13" s="17"/>
      <c r="BP13" s="17">
        <v>0.11289994422664799</v>
      </c>
      <c r="BQ13" s="17">
        <v>9.53163570931857E-2</v>
      </c>
      <c r="BR13" s="17"/>
      <c r="BS13" s="17">
        <v>0.116237492109173</v>
      </c>
      <c r="BT13" s="17">
        <v>0.11844442762969901</v>
      </c>
      <c r="BU13" s="17">
        <v>0.10392757257801299</v>
      </c>
      <c r="BV13" s="17">
        <v>8.2827670715366203E-2</v>
      </c>
      <c r="BW13" s="17"/>
      <c r="BX13" s="17">
        <v>0.10505227978472501</v>
      </c>
      <c r="BY13" s="17">
        <v>0.10763626934211599</v>
      </c>
      <c r="BZ13" s="17">
        <v>9.9204508147678602E-2</v>
      </c>
      <c r="CA13" s="17"/>
      <c r="CB13" s="17">
        <v>0.12421553611542401</v>
      </c>
      <c r="CC13" s="17">
        <v>0.103891015428957</v>
      </c>
      <c r="CD13" s="17">
        <v>8.3061282225612001E-2</v>
      </c>
      <c r="CE13" s="17">
        <v>8.8323287023611904E-2</v>
      </c>
      <c r="CF13" s="17">
        <v>9.7690354097610496E-2</v>
      </c>
      <c r="CG13" s="17">
        <v>0.106843973871733</v>
      </c>
      <c r="CH13" s="17"/>
      <c r="CI13" s="17">
        <v>0.16229631820545101</v>
      </c>
      <c r="CJ13" s="17">
        <v>7.78901397565646E-2</v>
      </c>
      <c r="CK13" s="17">
        <v>0.11073544789397</v>
      </c>
      <c r="CL13" s="17">
        <v>9.6518820100483793E-2</v>
      </c>
    </row>
    <row r="14" spans="2:90" x14ac:dyDescent="0.35">
      <c r="B14" s="21" t="s">
        <v>494</v>
      </c>
      <c r="C14" s="17">
        <v>6.6949381811099606E-2</v>
      </c>
      <c r="D14" s="17">
        <v>7.0185946508417807E-2</v>
      </c>
      <c r="E14" s="17">
        <v>6.4815994821976503E-2</v>
      </c>
      <c r="F14" s="17"/>
      <c r="G14" s="17">
        <v>7.0206597390827297E-2</v>
      </c>
      <c r="H14" s="17">
        <v>6.9035681980552197E-2</v>
      </c>
      <c r="I14" s="17">
        <v>6.1457782129807001E-2</v>
      </c>
      <c r="J14" s="17">
        <v>4.9448728971143101E-2</v>
      </c>
      <c r="K14" s="17">
        <v>8.1090901766865994E-2</v>
      </c>
      <c r="L14" s="17">
        <v>7.6321033327159504E-2</v>
      </c>
      <c r="M14" s="17">
        <v>6.1767475897096601E-2</v>
      </c>
      <c r="N14" s="17">
        <v>6.23094911186425E-2</v>
      </c>
      <c r="O14" s="17">
        <v>7.0703331752826698E-2</v>
      </c>
      <c r="P14" s="17"/>
      <c r="Q14" s="17">
        <v>8.3120283712371595E-2</v>
      </c>
      <c r="R14" s="17">
        <v>6.74748019530753E-2</v>
      </c>
      <c r="S14" s="17">
        <v>7.6728088829455005E-2</v>
      </c>
      <c r="T14" s="17">
        <v>6.4914983328607997E-2</v>
      </c>
      <c r="U14" s="17"/>
      <c r="V14" s="17">
        <v>6.9478578404856994E-2</v>
      </c>
      <c r="W14" s="17">
        <v>7.3861905979767994E-2</v>
      </c>
      <c r="X14" s="17">
        <v>6.3415926191189506E-2</v>
      </c>
      <c r="Y14" s="17">
        <v>6.5691413709043203E-2</v>
      </c>
      <c r="Z14" s="17">
        <v>6.7560780223010194E-2</v>
      </c>
      <c r="AA14" s="17">
        <v>4.6887811284049397E-2</v>
      </c>
      <c r="AB14" s="17">
        <v>8.5706699969484601E-2</v>
      </c>
      <c r="AC14" s="17">
        <v>5.84984884054753E-2</v>
      </c>
      <c r="AD14" s="17">
        <v>6.3806432062514504E-2</v>
      </c>
      <c r="AE14" s="17"/>
      <c r="AF14" s="17">
        <v>6.63248326533383E-2</v>
      </c>
      <c r="AG14" s="17">
        <v>6.3302602411593106E-2</v>
      </c>
      <c r="AH14" s="17">
        <v>4.8182250710715302E-2</v>
      </c>
      <c r="AI14" s="17">
        <v>7.7852248887992401E-2</v>
      </c>
      <c r="AJ14" s="17">
        <v>6.71846391501595E-2</v>
      </c>
      <c r="AK14" s="17">
        <v>7.2948397960776096E-2</v>
      </c>
      <c r="AL14" s="17"/>
      <c r="AM14" s="17">
        <v>0.108044782226258</v>
      </c>
      <c r="AN14" s="17">
        <v>4.8871272046218897E-2</v>
      </c>
      <c r="AO14" s="17">
        <v>4.3281596545133902E-2</v>
      </c>
      <c r="AP14" s="17">
        <v>5.29123170958598E-2</v>
      </c>
      <c r="AQ14" s="17">
        <v>7.4235676574428505E-2</v>
      </c>
      <c r="AR14" s="17">
        <v>4.3656991984226297E-2</v>
      </c>
      <c r="AS14" s="17">
        <v>4.8404706099292198E-2</v>
      </c>
      <c r="AT14" s="17">
        <v>8.7055709430084199E-2</v>
      </c>
      <c r="AU14" s="17">
        <v>8.5401204563738106E-2</v>
      </c>
      <c r="AV14" s="17">
        <v>4.0856898947765001E-2</v>
      </c>
      <c r="AW14" s="17">
        <v>8.8606120962609794E-2</v>
      </c>
      <c r="AX14" s="17">
        <v>5.4305360569830097E-2</v>
      </c>
      <c r="AY14" s="17">
        <v>0.12452151503725099</v>
      </c>
      <c r="AZ14" s="17">
        <v>9.3007637055284795E-2</v>
      </c>
      <c r="BA14" s="17">
        <v>2.11284439746382E-2</v>
      </c>
      <c r="BB14" s="17">
        <v>0.104786719770746</v>
      </c>
      <c r="BC14" s="17"/>
      <c r="BD14" s="17">
        <v>7.6602306030748593E-2</v>
      </c>
      <c r="BE14" s="17">
        <v>6.8826839478032295E-2</v>
      </c>
      <c r="BF14" s="17">
        <v>6.0844234489273799E-2</v>
      </c>
      <c r="BG14" s="17"/>
      <c r="BH14" s="17">
        <v>6.26523998134869E-2</v>
      </c>
      <c r="BI14" s="17">
        <v>9.1500630429801402E-2</v>
      </c>
      <c r="BJ14" s="17">
        <v>7.8548725136704398E-2</v>
      </c>
      <c r="BK14" s="17"/>
      <c r="BL14" s="17">
        <v>6.7156061031894795E-2</v>
      </c>
      <c r="BM14" s="17">
        <v>5.9463722072306997E-2</v>
      </c>
      <c r="BN14" s="17">
        <v>7.4932568027926999E-2</v>
      </c>
      <c r="BO14" s="17"/>
      <c r="BP14" s="17">
        <v>6.3656712859666703E-2</v>
      </c>
      <c r="BQ14" s="17">
        <v>6.3891523711203699E-2</v>
      </c>
      <c r="BR14" s="17"/>
      <c r="BS14" s="17">
        <v>8.1103725790394404E-2</v>
      </c>
      <c r="BT14" s="17">
        <v>8.4647180064341604E-2</v>
      </c>
      <c r="BU14" s="17">
        <v>6.0699191989821502E-2</v>
      </c>
      <c r="BV14" s="17">
        <v>5.79069236815134E-2</v>
      </c>
      <c r="BW14" s="17"/>
      <c r="BX14" s="17">
        <v>6.8527246487087398E-2</v>
      </c>
      <c r="BY14" s="17">
        <v>6.8052183374906594E-2</v>
      </c>
      <c r="BZ14" s="17">
        <v>6.6725297629319294E-2</v>
      </c>
      <c r="CA14" s="17"/>
      <c r="CB14" s="17">
        <v>5.40315869034034E-2</v>
      </c>
      <c r="CC14" s="17">
        <v>7.63315876271497E-2</v>
      </c>
      <c r="CD14" s="17">
        <v>5.8253394563158901E-2</v>
      </c>
      <c r="CE14" s="17">
        <v>7.6447399047024606E-2</v>
      </c>
      <c r="CF14" s="17">
        <v>7.5770722590475806E-2</v>
      </c>
      <c r="CG14" s="17">
        <v>6.6504062149996795E-2</v>
      </c>
      <c r="CH14" s="17"/>
      <c r="CI14" s="17">
        <v>8.9507386158439797E-2</v>
      </c>
      <c r="CJ14" s="17">
        <v>6.7173423998795806E-2</v>
      </c>
      <c r="CK14" s="17">
        <v>5.0860882496959699E-2</v>
      </c>
      <c r="CL14" s="17">
        <v>6.6038613025625303E-2</v>
      </c>
    </row>
    <row r="15" spans="2:90" x14ac:dyDescent="0.35">
      <c r="B15" s="21" t="s">
        <v>495</v>
      </c>
      <c r="C15" s="17">
        <v>4.5250155002455002E-2</v>
      </c>
      <c r="D15" s="17">
        <v>5.4219353756363498E-2</v>
      </c>
      <c r="E15" s="17">
        <v>3.6365751970206597E-2</v>
      </c>
      <c r="F15" s="17"/>
      <c r="G15" s="17">
        <v>5.0972072841959697E-2</v>
      </c>
      <c r="H15" s="17">
        <v>5.8025442852528503E-2</v>
      </c>
      <c r="I15" s="17">
        <v>5.3485714430048299E-2</v>
      </c>
      <c r="J15" s="17">
        <v>4.3126204886919199E-2</v>
      </c>
      <c r="K15" s="17">
        <v>2.57308863351665E-2</v>
      </c>
      <c r="L15" s="17">
        <v>3.2350063890270397E-2</v>
      </c>
      <c r="M15" s="17">
        <v>4.1440160662027103E-2</v>
      </c>
      <c r="N15" s="17">
        <v>7.6944305880672997E-2</v>
      </c>
      <c r="O15" s="17">
        <v>2.56026607358108E-2</v>
      </c>
      <c r="P15" s="17"/>
      <c r="Q15" s="17">
        <v>5.5880804618763602E-2</v>
      </c>
      <c r="R15" s="17">
        <v>5.3364349339183499E-2</v>
      </c>
      <c r="S15" s="17">
        <v>4.8139143767979203E-2</v>
      </c>
      <c r="T15" s="17">
        <v>4.3838153379231699E-2</v>
      </c>
      <c r="U15" s="17"/>
      <c r="V15" s="17">
        <v>6.2690917442662294E-2</v>
      </c>
      <c r="W15" s="17">
        <v>3.6429407928740401E-2</v>
      </c>
      <c r="X15" s="17">
        <v>5.5992475948361403E-2</v>
      </c>
      <c r="Y15" s="17">
        <v>1.63296413807128E-2</v>
      </c>
      <c r="Z15" s="17">
        <v>4.2360038378678799E-2</v>
      </c>
      <c r="AA15" s="17">
        <v>4.7537866422681999E-2</v>
      </c>
      <c r="AB15" s="17">
        <v>5.9209543665180803E-2</v>
      </c>
      <c r="AC15" s="17">
        <v>2.6038683365606601E-2</v>
      </c>
      <c r="AD15" s="17">
        <v>4.4354573191671298E-2</v>
      </c>
      <c r="AE15" s="17"/>
      <c r="AF15" s="17">
        <v>5.0889658536844601E-2</v>
      </c>
      <c r="AG15" s="17">
        <v>4.0353994123496002E-2</v>
      </c>
      <c r="AH15" s="17">
        <v>2.0619657617263299E-2</v>
      </c>
      <c r="AI15" s="17">
        <v>3.0128153815791901E-2</v>
      </c>
      <c r="AJ15" s="17">
        <v>4.2229261496944802E-2</v>
      </c>
      <c r="AK15" s="17">
        <v>5.4819303696824299E-2</v>
      </c>
      <c r="AL15" s="17"/>
      <c r="AM15" s="17">
        <v>3.3781613075896999E-2</v>
      </c>
      <c r="AN15" s="17">
        <v>4.8765741275630999E-2</v>
      </c>
      <c r="AO15" s="17">
        <v>5.4048271663039001E-2</v>
      </c>
      <c r="AP15" s="17">
        <v>5.65769308633646E-2</v>
      </c>
      <c r="AQ15" s="17">
        <v>2.7269832090832901E-2</v>
      </c>
      <c r="AR15" s="17">
        <v>4.1678313143050899E-2</v>
      </c>
      <c r="AS15" s="17">
        <v>2.94716591052381E-2</v>
      </c>
      <c r="AT15" s="17">
        <v>3.6173462618025003E-2</v>
      </c>
      <c r="AU15" s="17">
        <v>3.03501451033844E-2</v>
      </c>
      <c r="AV15" s="17">
        <v>7.9858172944338904E-2</v>
      </c>
      <c r="AW15" s="17">
        <v>3.3330180051476997E-2</v>
      </c>
      <c r="AX15" s="17">
        <v>3.1420621240511801E-2</v>
      </c>
      <c r="AY15" s="17">
        <v>2.2755185699215301E-2</v>
      </c>
      <c r="AZ15" s="17">
        <v>6.38500053359186E-2</v>
      </c>
      <c r="BA15" s="17">
        <v>2.9239743599158499E-2</v>
      </c>
      <c r="BB15" s="17">
        <v>9.8187057501443797E-2</v>
      </c>
      <c r="BC15" s="17"/>
      <c r="BD15" s="17">
        <v>3.8761541685636502E-2</v>
      </c>
      <c r="BE15" s="17">
        <v>5.2226065211862301E-2</v>
      </c>
      <c r="BF15" s="17">
        <v>4.6246889763888903E-2</v>
      </c>
      <c r="BG15" s="17"/>
      <c r="BH15" s="17">
        <v>4.0359133746276699E-2</v>
      </c>
      <c r="BI15" s="17">
        <v>6.1628214916147298E-2</v>
      </c>
      <c r="BJ15" s="17">
        <v>5.2533399412723898E-2</v>
      </c>
      <c r="BK15" s="17"/>
      <c r="BL15" s="17">
        <v>1.4030927579034701E-2</v>
      </c>
      <c r="BM15" s="17">
        <v>5.5793458225895702E-2</v>
      </c>
      <c r="BN15" s="17">
        <v>6.3046972583275601E-2</v>
      </c>
      <c r="BO15" s="17"/>
      <c r="BP15" s="17">
        <v>5.9924740844335703E-2</v>
      </c>
      <c r="BQ15" s="17">
        <v>4.4428146589586701E-2</v>
      </c>
      <c r="BR15" s="17"/>
      <c r="BS15" s="17">
        <v>4.8060783381076798E-2</v>
      </c>
      <c r="BT15" s="17">
        <v>4.5765271086279098E-2</v>
      </c>
      <c r="BU15" s="17">
        <v>3.5550621088432599E-2</v>
      </c>
      <c r="BV15" s="17">
        <v>5.3444492901877999E-2</v>
      </c>
      <c r="BW15" s="17"/>
      <c r="BX15" s="17">
        <v>4.7711185248624499E-2</v>
      </c>
      <c r="BY15" s="17">
        <v>6.2877344828942403E-2</v>
      </c>
      <c r="BZ15" s="17">
        <v>4.39231478879046E-2</v>
      </c>
      <c r="CA15" s="17"/>
      <c r="CB15" s="17">
        <v>3.6212416744729997E-2</v>
      </c>
      <c r="CC15" s="17">
        <v>7.0254878619567002E-2</v>
      </c>
      <c r="CD15" s="17">
        <v>3.7516893369490101E-2</v>
      </c>
      <c r="CE15" s="17">
        <v>4.4488002597620903E-2</v>
      </c>
      <c r="CF15" s="17">
        <v>5.1282966190191098E-2</v>
      </c>
      <c r="CG15" s="17">
        <v>3.4026016701801103E-2</v>
      </c>
      <c r="CH15" s="17"/>
      <c r="CI15" s="17">
        <v>5.6473337906702399E-2</v>
      </c>
      <c r="CJ15" s="17">
        <v>4.3806627230117301E-2</v>
      </c>
      <c r="CK15" s="17">
        <v>3.0775004698121E-2</v>
      </c>
      <c r="CL15" s="17">
        <v>4.7436434935117101E-2</v>
      </c>
    </row>
    <row r="16" spans="2:90" x14ac:dyDescent="0.35">
      <c r="B16" s="21" t="s">
        <v>150</v>
      </c>
      <c r="C16" s="17">
        <v>2.40652552473999E-2</v>
      </c>
      <c r="D16" s="17">
        <v>2.5427689403865601E-2</v>
      </c>
      <c r="E16" s="17">
        <v>2.1324819488785101E-2</v>
      </c>
      <c r="F16" s="17"/>
      <c r="G16" s="17">
        <v>2.9179164379874199E-2</v>
      </c>
      <c r="H16" s="17">
        <v>2.9051238983405201E-2</v>
      </c>
      <c r="I16" s="17">
        <v>1.8898435548075999E-2</v>
      </c>
      <c r="J16" s="17">
        <v>2.4038687479364301E-2</v>
      </c>
      <c r="K16" s="17">
        <v>1.45544116991381E-2</v>
      </c>
      <c r="L16" s="17">
        <v>2.8385269800477699E-2</v>
      </c>
      <c r="M16" s="17">
        <v>2.0888952155373799E-2</v>
      </c>
      <c r="N16" s="17">
        <v>3.10225291341409E-2</v>
      </c>
      <c r="O16" s="17">
        <v>2.02651732622483E-2</v>
      </c>
      <c r="P16" s="17"/>
      <c r="Q16" s="17">
        <v>2.43213459604559E-2</v>
      </c>
      <c r="R16" s="17">
        <v>2.5670368124911299E-2</v>
      </c>
      <c r="S16" s="17">
        <v>7.37717412487854E-3</v>
      </c>
      <c r="T16" s="17">
        <v>2.4293813568124701E-2</v>
      </c>
      <c r="U16" s="17"/>
      <c r="V16" s="17">
        <v>1.7791015181239999E-2</v>
      </c>
      <c r="W16" s="17">
        <v>1.36189014418804E-2</v>
      </c>
      <c r="X16" s="17">
        <v>1.7385829485031999E-2</v>
      </c>
      <c r="Y16" s="17">
        <v>3.8012763095069402E-2</v>
      </c>
      <c r="Z16" s="17">
        <v>3.1176652195261698E-2</v>
      </c>
      <c r="AA16" s="17">
        <v>3.0918021720507099E-2</v>
      </c>
      <c r="AB16" s="17">
        <v>2.52847887533941E-2</v>
      </c>
      <c r="AC16" s="17">
        <v>3.1411808141878203E-2</v>
      </c>
      <c r="AD16" s="17">
        <v>2.4443777675669399E-2</v>
      </c>
      <c r="AE16" s="17"/>
      <c r="AF16" s="17">
        <v>2.4923774006588299E-2</v>
      </c>
      <c r="AG16" s="17">
        <v>2.12777511351235E-2</v>
      </c>
      <c r="AH16" s="17">
        <v>3.8734140045203598E-2</v>
      </c>
      <c r="AI16" s="17">
        <v>1.8006936828495201E-2</v>
      </c>
      <c r="AJ16" s="17">
        <v>2.3812446252481599E-2</v>
      </c>
      <c r="AK16" s="17">
        <v>2.2104691489911801E-2</v>
      </c>
      <c r="AL16" s="17"/>
      <c r="AM16" s="17">
        <v>4.9823815075573402E-2</v>
      </c>
      <c r="AN16" s="17">
        <v>4.8290451496594701E-2</v>
      </c>
      <c r="AO16" s="17">
        <v>3.6737574476686498E-2</v>
      </c>
      <c r="AP16" s="17">
        <v>1.8482841012347699E-2</v>
      </c>
      <c r="AQ16" s="17">
        <v>1.2153472366321199E-2</v>
      </c>
      <c r="AR16" s="17">
        <v>1.75470544039385E-2</v>
      </c>
      <c r="AS16" s="17">
        <v>2.4528311416607999E-2</v>
      </c>
      <c r="AT16" s="17">
        <v>9.2158498929627106E-3</v>
      </c>
      <c r="AU16" s="17">
        <v>1.5760996428393698E-2</v>
      </c>
      <c r="AV16" s="17">
        <v>0</v>
      </c>
      <c r="AW16" s="17">
        <v>1.37401445878519E-2</v>
      </c>
      <c r="AX16" s="17">
        <v>1.0560372594322E-2</v>
      </c>
      <c r="AY16" s="17">
        <v>1.0145168267792401E-2</v>
      </c>
      <c r="AZ16" s="17">
        <v>0</v>
      </c>
      <c r="BA16" s="17">
        <v>6.2590579446790195E-2</v>
      </c>
      <c r="BB16" s="17">
        <v>2.1032191381903302E-3</v>
      </c>
      <c r="BC16" s="17"/>
      <c r="BD16" s="17">
        <v>1.9768401784739299E-2</v>
      </c>
      <c r="BE16" s="17">
        <v>2.9501263406679301E-2</v>
      </c>
      <c r="BF16" s="17">
        <v>1.9563693886767101E-2</v>
      </c>
      <c r="BG16" s="17"/>
      <c r="BH16" s="17">
        <v>2.1878091473050199E-2</v>
      </c>
      <c r="BI16" s="17">
        <v>2.2423634687764399E-2</v>
      </c>
      <c r="BJ16" s="17">
        <v>6.8137600403196498E-3</v>
      </c>
      <c r="BK16" s="17"/>
      <c r="BL16" s="17">
        <v>3.2978063000944698E-2</v>
      </c>
      <c r="BM16" s="17">
        <v>1.43174626479629E-2</v>
      </c>
      <c r="BN16" s="17">
        <v>8.9230365885712894E-3</v>
      </c>
      <c r="BO16" s="17"/>
      <c r="BP16" s="17">
        <v>2.66606726010266E-2</v>
      </c>
      <c r="BQ16" s="17">
        <v>2.4903264265087901E-2</v>
      </c>
      <c r="BR16" s="17"/>
      <c r="BS16" s="17">
        <v>1.42979625148729E-2</v>
      </c>
      <c r="BT16" s="17">
        <v>5.5375821310365298E-3</v>
      </c>
      <c r="BU16" s="17">
        <v>1.71214535548814E-2</v>
      </c>
      <c r="BV16" s="17">
        <v>2.9458042575419799E-2</v>
      </c>
      <c r="BW16" s="17"/>
      <c r="BX16" s="17">
        <v>1.7959136111401298E-2</v>
      </c>
      <c r="BY16" s="17">
        <v>2.0012594663047799E-2</v>
      </c>
      <c r="BZ16" s="17">
        <v>2.4919216545699299E-2</v>
      </c>
      <c r="CA16" s="17"/>
      <c r="CB16" s="17">
        <v>9.0887875955499298E-3</v>
      </c>
      <c r="CC16" s="17">
        <v>2.0217176130829899E-2</v>
      </c>
      <c r="CD16" s="17">
        <v>3.3970742982463498E-2</v>
      </c>
      <c r="CE16" s="17">
        <v>1.9280421955499099E-2</v>
      </c>
      <c r="CF16" s="17">
        <v>2.8724387569526E-2</v>
      </c>
      <c r="CG16" s="17">
        <v>3.3619697530535397E-2</v>
      </c>
      <c r="CH16" s="17"/>
      <c r="CI16" s="17">
        <v>2.9622618307956001E-2</v>
      </c>
      <c r="CJ16" s="17">
        <v>1.7162338493716799E-2</v>
      </c>
      <c r="CK16" s="17">
        <v>5.9122260808698798E-2</v>
      </c>
      <c r="CL16" s="17">
        <v>1.7558608721680399E-2</v>
      </c>
    </row>
    <row r="17" spans="2:90" x14ac:dyDescent="0.35">
      <c r="B17" s="21" t="s">
        <v>202</v>
      </c>
      <c r="C17" s="18">
        <v>0.575471212434012</v>
      </c>
      <c r="D17" s="18">
        <v>0.56252397101681195</v>
      </c>
      <c r="E17" s="18">
        <v>0.58768578713121</v>
      </c>
      <c r="F17" s="18"/>
      <c r="G17" s="18">
        <v>0.51157448042709597</v>
      </c>
      <c r="H17" s="18">
        <v>0.55393443410532095</v>
      </c>
      <c r="I17" s="18">
        <v>0.58922979472630499</v>
      </c>
      <c r="J17" s="18">
        <v>0.58078508926831096</v>
      </c>
      <c r="K17" s="18">
        <v>0.58869307542360005</v>
      </c>
      <c r="L17" s="18">
        <v>0.60555065746612602</v>
      </c>
      <c r="M17" s="18">
        <v>0.60367985938498003</v>
      </c>
      <c r="N17" s="18">
        <v>0.56606874030704901</v>
      </c>
      <c r="O17" s="18">
        <v>0.57734094914040102</v>
      </c>
      <c r="P17" s="18"/>
      <c r="Q17" s="18">
        <v>0.55867565760274895</v>
      </c>
      <c r="R17" s="18">
        <v>0.57635632413774096</v>
      </c>
      <c r="S17" s="18">
        <v>0.54779198000659501</v>
      </c>
      <c r="T17" s="18">
        <v>0.579235175858684</v>
      </c>
      <c r="U17" s="18"/>
      <c r="V17" s="18">
        <v>0.55010937536666804</v>
      </c>
      <c r="W17" s="18">
        <v>0.55618174691064703</v>
      </c>
      <c r="X17" s="18">
        <v>0.58513946896330404</v>
      </c>
      <c r="Y17" s="18">
        <v>0.55527828619236896</v>
      </c>
      <c r="Z17" s="18">
        <v>0.58301663194750597</v>
      </c>
      <c r="AA17" s="18">
        <v>0.57011971544504803</v>
      </c>
      <c r="AB17" s="18">
        <v>0.59312161583951195</v>
      </c>
      <c r="AC17" s="18">
        <v>0.60289613827786304</v>
      </c>
      <c r="AD17" s="18">
        <v>0.61448887370745997</v>
      </c>
      <c r="AE17" s="18"/>
      <c r="AF17" s="18">
        <v>0.54011971699689998</v>
      </c>
      <c r="AG17" s="18">
        <v>0.57716370010456697</v>
      </c>
      <c r="AH17" s="18">
        <v>0.59100169945825598</v>
      </c>
      <c r="AI17" s="18">
        <v>0.61239070155576203</v>
      </c>
      <c r="AJ17" s="18">
        <v>0.57800236785929204</v>
      </c>
      <c r="AK17" s="18">
        <v>0.58712596809321704</v>
      </c>
      <c r="AL17" s="18"/>
      <c r="AM17" s="18">
        <v>0.492602613595855</v>
      </c>
      <c r="AN17" s="18">
        <v>0.53350498003968905</v>
      </c>
      <c r="AO17" s="18">
        <v>0.603386897516061</v>
      </c>
      <c r="AP17" s="18">
        <v>0.59222842866941205</v>
      </c>
      <c r="AQ17" s="18">
        <v>0.59087124124726698</v>
      </c>
      <c r="AR17" s="18">
        <v>0.60322245646125605</v>
      </c>
      <c r="AS17" s="18">
        <v>0.57866388660518497</v>
      </c>
      <c r="AT17" s="18">
        <v>0.59005140806430401</v>
      </c>
      <c r="AU17" s="18">
        <v>0.57399646549883798</v>
      </c>
      <c r="AV17" s="18">
        <v>0.60494497300049699</v>
      </c>
      <c r="AW17" s="18">
        <v>0.52803136878275203</v>
      </c>
      <c r="AX17" s="18">
        <v>0.64892580652611398</v>
      </c>
      <c r="AY17" s="18">
        <v>0.51806444932365703</v>
      </c>
      <c r="AZ17" s="18">
        <v>0.56800477255366</v>
      </c>
      <c r="BA17" s="18">
        <v>0.70196705992300801</v>
      </c>
      <c r="BB17" s="18">
        <v>0.55107867959921897</v>
      </c>
      <c r="BC17" s="18"/>
      <c r="BD17" s="18">
        <v>0.58920112064519603</v>
      </c>
      <c r="BE17" s="18">
        <v>0.53269654479083295</v>
      </c>
      <c r="BF17" s="18">
        <v>0.59481235473374205</v>
      </c>
      <c r="BG17" s="18"/>
      <c r="BH17" s="18">
        <v>0.593437684318457</v>
      </c>
      <c r="BI17" s="18">
        <v>0.53512843032010704</v>
      </c>
      <c r="BJ17" s="18">
        <v>0.559832718808976</v>
      </c>
      <c r="BK17" s="18"/>
      <c r="BL17" s="18">
        <v>0.58694324980893398</v>
      </c>
      <c r="BM17" s="18">
        <v>0.63634215560135798</v>
      </c>
      <c r="BN17" s="18">
        <v>0.60192344259613395</v>
      </c>
      <c r="BO17" s="18"/>
      <c r="BP17" s="18">
        <v>0.52822335654300101</v>
      </c>
      <c r="BQ17" s="18">
        <v>0.58443535525520296</v>
      </c>
      <c r="BR17" s="18"/>
      <c r="BS17" s="18">
        <v>0.559085346684426</v>
      </c>
      <c r="BT17" s="18">
        <v>0.58352879374075695</v>
      </c>
      <c r="BU17" s="18">
        <v>0.58795662142446703</v>
      </c>
      <c r="BV17" s="18">
        <v>0.58425481200683005</v>
      </c>
      <c r="BW17" s="18"/>
      <c r="BX17" s="18">
        <v>0.623379832404928</v>
      </c>
      <c r="BY17" s="18">
        <v>0.51917273561771304</v>
      </c>
      <c r="BZ17" s="18">
        <v>0.57418453774984901</v>
      </c>
      <c r="CA17" s="18"/>
      <c r="CB17" s="18">
        <v>0.63180538590582702</v>
      </c>
      <c r="CC17" s="18">
        <v>0.56695332998820103</v>
      </c>
      <c r="CD17" s="18">
        <v>0.59701646071174697</v>
      </c>
      <c r="CE17" s="18">
        <v>0.56771145577783899</v>
      </c>
      <c r="CF17" s="18">
        <v>0.60914018922628299</v>
      </c>
      <c r="CG17" s="18">
        <v>0.46603495506082698</v>
      </c>
      <c r="CH17" s="18"/>
      <c r="CI17" s="18">
        <v>0.40726029943924202</v>
      </c>
      <c r="CJ17" s="18">
        <v>0.690435779314995</v>
      </c>
      <c r="CK17" s="18">
        <v>0.35347916589776801</v>
      </c>
      <c r="CL17" s="18">
        <v>0.604492472791613</v>
      </c>
    </row>
    <row r="18" spans="2:90" x14ac:dyDescent="0.35">
      <c r="B18" s="21" t="s">
        <v>201</v>
      </c>
      <c r="C18" s="18">
        <v>0.21234971197927099</v>
      </c>
      <c r="D18" s="18">
        <v>0.21271417709832599</v>
      </c>
      <c r="E18" s="18">
        <v>0.21336888028609299</v>
      </c>
      <c r="F18" s="18"/>
      <c r="G18" s="18">
        <v>0.18698685938012599</v>
      </c>
      <c r="H18" s="18">
        <v>0.235757050329615</v>
      </c>
      <c r="I18" s="18">
        <v>0.232026389019417</v>
      </c>
      <c r="J18" s="18">
        <v>0.205487528949304</v>
      </c>
      <c r="K18" s="18">
        <v>0.20662042909592099</v>
      </c>
      <c r="L18" s="18">
        <v>0.205000912507382</v>
      </c>
      <c r="M18" s="18">
        <v>0.22853069812837301</v>
      </c>
      <c r="N18" s="18">
        <v>0.216023185998965</v>
      </c>
      <c r="O18" s="18">
        <v>0.19600595221217099</v>
      </c>
      <c r="P18" s="18"/>
      <c r="Q18" s="18">
        <v>0.22934707565148499</v>
      </c>
      <c r="R18" s="18">
        <v>0.225281212055401</v>
      </c>
      <c r="S18" s="18">
        <v>0.23761882397025499</v>
      </c>
      <c r="T18" s="18">
        <v>0.21108965054290299</v>
      </c>
      <c r="U18" s="18"/>
      <c r="V18" s="18">
        <v>0.220337362531074</v>
      </c>
      <c r="W18" s="18">
        <v>0.248554755256122</v>
      </c>
      <c r="X18" s="18">
        <v>0.182503348713034</v>
      </c>
      <c r="Y18" s="18">
        <v>0.193732217946325</v>
      </c>
      <c r="Z18" s="18">
        <v>0.209866215404687</v>
      </c>
      <c r="AA18" s="18">
        <v>0.19568355963878101</v>
      </c>
      <c r="AB18" s="18">
        <v>0.21816672915135699</v>
      </c>
      <c r="AC18" s="18">
        <v>0.19471149664513901</v>
      </c>
      <c r="AD18" s="18">
        <v>0.212954738027895</v>
      </c>
      <c r="AE18" s="18"/>
      <c r="AF18" s="18">
        <v>0.23844620126886301</v>
      </c>
      <c r="AG18" s="18">
        <v>0.225903202010794</v>
      </c>
      <c r="AH18" s="18">
        <v>0.14632479215376601</v>
      </c>
      <c r="AI18" s="18">
        <v>0.17627744186439101</v>
      </c>
      <c r="AJ18" s="18">
        <v>0.20228194607705799</v>
      </c>
      <c r="AK18" s="18">
        <v>0.216371884493333</v>
      </c>
      <c r="AL18" s="18"/>
      <c r="AM18" s="18">
        <v>0.19747274493501499</v>
      </c>
      <c r="AN18" s="18">
        <v>0.18645282636008501</v>
      </c>
      <c r="AO18" s="18">
        <v>0.17557400455823699</v>
      </c>
      <c r="AP18" s="18">
        <v>0.20920466791073</v>
      </c>
      <c r="AQ18" s="18">
        <v>0.20085781600768901</v>
      </c>
      <c r="AR18" s="18">
        <v>0.21226703950630799</v>
      </c>
      <c r="AS18" s="18">
        <v>0.18181739992274701</v>
      </c>
      <c r="AT18" s="18">
        <v>0.235904729297786</v>
      </c>
      <c r="AU18" s="18">
        <v>0.21018195446573601</v>
      </c>
      <c r="AV18" s="18">
        <v>0.27264287165039303</v>
      </c>
      <c r="AW18" s="18">
        <v>0.201138781369542</v>
      </c>
      <c r="AX18" s="18">
        <v>0.22878238249425201</v>
      </c>
      <c r="AY18" s="18">
        <v>0.309617303605218</v>
      </c>
      <c r="AZ18" s="18">
        <v>0.23280624439770101</v>
      </c>
      <c r="BA18" s="18">
        <v>9.8753921528196301E-2</v>
      </c>
      <c r="BB18" s="18">
        <v>0.29619992327225703</v>
      </c>
      <c r="BC18" s="18"/>
      <c r="BD18" s="18">
        <v>0.21911621830699499</v>
      </c>
      <c r="BE18" s="18">
        <v>0.218626092174839</v>
      </c>
      <c r="BF18" s="18">
        <v>0.206300834140657</v>
      </c>
      <c r="BG18" s="18"/>
      <c r="BH18" s="18">
        <v>0.20275370810979701</v>
      </c>
      <c r="BI18" s="18">
        <v>0.27037843546222901</v>
      </c>
      <c r="BJ18" s="18">
        <v>0.217422640015381</v>
      </c>
      <c r="BK18" s="18"/>
      <c r="BL18" s="18">
        <v>0.272516712993357</v>
      </c>
      <c r="BM18" s="18">
        <v>0.19910238707183101</v>
      </c>
      <c r="BN18" s="18">
        <v>0.24404600004633001</v>
      </c>
      <c r="BO18" s="18"/>
      <c r="BP18" s="18">
        <v>0.23648139793065001</v>
      </c>
      <c r="BQ18" s="18">
        <v>0.20363602739397599</v>
      </c>
      <c r="BR18" s="18"/>
      <c r="BS18" s="18">
        <v>0.24540200128064399</v>
      </c>
      <c r="BT18" s="18">
        <v>0.24885687878031901</v>
      </c>
      <c r="BU18" s="18">
        <v>0.200177385656267</v>
      </c>
      <c r="BV18" s="18">
        <v>0.19417908729875799</v>
      </c>
      <c r="BW18" s="18"/>
      <c r="BX18" s="18">
        <v>0.221290711520437</v>
      </c>
      <c r="BY18" s="18">
        <v>0.23856579754596499</v>
      </c>
      <c r="BZ18" s="18">
        <v>0.209852953664903</v>
      </c>
      <c r="CA18" s="18"/>
      <c r="CB18" s="18">
        <v>0.214459539763557</v>
      </c>
      <c r="CC18" s="18">
        <v>0.25047748167567402</v>
      </c>
      <c r="CD18" s="18">
        <v>0.17883157015826101</v>
      </c>
      <c r="CE18" s="18">
        <v>0.209258688668257</v>
      </c>
      <c r="CF18" s="18">
        <v>0.22474404287827701</v>
      </c>
      <c r="CG18" s="18">
        <v>0.20737405272353099</v>
      </c>
      <c r="CH18" s="18"/>
      <c r="CI18" s="18">
        <v>0.30827704227059299</v>
      </c>
      <c r="CJ18" s="18">
        <v>0.188870190985478</v>
      </c>
      <c r="CK18" s="18">
        <v>0.19237133508905099</v>
      </c>
      <c r="CL18" s="18">
        <v>0.209993868061226</v>
      </c>
    </row>
    <row r="19" spans="2:90" x14ac:dyDescent="0.35">
      <c r="B19" s="21" t="s">
        <v>113</v>
      </c>
      <c r="C19" s="19">
        <v>0.36312150045474101</v>
      </c>
      <c r="D19" s="19">
        <v>0.34980979391848599</v>
      </c>
      <c r="E19" s="19">
        <v>0.37431690684511598</v>
      </c>
      <c r="F19" s="19"/>
      <c r="G19" s="19">
        <v>0.32458762104696998</v>
      </c>
      <c r="H19" s="19">
        <v>0.31817738377570598</v>
      </c>
      <c r="I19" s="19">
        <v>0.35720340570688802</v>
      </c>
      <c r="J19" s="19">
        <v>0.37529756031900702</v>
      </c>
      <c r="K19" s="19">
        <v>0.38207264632768001</v>
      </c>
      <c r="L19" s="19">
        <v>0.40054974495874401</v>
      </c>
      <c r="M19" s="19">
        <v>0.37514916125660702</v>
      </c>
      <c r="N19" s="19">
        <v>0.35004555430808398</v>
      </c>
      <c r="O19" s="19">
        <v>0.38133499692822997</v>
      </c>
      <c r="P19" s="19"/>
      <c r="Q19" s="19">
        <v>0.32932858195126402</v>
      </c>
      <c r="R19" s="19">
        <v>0.35107511208233999</v>
      </c>
      <c r="S19" s="19">
        <v>0.31017315603633999</v>
      </c>
      <c r="T19" s="19">
        <v>0.36814552531578199</v>
      </c>
      <c r="U19" s="19"/>
      <c r="V19" s="19">
        <v>0.32977201283559399</v>
      </c>
      <c r="W19" s="19">
        <v>0.30762699165452401</v>
      </c>
      <c r="X19" s="19">
        <v>0.40263612025027001</v>
      </c>
      <c r="Y19" s="19">
        <v>0.36154606824604402</v>
      </c>
      <c r="Z19" s="19">
        <v>0.373150416542819</v>
      </c>
      <c r="AA19" s="19">
        <v>0.37443615580626699</v>
      </c>
      <c r="AB19" s="19">
        <v>0.37495488668815502</v>
      </c>
      <c r="AC19" s="19">
        <v>0.408184641632723</v>
      </c>
      <c r="AD19" s="19">
        <v>0.40153413567956397</v>
      </c>
      <c r="AE19" s="19"/>
      <c r="AF19" s="19">
        <v>0.30167351572803602</v>
      </c>
      <c r="AG19" s="19">
        <v>0.35126049809377302</v>
      </c>
      <c r="AH19" s="19">
        <v>0.44467690730449</v>
      </c>
      <c r="AI19" s="19">
        <v>0.43611325969137099</v>
      </c>
      <c r="AJ19" s="19">
        <v>0.37572042178223303</v>
      </c>
      <c r="AK19" s="19">
        <v>0.37075408359988399</v>
      </c>
      <c r="AL19" s="19"/>
      <c r="AM19" s="19">
        <v>0.29512986866084001</v>
      </c>
      <c r="AN19" s="19">
        <v>0.34705215367960401</v>
      </c>
      <c r="AO19" s="19">
        <v>0.42781289295782399</v>
      </c>
      <c r="AP19" s="19">
        <v>0.383023760758682</v>
      </c>
      <c r="AQ19" s="19">
        <v>0.39001342523957699</v>
      </c>
      <c r="AR19" s="19">
        <v>0.39095541695494801</v>
      </c>
      <c r="AS19" s="19">
        <v>0.39684648668243699</v>
      </c>
      <c r="AT19" s="19">
        <v>0.35414667876651801</v>
      </c>
      <c r="AU19" s="19">
        <v>0.36381451103310097</v>
      </c>
      <c r="AV19" s="19">
        <v>0.33230210135010402</v>
      </c>
      <c r="AW19" s="19">
        <v>0.32689258741321098</v>
      </c>
      <c r="AX19" s="19">
        <v>0.420143424031861</v>
      </c>
      <c r="AY19" s="19">
        <v>0.208447145718439</v>
      </c>
      <c r="AZ19" s="19">
        <v>0.33519852815595902</v>
      </c>
      <c r="BA19" s="19">
        <v>0.60321313839481205</v>
      </c>
      <c r="BB19" s="19">
        <v>0.254878756326962</v>
      </c>
      <c r="BC19" s="19"/>
      <c r="BD19" s="19">
        <v>0.37008490233820102</v>
      </c>
      <c r="BE19" s="19">
        <v>0.31407045261599298</v>
      </c>
      <c r="BF19" s="19">
        <v>0.38851152059308502</v>
      </c>
      <c r="BG19" s="19"/>
      <c r="BH19" s="19">
        <v>0.39068397620866002</v>
      </c>
      <c r="BI19" s="19">
        <v>0.26474999485787798</v>
      </c>
      <c r="BJ19" s="19">
        <v>0.34241007879359397</v>
      </c>
      <c r="BK19" s="19"/>
      <c r="BL19" s="19">
        <v>0.31442653681557797</v>
      </c>
      <c r="BM19" s="19">
        <v>0.43723976852952701</v>
      </c>
      <c r="BN19" s="19">
        <v>0.35787744254980502</v>
      </c>
      <c r="BO19" s="19"/>
      <c r="BP19" s="19">
        <v>0.29174195861235103</v>
      </c>
      <c r="BQ19" s="19">
        <v>0.380799327861227</v>
      </c>
      <c r="BR19" s="19"/>
      <c r="BS19" s="19">
        <v>0.31368334540378201</v>
      </c>
      <c r="BT19" s="19">
        <v>0.33467191496043702</v>
      </c>
      <c r="BU19" s="19">
        <v>0.3877792357682</v>
      </c>
      <c r="BV19" s="19">
        <v>0.390075724708072</v>
      </c>
      <c r="BW19" s="19"/>
      <c r="BX19" s="19">
        <v>0.402089120884491</v>
      </c>
      <c r="BY19" s="19">
        <v>0.28060693807174902</v>
      </c>
      <c r="BZ19" s="19">
        <v>0.36433158408494698</v>
      </c>
      <c r="CA19" s="19"/>
      <c r="CB19" s="19">
        <v>0.41734584614226999</v>
      </c>
      <c r="CC19" s="19">
        <v>0.31647584831252701</v>
      </c>
      <c r="CD19" s="19">
        <v>0.41818489055348601</v>
      </c>
      <c r="CE19" s="19">
        <v>0.35845276710958102</v>
      </c>
      <c r="CF19" s="19">
        <v>0.38439614634800501</v>
      </c>
      <c r="CG19" s="19">
        <v>0.25866090233729699</v>
      </c>
      <c r="CH19" s="19"/>
      <c r="CI19" s="19">
        <v>9.8983257168648905E-2</v>
      </c>
      <c r="CJ19" s="19">
        <v>0.50156558832951803</v>
      </c>
      <c r="CK19" s="19">
        <v>0.16110783080871699</v>
      </c>
      <c r="CL19" s="19">
        <v>0.394498604730387</v>
      </c>
    </row>
    <row r="20" spans="2:90" x14ac:dyDescent="0.35">
      <c r="B20" s="16"/>
    </row>
    <row r="21" spans="2:90" x14ac:dyDescent="0.35">
      <c r="B21" t="s">
        <v>118</v>
      </c>
    </row>
    <row r="22" spans="2:90" x14ac:dyDescent="0.35">
      <c r="B22" t="s">
        <v>119</v>
      </c>
    </row>
    <row r="24" spans="2:90" x14ac:dyDescent="0.35">
      <c r="B24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B2:CL24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505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489</v>
      </c>
      <c r="C9" s="17">
        <v>0.107259972283854</v>
      </c>
      <c r="D9" s="17">
        <v>0.12469895158886</v>
      </c>
      <c r="E9" s="17">
        <v>9.0906098786156395E-2</v>
      </c>
      <c r="F9" s="17"/>
      <c r="G9" s="17">
        <v>9.2013265810752795E-2</v>
      </c>
      <c r="H9" s="17">
        <v>0.12969168290449901</v>
      </c>
      <c r="I9" s="17">
        <v>7.9284333417761602E-2</v>
      </c>
      <c r="J9" s="17">
        <v>9.47784253262174E-2</v>
      </c>
      <c r="K9" s="17">
        <v>8.8469718582957199E-2</v>
      </c>
      <c r="L9" s="17">
        <v>0.11454989324375101</v>
      </c>
      <c r="M9" s="17">
        <v>0.119902566265102</v>
      </c>
      <c r="N9" s="17">
        <v>0.13168343038358801</v>
      </c>
      <c r="O9" s="17">
        <v>0.110434945398379</v>
      </c>
      <c r="P9" s="17"/>
      <c r="Q9" s="17">
        <v>0.104012094587609</v>
      </c>
      <c r="R9" s="17">
        <v>0.13102446940450399</v>
      </c>
      <c r="S9" s="17">
        <v>8.97224733687179E-2</v>
      </c>
      <c r="T9" s="17">
        <v>0.108791254616201</v>
      </c>
      <c r="U9" s="17"/>
      <c r="V9" s="17">
        <v>0.14545711072824899</v>
      </c>
      <c r="W9" s="17">
        <v>5.9666500692579498E-2</v>
      </c>
      <c r="X9" s="17">
        <v>8.4356781139523301E-2</v>
      </c>
      <c r="Y9" s="17">
        <v>0.14256011404027799</v>
      </c>
      <c r="Z9" s="17">
        <v>9.4903143595353096E-2</v>
      </c>
      <c r="AA9" s="17">
        <v>0.119491066610659</v>
      </c>
      <c r="AB9" s="17">
        <v>9.6857165984795796E-2</v>
      </c>
      <c r="AC9" s="17">
        <v>0.11035603049645799</v>
      </c>
      <c r="AD9" s="17">
        <v>0.110652147700673</v>
      </c>
      <c r="AE9" s="17"/>
      <c r="AF9" s="17">
        <v>0.11051545509635199</v>
      </c>
      <c r="AG9" s="17">
        <v>0.100789574596634</v>
      </c>
      <c r="AH9" s="17">
        <v>6.9245847588286294E-2</v>
      </c>
      <c r="AI9" s="17">
        <v>0.10570273953845701</v>
      </c>
      <c r="AJ9" s="17">
        <v>9.8461346204531203E-2</v>
      </c>
      <c r="AK9" s="17">
        <v>0.124182399872922</v>
      </c>
      <c r="AL9" s="17"/>
      <c r="AM9" s="17">
        <v>9.5022086690833493E-2</v>
      </c>
      <c r="AN9" s="17">
        <v>0.112837449505616</v>
      </c>
      <c r="AO9" s="17">
        <v>0.150384930126093</v>
      </c>
      <c r="AP9" s="17">
        <v>0.108731698590095</v>
      </c>
      <c r="AQ9" s="17">
        <v>0.11383777294184599</v>
      </c>
      <c r="AR9" s="17">
        <v>5.9444307254934603E-2</v>
      </c>
      <c r="AS9" s="17">
        <v>0.10664349170516201</v>
      </c>
      <c r="AT9" s="17">
        <v>0.107261255521613</v>
      </c>
      <c r="AU9" s="17">
        <v>9.8060206144816697E-2</v>
      </c>
      <c r="AV9" s="17">
        <v>0.11291906048542</v>
      </c>
      <c r="AW9" s="17">
        <v>0.12593773431444699</v>
      </c>
      <c r="AX9" s="17">
        <v>8.9469490535179205E-2</v>
      </c>
      <c r="AY9" s="17">
        <v>9.6037232276604198E-2</v>
      </c>
      <c r="AZ9" s="17">
        <v>0.17044269850391799</v>
      </c>
      <c r="BA9" s="17">
        <v>0.129056202251388</v>
      </c>
      <c r="BB9" s="17">
        <v>0.149182210702586</v>
      </c>
      <c r="BC9" s="17"/>
      <c r="BD9" s="17">
        <v>9.7358267418693398E-2</v>
      </c>
      <c r="BE9" s="17">
        <v>9.8787703867122004E-2</v>
      </c>
      <c r="BF9" s="17">
        <v>0.12366574598039699</v>
      </c>
      <c r="BG9" s="17"/>
      <c r="BH9" s="17">
        <v>9.7657175597166607E-2</v>
      </c>
      <c r="BI9" s="17">
        <v>0.14386015065067001</v>
      </c>
      <c r="BJ9" s="17">
        <v>0.13265798768996701</v>
      </c>
      <c r="BK9" s="17"/>
      <c r="BL9" s="17">
        <v>8.90605500025754E-2</v>
      </c>
      <c r="BM9" s="17">
        <v>0.146585090332224</v>
      </c>
      <c r="BN9" s="17">
        <v>0.16274361003139801</v>
      </c>
      <c r="BO9" s="17"/>
      <c r="BP9" s="17">
        <v>0.107847373909603</v>
      </c>
      <c r="BQ9" s="17">
        <v>0.111009098542831</v>
      </c>
      <c r="BR9" s="17"/>
      <c r="BS9" s="17">
        <v>0.15061108532355</v>
      </c>
      <c r="BT9" s="17">
        <v>0.10296791358469901</v>
      </c>
      <c r="BU9" s="17">
        <v>9.9955012106319199E-2</v>
      </c>
      <c r="BV9" s="17">
        <v>0.100496043627798</v>
      </c>
      <c r="BW9" s="17"/>
      <c r="BX9" s="17">
        <v>0.11150834081337301</v>
      </c>
      <c r="BY9" s="17">
        <v>8.62499902901116E-2</v>
      </c>
      <c r="BZ9" s="17">
        <v>0.10813016309956</v>
      </c>
      <c r="CA9" s="17"/>
      <c r="CB9" s="17">
        <v>9.3260237969901502E-2</v>
      </c>
      <c r="CC9" s="17">
        <v>0.145141334266814</v>
      </c>
      <c r="CD9" s="17">
        <v>3.4713783242342901E-2</v>
      </c>
      <c r="CE9" s="17">
        <v>7.1301556164281701E-2</v>
      </c>
      <c r="CF9" s="17">
        <v>0.22816529970249999</v>
      </c>
      <c r="CG9" s="17">
        <v>0.12558424703569401</v>
      </c>
      <c r="CH9" s="17"/>
      <c r="CI9" s="17">
        <v>9.6389232356065904E-2</v>
      </c>
      <c r="CJ9" s="17">
        <v>0.15676572962410201</v>
      </c>
      <c r="CK9" s="17">
        <v>3.6522279858515298E-2</v>
      </c>
      <c r="CL9" s="17">
        <v>9.9329311220892696E-2</v>
      </c>
    </row>
    <row r="10" spans="2:90" x14ac:dyDescent="0.35">
      <c r="B10" s="21" t="s">
        <v>490</v>
      </c>
      <c r="C10" s="17">
        <v>0.16084850746943899</v>
      </c>
      <c r="D10" s="17">
        <v>0.18067199569689299</v>
      </c>
      <c r="E10" s="17">
        <v>0.14133797530029901</v>
      </c>
      <c r="F10" s="17"/>
      <c r="G10" s="17">
        <v>0.18014918849492301</v>
      </c>
      <c r="H10" s="17">
        <v>0.15509556504025199</v>
      </c>
      <c r="I10" s="17">
        <v>0.138884075655346</v>
      </c>
      <c r="J10" s="17">
        <v>0.13896694814310001</v>
      </c>
      <c r="K10" s="17">
        <v>0.179592657356971</v>
      </c>
      <c r="L10" s="17">
        <v>0.156644915466922</v>
      </c>
      <c r="M10" s="17">
        <v>0.14495233488742701</v>
      </c>
      <c r="N10" s="17">
        <v>0.16486823837911699</v>
      </c>
      <c r="O10" s="17">
        <v>0.18592474954212099</v>
      </c>
      <c r="P10" s="17"/>
      <c r="Q10" s="17">
        <v>0.14924998290597599</v>
      </c>
      <c r="R10" s="17">
        <v>0.19015957215575699</v>
      </c>
      <c r="S10" s="17">
        <v>0.184701250607368</v>
      </c>
      <c r="T10" s="17">
        <v>0.158353758326014</v>
      </c>
      <c r="U10" s="17"/>
      <c r="V10" s="17">
        <v>0.188879099527447</v>
      </c>
      <c r="W10" s="17">
        <v>0.165877528464314</v>
      </c>
      <c r="X10" s="17">
        <v>0.118068658244096</v>
      </c>
      <c r="Y10" s="17">
        <v>0.12945397959018001</v>
      </c>
      <c r="Z10" s="17">
        <v>0.14824525678332201</v>
      </c>
      <c r="AA10" s="17">
        <v>0.14775749929358101</v>
      </c>
      <c r="AB10" s="17">
        <v>0.226578874749264</v>
      </c>
      <c r="AC10" s="17">
        <v>0.16987974723135399</v>
      </c>
      <c r="AD10" s="17">
        <v>0.14307623361097099</v>
      </c>
      <c r="AE10" s="17"/>
      <c r="AF10" s="17">
        <v>0.126761785948307</v>
      </c>
      <c r="AG10" s="17">
        <v>0.177867004077192</v>
      </c>
      <c r="AH10" s="17">
        <v>0.15951880453033801</v>
      </c>
      <c r="AI10" s="17">
        <v>0.10352843323022499</v>
      </c>
      <c r="AJ10" s="17">
        <v>0.147674868255849</v>
      </c>
      <c r="AK10" s="17">
        <v>0.19163873993305999</v>
      </c>
      <c r="AL10" s="17"/>
      <c r="AM10" s="17">
        <v>0.17121421019990399</v>
      </c>
      <c r="AN10" s="17">
        <v>0.13481722538443799</v>
      </c>
      <c r="AO10" s="17">
        <v>0.178453208215791</v>
      </c>
      <c r="AP10" s="17">
        <v>0.13785373372267501</v>
      </c>
      <c r="AQ10" s="17">
        <v>0.14196849770129599</v>
      </c>
      <c r="AR10" s="17">
        <v>0.18123524753839701</v>
      </c>
      <c r="AS10" s="17">
        <v>0.15330372143341101</v>
      </c>
      <c r="AT10" s="17">
        <v>0.17251422219010801</v>
      </c>
      <c r="AU10" s="17">
        <v>0.19613771986558601</v>
      </c>
      <c r="AV10" s="17">
        <v>0.178051939136673</v>
      </c>
      <c r="AW10" s="17">
        <v>0.14169776800919501</v>
      </c>
      <c r="AX10" s="17">
        <v>0.16915242355495899</v>
      </c>
      <c r="AY10" s="17">
        <v>0.15458675570518199</v>
      </c>
      <c r="AZ10" s="17">
        <v>0.20697841287302499</v>
      </c>
      <c r="BA10" s="17">
        <v>0.14617654595370599</v>
      </c>
      <c r="BB10" s="17">
        <v>0.19361658363902801</v>
      </c>
      <c r="BC10" s="17"/>
      <c r="BD10" s="17">
        <v>0.17361960001622201</v>
      </c>
      <c r="BE10" s="17">
        <v>0.162257269133148</v>
      </c>
      <c r="BF10" s="17">
        <v>0.14779920168017099</v>
      </c>
      <c r="BG10" s="17"/>
      <c r="BH10" s="17">
        <v>0.164988467294087</v>
      </c>
      <c r="BI10" s="17">
        <v>0.15186569556328799</v>
      </c>
      <c r="BJ10" s="17">
        <v>0.16146826771053999</v>
      </c>
      <c r="BK10" s="17"/>
      <c r="BL10" s="17">
        <v>0.15575805783116101</v>
      </c>
      <c r="BM10" s="17">
        <v>0.215314178212967</v>
      </c>
      <c r="BN10" s="17">
        <v>0.17262678047079799</v>
      </c>
      <c r="BO10" s="17"/>
      <c r="BP10" s="17">
        <v>0.161954806979312</v>
      </c>
      <c r="BQ10" s="17">
        <v>0.16371104562733199</v>
      </c>
      <c r="BR10" s="17"/>
      <c r="BS10" s="17">
        <v>0.138323270622249</v>
      </c>
      <c r="BT10" s="17">
        <v>0.20059364267986701</v>
      </c>
      <c r="BU10" s="17">
        <v>0.17611596143200101</v>
      </c>
      <c r="BV10" s="17">
        <v>0.14340477942118501</v>
      </c>
      <c r="BW10" s="17"/>
      <c r="BX10" s="17">
        <v>0.17433120094836899</v>
      </c>
      <c r="BY10" s="17">
        <v>0.16713358413075899</v>
      </c>
      <c r="BZ10" s="17">
        <v>0.15912657741778799</v>
      </c>
      <c r="CA10" s="17"/>
      <c r="CB10" s="17">
        <v>0.15336161539816201</v>
      </c>
      <c r="CC10" s="17">
        <v>0.18645654782231899</v>
      </c>
      <c r="CD10" s="17">
        <v>0.111340030650255</v>
      </c>
      <c r="CE10" s="17">
        <v>0.14139118419299401</v>
      </c>
      <c r="CF10" s="17">
        <v>0.24638246514030801</v>
      </c>
      <c r="CG10" s="17">
        <v>0.16297988227982399</v>
      </c>
      <c r="CH10" s="17"/>
      <c r="CI10" s="17">
        <v>0.13210181088673401</v>
      </c>
      <c r="CJ10" s="17">
        <v>0.169394704556592</v>
      </c>
      <c r="CK10" s="17">
        <v>0.11190096902834</v>
      </c>
      <c r="CL10" s="17">
        <v>0.175285725799213</v>
      </c>
    </row>
    <row r="11" spans="2:90" x14ac:dyDescent="0.35">
      <c r="B11" s="21" t="s">
        <v>491</v>
      </c>
      <c r="C11" s="17">
        <v>0.22700459360061401</v>
      </c>
      <c r="D11" s="17">
        <v>0.230242712140978</v>
      </c>
      <c r="E11" s="17">
        <v>0.224566437885894</v>
      </c>
      <c r="F11" s="17"/>
      <c r="G11" s="17">
        <v>0.231557482237226</v>
      </c>
      <c r="H11" s="17">
        <v>0.208755888035487</v>
      </c>
      <c r="I11" s="17">
        <v>0.24706852032454199</v>
      </c>
      <c r="J11" s="17">
        <v>0.20727027196731099</v>
      </c>
      <c r="K11" s="17">
        <v>0.21521165044606499</v>
      </c>
      <c r="L11" s="17">
        <v>0.23590027868451799</v>
      </c>
      <c r="M11" s="17">
        <v>0.25395043876023998</v>
      </c>
      <c r="N11" s="17">
        <v>0.228756465704161</v>
      </c>
      <c r="O11" s="17">
        <v>0.21417528882995901</v>
      </c>
      <c r="P11" s="17"/>
      <c r="Q11" s="17">
        <v>0.21856014109133401</v>
      </c>
      <c r="R11" s="17">
        <v>0.222003843944271</v>
      </c>
      <c r="S11" s="17">
        <v>0.21707916696137999</v>
      </c>
      <c r="T11" s="17">
        <v>0.230116799470162</v>
      </c>
      <c r="U11" s="17"/>
      <c r="V11" s="17">
        <v>0.185347853290529</v>
      </c>
      <c r="W11" s="17">
        <v>0.25534281756842803</v>
      </c>
      <c r="X11" s="17">
        <v>0.25896257400537798</v>
      </c>
      <c r="Y11" s="17">
        <v>0.195658432487581</v>
      </c>
      <c r="Z11" s="17">
        <v>0.25675261706942198</v>
      </c>
      <c r="AA11" s="17">
        <v>0.20680267139873601</v>
      </c>
      <c r="AB11" s="17">
        <v>0.24871574754891601</v>
      </c>
      <c r="AC11" s="17">
        <v>0.190159067058847</v>
      </c>
      <c r="AD11" s="17">
        <v>0.23749565977460799</v>
      </c>
      <c r="AE11" s="17"/>
      <c r="AF11" s="17">
        <v>0.20464402025394801</v>
      </c>
      <c r="AG11" s="17">
        <v>0.235675556775472</v>
      </c>
      <c r="AH11" s="17">
        <v>0.22389151159682699</v>
      </c>
      <c r="AI11" s="17">
        <v>0.22827408886841499</v>
      </c>
      <c r="AJ11" s="17">
        <v>0.245814017491468</v>
      </c>
      <c r="AK11" s="17">
        <v>0.22704104059017199</v>
      </c>
      <c r="AL11" s="17"/>
      <c r="AM11" s="17">
        <v>0.17879781542794501</v>
      </c>
      <c r="AN11" s="17">
        <v>0.204949872488218</v>
      </c>
      <c r="AO11" s="17">
        <v>0.185668806873026</v>
      </c>
      <c r="AP11" s="17">
        <v>0.23401446048376701</v>
      </c>
      <c r="AQ11" s="17">
        <v>0.24533038523433001</v>
      </c>
      <c r="AR11" s="17">
        <v>0.30026611375604301</v>
      </c>
      <c r="AS11" s="17">
        <v>0.24359099022324901</v>
      </c>
      <c r="AT11" s="17">
        <v>0.28971780681697301</v>
      </c>
      <c r="AU11" s="17">
        <v>0.19357360696360901</v>
      </c>
      <c r="AV11" s="17">
        <v>0.210845090728772</v>
      </c>
      <c r="AW11" s="17">
        <v>0.255367971387918</v>
      </c>
      <c r="AX11" s="17">
        <v>0.242568535821169</v>
      </c>
      <c r="AY11" s="17">
        <v>0.26724641684362999</v>
      </c>
      <c r="AZ11" s="17">
        <v>0.20186619844991599</v>
      </c>
      <c r="BA11" s="17">
        <v>0.32094575590161101</v>
      </c>
      <c r="BB11" s="17">
        <v>0.20976781783830101</v>
      </c>
      <c r="BC11" s="17"/>
      <c r="BD11" s="17">
        <v>0.23848779429844399</v>
      </c>
      <c r="BE11" s="17">
        <v>0.21712479075567401</v>
      </c>
      <c r="BF11" s="17">
        <v>0.22569710654438299</v>
      </c>
      <c r="BG11" s="17"/>
      <c r="BH11" s="17">
        <v>0.225164959413265</v>
      </c>
      <c r="BI11" s="17">
        <v>0.24330450757077099</v>
      </c>
      <c r="BJ11" s="17">
        <v>0.25870041246969799</v>
      </c>
      <c r="BK11" s="17"/>
      <c r="BL11" s="17">
        <v>0.169498109190269</v>
      </c>
      <c r="BM11" s="17">
        <v>0.190396027870677</v>
      </c>
      <c r="BN11" s="17">
        <v>0.27860700995397503</v>
      </c>
      <c r="BO11" s="17"/>
      <c r="BP11" s="17">
        <v>0.24177110137529501</v>
      </c>
      <c r="BQ11" s="17">
        <v>0.212500885857385</v>
      </c>
      <c r="BR11" s="17"/>
      <c r="BS11" s="17">
        <v>0.25624159444563699</v>
      </c>
      <c r="BT11" s="17">
        <v>0.24917216929562899</v>
      </c>
      <c r="BU11" s="17">
        <v>0.23869864704531299</v>
      </c>
      <c r="BV11" s="17">
        <v>0.201754118979109</v>
      </c>
      <c r="BW11" s="17"/>
      <c r="BX11" s="17">
        <v>0.18756858821165601</v>
      </c>
      <c r="BY11" s="17">
        <v>0.25442314362170798</v>
      </c>
      <c r="BZ11" s="17">
        <v>0.229226580115898</v>
      </c>
      <c r="CA11" s="17"/>
      <c r="CB11" s="17">
        <v>0.25172437771228601</v>
      </c>
      <c r="CC11" s="17">
        <v>0.191325556478153</v>
      </c>
      <c r="CD11" s="17">
        <v>0.215485607616893</v>
      </c>
      <c r="CE11" s="17">
        <v>0.25490458965525797</v>
      </c>
      <c r="CF11" s="17">
        <v>0.222117086359573</v>
      </c>
      <c r="CG11" s="17">
        <v>0.22900234829675001</v>
      </c>
      <c r="CH11" s="17"/>
      <c r="CI11" s="17">
        <v>0.215008162163044</v>
      </c>
      <c r="CJ11" s="17">
        <v>0.219875008823566</v>
      </c>
      <c r="CK11" s="17">
        <v>0.213405281408729</v>
      </c>
      <c r="CL11" s="17">
        <v>0.23752061409852199</v>
      </c>
    </row>
    <row r="12" spans="2:90" x14ac:dyDescent="0.35">
      <c r="B12" s="21" t="s">
        <v>492</v>
      </c>
      <c r="C12" s="17">
        <v>0.306379533063525</v>
      </c>
      <c r="D12" s="17">
        <v>0.27785921292433702</v>
      </c>
      <c r="E12" s="17">
        <v>0.33696971606067799</v>
      </c>
      <c r="F12" s="17"/>
      <c r="G12" s="17">
        <v>0.32643258349936999</v>
      </c>
      <c r="H12" s="17">
        <v>0.28691207341094699</v>
      </c>
      <c r="I12" s="17">
        <v>0.31264372646446198</v>
      </c>
      <c r="J12" s="17">
        <v>0.33499785254137598</v>
      </c>
      <c r="K12" s="17">
        <v>0.276747992443861</v>
      </c>
      <c r="L12" s="17">
        <v>0.29361962281804099</v>
      </c>
      <c r="M12" s="17">
        <v>0.30088322896824998</v>
      </c>
      <c r="N12" s="17">
        <v>0.32340822836233801</v>
      </c>
      <c r="O12" s="17">
        <v>0.30182105473128701</v>
      </c>
      <c r="P12" s="17"/>
      <c r="Q12" s="17">
        <v>0.29030103516051697</v>
      </c>
      <c r="R12" s="17">
        <v>0.28409736166510302</v>
      </c>
      <c r="S12" s="17">
        <v>0.30972048143854802</v>
      </c>
      <c r="T12" s="17">
        <v>0.30532698360788102</v>
      </c>
      <c r="U12" s="17"/>
      <c r="V12" s="17">
        <v>0.32697406220887598</v>
      </c>
      <c r="W12" s="17">
        <v>0.31509289725601602</v>
      </c>
      <c r="X12" s="17">
        <v>0.30310203583492201</v>
      </c>
      <c r="Y12" s="17">
        <v>0.331740101256908</v>
      </c>
      <c r="Z12" s="17">
        <v>0.311520150953846</v>
      </c>
      <c r="AA12" s="17">
        <v>0.29583281039471399</v>
      </c>
      <c r="AB12" s="17">
        <v>0.25933323788874002</v>
      </c>
      <c r="AC12" s="17">
        <v>0.31758076285999398</v>
      </c>
      <c r="AD12" s="17">
        <v>0.29091456946783101</v>
      </c>
      <c r="AE12" s="17"/>
      <c r="AF12" s="17">
        <v>0.35181803566388098</v>
      </c>
      <c r="AG12" s="17">
        <v>0.27844080831632201</v>
      </c>
      <c r="AH12" s="17">
        <v>0.33314605500382199</v>
      </c>
      <c r="AI12" s="17">
        <v>0.36359057805106199</v>
      </c>
      <c r="AJ12" s="17">
        <v>0.28488393519865801</v>
      </c>
      <c r="AK12" s="17">
        <v>0.28797857405875199</v>
      </c>
      <c r="AL12" s="17"/>
      <c r="AM12" s="17">
        <v>0.32430483843387597</v>
      </c>
      <c r="AN12" s="17">
        <v>0.30562377527110701</v>
      </c>
      <c r="AO12" s="17">
        <v>0.32317639793731001</v>
      </c>
      <c r="AP12" s="17">
        <v>0.36033759005049498</v>
      </c>
      <c r="AQ12" s="17">
        <v>0.320339089911299</v>
      </c>
      <c r="AR12" s="17">
        <v>0.27572488676245199</v>
      </c>
      <c r="AS12" s="17">
        <v>0.30807232136679602</v>
      </c>
      <c r="AT12" s="17">
        <v>0.283271047546862</v>
      </c>
      <c r="AU12" s="17">
        <v>0.27857975488629799</v>
      </c>
      <c r="AV12" s="17">
        <v>0.273968396379699</v>
      </c>
      <c r="AW12" s="17">
        <v>0.26669030958965501</v>
      </c>
      <c r="AX12" s="17">
        <v>0.27727201337963397</v>
      </c>
      <c r="AY12" s="17">
        <v>0.28556644586179297</v>
      </c>
      <c r="AZ12" s="17">
        <v>0.245556223053153</v>
      </c>
      <c r="BA12" s="17">
        <v>0.24279638187029701</v>
      </c>
      <c r="BB12" s="17">
        <v>0.26235083377636198</v>
      </c>
      <c r="BC12" s="17"/>
      <c r="BD12" s="17">
        <v>0.29844144173385301</v>
      </c>
      <c r="BE12" s="17">
        <v>0.31079690704956803</v>
      </c>
      <c r="BF12" s="17">
        <v>0.30835636332211402</v>
      </c>
      <c r="BG12" s="17"/>
      <c r="BH12" s="17">
        <v>0.30043269837300002</v>
      </c>
      <c r="BI12" s="17">
        <v>0.29920629652615599</v>
      </c>
      <c r="BJ12" s="17">
        <v>0.299478564673199</v>
      </c>
      <c r="BK12" s="17"/>
      <c r="BL12" s="17">
        <v>0.33830499740326397</v>
      </c>
      <c r="BM12" s="17">
        <v>0.29093700315010601</v>
      </c>
      <c r="BN12" s="17">
        <v>0.26812968439273099</v>
      </c>
      <c r="BO12" s="17"/>
      <c r="BP12" s="17">
        <v>0.304516463777807</v>
      </c>
      <c r="BQ12" s="17">
        <v>0.31359635206904002</v>
      </c>
      <c r="BR12" s="17"/>
      <c r="BS12" s="17">
        <v>0.293468383769248</v>
      </c>
      <c r="BT12" s="17">
        <v>0.287892041728745</v>
      </c>
      <c r="BU12" s="17">
        <v>0.31971057286627802</v>
      </c>
      <c r="BV12" s="17">
        <v>0.30218668329902398</v>
      </c>
      <c r="BW12" s="17"/>
      <c r="BX12" s="17">
        <v>0.32586454186084002</v>
      </c>
      <c r="BY12" s="17">
        <v>0.278736387625172</v>
      </c>
      <c r="BZ12" s="17">
        <v>0.30614786304786701</v>
      </c>
      <c r="CA12" s="17"/>
      <c r="CB12" s="17">
        <v>0.32919986080237001</v>
      </c>
      <c r="CC12" s="17">
        <v>0.30142337535508701</v>
      </c>
      <c r="CD12" s="17">
        <v>0.35703840671664799</v>
      </c>
      <c r="CE12" s="17">
        <v>0.30642340583753602</v>
      </c>
      <c r="CF12" s="17">
        <v>0.202735897202376</v>
      </c>
      <c r="CG12" s="17">
        <v>0.29629622285396501</v>
      </c>
      <c r="CH12" s="17"/>
      <c r="CI12" s="17">
        <v>0.32130689401547902</v>
      </c>
      <c r="CJ12" s="17">
        <v>0.25684686641844201</v>
      </c>
      <c r="CK12" s="17">
        <v>0.40405569868740199</v>
      </c>
      <c r="CL12" s="17">
        <v>0.30624578360154397</v>
      </c>
    </row>
    <row r="13" spans="2:90" x14ac:dyDescent="0.35">
      <c r="B13" s="21" t="s">
        <v>493</v>
      </c>
      <c r="C13" s="17">
        <v>9.2184317367897006E-2</v>
      </c>
      <c r="D13" s="17">
        <v>7.9794593260200594E-2</v>
      </c>
      <c r="E13" s="17">
        <v>0.102951438877805</v>
      </c>
      <c r="F13" s="17"/>
      <c r="G13" s="17">
        <v>5.5079460045449898E-2</v>
      </c>
      <c r="H13" s="17">
        <v>9.9888605227673302E-2</v>
      </c>
      <c r="I13" s="17">
        <v>0.12177739215387599</v>
      </c>
      <c r="J13" s="17">
        <v>9.2264053085623896E-2</v>
      </c>
      <c r="K13" s="17">
        <v>0.123131470478475</v>
      </c>
      <c r="L13" s="17">
        <v>9.6428742248684099E-2</v>
      </c>
      <c r="M13" s="17">
        <v>8.9979126233664594E-2</v>
      </c>
      <c r="N13" s="17">
        <v>6.1998555318961701E-2</v>
      </c>
      <c r="O13" s="17">
        <v>9.2536485440396402E-2</v>
      </c>
      <c r="P13" s="17"/>
      <c r="Q13" s="17">
        <v>0.103470562983538</v>
      </c>
      <c r="R13" s="17">
        <v>7.5844134659169296E-2</v>
      </c>
      <c r="S13" s="17">
        <v>0.11233517058159199</v>
      </c>
      <c r="T13" s="17">
        <v>9.2268572412206595E-2</v>
      </c>
      <c r="U13" s="17"/>
      <c r="V13" s="17">
        <v>6.6330636697119E-2</v>
      </c>
      <c r="W13" s="17">
        <v>8.8471520601035997E-2</v>
      </c>
      <c r="X13" s="17">
        <v>0.10983521601774</v>
      </c>
      <c r="Y13" s="17">
        <v>9.89015723814336E-2</v>
      </c>
      <c r="Z13" s="17">
        <v>6.2719665917993203E-2</v>
      </c>
      <c r="AA13" s="17">
        <v>0.11075935547146901</v>
      </c>
      <c r="AB13" s="17">
        <v>7.5099777164677597E-2</v>
      </c>
      <c r="AC13" s="17">
        <v>9.8688766297300695E-2</v>
      </c>
      <c r="AD13" s="17">
        <v>0.12529892551452301</v>
      </c>
      <c r="AE13" s="17"/>
      <c r="AF13" s="17">
        <v>0.100579402357324</v>
      </c>
      <c r="AG13" s="17">
        <v>0.111542042335536</v>
      </c>
      <c r="AH13" s="17">
        <v>7.4482226942015603E-2</v>
      </c>
      <c r="AI13" s="17">
        <v>7.7283358151918599E-2</v>
      </c>
      <c r="AJ13" s="17">
        <v>0.11180064606411599</v>
      </c>
      <c r="AK13" s="17">
        <v>7.0553110027198607E-2</v>
      </c>
      <c r="AL13" s="17"/>
      <c r="AM13" s="17">
        <v>5.7552484193928499E-2</v>
      </c>
      <c r="AN13" s="17">
        <v>0.100958011510695</v>
      </c>
      <c r="AO13" s="17">
        <v>8.2934599998232897E-2</v>
      </c>
      <c r="AP13" s="17">
        <v>8.8404432691766802E-2</v>
      </c>
      <c r="AQ13" s="17">
        <v>0.102186360686356</v>
      </c>
      <c r="AR13" s="17">
        <v>7.2451960014337402E-2</v>
      </c>
      <c r="AS13" s="17">
        <v>8.1639205174120794E-2</v>
      </c>
      <c r="AT13" s="17">
        <v>7.9008179857222499E-2</v>
      </c>
      <c r="AU13" s="17">
        <v>0.132506064106576</v>
      </c>
      <c r="AV13" s="17">
        <v>0.112138353305857</v>
      </c>
      <c r="AW13" s="17">
        <v>9.0526333925340499E-2</v>
      </c>
      <c r="AX13" s="17">
        <v>0.124132716561846</v>
      </c>
      <c r="AY13" s="17">
        <v>0.132733727257352</v>
      </c>
      <c r="AZ13" s="17">
        <v>0.114343787442185</v>
      </c>
      <c r="BA13" s="17">
        <v>7.5304717269758306E-2</v>
      </c>
      <c r="BB13" s="17">
        <v>6.8636230648735405E-2</v>
      </c>
      <c r="BC13" s="17"/>
      <c r="BD13" s="17">
        <v>8.9423596705136998E-2</v>
      </c>
      <c r="BE13" s="17">
        <v>8.9479548901656103E-2</v>
      </c>
      <c r="BF13" s="17">
        <v>9.6015783249018202E-2</v>
      </c>
      <c r="BG13" s="17"/>
      <c r="BH13" s="17">
        <v>9.60859952616306E-2</v>
      </c>
      <c r="BI13" s="17">
        <v>0.10201536438855301</v>
      </c>
      <c r="BJ13" s="17">
        <v>7.54855179038421E-2</v>
      </c>
      <c r="BK13" s="17"/>
      <c r="BL13" s="17">
        <v>0.13553458962748999</v>
      </c>
      <c r="BM13" s="17">
        <v>8.5814789144902801E-2</v>
      </c>
      <c r="BN13" s="17">
        <v>5.7789519986869597E-2</v>
      </c>
      <c r="BO13" s="17"/>
      <c r="BP13" s="17">
        <v>9.2859425604427795E-2</v>
      </c>
      <c r="BQ13" s="17">
        <v>9.2423484628614605E-2</v>
      </c>
      <c r="BR13" s="17"/>
      <c r="BS13" s="17">
        <v>8.9390156205825494E-2</v>
      </c>
      <c r="BT13" s="17">
        <v>8.2147762519445694E-2</v>
      </c>
      <c r="BU13" s="17">
        <v>8.6840786405026404E-2</v>
      </c>
      <c r="BV13" s="17">
        <v>0.105859152278308</v>
      </c>
      <c r="BW13" s="17"/>
      <c r="BX13" s="17">
        <v>9.9106617128810207E-2</v>
      </c>
      <c r="BY13" s="17">
        <v>7.4890326712722499E-2</v>
      </c>
      <c r="BZ13" s="17">
        <v>9.2561256981756296E-2</v>
      </c>
      <c r="CA13" s="17"/>
      <c r="CB13" s="17">
        <v>0.10353779029367099</v>
      </c>
      <c r="CC13" s="17">
        <v>6.6883958632765195E-2</v>
      </c>
      <c r="CD13" s="17">
        <v>0.11446212736651699</v>
      </c>
      <c r="CE13" s="17">
        <v>0.11154643876633299</v>
      </c>
      <c r="CF13" s="17">
        <v>3.8318765577555397E-2</v>
      </c>
      <c r="CG13" s="17">
        <v>9.8768395006691601E-2</v>
      </c>
      <c r="CH13" s="17"/>
      <c r="CI13" s="17">
        <v>0.10394181835513799</v>
      </c>
      <c r="CJ13" s="17">
        <v>7.9988615809021002E-2</v>
      </c>
      <c r="CK13" s="17">
        <v>0.124205967075984</v>
      </c>
      <c r="CL13" s="17">
        <v>8.8216183156242994E-2</v>
      </c>
    </row>
    <row r="14" spans="2:90" x14ac:dyDescent="0.35">
      <c r="B14" s="21" t="s">
        <v>494</v>
      </c>
      <c r="C14" s="17">
        <v>4.0319028172485602E-2</v>
      </c>
      <c r="D14" s="17">
        <v>3.3559501739172701E-2</v>
      </c>
      <c r="E14" s="17">
        <v>4.5660729424133399E-2</v>
      </c>
      <c r="F14" s="17"/>
      <c r="G14" s="17">
        <v>3.9992509812978097E-2</v>
      </c>
      <c r="H14" s="17">
        <v>2.5617701979596098E-2</v>
      </c>
      <c r="I14" s="17">
        <v>4.7619261388557897E-2</v>
      </c>
      <c r="J14" s="17">
        <v>5.9251876493481299E-2</v>
      </c>
      <c r="K14" s="17">
        <v>4.7600832928136501E-2</v>
      </c>
      <c r="L14" s="17">
        <v>4.0641090100247003E-2</v>
      </c>
      <c r="M14" s="17">
        <v>3.4851542427660802E-2</v>
      </c>
      <c r="N14" s="17">
        <v>2.6874669495862199E-2</v>
      </c>
      <c r="O14" s="17">
        <v>4.1994606361485602E-2</v>
      </c>
      <c r="P14" s="17"/>
      <c r="Q14" s="17">
        <v>5.3517490189584897E-2</v>
      </c>
      <c r="R14" s="17">
        <v>2.4418537194018E-2</v>
      </c>
      <c r="S14" s="17">
        <v>4.0760121765947399E-2</v>
      </c>
      <c r="T14" s="17">
        <v>4.0010014372869898E-2</v>
      </c>
      <c r="U14" s="17"/>
      <c r="V14" s="17">
        <v>3.4228980405946803E-2</v>
      </c>
      <c r="W14" s="17">
        <v>5.3444088591685798E-2</v>
      </c>
      <c r="X14" s="17">
        <v>5.36072918264896E-2</v>
      </c>
      <c r="Y14" s="17">
        <v>3.5944934438817799E-2</v>
      </c>
      <c r="Z14" s="17">
        <v>4.3746219524094299E-2</v>
      </c>
      <c r="AA14" s="17">
        <v>3.6790183211373201E-2</v>
      </c>
      <c r="AB14" s="17">
        <v>4.0296830062062798E-2</v>
      </c>
      <c r="AC14" s="17">
        <v>2.06764057834154E-2</v>
      </c>
      <c r="AD14" s="17">
        <v>3.30160831702834E-2</v>
      </c>
      <c r="AE14" s="17"/>
      <c r="AF14" s="17">
        <v>3.2068375113621699E-2</v>
      </c>
      <c r="AG14" s="17">
        <v>4.1169371180181803E-2</v>
      </c>
      <c r="AH14" s="17">
        <v>5.8283073226868903E-2</v>
      </c>
      <c r="AI14" s="17">
        <v>2.0497506849424099E-2</v>
      </c>
      <c r="AJ14" s="17">
        <v>4.0157922604218299E-2</v>
      </c>
      <c r="AK14" s="17">
        <v>4.3604472392570197E-2</v>
      </c>
      <c r="AL14" s="17"/>
      <c r="AM14" s="17">
        <v>3.1969143500892798E-2</v>
      </c>
      <c r="AN14" s="17">
        <v>4.3969182683318397E-2</v>
      </c>
      <c r="AO14" s="17">
        <v>2.9163662806642499E-2</v>
      </c>
      <c r="AP14" s="17">
        <v>2.9827794882706898E-2</v>
      </c>
      <c r="AQ14" s="17">
        <v>2.7590919337086298E-2</v>
      </c>
      <c r="AR14" s="17">
        <v>5.3897869525870203E-2</v>
      </c>
      <c r="AS14" s="17">
        <v>6.0849631439152299E-2</v>
      </c>
      <c r="AT14" s="17">
        <v>8.9382191628291502E-3</v>
      </c>
      <c r="AU14" s="17">
        <v>5.5518015862124098E-2</v>
      </c>
      <c r="AV14" s="17">
        <v>5.5494998288481798E-2</v>
      </c>
      <c r="AW14" s="17">
        <v>3.1372145431843801E-2</v>
      </c>
      <c r="AX14" s="17">
        <v>3.6260054593929301E-2</v>
      </c>
      <c r="AY14" s="17">
        <v>2.8466123526903999E-2</v>
      </c>
      <c r="AZ14" s="17">
        <v>2.07043268609888E-2</v>
      </c>
      <c r="BA14" s="17">
        <v>0</v>
      </c>
      <c r="BB14" s="17">
        <v>6.0416331700754201E-2</v>
      </c>
      <c r="BC14" s="17"/>
      <c r="BD14" s="17">
        <v>4.7812347365268501E-2</v>
      </c>
      <c r="BE14" s="17">
        <v>4.7392429309991602E-2</v>
      </c>
      <c r="BF14" s="17">
        <v>2.89344617434882E-2</v>
      </c>
      <c r="BG14" s="17"/>
      <c r="BH14" s="17">
        <v>4.5083548834858302E-2</v>
      </c>
      <c r="BI14" s="17">
        <v>2.7513638060574001E-2</v>
      </c>
      <c r="BJ14" s="17">
        <v>3.4574968909140802E-2</v>
      </c>
      <c r="BK14" s="17"/>
      <c r="BL14" s="17">
        <v>1.4040477149499599E-2</v>
      </c>
      <c r="BM14" s="17">
        <v>2.8990651034014402E-2</v>
      </c>
      <c r="BN14" s="17">
        <v>2.07657649346812E-2</v>
      </c>
      <c r="BO14" s="17"/>
      <c r="BP14" s="17">
        <v>2.79573904071602E-2</v>
      </c>
      <c r="BQ14" s="17">
        <v>3.88050983053779E-2</v>
      </c>
      <c r="BR14" s="17"/>
      <c r="BS14" s="17">
        <v>4.0917838405467297E-2</v>
      </c>
      <c r="BT14" s="17">
        <v>3.6624354287446197E-2</v>
      </c>
      <c r="BU14" s="17">
        <v>2.6495128846077302E-2</v>
      </c>
      <c r="BV14" s="17">
        <v>5.4635499964797399E-2</v>
      </c>
      <c r="BW14" s="17"/>
      <c r="BX14" s="17">
        <v>2.7955212217069501E-2</v>
      </c>
      <c r="BY14" s="17">
        <v>4.1701614120120002E-2</v>
      </c>
      <c r="BZ14" s="17">
        <v>4.1458932349306303E-2</v>
      </c>
      <c r="CA14" s="17"/>
      <c r="CB14" s="17">
        <v>4.5888137838857201E-2</v>
      </c>
      <c r="CC14" s="17">
        <v>4.0614419320132801E-2</v>
      </c>
      <c r="CD14" s="17">
        <v>5.0554751819398697E-2</v>
      </c>
      <c r="CE14" s="17">
        <v>5.0342589093974897E-2</v>
      </c>
      <c r="CF14" s="17">
        <v>1.7385487312978998E-2</v>
      </c>
      <c r="CG14" s="17">
        <v>2.6149688757503901E-2</v>
      </c>
      <c r="CH14" s="17"/>
      <c r="CI14" s="17">
        <v>5.1026062960299302E-2</v>
      </c>
      <c r="CJ14" s="17">
        <v>4.7804717017168E-2</v>
      </c>
      <c r="CK14" s="17">
        <v>2.3074360522604299E-2</v>
      </c>
      <c r="CL14" s="17">
        <v>3.8091961562115702E-2</v>
      </c>
    </row>
    <row r="15" spans="2:90" x14ac:dyDescent="0.35">
      <c r="B15" s="21" t="s">
        <v>495</v>
      </c>
      <c r="C15" s="17">
        <v>3.6928899708627699E-2</v>
      </c>
      <c r="D15" s="17">
        <v>4.4706069351678403E-2</v>
      </c>
      <c r="E15" s="17">
        <v>2.9843771303035199E-2</v>
      </c>
      <c r="F15" s="17"/>
      <c r="G15" s="17">
        <v>2.1256608972797401E-2</v>
      </c>
      <c r="H15" s="17">
        <v>4.3688605642958102E-2</v>
      </c>
      <c r="I15" s="17">
        <v>2.7580074296804501E-2</v>
      </c>
      <c r="J15" s="17">
        <v>5.2474308923753502E-2</v>
      </c>
      <c r="K15" s="17">
        <v>4.2733989709857E-2</v>
      </c>
      <c r="L15" s="17">
        <v>3.1576262220869698E-2</v>
      </c>
      <c r="M15" s="17">
        <v>3.5622908744465699E-2</v>
      </c>
      <c r="N15" s="17">
        <v>3.7985563770549097E-2</v>
      </c>
      <c r="O15" s="17">
        <v>3.91628885806872E-2</v>
      </c>
      <c r="P15" s="17"/>
      <c r="Q15" s="17">
        <v>4.3786980682553697E-2</v>
      </c>
      <c r="R15" s="17">
        <v>5.1854309669157002E-2</v>
      </c>
      <c r="S15" s="17">
        <v>3.0250457799773402E-2</v>
      </c>
      <c r="T15" s="17">
        <v>3.5782518483706498E-2</v>
      </c>
      <c r="U15" s="17"/>
      <c r="V15" s="17">
        <v>3.5089479060289003E-2</v>
      </c>
      <c r="W15" s="17">
        <v>4.0099240357270603E-2</v>
      </c>
      <c r="X15" s="17">
        <v>4.6449253261837499E-2</v>
      </c>
      <c r="Y15" s="17">
        <v>2.9832349447300399E-2</v>
      </c>
      <c r="Z15" s="17">
        <v>5.9193373893154197E-2</v>
      </c>
      <c r="AA15" s="17">
        <v>3.8630341406854903E-2</v>
      </c>
      <c r="AB15" s="17">
        <v>2.4173114284480799E-2</v>
      </c>
      <c r="AC15" s="17">
        <v>5.1235451923071003E-2</v>
      </c>
      <c r="AD15" s="17">
        <v>2.2859669841143099E-2</v>
      </c>
      <c r="AE15" s="17"/>
      <c r="AF15" s="17">
        <v>4.81673638296745E-2</v>
      </c>
      <c r="AG15" s="17">
        <v>3.8325802255628101E-2</v>
      </c>
      <c r="AH15" s="17">
        <v>2.14045818437156E-2</v>
      </c>
      <c r="AI15" s="17">
        <v>6.7473651792878703E-2</v>
      </c>
      <c r="AJ15" s="17">
        <v>3.0482614619223102E-2</v>
      </c>
      <c r="AK15" s="17">
        <v>3.24152981923728E-2</v>
      </c>
      <c r="AL15" s="17"/>
      <c r="AM15" s="17">
        <v>5.3066478620790197E-2</v>
      </c>
      <c r="AN15" s="17">
        <v>3.3303970360827599E-2</v>
      </c>
      <c r="AO15" s="17">
        <v>2.18831096898605E-2</v>
      </c>
      <c r="AP15" s="17">
        <v>1.05431788761186E-2</v>
      </c>
      <c r="AQ15" s="17">
        <v>2.8651691492911899E-2</v>
      </c>
      <c r="AR15" s="17">
        <v>4.3012692880861597E-2</v>
      </c>
      <c r="AS15" s="17">
        <v>2.9880671073655201E-2</v>
      </c>
      <c r="AT15" s="17">
        <v>3.17898658057627E-2</v>
      </c>
      <c r="AU15" s="17">
        <v>2.2919200964923898E-2</v>
      </c>
      <c r="AV15" s="17">
        <v>5.1517554476787901E-2</v>
      </c>
      <c r="AW15" s="17">
        <v>7.2177639143813199E-2</v>
      </c>
      <c r="AX15" s="17">
        <v>3.9904502652920303E-2</v>
      </c>
      <c r="AY15" s="17">
        <v>1.6944741088130599E-2</v>
      </c>
      <c r="AZ15" s="17">
        <v>4.0108352816813998E-2</v>
      </c>
      <c r="BA15" s="17">
        <v>6.2752938952916901E-3</v>
      </c>
      <c r="BB15" s="17">
        <v>4.6966252889905899E-2</v>
      </c>
      <c r="BC15" s="17"/>
      <c r="BD15" s="17">
        <v>3.0010093209951402E-2</v>
      </c>
      <c r="BE15" s="17">
        <v>3.29946384806638E-2</v>
      </c>
      <c r="BF15" s="17">
        <v>4.7940109141761403E-2</v>
      </c>
      <c r="BG15" s="17"/>
      <c r="BH15" s="17">
        <v>4.3311634166097103E-2</v>
      </c>
      <c r="BI15" s="17">
        <v>1.6868649215296301E-2</v>
      </c>
      <c r="BJ15" s="17">
        <v>2.7655221370941101E-2</v>
      </c>
      <c r="BK15" s="17"/>
      <c r="BL15" s="17">
        <v>4.2813704510980703E-2</v>
      </c>
      <c r="BM15" s="17">
        <v>3.25799525087868E-2</v>
      </c>
      <c r="BN15" s="17">
        <v>3.6248745259502203E-2</v>
      </c>
      <c r="BO15" s="17"/>
      <c r="BP15" s="17">
        <v>3.1962982850092303E-2</v>
      </c>
      <c r="BQ15" s="17">
        <v>3.8834032581258102E-2</v>
      </c>
      <c r="BR15" s="17"/>
      <c r="BS15" s="17">
        <v>1.83344824199741E-2</v>
      </c>
      <c r="BT15" s="17">
        <v>2.6880762675089501E-2</v>
      </c>
      <c r="BU15" s="17">
        <v>2.8398121509990899E-2</v>
      </c>
      <c r="BV15" s="17">
        <v>5.5248850974817597E-2</v>
      </c>
      <c r="BW15" s="17"/>
      <c r="BX15" s="17">
        <v>4.7267683556281699E-2</v>
      </c>
      <c r="BY15" s="17">
        <v>7.1073910944159005E-2</v>
      </c>
      <c r="BZ15" s="17">
        <v>3.3806429946175602E-2</v>
      </c>
      <c r="CA15" s="17"/>
      <c r="CB15" s="17">
        <v>8.8901016510356898E-3</v>
      </c>
      <c r="CC15" s="17">
        <v>4.8839622261572201E-2</v>
      </c>
      <c r="CD15" s="17">
        <v>5.2631534186218999E-2</v>
      </c>
      <c r="CE15" s="17">
        <v>5.3115450482861599E-2</v>
      </c>
      <c r="CF15" s="17">
        <v>2.27685272599202E-2</v>
      </c>
      <c r="CG15" s="17">
        <v>2.7708538568517099E-2</v>
      </c>
      <c r="CH15" s="17"/>
      <c r="CI15" s="17">
        <v>4.9283359128963998E-2</v>
      </c>
      <c r="CJ15" s="17">
        <v>3.9924620673578402E-2</v>
      </c>
      <c r="CK15" s="17">
        <v>3.5871669778945403E-2</v>
      </c>
      <c r="CL15" s="17">
        <v>3.2671752423092698E-2</v>
      </c>
    </row>
    <row r="16" spans="2:90" x14ac:dyDescent="0.35">
      <c r="B16" s="21" t="s">
        <v>150</v>
      </c>
      <c r="C16" s="17">
        <v>2.9075148333556601E-2</v>
      </c>
      <c r="D16" s="17">
        <v>2.8466963297880201E-2</v>
      </c>
      <c r="E16" s="17">
        <v>2.7763832361998999E-2</v>
      </c>
      <c r="F16" s="17"/>
      <c r="G16" s="17">
        <v>5.3518901126502302E-2</v>
      </c>
      <c r="H16" s="17">
        <v>5.03498777585875E-2</v>
      </c>
      <c r="I16" s="17">
        <v>2.5142616298650201E-2</v>
      </c>
      <c r="J16" s="17">
        <v>1.99962635191363E-2</v>
      </c>
      <c r="K16" s="17">
        <v>2.65116880536766E-2</v>
      </c>
      <c r="L16" s="17">
        <v>3.06391952169674E-2</v>
      </c>
      <c r="M16" s="17">
        <v>1.98578537131908E-2</v>
      </c>
      <c r="N16" s="17">
        <v>2.4424848585423299E-2</v>
      </c>
      <c r="O16" s="17">
        <v>1.39499811156859E-2</v>
      </c>
      <c r="P16" s="17"/>
      <c r="Q16" s="17">
        <v>3.7101712398887897E-2</v>
      </c>
      <c r="R16" s="17">
        <v>2.0597771308019701E-2</v>
      </c>
      <c r="S16" s="17">
        <v>1.5430877476672799E-2</v>
      </c>
      <c r="T16" s="17">
        <v>2.93500987109588E-2</v>
      </c>
      <c r="U16" s="17"/>
      <c r="V16" s="17">
        <v>1.7692778081544801E-2</v>
      </c>
      <c r="W16" s="17">
        <v>2.2005406468669299E-2</v>
      </c>
      <c r="X16" s="17">
        <v>2.56181896700137E-2</v>
      </c>
      <c r="Y16" s="17">
        <v>3.5908516357501002E-2</v>
      </c>
      <c r="Z16" s="17">
        <v>2.2919572262815099E-2</v>
      </c>
      <c r="AA16" s="17">
        <v>4.3936072212612698E-2</v>
      </c>
      <c r="AB16" s="17">
        <v>2.89452523170621E-2</v>
      </c>
      <c r="AC16" s="17">
        <v>4.1423768349559499E-2</v>
      </c>
      <c r="AD16" s="17">
        <v>3.6686710919967898E-2</v>
      </c>
      <c r="AE16" s="17"/>
      <c r="AF16" s="17">
        <v>2.5445561736892799E-2</v>
      </c>
      <c r="AG16" s="17">
        <v>1.6189840463034001E-2</v>
      </c>
      <c r="AH16" s="17">
        <v>6.0027899268125802E-2</v>
      </c>
      <c r="AI16" s="17">
        <v>3.3649643517620099E-2</v>
      </c>
      <c r="AJ16" s="17">
        <v>4.0724649561936603E-2</v>
      </c>
      <c r="AK16" s="17">
        <v>2.2586364932952699E-2</v>
      </c>
      <c r="AL16" s="17"/>
      <c r="AM16" s="17">
        <v>8.80729429318301E-2</v>
      </c>
      <c r="AN16" s="17">
        <v>6.3540512795780699E-2</v>
      </c>
      <c r="AO16" s="17">
        <v>2.8335284353044301E-2</v>
      </c>
      <c r="AP16" s="17">
        <v>3.0287110702375501E-2</v>
      </c>
      <c r="AQ16" s="17">
        <v>2.0095282694875299E-2</v>
      </c>
      <c r="AR16" s="17">
        <v>1.39669222671043E-2</v>
      </c>
      <c r="AS16" s="17">
        <v>1.60199675844537E-2</v>
      </c>
      <c r="AT16" s="17">
        <v>2.7499403098629398E-2</v>
      </c>
      <c r="AU16" s="17">
        <v>2.2705431206066402E-2</v>
      </c>
      <c r="AV16" s="17">
        <v>5.0646071983085203E-3</v>
      </c>
      <c r="AW16" s="17">
        <v>1.62300981977881E-2</v>
      </c>
      <c r="AX16" s="17">
        <v>2.12402629003638E-2</v>
      </c>
      <c r="AY16" s="17">
        <v>1.84185574404051E-2</v>
      </c>
      <c r="AZ16" s="17">
        <v>0</v>
      </c>
      <c r="BA16" s="17">
        <v>7.9445102857948105E-2</v>
      </c>
      <c r="BB16" s="17">
        <v>9.0637388043275698E-3</v>
      </c>
      <c r="BC16" s="17"/>
      <c r="BD16" s="17">
        <v>2.4846859252430801E-2</v>
      </c>
      <c r="BE16" s="17">
        <v>4.11667125021766E-2</v>
      </c>
      <c r="BF16" s="17">
        <v>2.1591228338667699E-2</v>
      </c>
      <c r="BG16" s="17"/>
      <c r="BH16" s="17">
        <v>2.7275521059895801E-2</v>
      </c>
      <c r="BI16" s="17">
        <v>1.5365698024691499E-2</v>
      </c>
      <c r="BJ16" s="17">
        <v>9.9790592726720691E-3</v>
      </c>
      <c r="BK16" s="17"/>
      <c r="BL16" s="17">
        <v>5.4989514284760198E-2</v>
      </c>
      <c r="BM16" s="17">
        <v>9.3823077463216307E-3</v>
      </c>
      <c r="BN16" s="17">
        <v>3.0888849700444498E-3</v>
      </c>
      <c r="BO16" s="17"/>
      <c r="BP16" s="17">
        <v>3.1130455096303401E-2</v>
      </c>
      <c r="BQ16" s="17">
        <v>2.9120002388161599E-2</v>
      </c>
      <c r="BR16" s="17"/>
      <c r="BS16" s="17">
        <v>1.2713188808048901E-2</v>
      </c>
      <c r="BT16" s="17">
        <v>1.37213532290792E-2</v>
      </c>
      <c r="BU16" s="17">
        <v>2.3785769788994299E-2</v>
      </c>
      <c r="BV16" s="17">
        <v>3.6414871454961903E-2</v>
      </c>
      <c r="BW16" s="17"/>
      <c r="BX16" s="17">
        <v>2.6397815263600601E-2</v>
      </c>
      <c r="BY16" s="17">
        <v>2.5791042555248701E-2</v>
      </c>
      <c r="BZ16" s="17">
        <v>2.95421970416497E-2</v>
      </c>
      <c r="CA16" s="17"/>
      <c r="CB16" s="17">
        <v>1.4137878333716301E-2</v>
      </c>
      <c r="CC16" s="17">
        <v>1.9315185863156399E-2</v>
      </c>
      <c r="CD16" s="17">
        <v>6.3773758401726693E-2</v>
      </c>
      <c r="CE16" s="17">
        <v>1.0974785806759899E-2</v>
      </c>
      <c r="CF16" s="17">
        <v>2.2126471444787799E-2</v>
      </c>
      <c r="CG16" s="17">
        <v>3.3510677201053898E-2</v>
      </c>
      <c r="CH16" s="17"/>
      <c r="CI16" s="17">
        <v>3.0942660134274901E-2</v>
      </c>
      <c r="CJ16" s="17">
        <v>2.9399737077532E-2</v>
      </c>
      <c r="CK16" s="17">
        <v>5.0963773639479799E-2</v>
      </c>
      <c r="CL16" s="17">
        <v>2.26386681383767E-2</v>
      </c>
    </row>
    <row r="17" spans="2:90" x14ac:dyDescent="0.35">
      <c r="B17" s="21" t="s">
        <v>202</v>
      </c>
      <c r="C17" s="18">
        <v>0.49511307335390797</v>
      </c>
      <c r="D17" s="18">
        <v>0.535613659426731</v>
      </c>
      <c r="E17" s="18">
        <v>0.45681051197234901</v>
      </c>
      <c r="F17" s="18"/>
      <c r="G17" s="18">
        <v>0.50371993654290204</v>
      </c>
      <c r="H17" s="18">
        <v>0.49354313598023802</v>
      </c>
      <c r="I17" s="18">
        <v>0.46523692939764999</v>
      </c>
      <c r="J17" s="18">
        <v>0.44101564543662902</v>
      </c>
      <c r="K17" s="18">
        <v>0.48327402638599398</v>
      </c>
      <c r="L17" s="18">
        <v>0.50709508739519105</v>
      </c>
      <c r="M17" s="18">
        <v>0.518805339912768</v>
      </c>
      <c r="N17" s="18">
        <v>0.52530813446686597</v>
      </c>
      <c r="O17" s="18">
        <v>0.51053498377045803</v>
      </c>
      <c r="P17" s="18"/>
      <c r="Q17" s="18">
        <v>0.47182221858491902</v>
      </c>
      <c r="R17" s="18">
        <v>0.54318788550453301</v>
      </c>
      <c r="S17" s="18">
        <v>0.49150289093746602</v>
      </c>
      <c r="T17" s="18">
        <v>0.49726181241237799</v>
      </c>
      <c r="U17" s="18"/>
      <c r="V17" s="18">
        <v>0.51968406354622498</v>
      </c>
      <c r="W17" s="18">
        <v>0.480886846725322</v>
      </c>
      <c r="X17" s="18">
        <v>0.46138801338899799</v>
      </c>
      <c r="Y17" s="18">
        <v>0.467672526118039</v>
      </c>
      <c r="Z17" s="18">
        <v>0.49990101744809701</v>
      </c>
      <c r="AA17" s="18">
        <v>0.47405123730297599</v>
      </c>
      <c r="AB17" s="18">
        <v>0.57215178828297597</v>
      </c>
      <c r="AC17" s="18">
        <v>0.47039484478665999</v>
      </c>
      <c r="AD17" s="18">
        <v>0.49122404108625201</v>
      </c>
      <c r="AE17" s="18"/>
      <c r="AF17" s="18">
        <v>0.44192126129860598</v>
      </c>
      <c r="AG17" s="18">
        <v>0.51433213544929801</v>
      </c>
      <c r="AH17" s="18">
        <v>0.45265616371545198</v>
      </c>
      <c r="AI17" s="18">
        <v>0.43750526163709702</v>
      </c>
      <c r="AJ17" s="18">
        <v>0.491950231951848</v>
      </c>
      <c r="AK17" s="18">
        <v>0.54286218039615397</v>
      </c>
      <c r="AL17" s="18"/>
      <c r="AM17" s="18">
        <v>0.44503411231868201</v>
      </c>
      <c r="AN17" s="18">
        <v>0.45260454737827099</v>
      </c>
      <c r="AO17" s="18">
        <v>0.51450694521491003</v>
      </c>
      <c r="AP17" s="18">
        <v>0.48059989279653798</v>
      </c>
      <c r="AQ17" s="18">
        <v>0.50113665587747103</v>
      </c>
      <c r="AR17" s="18">
        <v>0.54094566854937398</v>
      </c>
      <c r="AS17" s="18">
        <v>0.50353820336182198</v>
      </c>
      <c r="AT17" s="18">
        <v>0.56949328452869497</v>
      </c>
      <c r="AU17" s="18">
        <v>0.48777153297401199</v>
      </c>
      <c r="AV17" s="18">
        <v>0.50181609035086505</v>
      </c>
      <c r="AW17" s="18">
        <v>0.52300347371155897</v>
      </c>
      <c r="AX17" s="18">
        <v>0.50119044991130701</v>
      </c>
      <c r="AY17" s="18">
        <v>0.51787040482541602</v>
      </c>
      <c r="AZ17" s="18">
        <v>0.57928730982685905</v>
      </c>
      <c r="BA17" s="18">
        <v>0.59617850410670503</v>
      </c>
      <c r="BB17" s="18">
        <v>0.55256661217991498</v>
      </c>
      <c r="BC17" s="18"/>
      <c r="BD17" s="18">
        <v>0.50946566173335905</v>
      </c>
      <c r="BE17" s="18">
        <v>0.478169763755944</v>
      </c>
      <c r="BF17" s="18">
        <v>0.49716205420495102</v>
      </c>
      <c r="BG17" s="18"/>
      <c r="BH17" s="18">
        <v>0.487810602304519</v>
      </c>
      <c r="BI17" s="18">
        <v>0.53903035378472897</v>
      </c>
      <c r="BJ17" s="18">
        <v>0.55282666787020496</v>
      </c>
      <c r="BK17" s="18"/>
      <c r="BL17" s="18">
        <v>0.41431671702400502</v>
      </c>
      <c r="BM17" s="18">
        <v>0.55229529641586905</v>
      </c>
      <c r="BN17" s="18">
        <v>0.613977400456171</v>
      </c>
      <c r="BO17" s="18"/>
      <c r="BP17" s="18">
        <v>0.51157328226420995</v>
      </c>
      <c r="BQ17" s="18">
        <v>0.48722103002754802</v>
      </c>
      <c r="BR17" s="18"/>
      <c r="BS17" s="18">
        <v>0.54517595039143596</v>
      </c>
      <c r="BT17" s="18">
        <v>0.55273372556019396</v>
      </c>
      <c r="BU17" s="18">
        <v>0.51476962058363296</v>
      </c>
      <c r="BV17" s="18">
        <v>0.44565494202809097</v>
      </c>
      <c r="BW17" s="18"/>
      <c r="BX17" s="18">
        <v>0.47340812997339798</v>
      </c>
      <c r="BY17" s="18">
        <v>0.50780671804257804</v>
      </c>
      <c r="BZ17" s="18">
        <v>0.49648332063324602</v>
      </c>
      <c r="CA17" s="18"/>
      <c r="CB17" s="18">
        <v>0.49834623108034998</v>
      </c>
      <c r="CC17" s="18">
        <v>0.52292343856728696</v>
      </c>
      <c r="CD17" s="18">
        <v>0.36153942150948998</v>
      </c>
      <c r="CE17" s="18">
        <v>0.46759733001253401</v>
      </c>
      <c r="CF17" s="18">
        <v>0.69666485120238097</v>
      </c>
      <c r="CG17" s="18">
        <v>0.51756647761226804</v>
      </c>
      <c r="CH17" s="18"/>
      <c r="CI17" s="18">
        <v>0.44349920540584398</v>
      </c>
      <c r="CJ17" s="18">
        <v>0.54603544300425899</v>
      </c>
      <c r="CK17" s="18">
        <v>0.36182853029558398</v>
      </c>
      <c r="CL17" s="18">
        <v>0.51213565111862802</v>
      </c>
    </row>
    <row r="18" spans="2:90" x14ac:dyDescent="0.35">
      <c r="B18" s="21" t="s">
        <v>201</v>
      </c>
      <c r="C18" s="18">
        <v>0.16943224524900999</v>
      </c>
      <c r="D18" s="18">
        <v>0.158060164351052</v>
      </c>
      <c r="E18" s="18">
        <v>0.178455939604974</v>
      </c>
      <c r="F18" s="18"/>
      <c r="G18" s="18">
        <v>0.11632857883122499</v>
      </c>
      <c r="H18" s="18">
        <v>0.169194912850227</v>
      </c>
      <c r="I18" s="18">
        <v>0.196976727839238</v>
      </c>
      <c r="J18" s="18">
        <v>0.20399023850285899</v>
      </c>
      <c r="K18" s="18">
        <v>0.213466293116468</v>
      </c>
      <c r="L18" s="18">
        <v>0.16864609456980101</v>
      </c>
      <c r="M18" s="18">
        <v>0.160453577405791</v>
      </c>
      <c r="N18" s="18">
        <v>0.126858788585373</v>
      </c>
      <c r="O18" s="18">
        <v>0.173693980382569</v>
      </c>
      <c r="P18" s="18"/>
      <c r="Q18" s="18">
        <v>0.20077503385567599</v>
      </c>
      <c r="R18" s="18">
        <v>0.15211698152234401</v>
      </c>
      <c r="S18" s="18">
        <v>0.183345750147313</v>
      </c>
      <c r="T18" s="18">
        <v>0.16806110526878301</v>
      </c>
      <c r="U18" s="18"/>
      <c r="V18" s="18">
        <v>0.13564909616335499</v>
      </c>
      <c r="W18" s="18">
        <v>0.182014849549992</v>
      </c>
      <c r="X18" s="18">
        <v>0.209891761106067</v>
      </c>
      <c r="Y18" s="18">
        <v>0.16467885626755199</v>
      </c>
      <c r="Z18" s="18">
        <v>0.165659259335242</v>
      </c>
      <c r="AA18" s="18">
        <v>0.18617988008969699</v>
      </c>
      <c r="AB18" s="18">
        <v>0.13956972151122099</v>
      </c>
      <c r="AC18" s="18">
        <v>0.170600624003787</v>
      </c>
      <c r="AD18" s="18">
        <v>0.18117467852595001</v>
      </c>
      <c r="AE18" s="18"/>
      <c r="AF18" s="18">
        <v>0.18081514130062001</v>
      </c>
      <c r="AG18" s="18">
        <v>0.191037215771346</v>
      </c>
      <c r="AH18" s="18">
        <v>0.15416988201260001</v>
      </c>
      <c r="AI18" s="18">
        <v>0.16525451679422101</v>
      </c>
      <c r="AJ18" s="18">
        <v>0.18244118328755801</v>
      </c>
      <c r="AK18" s="18">
        <v>0.14657288061214199</v>
      </c>
      <c r="AL18" s="18"/>
      <c r="AM18" s="18">
        <v>0.142588106315612</v>
      </c>
      <c r="AN18" s="18">
        <v>0.178231164554841</v>
      </c>
      <c r="AO18" s="18">
        <v>0.13398137249473599</v>
      </c>
      <c r="AP18" s="18">
        <v>0.12877540645059199</v>
      </c>
      <c r="AQ18" s="18">
        <v>0.15842897151635499</v>
      </c>
      <c r="AR18" s="18">
        <v>0.169362522421069</v>
      </c>
      <c r="AS18" s="18">
        <v>0.17236950768692799</v>
      </c>
      <c r="AT18" s="18">
        <v>0.119736264825814</v>
      </c>
      <c r="AU18" s="18">
        <v>0.21094328093362399</v>
      </c>
      <c r="AV18" s="18">
        <v>0.219150906071127</v>
      </c>
      <c r="AW18" s="18">
        <v>0.19407611850099701</v>
      </c>
      <c r="AX18" s="18">
        <v>0.200297273808695</v>
      </c>
      <c r="AY18" s="18">
        <v>0.17814459187238599</v>
      </c>
      <c r="AZ18" s="18">
        <v>0.175156467119988</v>
      </c>
      <c r="BA18" s="18">
        <v>8.1580011165049898E-2</v>
      </c>
      <c r="BB18" s="18">
        <v>0.176018815239396</v>
      </c>
      <c r="BC18" s="18"/>
      <c r="BD18" s="18">
        <v>0.167246037280357</v>
      </c>
      <c r="BE18" s="18">
        <v>0.16986661669231101</v>
      </c>
      <c r="BF18" s="18">
        <v>0.17289035413426801</v>
      </c>
      <c r="BG18" s="18"/>
      <c r="BH18" s="18">
        <v>0.184481178262586</v>
      </c>
      <c r="BI18" s="18">
        <v>0.14639765166442301</v>
      </c>
      <c r="BJ18" s="18">
        <v>0.13771570818392401</v>
      </c>
      <c r="BK18" s="18"/>
      <c r="BL18" s="18">
        <v>0.19238877128797099</v>
      </c>
      <c r="BM18" s="18">
        <v>0.14738539268770401</v>
      </c>
      <c r="BN18" s="18">
        <v>0.11480403018105299</v>
      </c>
      <c r="BO18" s="18"/>
      <c r="BP18" s="18">
        <v>0.15277979886168</v>
      </c>
      <c r="BQ18" s="18">
        <v>0.17006261551525101</v>
      </c>
      <c r="BR18" s="18"/>
      <c r="BS18" s="18">
        <v>0.14864247703126701</v>
      </c>
      <c r="BT18" s="18">
        <v>0.145652879481981</v>
      </c>
      <c r="BU18" s="18">
        <v>0.141734036761095</v>
      </c>
      <c r="BV18" s="18">
        <v>0.21574350321792299</v>
      </c>
      <c r="BW18" s="18"/>
      <c r="BX18" s="18">
        <v>0.174329512902161</v>
      </c>
      <c r="BY18" s="18">
        <v>0.18766585177700101</v>
      </c>
      <c r="BZ18" s="18">
        <v>0.16782661927723799</v>
      </c>
      <c r="CA18" s="18"/>
      <c r="CB18" s="18">
        <v>0.15831602978356399</v>
      </c>
      <c r="CC18" s="18">
        <v>0.15633800021447</v>
      </c>
      <c r="CD18" s="18">
        <v>0.217648413372135</v>
      </c>
      <c r="CE18" s="18">
        <v>0.21500447834316999</v>
      </c>
      <c r="CF18" s="18">
        <v>7.8472780150454599E-2</v>
      </c>
      <c r="CG18" s="18">
        <v>0.15262662233271301</v>
      </c>
      <c r="CH18" s="18"/>
      <c r="CI18" s="18">
        <v>0.20425124044440099</v>
      </c>
      <c r="CJ18" s="18">
        <v>0.16771795349976701</v>
      </c>
      <c r="CK18" s="18">
        <v>0.18315199737753399</v>
      </c>
      <c r="CL18" s="18">
        <v>0.158979897141451</v>
      </c>
    </row>
    <row r="19" spans="2:90" x14ac:dyDescent="0.35">
      <c r="B19" s="21" t="s">
        <v>113</v>
      </c>
      <c r="C19" s="19">
        <v>0.32568082810489701</v>
      </c>
      <c r="D19" s="19">
        <v>0.37755349507567898</v>
      </c>
      <c r="E19" s="19">
        <v>0.27835457236737499</v>
      </c>
      <c r="F19" s="19"/>
      <c r="G19" s="19">
        <v>0.38739135771167699</v>
      </c>
      <c r="H19" s="19">
        <v>0.32434822313001099</v>
      </c>
      <c r="I19" s="19">
        <v>0.26826020155841102</v>
      </c>
      <c r="J19" s="19">
        <v>0.23702540693377</v>
      </c>
      <c r="K19" s="19">
        <v>0.26980773326952501</v>
      </c>
      <c r="L19" s="19">
        <v>0.33844899282539098</v>
      </c>
      <c r="M19" s="19">
        <v>0.35835176250697698</v>
      </c>
      <c r="N19" s="19">
        <v>0.398449345881493</v>
      </c>
      <c r="O19" s="19">
        <v>0.33684100338788903</v>
      </c>
      <c r="P19" s="19"/>
      <c r="Q19" s="19">
        <v>0.271047184729243</v>
      </c>
      <c r="R19" s="19">
        <v>0.39107090398218902</v>
      </c>
      <c r="S19" s="19">
        <v>0.30815714079015299</v>
      </c>
      <c r="T19" s="19">
        <v>0.32920070714359501</v>
      </c>
      <c r="U19" s="19"/>
      <c r="V19" s="19">
        <v>0.38403496738287002</v>
      </c>
      <c r="W19" s="19">
        <v>0.29887199717532997</v>
      </c>
      <c r="X19" s="19">
        <v>0.25149625228292999</v>
      </c>
      <c r="Y19" s="19">
        <v>0.30299366985048698</v>
      </c>
      <c r="Z19" s="19">
        <v>0.334241758112855</v>
      </c>
      <c r="AA19" s="19">
        <v>0.287871357213279</v>
      </c>
      <c r="AB19" s="19">
        <v>0.43258206677175498</v>
      </c>
      <c r="AC19" s="19">
        <v>0.29979422078287299</v>
      </c>
      <c r="AD19" s="19">
        <v>0.31004936256030202</v>
      </c>
      <c r="AE19" s="19"/>
      <c r="AF19" s="19">
        <v>0.261106119997986</v>
      </c>
      <c r="AG19" s="19">
        <v>0.32329491967795199</v>
      </c>
      <c r="AH19" s="19">
        <v>0.29848628170285202</v>
      </c>
      <c r="AI19" s="19">
        <v>0.27225074484287498</v>
      </c>
      <c r="AJ19" s="19">
        <v>0.30950904866429102</v>
      </c>
      <c r="AK19" s="19">
        <v>0.396289299784013</v>
      </c>
      <c r="AL19" s="19"/>
      <c r="AM19" s="19">
        <v>0.30244600600306998</v>
      </c>
      <c r="AN19" s="19">
        <v>0.27437338282342999</v>
      </c>
      <c r="AO19" s="19">
        <v>0.38052557272017401</v>
      </c>
      <c r="AP19" s="19">
        <v>0.35182448634594499</v>
      </c>
      <c r="AQ19" s="19">
        <v>0.34270768436111698</v>
      </c>
      <c r="AR19" s="19">
        <v>0.37158314612830501</v>
      </c>
      <c r="AS19" s="19">
        <v>0.33116869567489299</v>
      </c>
      <c r="AT19" s="19">
        <v>0.44975701970288101</v>
      </c>
      <c r="AU19" s="19">
        <v>0.27682825204038802</v>
      </c>
      <c r="AV19" s="19">
        <v>0.28266518427973802</v>
      </c>
      <c r="AW19" s="19">
        <v>0.32892735521056199</v>
      </c>
      <c r="AX19" s="19">
        <v>0.30089317610261102</v>
      </c>
      <c r="AY19" s="19">
        <v>0.33972581295303</v>
      </c>
      <c r="AZ19" s="19">
        <v>0.404130842706871</v>
      </c>
      <c r="BA19" s="19">
        <v>0.51459849294165505</v>
      </c>
      <c r="BB19" s="19">
        <v>0.37654779694051999</v>
      </c>
      <c r="BC19" s="19"/>
      <c r="BD19" s="19">
        <v>0.34221962445300202</v>
      </c>
      <c r="BE19" s="19">
        <v>0.30830314706363199</v>
      </c>
      <c r="BF19" s="19">
        <v>0.32427170007068301</v>
      </c>
      <c r="BG19" s="19"/>
      <c r="BH19" s="19">
        <v>0.30332942404193303</v>
      </c>
      <c r="BI19" s="19">
        <v>0.39263270212030599</v>
      </c>
      <c r="BJ19" s="19">
        <v>0.41511095968628098</v>
      </c>
      <c r="BK19" s="19"/>
      <c r="BL19" s="19">
        <v>0.221927945736034</v>
      </c>
      <c r="BM19" s="19">
        <v>0.40490990372816499</v>
      </c>
      <c r="BN19" s="19">
        <v>0.49917337027511799</v>
      </c>
      <c r="BO19" s="19"/>
      <c r="BP19" s="19">
        <v>0.35879348340252898</v>
      </c>
      <c r="BQ19" s="19">
        <v>0.31715841451229698</v>
      </c>
      <c r="BR19" s="19"/>
      <c r="BS19" s="19">
        <v>0.39653347336016898</v>
      </c>
      <c r="BT19" s="19">
        <v>0.40708084607821299</v>
      </c>
      <c r="BU19" s="19">
        <v>0.37303558382253799</v>
      </c>
      <c r="BV19" s="19">
        <v>0.22991143881016901</v>
      </c>
      <c r="BW19" s="19"/>
      <c r="BX19" s="19">
        <v>0.29907861707123701</v>
      </c>
      <c r="BY19" s="19">
        <v>0.32014086626557697</v>
      </c>
      <c r="BZ19" s="19">
        <v>0.328656701356007</v>
      </c>
      <c r="CA19" s="19"/>
      <c r="CB19" s="19">
        <v>0.34003020129678602</v>
      </c>
      <c r="CC19" s="19">
        <v>0.36658543835281598</v>
      </c>
      <c r="CD19" s="19">
        <v>0.143891008137355</v>
      </c>
      <c r="CE19" s="19">
        <v>0.25259285166936402</v>
      </c>
      <c r="CF19" s="19">
        <v>0.61819207105192697</v>
      </c>
      <c r="CG19" s="19">
        <v>0.36493985527955602</v>
      </c>
      <c r="CH19" s="19"/>
      <c r="CI19" s="19">
        <v>0.23924796496144299</v>
      </c>
      <c r="CJ19" s="19">
        <v>0.37831748950449201</v>
      </c>
      <c r="CK19" s="19">
        <v>0.17867653291805</v>
      </c>
      <c r="CL19" s="19">
        <v>0.35315575397717602</v>
      </c>
    </row>
    <row r="20" spans="2:90" x14ac:dyDescent="0.35">
      <c r="B20" s="16"/>
    </row>
    <row r="21" spans="2:90" x14ac:dyDescent="0.35">
      <c r="B21" t="s">
        <v>118</v>
      </c>
    </row>
    <row r="22" spans="2:90" x14ac:dyDescent="0.35">
      <c r="B22" t="s">
        <v>119</v>
      </c>
    </row>
    <row r="24" spans="2:90" x14ac:dyDescent="0.35">
      <c r="B24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B2: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2" width="20.7265625" customWidth="1"/>
  </cols>
  <sheetData>
    <row r="2" spans="2:12" ht="40" customHeight="1" x14ac:dyDescent="0.35">
      <c r="D2" s="30" t="s">
        <v>519</v>
      </c>
      <c r="E2" s="26"/>
      <c r="F2" s="26"/>
      <c r="G2" s="26"/>
      <c r="H2" s="26"/>
      <c r="I2" s="26"/>
      <c r="J2" s="26"/>
      <c r="K2" s="26"/>
      <c r="L2" s="26"/>
    </row>
    <row r="6" spans="2:12" ht="50" customHeight="1" x14ac:dyDescent="0.35">
      <c r="B6" s="22" t="s">
        <v>14</v>
      </c>
      <c r="C6" s="22" t="s">
        <v>506</v>
      </c>
      <c r="D6" s="22" t="s">
        <v>507</v>
      </c>
      <c r="E6" s="22" t="s">
        <v>508</v>
      </c>
      <c r="F6" s="22" t="s">
        <v>509</v>
      </c>
      <c r="G6" s="22" t="s">
        <v>510</v>
      </c>
      <c r="H6" s="22" t="s">
        <v>511</v>
      </c>
      <c r="I6" s="22" t="s">
        <v>512</v>
      </c>
      <c r="J6" s="22" t="s">
        <v>513</v>
      </c>
      <c r="K6" s="22" t="s">
        <v>514</v>
      </c>
    </row>
    <row r="7" spans="2:12" x14ac:dyDescent="0.35">
      <c r="B7" s="21" t="s">
        <v>515</v>
      </c>
      <c r="C7" s="17">
        <v>0.20865896476582799</v>
      </c>
      <c r="D7" s="17">
        <v>0.17209226154701401</v>
      </c>
      <c r="E7" s="17">
        <v>0.25237564774352</v>
      </c>
      <c r="F7" s="17">
        <v>0.20674126783792501</v>
      </c>
      <c r="G7" s="17">
        <v>0.22168658794521601</v>
      </c>
      <c r="H7" s="17">
        <v>0.20172027176592</v>
      </c>
      <c r="I7" s="17">
        <v>0.28718545222048097</v>
      </c>
      <c r="J7" s="17">
        <v>0.192746490855916</v>
      </c>
      <c r="K7" s="17">
        <v>0.18427941667127301</v>
      </c>
    </row>
    <row r="8" spans="2:12" x14ac:dyDescent="0.35">
      <c r="B8" s="21" t="s">
        <v>516</v>
      </c>
      <c r="C8" s="17">
        <v>0.33318865554996702</v>
      </c>
      <c r="D8" s="17">
        <v>0.377514075571311</v>
      </c>
      <c r="E8" s="17">
        <v>0.39960034937940297</v>
      </c>
      <c r="F8" s="17">
        <v>0.32287540725283498</v>
      </c>
      <c r="G8" s="17">
        <v>0.41229601969193402</v>
      </c>
      <c r="H8" s="17">
        <v>0.362073287042046</v>
      </c>
      <c r="I8" s="17">
        <v>0.362103174603841</v>
      </c>
      <c r="J8" s="17">
        <v>0.37055301100266802</v>
      </c>
      <c r="K8" s="17">
        <v>0.34534985862984902</v>
      </c>
    </row>
    <row r="9" spans="2:12" x14ac:dyDescent="0.35">
      <c r="B9" s="21" t="s">
        <v>517</v>
      </c>
      <c r="C9" s="17">
        <v>0.21786037894504701</v>
      </c>
      <c r="D9" s="17">
        <v>0.21344305299045699</v>
      </c>
      <c r="E9" s="17">
        <v>0.16938158324657501</v>
      </c>
      <c r="F9" s="17">
        <v>0.232389806495132</v>
      </c>
      <c r="G9" s="17">
        <v>0.19057201430266499</v>
      </c>
      <c r="H9" s="17">
        <v>0.22602007271106</v>
      </c>
      <c r="I9" s="17">
        <v>0.17777878950199499</v>
      </c>
      <c r="J9" s="17">
        <v>0.232435010602079</v>
      </c>
      <c r="K9" s="17">
        <v>0.24275545850598901</v>
      </c>
    </row>
    <row r="10" spans="2:12" x14ac:dyDescent="0.35">
      <c r="B10" s="21" t="s">
        <v>518</v>
      </c>
      <c r="C10" s="17">
        <v>0.171375879329494</v>
      </c>
      <c r="D10" s="17">
        <v>0.15382376916805099</v>
      </c>
      <c r="E10" s="17">
        <v>0.113456761739573</v>
      </c>
      <c r="F10" s="17">
        <v>0.17146590409012399</v>
      </c>
      <c r="G10" s="17">
        <v>0.108405427438165</v>
      </c>
      <c r="H10" s="17">
        <v>0.143689139419822</v>
      </c>
      <c r="I10" s="17">
        <v>0.107553328158702</v>
      </c>
      <c r="J10" s="17">
        <v>0.13855968016072101</v>
      </c>
      <c r="K10" s="17">
        <v>0.150493567490186</v>
      </c>
    </row>
    <row r="11" spans="2:12" x14ac:dyDescent="0.35">
      <c r="B11" s="21" t="s">
        <v>110</v>
      </c>
      <c r="C11" s="17">
        <v>6.8916121409664605E-2</v>
      </c>
      <c r="D11" s="17">
        <v>8.3126840723167297E-2</v>
      </c>
      <c r="E11" s="17">
        <v>6.5185657890928603E-2</v>
      </c>
      <c r="F11" s="17">
        <v>6.65276143239832E-2</v>
      </c>
      <c r="G11" s="17">
        <v>6.7039950622020297E-2</v>
      </c>
      <c r="H11" s="17">
        <v>6.6497229061152699E-2</v>
      </c>
      <c r="I11" s="17">
        <v>6.5379255514980597E-2</v>
      </c>
      <c r="J11" s="17">
        <v>6.5705807378615699E-2</v>
      </c>
      <c r="K11" s="17">
        <v>7.7121698702703106E-2</v>
      </c>
    </row>
    <row r="12" spans="2:12" x14ac:dyDescent="0.35">
      <c r="B12" s="16"/>
      <c r="C12" s="16"/>
      <c r="D12" s="16"/>
      <c r="E12" s="16"/>
      <c r="F12" s="16"/>
      <c r="G12" s="16"/>
      <c r="H12" s="16"/>
      <c r="I12" s="16"/>
      <c r="J12" s="16"/>
      <c r="K12" s="16"/>
    </row>
    <row r="13" spans="2:12" x14ac:dyDescent="0.35">
      <c r="B13" t="s">
        <v>118</v>
      </c>
    </row>
    <row r="14" spans="2:12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L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520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515</v>
      </c>
      <c r="C9" s="17">
        <v>0.20865896476582799</v>
      </c>
      <c r="D9" s="17">
        <v>0.22191533844689801</v>
      </c>
      <c r="E9" s="17">
        <v>0.198529571314808</v>
      </c>
      <c r="F9" s="17"/>
      <c r="G9" s="17">
        <v>0.229692210326123</v>
      </c>
      <c r="H9" s="17">
        <v>0.198002556576484</v>
      </c>
      <c r="I9" s="17">
        <v>0.214770288607736</v>
      </c>
      <c r="J9" s="17">
        <v>0.15834970374183599</v>
      </c>
      <c r="K9" s="17">
        <v>0.21798196278585999</v>
      </c>
      <c r="L9" s="17">
        <v>0.21220874829598399</v>
      </c>
      <c r="M9" s="17">
        <v>0.23495221567553201</v>
      </c>
      <c r="N9" s="17">
        <v>0.22126431545247799</v>
      </c>
      <c r="O9" s="17">
        <v>0.189983006598481</v>
      </c>
      <c r="P9" s="17"/>
      <c r="Q9" s="17">
        <v>0.24475493020554301</v>
      </c>
      <c r="R9" s="17">
        <v>0.356707889824048</v>
      </c>
      <c r="S9" s="17">
        <v>0.24672376355756201</v>
      </c>
      <c r="T9" s="17">
        <v>0.19765809045312699</v>
      </c>
      <c r="U9" s="17"/>
      <c r="V9" s="17">
        <v>0.26556038758424499</v>
      </c>
      <c r="W9" s="17">
        <v>0.20215566090366499</v>
      </c>
      <c r="X9" s="17">
        <v>0.20428613674801699</v>
      </c>
      <c r="Y9" s="17">
        <v>0.233558235100217</v>
      </c>
      <c r="Z9" s="17">
        <v>0.19020377799684399</v>
      </c>
      <c r="AA9" s="17">
        <v>0.192950075185986</v>
      </c>
      <c r="AB9" s="17">
        <v>0.19357515722952701</v>
      </c>
      <c r="AC9" s="17">
        <v>0.16437909709107501</v>
      </c>
      <c r="AD9" s="17">
        <v>0.181332749001929</v>
      </c>
      <c r="AE9" s="17"/>
      <c r="AF9" s="17">
        <v>0.19768481075316799</v>
      </c>
      <c r="AG9" s="17">
        <v>0.201373340205038</v>
      </c>
      <c r="AH9" s="17">
        <v>0.18732360005073301</v>
      </c>
      <c r="AI9" s="17">
        <v>0.17520626538558201</v>
      </c>
      <c r="AJ9" s="17">
        <v>0.17254698146998099</v>
      </c>
      <c r="AK9" s="17">
        <v>0.25342472667106603</v>
      </c>
      <c r="AL9" s="17"/>
      <c r="AM9" s="17">
        <v>0.187460028011952</v>
      </c>
      <c r="AN9" s="17">
        <v>0.161456478449886</v>
      </c>
      <c r="AO9" s="17">
        <v>0.21990164458134701</v>
      </c>
      <c r="AP9" s="17">
        <v>0.16407456930247699</v>
      </c>
      <c r="AQ9" s="17">
        <v>0.186815559413019</v>
      </c>
      <c r="AR9" s="17">
        <v>0.171531965003413</v>
      </c>
      <c r="AS9" s="17">
        <v>0.14851948331214401</v>
      </c>
      <c r="AT9" s="17">
        <v>0.183565378917283</v>
      </c>
      <c r="AU9" s="17">
        <v>0.23205446484547501</v>
      </c>
      <c r="AV9" s="17">
        <v>0.25625473122021503</v>
      </c>
      <c r="AW9" s="17">
        <v>0.24515644041662199</v>
      </c>
      <c r="AX9" s="17">
        <v>0.188018294129253</v>
      </c>
      <c r="AY9" s="17">
        <v>0.26564831853660598</v>
      </c>
      <c r="AZ9" s="17">
        <v>0.371461094454893</v>
      </c>
      <c r="BA9" s="17">
        <v>0.28187042625177</v>
      </c>
      <c r="BB9" s="17">
        <v>0.34273757265465798</v>
      </c>
      <c r="BC9" s="17"/>
      <c r="BD9" s="17">
        <v>0.228335038769547</v>
      </c>
      <c r="BE9" s="17">
        <v>0.21786198901794701</v>
      </c>
      <c r="BF9" s="17">
        <v>0.18847186475616701</v>
      </c>
      <c r="BG9" s="17"/>
      <c r="BH9" s="17">
        <v>0.180242404482402</v>
      </c>
      <c r="BI9" s="17">
        <v>0.38954959059678301</v>
      </c>
      <c r="BJ9" s="17">
        <v>0.23187776126226101</v>
      </c>
      <c r="BK9" s="17"/>
      <c r="BL9" s="17">
        <v>0.22296919976834101</v>
      </c>
      <c r="BM9" s="17">
        <v>0.25249853901281299</v>
      </c>
      <c r="BN9" s="17">
        <v>0.32769593513983097</v>
      </c>
      <c r="BO9" s="17"/>
      <c r="BP9" s="17">
        <v>0.212384203021275</v>
      </c>
      <c r="BQ9" s="17">
        <v>0.208227274266194</v>
      </c>
      <c r="BR9" s="17"/>
      <c r="BS9" s="17">
        <v>0.28965451986415103</v>
      </c>
      <c r="BT9" s="17">
        <v>0.222877693564135</v>
      </c>
      <c r="BU9" s="17">
        <v>0.19925112326493999</v>
      </c>
      <c r="BV9" s="17">
        <v>0.187519462612386</v>
      </c>
      <c r="BW9" s="17"/>
      <c r="BX9" s="17">
        <v>0.22039558305871401</v>
      </c>
      <c r="BY9" s="17">
        <v>0.22587488430295899</v>
      </c>
      <c r="BZ9" s="17">
        <v>0.206438311875075</v>
      </c>
      <c r="CA9" s="17"/>
      <c r="CB9" s="17">
        <v>0.18951252637768501</v>
      </c>
      <c r="CC9" s="17">
        <v>0.28024821291165403</v>
      </c>
      <c r="CD9" s="17">
        <v>5.53828895114774E-2</v>
      </c>
      <c r="CE9" s="17">
        <v>0.24625350060564599</v>
      </c>
      <c r="CF9" s="17">
        <v>0.40338725217254401</v>
      </c>
      <c r="CG9" s="17">
        <v>0.16927409558977299</v>
      </c>
      <c r="CH9" s="17"/>
      <c r="CI9" s="17">
        <v>0.21065769810155199</v>
      </c>
      <c r="CJ9" s="17">
        <v>0.25505343273223202</v>
      </c>
      <c r="CK9" s="17">
        <v>0.101336960239958</v>
      </c>
      <c r="CL9" s="17">
        <v>0.209413623336039</v>
      </c>
    </row>
    <row r="10" spans="2:90" x14ac:dyDescent="0.35">
      <c r="B10" s="21" t="s">
        <v>516</v>
      </c>
      <c r="C10" s="17">
        <v>0.33318865554996702</v>
      </c>
      <c r="D10" s="17">
        <v>0.31587163168531501</v>
      </c>
      <c r="E10" s="17">
        <v>0.35083809574527802</v>
      </c>
      <c r="F10" s="17"/>
      <c r="G10" s="17">
        <v>0.32226585585831502</v>
      </c>
      <c r="H10" s="17">
        <v>0.34471172475807499</v>
      </c>
      <c r="I10" s="17">
        <v>0.32432577713018601</v>
      </c>
      <c r="J10" s="17">
        <v>0.30801366530336999</v>
      </c>
      <c r="K10" s="17">
        <v>0.33778091306577401</v>
      </c>
      <c r="L10" s="17">
        <v>0.30112690932126801</v>
      </c>
      <c r="M10" s="17">
        <v>0.348129646665151</v>
      </c>
      <c r="N10" s="17">
        <v>0.32101636130454902</v>
      </c>
      <c r="O10" s="17">
        <v>0.38643691558334198</v>
      </c>
      <c r="P10" s="17"/>
      <c r="Q10" s="17">
        <v>0.37915038898885001</v>
      </c>
      <c r="R10" s="17">
        <v>0.32676717330000898</v>
      </c>
      <c r="S10" s="17">
        <v>0.33114561629741202</v>
      </c>
      <c r="T10" s="17">
        <v>0.32520645657284902</v>
      </c>
      <c r="U10" s="17"/>
      <c r="V10" s="17">
        <v>0.314520546080578</v>
      </c>
      <c r="W10" s="17">
        <v>0.35039231169149898</v>
      </c>
      <c r="X10" s="17">
        <v>0.32833191068692602</v>
      </c>
      <c r="Y10" s="17">
        <v>0.31997687296484301</v>
      </c>
      <c r="Z10" s="17">
        <v>0.35728375392439699</v>
      </c>
      <c r="AA10" s="17">
        <v>0.29977896423002298</v>
      </c>
      <c r="AB10" s="17">
        <v>0.32940333604432798</v>
      </c>
      <c r="AC10" s="17">
        <v>0.268594440817646</v>
      </c>
      <c r="AD10" s="17">
        <v>0.38358246972869398</v>
      </c>
      <c r="AE10" s="17"/>
      <c r="AF10" s="17">
        <v>0.329766533783866</v>
      </c>
      <c r="AG10" s="17">
        <v>0.33550363156367902</v>
      </c>
      <c r="AH10" s="17">
        <v>0.35352816995129099</v>
      </c>
      <c r="AI10" s="17">
        <v>0.348189480200915</v>
      </c>
      <c r="AJ10" s="17">
        <v>0.33904085487608998</v>
      </c>
      <c r="AK10" s="17">
        <v>0.32310207767011601</v>
      </c>
      <c r="AL10" s="17"/>
      <c r="AM10" s="17">
        <v>0.33423821671246001</v>
      </c>
      <c r="AN10" s="17">
        <v>0.34436163907044498</v>
      </c>
      <c r="AO10" s="17">
        <v>0.302739090185074</v>
      </c>
      <c r="AP10" s="17">
        <v>0.33066083407050401</v>
      </c>
      <c r="AQ10" s="17">
        <v>0.324358211994899</v>
      </c>
      <c r="AR10" s="17">
        <v>0.32131219048756898</v>
      </c>
      <c r="AS10" s="17">
        <v>0.39754657437221402</v>
      </c>
      <c r="AT10" s="17">
        <v>0.37931423591803498</v>
      </c>
      <c r="AU10" s="17">
        <v>0.32740708833002102</v>
      </c>
      <c r="AV10" s="17">
        <v>0.284518391808879</v>
      </c>
      <c r="AW10" s="17">
        <v>0.33035376476723899</v>
      </c>
      <c r="AX10" s="17">
        <v>0.33165037658456198</v>
      </c>
      <c r="AY10" s="17">
        <v>0.28818131951588699</v>
      </c>
      <c r="AZ10" s="17">
        <v>0.31353720963486198</v>
      </c>
      <c r="BA10" s="17">
        <v>0.34269501868372698</v>
      </c>
      <c r="BB10" s="17">
        <v>0.35250311089486902</v>
      </c>
      <c r="BC10" s="17"/>
      <c r="BD10" s="17">
        <v>0.35992370747799302</v>
      </c>
      <c r="BE10" s="17">
        <v>0.31437603698015898</v>
      </c>
      <c r="BF10" s="17">
        <v>0.32108307431303301</v>
      </c>
      <c r="BG10" s="17"/>
      <c r="BH10" s="17">
        <v>0.32579885543581399</v>
      </c>
      <c r="BI10" s="17">
        <v>0.36181677634893</v>
      </c>
      <c r="BJ10" s="17">
        <v>0.40128531880865698</v>
      </c>
      <c r="BK10" s="17"/>
      <c r="BL10" s="17">
        <v>0.28570627496565199</v>
      </c>
      <c r="BM10" s="17">
        <v>0.36130428137597997</v>
      </c>
      <c r="BN10" s="17">
        <v>0.33890546464534599</v>
      </c>
      <c r="BO10" s="17"/>
      <c r="BP10" s="17">
        <v>0.34868786639291699</v>
      </c>
      <c r="BQ10" s="17">
        <v>0.31591970235893901</v>
      </c>
      <c r="BR10" s="17"/>
      <c r="BS10" s="17">
        <v>0.34746682711714399</v>
      </c>
      <c r="BT10" s="17">
        <v>0.392294357426274</v>
      </c>
      <c r="BU10" s="17">
        <v>0.36628438393304802</v>
      </c>
      <c r="BV10" s="17">
        <v>0.29525158784967698</v>
      </c>
      <c r="BW10" s="17"/>
      <c r="BX10" s="17">
        <v>0.35645005586362899</v>
      </c>
      <c r="BY10" s="17">
        <v>0.33843254564537401</v>
      </c>
      <c r="BZ10" s="17">
        <v>0.33056194506617298</v>
      </c>
      <c r="CA10" s="17"/>
      <c r="CB10" s="17">
        <v>0.35512743415508002</v>
      </c>
      <c r="CC10" s="17">
        <v>0.33383259864056503</v>
      </c>
      <c r="CD10" s="17">
        <v>0.30495627288878802</v>
      </c>
      <c r="CE10" s="17">
        <v>0.34476381899929798</v>
      </c>
      <c r="CF10" s="17">
        <v>0.36137463531186498</v>
      </c>
      <c r="CG10" s="17">
        <v>0.311016489314978</v>
      </c>
      <c r="CH10" s="17"/>
      <c r="CI10" s="17">
        <v>0.33003789386302901</v>
      </c>
      <c r="CJ10" s="17">
        <v>0.289460283313621</v>
      </c>
      <c r="CK10" s="17">
        <v>0.30884854577700399</v>
      </c>
      <c r="CL10" s="17">
        <v>0.36616436957620202</v>
      </c>
    </row>
    <row r="11" spans="2:90" x14ac:dyDescent="0.35">
      <c r="B11" s="21" t="s">
        <v>517</v>
      </c>
      <c r="C11" s="17">
        <v>0.21786037894504701</v>
      </c>
      <c r="D11" s="17">
        <v>0.19870303385712099</v>
      </c>
      <c r="E11" s="17">
        <v>0.23457361772159699</v>
      </c>
      <c r="F11" s="17"/>
      <c r="G11" s="17">
        <v>0.18519937370073</v>
      </c>
      <c r="H11" s="17">
        <v>0.18419236796546301</v>
      </c>
      <c r="I11" s="17">
        <v>0.22181031469656201</v>
      </c>
      <c r="J11" s="17">
        <v>0.25956545100397799</v>
      </c>
      <c r="K11" s="17">
        <v>0.22891507979776099</v>
      </c>
      <c r="L11" s="17">
        <v>0.26045640545503002</v>
      </c>
      <c r="M11" s="17">
        <v>0.17638460263015701</v>
      </c>
      <c r="N11" s="17">
        <v>0.23899657125537799</v>
      </c>
      <c r="O11" s="17">
        <v>0.20559108153229599</v>
      </c>
      <c r="P11" s="17"/>
      <c r="Q11" s="17">
        <v>0.20384323502653401</v>
      </c>
      <c r="R11" s="17">
        <v>0.17261573812789599</v>
      </c>
      <c r="S11" s="17">
        <v>0.19257307041857599</v>
      </c>
      <c r="T11" s="17">
        <v>0.22287219728014401</v>
      </c>
      <c r="U11" s="17"/>
      <c r="V11" s="17">
        <v>0.20393356757495401</v>
      </c>
      <c r="W11" s="17">
        <v>0.22194668370981199</v>
      </c>
      <c r="X11" s="17">
        <v>0.200239747399686</v>
      </c>
      <c r="Y11" s="17">
        <v>0.17765939063103101</v>
      </c>
      <c r="Z11" s="17">
        <v>0.22790250826587</v>
      </c>
      <c r="AA11" s="17">
        <v>0.23777157076798999</v>
      </c>
      <c r="AB11" s="17">
        <v>0.23394731204046701</v>
      </c>
      <c r="AC11" s="17">
        <v>0.25298571551117699</v>
      </c>
      <c r="AD11" s="17">
        <v>0.227826823696614</v>
      </c>
      <c r="AE11" s="17"/>
      <c r="AF11" s="17">
        <v>0.20722566635195599</v>
      </c>
      <c r="AG11" s="17">
        <v>0.238773982619681</v>
      </c>
      <c r="AH11" s="17">
        <v>0.198341585141765</v>
      </c>
      <c r="AI11" s="17">
        <v>0.19606733607031199</v>
      </c>
      <c r="AJ11" s="17">
        <v>0.21531024970031301</v>
      </c>
      <c r="AK11" s="17">
        <v>0.2238552163178</v>
      </c>
      <c r="AL11" s="17"/>
      <c r="AM11" s="17">
        <v>0.20779998709304301</v>
      </c>
      <c r="AN11" s="17">
        <v>0.22965361141919599</v>
      </c>
      <c r="AO11" s="17">
        <v>0.24109883150109901</v>
      </c>
      <c r="AP11" s="17">
        <v>0.213893722696962</v>
      </c>
      <c r="AQ11" s="17">
        <v>0.29871129548217401</v>
      </c>
      <c r="AR11" s="17">
        <v>0.24136321109176601</v>
      </c>
      <c r="AS11" s="17">
        <v>0.216958581424046</v>
      </c>
      <c r="AT11" s="17">
        <v>0.21351705313827701</v>
      </c>
      <c r="AU11" s="17">
        <v>0.248891913068159</v>
      </c>
      <c r="AV11" s="17">
        <v>0.23516401967173001</v>
      </c>
      <c r="AW11" s="17">
        <v>0.21267693908892499</v>
      </c>
      <c r="AX11" s="17">
        <v>0.268715157110475</v>
      </c>
      <c r="AY11" s="17">
        <v>0.196968044727208</v>
      </c>
      <c r="AZ11" s="17">
        <v>0.111951254672131</v>
      </c>
      <c r="BA11" s="17">
        <v>0.14622842903511099</v>
      </c>
      <c r="BB11" s="17">
        <v>0.15169450818034999</v>
      </c>
      <c r="BC11" s="17"/>
      <c r="BD11" s="17">
        <v>0.22238578215466001</v>
      </c>
      <c r="BE11" s="17">
        <v>0.19587881228429799</v>
      </c>
      <c r="BF11" s="17">
        <v>0.229327286698641</v>
      </c>
      <c r="BG11" s="17"/>
      <c r="BH11" s="17">
        <v>0.23304193561556599</v>
      </c>
      <c r="BI11" s="17">
        <v>0.13467660918267499</v>
      </c>
      <c r="BJ11" s="17">
        <v>0.20643570956846799</v>
      </c>
      <c r="BK11" s="17"/>
      <c r="BL11" s="17">
        <v>0.31137009720717801</v>
      </c>
      <c r="BM11" s="17">
        <v>0.21391826434036601</v>
      </c>
      <c r="BN11" s="17">
        <v>0.184332370925686</v>
      </c>
      <c r="BO11" s="17"/>
      <c r="BP11" s="17">
        <v>0.210434446661211</v>
      </c>
      <c r="BQ11" s="17">
        <v>0.21453519231919299</v>
      </c>
      <c r="BR11" s="17"/>
      <c r="BS11" s="17">
        <v>0.21142037667086699</v>
      </c>
      <c r="BT11" s="17">
        <v>0.203940822821848</v>
      </c>
      <c r="BU11" s="17">
        <v>0.23615428227818699</v>
      </c>
      <c r="BV11" s="17">
        <v>0.21520264507891901</v>
      </c>
      <c r="BW11" s="17"/>
      <c r="BX11" s="17">
        <v>0.21927861612942001</v>
      </c>
      <c r="BY11" s="17">
        <v>0.19022959979017501</v>
      </c>
      <c r="BZ11" s="17">
        <v>0.21941779673810499</v>
      </c>
      <c r="CA11" s="17"/>
      <c r="CB11" s="17">
        <v>0.26018327130763902</v>
      </c>
      <c r="CC11" s="17">
        <v>0.190984009892817</v>
      </c>
      <c r="CD11" s="17">
        <v>0.225242752153546</v>
      </c>
      <c r="CE11" s="17">
        <v>0.19948537068760799</v>
      </c>
      <c r="CF11" s="17">
        <v>0.122077636596019</v>
      </c>
      <c r="CG11" s="17">
        <v>0.28736894614452901</v>
      </c>
      <c r="CH11" s="17"/>
      <c r="CI11" s="17">
        <v>0.19149752704970499</v>
      </c>
      <c r="CJ11" s="17">
        <v>0.189484278903301</v>
      </c>
      <c r="CK11" s="17">
        <v>0.29936938598441698</v>
      </c>
      <c r="CL11" s="17">
        <v>0.218815488243984</v>
      </c>
    </row>
    <row r="12" spans="2:90" x14ac:dyDescent="0.35">
      <c r="B12" s="21" t="s">
        <v>518</v>
      </c>
      <c r="C12" s="17">
        <v>0.171375879329494</v>
      </c>
      <c r="D12" s="17">
        <v>0.18578899281036099</v>
      </c>
      <c r="E12" s="17">
        <v>0.15650818212025</v>
      </c>
      <c r="F12" s="17"/>
      <c r="G12" s="17">
        <v>0.172495148533723</v>
      </c>
      <c r="H12" s="17">
        <v>0.190631699156319</v>
      </c>
      <c r="I12" s="17">
        <v>0.18487007817735601</v>
      </c>
      <c r="J12" s="17">
        <v>0.220011282641769</v>
      </c>
      <c r="K12" s="17">
        <v>0.16052051340107201</v>
      </c>
      <c r="L12" s="17">
        <v>0.15185845500887599</v>
      </c>
      <c r="M12" s="17">
        <v>0.18765910826910301</v>
      </c>
      <c r="N12" s="17">
        <v>0.13068625127009501</v>
      </c>
      <c r="O12" s="17">
        <v>0.15004679094485801</v>
      </c>
      <c r="P12" s="17"/>
      <c r="Q12" s="17">
        <v>0.116690944829153</v>
      </c>
      <c r="R12" s="17">
        <v>8.0430488244759402E-2</v>
      </c>
      <c r="S12" s="17">
        <v>0.18081393004874699</v>
      </c>
      <c r="T12" s="17">
        <v>0.18496072025076099</v>
      </c>
      <c r="U12" s="17"/>
      <c r="V12" s="17">
        <v>0.153632081814111</v>
      </c>
      <c r="W12" s="17">
        <v>0.160995178690816</v>
      </c>
      <c r="X12" s="17">
        <v>0.183380676141529</v>
      </c>
      <c r="Y12" s="17">
        <v>0.20975759975276301</v>
      </c>
      <c r="Z12" s="17">
        <v>0.17749345805883099</v>
      </c>
      <c r="AA12" s="17">
        <v>0.18101609162874699</v>
      </c>
      <c r="AB12" s="17">
        <v>0.17082309163593301</v>
      </c>
      <c r="AC12" s="17">
        <v>0.20627905939430699</v>
      </c>
      <c r="AD12" s="17">
        <v>0.14442234642341001</v>
      </c>
      <c r="AE12" s="17"/>
      <c r="AF12" s="17">
        <v>0.179926549286889</v>
      </c>
      <c r="AG12" s="17">
        <v>0.17107697802428101</v>
      </c>
      <c r="AH12" s="17">
        <v>0.17731675783585801</v>
      </c>
      <c r="AI12" s="17">
        <v>0.17259413994863801</v>
      </c>
      <c r="AJ12" s="17">
        <v>0.20810784343184199</v>
      </c>
      <c r="AK12" s="17">
        <v>0.140163472735783</v>
      </c>
      <c r="AL12" s="17"/>
      <c r="AM12" s="17">
        <v>0.16063447238424999</v>
      </c>
      <c r="AN12" s="17">
        <v>0.18755867492620501</v>
      </c>
      <c r="AO12" s="17">
        <v>0.15989791775274301</v>
      </c>
      <c r="AP12" s="17">
        <v>0.209286904523556</v>
      </c>
      <c r="AQ12" s="17">
        <v>0.16728076868879799</v>
      </c>
      <c r="AR12" s="17">
        <v>0.20240392488095901</v>
      </c>
      <c r="AS12" s="17">
        <v>0.155019428449541</v>
      </c>
      <c r="AT12" s="17">
        <v>0.16385040952112401</v>
      </c>
      <c r="AU12" s="17">
        <v>0.17203780165141799</v>
      </c>
      <c r="AV12" s="17">
        <v>0.16623577522351299</v>
      </c>
      <c r="AW12" s="17">
        <v>0.17017074715809799</v>
      </c>
      <c r="AX12" s="17">
        <v>0.18326126666826101</v>
      </c>
      <c r="AY12" s="17">
        <v>0.19103243273742199</v>
      </c>
      <c r="AZ12" s="17">
        <v>0.14905719137690199</v>
      </c>
      <c r="BA12" s="17">
        <v>0.147987081711112</v>
      </c>
      <c r="BB12" s="17">
        <v>0.13097819923607601</v>
      </c>
      <c r="BC12" s="17"/>
      <c r="BD12" s="17">
        <v>0.13388419306278801</v>
      </c>
      <c r="BE12" s="17">
        <v>0.196856126105559</v>
      </c>
      <c r="BF12" s="17">
        <v>0.187286953296979</v>
      </c>
      <c r="BG12" s="17"/>
      <c r="BH12" s="17">
        <v>0.19369540904323501</v>
      </c>
      <c r="BI12" s="17">
        <v>6.5689854709945997E-2</v>
      </c>
      <c r="BJ12" s="17">
        <v>0.13385103139172699</v>
      </c>
      <c r="BK12" s="17"/>
      <c r="BL12" s="17">
        <v>0.10336455031505599</v>
      </c>
      <c r="BM12" s="17">
        <v>0.116650423098212</v>
      </c>
      <c r="BN12" s="17">
        <v>0.11097915097964001</v>
      </c>
      <c r="BO12" s="17"/>
      <c r="BP12" s="17">
        <v>0.17052268920786001</v>
      </c>
      <c r="BQ12" s="17">
        <v>0.186461879588322</v>
      </c>
      <c r="BR12" s="17"/>
      <c r="BS12" s="17">
        <v>0.120606293324499</v>
      </c>
      <c r="BT12" s="17">
        <v>0.14493162897429099</v>
      </c>
      <c r="BU12" s="17">
        <v>0.13517043104507201</v>
      </c>
      <c r="BV12" s="17">
        <v>0.22201203732817101</v>
      </c>
      <c r="BW12" s="17"/>
      <c r="BX12" s="17">
        <v>0.151114576043057</v>
      </c>
      <c r="BY12" s="17">
        <v>0.19717394581804301</v>
      </c>
      <c r="BZ12" s="17">
        <v>0.17179783636947199</v>
      </c>
      <c r="CA12" s="17"/>
      <c r="CB12" s="17">
        <v>0.159791839131665</v>
      </c>
      <c r="CC12" s="17">
        <v>0.132849572953286</v>
      </c>
      <c r="CD12" s="17">
        <v>0.31718713217345901</v>
      </c>
      <c r="CE12" s="17">
        <v>0.14190441052064101</v>
      </c>
      <c r="CF12" s="17">
        <v>7.5893414147298596E-2</v>
      </c>
      <c r="CG12" s="17">
        <v>0.12852559642735201</v>
      </c>
      <c r="CH12" s="17"/>
      <c r="CI12" s="17">
        <v>0.169015463706889</v>
      </c>
      <c r="CJ12" s="17">
        <v>0.21993356356100199</v>
      </c>
      <c r="CK12" s="17">
        <v>0.14772188550783399</v>
      </c>
      <c r="CL12" s="17">
        <v>0.14956287817180999</v>
      </c>
    </row>
    <row r="13" spans="2:90" x14ac:dyDescent="0.35">
      <c r="B13" s="21" t="s">
        <v>110</v>
      </c>
      <c r="C13" s="23">
        <v>6.8916121409664605E-2</v>
      </c>
      <c r="D13" s="23">
        <v>7.77210032003047E-2</v>
      </c>
      <c r="E13" s="23">
        <v>5.9550533098065801E-2</v>
      </c>
      <c r="F13" s="23"/>
      <c r="G13" s="23">
        <v>9.0347411581108705E-2</v>
      </c>
      <c r="H13" s="23">
        <v>8.2461651543659101E-2</v>
      </c>
      <c r="I13" s="23">
        <v>5.42235413881599E-2</v>
      </c>
      <c r="J13" s="23">
        <v>5.4059897309046999E-2</v>
      </c>
      <c r="K13" s="23">
        <v>5.4801530949532599E-2</v>
      </c>
      <c r="L13" s="23">
        <v>7.4349481918842095E-2</v>
      </c>
      <c r="M13" s="23">
        <v>5.2874426760057103E-2</v>
      </c>
      <c r="N13" s="23">
        <v>8.8036500717499799E-2</v>
      </c>
      <c r="O13" s="23">
        <v>6.7942205341022799E-2</v>
      </c>
      <c r="P13" s="23"/>
      <c r="Q13" s="23">
        <v>5.5560500949919198E-2</v>
      </c>
      <c r="R13" s="23">
        <v>6.3478710503286906E-2</v>
      </c>
      <c r="S13" s="23">
        <v>4.8743619677703097E-2</v>
      </c>
      <c r="T13" s="23">
        <v>6.9302535443118901E-2</v>
      </c>
      <c r="U13" s="23"/>
      <c r="V13" s="23">
        <v>6.2353416946111601E-2</v>
      </c>
      <c r="W13" s="23">
        <v>6.4510165004207795E-2</v>
      </c>
      <c r="X13" s="23">
        <v>8.3761529023841805E-2</v>
      </c>
      <c r="Y13" s="23">
        <v>5.9047901551145497E-2</v>
      </c>
      <c r="Z13" s="23">
        <v>4.7116501754058099E-2</v>
      </c>
      <c r="AA13" s="23">
        <v>8.8483298187252798E-2</v>
      </c>
      <c r="AB13" s="23">
        <v>7.2251103049745302E-2</v>
      </c>
      <c r="AC13" s="23">
        <v>0.107761687185794</v>
      </c>
      <c r="AD13" s="23">
        <v>6.2835611149353099E-2</v>
      </c>
      <c r="AE13" s="23"/>
      <c r="AF13" s="23">
        <v>8.5396439824121401E-2</v>
      </c>
      <c r="AG13" s="23">
        <v>5.32720675873209E-2</v>
      </c>
      <c r="AH13" s="23">
        <v>8.3489887020351997E-2</v>
      </c>
      <c r="AI13" s="23">
        <v>0.107942778394553</v>
      </c>
      <c r="AJ13" s="23">
        <v>6.4994070521773903E-2</v>
      </c>
      <c r="AK13" s="23">
        <v>5.9454506605235297E-2</v>
      </c>
      <c r="AL13" s="23"/>
      <c r="AM13" s="23">
        <v>0.109867295798294</v>
      </c>
      <c r="AN13" s="23">
        <v>7.6969596134268001E-2</v>
      </c>
      <c r="AO13" s="23">
        <v>7.6362515979736395E-2</v>
      </c>
      <c r="AP13" s="23">
        <v>8.2083969406502394E-2</v>
      </c>
      <c r="AQ13" s="23">
        <v>2.28341644211114E-2</v>
      </c>
      <c r="AR13" s="23">
        <v>6.3388708536292707E-2</v>
      </c>
      <c r="AS13" s="23">
        <v>8.1955932442055804E-2</v>
      </c>
      <c r="AT13" s="23">
        <v>5.9752922505281199E-2</v>
      </c>
      <c r="AU13" s="23">
        <v>1.9608732104927001E-2</v>
      </c>
      <c r="AV13" s="23">
        <v>5.7827082075662402E-2</v>
      </c>
      <c r="AW13" s="23">
        <v>4.1642108569115897E-2</v>
      </c>
      <c r="AX13" s="23">
        <v>2.8354905507448E-2</v>
      </c>
      <c r="AY13" s="23">
        <v>5.81698844828775E-2</v>
      </c>
      <c r="AZ13" s="23">
        <v>5.3993249861211602E-2</v>
      </c>
      <c r="BA13" s="23">
        <v>8.1219044318281405E-2</v>
      </c>
      <c r="BB13" s="23">
        <v>2.2086609034047799E-2</v>
      </c>
      <c r="BC13" s="23"/>
      <c r="BD13" s="23">
        <v>5.54712785350117E-2</v>
      </c>
      <c r="BE13" s="23">
        <v>7.50270356120364E-2</v>
      </c>
      <c r="BF13" s="23">
        <v>7.3830820935180799E-2</v>
      </c>
      <c r="BG13" s="23"/>
      <c r="BH13" s="23">
        <v>6.7221395422983193E-2</v>
      </c>
      <c r="BI13" s="23">
        <v>4.82671691616667E-2</v>
      </c>
      <c r="BJ13" s="23">
        <v>2.6550178968886201E-2</v>
      </c>
      <c r="BK13" s="23"/>
      <c r="BL13" s="23">
        <v>7.6589877743772905E-2</v>
      </c>
      <c r="BM13" s="23">
        <v>5.5628492172628899E-2</v>
      </c>
      <c r="BN13" s="23">
        <v>3.8087078309496099E-2</v>
      </c>
      <c r="BO13" s="23"/>
      <c r="BP13" s="23">
        <v>5.7970794716737002E-2</v>
      </c>
      <c r="BQ13" s="23">
        <v>7.4855951467352105E-2</v>
      </c>
      <c r="BR13" s="23"/>
      <c r="BS13" s="23">
        <v>3.0851983023338199E-2</v>
      </c>
      <c r="BT13" s="23">
        <v>3.5955497213452703E-2</v>
      </c>
      <c r="BU13" s="23">
        <v>6.3139779478754002E-2</v>
      </c>
      <c r="BV13" s="23">
        <v>8.00142671308465E-2</v>
      </c>
      <c r="BW13" s="23"/>
      <c r="BX13" s="23">
        <v>5.2761168905180303E-2</v>
      </c>
      <c r="BY13" s="23">
        <v>4.8289024443449798E-2</v>
      </c>
      <c r="BZ13" s="23">
        <v>7.1784109951175207E-2</v>
      </c>
      <c r="CA13" s="23"/>
      <c r="CB13" s="23">
        <v>3.5384929027930397E-2</v>
      </c>
      <c r="CC13" s="23">
        <v>6.2085605601677897E-2</v>
      </c>
      <c r="CD13" s="23">
        <v>9.7230953272729598E-2</v>
      </c>
      <c r="CE13" s="23">
        <v>6.7592899186806901E-2</v>
      </c>
      <c r="CF13" s="23">
        <v>3.7267061772273E-2</v>
      </c>
      <c r="CG13" s="23">
        <v>0.103814872523367</v>
      </c>
      <c r="CH13" s="23"/>
      <c r="CI13" s="23">
        <v>9.8791417278825303E-2</v>
      </c>
      <c r="CJ13" s="23">
        <v>4.6068441489844701E-2</v>
      </c>
      <c r="CK13" s="23">
        <v>0.14272322249078601</v>
      </c>
      <c r="CL13" s="23">
        <v>5.6043640671965399E-2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521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515</v>
      </c>
      <c r="C9" s="17">
        <v>0.17209226154701401</v>
      </c>
      <c r="D9" s="17">
        <v>0.168946509329922</v>
      </c>
      <c r="E9" s="17">
        <v>0.17691240876132</v>
      </c>
      <c r="F9" s="17"/>
      <c r="G9" s="17">
        <v>0.18615023515432799</v>
      </c>
      <c r="H9" s="17">
        <v>0.15153804943440799</v>
      </c>
      <c r="I9" s="17">
        <v>0.19019294179042801</v>
      </c>
      <c r="J9" s="17">
        <v>0.17801367280105501</v>
      </c>
      <c r="K9" s="17">
        <v>0.17166178523454301</v>
      </c>
      <c r="L9" s="17">
        <v>0.15773703882388401</v>
      </c>
      <c r="M9" s="17">
        <v>0.17577645846960699</v>
      </c>
      <c r="N9" s="17">
        <v>0.175999066613752</v>
      </c>
      <c r="O9" s="17">
        <v>0.163287202643534</v>
      </c>
      <c r="P9" s="17"/>
      <c r="Q9" s="17">
        <v>0.19855378748070299</v>
      </c>
      <c r="R9" s="17">
        <v>0.21200049243539401</v>
      </c>
      <c r="S9" s="17">
        <v>0.21431307578412101</v>
      </c>
      <c r="T9" s="17">
        <v>0.168437700773267</v>
      </c>
      <c r="U9" s="17"/>
      <c r="V9" s="17">
        <v>0.19347054521409801</v>
      </c>
      <c r="W9" s="17">
        <v>0.15308602575507199</v>
      </c>
      <c r="X9" s="17">
        <v>0.17154022254264401</v>
      </c>
      <c r="Y9" s="17">
        <v>0.161677802955633</v>
      </c>
      <c r="Z9" s="17">
        <v>0.147692267722037</v>
      </c>
      <c r="AA9" s="17">
        <v>0.18875715510232299</v>
      </c>
      <c r="AB9" s="17">
        <v>0.190876178279061</v>
      </c>
      <c r="AC9" s="17">
        <v>0.12952280338234501</v>
      </c>
      <c r="AD9" s="17">
        <v>0.17870535384081099</v>
      </c>
      <c r="AE9" s="17"/>
      <c r="AF9" s="17">
        <v>0.17079480450189699</v>
      </c>
      <c r="AG9" s="17">
        <v>0.16476550773930801</v>
      </c>
      <c r="AH9" s="17">
        <v>0.16551463537553901</v>
      </c>
      <c r="AI9" s="17">
        <v>0.22294452971065901</v>
      </c>
      <c r="AJ9" s="17">
        <v>0.14712032622968299</v>
      </c>
      <c r="AK9" s="17">
        <v>0.18752003949281401</v>
      </c>
      <c r="AL9" s="17"/>
      <c r="AM9" s="17">
        <v>0.121261203027766</v>
      </c>
      <c r="AN9" s="17">
        <v>0.158241196303231</v>
      </c>
      <c r="AO9" s="17">
        <v>0.15401710872653501</v>
      </c>
      <c r="AP9" s="17">
        <v>0.138500618402113</v>
      </c>
      <c r="AQ9" s="17">
        <v>0.15940867770155001</v>
      </c>
      <c r="AR9" s="17">
        <v>0.16017913951195401</v>
      </c>
      <c r="AS9" s="17">
        <v>0.17965248409384399</v>
      </c>
      <c r="AT9" s="17">
        <v>0.18607871349213301</v>
      </c>
      <c r="AU9" s="17">
        <v>0.17676031386996699</v>
      </c>
      <c r="AV9" s="17">
        <v>0.19709002223442401</v>
      </c>
      <c r="AW9" s="17">
        <v>0.18505002921868899</v>
      </c>
      <c r="AX9" s="17">
        <v>0.18013548036716101</v>
      </c>
      <c r="AY9" s="17">
        <v>0.18823091553094501</v>
      </c>
      <c r="AZ9" s="17">
        <v>0.32249926890693797</v>
      </c>
      <c r="BA9" s="17">
        <v>0.24173718473700101</v>
      </c>
      <c r="BB9" s="17">
        <v>0.235220541133348</v>
      </c>
      <c r="BC9" s="17"/>
      <c r="BD9" s="17">
        <v>0.18892315184889999</v>
      </c>
      <c r="BE9" s="17">
        <v>0.17334032814804501</v>
      </c>
      <c r="BF9" s="17">
        <v>0.15867500610433599</v>
      </c>
      <c r="BG9" s="17"/>
      <c r="BH9" s="17">
        <v>0.154324056241815</v>
      </c>
      <c r="BI9" s="17">
        <v>0.22861623231289699</v>
      </c>
      <c r="BJ9" s="17">
        <v>0.29257927781939302</v>
      </c>
      <c r="BK9" s="17"/>
      <c r="BL9" s="17">
        <v>0.165553044187677</v>
      </c>
      <c r="BM9" s="17">
        <v>0.19310422897769799</v>
      </c>
      <c r="BN9" s="17">
        <v>0.31516823042478398</v>
      </c>
      <c r="BO9" s="17"/>
      <c r="BP9" s="17">
        <v>0.176649845003536</v>
      </c>
      <c r="BQ9" s="17">
        <v>0.16854433580891101</v>
      </c>
      <c r="BR9" s="17"/>
      <c r="BS9" s="17">
        <v>0.27586082319233202</v>
      </c>
      <c r="BT9" s="17">
        <v>0.21430865849273401</v>
      </c>
      <c r="BU9" s="17">
        <v>0.15191653299035399</v>
      </c>
      <c r="BV9" s="17">
        <v>0.13491348420235999</v>
      </c>
      <c r="BW9" s="17"/>
      <c r="BX9" s="17">
        <v>0.18890852371731301</v>
      </c>
      <c r="BY9" s="17">
        <v>0.17476537798917799</v>
      </c>
      <c r="BZ9" s="17">
        <v>0.17026203602553</v>
      </c>
      <c r="CA9" s="17"/>
      <c r="CB9" s="17">
        <v>0.18185800610994701</v>
      </c>
      <c r="CC9" s="17">
        <v>0.236792503670055</v>
      </c>
      <c r="CD9" s="17">
        <v>5.7882466809701598E-2</v>
      </c>
      <c r="CE9" s="17">
        <v>0.14311875527637</v>
      </c>
      <c r="CF9" s="17">
        <v>0.36120752964956698</v>
      </c>
      <c r="CG9" s="17">
        <v>0.126783819540361</v>
      </c>
      <c r="CH9" s="17"/>
      <c r="CI9" s="17">
        <v>0.16950366738307601</v>
      </c>
      <c r="CJ9" s="17">
        <v>0.21556608627528101</v>
      </c>
      <c r="CK9" s="17">
        <v>7.6732729157466498E-2</v>
      </c>
      <c r="CL9" s="17">
        <v>0.172414597914888</v>
      </c>
    </row>
    <row r="10" spans="2:90" x14ac:dyDescent="0.35">
      <c r="B10" s="21" t="s">
        <v>516</v>
      </c>
      <c r="C10" s="17">
        <v>0.377514075571311</v>
      </c>
      <c r="D10" s="17">
        <v>0.36587168624268301</v>
      </c>
      <c r="E10" s="17">
        <v>0.38885284904319301</v>
      </c>
      <c r="F10" s="17"/>
      <c r="G10" s="17">
        <v>0.40415125165933402</v>
      </c>
      <c r="H10" s="17">
        <v>0.37804436145759301</v>
      </c>
      <c r="I10" s="17">
        <v>0.30912545022867499</v>
      </c>
      <c r="J10" s="17">
        <v>0.34688567921491897</v>
      </c>
      <c r="K10" s="17">
        <v>0.41753396206361498</v>
      </c>
      <c r="L10" s="17">
        <v>0.42456418336870699</v>
      </c>
      <c r="M10" s="17">
        <v>0.41722041924055198</v>
      </c>
      <c r="N10" s="17">
        <v>0.35165752532806599</v>
      </c>
      <c r="O10" s="17">
        <v>0.34785620169049702</v>
      </c>
      <c r="P10" s="17"/>
      <c r="Q10" s="17">
        <v>0.38044807834264199</v>
      </c>
      <c r="R10" s="17">
        <v>0.41415059279310301</v>
      </c>
      <c r="S10" s="17">
        <v>0.34595756625311302</v>
      </c>
      <c r="T10" s="17">
        <v>0.37666490289503302</v>
      </c>
      <c r="U10" s="17"/>
      <c r="V10" s="17">
        <v>0.36734539034338798</v>
      </c>
      <c r="W10" s="17">
        <v>0.43170461808628502</v>
      </c>
      <c r="X10" s="17">
        <v>0.34892150428498903</v>
      </c>
      <c r="Y10" s="17">
        <v>0.37885656021129999</v>
      </c>
      <c r="Z10" s="17">
        <v>0.350228704526795</v>
      </c>
      <c r="AA10" s="17">
        <v>0.33836106579651298</v>
      </c>
      <c r="AB10" s="17">
        <v>0.38588414811184402</v>
      </c>
      <c r="AC10" s="17">
        <v>0.367232790785395</v>
      </c>
      <c r="AD10" s="17">
        <v>0.393555492212948</v>
      </c>
      <c r="AE10" s="17"/>
      <c r="AF10" s="17">
        <v>0.333041538454042</v>
      </c>
      <c r="AG10" s="17">
        <v>0.35982725180587199</v>
      </c>
      <c r="AH10" s="17">
        <v>0.38252720146691199</v>
      </c>
      <c r="AI10" s="17">
        <v>0.38112667373652998</v>
      </c>
      <c r="AJ10" s="17">
        <v>0.42472199412367301</v>
      </c>
      <c r="AK10" s="17">
        <v>0.38764212055127401</v>
      </c>
      <c r="AL10" s="17"/>
      <c r="AM10" s="17">
        <v>0.27477488795241001</v>
      </c>
      <c r="AN10" s="17">
        <v>0.25603480892487601</v>
      </c>
      <c r="AO10" s="17">
        <v>0.38100559232910702</v>
      </c>
      <c r="AP10" s="17">
        <v>0.40460262422750098</v>
      </c>
      <c r="AQ10" s="17">
        <v>0.33267365703686802</v>
      </c>
      <c r="AR10" s="17">
        <v>0.34922782519034301</v>
      </c>
      <c r="AS10" s="17">
        <v>0.40337357955865499</v>
      </c>
      <c r="AT10" s="17">
        <v>0.363023399423961</v>
      </c>
      <c r="AU10" s="17">
        <v>0.47364086764386998</v>
      </c>
      <c r="AV10" s="17">
        <v>0.40129810921081299</v>
      </c>
      <c r="AW10" s="17">
        <v>0.369731327536306</v>
      </c>
      <c r="AX10" s="17">
        <v>0.38786347539104299</v>
      </c>
      <c r="AY10" s="17">
        <v>0.40512727682607702</v>
      </c>
      <c r="AZ10" s="17">
        <v>0.32559626411200898</v>
      </c>
      <c r="BA10" s="17">
        <v>0.33341516752844103</v>
      </c>
      <c r="BB10" s="17">
        <v>0.52655859509396197</v>
      </c>
      <c r="BC10" s="17"/>
      <c r="BD10" s="17">
        <v>0.42957771280376</v>
      </c>
      <c r="BE10" s="17">
        <v>0.36127802853612101</v>
      </c>
      <c r="BF10" s="17">
        <v>0.34449741906874598</v>
      </c>
      <c r="BG10" s="17"/>
      <c r="BH10" s="17">
        <v>0.377721285612102</v>
      </c>
      <c r="BI10" s="17">
        <v>0.41652935641571198</v>
      </c>
      <c r="BJ10" s="17">
        <v>0.44146823722211997</v>
      </c>
      <c r="BK10" s="17"/>
      <c r="BL10" s="17">
        <v>0.30975523356937701</v>
      </c>
      <c r="BM10" s="17">
        <v>0.42058391654992999</v>
      </c>
      <c r="BN10" s="17">
        <v>0.37971064580133701</v>
      </c>
      <c r="BO10" s="17"/>
      <c r="BP10" s="17">
        <v>0.41079941596740099</v>
      </c>
      <c r="BQ10" s="17">
        <v>0.342719656383147</v>
      </c>
      <c r="BR10" s="17"/>
      <c r="BS10" s="17">
        <v>0.40016752156164598</v>
      </c>
      <c r="BT10" s="17">
        <v>0.415401888808833</v>
      </c>
      <c r="BU10" s="17">
        <v>0.41035281277298002</v>
      </c>
      <c r="BV10" s="17">
        <v>0.34579246665496799</v>
      </c>
      <c r="BW10" s="17"/>
      <c r="BX10" s="17">
        <v>0.39094445304523601</v>
      </c>
      <c r="BY10" s="17">
        <v>0.37812422060875001</v>
      </c>
      <c r="BZ10" s="17">
        <v>0.37614605478907198</v>
      </c>
      <c r="CA10" s="17"/>
      <c r="CB10" s="17">
        <v>0.44507741815683799</v>
      </c>
      <c r="CC10" s="17">
        <v>0.39995672407774902</v>
      </c>
      <c r="CD10" s="17">
        <v>0.30785083743766201</v>
      </c>
      <c r="CE10" s="17">
        <v>0.43231510919640298</v>
      </c>
      <c r="CF10" s="17">
        <v>0.40044143416610101</v>
      </c>
      <c r="CG10" s="17">
        <v>0.29173468930631502</v>
      </c>
      <c r="CH10" s="17"/>
      <c r="CI10" s="17">
        <v>0.32671604522678299</v>
      </c>
      <c r="CJ10" s="17">
        <v>0.368004408278304</v>
      </c>
      <c r="CK10" s="17">
        <v>0.28185000034980701</v>
      </c>
      <c r="CL10" s="17">
        <v>0.41998203765271602</v>
      </c>
    </row>
    <row r="11" spans="2:90" x14ac:dyDescent="0.35">
      <c r="B11" s="21" t="s">
        <v>517</v>
      </c>
      <c r="C11" s="17">
        <v>0.21344305299045699</v>
      </c>
      <c r="D11" s="17">
        <v>0.21463090413882899</v>
      </c>
      <c r="E11" s="17">
        <v>0.21287640585826201</v>
      </c>
      <c r="F11" s="17"/>
      <c r="G11" s="17">
        <v>0.17365270622672299</v>
      </c>
      <c r="H11" s="17">
        <v>0.18667883111106301</v>
      </c>
      <c r="I11" s="17">
        <v>0.24051279303473799</v>
      </c>
      <c r="J11" s="17">
        <v>0.23994242222119899</v>
      </c>
      <c r="K11" s="17">
        <v>0.21075838173526401</v>
      </c>
      <c r="L11" s="17">
        <v>0.16962108913118101</v>
      </c>
      <c r="M11" s="17">
        <v>0.217198169472436</v>
      </c>
      <c r="N11" s="17">
        <v>0.22231516221485301</v>
      </c>
      <c r="O11" s="17">
        <v>0.256731377310989</v>
      </c>
      <c r="P11" s="17"/>
      <c r="Q11" s="17">
        <v>0.21433536604227699</v>
      </c>
      <c r="R11" s="17">
        <v>0.19006270110991999</v>
      </c>
      <c r="S11" s="17">
        <v>0.26010493676706697</v>
      </c>
      <c r="T11" s="17">
        <v>0.213066028419725</v>
      </c>
      <c r="U11" s="17"/>
      <c r="V11" s="17">
        <v>0.236462674221599</v>
      </c>
      <c r="W11" s="17">
        <v>0.2025845797876</v>
      </c>
      <c r="X11" s="17">
        <v>0.216167252237326</v>
      </c>
      <c r="Y11" s="17">
        <v>0.17405495447077199</v>
      </c>
      <c r="Z11" s="17">
        <v>0.25327832136169198</v>
      </c>
      <c r="AA11" s="17">
        <v>0.22252721433896799</v>
      </c>
      <c r="AB11" s="17">
        <v>0.19401846983196999</v>
      </c>
      <c r="AC11" s="17">
        <v>0.23945285712880601</v>
      </c>
      <c r="AD11" s="17">
        <v>0.19872778555477799</v>
      </c>
      <c r="AE11" s="17"/>
      <c r="AF11" s="17">
        <v>0.195795792815041</v>
      </c>
      <c r="AG11" s="17">
        <v>0.24656599395779899</v>
      </c>
      <c r="AH11" s="17">
        <v>0.19757496885175299</v>
      </c>
      <c r="AI11" s="17">
        <v>0.149139968651022</v>
      </c>
      <c r="AJ11" s="17">
        <v>0.20405249713512</v>
      </c>
      <c r="AK11" s="17">
        <v>0.22662868141725601</v>
      </c>
      <c r="AL11" s="17"/>
      <c r="AM11" s="17">
        <v>0.24086342000910299</v>
      </c>
      <c r="AN11" s="17">
        <v>0.23420838774727401</v>
      </c>
      <c r="AO11" s="17">
        <v>0.190125649630418</v>
      </c>
      <c r="AP11" s="17">
        <v>0.19216831021592801</v>
      </c>
      <c r="AQ11" s="17">
        <v>0.32116550248572101</v>
      </c>
      <c r="AR11" s="17">
        <v>0.26518001914535999</v>
      </c>
      <c r="AS11" s="17">
        <v>0.212365998697368</v>
      </c>
      <c r="AT11" s="17">
        <v>0.20220359646170799</v>
      </c>
      <c r="AU11" s="17">
        <v>0.167445484704419</v>
      </c>
      <c r="AV11" s="17">
        <v>0.20573579112787699</v>
      </c>
      <c r="AW11" s="17">
        <v>0.27382620956522302</v>
      </c>
      <c r="AX11" s="17">
        <v>0.22281669575281801</v>
      </c>
      <c r="AY11" s="17">
        <v>0.184749910531853</v>
      </c>
      <c r="AZ11" s="17">
        <v>0.13480692707762401</v>
      </c>
      <c r="BA11" s="17">
        <v>0.15771051351950699</v>
      </c>
      <c r="BB11" s="17">
        <v>0.109674083652122</v>
      </c>
      <c r="BC11" s="17"/>
      <c r="BD11" s="17">
        <v>0.20944549596533499</v>
      </c>
      <c r="BE11" s="17">
        <v>0.19924312620069401</v>
      </c>
      <c r="BF11" s="17">
        <v>0.22817447160717899</v>
      </c>
      <c r="BG11" s="17"/>
      <c r="BH11" s="17">
        <v>0.22219778211399299</v>
      </c>
      <c r="BI11" s="17">
        <v>0.218387183966058</v>
      </c>
      <c r="BJ11" s="17">
        <v>0.123733784500516</v>
      </c>
      <c r="BK11" s="17"/>
      <c r="BL11" s="17">
        <v>0.241351374982299</v>
      </c>
      <c r="BM11" s="17">
        <v>0.21608881189458101</v>
      </c>
      <c r="BN11" s="17">
        <v>0.18670478727071399</v>
      </c>
      <c r="BO11" s="17"/>
      <c r="BP11" s="17">
        <v>0.21200964765518801</v>
      </c>
      <c r="BQ11" s="17">
        <v>0.213147727360818</v>
      </c>
      <c r="BR11" s="17"/>
      <c r="BS11" s="17">
        <v>0.16648968929577099</v>
      </c>
      <c r="BT11" s="17">
        <v>0.227337745520304</v>
      </c>
      <c r="BU11" s="17">
        <v>0.243121745658195</v>
      </c>
      <c r="BV11" s="17">
        <v>0.205199360913421</v>
      </c>
      <c r="BW11" s="17"/>
      <c r="BX11" s="17">
        <v>0.22185864902090499</v>
      </c>
      <c r="BY11" s="17">
        <v>0.16394777665240201</v>
      </c>
      <c r="BZ11" s="17">
        <v>0.21565083352648101</v>
      </c>
      <c r="CA11" s="17"/>
      <c r="CB11" s="17">
        <v>0.201795232371872</v>
      </c>
      <c r="CC11" s="17">
        <v>0.15828078323723399</v>
      </c>
      <c r="CD11" s="17">
        <v>0.237462280312559</v>
      </c>
      <c r="CE11" s="17">
        <v>0.23879820962248</v>
      </c>
      <c r="CF11" s="17">
        <v>0.13173511626310799</v>
      </c>
      <c r="CG11" s="17">
        <v>0.29699374506979298</v>
      </c>
      <c r="CH11" s="17"/>
      <c r="CI11" s="17">
        <v>0.219813067398232</v>
      </c>
      <c r="CJ11" s="17">
        <v>0.19357086973892501</v>
      </c>
      <c r="CK11" s="17">
        <v>0.30874291057732101</v>
      </c>
      <c r="CL11" s="17">
        <v>0.19836838379763599</v>
      </c>
    </row>
    <row r="12" spans="2:90" x14ac:dyDescent="0.35">
      <c r="B12" s="21" t="s">
        <v>518</v>
      </c>
      <c r="C12" s="17">
        <v>0.15382376916805099</v>
      </c>
      <c r="D12" s="17">
        <v>0.16525697882263601</v>
      </c>
      <c r="E12" s="17">
        <v>0.14255063809224799</v>
      </c>
      <c r="F12" s="17"/>
      <c r="G12" s="17">
        <v>0.135710814868817</v>
      </c>
      <c r="H12" s="17">
        <v>0.188866383231799</v>
      </c>
      <c r="I12" s="17">
        <v>0.183284843707815</v>
      </c>
      <c r="J12" s="17">
        <v>0.17630484446195699</v>
      </c>
      <c r="K12" s="17">
        <v>0.15077318433769701</v>
      </c>
      <c r="L12" s="17">
        <v>0.15393327374502899</v>
      </c>
      <c r="M12" s="17">
        <v>0.11625552441048501</v>
      </c>
      <c r="N12" s="17">
        <v>0.139554629283797</v>
      </c>
      <c r="O12" s="17">
        <v>0.14532198663623899</v>
      </c>
      <c r="P12" s="17"/>
      <c r="Q12" s="17">
        <v>0.142835182233051</v>
      </c>
      <c r="R12" s="17">
        <v>0.11486643525036</v>
      </c>
      <c r="S12" s="17">
        <v>0.113078135093152</v>
      </c>
      <c r="T12" s="17">
        <v>0.15721613107121801</v>
      </c>
      <c r="U12" s="17"/>
      <c r="V12" s="17">
        <v>0.133316040158733</v>
      </c>
      <c r="W12" s="17">
        <v>0.150552322482643</v>
      </c>
      <c r="X12" s="17">
        <v>0.17631006210716599</v>
      </c>
      <c r="Y12" s="17">
        <v>0.20926326853798999</v>
      </c>
      <c r="Z12" s="17">
        <v>0.171324479722541</v>
      </c>
      <c r="AA12" s="17">
        <v>0.143379053856766</v>
      </c>
      <c r="AB12" s="17">
        <v>0.13029180236607499</v>
      </c>
      <c r="AC12" s="17">
        <v>0.12825928873496101</v>
      </c>
      <c r="AD12" s="17">
        <v>0.146107176960942</v>
      </c>
      <c r="AE12" s="17"/>
      <c r="AF12" s="17">
        <v>0.18919404598571599</v>
      </c>
      <c r="AG12" s="17">
        <v>0.15313845714810601</v>
      </c>
      <c r="AH12" s="17">
        <v>0.138597680496029</v>
      </c>
      <c r="AI12" s="17">
        <v>0.15722859892261801</v>
      </c>
      <c r="AJ12" s="17">
        <v>0.15555001829194001</v>
      </c>
      <c r="AK12" s="17">
        <v>0.13139808611953999</v>
      </c>
      <c r="AL12" s="17"/>
      <c r="AM12" s="17">
        <v>0.180669588832644</v>
      </c>
      <c r="AN12" s="17">
        <v>0.23337199331799</v>
      </c>
      <c r="AO12" s="17">
        <v>0.18597169899096899</v>
      </c>
      <c r="AP12" s="17">
        <v>0.16873190719061601</v>
      </c>
      <c r="AQ12" s="17">
        <v>0.14149227739363901</v>
      </c>
      <c r="AR12" s="17">
        <v>0.17597961123106501</v>
      </c>
      <c r="AS12" s="17">
        <v>0.12015035570159199</v>
      </c>
      <c r="AT12" s="17">
        <v>0.148005272513584</v>
      </c>
      <c r="AU12" s="17">
        <v>0.14994867150266</v>
      </c>
      <c r="AV12" s="17">
        <v>0.125936535021278</v>
      </c>
      <c r="AW12" s="17">
        <v>0.11685529110604299</v>
      </c>
      <c r="AX12" s="17">
        <v>0.16734021250293499</v>
      </c>
      <c r="AY12" s="17">
        <v>0.176225875907005</v>
      </c>
      <c r="AZ12" s="17">
        <v>0.16310429004221699</v>
      </c>
      <c r="BA12" s="17">
        <v>0.18591808989677</v>
      </c>
      <c r="BB12" s="17">
        <v>0.10619353040294099</v>
      </c>
      <c r="BC12" s="17"/>
      <c r="BD12" s="17">
        <v>0.112456359170235</v>
      </c>
      <c r="BE12" s="17">
        <v>0.168649120455761</v>
      </c>
      <c r="BF12" s="17">
        <v>0.18000173275835199</v>
      </c>
      <c r="BG12" s="17"/>
      <c r="BH12" s="17">
        <v>0.17138664065178499</v>
      </c>
      <c r="BI12" s="17">
        <v>8.3730215521338303E-2</v>
      </c>
      <c r="BJ12" s="17">
        <v>9.5233499954002598E-2</v>
      </c>
      <c r="BK12" s="17"/>
      <c r="BL12" s="17">
        <v>0.144393310468061</v>
      </c>
      <c r="BM12" s="17">
        <v>0.114076002570624</v>
      </c>
      <c r="BN12" s="17">
        <v>6.6074340584078503E-2</v>
      </c>
      <c r="BO12" s="17"/>
      <c r="BP12" s="17">
        <v>0.128654681785071</v>
      </c>
      <c r="BQ12" s="17">
        <v>0.179536207506068</v>
      </c>
      <c r="BR12" s="17"/>
      <c r="BS12" s="17">
        <v>9.6897303735471396E-2</v>
      </c>
      <c r="BT12" s="17">
        <v>0.105259844149171</v>
      </c>
      <c r="BU12" s="17">
        <v>0.10566623118989101</v>
      </c>
      <c r="BV12" s="17">
        <v>0.22776095021923001</v>
      </c>
      <c r="BW12" s="17"/>
      <c r="BX12" s="17">
        <v>0.110317415168966</v>
      </c>
      <c r="BY12" s="17">
        <v>0.18910246130397901</v>
      </c>
      <c r="BZ12" s="17">
        <v>0.15596599065951799</v>
      </c>
      <c r="CA12" s="17"/>
      <c r="CB12" s="17">
        <v>0.115072908075405</v>
      </c>
      <c r="CC12" s="17">
        <v>0.13403018658086999</v>
      </c>
      <c r="CD12" s="17">
        <v>0.28137514604638297</v>
      </c>
      <c r="CE12" s="17">
        <v>0.12947190656142701</v>
      </c>
      <c r="CF12" s="17">
        <v>5.7304013334784097E-2</v>
      </c>
      <c r="CG12" s="17">
        <v>0.14395127272698799</v>
      </c>
      <c r="CH12" s="17"/>
      <c r="CI12" s="17">
        <v>0.18292145655595099</v>
      </c>
      <c r="CJ12" s="17">
        <v>0.16180456722779299</v>
      </c>
      <c r="CK12" s="17">
        <v>0.15336522437014199</v>
      </c>
      <c r="CL12" s="17">
        <v>0.142710812683598</v>
      </c>
    </row>
    <row r="13" spans="2:90" x14ac:dyDescent="0.35">
      <c r="B13" s="21" t="s">
        <v>110</v>
      </c>
      <c r="C13" s="23">
        <v>8.3126840723167297E-2</v>
      </c>
      <c r="D13" s="23">
        <v>8.5293921465930303E-2</v>
      </c>
      <c r="E13" s="23">
        <v>7.8807698244976507E-2</v>
      </c>
      <c r="F13" s="23"/>
      <c r="G13" s="23">
        <v>0.10033499209079901</v>
      </c>
      <c r="H13" s="23">
        <v>9.4872374765137601E-2</v>
      </c>
      <c r="I13" s="23">
        <v>7.6883971238342896E-2</v>
      </c>
      <c r="J13" s="23">
        <v>5.8853381300869E-2</v>
      </c>
      <c r="K13" s="23">
        <v>4.9272686628880701E-2</v>
      </c>
      <c r="L13" s="23">
        <v>9.4144414931198794E-2</v>
      </c>
      <c r="M13" s="23">
        <v>7.3549428406919207E-2</v>
      </c>
      <c r="N13" s="23">
        <v>0.110473616559533</v>
      </c>
      <c r="O13" s="23">
        <v>8.68032317187417E-2</v>
      </c>
      <c r="P13" s="23"/>
      <c r="Q13" s="23">
        <v>6.3827585901326395E-2</v>
      </c>
      <c r="R13" s="23">
        <v>6.8919778411223598E-2</v>
      </c>
      <c r="S13" s="23">
        <v>6.6546286102546703E-2</v>
      </c>
      <c r="T13" s="23">
        <v>8.4615236840757294E-2</v>
      </c>
      <c r="U13" s="23"/>
      <c r="V13" s="23">
        <v>6.9405350062181501E-2</v>
      </c>
      <c r="W13" s="23">
        <v>6.2072453888398597E-2</v>
      </c>
      <c r="X13" s="23">
        <v>8.7060958827875207E-2</v>
      </c>
      <c r="Y13" s="23">
        <v>7.6147413824305094E-2</v>
      </c>
      <c r="Z13" s="23">
        <v>7.7476226666934503E-2</v>
      </c>
      <c r="AA13" s="23">
        <v>0.10697551090543</v>
      </c>
      <c r="AB13" s="23">
        <v>9.892940141105E-2</v>
      </c>
      <c r="AC13" s="23">
        <v>0.135532259968493</v>
      </c>
      <c r="AD13" s="23">
        <v>8.2904191430521995E-2</v>
      </c>
      <c r="AE13" s="23"/>
      <c r="AF13" s="23">
        <v>0.111173818243304</v>
      </c>
      <c r="AG13" s="23">
        <v>7.5702789348915098E-2</v>
      </c>
      <c r="AH13" s="23">
        <v>0.115785513809767</v>
      </c>
      <c r="AI13" s="23">
        <v>8.95602289791705E-2</v>
      </c>
      <c r="AJ13" s="23">
        <v>6.8555164219585296E-2</v>
      </c>
      <c r="AK13" s="23">
        <v>6.6811072419116005E-2</v>
      </c>
      <c r="AL13" s="23"/>
      <c r="AM13" s="23">
        <v>0.182430900178077</v>
      </c>
      <c r="AN13" s="23">
        <v>0.118143613706628</v>
      </c>
      <c r="AO13" s="23">
        <v>8.8879950322971496E-2</v>
      </c>
      <c r="AP13" s="23">
        <v>9.59965399638429E-2</v>
      </c>
      <c r="AQ13" s="23">
        <v>4.5259885382222101E-2</v>
      </c>
      <c r="AR13" s="23">
        <v>4.9433404921277603E-2</v>
      </c>
      <c r="AS13" s="23">
        <v>8.4457581948541693E-2</v>
      </c>
      <c r="AT13" s="23">
        <v>0.100689018108613</v>
      </c>
      <c r="AU13" s="23">
        <v>3.22046622790833E-2</v>
      </c>
      <c r="AV13" s="23">
        <v>6.9939542405608596E-2</v>
      </c>
      <c r="AW13" s="23">
        <v>5.4537142573739199E-2</v>
      </c>
      <c r="AX13" s="23">
        <v>4.1844135986043501E-2</v>
      </c>
      <c r="AY13" s="23">
        <v>4.5666021204120603E-2</v>
      </c>
      <c r="AZ13" s="23">
        <v>5.3993249861211602E-2</v>
      </c>
      <c r="BA13" s="23">
        <v>8.1219044318281405E-2</v>
      </c>
      <c r="BB13" s="23">
        <v>2.2353249717626901E-2</v>
      </c>
      <c r="BC13" s="23"/>
      <c r="BD13" s="23">
        <v>5.9597280211770402E-2</v>
      </c>
      <c r="BE13" s="23">
        <v>9.7489396659379904E-2</v>
      </c>
      <c r="BF13" s="23">
        <v>8.8651370461386603E-2</v>
      </c>
      <c r="BG13" s="23"/>
      <c r="BH13" s="23">
        <v>7.4370235380305003E-2</v>
      </c>
      <c r="BI13" s="23">
        <v>5.2737011783994897E-2</v>
      </c>
      <c r="BJ13" s="23">
        <v>4.6985200503969003E-2</v>
      </c>
      <c r="BK13" s="23"/>
      <c r="BL13" s="23">
        <v>0.13894703679258599</v>
      </c>
      <c r="BM13" s="23">
        <v>5.6147040007167297E-2</v>
      </c>
      <c r="BN13" s="23">
        <v>5.2341995919086698E-2</v>
      </c>
      <c r="BO13" s="23"/>
      <c r="BP13" s="23">
        <v>7.1886409588804406E-2</v>
      </c>
      <c r="BQ13" s="23">
        <v>9.6052072941055805E-2</v>
      </c>
      <c r="BR13" s="23"/>
      <c r="BS13" s="23">
        <v>6.0584662214779803E-2</v>
      </c>
      <c r="BT13" s="23">
        <v>3.7691863028957599E-2</v>
      </c>
      <c r="BU13" s="23">
        <v>8.8942677388579097E-2</v>
      </c>
      <c r="BV13" s="23">
        <v>8.6333738010020894E-2</v>
      </c>
      <c r="BW13" s="23"/>
      <c r="BX13" s="23">
        <v>8.7970959047580302E-2</v>
      </c>
      <c r="BY13" s="23">
        <v>9.4060163445691194E-2</v>
      </c>
      <c r="BZ13" s="23">
        <v>8.1975084999398901E-2</v>
      </c>
      <c r="CA13" s="23"/>
      <c r="CB13" s="23">
        <v>5.6196435285937901E-2</v>
      </c>
      <c r="CC13" s="23">
        <v>7.0939802434092494E-2</v>
      </c>
      <c r="CD13" s="23">
        <v>0.11542926939369499</v>
      </c>
      <c r="CE13" s="23">
        <v>5.6296019343319098E-2</v>
      </c>
      <c r="CF13" s="23">
        <v>4.93119065864406E-2</v>
      </c>
      <c r="CG13" s="23">
        <v>0.14053647335654201</v>
      </c>
      <c r="CH13" s="23"/>
      <c r="CI13" s="23">
        <v>0.101045763435958</v>
      </c>
      <c r="CJ13" s="23">
        <v>6.1054068479696001E-2</v>
      </c>
      <c r="CK13" s="23">
        <v>0.17930913554526301</v>
      </c>
      <c r="CL13" s="23">
        <v>6.6524167951161894E-2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522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515</v>
      </c>
      <c r="C9" s="17">
        <v>0.25237564774352</v>
      </c>
      <c r="D9" s="17">
        <v>0.23814652510893</v>
      </c>
      <c r="E9" s="17">
        <v>0.26707118738575097</v>
      </c>
      <c r="F9" s="17"/>
      <c r="G9" s="17">
        <v>0.22862282740632101</v>
      </c>
      <c r="H9" s="17">
        <v>0.238907336834524</v>
      </c>
      <c r="I9" s="17">
        <v>0.29171927332810599</v>
      </c>
      <c r="J9" s="17">
        <v>0.283808775823224</v>
      </c>
      <c r="K9" s="17">
        <v>0.26208943770800802</v>
      </c>
      <c r="L9" s="17">
        <v>0.22680030470346299</v>
      </c>
      <c r="M9" s="17">
        <v>0.29134070006749302</v>
      </c>
      <c r="N9" s="17">
        <v>0.226647657071472</v>
      </c>
      <c r="O9" s="17">
        <v>0.22634426235271499</v>
      </c>
      <c r="P9" s="17"/>
      <c r="Q9" s="17">
        <v>0.25643859403575697</v>
      </c>
      <c r="R9" s="17">
        <v>0.28382118265696099</v>
      </c>
      <c r="S9" s="17">
        <v>0.278760497408922</v>
      </c>
      <c r="T9" s="17">
        <v>0.25269617756309398</v>
      </c>
      <c r="U9" s="17"/>
      <c r="V9" s="17">
        <v>0.25992756002313999</v>
      </c>
      <c r="W9" s="17">
        <v>0.23675775142935301</v>
      </c>
      <c r="X9" s="17">
        <v>0.21031303566280499</v>
      </c>
      <c r="Y9" s="17">
        <v>0.25709470527240202</v>
      </c>
      <c r="Z9" s="17">
        <v>0.27501546027167501</v>
      </c>
      <c r="AA9" s="17">
        <v>0.26263097544920699</v>
      </c>
      <c r="AB9" s="17">
        <v>0.23690624363017801</v>
      </c>
      <c r="AC9" s="17">
        <v>0.31246144304774598</v>
      </c>
      <c r="AD9" s="17">
        <v>0.25743616715763201</v>
      </c>
      <c r="AE9" s="17"/>
      <c r="AF9" s="17">
        <v>0.236550870789417</v>
      </c>
      <c r="AG9" s="17">
        <v>0.24381222153608301</v>
      </c>
      <c r="AH9" s="17">
        <v>0.24384012289929399</v>
      </c>
      <c r="AI9" s="17">
        <v>0.215275631805454</v>
      </c>
      <c r="AJ9" s="17">
        <v>0.27304945416757298</v>
      </c>
      <c r="AK9" s="17">
        <v>0.26321671646025302</v>
      </c>
      <c r="AL9" s="17"/>
      <c r="AM9" s="17">
        <v>0.213907269265628</v>
      </c>
      <c r="AN9" s="17">
        <v>0.245924725891872</v>
      </c>
      <c r="AO9" s="17">
        <v>0.28422044014243097</v>
      </c>
      <c r="AP9" s="17">
        <v>0.24009956681801001</v>
      </c>
      <c r="AQ9" s="17">
        <v>0.201299349304321</v>
      </c>
      <c r="AR9" s="17">
        <v>0.23610412416228399</v>
      </c>
      <c r="AS9" s="17">
        <v>0.26313539476382097</v>
      </c>
      <c r="AT9" s="17">
        <v>0.202901643706244</v>
      </c>
      <c r="AU9" s="17">
        <v>0.24722717935788799</v>
      </c>
      <c r="AV9" s="17">
        <v>0.333110383617018</v>
      </c>
      <c r="AW9" s="17">
        <v>0.25783267162937001</v>
      </c>
      <c r="AX9" s="17">
        <v>0.29663837101971902</v>
      </c>
      <c r="AY9" s="17">
        <v>0.30253577527509901</v>
      </c>
      <c r="AZ9" s="17">
        <v>0.31213690155658602</v>
      </c>
      <c r="BA9" s="17">
        <v>0.2715067843542</v>
      </c>
      <c r="BB9" s="17">
        <v>0.25484155465233699</v>
      </c>
      <c r="BC9" s="17"/>
      <c r="BD9" s="17">
        <v>0.27256493775880702</v>
      </c>
      <c r="BE9" s="17">
        <v>0.25376980533384402</v>
      </c>
      <c r="BF9" s="17">
        <v>0.23984351052462899</v>
      </c>
      <c r="BG9" s="17"/>
      <c r="BH9" s="17">
        <v>0.28945836430516703</v>
      </c>
      <c r="BI9" s="17">
        <v>0.208387228475783</v>
      </c>
      <c r="BJ9" s="17">
        <v>0.21590473342573699</v>
      </c>
      <c r="BK9" s="17"/>
      <c r="BL9" s="17">
        <v>0.21771899794789701</v>
      </c>
      <c r="BM9" s="17">
        <v>0.26130851015703899</v>
      </c>
      <c r="BN9" s="17">
        <v>0.31618731641652398</v>
      </c>
      <c r="BO9" s="17"/>
      <c r="BP9" s="17">
        <v>0.260329969788682</v>
      </c>
      <c r="BQ9" s="17">
        <v>0.24425164032636301</v>
      </c>
      <c r="BR9" s="17"/>
      <c r="BS9" s="17">
        <v>0.48495616633947503</v>
      </c>
      <c r="BT9" s="17">
        <v>0.33032710340438098</v>
      </c>
      <c r="BU9" s="17">
        <v>0.21102267375860601</v>
      </c>
      <c r="BV9" s="17">
        <v>0.17225683587806701</v>
      </c>
      <c r="BW9" s="17"/>
      <c r="BX9" s="17">
        <v>0.31150864288351399</v>
      </c>
      <c r="BY9" s="17">
        <v>0.36262326375095</v>
      </c>
      <c r="BZ9" s="17">
        <v>0.239742679393291</v>
      </c>
      <c r="CA9" s="17"/>
      <c r="CB9" s="17">
        <v>0.38868453126281</v>
      </c>
      <c r="CC9" s="17">
        <v>0.32870618246012301</v>
      </c>
      <c r="CD9" s="17">
        <v>0.10535108700517901</v>
      </c>
      <c r="CE9" s="17">
        <v>0.205340816652054</v>
      </c>
      <c r="CF9" s="17">
        <v>0.39969876723207298</v>
      </c>
      <c r="CG9" s="17">
        <v>0.14295152633052099</v>
      </c>
      <c r="CH9" s="17"/>
      <c r="CI9" s="17">
        <v>0.155907991586897</v>
      </c>
      <c r="CJ9" s="17">
        <v>0.36532771342710901</v>
      </c>
      <c r="CK9" s="17">
        <v>0.104323631041267</v>
      </c>
      <c r="CL9" s="17">
        <v>0.24680772920907801</v>
      </c>
    </row>
    <row r="10" spans="2:90" x14ac:dyDescent="0.35">
      <c r="B10" s="21" t="s">
        <v>516</v>
      </c>
      <c r="C10" s="17">
        <v>0.39960034937940297</v>
      </c>
      <c r="D10" s="17">
        <v>0.37564562807426599</v>
      </c>
      <c r="E10" s="17">
        <v>0.42105869888387698</v>
      </c>
      <c r="F10" s="17"/>
      <c r="G10" s="17">
        <v>0.409932726566344</v>
      </c>
      <c r="H10" s="17">
        <v>0.42650488291252397</v>
      </c>
      <c r="I10" s="17">
        <v>0.34235118064993197</v>
      </c>
      <c r="J10" s="17">
        <v>0.39127355389736601</v>
      </c>
      <c r="K10" s="17">
        <v>0.40087444388551802</v>
      </c>
      <c r="L10" s="17">
        <v>0.40953411849972898</v>
      </c>
      <c r="M10" s="17">
        <v>0.388497356794275</v>
      </c>
      <c r="N10" s="17">
        <v>0.42095062950532702</v>
      </c>
      <c r="O10" s="17">
        <v>0.40301558077334898</v>
      </c>
      <c r="P10" s="17"/>
      <c r="Q10" s="17">
        <v>0.391662756038749</v>
      </c>
      <c r="R10" s="17">
        <v>0.39103843825773599</v>
      </c>
      <c r="S10" s="17">
        <v>0.36598872612993399</v>
      </c>
      <c r="T10" s="17">
        <v>0.401004415332401</v>
      </c>
      <c r="U10" s="17"/>
      <c r="V10" s="17">
        <v>0.38405983699188101</v>
      </c>
      <c r="W10" s="17">
        <v>0.44172197672181601</v>
      </c>
      <c r="X10" s="17">
        <v>0.43021236266155399</v>
      </c>
      <c r="Y10" s="17">
        <v>0.37577478678785597</v>
      </c>
      <c r="Z10" s="17">
        <v>0.42439372158795602</v>
      </c>
      <c r="AA10" s="17">
        <v>0.34308384583284202</v>
      </c>
      <c r="AB10" s="17">
        <v>0.38575538769148898</v>
      </c>
      <c r="AC10" s="17">
        <v>0.32857108807128299</v>
      </c>
      <c r="AD10" s="17">
        <v>0.427484876593686</v>
      </c>
      <c r="AE10" s="17"/>
      <c r="AF10" s="17">
        <v>0.38750195606905602</v>
      </c>
      <c r="AG10" s="17">
        <v>0.39718772866163099</v>
      </c>
      <c r="AH10" s="17">
        <v>0.374924536635522</v>
      </c>
      <c r="AI10" s="17">
        <v>0.34804128077681801</v>
      </c>
      <c r="AJ10" s="17">
        <v>0.41263534337622199</v>
      </c>
      <c r="AK10" s="17">
        <v>0.415258511829529</v>
      </c>
      <c r="AL10" s="17"/>
      <c r="AM10" s="17">
        <v>0.29296742783747598</v>
      </c>
      <c r="AN10" s="17">
        <v>0.34649954428001001</v>
      </c>
      <c r="AO10" s="17">
        <v>0.32476015655032597</v>
      </c>
      <c r="AP10" s="17">
        <v>0.397641715665083</v>
      </c>
      <c r="AQ10" s="17">
        <v>0.38895506318316397</v>
      </c>
      <c r="AR10" s="17">
        <v>0.385685382454516</v>
      </c>
      <c r="AS10" s="17">
        <v>0.38328218140528297</v>
      </c>
      <c r="AT10" s="17">
        <v>0.45728426190893801</v>
      </c>
      <c r="AU10" s="17">
        <v>0.45025343532008</v>
      </c>
      <c r="AV10" s="17">
        <v>0.37663724384112302</v>
      </c>
      <c r="AW10" s="17">
        <v>0.45085629693135598</v>
      </c>
      <c r="AX10" s="17">
        <v>0.38408886659449798</v>
      </c>
      <c r="AY10" s="17">
        <v>0.44486815412491398</v>
      </c>
      <c r="AZ10" s="17">
        <v>0.43052793792340799</v>
      </c>
      <c r="BA10" s="17">
        <v>0.347941904650866</v>
      </c>
      <c r="BB10" s="17">
        <v>0.48212048836499699</v>
      </c>
      <c r="BC10" s="17"/>
      <c r="BD10" s="17">
        <v>0.42544386581627402</v>
      </c>
      <c r="BE10" s="17">
        <v>0.40011416308542203</v>
      </c>
      <c r="BF10" s="17">
        <v>0.378040390336912</v>
      </c>
      <c r="BG10" s="17"/>
      <c r="BH10" s="17">
        <v>0.39921954238155499</v>
      </c>
      <c r="BI10" s="17">
        <v>0.450851335978811</v>
      </c>
      <c r="BJ10" s="17">
        <v>0.44945253905043298</v>
      </c>
      <c r="BK10" s="17"/>
      <c r="BL10" s="17">
        <v>0.411509612589045</v>
      </c>
      <c r="BM10" s="17">
        <v>0.41743114467704501</v>
      </c>
      <c r="BN10" s="17">
        <v>0.40421353894869999</v>
      </c>
      <c r="BO10" s="17"/>
      <c r="BP10" s="17">
        <v>0.38849566077501502</v>
      </c>
      <c r="BQ10" s="17">
        <v>0.38569313157072199</v>
      </c>
      <c r="BR10" s="17"/>
      <c r="BS10" s="17">
        <v>0.353087763026671</v>
      </c>
      <c r="BT10" s="17">
        <v>0.45689148363884202</v>
      </c>
      <c r="BU10" s="17">
        <v>0.44755015974957502</v>
      </c>
      <c r="BV10" s="17">
        <v>0.36587373836863801</v>
      </c>
      <c r="BW10" s="17"/>
      <c r="BX10" s="17">
        <v>0.398365986791761</v>
      </c>
      <c r="BY10" s="17">
        <v>0.35932140884976699</v>
      </c>
      <c r="BZ10" s="17">
        <v>0.40219778986527999</v>
      </c>
      <c r="CA10" s="17"/>
      <c r="CB10" s="17">
        <v>0.44834834203643098</v>
      </c>
      <c r="CC10" s="17">
        <v>0.38983753418969402</v>
      </c>
      <c r="CD10" s="17">
        <v>0.38597688680425302</v>
      </c>
      <c r="CE10" s="17">
        <v>0.41094990211621102</v>
      </c>
      <c r="CF10" s="17">
        <v>0.44614314484044598</v>
      </c>
      <c r="CG10" s="17">
        <v>0.32062144240990997</v>
      </c>
      <c r="CH10" s="17"/>
      <c r="CI10" s="17">
        <v>0.43559439345975198</v>
      </c>
      <c r="CJ10" s="17">
        <v>0.37095898782123898</v>
      </c>
      <c r="CK10" s="17">
        <v>0.35718005869296598</v>
      </c>
      <c r="CL10" s="17">
        <v>0.41970823849378103</v>
      </c>
    </row>
    <row r="11" spans="2:90" x14ac:dyDescent="0.35">
      <c r="B11" s="21" t="s">
        <v>517</v>
      </c>
      <c r="C11" s="17">
        <v>0.16938158324657501</v>
      </c>
      <c r="D11" s="17">
        <v>0.18332962884258799</v>
      </c>
      <c r="E11" s="17">
        <v>0.15583849534580099</v>
      </c>
      <c r="F11" s="17"/>
      <c r="G11" s="17">
        <v>0.156633834354827</v>
      </c>
      <c r="H11" s="17">
        <v>0.120751049580357</v>
      </c>
      <c r="I11" s="17">
        <v>0.17002886620726099</v>
      </c>
      <c r="J11" s="17">
        <v>0.144031208255059</v>
      </c>
      <c r="K11" s="17">
        <v>0.16074311671452701</v>
      </c>
      <c r="L11" s="17">
        <v>0.18535492898794301</v>
      </c>
      <c r="M11" s="17">
        <v>0.173921298345319</v>
      </c>
      <c r="N11" s="17">
        <v>0.205455554362098</v>
      </c>
      <c r="O11" s="17">
        <v>0.19955302962525501</v>
      </c>
      <c r="P11" s="17"/>
      <c r="Q11" s="17">
        <v>0.20384418788015901</v>
      </c>
      <c r="R11" s="17">
        <v>0.182488463217817</v>
      </c>
      <c r="S11" s="17">
        <v>0.205746026130216</v>
      </c>
      <c r="T11" s="17">
        <v>0.16179795284727999</v>
      </c>
      <c r="U11" s="17"/>
      <c r="V11" s="17">
        <v>0.193318171889791</v>
      </c>
      <c r="W11" s="17">
        <v>0.18159187427134199</v>
      </c>
      <c r="X11" s="17">
        <v>0.167467777646919</v>
      </c>
      <c r="Y11" s="17">
        <v>0.13902333658638899</v>
      </c>
      <c r="Z11" s="17">
        <v>0.160502508532952</v>
      </c>
      <c r="AA11" s="17">
        <v>0.174843345764813</v>
      </c>
      <c r="AB11" s="17">
        <v>0.18011755696999601</v>
      </c>
      <c r="AC11" s="17">
        <v>0.14851607703661801</v>
      </c>
      <c r="AD11" s="17">
        <v>0.150921165696947</v>
      </c>
      <c r="AE11" s="17"/>
      <c r="AF11" s="17">
        <v>0.164466902006174</v>
      </c>
      <c r="AG11" s="17">
        <v>0.18014500213301601</v>
      </c>
      <c r="AH11" s="17">
        <v>0.17911422558721399</v>
      </c>
      <c r="AI11" s="17">
        <v>0.25722934848343099</v>
      </c>
      <c r="AJ11" s="17">
        <v>0.14199612616327201</v>
      </c>
      <c r="AK11" s="17">
        <v>0.167808788428494</v>
      </c>
      <c r="AL11" s="17"/>
      <c r="AM11" s="17">
        <v>0.220843165442344</v>
      </c>
      <c r="AN11" s="17">
        <v>0.16246625963959799</v>
      </c>
      <c r="AO11" s="17">
        <v>0.18214009480804599</v>
      </c>
      <c r="AP11" s="17">
        <v>0.16987991133503599</v>
      </c>
      <c r="AQ11" s="17">
        <v>0.25275883332362997</v>
      </c>
      <c r="AR11" s="17">
        <v>0.17045388984743301</v>
      </c>
      <c r="AS11" s="17">
        <v>0.179909976640028</v>
      </c>
      <c r="AT11" s="17">
        <v>0.18696964253644299</v>
      </c>
      <c r="AU11" s="17">
        <v>0.16804314737050199</v>
      </c>
      <c r="AV11" s="17">
        <v>0.15165858305440499</v>
      </c>
      <c r="AW11" s="17">
        <v>0.159171357666475</v>
      </c>
      <c r="AX11" s="17">
        <v>0.19823015105269401</v>
      </c>
      <c r="AY11" s="17">
        <v>0.10896386697641</v>
      </c>
      <c r="AZ11" s="17">
        <v>0.16314728904665199</v>
      </c>
      <c r="BA11" s="17">
        <v>0.18189744868497301</v>
      </c>
      <c r="BB11" s="17">
        <v>0.13947866322111799</v>
      </c>
      <c r="BC11" s="17"/>
      <c r="BD11" s="17">
        <v>0.152930141807541</v>
      </c>
      <c r="BE11" s="17">
        <v>0.14482981745752299</v>
      </c>
      <c r="BF11" s="17">
        <v>0.19853649360374401</v>
      </c>
      <c r="BG11" s="17"/>
      <c r="BH11" s="17">
        <v>0.14558478051179699</v>
      </c>
      <c r="BI11" s="17">
        <v>0.21090592026454799</v>
      </c>
      <c r="BJ11" s="17">
        <v>0.193914970586859</v>
      </c>
      <c r="BK11" s="17"/>
      <c r="BL11" s="17">
        <v>0.221247748927381</v>
      </c>
      <c r="BM11" s="17">
        <v>0.21036906666577901</v>
      </c>
      <c r="BN11" s="17">
        <v>0.14612486904893601</v>
      </c>
      <c r="BO11" s="17"/>
      <c r="BP11" s="17">
        <v>0.18035437057600601</v>
      </c>
      <c r="BQ11" s="17">
        <v>0.175530401613048</v>
      </c>
      <c r="BR11" s="17"/>
      <c r="BS11" s="17">
        <v>7.83919237775932E-2</v>
      </c>
      <c r="BT11" s="17">
        <v>0.120320383748538</v>
      </c>
      <c r="BU11" s="17">
        <v>0.21367055721970701</v>
      </c>
      <c r="BV11" s="17">
        <v>0.20104174027446201</v>
      </c>
      <c r="BW11" s="17"/>
      <c r="BX11" s="17">
        <v>0.18074484985869299</v>
      </c>
      <c r="BY11" s="17">
        <v>0.10100192276466401</v>
      </c>
      <c r="BZ11" s="17">
        <v>0.17245779409329101</v>
      </c>
      <c r="CA11" s="17"/>
      <c r="CB11" s="17">
        <v>0.10832616657764001</v>
      </c>
      <c r="CC11" s="17">
        <v>0.142725092772405</v>
      </c>
      <c r="CD11" s="17">
        <v>0.199319914843086</v>
      </c>
      <c r="CE11" s="17">
        <v>0.21825566004282701</v>
      </c>
      <c r="CF11" s="17">
        <v>8.0588153065900503E-2</v>
      </c>
      <c r="CG11" s="17">
        <v>0.25049865879681699</v>
      </c>
      <c r="CH11" s="17"/>
      <c r="CI11" s="17">
        <v>0.19686825049512099</v>
      </c>
      <c r="CJ11" s="17">
        <v>0.110331181931428</v>
      </c>
      <c r="CK11" s="17">
        <v>0.25505893678441799</v>
      </c>
      <c r="CL11" s="17">
        <v>0.175237263459735</v>
      </c>
    </row>
    <row r="12" spans="2:90" x14ac:dyDescent="0.35">
      <c r="B12" s="21" t="s">
        <v>518</v>
      </c>
      <c r="C12" s="17">
        <v>0.113456761739573</v>
      </c>
      <c r="D12" s="17">
        <v>0.13596351630572501</v>
      </c>
      <c r="E12" s="17">
        <v>9.2406027858398396E-2</v>
      </c>
      <c r="F12" s="17"/>
      <c r="G12" s="17">
        <v>0.13086481003942299</v>
      </c>
      <c r="H12" s="17">
        <v>0.128283740835683</v>
      </c>
      <c r="I12" s="17">
        <v>0.147051387762617</v>
      </c>
      <c r="J12" s="17">
        <v>0.11488331264604899</v>
      </c>
      <c r="K12" s="17">
        <v>0.116619702636033</v>
      </c>
      <c r="L12" s="17">
        <v>0.103998845476502</v>
      </c>
      <c r="M12" s="17">
        <v>9.3495409386677497E-2</v>
      </c>
      <c r="N12" s="17">
        <v>7.6899429279354503E-2</v>
      </c>
      <c r="O12" s="17">
        <v>0.114893925103288</v>
      </c>
      <c r="P12" s="17"/>
      <c r="Q12" s="17">
        <v>9.1036773228887993E-2</v>
      </c>
      <c r="R12" s="17">
        <v>7.8793404476849294E-2</v>
      </c>
      <c r="S12" s="17">
        <v>0.103375291351275</v>
      </c>
      <c r="T12" s="17">
        <v>0.11912128439404999</v>
      </c>
      <c r="U12" s="17"/>
      <c r="V12" s="17">
        <v>0.104270559870215</v>
      </c>
      <c r="W12" s="17">
        <v>8.5411429145505993E-2</v>
      </c>
      <c r="X12" s="17">
        <v>0.13048978768824401</v>
      </c>
      <c r="Y12" s="17">
        <v>0.16052608337685301</v>
      </c>
      <c r="Z12" s="17">
        <v>9.2194468675161595E-2</v>
      </c>
      <c r="AA12" s="17">
        <v>0.128571776905648</v>
      </c>
      <c r="AB12" s="17">
        <v>0.124021329710858</v>
      </c>
      <c r="AC12" s="17">
        <v>9.3669121995668098E-2</v>
      </c>
      <c r="AD12" s="17">
        <v>0.10897729922827799</v>
      </c>
      <c r="AE12" s="17"/>
      <c r="AF12" s="17">
        <v>0.13614979575722599</v>
      </c>
      <c r="AG12" s="17">
        <v>0.126650575970331</v>
      </c>
      <c r="AH12" s="17">
        <v>9.50909505241192E-2</v>
      </c>
      <c r="AI12" s="17">
        <v>0.11213356104396401</v>
      </c>
      <c r="AJ12" s="17">
        <v>0.113701982781583</v>
      </c>
      <c r="AK12" s="17">
        <v>9.5718932945475094E-2</v>
      </c>
      <c r="AL12" s="17"/>
      <c r="AM12" s="17">
        <v>0.11288801121726499</v>
      </c>
      <c r="AN12" s="17">
        <v>0.14439185832281801</v>
      </c>
      <c r="AO12" s="17">
        <v>0.13986309549191001</v>
      </c>
      <c r="AP12" s="17">
        <v>0.102607042765537</v>
      </c>
      <c r="AQ12" s="17">
        <v>0.13405294392206801</v>
      </c>
      <c r="AR12" s="17">
        <v>0.14558672045836299</v>
      </c>
      <c r="AS12" s="17">
        <v>0.111239974960346</v>
      </c>
      <c r="AT12" s="17">
        <v>0.108047741261786</v>
      </c>
      <c r="AU12" s="17">
        <v>0.107728967662527</v>
      </c>
      <c r="AV12" s="17">
        <v>0.107288132335239</v>
      </c>
      <c r="AW12" s="17">
        <v>8.7098287535227706E-2</v>
      </c>
      <c r="AX12" s="17">
        <v>8.4552778919345803E-2</v>
      </c>
      <c r="AY12" s="17">
        <v>0.11877300195915701</v>
      </c>
      <c r="AZ12" s="17">
        <v>6.4941574832566198E-2</v>
      </c>
      <c r="BA12" s="17">
        <v>0.112564326678172</v>
      </c>
      <c r="BB12" s="17">
        <v>0.108440124240254</v>
      </c>
      <c r="BC12" s="17"/>
      <c r="BD12" s="17">
        <v>9.3081740547795597E-2</v>
      </c>
      <c r="BE12" s="17">
        <v>0.13157476088553299</v>
      </c>
      <c r="BF12" s="17">
        <v>0.11638887479759</v>
      </c>
      <c r="BG12" s="17"/>
      <c r="BH12" s="17">
        <v>0.108541995982425</v>
      </c>
      <c r="BI12" s="17">
        <v>8.1986704412114503E-2</v>
      </c>
      <c r="BJ12" s="17">
        <v>0.11063501353078201</v>
      </c>
      <c r="BK12" s="17"/>
      <c r="BL12" s="17">
        <v>7.4117797455895404E-2</v>
      </c>
      <c r="BM12" s="17">
        <v>6.1493667798455998E-2</v>
      </c>
      <c r="BN12" s="17">
        <v>9.3122419815356294E-2</v>
      </c>
      <c r="BO12" s="17"/>
      <c r="BP12" s="17">
        <v>0.111521008270333</v>
      </c>
      <c r="BQ12" s="17">
        <v>0.123628780469014</v>
      </c>
      <c r="BR12" s="17"/>
      <c r="BS12" s="17">
        <v>4.8735887375400397E-2</v>
      </c>
      <c r="BT12" s="17">
        <v>6.4590175052759893E-2</v>
      </c>
      <c r="BU12" s="17">
        <v>6.3102927048089702E-2</v>
      </c>
      <c r="BV12" s="17">
        <v>0.190352436389745</v>
      </c>
      <c r="BW12" s="17"/>
      <c r="BX12" s="17">
        <v>4.8593989842827499E-2</v>
      </c>
      <c r="BY12" s="17">
        <v>9.5150204565561405E-2</v>
      </c>
      <c r="BZ12" s="17">
        <v>0.121007562304114</v>
      </c>
      <c r="CA12" s="17"/>
      <c r="CB12" s="17">
        <v>3.1402058362086302E-2</v>
      </c>
      <c r="CC12" s="17">
        <v>8.6708475100870597E-2</v>
      </c>
      <c r="CD12" s="17">
        <v>0.21790027341924301</v>
      </c>
      <c r="CE12" s="17">
        <v>0.100460751335474</v>
      </c>
      <c r="CF12" s="17">
        <v>3.3756817521560997E-2</v>
      </c>
      <c r="CG12" s="17">
        <v>0.17166250136914199</v>
      </c>
      <c r="CH12" s="17"/>
      <c r="CI12" s="17">
        <v>0.12971393151329899</v>
      </c>
      <c r="CJ12" s="17">
        <v>0.11140520740009099</v>
      </c>
      <c r="CK12" s="17">
        <v>0.130948030346729</v>
      </c>
      <c r="CL12" s="17">
        <v>0.10636381065832</v>
      </c>
    </row>
    <row r="13" spans="2:90" x14ac:dyDescent="0.35">
      <c r="B13" s="21" t="s">
        <v>110</v>
      </c>
      <c r="C13" s="23">
        <v>6.5185657890928603E-2</v>
      </c>
      <c r="D13" s="23">
        <v>6.6914701668490603E-2</v>
      </c>
      <c r="E13" s="23">
        <v>6.3625590526171505E-2</v>
      </c>
      <c r="F13" s="23"/>
      <c r="G13" s="23">
        <v>7.3945801633084604E-2</v>
      </c>
      <c r="H13" s="23">
        <v>8.5552989836912202E-2</v>
      </c>
      <c r="I13" s="23">
        <v>4.8849292052083798E-2</v>
      </c>
      <c r="J13" s="23">
        <v>6.6003149378300999E-2</v>
      </c>
      <c r="K13" s="23">
        <v>5.9673299055913197E-2</v>
      </c>
      <c r="L13" s="23">
        <v>7.4311802332363106E-2</v>
      </c>
      <c r="M13" s="23">
        <v>5.27452354062352E-2</v>
      </c>
      <c r="N13" s="23">
        <v>7.0046729781748293E-2</v>
      </c>
      <c r="O13" s="23">
        <v>5.6193202145392598E-2</v>
      </c>
      <c r="P13" s="23"/>
      <c r="Q13" s="23">
        <v>5.7017688816446997E-2</v>
      </c>
      <c r="R13" s="23">
        <v>6.3858511390636793E-2</v>
      </c>
      <c r="S13" s="23">
        <v>4.6129458979653697E-2</v>
      </c>
      <c r="T13" s="23">
        <v>6.5380169863174895E-2</v>
      </c>
      <c r="U13" s="23"/>
      <c r="V13" s="23">
        <v>5.8423871224973001E-2</v>
      </c>
      <c r="W13" s="23">
        <v>5.4516968431983698E-2</v>
      </c>
      <c r="X13" s="23">
        <v>6.1517036340477498E-2</v>
      </c>
      <c r="Y13" s="23">
        <v>6.7581087976499005E-2</v>
      </c>
      <c r="Z13" s="23">
        <v>4.7893840932255301E-2</v>
      </c>
      <c r="AA13" s="23">
        <v>9.0870056047489906E-2</v>
      </c>
      <c r="AB13" s="23">
        <v>7.3199481997478902E-2</v>
      </c>
      <c r="AC13" s="23">
        <v>0.11678226984868401</v>
      </c>
      <c r="AD13" s="23">
        <v>5.5180491323457898E-2</v>
      </c>
      <c r="AE13" s="23"/>
      <c r="AF13" s="23">
        <v>7.5330475378127496E-2</v>
      </c>
      <c r="AG13" s="23">
        <v>5.2204471698938902E-2</v>
      </c>
      <c r="AH13" s="23">
        <v>0.10703016435385</v>
      </c>
      <c r="AI13" s="23">
        <v>6.7320177890333094E-2</v>
      </c>
      <c r="AJ13" s="23">
        <v>5.8617093511349999E-2</v>
      </c>
      <c r="AK13" s="23">
        <v>5.7997050336249301E-2</v>
      </c>
      <c r="AL13" s="23"/>
      <c r="AM13" s="23">
        <v>0.15939412623728799</v>
      </c>
      <c r="AN13" s="23">
        <v>0.10071761186570199</v>
      </c>
      <c r="AO13" s="23">
        <v>6.9016213007285998E-2</v>
      </c>
      <c r="AP13" s="23">
        <v>8.9771763416333902E-2</v>
      </c>
      <c r="AQ13" s="23">
        <v>2.2933810266816498E-2</v>
      </c>
      <c r="AR13" s="23">
        <v>6.2169883077405202E-2</v>
      </c>
      <c r="AS13" s="23">
        <v>6.2432472230522403E-2</v>
      </c>
      <c r="AT13" s="23">
        <v>4.47967105865879E-2</v>
      </c>
      <c r="AU13" s="23">
        <v>2.6747270289002902E-2</v>
      </c>
      <c r="AV13" s="23">
        <v>3.1305657152215602E-2</v>
      </c>
      <c r="AW13" s="23">
        <v>4.5041386237571E-2</v>
      </c>
      <c r="AX13" s="23">
        <v>3.6489832413743303E-2</v>
      </c>
      <c r="AY13" s="23">
        <v>2.4859201664420801E-2</v>
      </c>
      <c r="AZ13" s="23">
        <v>2.92462966407874E-2</v>
      </c>
      <c r="BA13" s="23">
        <v>8.6089535631789005E-2</v>
      </c>
      <c r="BB13" s="23">
        <v>1.51191695212941E-2</v>
      </c>
      <c r="BC13" s="23"/>
      <c r="BD13" s="23">
        <v>5.5979314069582502E-2</v>
      </c>
      <c r="BE13" s="23">
        <v>6.9711453237678606E-2</v>
      </c>
      <c r="BF13" s="23">
        <v>6.7190730737125698E-2</v>
      </c>
      <c r="BG13" s="23"/>
      <c r="BH13" s="23">
        <v>5.7195316819055701E-2</v>
      </c>
      <c r="BI13" s="23">
        <v>4.7868810868743998E-2</v>
      </c>
      <c r="BJ13" s="23">
        <v>3.0092743406188699E-2</v>
      </c>
      <c r="BK13" s="23"/>
      <c r="BL13" s="23">
        <v>7.5405843079782098E-2</v>
      </c>
      <c r="BM13" s="23">
        <v>4.9397610701681499E-2</v>
      </c>
      <c r="BN13" s="23">
        <v>4.03518557704843E-2</v>
      </c>
      <c r="BO13" s="23"/>
      <c r="BP13" s="23">
        <v>5.9298990589962797E-2</v>
      </c>
      <c r="BQ13" s="23">
        <v>7.0896046020852505E-2</v>
      </c>
      <c r="BR13" s="23"/>
      <c r="BS13" s="23">
        <v>3.4828259480860498E-2</v>
      </c>
      <c r="BT13" s="23">
        <v>2.7870854155478499E-2</v>
      </c>
      <c r="BU13" s="23">
        <v>6.4653682224021694E-2</v>
      </c>
      <c r="BV13" s="23">
        <v>7.0475249089088601E-2</v>
      </c>
      <c r="BW13" s="23"/>
      <c r="BX13" s="23">
        <v>6.0786530623205499E-2</v>
      </c>
      <c r="BY13" s="23">
        <v>8.1903200069057699E-2</v>
      </c>
      <c r="BZ13" s="23">
        <v>6.4594174344025396E-2</v>
      </c>
      <c r="CA13" s="23"/>
      <c r="CB13" s="23">
        <v>2.32389017610324E-2</v>
      </c>
      <c r="CC13" s="23">
        <v>5.2022715476906602E-2</v>
      </c>
      <c r="CD13" s="23">
        <v>9.1451837928239701E-2</v>
      </c>
      <c r="CE13" s="23">
        <v>6.4992869853434707E-2</v>
      </c>
      <c r="CF13" s="23">
        <v>3.98131173400188E-2</v>
      </c>
      <c r="CG13" s="23">
        <v>0.114265871093611</v>
      </c>
      <c r="CH13" s="23"/>
      <c r="CI13" s="23">
        <v>8.19154329449302E-2</v>
      </c>
      <c r="CJ13" s="23">
        <v>4.19769094201322E-2</v>
      </c>
      <c r="CK13" s="23">
        <v>0.15248934313462101</v>
      </c>
      <c r="CL13" s="23">
        <v>5.1882958179086301E-2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523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515</v>
      </c>
      <c r="C9" s="17">
        <v>0.20674126783792501</v>
      </c>
      <c r="D9" s="17">
        <v>0.180439265544896</v>
      </c>
      <c r="E9" s="17">
        <v>0.230847280272685</v>
      </c>
      <c r="F9" s="17"/>
      <c r="G9" s="17">
        <v>0.189171415234726</v>
      </c>
      <c r="H9" s="17">
        <v>0.13993567012964001</v>
      </c>
      <c r="I9" s="17">
        <v>0.24586796785562701</v>
      </c>
      <c r="J9" s="17">
        <v>0.232800297361695</v>
      </c>
      <c r="K9" s="17">
        <v>0.20895926754659699</v>
      </c>
      <c r="L9" s="17">
        <v>0.221612312793522</v>
      </c>
      <c r="M9" s="17">
        <v>0.21948508044912701</v>
      </c>
      <c r="N9" s="17">
        <v>0.20427309992123099</v>
      </c>
      <c r="O9" s="17">
        <v>0.19904642096123601</v>
      </c>
      <c r="P9" s="17"/>
      <c r="Q9" s="17">
        <v>0.216125611011208</v>
      </c>
      <c r="R9" s="17">
        <v>0.172682177490838</v>
      </c>
      <c r="S9" s="17">
        <v>0.19895918860280501</v>
      </c>
      <c r="T9" s="17">
        <v>0.212633303644295</v>
      </c>
      <c r="U9" s="17"/>
      <c r="V9" s="17">
        <v>0.199455767680569</v>
      </c>
      <c r="W9" s="17">
        <v>0.200250333783069</v>
      </c>
      <c r="X9" s="17">
        <v>0.19714392489195701</v>
      </c>
      <c r="Y9" s="17">
        <v>0.161410465643468</v>
      </c>
      <c r="Z9" s="17">
        <v>0.22448973465500099</v>
      </c>
      <c r="AA9" s="17">
        <v>0.21666005066567401</v>
      </c>
      <c r="AB9" s="17">
        <v>0.188450578734533</v>
      </c>
      <c r="AC9" s="17">
        <v>0.25594134845433703</v>
      </c>
      <c r="AD9" s="17">
        <v>0.24312546548364</v>
      </c>
      <c r="AE9" s="17"/>
      <c r="AF9" s="17">
        <v>0.229388809965303</v>
      </c>
      <c r="AG9" s="17">
        <v>0.20740064765932001</v>
      </c>
      <c r="AH9" s="17">
        <v>0.181057233162909</v>
      </c>
      <c r="AI9" s="17">
        <v>0.12766393393654199</v>
      </c>
      <c r="AJ9" s="17">
        <v>0.155454268717935</v>
      </c>
      <c r="AK9" s="17">
        <v>0.240864362222734</v>
      </c>
      <c r="AL9" s="17"/>
      <c r="AM9" s="17">
        <v>0.21761159999634699</v>
      </c>
      <c r="AN9" s="17">
        <v>0.185854926023896</v>
      </c>
      <c r="AO9" s="17">
        <v>0.274659733184629</v>
      </c>
      <c r="AP9" s="17">
        <v>0.25050838705350098</v>
      </c>
      <c r="AQ9" s="17">
        <v>0.26539697090238401</v>
      </c>
      <c r="AR9" s="17">
        <v>0.21706660016937401</v>
      </c>
      <c r="AS9" s="17">
        <v>0.223371269281749</v>
      </c>
      <c r="AT9" s="17">
        <v>0.22455205947209</v>
      </c>
      <c r="AU9" s="17">
        <v>0.16609252099614599</v>
      </c>
      <c r="AV9" s="17">
        <v>0.22282464103493399</v>
      </c>
      <c r="AW9" s="17">
        <v>0.156612872537718</v>
      </c>
      <c r="AX9" s="17">
        <v>0.257004139648008</v>
      </c>
      <c r="AY9" s="17">
        <v>0.14959464339027501</v>
      </c>
      <c r="AZ9" s="17">
        <v>0.19255614692679299</v>
      </c>
      <c r="BA9" s="17">
        <v>0.19425660619625201</v>
      </c>
      <c r="BB9" s="17">
        <v>0.18546806860672099</v>
      </c>
      <c r="BC9" s="17"/>
      <c r="BD9" s="17">
        <v>0.209383030258874</v>
      </c>
      <c r="BE9" s="17">
        <v>0.193128608642927</v>
      </c>
      <c r="BF9" s="17">
        <v>0.21377876152346401</v>
      </c>
      <c r="BG9" s="17"/>
      <c r="BH9" s="17">
        <v>0.20894147669191099</v>
      </c>
      <c r="BI9" s="17">
        <v>0.22061321675653101</v>
      </c>
      <c r="BJ9" s="17">
        <v>0.19950059429724701</v>
      </c>
      <c r="BK9" s="17"/>
      <c r="BL9" s="17">
        <v>0.19988870685795301</v>
      </c>
      <c r="BM9" s="17">
        <v>0.195606671942675</v>
      </c>
      <c r="BN9" s="17">
        <v>0.25234870192410802</v>
      </c>
      <c r="BO9" s="17"/>
      <c r="BP9" s="17">
        <v>0.17751839664401101</v>
      </c>
      <c r="BQ9" s="17">
        <v>0.22107077369014999</v>
      </c>
      <c r="BR9" s="17"/>
      <c r="BS9" s="17">
        <v>0.38904541264805298</v>
      </c>
      <c r="BT9" s="17">
        <v>0.28422377830506801</v>
      </c>
      <c r="BU9" s="17">
        <v>0.16251624388371799</v>
      </c>
      <c r="BV9" s="17">
        <v>0.13742762733509201</v>
      </c>
      <c r="BW9" s="17"/>
      <c r="BX9" s="17">
        <v>0.24657081759659899</v>
      </c>
      <c r="BY9" s="17">
        <v>0.25212177041379602</v>
      </c>
      <c r="BZ9" s="17">
        <v>0.200006767916041</v>
      </c>
      <c r="CA9" s="17"/>
      <c r="CB9" s="17">
        <v>0.38440226745231598</v>
      </c>
      <c r="CC9" s="17">
        <v>0.18328934446304601</v>
      </c>
      <c r="CD9" s="17">
        <v>0.106959934156834</v>
      </c>
      <c r="CE9" s="17">
        <v>0.102900583835277</v>
      </c>
      <c r="CF9" s="17">
        <v>0.35514560985580601</v>
      </c>
      <c r="CG9" s="17">
        <v>0.15702512169944099</v>
      </c>
      <c r="CH9" s="17"/>
      <c r="CI9" s="17">
        <v>0.15445167585487601</v>
      </c>
      <c r="CJ9" s="17">
        <v>0.28713954428702099</v>
      </c>
      <c r="CK9" s="17">
        <v>9.3274537940672406E-2</v>
      </c>
      <c r="CL9" s="17">
        <v>0.20125616396171001</v>
      </c>
    </row>
    <row r="10" spans="2:90" x14ac:dyDescent="0.35">
      <c r="B10" s="21" t="s">
        <v>516</v>
      </c>
      <c r="C10" s="17">
        <v>0.32287540725283498</v>
      </c>
      <c r="D10" s="17">
        <v>0.30081419474409499</v>
      </c>
      <c r="E10" s="17">
        <v>0.342751022955264</v>
      </c>
      <c r="F10" s="17"/>
      <c r="G10" s="17">
        <v>0.32417156653500601</v>
      </c>
      <c r="H10" s="17">
        <v>0.309817709998573</v>
      </c>
      <c r="I10" s="17">
        <v>0.33169906655892301</v>
      </c>
      <c r="J10" s="17">
        <v>0.345325220032836</v>
      </c>
      <c r="K10" s="17">
        <v>0.30512392326745802</v>
      </c>
      <c r="L10" s="17">
        <v>0.29683316221467199</v>
      </c>
      <c r="M10" s="17">
        <v>0.34472105482829102</v>
      </c>
      <c r="N10" s="17">
        <v>0.32085336279003701</v>
      </c>
      <c r="O10" s="17">
        <v>0.32694336882952602</v>
      </c>
      <c r="P10" s="17"/>
      <c r="Q10" s="17">
        <v>0.32415264050741599</v>
      </c>
      <c r="R10" s="17">
        <v>0.387292267012253</v>
      </c>
      <c r="S10" s="17">
        <v>0.34249181341521501</v>
      </c>
      <c r="T10" s="17">
        <v>0.31731814164371902</v>
      </c>
      <c r="U10" s="17"/>
      <c r="V10" s="17">
        <v>0.339234591674825</v>
      </c>
      <c r="W10" s="17">
        <v>0.33844208830468497</v>
      </c>
      <c r="X10" s="17">
        <v>0.32997647430608201</v>
      </c>
      <c r="Y10" s="17">
        <v>0.32844320780757802</v>
      </c>
      <c r="Z10" s="17">
        <v>0.31138246023067201</v>
      </c>
      <c r="AA10" s="17">
        <v>0.27725985835914502</v>
      </c>
      <c r="AB10" s="17">
        <v>0.33462543235014702</v>
      </c>
      <c r="AC10" s="17">
        <v>0.28867066726955998</v>
      </c>
      <c r="AD10" s="17">
        <v>0.321963720792877</v>
      </c>
      <c r="AE10" s="17"/>
      <c r="AF10" s="17">
        <v>0.26926893588440898</v>
      </c>
      <c r="AG10" s="17">
        <v>0.31836794739637497</v>
      </c>
      <c r="AH10" s="17">
        <v>0.32609989116362098</v>
      </c>
      <c r="AI10" s="17">
        <v>0.30880621896378802</v>
      </c>
      <c r="AJ10" s="17">
        <v>0.33156048026205998</v>
      </c>
      <c r="AK10" s="17">
        <v>0.35727220614129801</v>
      </c>
      <c r="AL10" s="17"/>
      <c r="AM10" s="17">
        <v>0.29601929802492299</v>
      </c>
      <c r="AN10" s="17">
        <v>0.316361818308318</v>
      </c>
      <c r="AO10" s="17">
        <v>0.28719352138598703</v>
      </c>
      <c r="AP10" s="17">
        <v>0.27221159938988199</v>
      </c>
      <c r="AQ10" s="17">
        <v>0.32408057871790802</v>
      </c>
      <c r="AR10" s="17">
        <v>0.364342266836721</v>
      </c>
      <c r="AS10" s="17">
        <v>0.33861521369223302</v>
      </c>
      <c r="AT10" s="17">
        <v>0.29966512385218702</v>
      </c>
      <c r="AU10" s="17">
        <v>0.28195742784057498</v>
      </c>
      <c r="AV10" s="17">
        <v>0.32787585862082402</v>
      </c>
      <c r="AW10" s="17">
        <v>0.31243423540334497</v>
      </c>
      <c r="AX10" s="17">
        <v>0.39135505014813399</v>
      </c>
      <c r="AY10" s="17">
        <v>0.32156152826204698</v>
      </c>
      <c r="AZ10" s="17">
        <v>0.29844752239642902</v>
      </c>
      <c r="BA10" s="17">
        <v>0.38424176625717099</v>
      </c>
      <c r="BB10" s="17">
        <v>0.34382373480971701</v>
      </c>
      <c r="BC10" s="17"/>
      <c r="BD10" s="17">
        <v>0.35444182374622302</v>
      </c>
      <c r="BE10" s="17">
        <v>0.30040785854360502</v>
      </c>
      <c r="BF10" s="17">
        <v>0.31127224378018598</v>
      </c>
      <c r="BG10" s="17"/>
      <c r="BH10" s="17">
        <v>0.31897244877084602</v>
      </c>
      <c r="BI10" s="17">
        <v>0.34264189051798699</v>
      </c>
      <c r="BJ10" s="17">
        <v>0.38590324528492598</v>
      </c>
      <c r="BK10" s="17"/>
      <c r="BL10" s="17">
        <v>0.28678924594927602</v>
      </c>
      <c r="BM10" s="17">
        <v>0.375703333125122</v>
      </c>
      <c r="BN10" s="17">
        <v>0.36644619077463497</v>
      </c>
      <c r="BO10" s="17"/>
      <c r="BP10" s="17">
        <v>0.32839816036098901</v>
      </c>
      <c r="BQ10" s="17">
        <v>0.30619380930691897</v>
      </c>
      <c r="BR10" s="17"/>
      <c r="BS10" s="17">
        <v>0.33589651540238602</v>
      </c>
      <c r="BT10" s="17">
        <v>0.37280144231369799</v>
      </c>
      <c r="BU10" s="17">
        <v>0.36587572337843299</v>
      </c>
      <c r="BV10" s="17">
        <v>0.27849111959813599</v>
      </c>
      <c r="BW10" s="17"/>
      <c r="BX10" s="17">
        <v>0.32734328487786402</v>
      </c>
      <c r="BY10" s="17">
        <v>0.25226877586484198</v>
      </c>
      <c r="BZ10" s="17">
        <v>0.326771581940411</v>
      </c>
      <c r="CA10" s="17"/>
      <c r="CB10" s="17">
        <v>0.34912895913526099</v>
      </c>
      <c r="CC10" s="17">
        <v>0.333407553267975</v>
      </c>
      <c r="CD10" s="17">
        <v>0.27309633815843098</v>
      </c>
      <c r="CE10" s="17">
        <v>0.28267902998479899</v>
      </c>
      <c r="CF10" s="17">
        <v>0.38344295867230099</v>
      </c>
      <c r="CG10" s="17">
        <v>0.34596961657922798</v>
      </c>
      <c r="CH10" s="17"/>
      <c r="CI10" s="17">
        <v>0.30887524281545498</v>
      </c>
      <c r="CJ10" s="17">
        <v>0.28252342823881399</v>
      </c>
      <c r="CK10" s="17">
        <v>0.25906502562342898</v>
      </c>
      <c r="CL10" s="17">
        <v>0.36679959488165698</v>
      </c>
    </row>
    <row r="11" spans="2:90" x14ac:dyDescent="0.35">
      <c r="B11" s="21" t="s">
        <v>517</v>
      </c>
      <c r="C11" s="17">
        <v>0.232389806495132</v>
      </c>
      <c r="D11" s="17">
        <v>0.24882245996387201</v>
      </c>
      <c r="E11" s="17">
        <v>0.21974605763281499</v>
      </c>
      <c r="F11" s="17"/>
      <c r="G11" s="17">
        <v>0.222750253405397</v>
      </c>
      <c r="H11" s="17">
        <v>0.23386125277804501</v>
      </c>
      <c r="I11" s="17">
        <v>0.21750450785212999</v>
      </c>
      <c r="J11" s="17">
        <v>0.16338129190508699</v>
      </c>
      <c r="K11" s="17">
        <v>0.280406815029145</v>
      </c>
      <c r="L11" s="17">
        <v>0.24930731611518001</v>
      </c>
      <c r="M11" s="17">
        <v>0.210958247220176</v>
      </c>
      <c r="N11" s="17">
        <v>0.25849176652903999</v>
      </c>
      <c r="O11" s="17">
        <v>0.25063074751758602</v>
      </c>
      <c r="P11" s="17"/>
      <c r="Q11" s="17">
        <v>0.24369004121048601</v>
      </c>
      <c r="R11" s="17">
        <v>0.23210523766954999</v>
      </c>
      <c r="S11" s="17">
        <v>0.20484105903966099</v>
      </c>
      <c r="T11" s="17">
        <v>0.228744722777383</v>
      </c>
      <c r="U11" s="17"/>
      <c r="V11" s="17">
        <v>0.24062395226268599</v>
      </c>
      <c r="W11" s="17">
        <v>0.22424571632321599</v>
      </c>
      <c r="X11" s="17">
        <v>0.22567835167439401</v>
      </c>
      <c r="Y11" s="17">
        <v>0.225202330427938</v>
      </c>
      <c r="Z11" s="17">
        <v>0.23509083771664899</v>
      </c>
      <c r="AA11" s="17">
        <v>0.26349707164013397</v>
      </c>
      <c r="AB11" s="17">
        <v>0.21876168969623899</v>
      </c>
      <c r="AC11" s="17">
        <v>0.23484525288070801</v>
      </c>
      <c r="AD11" s="17">
        <v>0.22474911237749901</v>
      </c>
      <c r="AE11" s="17"/>
      <c r="AF11" s="17">
        <v>0.19492197101865799</v>
      </c>
      <c r="AG11" s="17">
        <v>0.24763691588213799</v>
      </c>
      <c r="AH11" s="17">
        <v>0.26386535485297102</v>
      </c>
      <c r="AI11" s="17">
        <v>0.24441457375634701</v>
      </c>
      <c r="AJ11" s="17">
        <v>0.25780035543732099</v>
      </c>
      <c r="AK11" s="17">
        <v>0.22423654848508501</v>
      </c>
      <c r="AL11" s="17"/>
      <c r="AM11" s="17">
        <v>0.187500786166622</v>
      </c>
      <c r="AN11" s="17">
        <v>0.202470023538768</v>
      </c>
      <c r="AO11" s="17">
        <v>0.17830828498580201</v>
      </c>
      <c r="AP11" s="17">
        <v>0.24033040456257099</v>
      </c>
      <c r="AQ11" s="17">
        <v>0.21758171391710299</v>
      </c>
      <c r="AR11" s="17">
        <v>0.20487830749431701</v>
      </c>
      <c r="AS11" s="17">
        <v>0.27977640863287501</v>
      </c>
      <c r="AT11" s="17">
        <v>0.24485316005322499</v>
      </c>
      <c r="AU11" s="17">
        <v>0.26898546863448197</v>
      </c>
      <c r="AV11" s="17">
        <v>0.24996894856912599</v>
      </c>
      <c r="AW11" s="17">
        <v>0.30283712184325401</v>
      </c>
      <c r="AX11" s="17">
        <v>0.20833287695526501</v>
      </c>
      <c r="AY11" s="17">
        <v>0.238841797580335</v>
      </c>
      <c r="AZ11" s="17">
        <v>0.28066560306015298</v>
      </c>
      <c r="BA11" s="17">
        <v>0.26502665646082002</v>
      </c>
      <c r="BB11" s="17">
        <v>0.23692093112110901</v>
      </c>
      <c r="BC11" s="17"/>
      <c r="BD11" s="17">
        <v>0.230653551272957</v>
      </c>
      <c r="BE11" s="17">
        <v>0.236397568913194</v>
      </c>
      <c r="BF11" s="17">
        <v>0.23629888995513401</v>
      </c>
      <c r="BG11" s="17"/>
      <c r="BH11" s="17">
        <v>0.234101298063664</v>
      </c>
      <c r="BI11" s="17">
        <v>0.24569724529161699</v>
      </c>
      <c r="BJ11" s="17">
        <v>0.20332776262552699</v>
      </c>
      <c r="BK11" s="17"/>
      <c r="BL11" s="17">
        <v>0.25496522724543602</v>
      </c>
      <c r="BM11" s="17">
        <v>0.22730430617584099</v>
      </c>
      <c r="BN11" s="17">
        <v>0.21348763160925499</v>
      </c>
      <c r="BO11" s="17"/>
      <c r="BP11" s="17">
        <v>0.24764517882862799</v>
      </c>
      <c r="BQ11" s="17">
        <v>0.22586185599504199</v>
      </c>
      <c r="BR11" s="17"/>
      <c r="BS11" s="17">
        <v>0.167474748837662</v>
      </c>
      <c r="BT11" s="17">
        <v>0.20034787567963699</v>
      </c>
      <c r="BU11" s="17">
        <v>0.26779097511063998</v>
      </c>
      <c r="BV11" s="17">
        <v>0.25011776595740298</v>
      </c>
      <c r="BW11" s="17"/>
      <c r="BX11" s="17">
        <v>0.234459391144236</v>
      </c>
      <c r="BY11" s="17">
        <v>0.17865561583231801</v>
      </c>
      <c r="BZ11" s="17">
        <v>0.23548675944432801</v>
      </c>
      <c r="CA11" s="17"/>
      <c r="CB11" s="17">
        <v>0.16424374145088899</v>
      </c>
      <c r="CC11" s="17">
        <v>0.23929955109510601</v>
      </c>
      <c r="CD11" s="17">
        <v>0.244696670605696</v>
      </c>
      <c r="CE11" s="17">
        <v>0.29813519231548602</v>
      </c>
      <c r="CF11" s="17">
        <v>0.18035729697813199</v>
      </c>
      <c r="CG11" s="17">
        <v>0.25927440575445998</v>
      </c>
      <c r="CH11" s="17"/>
      <c r="CI11" s="17">
        <v>0.23400567785092899</v>
      </c>
      <c r="CJ11" s="17">
        <v>0.22215690557040799</v>
      </c>
      <c r="CK11" s="17">
        <v>0.35524559796711902</v>
      </c>
      <c r="CL11" s="17">
        <v>0.20536211387495301</v>
      </c>
    </row>
    <row r="12" spans="2:90" x14ac:dyDescent="0.35">
      <c r="B12" s="21" t="s">
        <v>518</v>
      </c>
      <c r="C12" s="17">
        <v>0.17146590409012399</v>
      </c>
      <c r="D12" s="17">
        <v>0.20530471570332401</v>
      </c>
      <c r="E12" s="17">
        <v>0.13949924297149099</v>
      </c>
      <c r="F12" s="17"/>
      <c r="G12" s="17">
        <v>0.18534691711739601</v>
      </c>
      <c r="H12" s="17">
        <v>0.23674818790112001</v>
      </c>
      <c r="I12" s="17">
        <v>0.157714021659218</v>
      </c>
      <c r="J12" s="17">
        <v>0.18690989643306299</v>
      </c>
      <c r="K12" s="17">
        <v>0.14667029170228499</v>
      </c>
      <c r="L12" s="17">
        <v>0.16538181537768901</v>
      </c>
      <c r="M12" s="17">
        <v>0.16206537084134001</v>
      </c>
      <c r="N12" s="17">
        <v>0.14706173335117501</v>
      </c>
      <c r="O12" s="17">
        <v>0.15958045772336399</v>
      </c>
      <c r="P12" s="17"/>
      <c r="Q12" s="17">
        <v>0.15740829383649799</v>
      </c>
      <c r="R12" s="17">
        <v>0.13650048525754599</v>
      </c>
      <c r="S12" s="17">
        <v>0.22142106829771199</v>
      </c>
      <c r="T12" s="17">
        <v>0.17463533797828701</v>
      </c>
      <c r="U12" s="17"/>
      <c r="V12" s="17">
        <v>0.139951760237294</v>
      </c>
      <c r="W12" s="17">
        <v>0.182901081436215</v>
      </c>
      <c r="X12" s="17">
        <v>0.186982016690909</v>
      </c>
      <c r="Y12" s="17">
        <v>0.21497958706866999</v>
      </c>
      <c r="Z12" s="17">
        <v>0.178228440441731</v>
      </c>
      <c r="AA12" s="17">
        <v>0.16693820882782201</v>
      </c>
      <c r="AB12" s="17">
        <v>0.171803645484669</v>
      </c>
      <c r="AC12" s="17">
        <v>0.14971225480966599</v>
      </c>
      <c r="AD12" s="17">
        <v>0.15766564305314101</v>
      </c>
      <c r="AE12" s="17"/>
      <c r="AF12" s="17">
        <v>0.22809272967086999</v>
      </c>
      <c r="AG12" s="17">
        <v>0.179631038166333</v>
      </c>
      <c r="AH12" s="17">
        <v>0.15644614238235099</v>
      </c>
      <c r="AI12" s="17">
        <v>0.242197382937068</v>
      </c>
      <c r="AJ12" s="17">
        <v>0.17300256569879599</v>
      </c>
      <c r="AK12" s="17">
        <v>0.121538373761436</v>
      </c>
      <c r="AL12" s="17"/>
      <c r="AM12" s="17">
        <v>0.18102316550028</v>
      </c>
      <c r="AN12" s="17">
        <v>0.20509760962495699</v>
      </c>
      <c r="AO12" s="17">
        <v>0.17283693618948301</v>
      </c>
      <c r="AP12" s="17">
        <v>0.15335763213279999</v>
      </c>
      <c r="AQ12" s="17">
        <v>0.15892202710348</v>
      </c>
      <c r="AR12" s="17">
        <v>0.168742089803847</v>
      </c>
      <c r="AS12" s="17">
        <v>0.115260999061414</v>
      </c>
      <c r="AT12" s="17">
        <v>0.17301344393801801</v>
      </c>
      <c r="AU12" s="17">
        <v>0.24913452810953601</v>
      </c>
      <c r="AV12" s="17">
        <v>0.149889462772342</v>
      </c>
      <c r="AW12" s="17">
        <v>0.18719945507295199</v>
      </c>
      <c r="AX12" s="17">
        <v>9.0143704753689893E-2</v>
      </c>
      <c r="AY12" s="17">
        <v>0.245888473126542</v>
      </c>
      <c r="AZ12" s="17">
        <v>0.15929489725865001</v>
      </c>
      <c r="BA12" s="17">
        <v>7.5255926767475501E-2</v>
      </c>
      <c r="BB12" s="17">
        <v>0.210464155193093</v>
      </c>
      <c r="BC12" s="17"/>
      <c r="BD12" s="17">
        <v>0.13784347215013101</v>
      </c>
      <c r="BE12" s="17">
        <v>0.19556301146181501</v>
      </c>
      <c r="BF12" s="17">
        <v>0.18371697425085501</v>
      </c>
      <c r="BG12" s="17"/>
      <c r="BH12" s="17">
        <v>0.17610729622189</v>
      </c>
      <c r="BI12" s="17">
        <v>0.131327014099794</v>
      </c>
      <c r="BJ12" s="17">
        <v>0.189856648265148</v>
      </c>
      <c r="BK12" s="17"/>
      <c r="BL12" s="17">
        <v>0.185161315301452</v>
      </c>
      <c r="BM12" s="17">
        <v>0.153723306513911</v>
      </c>
      <c r="BN12" s="17">
        <v>0.119244696410912</v>
      </c>
      <c r="BO12" s="17"/>
      <c r="BP12" s="17">
        <v>0.17591380586918201</v>
      </c>
      <c r="BQ12" s="17">
        <v>0.18130744347136701</v>
      </c>
      <c r="BR12" s="17"/>
      <c r="BS12" s="17">
        <v>6.2322099740714801E-2</v>
      </c>
      <c r="BT12" s="17">
        <v>0.112424712990274</v>
      </c>
      <c r="BU12" s="17">
        <v>0.138206860285013</v>
      </c>
      <c r="BV12" s="17">
        <v>0.266109541143627</v>
      </c>
      <c r="BW12" s="17"/>
      <c r="BX12" s="17">
        <v>0.14952363774624</v>
      </c>
      <c r="BY12" s="17">
        <v>0.22828661973459699</v>
      </c>
      <c r="BZ12" s="17">
        <v>0.17014803967217201</v>
      </c>
      <c r="CA12" s="17"/>
      <c r="CB12" s="17">
        <v>6.2136596420913397E-2</v>
      </c>
      <c r="CC12" s="17">
        <v>0.176461012703377</v>
      </c>
      <c r="CD12" s="17">
        <v>0.28739487494101301</v>
      </c>
      <c r="CE12" s="17">
        <v>0.26063796981506498</v>
      </c>
      <c r="CF12" s="17">
        <v>3.9838728907920402E-2</v>
      </c>
      <c r="CG12" s="17">
        <v>0.13852882205525099</v>
      </c>
      <c r="CH12" s="17"/>
      <c r="CI12" s="17">
        <v>0.22230802312106501</v>
      </c>
      <c r="CJ12" s="17">
        <v>0.16574131499048</v>
      </c>
      <c r="CK12" s="17">
        <v>0.14057119789886699</v>
      </c>
      <c r="CL12" s="17">
        <v>0.17165894774558399</v>
      </c>
    </row>
    <row r="13" spans="2:90" x14ac:dyDescent="0.35">
      <c r="B13" s="21" t="s">
        <v>110</v>
      </c>
      <c r="C13" s="23">
        <v>6.65276143239832E-2</v>
      </c>
      <c r="D13" s="23">
        <v>6.4619364043812993E-2</v>
      </c>
      <c r="E13" s="23">
        <v>6.7156396167744506E-2</v>
      </c>
      <c r="F13" s="23"/>
      <c r="G13" s="23">
        <v>7.8559847707474303E-2</v>
      </c>
      <c r="H13" s="23">
        <v>7.9637179192622101E-2</v>
      </c>
      <c r="I13" s="23">
        <v>4.7214436074102598E-2</v>
      </c>
      <c r="J13" s="23">
        <v>7.1583294267320199E-2</v>
      </c>
      <c r="K13" s="23">
        <v>5.8839702454514101E-2</v>
      </c>
      <c r="L13" s="23">
        <v>6.6865393498937595E-2</v>
      </c>
      <c r="M13" s="23">
        <v>6.2770246661065607E-2</v>
      </c>
      <c r="N13" s="23">
        <v>6.9320037408516402E-2</v>
      </c>
      <c r="O13" s="23">
        <v>6.3799004968287595E-2</v>
      </c>
      <c r="P13" s="23"/>
      <c r="Q13" s="23">
        <v>5.8623413434392403E-2</v>
      </c>
      <c r="R13" s="23">
        <v>7.1419832569812797E-2</v>
      </c>
      <c r="S13" s="23">
        <v>3.22868706446066E-2</v>
      </c>
      <c r="T13" s="23">
        <v>6.6668493956316494E-2</v>
      </c>
      <c r="U13" s="23"/>
      <c r="V13" s="23">
        <v>8.0733928144626099E-2</v>
      </c>
      <c r="W13" s="23">
        <v>5.4160780152814503E-2</v>
      </c>
      <c r="X13" s="23">
        <v>6.0219232436658103E-2</v>
      </c>
      <c r="Y13" s="23">
        <v>6.9964409052345897E-2</v>
      </c>
      <c r="Z13" s="23">
        <v>5.0808526955946801E-2</v>
      </c>
      <c r="AA13" s="23">
        <v>7.56448105072247E-2</v>
      </c>
      <c r="AB13" s="23">
        <v>8.63586537344119E-2</v>
      </c>
      <c r="AC13" s="23">
        <v>7.0830476585729094E-2</v>
      </c>
      <c r="AD13" s="23">
        <v>5.2496058292843401E-2</v>
      </c>
      <c r="AE13" s="23"/>
      <c r="AF13" s="23">
        <v>7.8327553460759897E-2</v>
      </c>
      <c r="AG13" s="23">
        <v>4.6963450895834098E-2</v>
      </c>
      <c r="AH13" s="23">
        <v>7.2531378438148095E-2</v>
      </c>
      <c r="AI13" s="23">
        <v>7.6917890406256295E-2</v>
      </c>
      <c r="AJ13" s="23">
        <v>8.2182329883887198E-2</v>
      </c>
      <c r="AK13" s="23">
        <v>5.60885093894481E-2</v>
      </c>
      <c r="AL13" s="23"/>
      <c r="AM13" s="23">
        <v>0.117845150311828</v>
      </c>
      <c r="AN13" s="23">
        <v>9.0215622504060095E-2</v>
      </c>
      <c r="AO13" s="23">
        <v>8.7001524254099294E-2</v>
      </c>
      <c r="AP13" s="23">
        <v>8.3591976861246794E-2</v>
      </c>
      <c r="AQ13" s="23">
        <v>3.4018709359124301E-2</v>
      </c>
      <c r="AR13" s="23">
        <v>4.4970735695740803E-2</v>
      </c>
      <c r="AS13" s="23">
        <v>4.29761093317289E-2</v>
      </c>
      <c r="AT13" s="23">
        <v>5.7916212684479502E-2</v>
      </c>
      <c r="AU13" s="23">
        <v>3.3830054419260597E-2</v>
      </c>
      <c r="AV13" s="23">
        <v>4.9441089002774698E-2</v>
      </c>
      <c r="AW13" s="23">
        <v>4.0916315142732397E-2</v>
      </c>
      <c r="AX13" s="23">
        <v>5.3164228494903099E-2</v>
      </c>
      <c r="AY13" s="23">
        <v>4.4113557640800202E-2</v>
      </c>
      <c r="AZ13" s="23">
        <v>6.9035830357975905E-2</v>
      </c>
      <c r="BA13" s="23">
        <v>8.1219044318281405E-2</v>
      </c>
      <c r="BB13" s="23">
        <v>2.3323110269360001E-2</v>
      </c>
      <c r="BC13" s="23"/>
      <c r="BD13" s="23">
        <v>6.7678122571814298E-2</v>
      </c>
      <c r="BE13" s="23">
        <v>7.4502952438459405E-2</v>
      </c>
      <c r="BF13" s="23">
        <v>5.4933130490361901E-2</v>
      </c>
      <c r="BG13" s="23"/>
      <c r="BH13" s="23">
        <v>6.1877480251688398E-2</v>
      </c>
      <c r="BI13" s="23">
        <v>5.9720633334072001E-2</v>
      </c>
      <c r="BJ13" s="23">
        <v>2.1411749527151799E-2</v>
      </c>
      <c r="BK13" s="23"/>
      <c r="BL13" s="23">
        <v>7.3195504645882398E-2</v>
      </c>
      <c r="BM13" s="23">
        <v>4.7662382242450597E-2</v>
      </c>
      <c r="BN13" s="23">
        <v>4.8472779281090297E-2</v>
      </c>
      <c r="BO13" s="23"/>
      <c r="BP13" s="23">
        <v>7.0524458297189105E-2</v>
      </c>
      <c r="BQ13" s="23">
        <v>6.5566117536522403E-2</v>
      </c>
      <c r="BR13" s="23"/>
      <c r="BS13" s="23">
        <v>4.5261223371184801E-2</v>
      </c>
      <c r="BT13" s="23">
        <v>3.0202190711322401E-2</v>
      </c>
      <c r="BU13" s="23">
        <v>6.5610197342197099E-2</v>
      </c>
      <c r="BV13" s="23">
        <v>6.7853945965741999E-2</v>
      </c>
      <c r="BW13" s="23"/>
      <c r="BX13" s="23">
        <v>4.2102868635061103E-2</v>
      </c>
      <c r="BY13" s="23">
        <v>8.86672181544466E-2</v>
      </c>
      <c r="BZ13" s="23">
        <v>6.7586851027047798E-2</v>
      </c>
      <c r="CA13" s="23"/>
      <c r="CB13" s="23">
        <v>4.0088435540620401E-2</v>
      </c>
      <c r="CC13" s="23">
        <v>6.7542538470495905E-2</v>
      </c>
      <c r="CD13" s="23">
        <v>8.7852182138026105E-2</v>
      </c>
      <c r="CE13" s="23">
        <v>5.5647224049372702E-2</v>
      </c>
      <c r="CF13" s="23">
        <v>4.1215405585840199E-2</v>
      </c>
      <c r="CG13" s="23">
        <v>9.9202033911620094E-2</v>
      </c>
      <c r="CH13" s="23"/>
      <c r="CI13" s="23">
        <v>8.0359380357674606E-2</v>
      </c>
      <c r="CJ13" s="23">
        <v>4.2438806913277401E-2</v>
      </c>
      <c r="CK13" s="23">
        <v>0.15184364056991301</v>
      </c>
      <c r="CL13" s="23">
        <v>5.4923179536096003E-2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152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0.73742892906540103</v>
      </c>
      <c r="D9" s="17">
        <v>0.70510680240419799</v>
      </c>
      <c r="E9" s="17">
        <v>0.77028768736812503</v>
      </c>
      <c r="F9" s="17"/>
      <c r="G9" s="17">
        <v>0.75208099180946497</v>
      </c>
      <c r="H9" s="17">
        <v>0.74697859738084305</v>
      </c>
      <c r="I9" s="17">
        <v>0.76774974531759299</v>
      </c>
      <c r="J9" s="17">
        <v>0.75240482539398101</v>
      </c>
      <c r="K9" s="17">
        <v>0.74221043110285101</v>
      </c>
      <c r="L9" s="17">
        <v>0.74478688781586999</v>
      </c>
      <c r="M9" s="17">
        <v>0.761933191782731</v>
      </c>
      <c r="N9" s="17">
        <v>0.71755412468072899</v>
      </c>
      <c r="O9" s="17">
        <v>0.660789526951027</v>
      </c>
      <c r="P9" s="17"/>
      <c r="Q9" s="17">
        <v>0.729256632319076</v>
      </c>
      <c r="R9" s="17">
        <v>0.80470258331289701</v>
      </c>
      <c r="S9" s="17">
        <v>0.70229317071955</v>
      </c>
      <c r="T9" s="17">
        <v>0.73876642682753502</v>
      </c>
      <c r="U9" s="17"/>
      <c r="V9" s="17">
        <v>0.73472531998730495</v>
      </c>
      <c r="W9" s="17">
        <v>0.78050281994120696</v>
      </c>
      <c r="X9" s="17">
        <v>0.71940070607597495</v>
      </c>
      <c r="Y9" s="17">
        <v>0.75537516361964696</v>
      </c>
      <c r="Z9" s="17">
        <v>0.70390244582927697</v>
      </c>
      <c r="AA9" s="17">
        <v>0.71927414915246601</v>
      </c>
      <c r="AB9" s="17">
        <v>0.73668156113861305</v>
      </c>
      <c r="AC9" s="17">
        <v>0.73241288898991297</v>
      </c>
      <c r="AD9" s="17">
        <v>0.72930089309884605</v>
      </c>
      <c r="AE9" s="17"/>
      <c r="AF9" s="17">
        <v>0.74528874945475998</v>
      </c>
      <c r="AG9" s="17">
        <v>0.72628693897289298</v>
      </c>
      <c r="AH9" s="17">
        <v>0.81986487889422499</v>
      </c>
      <c r="AI9" s="17">
        <v>0.72476471184203195</v>
      </c>
      <c r="AJ9" s="17">
        <v>0.73849506614056803</v>
      </c>
      <c r="AK9" s="17">
        <v>0.71786263911848802</v>
      </c>
      <c r="AL9" s="17"/>
      <c r="AM9" s="17">
        <v>0.64968401047806601</v>
      </c>
      <c r="AN9" s="17">
        <v>0.61154944595788097</v>
      </c>
      <c r="AO9" s="17">
        <v>0.71882887471782697</v>
      </c>
      <c r="AP9" s="17">
        <v>0.70771527679330304</v>
      </c>
      <c r="AQ9" s="17">
        <v>0.75678431773319998</v>
      </c>
      <c r="AR9" s="17">
        <v>0.67948394558478298</v>
      </c>
      <c r="AS9" s="17">
        <v>0.70527040469110003</v>
      </c>
      <c r="AT9" s="17">
        <v>0.73109732369336</v>
      </c>
      <c r="AU9" s="17">
        <v>0.78025144533044899</v>
      </c>
      <c r="AV9" s="17">
        <v>0.78588374710096298</v>
      </c>
      <c r="AW9" s="17">
        <v>0.712693178894372</v>
      </c>
      <c r="AX9" s="17">
        <v>0.80217079726910401</v>
      </c>
      <c r="AY9" s="17">
        <v>0.76693012107389102</v>
      </c>
      <c r="AZ9" s="17">
        <v>0.83054775332976505</v>
      </c>
      <c r="BA9" s="17">
        <v>0.87422624733957999</v>
      </c>
      <c r="BB9" s="17">
        <v>0.79532479435742498</v>
      </c>
      <c r="BC9" s="17"/>
      <c r="BD9" s="17">
        <v>0.76360527919545296</v>
      </c>
      <c r="BE9" s="17">
        <v>0.73863256871840899</v>
      </c>
      <c r="BF9" s="17">
        <v>0.71891496496317298</v>
      </c>
      <c r="BG9" s="17"/>
      <c r="BH9" s="17">
        <v>0.77979577849735104</v>
      </c>
      <c r="BI9" s="17">
        <v>0.73148176674004395</v>
      </c>
      <c r="BJ9" s="17">
        <v>0.67753451664458697</v>
      </c>
      <c r="BK9" s="17"/>
      <c r="BL9" s="17">
        <v>0.68714990872270199</v>
      </c>
      <c r="BM9" s="17">
        <v>0.79991268221387302</v>
      </c>
      <c r="BN9" s="17">
        <v>0.72126023658279503</v>
      </c>
      <c r="BO9" s="17"/>
      <c r="BP9" s="17">
        <v>0.73217363877378305</v>
      </c>
      <c r="BQ9" s="17">
        <v>0.72692118584448495</v>
      </c>
      <c r="BR9" s="17"/>
      <c r="BS9" s="17">
        <v>0.76522140572411401</v>
      </c>
      <c r="BT9" s="17">
        <v>0.768040335109476</v>
      </c>
      <c r="BU9" s="17">
        <v>0.69141679485207796</v>
      </c>
      <c r="BV9" s="17">
        <v>0.75483653486128399</v>
      </c>
      <c r="BW9" s="17"/>
      <c r="BX9" s="17">
        <v>0.76479739571719196</v>
      </c>
      <c r="BY9" s="17">
        <v>0.81178341243776397</v>
      </c>
      <c r="BZ9" s="17">
        <v>0.73014846920378595</v>
      </c>
      <c r="CA9" s="17"/>
      <c r="CB9" s="17">
        <v>0.85521140946674801</v>
      </c>
      <c r="CC9" s="17">
        <v>0.84365711076984995</v>
      </c>
      <c r="CD9" s="17">
        <v>0.58526258358378302</v>
      </c>
      <c r="CE9" s="17">
        <v>0.84283932487168101</v>
      </c>
      <c r="CF9" s="17">
        <v>0.84545955400115502</v>
      </c>
      <c r="CG9" s="17">
        <v>0.48659141738644601</v>
      </c>
      <c r="CH9" s="17"/>
      <c r="CI9" s="17">
        <v>0.70011573185110298</v>
      </c>
      <c r="CJ9" s="17">
        <v>0.812069752356951</v>
      </c>
      <c r="CK9" s="17">
        <v>0.51201714251393904</v>
      </c>
      <c r="CL9" s="17">
        <v>0.76177579185226296</v>
      </c>
    </row>
    <row r="10" spans="2:90" x14ac:dyDescent="0.35">
      <c r="B10" s="21" t="s">
        <v>147</v>
      </c>
      <c r="C10" s="17">
        <v>0.174982630097545</v>
      </c>
      <c r="D10" s="17">
        <v>0.19154998374989499</v>
      </c>
      <c r="E10" s="17">
        <v>0.156384531882129</v>
      </c>
      <c r="F10" s="17"/>
      <c r="G10" s="17">
        <v>0.19322449631639699</v>
      </c>
      <c r="H10" s="17">
        <v>0.177798678366591</v>
      </c>
      <c r="I10" s="17">
        <v>0.146626835553924</v>
      </c>
      <c r="J10" s="17">
        <v>0.15365134238188399</v>
      </c>
      <c r="K10" s="17">
        <v>0.14732509434791699</v>
      </c>
      <c r="L10" s="17">
        <v>0.19019600217047999</v>
      </c>
      <c r="M10" s="17">
        <v>0.18733751736915999</v>
      </c>
      <c r="N10" s="17">
        <v>0.16577942581369601</v>
      </c>
      <c r="O10" s="17">
        <v>0.20770023409807301</v>
      </c>
      <c r="P10" s="17"/>
      <c r="Q10" s="17">
        <v>0.183680674193968</v>
      </c>
      <c r="R10" s="17">
        <v>0.12858396187921201</v>
      </c>
      <c r="S10" s="17">
        <v>0.20128854256046799</v>
      </c>
      <c r="T10" s="17">
        <v>0.17542690344558301</v>
      </c>
      <c r="U10" s="17"/>
      <c r="V10" s="17">
        <v>0.17400926702130801</v>
      </c>
      <c r="W10" s="17">
        <v>0.154611373699716</v>
      </c>
      <c r="X10" s="17">
        <v>0.17757986043305601</v>
      </c>
      <c r="Y10" s="17">
        <v>0.17256340342608401</v>
      </c>
      <c r="Z10" s="17">
        <v>0.20549020875242099</v>
      </c>
      <c r="AA10" s="17">
        <v>0.16408246608065</v>
      </c>
      <c r="AB10" s="17">
        <v>0.17755419016645199</v>
      </c>
      <c r="AC10" s="17">
        <v>0.135888739649175</v>
      </c>
      <c r="AD10" s="17">
        <v>0.19852309452404901</v>
      </c>
      <c r="AE10" s="17"/>
      <c r="AF10" s="17">
        <v>0.16649085053478499</v>
      </c>
      <c r="AG10" s="17">
        <v>0.198679343723105</v>
      </c>
      <c r="AH10" s="17">
        <v>9.7718332498982097E-2</v>
      </c>
      <c r="AI10" s="17">
        <v>0.203329137890223</v>
      </c>
      <c r="AJ10" s="17">
        <v>0.145660142777504</v>
      </c>
      <c r="AK10" s="17">
        <v>0.20171154489030699</v>
      </c>
      <c r="AL10" s="17"/>
      <c r="AM10" s="17">
        <v>0.238336547677692</v>
      </c>
      <c r="AN10" s="17">
        <v>0.22618398103221399</v>
      </c>
      <c r="AO10" s="17">
        <v>0.15472927471641701</v>
      </c>
      <c r="AP10" s="17">
        <v>0.14512395284686699</v>
      </c>
      <c r="AQ10" s="17">
        <v>0.16362478127816901</v>
      </c>
      <c r="AR10" s="17">
        <v>0.23479517585104601</v>
      </c>
      <c r="AS10" s="17">
        <v>0.182046259895913</v>
      </c>
      <c r="AT10" s="17">
        <v>0.23408863189493501</v>
      </c>
      <c r="AU10" s="17">
        <v>0.12185472609483</v>
      </c>
      <c r="AV10" s="17">
        <v>0.14660186180677401</v>
      </c>
      <c r="AW10" s="17">
        <v>0.22476879126028301</v>
      </c>
      <c r="AX10" s="17">
        <v>0.137120638782424</v>
      </c>
      <c r="AY10" s="17">
        <v>0.14710100170976001</v>
      </c>
      <c r="AZ10" s="17">
        <v>0.112605854677831</v>
      </c>
      <c r="BA10" s="17">
        <v>0.120524513237216</v>
      </c>
      <c r="BB10" s="17">
        <v>0.16559080423703501</v>
      </c>
      <c r="BC10" s="17"/>
      <c r="BD10" s="17">
        <v>0.15999069507836</v>
      </c>
      <c r="BE10" s="17">
        <v>0.186834967028775</v>
      </c>
      <c r="BF10" s="17">
        <v>0.17988789740824099</v>
      </c>
      <c r="BG10" s="17"/>
      <c r="BH10" s="17">
        <v>0.15127133882173099</v>
      </c>
      <c r="BI10" s="17">
        <v>0.19571208621935501</v>
      </c>
      <c r="BJ10" s="17">
        <v>0.21343854683164201</v>
      </c>
      <c r="BK10" s="17"/>
      <c r="BL10" s="17">
        <v>0.22980414898485799</v>
      </c>
      <c r="BM10" s="17">
        <v>0.13909371579827701</v>
      </c>
      <c r="BN10" s="17">
        <v>0.19873393321299601</v>
      </c>
      <c r="BO10" s="17"/>
      <c r="BP10" s="17">
        <v>0.20011051520811399</v>
      </c>
      <c r="BQ10" s="17">
        <v>0.179014116259784</v>
      </c>
      <c r="BR10" s="17"/>
      <c r="BS10" s="17">
        <v>0.15851504255686899</v>
      </c>
      <c r="BT10" s="17">
        <v>0.17732901412076099</v>
      </c>
      <c r="BU10" s="17">
        <v>0.21278168312748599</v>
      </c>
      <c r="BV10" s="17">
        <v>0.15790229733496799</v>
      </c>
      <c r="BW10" s="17"/>
      <c r="BX10" s="17">
        <v>0.141554624547018</v>
      </c>
      <c r="BY10" s="17">
        <v>0.14358326795699899</v>
      </c>
      <c r="BZ10" s="17">
        <v>0.18022379307641201</v>
      </c>
      <c r="CA10" s="17"/>
      <c r="CB10" s="17">
        <v>0.114927585469816</v>
      </c>
      <c r="CC10" s="17">
        <v>0.112485060885059</v>
      </c>
      <c r="CD10" s="17">
        <v>0.28324131909770001</v>
      </c>
      <c r="CE10" s="17">
        <v>0.125203552210708</v>
      </c>
      <c r="CF10" s="17">
        <v>0.138860199923309</v>
      </c>
      <c r="CG10" s="17">
        <v>0.24739546236714599</v>
      </c>
      <c r="CH10" s="17"/>
      <c r="CI10" s="17">
        <v>0.139793947291315</v>
      </c>
      <c r="CJ10" s="17">
        <v>0.13770003173791101</v>
      </c>
      <c r="CK10" s="17">
        <v>0.28349985345923001</v>
      </c>
      <c r="CL10" s="17">
        <v>0.17598197667840501</v>
      </c>
    </row>
    <row r="11" spans="2:90" x14ac:dyDescent="0.35">
      <c r="B11" s="21" t="s">
        <v>148</v>
      </c>
      <c r="C11" s="17">
        <v>4.4722996392646201E-2</v>
      </c>
      <c r="D11" s="17">
        <v>5.1970027592028803E-2</v>
      </c>
      <c r="E11" s="17">
        <v>3.8312960229208999E-2</v>
      </c>
      <c r="F11" s="17"/>
      <c r="G11" s="17">
        <v>1.2012788943324399E-2</v>
      </c>
      <c r="H11" s="17">
        <v>4.12238396566676E-2</v>
      </c>
      <c r="I11" s="17">
        <v>4.0300862572592903E-2</v>
      </c>
      <c r="J11" s="17">
        <v>4.90104029402057E-2</v>
      </c>
      <c r="K11" s="17">
        <v>4.7641637655986203E-2</v>
      </c>
      <c r="L11" s="17">
        <v>4.9226305726025099E-2</v>
      </c>
      <c r="M11" s="17">
        <v>3.1334888819301403E-2</v>
      </c>
      <c r="N11" s="17">
        <v>5.9549552077845798E-2</v>
      </c>
      <c r="O11" s="17">
        <v>6.85753582458873E-2</v>
      </c>
      <c r="P11" s="17"/>
      <c r="Q11" s="17">
        <v>5.0007124947833097E-2</v>
      </c>
      <c r="R11" s="17">
        <v>3.5858407530255897E-2</v>
      </c>
      <c r="S11" s="17">
        <v>4.8816979392760598E-2</v>
      </c>
      <c r="T11" s="17">
        <v>4.5249792071068398E-2</v>
      </c>
      <c r="U11" s="17"/>
      <c r="V11" s="17">
        <v>4.7412761893105601E-2</v>
      </c>
      <c r="W11" s="17">
        <v>4.4077341466055103E-2</v>
      </c>
      <c r="X11" s="17">
        <v>4.8416020060894703E-2</v>
      </c>
      <c r="Y11" s="17">
        <v>3.6965138864132302E-2</v>
      </c>
      <c r="Z11" s="17">
        <v>6.4251889318482594E-2</v>
      </c>
      <c r="AA11" s="17">
        <v>4.5618125609094097E-2</v>
      </c>
      <c r="AB11" s="17">
        <v>3.93642691492836E-2</v>
      </c>
      <c r="AC11" s="17">
        <v>6.0834704903385703E-2</v>
      </c>
      <c r="AD11" s="17">
        <v>3.06775604531501E-2</v>
      </c>
      <c r="AE11" s="17"/>
      <c r="AF11" s="17">
        <v>3.8908252037674E-2</v>
      </c>
      <c r="AG11" s="17">
        <v>4.9201084214724397E-2</v>
      </c>
      <c r="AH11" s="17">
        <v>4.07404001826892E-2</v>
      </c>
      <c r="AI11" s="17">
        <v>3.3521842777894002E-2</v>
      </c>
      <c r="AJ11" s="17">
        <v>6.1119360936139698E-2</v>
      </c>
      <c r="AK11" s="17">
        <v>3.88216074050758E-2</v>
      </c>
      <c r="AL11" s="17"/>
      <c r="AM11" s="17">
        <v>5.3063867858966399E-2</v>
      </c>
      <c r="AN11" s="17">
        <v>9.8110799706144294E-2</v>
      </c>
      <c r="AO11" s="17">
        <v>6.9290568253219303E-2</v>
      </c>
      <c r="AP11" s="17">
        <v>9.8189958540587804E-2</v>
      </c>
      <c r="AQ11" s="17">
        <v>3.3857997876627098E-2</v>
      </c>
      <c r="AR11" s="17">
        <v>5.34722307303373E-2</v>
      </c>
      <c r="AS11" s="17">
        <v>5.9524873622580902E-2</v>
      </c>
      <c r="AT11" s="17">
        <v>1.8474217632899699E-2</v>
      </c>
      <c r="AU11" s="17">
        <v>5.77330369283241E-2</v>
      </c>
      <c r="AV11" s="17">
        <v>1.7609828901096702E-2</v>
      </c>
      <c r="AW11" s="17">
        <v>3.00311746961455E-2</v>
      </c>
      <c r="AX11" s="17">
        <v>3.9294135099966598E-2</v>
      </c>
      <c r="AY11" s="17">
        <v>4.2293847333183997E-2</v>
      </c>
      <c r="AZ11" s="17">
        <v>3.7843116462523599E-2</v>
      </c>
      <c r="BA11" s="17">
        <v>5.2492394232039998E-3</v>
      </c>
      <c r="BB11" s="17">
        <v>1.4507527502110099E-2</v>
      </c>
      <c r="BC11" s="17"/>
      <c r="BD11" s="17">
        <v>4.81160092489097E-2</v>
      </c>
      <c r="BE11" s="17">
        <v>2.8566939716877598E-2</v>
      </c>
      <c r="BF11" s="17">
        <v>5.3966529252894302E-2</v>
      </c>
      <c r="BG11" s="17"/>
      <c r="BH11" s="17">
        <v>3.4201714746912699E-2</v>
      </c>
      <c r="BI11" s="17">
        <v>4.3883702879396198E-2</v>
      </c>
      <c r="BJ11" s="17">
        <v>7.6818115795186603E-2</v>
      </c>
      <c r="BK11" s="17"/>
      <c r="BL11" s="17">
        <v>5.3163275504939302E-2</v>
      </c>
      <c r="BM11" s="17">
        <v>3.5380751314426397E-2</v>
      </c>
      <c r="BN11" s="17">
        <v>5.6845311726257501E-2</v>
      </c>
      <c r="BO11" s="17"/>
      <c r="BP11" s="17">
        <v>4.0660188163666601E-2</v>
      </c>
      <c r="BQ11" s="17">
        <v>4.2076632830689902E-2</v>
      </c>
      <c r="BR11" s="17"/>
      <c r="BS11" s="17">
        <v>5.1433537731995403E-2</v>
      </c>
      <c r="BT11" s="17">
        <v>3.4353722724976797E-2</v>
      </c>
      <c r="BU11" s="17">
        <v>5.80650094135617E-2</v>
      </c>
      <c r="BV11" s="17">
        <v>3.6919359431386099E-2</v>
      </c>
      <c r="BW11" s="17"/>
      <c r="BX11" s="17">
        <v>5.4813611964191003E-2</v>
      </c>
      <c r="BY11" s="17">
        <v>4.17910826744258E-2</v>
      </c>
      <c r="BZ11" s="17">
        <v>4.3903501435104901E-2</v>
      </c>
      <c r="CA11" s="17"/>
      <c r="CB11" s="17">
        <v>2.12860807065843E-2</v>
      </c>
      <c r="CC11" s="17">
        <v>2.5070866488968301E-2</v>
      </c>
      <c r="CD11" s="17">
        <v>5.9551676081045397E-2</v>
      </c>
      <c r="CE11" s="17">
        <v>1.86017053107983E-2</v>
      </c>
      <c r="CF11" s="17">
        <v>1.30476328416783E-2</v>
      </c>
      <c r="CG11" s="17">
        <v>0.12978445475382899</v>
      </c>
      <c r="CH11" s="17"/>
      <c r="CI11" s="17">
        <v>8.0148119896568101E-2</v>
      </c>
      <c r="CJ11" s="17">
        <v>2.6302013807634101E-2</v>
      </c>
      <c r="CK11" s="17">
        <v>9.0542086290880397E-2</v>
      </c>
      <c r="CL11" s="17">
        <v>3.5444152285569498E-2</v>
      </c>
    </row>
    <row r="12" spans="2:90" ht="29" x14ac:dyDescent="0.35">
      <c r="B12" s="21" t="s">
        <v>149</v>
      </c>
      <c r="C12" s="17">
        <v>1.7590509329760001E-2</v>
      </c>
      <c r="D12" s="17">
        <v>2.28226262419596E-2</v>
      </c>
      <c r="E12" s="17">
        <v>1.26888137199094E-2</v>
      </c>
      <c r="F12" s="17"/>
      <c r="G12" s="17">
        <v>0</v>
      </c>
      <c r="H12" s="17">
        <v>1.2295174766839599E-2</v>
      </c>
      <c r="I12" s="17">
        <v>2.5297076629277399E-2</v>
      </c>
      <c r="J12" s="17">
        <v>4.79376852018807E-3</v>
      </c>
      <c r="K12" s="17">
        <v>3.2037882247261798E-2</v>
      </c>
      <c r="L12" s="17">
        <v>3.5439885784472598E-3</v>
      </c>
      <c r="M12" s="17">
        <v>6.1152138787983999E-3</v>
      </c>
      <c r="N12" s="17">
        <v>3.1634405844833097E-2</v>
      </c>
      <c r="O12" s="17">
        <v>4.0228833696516697E-2</v>
      </c>
      <c r="P12" s="17"/>
      <c r="Q12" s="17">
        <v>2.0666029086705499E-2</v>
      </c>
      <c r="R12" s="17">
        <v>1.00113227628574E-2</v>
      </c>
      <c r="S12" s="17">
        <v>2.6715073210472898E-2</v>
      </c>
      <c r="T12" s="17">
        <v>1.6479003748277501E-2</v>
      </c>
      <c r="U12" s="17"/>
      <c r="V12" s="17">
        <v>1.6360976020224099E-2</v>
      </c>
      <c r="W12" s="17">
        <v>1.0259506500675201E-2</v>
      </c>
      <c r="X12" s="17">
        <v>1.23740177353951E-2</v>
      </c>
      <c r="Y12" s="17">
        <v>1.28877545862431E-2</v>
      </c>
      <c r="Z12" s="17">
        <v>1.25697740714173E-2</v>
      </c>
      <c r="AA12" s="17">
        <v>2.6530663908334199E-2</v>
      </c>
      <c r="AB12" s="17">
        <v>2.3378465952937199E-2</v>
      </c>
      <c r="AC12" s="17">
        <v>5.6058964567496497E-2</v>
      </c>
      <c r="AD12" s="17">
        <v>1.4663451058356701E-2</v>
      </c>
      <c r="AE12" s="17"/>
      <c r="AF12" s="17">
        <v>2.3706729475543201E-2</v>
      </c>
      <c r="AG12" s="17">
        <v>1.33820474659141E-2</v>
      </c>
      <c r="AH12" s="17">
        <v>1.29522554753317E-2</v>
      </c>
      <c r="AI12" s="17">
        <v>7.5192646880425304E-3</v>
      </c>
      <c r="AJ12" s="17">
        <v>2.48013920140948E-2</v>
      </c>
      <c r="AK12" s="17">
        <v>1.3958491910826E-2</v>
      </c>
      <c r="AL12" s="17"/>
      <c r="AM12" s="17">
        <v>2.3219444738641501E-2</v>
      </c>
      <c r="AN12" s="17">
        <v>1.7706117578516999E-2</v>
      </c>
      <c r="AO12" s="17">
        <v>1.7859581024122901E-2</v>
      </c>
      <c r="AP12" s="17">
        <v>1.7120024338369198E-2</v>
      </c>
      <c r="AQ12" s="17">
        <v>2.7338883660513898E-2</v>
      </c>
      <c r="AR12" s="17">
        <v>1.3002959763624301E-2</v>
      </c>
      <c r="AS12" s="17">
        <v>3.06548220460643E-2</v>
      </c>
      <c r="AT12" s="17">
        <v>1.7141150234159801E-3</v>
      </c>
      <c r="AU12" s="17">
        <v>2.62661376974525E-2</v>
      </c>
      <c r="AV12" s="17">
        <v>4.4314550971545498E-2</v>
      </c>
      <c r="AW12" s="17">
        <v>1.7528968658773701E-2</v>
      </c>
      <c r="AX12" s="17">
        <v>6.0537016977786203E-3</v>
      </c>
      <c r="AY12" s="17">
        <v>3.4011460557884197E-2</v>
      </c>
      <c r="AZ12" s="17">
        <v>0</v>
      </c>
      <c r="BA12" s="17">
        <v>0</v>
      </c>
      <c r="BB12" s="17">
        <v>8.0953093964725806E-3</v>
      </c>
      <c r="BC12" s="17"/>
      <c r="BD12" s="17">
        <v>1.6383087186039098E-2</v>
      </c>
      <c r="BE12" s="17">
        <v>1.4209344138036199E-2</v>
      </c>
      <c r="BF12" s="17">
        <v>2.05284804132073E-2</v>
      </c>
      <c r="BG12" s="17"/>
      <c r="BH12" s="17">
        <v>1.2428293599364801E-2</v>
      </c>
      <c r="BI12" s="17">
        <v>1.4992224527670199E-2</v>
      </c>
      <c r="BJ12" s="17">
        <v>3.0164685431485899E-2</v>
      </c>
      <c r="BK12" s="17"/>
      <c r="BL12" s="17">
        <v>2.7812798853811199E-2</v>
      </c>
      <c r="BM12" s="17">
        <v>1.5774227619493299E-2</v>
      </c>
      <c r="BN12" s="17">
        <v>1.8360080568660699E-2</v>
      </c>
      <c r="BO12" s="17"/>
      <c r="BP12" s="17">
        <v>1.6650869115668501E-2</v>
      </c>
      <c r="BQ12" s="17">
        <v>1.8611386335823099E-2</v>
      </c>
      <c r="BR12" s="17"/>
      <c r="BS12" s="17">
        <v>1.7892184599926801E-2</v>
      </c>
      <c r="BT12" s="17">
        <v>1.00024186228049E-2</v>
      </c>
      <c r="BU12" s="17">
        <v>1.8894347067560099E-2</v>
      </c>
      <c r="BV12" s="17">
        <v>1.8677632932324498E-2</v>
      </c>
      <c r="BW12" s="17"/>
      <c r="BX12" s="17">
        <v>3.2683308464892098E-2</v>
      </c>
      <c r="BY12" s="17">
        <v>0</v>
      </c>
      <c r="BZ12" s="17">
        <v>1.7176231105514299E-2</v>
      </c>
      <c r="CA12" s="17"/>
      <c r="CB12" s="17">
        <v>5.0664082140612903E-4</v>
      </c>
      <c r="CC12" s="17">
        <v>4.3983325789464104E-3</v>
      </c>
      <c r="CD12" s="17">
        <v>2.72814133660517E-2</v>
      </c>
      <c r="CE12" s="17">
        <v>7.4929095289435303E-3</v>
      </c>
      <c r="CF12" s="17">
        <v>2.6326132338579098E-3</v>
      </c>
      <c r="CG12" s="17">
        <v>6.3220426098891003E-2</v>
      </c>
      <c r="CH12" s="17"/>
      <c r="CI12" s="17">
        <v>2.8143629833941301E-2</v>
      </c>
      <c r="CJ12" s="17">
        <v>7.6614679484121803E-3</v>
      </c>
      <c r="CK12" s="17">
        <v>4.6680580030840003E-2</v>
      </c>
      <c r="CL12" s="17">
        <v>1.33360340017074E-2</v>
      </c>
    </row>
    <row r="13" spans="2:90" x14ac:dyDescent="0.35">
      <c r="B13" s="21" t="s">
        <v>150</v>
      </c>
      <c r="C13" s="23">
        <v>2.5274935114647401E-2</v>
      </c>
      <c r="D13" s="23">
        <v>2.8550560011918299E-2</v>
      </c>
      <c r="E13" s="23">
        <v>2.2326006800627001E-2</v>
      </c>
      <c r="F13" s="23"/>
      <c r="G13" s="23">
        <v>4.2681722930814202E-2</v>
      </c>
      <c r="H13" s="23">
        <v>2.1703709829058102E-2</v>
      </c>
      <c r="I13" s="23">
        <v>2.0025479926613E-2</v>
      </c>
      <c r="J13" s="23">
        <v>4.01396607637413E-2</v>
      </c>
      <c r="K13" s="23">
        <v>3.0784954645983301E-2</v>
      </c>
      <c r="L13" s="23">
        <v>1.22468157091774E-2</v>
      </c>
      <c r="M13" s="23">
        <v>1.3279188150009001E-2</v>
      </c>
      <c r="N13" s="23">
        <v>2.5482491582895901E-2</v>
      </c>
      <c r="O13" s="23">
        <v>2.2706047008496599E-2</v>
      </c>
      <c r="P13" s="23"/>
      <c r="Q13" s="23">
        <v>1.6389539452417001E-2</v>
      </c>
      <c r="R13" s="23">
        <v>2.0843724514777801E-2</v>
      </c>
      <c r="S13" s="23">
        <v>2.0886234116748701E-2</v>
      </c>
      <c r="T13" s="23">
        <v>2.40778739075364E-2</v>
      </c>
      <c r="U13" s="23"/>
      <c r="V13" s="23">
        <v>2.7491675078058001E-2</v>
      </c>
      <c r="W13" s="23">
        <v>1.0548958392346101E-2</v>
      </c>
      <c r="X13" s="23">
        <v>4.2229395694678401E-2</v>
      </c>
      <c r="Y13" s="23">
        <v>2.2208539503893801E-2</v>
      </c>
      <c r="Z13" s="23">
        <v>1.3785682028402401E-2</v>
      </c>
      <c r="AA13" s="23">
        <v>4.44945952494556E-2</v>
      </c>
      <c r="AB13" s="23">
        <v>2.3021513592713701E-2</v>
      </c>
      <c r="AC13" s="23">
        <v>1.48047018900298E-2</v>
      </c>
      <c r="AD13" s="23">
        <v>2.68350008655979E-2</v>
      </c>
      <c r="AE13" s="23"/>
      <c r="AF13" s="23">
        <v>2.5605418497237999E-2</v>
      </c>
      <c r="AG13" s="23">
        <v>1.2450585623364501E-2</v>
      </c>
      <c r="AH13" s="23">
        <v>2.8724132948771401E-2</v>
      </c>
      <c r="AI13" s="23">
        <v>3.0865042801808001E-2</v>
      </c>
      <c r="AJ13" s="23">
        <v>2.99240381316929E-2</v>
      </c>
      <c r="AK13" s="23">
        <v>2.7645716675303099E-2</v>
      </c>
      <c r="AL13" s="23"/>
      <c r="AM13" s="23">
        <v>3.5696129246634102E-2</v>
      </c>
      <c r="AN13" s="23">
        <v>4.64496557252441E-2</v>
      </c>
      <c r="AO13" s="23">
        <v>3.9291701288413999E-2</v>
      </c>
      <c r="AP13" s="23">
        <v>3.1850787480873201E-2</v>
      </c>
      <c r="AQ13" s="23">
        <v>1.8394019451489899E-2</v>
      </c>
      <c r="AR13" s="23">
        <v>1.92456880702098E-2</v>
      </c>
      <c r="AS13" s="23">
        <v>2.2503639744341601E-2</v>
      </c>
      <c r="AT13" s="23">
        <v>1.4625711755388999E-2</v>
      </c>
      <c r="AU13" s="23">
        <v>1.38946539489446E-2</v>
      </c>
      <c r="AV13" s="23">
        <v>5.5900112196210399E-3</v>
      </c>
      <c r="AW13" s="23">
        <v>1.4977886490425699E-2</v>
      </c>
      <c r="AX13" s="23">
        <v>1.53607271507274E-2</v>
      </c>
      <c r="AY13" s="23">
        <v>9.6635693252804106E-3</v>
      </c>
      <c r="AZ13" s="23">
        <v>1.9003275529880501E-2</v>
      </c>
      <c r="BA13" s="23">
        <v>0</v>
      </c>
      <c r="BB13" s="23">
        <v>1.64815645069573E-2</v>
      </c>
      <c r="BC13" s="23"/>
      <c r="BD13" s="23">
        <v>1.1904929291237499E-2</v>
      </c>
      <c r="BE13" s="23">
        <v>3.1756180397902303E-2</v>
      </c>
      <c r="BF13" s="23">
        <v>2.6702127962485198E-2</v>
      </c>
      <c r="BG13" s="23"/>
      <c r="BH13" s="23">
        <v>2.2302874334640399E-2</v>
      </c>
      <c r="BI13" s="23">
        <v>1.39302196335353E-2</v>
      </c>
      <c r="BJ13" s="23">
        <v>2.0441352970976502E-3</v>
      </c>
      <c r="BK13" s="23"/>
      <c r="BL13" s="23">
        <v>2.0698679336895701E-3</v>
      </c>
      <c r="BM13" s="23">
        <v>9.8386230539298895E-3</v>
      </c>
      <c r="BN13" s="23">
        <v>4.8004379092904401E-3</v>
      </c>
      <c r="BO13" s="23"/>
      <c r="BP13" s="23">
        <v>1.0404788738767301E-2</v>
      </c>
      <c r="BQ13" s="23">
        <v>3.3376678729218401E-2</v>
      </c>
      <c r="BR13" s="23"/>
      <c r="BS13" s="23">
        <v>6.9378293870946302E-3</v>
      </c>
      <c r="BT13" s="23">
        <v>1.02745094219818E-2</v>
      </c>
      <c r="BU13" s="23">
        <v>1.8842165539313799E-2</v>
      </c>
      <c r="BV13" s="23">
        <v>3.1664175440037703E-2</v>
      </c>
      <c r="BW13" s="23"/>
      <c r="BX13" s="23">
        <v>6.1510593067064696E-3</v>
      </c>
      <c r="BY13" s="23">
        <v>2.8422369308111102E-3</v>
      </c>
      <c r="BZ13" s="23">
        <v>2.8548005179182601E-2</v>
      </c>
      <c r="CA13" s="23"/>
      <c r="CB13" s="23">
        <v>8.0682835354451993E-3</v>
      </c>
      <c r="CC13" s="23">
        <v>1.43886292771764E-2</v>
      </c>
      <c r="CD13" s="23">
        <v>4.4663007871419302E-2</v>
      </c>
      <c r="CE13" s="23">
        <v>5.8625080778694104E-3</v>
      </c>
      <c r="CF13" s="23">
        <v>0</v>
      </c>
      <c r="CG13" s="23">
        <v>7.3008239393687405E-2</v>
      </c>
      <c r="CH13" s="23"/>
      <c r="CI13" s="23">
        <v>5.1798571127072798E-2</v>
      </c>
      <c r="CJ13" s="23">
        <v>1.6266734149092001E-2</v>
      </c>
      <c r="CK13" s="23">
        <v>6.7260337705110404E-2</v>
      </c>
      <c r="CL13" s="23">
        <v>1.3462045182055399E-2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524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515</v>
      </c>
      <c r="C9" s="17">
        <v>0.22168658794521601</v>
      </c>
      <c r="D9" s="17">
        <v>0.21958559760952701</v>
      </c>
      <c r="E9" s="17">
        <v>0.22635139897376999</v>
      </c>
      <c r="F9" s="17"/>
      <c r="G9" s="17">
        <v>0.21196918007274601</v>
      </c>
      <c r="H9" s="17">
        <v>0.20463032673237</v>
      </c>
      <c r="I9" s="17">
        <v>0.28525351607890997</v>
      </c>
      <c r="J9" s="17">
        <v>0.221857003758266</v>
      </c>
      <c r="K9" s="17">
        <v>0.20975067565703101</v>
      </c>
      <c r="L9" s="17">
        <v>0.23139631540384201</v>
      </c>
      <c r="M9" s="17">
        <v>0.20174120460671999</v>
      </c>
      <c r="N9" s="17">
        <v>0.200138129364371</v>
      </c>
      <c r="O9" s="17">
        <v>0.23172313055586299</v>
      </c>
      <c r="P9" s="17"/>
      <c r="Q9" s="17">
        <v>0.192954180869265</v>
      </c>
      <c r="R9" s="17">
        <v>0.165792597548964</v>
      </c>
      <c r="S9" s="17">
        <v>0.20653300249926099</v>
      </c>
      <c r="T9" s="17">
        <v>0.23058474306979501</v>
      </c>
      <c r="U9" s="17"/>
      <c r="V9" s="17">
        <v>0.194308110104287</v>
      </c>
      <c r="W9" s="17">
        <v>0.21156330506304999</v>
      </c>
      <c r="X9" s="17">
        <v>0.19596109625994601</v>
      </c>
      <c r="Y9" s="17">
        <v>0.19728373979163299</v>
      </c>
      <c r="Z9" s="17">
        <v>0.28370449811042098</v>
      </c>
      <c r="AA9" s="17">
        <v>0.23512992915120001</v>
      </c>
      <c r="AB9" s="17">
        <v>0.19492227728876299</v>
      </c>
      <c r="AC9" s="17">
        <v>0.221195702139073</v>
      </c>
      <c r="AD9" s="17">
        <v>0.27196337036592499</v>
      </c>
      <c r="AE9" s="17"/>
      <c r="AF9" s="17">
        <v>0.24524045273016501</v>
      </c>
      <c r="AG9" s="17">
        <v>0.220975472657542</v>
      </c>
      <c r="AH9" s="17">
        <v>0.266112619700273</v>
      </c>
      <c r="AI9" s="17">
        <v>0.281057424612291</v>
      </c>
      <c r="AJ9" s="17">
        <v>0.16105442808683201</v>
      </c>
      <c r="AK9" s="17">
        <v>0.22348769104791599</v>
      </c>
      <c r="AL9" s="17"/>
      <c r="AM9" s="17">
        <v>0.17928223707909599</v>
      </c>
      <c r="AN9" s="17">
        <v>0.22176337450008399</v>
      </c>
      <c r="AO9" s="17">
        <v>0.25013712415113898</v>
      </c>
      <c r="AP9" s="17">
        <v>0.20235490037258699</v>
      </c>
      <c r="AQ9" s="17">
        <v>0.25128119816247302</v>
      </c>
      <c r="AR9" s="17">
        <v>0.18198500052529601</v>
      </c>
      <c r="AS9" s="17">
        <v>0.21073007281219999</v>
      </c>
      <c r="AT9" s="17">
        <v>0.12910459409678801</v>
      </c>
      <c r="AU9" s="17">
        <v>0.28540708190774999</v>
      </c>
      <c r="AV9" s="17">
        <v>0.24253966930306101</v>
      </c>
      <c r="AW9" s="17">
        <v>0.23133230344926001</v>
      </c>
      <c r="AX9" s="17">
        <v>0.27517649547131401</v>
      </c>
      <c r="AY9" s="17">
        <v>0.20629220550380101</v>
      </c>
      <c r="AZ9" s="17">
        <v>0.28409727775551702</v>
      </c>
      <c r="BA9" s="17">
        <v>0.227893950008587</v>
      </c>
      <c r="BB9" s="17">
        <v>0.22058166000606799</v>
      </c>
      <c r="BC9" s="17"/>
      <c r="BD9" s="17">
        <v>0.223787775486808</v>
      </c>
      <c r="BE9" s="17">
        <v>0.212314877500349</v>
      </c>
      <c r="BF9" s="17">
        <v>0.22704073881765499</v>
      </c>
      <c r="BG9" s="17"/>
      <c r="BH9" s="17">
        <v>0.23953048745442099</v>
      </c>
      <c r="BI9" s="17">
        <v>0.17939011030878499</v>
      </c>
      <c r="BJ9" s="17">
        <v>0.24719247005719</v>
      </c>
      <c r="BK9" s="17"/>
      <c r="BL9" s="17">
        <v>0.16153965758951799</v>
      </c>
      <c r="BM9" s="17">
        <v>0.19672247708332199</v>
      </c>
      <c r="BN9" s="17">
        <v>0.252576491473195</v>
      </c>
      <c r="BO9" s="17"/>
      <c r="BP9" s="17">
        <v>0.19349980199200201</v>
      </c>
      <c r="BQ9" s="17">
        <v>0.228656597155945</v>
      </c>
      <c r="BR9" s="17"/>
      <c r="BS9" s="17">
        <v>0.407663087976535</v>
      </c>
      <c r="BT9" s="17">
        <v>0.30255205285117298</v>
      </c>
      <c r="BU9" s="17">
        <v>0.175532356251765</v>
      </c>
      <c r="BV9" s="17">
        <v>0.15320578033354301</v>
      </c>
      <c r="BW9" s="17"/>
      <c r="BX9" s="17">
        <v>0.228635894145511</v>
      </c>
      <c r="BY9" s="17">
        <v>0.30534772559429202</v>
      </c>
      <c r="BZ9" s="17">
        <v>0.21585712646126201</v>
      </c>
      <c r="CA9" s="17"/>
      <c r="CB9" s="17">
        <v>0.33589500112762199</v>
      </c>
      <c r="CC9" s="17">
        <v>0.22598030197444399</v>
      </c>
      <c r="CD9" s="17">
        <v>0.136220549063022</v>
      </c>
      <c r="CE9" s="17">
        <v>0.14454154590794999</v>
      </c>
      <c r="CF9" s="17">
        <v>0.35193530766768599</v>
      </c>
      <c r="CG9" s="17">
        <v>0.18082068802541501</v>
      </c>
      <c r="CH9" s="17"/>
      <c r="CI9" s="17">
        <v>0.15800331573096499</v>
      </c>
      <c r="CJ9" s="17">
        <v>0.30769673554806198</v>
      </c>
      <c r="CK9" s="17">
        <v>8.09398675687278E-2</v>
      </c>
      <c r="CL9" s="17">
        <v>0.22270894730778801</v>
      </c>
    </row>
    <row r="10" spans="2:90" x14ac:dyDescent="0.35">
      <c r="B10" s="21" t="s">
        <v>516</v>
      </c>
      <c r="C10" s="17">
        <v>0.41229601969193402</v>
      </c>
      <c r="D10" s="17">
        <v>0.37757566944917498</v>
      </c>
      <c r="E10" s="17">
        <v>0.44278471732800601</v>
      </c>
      <c r="F10" s="17"/>
      <c r="G10" s="17">
        <v>0.40516423551254099</v>
      </c>
      <c r="H10" s="17">
        <v>0.42479868536722198</v>
      </c>
      <c r="I10" s="17">
        <v>0.34160573600411198</v>
      </c>
      <c r="J10" s="17">
        <v>0.42593541022791198</v>
      </c>
      <c r="K10" s="17">
        <v>0.437140979037483</v>
      </c>
      <c r="L10" s="17">
        <v>0.41690400758853702</v>
      </c>
      <c r="M10" s="17">
        <v>0.458221582293596</v>
      </c>
      <c r="N10" s="17">
        <v>0.38719678563768301</v>
      </c>
      <c r="O10" s="17">
        <v>0.41109317002107398</v>
      </c>
      <c r="P10" s="17"/>
      <c r="Q10" s="17">
        <v>0.341407458691805</v>
      </c>
      <c r="R10" s="17">
        <v>0.43124200118976103</v>
      </c>
      <c r="S10" s="17">
        <v>0.403899147752527</v>
      </c>
      <c r="T10" s="17">
        <v>0.42063153932984598</v>
      </c>
      <c r="U10" s="17"/>
      <c r="V10" s="17">
        <v>0.37824521871717398</v>
      </c>
      <c r="W10" s="17">
        <v>0.47174157640095399</v>
      </c>
      <c r="X10" s="17">
        <v>0.46134307849468598</v>
      </c>
      <c r="Y10" s="17">
        <v>0.42298117252297701</v>
      </c>
      <c r="Z10" s="17">
        <v>0.38268350286344799</v>
      </c>
      <c r="AA10" s="17">
        <v>0.35742509381775001</v>
      </c>
      <c r="AB10" s="17">
        <v>0.43471772148473098</v>
      </c>
      <c r="AC10" s="17">
        <v>0.37927742226410699</v>
      </c>
      <c r="AD10" s="17">
        <v>0.398710162105407</v>
      </c>
      <c r="AE10" s="17"/>
      <c r="AF10" s="17">
        <v>0.39399809356952897</v>
      </c>
      <c r="AG10" s="17">
        <v>0.42794598230132003</v>
      </c>
      <c r="AH10" s="17">
        <v>0.42303265956784702</v>
      </c>
      <c r="AI10" s="17">
        <v>0.37353138108859202</v>
      </c>
      <c r="AJ10" s="17">
        <v>0.454245111618435</v>
      </c>
      <c r="AK10" s="17">
        <v>0.393540423284088</v>
      </c>
      <c r="AL10" s="17"/>
      <c r="AM10" s="17">
        <v>0.34086814041932301</v>
      </c>
      <c r="AN10" s="17">
        <v>0.39365267695079098</v>
      </c>
      <c r="AO10" s="17">
        <v>0.367498979889407</v>
      </c>
      <c r="AP10" s="17">
        <v>0.354733440446863</v>
      </c>
      <c r="AQ10" s="17">
        <v>0.40739024373933602</v>
      </c>
      <c r="AR10" s="17">
        <v>0.45995261672023802</v>
      </c>
      <c r="AS10" s="17">
        <v>0.43380966220709899</v>
      </c>
      <c r="AT10" s="17">
        <v>0.46686189767272801</v>
      </c>
      <c r="AU10" s="17">
        <v>0.43616215927559698</v>
      </c>
      <c r="AV10" s="17">
        <v>0.43209664124639702</v>
      </c>
      <c r="AW10" s="17">
        <v>0.38750204594147503</v>
      </c>
      <c r="AX10" s="17">
        <v>0.39130879369856802</v>
      </c>
      <c r="AY10" s="17">
        <v>0.416073694025555</v>
      </c>
      <c r="AZ10" s="17">
        <v>0.42047902152345201</v>
      </c>
      <c r="BA10" s="17">
        <v>0.37241296524102602</v>
      </c>
      <c r="BB10" s="17">
        <v>0.45215624174525498</v>
      </c>
      <c r="BC10" s="17"/>
      <c r="BD10" s="17">
        <v>0.45397696690956901</v>
      </c>
      <c r="BE10" s="17">
        <v>0.387651509068205</v>
      </c>
      <c r="BF10" s="17">
        <v>0.39700859474977601</v>
      </c>
      <c r="BG10" s="17"/>
      <c r="BH10" s="17">
        <v>0.41731965608432098</v>
      </c>
      <c r="BI10" s="17">
        <v>0.43598399104128399</v>
      </c>
      <c r="BJ10" s="17">
        <v>0.41014253049107102</v>
      </c>
      <c r="BK10" s="17"/>
      <c r="BL10" s="17">
        <v>0.47832425482649699</v>
      </c>
      <c r="BM10" s="17">
        <v>0.45658560532152198</v>
      </c>
      <c r="BN10" s="17">
        <v>0.43554765257696498</v>
      </c>
      <c r="BO10" s="17"/>
      <c r="BP10" s="17">
        <v>0.43630935868072002</v>
      </c>
      <c r="BQ10" s="17">
        <v>0.38841891020225899</v>
      </c>
      <c r="BR10" s="17"/>
      <c r="BS10" s="17">
        <v>0.41262435513302198</v>
      </c>
      <c r="BT10" s="17">
        <v>0.46548768939787499</v>
      </c>
      <c r="BU10" s="17">
        <v>0.45639741055199801</v>
      </c>
      <c r="BV10" s="17">
        <v>0.37550922921226199</v>
      </c>
      <c r="BW10" s="17"/>
      <c r="BX10" s="17">
        <v>0.48503312194842202</v>
      </c>
      <c r="BY10" s="17">
        <v>0.33917649504165298</v>
      </c>
      <c r="BZ10" s="17">
        <v>0.40958328372784297</v>
      </c>
      <c r="CA10" s="17"/>
      <c r="CB10" s="17">
        <v>0.49947537123263003</v>
      </c>
      <c r="CC10" s="17">
        <v>0.43601278007543598</v>
      </c>
      <c r="CD10" s="17">
        <v>0.378760046609186</v>
      </c>
      <c r="CE10" s="17">
        <v>0.43894634976497798</v>
      </c>
      <c r="CF10" s="17">
        <v>0.415777845150123</v>
      </c>
      <c r="CG10" s="17">
        <v>0.29551922156132698</v>
      </c>
      <c r="CH10" s="17"/>
      <c r="CI10" s="17">
        <v>0.412063401362458</v>
      </c>
      <c r="CJ10" s="17">
        <v>0.40190840244032799</v>
      </c>
      <c r="CK10" s="17">
        <v>0.32310210347134</v>
      </c>
      <c r="CL10" s="17">
        <v>0.44221527999612997</v>
      </c>
    </row>
    <row r="11" spans="2:90" x14ac:dyDescent="0.35">
      <c r="B11" s="21" t="s">
        <v>517</v>
      </c>
      <c r="C11" s="17">
        <v>0.19057201430266499</v>
      </c>
      <c r="D11" s="17">
        <v>0.206412383275106</v>
      </c>
      <c r="E11" s="17">
        <v>0.17549636790592699</v>
      </c>
      <c r="F11" s="17"/>
      <c r="G11" s="17">
        <v>0.16728080838718601</v>
      </c>
      <c r="H11" s="17">
        <v>0.15302943243582201</v>
      </c>
      <c r="I11" s="17">
        <v>0.184997443102076</v>
      </c>
      <c r="J11" s="17">
        <v>0.16573272732778499</v>
      </c>
      <c r="K11" s="17">
        <v>0.19799258890694099</v>
      </c>
      <c r="L11" s="17">
        <v>0.18317213770384699</v>
      </c>
      <c r="M11" s="17">
        <v>0.20796229570316199</v>
      </c>
      <c r="N11" s="17">
        <v>0.25731012725198799</v>
      </c>
      <c r="O11" s="17">
        <v>0.19046170689514599</v>
      </c>
      <c r="P11" s="17"/>
      <c r="Q11" s="17">
        <v>0.25859034030135802</v>
      </c>
      <c r="R11" s="17">
        <v>0.21207895344775499</v>
      </c>
      <c r="S11" s="17">
        <v>0.208072270439499</v>
      </c>
      <c r="T11" s="17">
        <v>0.177934050296782</v>
      </c>
      <c r="U11" s="17"/>
      <c r="V11" s="17">
        <v>0.237464883099193</v>
      </c>
      <c r="W11" s="17">
        <v>0.175284781611457</v>
      </c>
      <c r="X11" s="17">
        <v>0.17173390539449801</v>
      </c>
      <c r="Y11" s="17">
        <v>0.16833524940137401</v>
      </c>
      <c r="Z11" s="17">
        <v>0.18694025352916099</v>
      </c>
      <c r="AA11" s="17">
        <v>0.20092637781074901</v>
      </c>
      <c r="AB11" s="17">
        <v>0.18274368887496201</v>
      </c>
      <c r="AC11" s="17">
        <v>0.20728182193931399</v>
      </c>
      <c r="AD11" s="17">
        <v>0.176678368911178</v>
      </c>
      <c r="AE11" s="17"/>
      <c r="AF11" s="17">
        <v>0.15676445755424301</v>
      </c>
      <c r="AG11" s="17">
        <v>0.200667162407553</v>
      </c>
      <c r="AH11" s="17">
        <v>0.13726424199315701</v>
      </c>
      <c r="AI11" s="17">
        <v>0.148719773415976</v>
      </c>
      <c r="AJ11" s="17">
        <v>0.18562927548569599</v>
      </c>
      <c r="AK11" s="17">
        <v>0.23189563082785</v>
      </c>
      <c r="AL11" s="17"/>
      <c r="AM11" s="17">
        <v>0.18691176331398501</v>
      </c>
      <c r="AN11" s="17">
        <v>0.217839221582207</v>
      </c>
      <c r="AO11" s="17">
        <v>0.21501803213407</v>
      </c>
      <c r="AP11" s="17">
        <v>0.22534132445069099</v>
      </c>
      <c r="AQ11" s="17">
        <v>0.20395543331999</v>
      </c>
      <c r="AR11" s="17">
        <v>0.17763961385820901</v>
      </c>
      <c r="AS11" s="17">
        <v>0.17958583136766401</v>
      </c>
      <c r="AT11" s="17">
        <v>0.21419828619766601</v>
      </c>
      <c r="AU11" s="17">
        <v>0.14081058321669501</v>
      </c>
      <c r="AV11" s="17">
        <v>0.152690947742157</v>
      </c>
      <c r="AW11" s="17">
        <v>0.237917279222886</v>
      </c>
      <c r="AX11" s="17">
        <v>0.22198064227446099</v>
      </c>
      <c r="AY11" s="17">
        <v>0.17960189240821101</v>
      </c>
      <c r="AZ11" s="17">
        <v>0.14987390316966501</v>
      </c>
      <c r="BA11" s="17">
        <v>0.22292963571243199</v>
      </c>
      <c r="BB11" s="17">
        <v>0.20572242380744901</v>
      </c>
      <c r="BC11" s="17"/>
      <c r="BD11" s="17">
        <v>0.185339543214918</v>
      </c>
      <c r="BE11" s="17">
        <v>0.19161545968600699</v>
      </c>
      <c r="BF11" s="17">
        <v>0.198159979390476</v>
      </c>
      <c r="BG11" s="17"/>
      <c r="BH11" s="17">
        <v>0.175549647845469</v>
      </c>
      <c r="BI11" s="17">
        <v>0.246052267746424</v>
      </c>
      <c r="BJ11" s="17">
        <v>0.179713679602613</v>
      </c>
      <c r="BK11" s="17"/>
      <c r="BL11" s="17">
        <v>0.21830370743513799</v>
      </c>
      <c r="BM11" s="17">
        <v>0.23139568195941601</v>
      </c>
      <c r="BN11" s="17">
        <v>0.17236656583809901</v>
      </c>
      <c r="BO11" s="17"/>
      <c r="BP11" s="17">
        <v>0.20721697837532399</v>
      </c>
      <c r="BQ11" s="17">
        <v>0.190020657131073</v>
      </c>
      <c r="BR11" s="17"/>
      <c r="BS11" s="17">
        <v>0.11028399675304</v>
      </c>
      <c r="BT11" s="17">
        <v>0.14863120878424599</v>
      </c>
      <c r="BU11" s="17">
        <v>0.23171739724948101</v>
      </c>
      <c r="BV11" s="17">
        <v>0.21473879432770701</v>
      </c>
      <c r="BW11" s="17"/>
      <c r="BX11" s="17">
        <v>0.17641537383918099</v>
      </c>
      <c r="BY11" s="17">
        <v>0.17794671286163399</v>
      </c>
      <c r="BZ11" s="17">
        <v>0.192750320145817</v>
      </c>
      <c r="CA11" s="17"/>
      <c r="CB11" s="17">
        <v>0.10137305838886</v>
      </c>
      <c r="CC11" s="17">
        <v>0.17006005653888701</v>
      </c>
      <c r="CD11" s="17">
        <v>0.19032585338763799</v>
      </c>
      <c r="CE11" s="17">
        <v>0.24829637841188801</v>
      </c>
      <c r="CF11" s="17">
        <v>0.15039845625435899</v>
      </c>
      <c r="CG11" s="17">
        <v>0.29268841644902399</v>
      </c>
      <c r="CH11" s="17"/>
      <c r="CI11" s="17">
        <v>0.20186535917392701</v>
      </c>
      <c r="CJ11" s="17">
        <v>0.135384654775424</v>
      </c>
      <c r="CK11" s="17">
        <v>0.35043458003933098</v>
      </c>
      <c r="CL11" s="17">
        <v>0.17803652652155899</v>
      </c>
    </row>
    <row r="12" spans="2:90" x14ac:dyDescent="0.35">
      <c r="B12" s="21" t="s">
        <v>518</v>
      </c>
      <c r="C12" s="17">
        <v>0.108405427438165</v>
      </c>
      <c r="D12" s="17">
        <v>0.124189898297296</v>
      </c>
      <c r="E12" s="17">
        <v>9.38682530518819E-2</v>
      </c>
      <c r="F12" s="17"/>
      <c r="G12" s="17">
        <v>0.123879293274383</v>
      </c>
      <c r="H12" s="17">
        <v>0.14309396999928101</v>
      </c>
      <c r="I12" s="17">
        <v>0.12895850552333299</v>
      </c>
      <c r="J12" s="17">
        <v>0.10958714202758001</v>
      </c>
      <c r="K12" s="17">
        <v>9.8431752875727904E-2</v>
      </c>
      <c r="L12" s="17">
        <v>0.100792877847811</v>
      </c>
      <c r="M12" s="17">
        <v>9.5255647839778704E-2</v>
      </c>
      <c r="N12" s="17">
        <v>9.0111098195337802E-2</v>
      </c>
      <c r="O12" s="17">
        <v>9.1065389020607096E-2</v>
      </c>
      <c r="P12" s="17"/>
      <c r="Q12" s="17">
        <v>0.13976330245586899</v>
      </c>
      <c r="R12" s="17">
        <v>0.113924247738243</v>
      </c>
      <c r="S12" s="17">
        <v>0.128734348351805</v>
      </c>
      <c r="T12" s="17">
        <v>0.10603448267030401</v>
      </c>
      <c r="U12" s="17"/>
      <c r="V12" s="17">
        <v>0.117346861533315</v>
      </c>
      <c r="W12" s="17">
        <v>9.5813856314009099E-2</v>
      </c>
      <c r="X12" s="17">
        <v>0.109529913216956</v>
      </c>
      <c r="Y12" s="17">
        <v>0.14600757072582399</v>
      </c>
      <c r="Z12" s="17">
        <v>9.2429697286287693E-2</v>
      </c>
      <c r="AA12" s="17">
        <v>0.13391470521506699</v>
      </c>
      <c r="AB12" s="17">
        <v>0.104929540986308</v>
      </c>
      <c r="AC12" s="17">
        <v>7.3945706899199395E-2</v>
      </c>
      <c r="AD12" s="17">
        <v>8.6048872917872402E-2</v>
      </c>
      <c r="AE12" s="17"/>
      <c r="AF12" s="17">
        <v>0.11374092255915</v>
      </c>
      <c r="AG12" s="17">
        <v>0.10936273106392699</v>
      </c>
      <c r="AH12" s="17">
        <v>0.10105989565747001</v>
      </c>
      <c r="AI12" s="17">
        <v>0.10126517511614599</v>
      </c>
      <c r="AJ12" s="17">
        <v>0.126982178796821</v>
      </c>
      <c r="AK12" s="17">
        <v>9.3984339445863999E-2</v>
      </c>
      <c r="AL12" s="17"/>
      <c r="AM12" s="17">
        <v>0.12586785597223701</v>
      </c>
      <c r="AN12" s="17">
        <v>0.108681522519513</v>
      </c>
      <c r="AO12" s="17">
        <v>8.7340936168603597E-2</v>
      </c>
      <c r="AP12" s="17">
        <v>0.134724015603127</v>
      </c>
      <c r="AQ12" s="17">
        <v>0.100568315932846</v>
      </c>
      <c r="AR12" s="17">
        <v>0.139633062908013</v>
      </c>
      <c r="AS12" s="17">
        <v>0.118436485001021</v>
      </c>
      <c r="AT12" s="17">
        <v>8.1721993631018897E-2</v>
      </c>
      <c r="AU12" s="17">
        <v>0.10952526711951401</v>
      </c>
      <c r="AV12" s="17">
        <v>0.13075412697819</v>
      </c>
      <c r="AW12" s="17">
        <v>9.9181079457621002E-2</v>
      </c>
      <c r="AX12" s="17">
        <v>8.8525466841391801E-2</v>
      </c>
      <c r="AY12" s="17">
        <v>0.159053663327759</v>
      </c>
      <c r="AZ12" s="17">
        <v>7.3402113664880697E-2</v>
      </c>
      <c r="BA12" s="17">
        <v>9.0673913406165693E-2</v>
      </c>
      <c r="BB12" s="17">
        <v>0.10472762466051901</v>
      </c>
      <c r="BC12" s="17"/>
      <c r="BD12" s="17">
        <v>8.9821974285275996E-2</v>
      </c>
      <c r="BE12" s="17">
        <v>0.126250885647885</v>
      </c>
      <c r="BF12" s="17">
        <v>0.10861940684328</v>
      </c>
      <c r="BG12" s="17"/>
      <c r="BH12" s="17">
        <v>0.10853795272623</v>
      </c>
      <c r="BI12" s="17">
        <v>9.2160107858771698E-2</v>
      </c>
      <c r="BJ12" s="17">
        <v>0.11745867497156701</v>
      </c>
      <c r="BK12" s="17"/>
      <c r="BL12" s="17">
        <v>0.10038226319617601</v>
      </c>
      <c r="BM12" s="17">
        <v>7.4392111246551498E-2</v>
      </c>
      <c r="BN12" s="17">
        <v>9.5310592805513905E-2</v>
      </c>
      <c r="BO12" s="17"/>
      <c r="BP12" s="17">
        <v>0.106541161472877</v>
      </c>
      <c r="BQ12" s="17">
        <v>0.116111748436576</v>
      </c>
      <c r="BR12" s="17"/>
      <c r="BS12" s="17">
        <v>2.8497338553375499E-2</v>
      </c>
      <c r="BT12" s="17">
        <v>5.3937741076810798E-2</v>
      </c>
      <c r="BU12" s="17">
        <v>7.0587368999970201E-2</v>
      </c>
      <c r="BV12" s="17">
        <v>0.189838204192079</v>
      </c>
      <c r="BW12" s="17"/>
      <c r="BX12" s="17">
        <v>6.2032494243259698E-2</v>
      </c>
      <c r="BY12" s="17">
        <v>0.119337947963004</v>
      </c>
      <c r="BZ12" s="17">
        <v>0.112327716790236</v>
      </c>
      <c r="CA12" s="17"/>
      <c r="CB12" s="17">
        <v>3.5024906770280598E-2</v>
      </c>
      <c r="CC12" s="17">
        <v>0.109484857193726</v>
      </c>
      <c r="CD12" s="17">
        <v>0.208916947424126</v>
      </c>
      <c r="CE12" s="17">
        <v>0.110392058222304</v>
      </c>
      <c r="CF12" s="17">
        <v>3.72735018516498E-2</v>
      </c>
      <c r="CG12" s="17">
        <v>0.10542574689454499</v>
      </c>
      <c r="CH12" s="17"/>
      <c r="CI12" s="17">
        <v>0.14331595754554299</v>
      </c>
      <c r="CJ12" s="17">
        <v>0.102817987005677</v>
      </c>
      <c r="CK12" s="17">
        <v>9.3960769687009796E-2</v>
      </c>
      <c r="CL12" s="17">
        <v>0.10771334642710099</v>
      </c>
    </row>
    <row r="13" spans="2:90" x14ac:dyDescent="0.35">
      <c r="B13" s="21" t="s">
        <v>110</v>
      </c>
      <c r="C13" s="23">
        <v>6.7039950622020297E-2</v>
      </c>
      <c r="D13" s="23">
        <v>7.2236451368895505E-2</v>
      </c>
      <c r="E13" s="23">
        <v>6.1499262740414597E-2</v>
      </c>
      <c r="F13" s="23"/>
      <c r="G13" s="23">
        <v>9.1706482753143706E-2</v>
      </c>
      <c r="H13" s="23">
        <v>7.4447585465304403E-2</v>
      </c>
      <c r="I13" s="23">
        <v>5.9184799291568203E-2</v>
      </c>
      <c r="J13" s="23">
        <v>7.6887716658456506E-2</v>
      </c>
      <c r="K13" s="23">
        <v>5.6684003522817203E-2</v>
      </c>
      <c r="L13" s="23">
        <v>6.7734661455963602E-2</v>
      </c>
      <c r="M13" s="23">
        <v>3.6819269556742799E-2</v>
      </c>
      <c r="N13" s="23">
        <v>6.5243859550619301E-2</v>
      </c>
      <c r="O13" s="23">
        <v>7.56566035073096E-2</v>
      </c>
      <c r="P13" s="23"/>
      <c r="Q13" s="23">
        <v>6.7284717681701994E-2</v>
      </c>
      <c r="R13" s="23">
        <v>7.6962200075277598E-2</v>
      </c>
      <c r="S13" s="23">
        <v>5.2761230956907601E-2</v>
      </c>
      <c r="T13" s="23">
        <v>6.4815184633272502E-2</v>
      </c>
      <c r="U13" s="23"/>
      <c r="V13" s="23">
        <v>7.2634926546031001E-2</v>
      </c>
      <c r="W13" s="23">
        <v>4.5596480610528699E-2</v>
      </c>
      <c r="X13" s="23">
        <v>6.1432006633914397E-2</v>
      </c>
      <c r="Y13" s="23">
        <v>6.5392267558193107E-2</v>
      </c>
      <c r="Z13" s="23">
        <v>5.4242048210682098E-2</v>
      </c>
      <c r="AA13" s="23">
        <v>7.2603894005234301E-2</v>
      </c>
      <c r="AB13" s="23">
        <v>8.2686771365235806E-2</v>
      </c>
      <c r="AC13" s="23">
        <v>0.118299346758306</v>
      </c>
      <c r="AD13" s="23">
        <v>6.6599225699617001E-2</v>
      </c>
      <c r="AE13" s="23"/>
      <c r="AF13" s="23">
        <v>9.0256073586912497E-2</v>
      </c>
      <c r="AG13" s="23">
        <v>4.1048651569658597E-2</v>
      </c>
      <c r="AH13" s="23">
        <v>7.2530583081253E-2</v>
      </c>
      <c r="AI13" s="23">
        <v>9.5426245766995099E-2</v>
      </c>
      <c r="AJ13" s="23">
        <v>7.2089006012216406E-2</v>
      </c>
      <c r="AK13" s="23">
        <v>5.7091915394282301E-2</v>
      </c>
      <c r="AL13" s="23"/>
      <c r="AM13" s="23">
        <v>0.16707000321536</v>
      </c>
      <c r="AN13" s="23">
        <v>5.8063204447405301E-2</v>
      </c>
      <c r="AO13" s="23">
        <v>8.0004927656780203E-2</v>
      </c>
      <c r="AP13" s="23">
        <v>8.2846319126732307E-2</v>
      </c>
      <c r="AQ13" s="23">
        <v>3.68048088453551E-2</v>
      </c>
      <c r="AR13" s="23">
        <v>4.07897059882441E-2</v>
      </c>
      <c r="AS13" s="23">
        <v>5.7437948612016003E-2</v>
      </c>
      <c r="AT13" s="23">
        <v>0.1081132284018</v>
      </c>
      <c r="AU13" s="23">
        <v>2.8094908480443399E-2</v>
      </c>
      <c r="AV13" s="23">
        <v>4.1918614730193399E-2</v>
      </c>
      <c r="AW13" s="23">
        <v>4.4067291928758703E-2</v>
      </c>
      <c r="AX13" s="23">
        <v>2.3008601714264599E-2</v>
      </c>
      <c r="AY13" s="23">
        <v>3.8978544734674297E-2</v>
      </c>
      <c r="AZ13" s="23">
        <v>7.2147683886486805E-2</v>
      </c>
      <c r="BA13" s="23">
        <v>8.6089535631789005E-2</v>
      </c>
      <c r="BB13" s="23">
        <v>1.6812049780708101E-2</v>
      </c>
      <c r="BC13" s="23"/>
      <c r="BD13" s="23">
        <v>4.7073740103430198E-2</v>
      </c>
      <c r="BE13" s="23">
        <v>8.2167268097554896E-2</v>
      </c>
      <c r="BF13" s="23">
        <v>6.9171280198812704E-2</v>
      </c>
      <c r="BG13" s="23"/>
      <c r="BH13" s="23">
        <v>5.9062255889559503E-2</v>
      </c>
      <c r="BI13" s="23">
        <v>4.6413523044734901E-2</v>
      </c>
      <c r="BJ13" s="23">
        <v>4.5492644877559198E-2</v>
      </c>
      <c r="BK13" s="23"/>
      <c r="BL13" s="23">
        <v>4.1450116952671902E-2</v>
      </c>
      <c r="BM13" s="23">
        <v>4.0904124389189202E-2</v>
      </c>
      <c r="BN13" s="23">
        <v>4.4198697306226997E-2</v>
      </c>
      <c r="BO13" s="23"/>
      <c r="BP13" s="23">
        <v>5.64326994790759E-2</v>
      </c>
      <c r="BQ13" s="23">
        <v>7.6792087074146503E-2</v>
      </c>
      <c r="BR13" s="23"/>
      <c r="BS13" s="23">
        <v>4.0931221584026602E-2</v>
      </c>
      <c r="BT13" s="23">
        <v>2.9391307889895499E-2</v>
      </c>
      <c r="BU13" s="23">
        <v>6.5765466946785298E-2</v>
      </c>
      <c r="BV13" s="23">
        <v>6.6707991934409197E-2</v>
      </c>
      <c r="BW13" s="23"/>
      <c r="BX13" s="23">
        <v>4.7883115823627101E-2</v>
      </c>
      <c r="BY13" s="23">
        <v>5.8191118539417303E-2</v>
      </c>
      <c r="BZ13" s="23">
        <v>6.9481552874842104E-2</v>
      </c>
      <c r="CA13" s="23"/>
      <c r="CB13" s="23">
        <v>2.8231662480607201E-2</v>
      </c>
      <c r="CC13" s="23">
        <v>5.8462004217507101E-2</v>
      </c>
      <c r="CD13" s="23">
        <v>8.5776603516028199E-2</v>
      </c>
      <c r="CE13" s="23">
        <v>5.7823667692880401E-2</v>
      </c>
      <c r="CF13" s="23">
        <v>4.4614889076182503E-2</v>
      </c>
      <c r="CG13" s="23">
        <v>0.12554592706968901</v>
      </c>
      <c r="CH13" s="23"/>
      <c r="CI13" s="23">
        <v>8.47519661871073E-2</v>
      </c>
      <c r="CJ13" s="23">
        <v>5.2192220230508499E-2</v>
      </c>
      <c r="CK13" s="23">
        <v>0.15156267923359101</v>
      </c>
      <c r="CL13" s="23">
        <v>4.9325899747420902E-2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525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515</v>
      </c>
      <c r="C9" s="17">
        <v>0.20172027176592</v>
      </c>
      <c r="D9" s="17">
        <v>0.19913068570390399</v>
      </c>
      <c r="E9" s="17">
        <v>0.206604472427424</v>
      </c>
      <c r="F9" s="17"/>
      <c r="G9" s="17">
        <v>0.205300039636338</v>
      </c>
      <c r="H9" s="17">
        <v>0.169269937339284</v>
      </c>
      <c r="I9" s="17">
        <v>0.23223138040986999</v>
      </c>
      <c r="J9" s="17">
        <v>0.19574927863652999</v>
      </c>
      <c r="K9" s="17">
        <v>0.19101875415654901</v>
      </c>
      <c r="L9" s="17">
        <v>0.19775324355614701</v>
      </c>
      <c r="M9" s="17">
        <v>0.22569740042280001</v>
      </c>
      <c r="N9" s="17">
        <v>0.22088138446056399</v>
      </c>
      <c r="O9" s="17">
        <v>0.177892134060879</v>
      </c>
      <c r="P9" s="17"/>
      <c r="Q9" s="17">
        <v>0.22923227187644801</v>
      </c>
      <c r="R9" s="17">
        <v>0.26821984247457697</v>
      </c>
      <c r="S9" s="17">
        <v>0.26247685565593198</v>
      </c>
      <c r="T9" s="17">
        <v>0.19514115733005</v>
      </c>
      <c r="U9" s="17"/>
      <c r="V9" s="17">
        <v>0.25361840182544199</v>
      </c>
      <c r="W9" s="17">
        <v>0.18231807052438201</v>
      </c>
      <c r="X9" s="17">
        <v>0.175365299377058</v>
      </c>
      <c r="Y9" s="17">
        <v>0.169402482238483</v>
      </c>
      <c r="Z9" s="17">
        <v>0.20360373810815</v>
      </c>
      <c r="AA9" s="17">
        <v>0.17566458808251101</v>
      </c>
      <c r="AB9" s="17">
        <v>0.213533648869808</v>
      </c>
      <c r="AC9" s="17">
        <v>0.20980254868475801</v>
      </c>
      <c r="AD9" s="17">
        <v>0.21335172151613199</v>
      </c>
      <c r="AE9" s="17"/>
      <c r="AF9" s="17">
        <v>0.17353639053728501</v>
      </c>
      <c r="AG9" s="17">
        <v>0.20647366444503101</v>
      </c>
      <c r="AH9" s="17">
        <v>0.156270385815548</v>
      </c>
      <c r="AI9" s="17">
        <v>0.12529939851490199</v>
      </c>
      <c r="AJ9" s="17">
        <v>0.15959701837962501</v>
      </c>
      <c r="AK9" s="17">
        <v>0.26784569083021198</v>
      </c>
      <c r="AL9" s="17"/>
      <c r="AM9" s="17">
        <v>0.16061294529352699</v>
      </c>
      <c r="AN9" s="17">
        <v>0.18628406965033001</v>
      </c>
      <c r="AO9" s="17">
        <v>0.206788034072456</v>
      </c>
      <c r="AP9" s="17">
        <v>0.22534927100310201</v>
      </c>
      <c r="AQ9" s="17">
        <v>0.211015353305292</v>
      </c>
      <c r="AR9" s="17">
        <v>0.20029977064739399</v>
      </c>
      <c r="AS9" s="17">
        <v>0.20453378393300101</v>
      </c>
      <c r="AT9" s="17">
        <v>0.15862786661404399</v>
      </c>
      <c r="AU9" s="17">
        <v>0.25081073002682203</v>
      </c>
      <c r="AV9" s="17">
        <v>0.25483456991362702</v>
      </c>
      <c r="AW9" s="17">
        <v>0.171370002600093</v>
      </c>
      <c r="AX9" s="17">
        <v>0.175150014869283</v>
      </c>
      <c r="AY9" s="17">
        <v>0.22716830503133201</v>
      </c>
      <c r="AZ9" s="17">
        <v>0.28936568617311698</v>
      </c>
      <c r="BA9" s="17">
        <v>0.16758750274238399</v>
      </c>
      <c r="BB9" s="17">
        <v>0.25839885865044199</v>
      </c>
      <c r="BC9" s="17"/>
      <c r="BD9" s="17">
        <v>0.22522626623432801</v>
      </c>
      <c r="BE9" s="17">
        <v>0.19776056069060399</v>
      </c>
      <c r="BF9" s="17">
        <v>0.183145815808784</v>
      </c>
      <c r="BG9" s="17"/>
      <c r="BH9" s="17">
        <v>0.20274205552465199</v>
      </c>
      <c r="BI9" s="17">
        <v>0.26693961674327699</v>
      </c>
      <c r="BJ9" s="17">
        <v>0.188626836910601</v>
      </c>
      <c r="BK9" s="17"/>
      <c r="BL9" s="17">
        <v>0.23856688538148901</v>
      </c>
      <c r="BM9" s="17">
        <v>0.22671724456403</v>
      </c>
      <c r="BN9" s="17">
        <v>0.26021641009762903</v>
      </c>
      <c r="BO9" s="17"/>
      <c r="BP9" s="17">
        <v>0.21297707287383999</v>
      </c>
      <c r="BQ9" s="17">
        <v>0.19115583713826101</v>
      </c>
      <c r="BR9" s="17"/>
      <c r="BS9" s="17">
        <v>0.36026071886900002</v>
      </c>
      <c r="BT9" s="17">
        <v>0.240501292047027</v>
      </c>
      <c r="BU9" s="17">
        <v>0.168821794759314</v>
      </c>
      <c r="BV9" s="17">
        <v>0.158341023573326</v>
      </c>
      <c r="BW9" s="17"/>
      <c r="BX9" s="17">
        <v>0.261223253986271</v>
      </c>
      <c r="BY9" s="17">
        <v>0.29069463543062601</v>
      </c>
      <c r="BZ9" s="17">
        <v>0.19035789766084099</v>
      </c>
      <c r="CA9" s="17"/>
      <c r="CB9" s="17">
        <v>0.23149920659204501</v>
      </c>
      <c r="CC9" s="17">
        <v>0.25822904838573701</v>
      </c>
      <c r="CD9" s="17">
        <v>7.0242430831051597E-2</v>
      </c>
      <c r="CE9" s="17">
        <v>0.185343253770623</v>
      </c>
      <c r="CF9" s="17">
        <v>0.37771727054471799</v>
      </c>
      <c r="CG9" s="17">
        <v>0.16409749738805501</v>
      </c>
      <c r="CH9" s="17"/>
      <c r="CI9" s="17">
        <v>0.14402492733436301</v>
      </c>
      <c r="CJ9" s="17">
        <v>0.26478582223886199</v>
      </c>
      <c r="CK9" s="17">
        <v>0.107895593652545</v>
      </c>
      <c r="CL9" s="17">
        <v>0.202442401826982</v>
      </c>
    </row>
    <row r="10" spans="2:90" x14ac:dyDescent="0.35">
      <c r="B10" s="21" t="s">
        <v>516</v>
      </c>
      <c r="C10" s="17">
        <v>0.362073287042046</v>
      </c>
      <c r="D10" s="17">
        <v>0.33982311064887299</v>
      </c>
      <c r="E10" s="17">
        <v>0.38005817781783202</v>
      </c>
      <c r="F10" s="17"/>
      <c r="G10" s="17">
        <v>0.34756615766983801</v>
      </c>
      <c r="H10" s="17">
        <v>0.36249923935712403</v>
      </c>
      <c r="I10" s="17">
        <v>0.31651724581837898</v>
      </c>
      <c r="J10" s="17">
        <v>0.38281811020286599</v>
      </c>
      <c r="K10" s="17">
        <v>0.36153830181389601</v>
      </c>
      <c r="L10" s="17">
        <v>0.367186753412787</v>
      </c>
      <c r="M10" s="17">
        <v>0.38557012241897298</v>
      </c>
      <c r="N10" s="17">
        <v>0.33557383834347598</v>
      </c>
      <c r="O10" s="17">
        <v>0.39499638293948103</v>
      </c>
      <c r="P10" s="17"/>
      <c r="Q10" s="17">
        <v>0.402723867885314</v>
      </c>
      <c r="R10" s="17">
        <v>0.40904948800858798</v>
      </c>
      <c r="S10" s="17">
        <v>0.39527784124854998</v>
      </c>
      <c r="T10" s="17">
        <v>0.355652385677099</v>
      </c>
      <c r="U10" s="17"/>
      <c r="V10" s="17">
        <v>0.385082553204039</v>
      </c>
      <c r="W10" s="17">
        <v>0.41277161969114001</v>
      </c>
      <c r="X10" s="17">
        <v>0.332050451314921</v>
      </c>
      <c r="Y10" s="17">
        <v>0.38154479285761</v>
      </c>
      <c r="Z10" s="17">
        <v>0.33716644230066201</v>
      </c>
      <c r="AA10" s="17">
        <v>0.31492181312881601</v>
      </c>
      <c r="AB10" s="17">
        <v>0.32965374112817603</v>
      </c>
      <c r="AC10" s="17">
        <v>0.27977905095306899</v>
      </c>
      <c r="AD10" s="17">
        <v>0.38698955084362402</v>
      </c>
      <c r="AE10" s="17"/>
      <c r="AF10" s="17">
        <v>0.30529258897665501</v>
      </c>
      <c r="AG10" s="17">
        <v>0.39447471045146398</v>
      </c>
      <c r="AH10" s="17">
        <v>0.30907329460617</v>
      </c>
      <c r="AI10" s="17">
        <v>0.30163816664147602</v>
      </c>
      <c r="AJ10" s="17">
        <v>0.38708556381030401</v>
      </c>
      <c r="AK10" s="17">
        <v>0.39111326996296197</v>
      </c>
      <c r="AL10" s="17"/>
      <c r="AM10" s="17">
        <v>0.29886037519040198</v>
      </c>
      <c r="AN10" s="17">
        <v>0.28883026061943801</v>
      </c>
      <c r="AO10" s="17">
        <v>0.37319662587986802</v>
      </c>
      <c r="AP10" s="17">
        <v>0.30492662819190303</v>
      </c>
      <c r="AQ10" s="17">
        <v>0.30809850027681202</v>
      </c>
      <c r="AR10" s="17">
        <v>0.363724197366396</v>
      </c>
      <c r="AS10" s="17">
        <v>0.35727790741743298</v>
      </c>
      <c r="AT10" s="17">
        <v>0.39463708271624998</v>
      </c>
      <c r="AU10" s="17">
        <v>0.39279212820168002</v>
      </c>
      <c r="AV10" s="17">
        <v>0.326773139546639</v>
      </c>
      <c r="AW10" s="17">
        <v>0.36890836468134702</v>
      </c>
      <c r="AX10" s="17">
        <v>0.451235942336285</v>
      </c>
      <c r="AY10" s="17">
        <v>0.35877805716306599</v>
      </c>
      <c r="AZ10" s="17">
        <v>0.36845048161134603</v>
      </c>
      <c r="BA10" s="17">
        <v>0.34664117274391698</v>
      </c>
      <c r="BB10" s="17">
        <v>0.42886613187936901</v>
      </c>
      <c r="BC10" s="17"/>
      <c r="BD10" s="17">
        <v>0.395578720919674</v>
      </c>
      <c r="BE10" s="17">
        <v>0.32911896721692202</v>
      </c>
      <c r="BF10" s="17">
        <v>0.35827785409287299</v>
      </c>
      <c r="BG10" s="17"/>
      <c r="BH10" s="17">
        <v>0.36121682224658103</v>
      </c>
      <c r="BI10" s="17">
        <v>0.368310114109966</v>
      </c>
      <c r="BJ10" s="17">
        <v>0.39609275290889701</v>
      </c>
      <c r="BK10" s="17"/>
      <c r="BL10" s="17">
        <v>0.378334842742033</v>
      </c>
      <c r="BM10" s="17">
        <v>0.448497149707072</v>
      </c>
      <c r="BN10" s="17">
        <v>0.39049339922980297</v>
      </c>
      <c r="BO10" s="17"/>
      <c r="BP10" s="17">
        <v>0.387044413427652</v>
      </c>
      <c r="BQ10" s="17">
        <v>0.34367410341728699</v>
      </c>
      <c r="BR10" s="17"/>
      <c r="BS10" s="17">
        <v>0.38797679964645898</v>
      </c>
      <c r="BT10" s="17">
        <v>0.412585842683725</v>
      </c>
      <c r="BU10" s="17">
        <v>0.377435916546497</v>
      </c>
      <c r="BV10" s="17">
        <v>0.32969678701956601</v>
      </c>
      <c r="BW10" s="17"/>
      <c r="BX10" s="17">
        <v>0.37258845360436998</v>
      </c>
      <c r="BY10" s="17">
        <v>0.29261948016142603</v>
      </c>
      <c r="BZ10" s="17">
        <v>0.36529952452421799</v>
      </c>
      <c r="CA10" s="17"/>
      <c r="CB10" s="17">
        <v>0.48147688832833302</v>
      </c>
      <c r="CC10" s="17">
        <v>0.381614696616497</v>
      </c>
      <c r="CD10" s="17">
        <v>0.27335180220389799</v>
      </c>
      <c r="CE10" s="17">
        <v>0.37641441371596102</v>
      </c>
      <c r="CF10" s="17">
        <v>0.390708085071931</v>
      </c>
      <c r="CG10" s="17">
        <v>0.284940535439898</v>
      </c>
      <c r="CH10" s="17"/>
      <c r="CI10" s="17">
        <v>0.352589751120926</v>
      </c>
      <c r="CJ10" s="17">
        <v>0.373013217920942</v>
      </c>
      <c r="CK10" s="17">
        <v>0.25737721007434</v>
      </c>
      <c r="CL10" s="17">
        <v>0.38561554779625401</v>
      </c>
    </row>
    <row r="11" spans="2:90" x14ac:dyDescent="0.35">
      <c r="B11" s="21" t="s">
        <v>517</v>
      </c>
      <c r="C11" s="17">
        <v>0.22602007271106</v>
      </c>
      <c r="D11" s="17">
        <v>0.235520129623597</v>
      </c>
      <c r="E11" s="17">
        <v>0.21834693114732201</v>
      </c>
      <c r="F11" s="17"/>
      <c r="G11" s="17">
        <v>0.21980067383247101</v>
      </c>
      <c r="H11" s="17">
        <v>0.22713736581914201</v>
      </c>
      <c r="I11" s="17">
        <v>0.21442720236677101</v>
      </c>
      <c r="J11" s="17">
        <v>0.232053526547181</v>
      </c>
      <c r="K11" s="17">
        <v>0.241529733314507</v>
      </c>
      <c r="L11" s="17">
        <v>0.20517777956868499</v>
      </c>
      <c r="M11" s="17">
        <v>0.21256078438672901</v>
      </c>
      <c r="N11" s="17">
        <v>0.25969625517717498</v>
      </c>
      <c r="O11" s="17">
        <v>0.220850473842989</v>
      </c>
      <c r="P11" s="17"/>
      <c r="Q11" s="17">
        <v>0.21536764724503499</v>
      </c>
      <c r="R11" s="17">
        <v>0.179582895455969</v>
      </c>
      <c r="S11" s="17">
        <v>0.19822213747954501</v>
      </c>
      <c r="T11" s="17">
        <v>0.22836255991446899</v>
      </c>
      <c r="U11" s="17"/>
      <c r="V11" s="17">
        <v>0.20470177724910599</v>
      </c>
      <c r="W11" s="17">
        <v>0.233689093004355</v>
      </c>
      <c r="X11" s="17">
        <v>0.254128176953755</v>
      </c>
      <c r="Y11" s="17">
        <v>0.192512871074178</v>
      </c>
      <c r="Z11" s="17">
        <v>0.25632775222415999</v>
      </c>
      <c r="AA11" s="17">
        <v>0.25350928952684698</v>
      </c>
      <c r="AB11" s="17">
        <v>0.22847088251738201</v>
      </c>
      <c r="AC11" s="17">
        <v>0.25801962088422098</v>
      </c>
      <c r="AD11" s="17">
        <v>0.194132367778239</v>
      </c>
      <c r="AE11" s="17"/>
      <c r="AF11" s="17">
        <v>0.25769189212902999</v>
      </c>
      <c r="AG11" s="17">
        <v>0.21486681573014299</v>
      </c>
      <c r="AH11" s="17">
        <v>0.26753955187580503</v>
      </c>
      <c r="AI11" s="17">
        <v>0.25243036268897401</v>
      </c>
      <c r="AJ11" s="17">
        <v>0.24727795388172899</v>
      </c>
      <c r="AK11" s="17">
        <v>0.18281247330279801</v>
      </c>
      <c r="AL11" s="17"/>
      <c r="AM11" s="17">
        <v>0.25511142233914302</v>
      </c>
      <c r="AN11" s="17">
        <v>0.24239929786837999</v>
      </c>
      <c r="AO11" s="17">
        <v>0.19614804814843301</v>
      </c>
      <c r="AP11" s="17">
        <v>0.25777142247354901</v>
      </c>
      <c r="AQ11" s="17">
        <v>0.26860755689802202</v>
      </c>
      <c r="AR11" s="17">
        <v>0.222221588764594</v>
      </c>
      <c r="AS11" s="17">
        <v>0.264576589207483</v>
      </c>
      <c r="AT11" s="17">
        <v>0.22413029638194201</v>
      </c>
      <c r="AU11" s="17">
        <v>0.17970179871162101</v>
      </c>
      <c r="AV11" s="17">
        <v>0.25910128223210299</v>
      </c>
      <c r="AW11" s="17">
        <v>0.21209802892673801</v>
      </c>
      <c r="AX11" s="17">
        <v>0.20070785748127401</v>
      </c>
      <c r="AY11" s="17">
        <v>0.22281039037112499</v>
      </c>
      <c r="AZ11" s="17">
        <v>0.18696111614142599</v>
      </c>
      <c r="BA11" s="17">
        <v>0.29898607155350998</v>
      </c>
      <c r="BB11" s="17">
        <v>0.158596449368402</v>
      </c>
      <c r="BC11" s="17"/>
      <c r="BD11" s="17">
        <v>0.21873954551734301</v>
      </c>
      <c r="BE11" s="17">
        <v>0.22720629321539201</v>
      </c>
      <c r="BF11" s="17">
        <v>0.23539804918444401</v>
      </c>
      <c r="BG11" s="17"/>
      <c r="BH11" s="17">
        <v>0.231812552267394</v>
      </c>
      <c r="BI11" s="17">
        <v>0.22513704124016601</v>
      </c>
      <c r="BJ11" s="17">
        <v>0.21812366594718199</v>
      </c>
      <c r="BK11" s="17"/>
      <c r="BL11" s="17">
        <v>0.17773048130119101</v>
      </c>
      <c r="BM11" s="17">
        <v>0.17607914854943901</v>
      </c>
      <c r="BN11" s="17">
        <v>0.20078635197292699</v>
      </c>
      <c r="BO11" s="17"/>
      <c r="BP11" s="17">
        <v>0.228624411894393</v>
      </c>
      <c r="BQ11" s="17">
        <v>0.219576300019828</v>
      </c>
      <c r="BR11" s="17"/>
      <c r="BS11" s="17">
        <v>0.15599897260270801</v>
      </c>
      <c r="BT11" s="17">
        <v>0.23609382098173601</v>
      </c>
      <c r="BU11" s="17">
        <v>0.25268951637874099</v>
      </c>
      <c r="BV11" s="17">
        <v>0.235495996358837</v>
      </c>
      <c r="BW11" s="17"/>
      <c r="BX11" s="17">
        <v>0.200185211626806</v>
      </c>
      <c r="BY11" s="17">
        <v>0.20335265678138001</v>
      </c>
      <c r="BZ11" s="17">
        <v>0.229972413412456</v>
      </c>
      <c r="CA11" s="17"/>
      <c r="CB11" s="17">
        <v>0.17957421490976999</v>
      </c>
      <c r="CC11" s="17">
        <v>0.18789626940876</v>
      </c>
      <c r="CD11" s="17">
        <v>0.29095486159898098</v>
      </c>
      <c r="CE11" s="17">
        <v>0.24704368942163499</v>
      </c>
      <c r="CF11" s="17">
        <v>0.13903896080141501</v>
      </c>
      <c r="CG11" s="17">
        <v>0.28081269583804302</v>
      </c>
      <c r="CH11" s="17"/>
      <c r="CI11" s="17">
        <v>0.20774715970604801</v>
      </c>
      <c r="CJ11" s="17">
        <v>0.18861666134535601</v>
      </c>
      <c r="CK11" s="17">
        <v>0.34357847485075299</v>
      </c>
      <c r="CL11" s="17">
        <v>0.220889141682995</v>
      </c>
    </row>
    <row r="12" spans="2:90" x14ac:dyDescent="0.35">
      <c r="B12" s="21" t="s">
        <v>518</v>
      </c>
      <c r="C12" s="17">
        <v>0.143689139419822</v>
      </c>
      <c r="D12" s="17">
        <v>0.158029926783783</v>
      </c>
      <c r="E12" s="17">
        <v>0.12993290793803799</v>
      </c>
      <c r="F12" s="17"/>
      <c r="G12" s="17">
        <v>0.15859053762295799</v>
      </c>
      <c r="H12" s="17">
        <v>0.16654252840952199</v>
      </c>
      <c r="I12" s="17">
        <v>0.17836404352016899</v>
      </c>
      <c r="J12" s="17">
        <v>0.12521427985398101</v>
      </c>
      <c r="K12" s="17">
        <v>0.145962211288442</v>
      </c>
      <c r="L12" s="17">
        <v>0.145684136875149</v>
      </c>
      <c r="M12" s="17">
        <v>0.13249392051797099</v>
      </c>
      <c r="N12" s="17">
        <v>0.117577485954924</v>
      </c>
      <c r="O12" s="17">
        <v>0.128551106225365</v>
      </c>
      <c r="P12" s="17"/>
      <c r="Q12" s="17">
        <v>9.6501678242504704E-2</v>
      </c>
      <c r="R12" s="17">
        <v>8.6060180871952496E-2</v>
      </c>
      <c r="S12" s="17">
        <v>9.4594053755676602E-2</v>
      </c>
      <c r="T12" s="17">
        <v>0.15350418124656301</v>
      </c>
      <c r="U12" s="17"/>
      <c r="V12" s="17">
        <v>0.10142847346852001</v>
      </c>
      <c r="W12" s="17">
        <v>0.125551336154617</v>
      </c>
      <c r="X12" s="17">
        <v>0.16278972467413799</v>
      </c>
      <c r="Y12" s="17">
        <v>0.18198253560609101</v>
      </c>
      <c r="Z12" s="17">
        <v>0.157445420385182</v>
      </c>
      <c r="AA12" s="17">
        <v>0.16345456771108499</v>
      </c>
      <c r="AB12" s="17">
        <v>0.159874750686025</v>
      </c>
      <c r="AC12" s="17">
        <v>0.16049389429629801</v>
      </c>
      <c r="AD12" s="17">
        <v>0.13035597374163799</v>
      </c>
      <c r="AE12" s="17"/>
      <c r="AF12" s="17">
        <v>0.17441676508076001</v>
      </c>
      <c r="AG12" s="17">
        <v>0.13853482697823499</v>
      </c>
      <c r="AH12" s="17">
        <v>0.174725246959926</v>
      </c>
      <c r="AI12" s="17">
        <v>0.238610991093581</v>
      </c>
      <c r="AJ12" s="17">
        <v>0.14240636177267699</v>
      </c>
      <c r="AK12" s="17">
        <v>0.103512644901479</v>
      </c>
      <c r="AL12" s="17"/>
      <c r="AM12" s="17">
        <v>0.14596854910679999</v>
      </c>
      <c r="AN12" s="17">
        <v>0.16773569994430601</v>
      </c>
      <c r="AO12" s="17">
        <v>0.14680294203122801</v>
      </c>
      <c r="AP12" s="17">
        <v>0.13654169525753901</v>
      </c>
      <c r="AQ12" s="17">
        <v>0.177359873101921</v>
      </c>
      <c r="AR12" s="17">
        <v>0.16718364734039701</v>
      </c>
      <c r="AS12" s="17">
        <v>0.112168186909767</v>
      </c>
      <c r="AT12" s="17">
        <v>0.14844786052749701</v>
      </c>
      <c r="AU12" s="17">
        <v>0.14486438202069901</v>
      </c>
      <c r="AV12" s="17">
        <v>0.118675574654347</v>
      </c>
      <c r="AW12" s="17">
        <v>0.21461354553415601</v>
      </c>
      <c r="AX12" s="17">
        <v>0.13334533633564</v>
      </c>
      <c r="AY12" s="17">
        <v>0.144075151023911</v>
      </c>
      <c r="AZ12" s="17">
        <v>8.5377006546538098E-2</v>
      </c>
      <c r="BA12" s="17">
        <v>0.10069571732840001</v>
      </c>
      <c r="BB12" s="17">
        <v>0.13901939058049301</v>
      </c>
      <c r="BC12" s="17"/>
      <c r="BD12" s="17">
        <v>0.106679562487465</v>
      </c>
      <c r="BE12" s="17">
        <v>0.1737134361346</v>
      </c>
      <c r="BF12" s="17">
        <v>0.15402152063312199</v>
      </c>
      <c r="BG12" s="17"/>
      <c r="BH12" s="17">
        <v>0.14020375681644001</v>
      </c>
      <c r="BI12" s="17">
        <v>9.7978554409270599E-2</v>
      </c>
      <c r="BJ12" s="17">
        <v>0.171509232958927</v>
      </c>
      <c r="BK12" s="17"/>
      <c r="BL12" s="17">
        <v>0.130028955597465</v>
      </c>
      <c r="BM12" s="17">
        <v>0.10032023040120901</v>
      </c>
      <c r="BN12" s="17">
        <v>0.110699507746525</v>
      </c>
      <c r="BO12" s="17"/>
      <c r="BP12" s="17">
        <v>0.114531539735645</v>
      </c>
      <c r="BQ12" s="17">
        <v>0.170967988743817</v>
      </c>
      <c r="BR12" s="17"/>
      <c r="BS12" s="17">
        <v>6.2774027713634703E-2</v>
      </c>
      <c r="BT12" s="17">
        <v>7.9461653676957303E-2</v>
      </c>
      <c r="BU12" s="17">
        <v>0.13826537457206101</v>
      </c>
      <c r="BV12" s="17">
        <v>0.210253932787029</v>
      </c>
      <c r="BW12" s="17"/>
      <c r="BX12" s="17">
        <v>0.10826283688294799</v>
      </c>
      <c r="BY12" s="17">
        <v>0.14661120575501799</v>
      </c>
      <c r="BZ12" s="17">
        <v>0.14701920766609999</v>
      </c>
      <c r="CA12" s="17"/>
      <c r="CB12" s="17">
        <v>6.9815672859054906E-2</v>
      </c>
      <c r="CC12" s="17">
        <v>0.11584765746893801</v>
      </c>
      <c r="CD12" s="17">
        <v>0.27156685220547799</v>
      </c>
      <c r="CE12" s="17">
        <v>0.13634417707233201</v>
      </c>
      <c r="CF12" s="17">
        <v>5.4092289258783899E-2</v>
      </c>
      <c r="CG12" s="17">
        <v>0.16077924394680801</v>
      </c>
      <c r="CH12" s="17"/>
      <c r="CI12" s="17">
        <v>0.211036417834124</v>
      </c>
      <c r="CJ12" s="17">
        <v>0.13301640780221399</v>
      </c>
      <c r="CK12" s="17">
        <v>0.14399782676613401</v>
      </c>
      <c r="CL12" s="17">
        <v>0.13479221650165199</v>
      </c>
    </row>
    <row r="13" spans="2:90" x14ac:dyDescent="0.35">
      <c r="B13" s="21" t="s">
        <v>110</v>
      </c>
      <c r="C13" s="23">
        <v>6.6497229061152699E-2</v>
      </c>
      <c r="D13" s="23">
        <v>6.7496147239843804E-2</v>
      </c>
      <c r="E13" s="23">
        <v>6.5057510669384297E-2</v>
      </c>
      <c r="F13" s="23"/>
      <c r="G13" s="23">
        <v>6.87425912383961E-2</v>
      </c>
      <c r="H13" s="23">
        <v>7.4550929074927705E-2</v>
      </c>
      <c r="I13" s="23">
        <v>5.84601278848106E-2</v>
      </c>
      <c r="J13" s="23">
        <v>6.4164804759442001E-2</v>
      </c>
      <c r="K13" s="23">
        <v>5.9950999426606998E-2</v>
      </c>
      <c r="L13" s="23">
        <v>8.4198086587231602E-2</v>
      </c>
      <c r="M13" s="23">
        <v>4.36777722535273E-2</v>
      </c>
      <c r="N13" s="23">
        <v>6.6271036063860894E-2</v>
      </c>
      <c r="O13" s="23">
        <v>7.7709902931286198E-2</v>
      </c>
      <c r="P13" s="23"/>
      <c r="Q13" s="23">
        <v>5.6174534750698502E-2</v>
      </c>
      <c r="R13" s="23">
        <v>5.7087593188913002E-2</v>
      </c>
      <c r="S13" s="23">
        <v>4.9429111860295097E-2</v>
      </c>
      <c r="T13" s="23">
        <v>6.7339715831817998E-2</v>
      </c>
      <c r="U13" s="23"/>
      <c r="V13" s="23">
        <v>5.5168794252892603E-2</v>
      </c>
      <c r="W13" s="23">
        <v>4.56698806255076E-2</v>
      </c>
      <c r="X13" s="23">
        <v>7.5666347680127394E-2</v>
      </c>
      <c r="Y13" s="23">
        <v>7.4557318223637495E-2</v>
      </c>
      <c r="Z13" s="23">
        <v>4.5456646981845997E-2</v>
      </c>
      <c r="AA13" s="23">
        <v>9.2449741550740497E-2</v>
      </c>
      <c r="AB13" s="23">
        <v>6.8466976798609303E-2</v>
      </c>
      <c r="AC13" s="23">
        <v>9.19048851816546E-2</v>
      </c>
      <c r="AD13" s="23">
        <v>7.5170386120366695E-2</v>
      </c>
      <c r="AE13" s="23"/>
      <c r="AF13" s="23">
        <v>8.9062363276270901E-2</v>
      </c>
      <c r="AG13" s="23">
        <v>4.56499823951272E-2</v>
      </c>
      <c r="AH13" s="23">
        <v>9.2391520742550998E-2</v>
      </c>
      <c r="AI13" s="23">
        <v>8.2021081061066606E-2</v>
      </c>
      <c r="AJ13" s="23">
        <v>6.3633102155664603E-2</v>
      </c>
      <c r="AK13" s="23">
        <v>5.4715921002549503E-2</v>
      </c>
      <c r="AL13" s="23"/>
      <c r="AM13" s="23">
        <v>0.13944670807012799</v>
      </c>
      <c r="AN13" s="23">
        <v>0.114750671917547</v>
      </c>
      <c r="AO13" s="23">
        <v>7.7064349868015206E-2</v>
      </c>
      <c r="AP13" s="23">
        <v>7.5410983073907298E-2</v>
      </c>
      <c r="AQ13" s="23">
        <v>3.4918716417953098E-2</v>
      </c>
      <c r="AR13" s="23">
        <v>4.6570795881219498E-2</v>
      </c>
      <c r="AS13" s="23">
        <v>6.1443532532316998E-2</v>
      </c>
      <c r="AT13" s="23">
        <v>7.4156893760266407E-2</v>
      </c>
      <c r="AU13" s="23">
        <v>3.1830961039177902E-2</v>
      </c>
      <c r="AV13" s="23">
        <v>4.0615433653282899E-2</v>
      </c>
      <c r="AW13" s="23">
        <v>3.3010058257665897E-2</v>
      </c>
      <c r="AX13" s="23">
        <v>3.9560848977517701E-2</v>
      </c>
      <c r="AY13" s="23">
        <v>4.7168096410565998E-2</v>
      </c>
      <c r="AZ13" s="23">
        <v>6.9845709527573199E-2</v>
      </c>
      <c r="BA13" s="23">
        <v>8.6089535631789005E-2</v>
      </c>
      <c r="BB13" s="23">
        <v>1.51191695212941E-2</v>
      </c>
      <c r="BC13" s="23"/>
      <c r="BD13" s="23">
        <v>5.3775904841189499E-2</v>
      </c>
      <c r="BE13" s="23">
        <v>7.2200742742482005E-2</v>
      </c>
      <c r="BF13" s="23">
        <v>6.9156760280777399E-2</v>
      </c>
      <c r="BG13" s="23"/>
      <c r="BH13" s="23">
        <v>6.4024813144932899E-2</v>
      </c>
      <c r="BI13" s="23">
        <v>4.1634673497321299E-2</v>
      </c>
      <c r="BJ13" s="23">
        <v>2.5647511274394099E-2</v>
      </c>
      <c r="BK13" s="23"/>
      <c r="BL13" s="23">
        <v>7.5338834977822206E-2</v>
      </c>
      <c r="BM13" s="23">
        <v>4.8386226778249102E-2</v>
      </c>
      <c r="BN13" s="23">
        <v>3.7804330953114897E-2</v>
      </c>
      <c r="BO13" s="23"/>
      <c r="BP13" s="23">
        <v>5.6822562068470202E-2</v>
      </c>
      <c r="BQ13" s="23">
        <v>7.4625770680806794E-2</v>
      </c>
      <c r="BR13" s="23"/>
      <c r="BS13" s="23">
        <v>3.2989481168198102E-2</v>
      </c>
      <c r="BT13" s="23">
        <v>3.1357390610553898E-2</v>
      </c>
      <c r="BU13" s="23">
        <v>6.2787397743386902E-2</v>
      </c>
      <c r="BV13" s="23">
        <v>6.6212260261241496E-2</v>
      </c>
      <c r="BW13" s="23"/>
      <c r="BX13" s="23">
        <v>5.7740243899604797E-2</v>
      </c>
      <c r="BY13" s="23">
        <v>6.67220218715497E-2</v>
      </c>
      <c r="BZ13" s="23">
        <v>6.7350956736385595E-2</v>
      </c>
      <c r="CA13" s="23"/>
      <c r="CB13" s="23">
        <v>3.7634017310796603E-2</v>
      </c>
      <c r="CC13" s="23">
        <v>5.6412328120067801E-2</v>
      </c>
      <c r="CD13" s="23">
        <v>9.3884053160590397E-2</v>
      </c>
      <c r="CE13" s="23">
        <v>5.4854466019448801E-2</v>
      </c>
      <c r="CF13" s="23">
        <v>3.8443394323151699E-2</v>
      </c>
      <c r="CG13" s="23">
        <v>0.109370027387198</v>
      </c>
      <c r="CH13" s="23"/>
      <c r="CI13" s="23">
        <v>8.4601744004537599E-2</v>
      </c>
      <c r="CJ13" s="23">
        <v>4.0567890692625098E-2</v>
      </c>
      <c r="CK13" s="23">
        <v>0.14715089465622699</v>
      </c>
      <c r="CL13" s="23">
        <v>5.6260692192116997E-2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526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515</v>
      </c>
      <c r="C9" s="17">
        <v>0.28718545222048097</v>
      </c>
      <c r="D9" s="17">
        <v>0.28929910745916199</v>
      </c>
      <c r="E9" s="17">
        <v>0.28912467204687498</v>
      </c>
      <c r="F9" s="17"/>
      <c r="G9" s="17">
        <v>0.27245474367857903</v>
      </c>
      <c r="H9" s="17">
        <v>0.33014628482260799</v>
      </c>
      <c r="I9" s="17">
        <v>0.33564007244281802</v>
      </c>
      <c r="J9" s="17">
        <v>0.28251908863205699</v>
      </c>
      <c r="K9" s="17">
        <v>0.35587033515064698</v>
      </c>
      <c r="L9" s="17">
        <v>0.249689316947238</v>
      </c>
      <c r="M9" s="17">
        <v>0.28244047077852702</v>
      </c>
      <c r="N9" s="17">
        <v>0.25824979058601399</v>
      </c>
      <c r="O9" s="17">
        <v>0.230310467890329</v>
      </c>
      <c r="P9" s="17"/>
      <c r="Q9" s="17">
        <v>0.30765347175662899</v>
      </c>
      <c r="R9" s="17">
        <v>0.36722825431899098</v>
      </c>
      <c r="S9" s="17">
        <v>0.313233385586286</v>
      </c>
      <c r="T9" s="17">
        <v>0.28240253338128302</v>
      </c>
      <c r="U9" s="17"/>
      <c r="V9" s="17">
        <v>0.28913292765550602</v>
      </c>
      <c r="W9" s="17">
        <v>0.31927235277998001</v>
      </c>
      <c r="X9" s="17">
        <v>0.29244489021481901</v>
      </c>
      <c r="Y9" s="17">
        <v>0.28471034888775898</v>
      </c>
      <c r="Z9" s="17">
        <v>0.27915740000484501</v>
      </c>
      <c r="AA9" s="17">
        <v>0.244751090659275</v>
      </c>
      <c r="AB9" s="17">
        <v>0.26238325689511499</v>
      </c>
      <c r="AC9" s="17">
        <v>0.272867583815811</v>
      </c>
      <c r="AD9" s="17">
        <v>0.308316699818317</v>
      </c>
      <c r="AE9" s="17"/>
      <c r="AF9" s="17">
        <v>0.27059087292753298</v>
      </c>
      <c r="AG9" s="17">
        <v>0.29160871104022001</v>
      </c>
      <c r="AH9" s="17">
        <v>0.24075305987926299</v>
      </c>
      <c r="AI9" s="17">
        <v>0.26941327329989401</v>
      </c>
      <c r="AJ9" s="17">
        <v>0.26355158222103298</v>
      </c>
      <c r="AK9" s="17">
        <v>0.32634386420047501</v>
      </c>
      <c r="AL9" s="17"/>
      <c r="AM9" s="17">
        <v>0.25945392319710098</v>
      </c>
      <c r="AN9" s="17">
        <v>0.233292118193867</v>
      </c>
      <c r="AO9" s="17">
        <v>0.27441069300025001</v>
      </c>
      <c r="AP9" s="17">
        <v>0.27948389869597101</v>
      </c>
      <c r="AQ9" s="17">
        <v>0.24719225033275499</v>
      </c>
      <c r="AR9" s="17">
        <v>0.207420817473223</v>
      </c>
      <c r="AS9" s="17">
        <v>0.29857168392858002</v>
      </c>
      <c r="AT9" s="17">
        <v>0.25232175829209003</v>
      </c>
      <c r="AU9" s="17">
        <v>0.31296178845905098</v>
      </c>
      <c r="AV9" s="17">
        <v>0.35367058285351599</v>
      </c>
      <c r="AW9" s="17">
        <v>0.27321777872628999</v>
      </c>
      <c r="AX9" s="17">
        <v>0.31426879580456701</v>
      </c>
      <c r="AY9" s="17">
        <v>0.35393567998561398</v>
      </c>
      <c r="AZ9" s="17">
        <v>0.43350409486723301</v>
      </c>
      <c r="BA9" s="17">
        <v>0.38223704095217598</v>
      </c>
      <c r="BB9" s="17">
        <v>0.41965769071676301</v>
      </c>
      <c r="BC9" s="17"/>
      <c r="BD9" s="17">
        <v>0.31491508764223702</v>
      </c>
      <c r="BE9" s="17">
        <v>0.302906914619963</v>
      </c>
      <c r="BF9" s="17">
        <v>0.25427257947548698</v>
      </c>
      <c r="BG9" s="17"/>
      <c r="BH9" s="17">
        <v>0.28861047556198</v>
      </c>
      <c r="BI9" s="17">
        <v>0.337027334662512</v>
      </c>
      <c r="BJ9" s="17">
        <v>0.32692141077484299</v>
      </c>
      <c r="BK9" s="17"/>
      <c r="BL9" s="17">
        <v>0.29181269907106799</v>
      </c>
      <c r="BM9" s="17">
        <v>0.30135293845360001</v>
      </c>
      <c r="BN9" s="17">
        <v>0.39724275742448101</v>
      </c>
      <c r="BO9" s="17"/>
      <c r="BP9" s="17">
        <v>0.31356995985922198</v>
      </c>
      <c r="BQ9" s="17">
        <v>0.26978721367395803</v>
      </c>
      <c r="BR9" s="17"/>
      <c r="BS9" s="17">
        <v>0.45251784725570798</v>
      </c>
      <c r="BT9" s="17">
        <v>0.36668200774731302</v>
      </c>
      <c r="BU9" s="17">
        <v>0.234503701420026</v>
      </c>
      <c r="BV9" s="17">
        <v>0.239685894192219</v>
      </c>
      <c r="BW9" s="17"/>
      <c r="BX9" s="17">
        <v>0.27547008875651202</v>
      </c>
      <c r="BY9" s="17">
        <v>0.37282135409806999</v>
      </c>
      <c r="BZ9" s="17">
        <v>0.28308372140558302</v>
      </c>
      <c r="CA9" s="17"/>
      <c r="CB9" s="17">
        <v>0.34238840812955501</v>
      </c>
      <c r="CC9" s="17">
        <v>0.36522257071121</v>
      </c>
      <c r="CD9" s="17">
        <v>0.12715893964665301</v>
      </c>
      <c r="CE9" s="17">
        <v>0.29570642147276999</v>
      </c>
      <c r="CF9" s="17">
        <v>0.53051852175777703</v>
      </c>
      <c r="CG9" s="17">
        <v>0.15171919110784701</v>
      </c>
      <c r="CH9" s="17"/>
      <c r="CI9" s="17">
        <v>0.28653877232248998</v>
      </c>
      <c r="CJ9" s="17">
        <v>0.37276126775895402</v>
      </c>
      <c r="CK9" s="17">
        <v>9.3471827376115493E-2</v>
      </c>
      <c r="CL9" s="17">
        <v>0.28841984851664898</v>
      </c>
    </row>
    <row r="10" spans="2:90" x14ac:dyDescent="0.35">
      <c r="B10" s="21" t="s">
        <v>516</v>
      </c>
      <c r="C10" s="17">
        <v>0.362103174603841</v>
      </c>
      <c r="D10" s="17">
        <v>0.34331670907029399</v>
      </c>
      <c r="E10" s="17">
        <v>0.37427585539997099</v>
      </c>
      <c r="F10" s="17"/>
      <c r="G10" s="17">
        <v>0.41132338780987698</v>
      </c>
      <c r="H10" s="17">
        <v>0.29344605024917197</v>
      </c>
      <c r="I10" s="17">
        <v>0.322792029075745</v>
      </c>
      <c r="J10" s="17">
        <v>0.40516431349394599</v>
      </c>
      <c r="K10" s="17">
        <v>0.32397907877722598</v>
      </c>
      <c r="L10" s="17">
        <v>0.41872294566394502</v>
      </c>
      <c r="M10" s="17">
        <v>0.366098894395605</v>
      </c>
      <c r="N10" s="17">
        <v>0.33840936028819102</v>
      </c>
      <c r="O10" s="17">
        <v>0.37573652371367</v>
      </c>
      <c r="P10" s="17"/>
      <c r="Q10" s="17">
        <v>0.37472930895826101</v>
      </c>
      <c r="R10" s="17">
        <v>0.357376340860657</v>
      </c>
      <c r="S10" s="17">
        <v>0.38855814165573799</v>
      </c>
      <c r="T10" s="17">
        <v>0.36119867034773201</v>
      </c>
      <c r="U10" s="17"/>
      <c r="V10" s="17">
        <v>0.39508385849366101</v>
      </c>
      <c r="W10" s="17">
        <v>0.35265893773701501</v>
      </c>
      <c r="X10" s="17">
        <v>0.35488420972017998</v>
      </c>
      <c r="Y10" s="17">
        <v>0.35982239432795798</v>
      </c>
      <c r="Z10" s="17">
        <v>0.34752140074985899</v>
      </c>
      <c r="AA10" s="17">
        <v>0.37320232521913499</v>
      </c>
      <c r="AB10" s="17">
        <v>0.33942275691624502</v>
      </c>
      <c r="AC10" s="17">
        <v>0.33331075553254602</v>
      </c>
      <c r="AD10" s="17">
        <v>0.36673346934501899</v>
      </c>
      <c r="AE10" s="17"/>
      <c r="AF10" s="17">
        <v>0.34758962246508102</v>
      </c>
      <c r="AG10" s="17">
        <v>0.34694335296060602</v>
      </c>
      <c r="AH10" s="17">
        <v>0.38092420421828499</v>
      </c>
      <c r="AI10" s="17">
        <v>0.31940560354810099</v>
      </c>
      <c r="AJ10" s="17">
        <v>0.40420116823063601</v>
      </c>
      <c r="AK10" s="17">
        <v>0.356059815671041</v>
      </c>
      <c r="AL10" s="17"/>
      <c r="AM10" s="17">
        <v>0.269589540234911</v>
      </c>
      <c r="AN10" s="17">
        <v>0.33749940833721498</v>
      </c>
      <c r="AO10" s="17">
        <v>0.36106250847132598</v>
      </c>
      <c r="AP10" s="17">
        <v>0.29029152333375602</v>
      </c>
      <c r="AQ10" s="17">
        <v>0.38821319421574102</v>
      </c>
      <c r="AR10" s="17">
        <v>0.39551355740434602</v>
      </c>
      <c r="AS10" s="17">
        <v>0.34735002210991101</v>
      </c>
      <c r="AT10" s="17">
        <v>0.34701537131105298</v>
      </c>
      <c r="AU10" s="17">
        <v>0.42954968404182597</v>
      </c>
      <c r="AV10" s="17">
        <v>0.38899905305730398</v>
      </c>
      <c r="AW10" s="17">
        <v>0.37518340061921501</v>
      </c>
      <c r="AX10" s="17">
        <v>0.38212528871403401</v>
      </c>
      <c r="AY10" s="17">
        <v>0.30902586697553602</v>
      </c>
      <c r="AZ10" s="17">
        <v>0.32018117032048699</v>
      </c>
      <c r="BA10" s="17">
        <v>0.363589021967198</v>
      </c>
      <c r="BB10" s="17">
        <v>0.37475664590195201</v>
      </c>
      <c r="BC10" s="17"/>
      <c r="BD10" s="17">
        <v>0.40779863698433599</v>
      </c>
      <c r="BE10" s="17">
        <v>0.32594641044587502</v>
      </c>
      <c r="BF10" s="17">
        <v>0.34896737800245098</v>
      </c>
      <c r="BG10" s="17"/>
      <c r="BH10" s="17">
        <v>0.36952305746748798</v>
      </c>
      <c r="BI10" s="17">
        <v>0.36032392625998799</v>
      </c>
      <c r="BJ10" s="17">
        <v>0.390772010394624</v>
      </c>
      <c r="BK10" s="17"/>
      <c r="BL10" s="17">
        <v>0.28051275879594001</v>
      </c>
      <c r="BM10" s="17">
        <v>0.42193350474718599</v>
      </c>
      <c r="BN10" s="17">
        <v>0.33659516986014898</v>
      </c>
      <c r="BO10" s="17"/>
      <c r="BP10" s="17">
        <v>0.368947389941301</v>
      </c>
      <c r="BQ10" s="17">
        <v>0.33794762536391898</v>
      </c>
      <c r="BR10" s="17"/>
      <c r="BS10" s="17">
        <v>0.35025543850798702</v>
      </c>
      <c r="BT10" s="17">
        <v>0.38509727269639599</v>
      </c>
      <c r="BU10" s="17">
        <v>0.41631859897574203</v>
      </c>
      <c r="BV10" s="17">
        <v>0.338790777830971</v>
      </c>
      <c r="BW10" s="17"/>
      <c r="BX10" s="17">
        <v>0.44782241065371498</v>
      </c>
      <c r="BY10" s="17">
        <v>0.30220759145603998</v>
      </c>
      <c r="BZ10" s="17">
        <v>0.35729170276755201</v>
      </c>
      <c r="CA10" s="17"/>
      <c r="CB10" s="17">
        <v>0.43904027471467399</v>
      </c>
      <c r="CC10" s="17">
        <v>0.39520185901090998</v>
      </c>
      <c r="CD10" s="17">
        <v>0.33444539247085098</v>
      </c>
      <c r="CE10" s="17">
        <v>0.38171252960658297</v>
      </c>
      <c r="CF10" s="17">
        <v>0.319277259392521</v>
      </c>
      <c r="CG10" s="17">
        <v>0.28445244856330798</v>
      </c>
      <c r="CH10" s="17"/>
      <c r="CI10" s="17">
        <v>0.30220731391512101</v>
      </c>
      <c r="CJ10" s="17">
        <v>0.36657513894570998</v>
      </c>
      <c r="CK10" s="17">
        <v>0.28712738844307201</v>
      </c>
      <c r="CL10" s="17">
        <v>0.39285952616214398</v>
      </c>
    </row>
    <row r="11" spans="2:90" x14ac:dyDescent="0.35">
      <c r="B11" s="21" t="s">
        <v>517</v>
      </c>
      <c r="C11" s="17">
        <v>0.17777878950199499</v>
      </c>
      <c r="D11" s="17">
        <v>0.18361646024728301</v>
      </c>
      <c r="E11" s="17">
        <v>0.17310142719364</v>
      </c>
      <c r="F11" s="17"/>
      <c r="G11" s="17">
        <v>0.104376464333104</v>
      </c>
      <c r="H11" s="17">
        <v>0.165014535038435</v>
      </c>
      <c r="I11" s="17">
        <v>0.179045731099607</v>
      </c>
      <c r="J11" s="17">
        <v>0.140290109507275</v>
      </c>
      <c r="K11" s="17">
        <v>0.18443718623924499</v>
      </c>
      <c r="L11" s="17">
        <v>0.18831104738267501</v>
      </c>
      <c r="M11" s="17">
        <v>0.20155671687429699</v>
      </c>
      <c r="N11" s="17">
        <v>0.214598205504198</v>
      </c>
      <c r="O11" s="17">
        <v>0.212709830616543</v>
      </c>
      <c r="P11" s="17"/>
      <c r="Q11" s="17">
        <v>0.19522475219996599</v>
      </c>
      <c r="R11" s="17">
        <v>0.17507278129384199</v>
      </c>
      <c r="S11" s="17">
        <v>0.16754086074230301</v>
      </c>
      <c r="T11" s="17">
        <v>0.17403639186664299</v>
      </c>
      <c r="U11" s="17"/>
      <c r="V11" s="17">
        <v>0.163647653349343</v>
      </c>
      <c r="W11" s="17">
        <v>0.214316229327947</v>
      </c>
      <c r="X11" s="17">
        <v>0.17631563583979301</v>
      </c>
      <c r="Y11" s="17">
        <v>0.152904264824476</v>
      </c>
      <c r="Z11" s="17">
        <v>0.19161083245208499</v>
      </c>
      <c r="AA11" s="17">
        <v>0.17167103665220601</v>
      </c>
      <c r="AB11" s="17">
        <v>0.18826409772871999</v>
      </c>
      <c r="AC11" s="17">
        <v>0.16674701331503999</v>
      </c>
      <c r="AD11" s="17">
        <v>0.16415375716101999</v>
      </c>
      <c r="AE11" s="17"/>
      <c r="AF11" s="17">
        <v>0.17450026899644699</v>
      </c>
      <c r="AG11" s="17">
        <v>0.19995678589916399</v>
      </c>
      <c r="AH11" s="17">
        <v>0.210115361910482</v>
      </c>
      <c r="AI11" s="17">
        <v>0.19196550613859001</v>
      </c>
      <c r="AJ11" s="17">
        <v>0.153231254018702</v>
      </c>
      <c r="AK11" s="17">
        <v>0.17248598408434901</v>
      </c>
      <c r="AL11" s="17"/>
      <c r="AM11" s="17">
        <v>0.26788445196610799</v>
      </c>
      <c r="AN11" s="17">
        <v>0.16886694775743299</v>
      </c>
      <c r="AO11" s="17">
        <v>0.15183413109777</v>
      </c>
      <c r="AP11" s="17">
        <v>0.246668761546327</v>
      </c>
      <c r="AQ11" s="17">
        <v>0.21411002623606801</v>
      </c>
      <c r="AR11" s="17">
        <v>0.18801796203090901</v>
      </c>
      <c r="AS11" s="17">
        <v>0.200151481774856</v>
      </c>
      <c r="AT11" s="17">
        <v>0.22682378706980699</v>
      </c>
      <c r="AU11" s="17">
        <v>0.15616486267122201</v>
      </c>
      <c r="AV11" s="17">
        <v>0.14595410824121799</v>
      </c>
      <c r="AW11" s="17">
        <v>0.18051704559062001</v>
      </c>
      <c r="AX11" s="17">
        <v>0.18401594906732499</v>
      </c>
      <c r="AY11" s="17">
        <v>0.174699420102949</v>
      </c>
      <c r="AZ11" s="17">
        <v>0.11878098204376999</v>
      </c>
      <c r="BA11" s="17">
        <v>0.114597666666142</v>
      </c>
      <c r="BB11" s="17">
        <v>9.43081021173513E-2</v>
      </c>
      <c r="BC11" s="17"/>
      <c r="BD11" s="17">
        <v>0.15246661300297901</v>
      </c>
      <c r="BE11" s="17">
        <v>0.169330880433889</v>
      </c>
      <c r="BF11" s="17">
        <v>0.21108044252042199</v>
      </c>
      <c r="BG11" s="17"/>
      <c r="BH11" s="17">
        <v>0.172671553175162</v>
      </c>
      <c r="BI11" s="17">
        <v>0.19113574720304999</v>
      </c>
      <c r="BJ11" s="17">
        <v>0.15166802208913799</v>
      </c>
      <c r="BK11" s="17"/>
      <c r="BL11" s="17">
        <v>0.22897368138652399</v>
      </c>
      <c r="BM11" s="17">
        <v>0.16056977344974899</v>
      </c>
      <c r="BN11" s="17">
        <v>0.165712097252353</v>
      </c>
      <c r="BO11" s="17"/>
      <c r="BP11" s="17">
        <v>0.17913958840400701</v>
      </c>
      <c r="BQ11" s="17">
        <v>0.186842817488308</v>
      </c>
      <c r="BR11" s="17"/>
      <c r="BS11" s="17">
        <v>0.125136660213884</v>
      </c>
      <c r="BT11" s="17">
        <v>0.178150569520931</v>
      </c>
      <c r="BU11" s="17">
        <v>0.188603290837909</v>
      </c>
      <c r="BV11" s="17">
        <v>0.177796827770727</v>
      </c>
      <c r="BW11" s="17"/>
      <c r="BX11" s="17">
        <v>0.15698515195160201</v>
      </c>
      <c r="BY11" s="17">
        <v>0.149623531048523</v>
      </c>
      <c r="BZ11" s="17">
        <v>0.181568933533097</v>
      </c>
      <c r="CA11" s="17"/>
      <c r="CB11" s="17">
        <v>0.13906955048539499</v>
      </c>
      <c r="CC11" s="17">
        <v>0.109693760051448</v>
      </c>
      <c r="CD11" s="17">
        <v>0.222796812029844</v>
      </c>
      <c r="CE11" s="17">
        <v>0.17898003860182901</v>
      </c>
      <c r="CF11" s="17">
        <v>9.73045688657483E-2</v>
      </c>
      <c r="CG11" s="17">
        <v>0.30422823089159401</v>
      </c>
      <c r="CH11" s="17"/>
      <c r="CI11" s="17">
        <v>0.19295149550188101</v>
      </c>
      <c r="CJ11" s="17">
        <v>0.12767248837925399</v>
      </c>
      <c r="CK11" s="17">
        <v>0.34198788975732602</v>
      </c>
      <c r="CL11" s="17">
        <v>0.16021933216720599</v>
      </c>
    </row>
    <row r="12" spans="2:90" x14ac:dyDescent="0.35">
      <c r="B12" s="21" t="s">
        <v>518</v>
      </c>
      <c r="C12" s="17">
        <v>0.107553328158702</v>
      </c>
      <c r="D12" s="17">
        <v>0.11656466514750299</v>
      </c>
      <c r="E12" s="17">
        <v>0.100550573989373</v>
      </c>
      <c r="F12" s="17"/>
      <c r="G12" s="17">
        <v>0.12958753591375599</v>
      </c>
      <c r="H12" s="17">
        <v>0.125164880663829</v>
      </c>
      <c r="I12" s="17">
        <v>0.10692081331631299</v>
      </c>
      <c r="J12" s="17">
        <v>0.115679930334181</v>
      </c>
      <c r="K12" s="17">
        <v>7.7206673685138102E-2</v>
      </c>
      <c r="L12" s="17">
        <v>8.1931609631649097E-2</v>
      </c>
      <c r="M12" s="17">
        <v>9.25171988655102E-2</v>
      </c>
      <c r="N12" s="17">
        <v>0.118025639378484</v>
      </c>
      <c r="O12" s="17">
        <v>0.120633571419702</v>
      </c>
      <c r="P12" s="17"/>
      <c r="Q12" s="17">
        <v>6.7447162321156107E-2</v>
      </c>
      <c r="R12" s="17">
        <v>5.01486164956787E-2</v>
      </c>
      <c r="S12" s="17">
        <v>7.2624299553380595E-2</v>
      </c>
      <c r="T12" s="17">
        <v>0.116996074552614</v>
      </c>
      <c r="U12" s="17"/>
      <c r="V12" s="17">
        <v>8.6983263039509998E-2</v>
      </c>
      <c r="W12" s="17">
        <v>7.5011794909125906E-2</v>
      </c>
      <c r="X12" s="17">
        <v>0.10571921878528701</v>
      </c>
      <c r="Y12" s="17">
        <v>0.13708129749936299</v>
      </c>
      <c r="Z12" s="17">
        <v>0.140856414020336</v>
      </c>
      <c r="AA12" s="17">
        <v>0.105121776104338</v>
      </c>
      <c r="AB12" s="17">
        <v>0.15010424058313401</v>
      </c>
      <c r="AC12" s="17">
        <v>0.118539067202312</v>
      </c>
      <c r="AD12" s="17">
        <v>9.3422490630667807E-2</v>
      </c>
      <c r="AE12" s="17"/>
      <c r="AF12" s="17">
        <v>0.13518432615068801</v>
      </c>
      <c r="AG12" s="17">
        <v>9.2694434178251503E-2</v>
      </c>
      <c r="AH12" s="17">
        <v>8.7735472816246093E-2</v>
      </c>
      <c r="AI12" s="17">
        <v>0.11765271578039301</v>
      </c>
      <c r="AJ12" s="17">
        <v>0.118479882016337</v>
      </c>
      <c r="AK12" s="17">
        <v>9.28722377373912E-2</v>
      </c>
      <c r="AL12" s="17"/>
      <c r="AM12" s="17">
        <v>7.0079767517457606E-2</v>
      </c>
      <c r="AN12" s="17">
        <v>0.16620802418255601</v>
      </c>
      <c r="AO12" s="17">
        <v>0.119510968274587</v>
      </c>
      <c r="AP12" s="17">
        <v>0.117926583158172</v>
      </c>
      <c r="AQ12" s="17">
        <v>0.12315349080207499</v>
      </c>
      <c r="AR12" s="17">
        <v>0.15865062682061201</v>
      </c>
      <c r="AS12" s="17">
        <v>8.4621947163256606E-2</v>
      </c>
      <c r="AT12" s="17">
        <v>0.10848589853580901</v>
      </c>
      <c r="AU12" s="17">
        <v>8.7601878145455794E-2</v>
      </c>
      <c r="AV12" s="17">
        <v>7.91738844149317E-2</v>
      </c>
      <c r="AW12" s="17">
        <v>0.116277234656957</v>
      </c>
      <c r="AX12" s="17">
        <v>8.39672677828424E-2</v>
      </c>
      <c r="AY12" s="17">
        <v>0.124862730714496</v>
      </c>
      <c r="AZ12" s="17">
        <v>5.8655518394391599E-2</v>
      </c>
      <c r="BA12" s="17">
        <v>6.3343891586518805E-2</v>
      </c>
      <c r="BB12" s="17">
        <v>9.0184506419010005E-2</v>
      </c>
      <c r="BC12" s="17"/>
      <c r="BD12" s="17">
        <v>6.77202471605136E-2</v>
      </c>
      <c r="BE12" s="17">
        <v>0.12639484273600499</v>
      </c>
      <c r="BF12" s="17">
        <v>0.12375581256019</v>
      </c>
      <c r="BG12" s="17"/>
      <c r="BH12" s="17">
        <v>0.110992981136266</v>
      </c>
      <c r="BI12" s="17">
        <v>6.5704679587551107E-2</v>
      </c>
      <c r="BJ12" s="17">
        <v>8.2932900377774899E-2</v>
      </c>
      <c r="BK12" s="17"/>
      <c r="BL12" s="17">
        <v>0.124361919702993</v>
      </c>
      <c r="BM12" s="17">
        <v>7.8626765806450297E-2</v>
      </c>
      <c r="BN12" s="17">
        <v>5.8927839714213399E-2</v>
      </c>
      <c r="BO12" s="17"/>
      <c r="BP12" s="17">
        <v>8.6894254751016406E-2</v>
      </c>
      <c r="BQ12" s="17">
        <v>0.13056277780646999</v>
      </c>
      <c r="BR12" s="17"/>
      <c r="BS12" s="17">
        <v>3.3817284910917997E-2</v>
      </c>
      <c r="BT12" s="17">
        <v>3.63182148516824E-2</v>
      </c>
      <c r="BU12" s="17">
        <v>9.0995113583948697E-2</v>
      </c>
      <c r="BV12" s="17">
        <v>0.17986885785880199</v>
      </c>
      <c r="BW12" s="17"/>
      <c r="BX12" s="17">
        <v>7.1220489010085403E-2</v>
      </c>
      <c r="BY12" s="17">
        <v>0.114198793941846</v>
      </c>
      <c r="BZ12" s="17">
        <v>0.11074440150282</v>
      </c>
      <c r="CA12" s="17"/>
      <c r="CB12" s="17">
        <v>4.2132854287384697E-2</v>
      </c>
      <c r="CC12" s="17">
        <v>7.9639092204276105E-2</v>
      </c>
      <c r="CD12" s="17">
        <v>0.22893946270405099</v>
      </c>
      <c r="CE12" s="17">
        <v>8.4405827050820004E-2</v>
      </c>
      <c r="CF12" s="17">
        <v>1.6282521044738998E-2</v>
      </c>
      <c r="CG12" s="17">
        <v>0.14293336354296399</v>
      </c>
      <c r="CH12" s="17"/>
      <c r="CI12" s="17">
        <v>0.14543057864252601</v>
      </c>
      <c r="CJ12" s="17">
        <v>9.8874570458020394E-2</v>
      </c>
      <c r="CK12" s="17">
        <v>0.11010170536974299</v>
      </c>
      <c r="CL12" s="17">
        <v>0.103495856925166</v>
      </c>
    </row>
    <row r="13" spans="2:90" x14ac:dyDescent="0.35">
      <c r="B13" s="21" t="s">
        <v>110</v>
      </c>
      <c r="C13" s="23">
        <v>6.5379255514980597E-2</v>
      </c>
      <c r="D13" s="23">
        <v>6.7203058075758895E-2</v>
      </c>
      <c r="E13" s="23">
        <v>6.2947471370141103E-2</v>
      </c>
      <c r="F13" s="23"/>
      <c r="G13" s="23">
        <v>8.22578682646843E-2</v>
      </c>
      <c r="H13" s="23">
        <v>8.6228249225955594E-2</v>
      </c>
      <c r="I13" s="23">
        <v>5.5601354065517E-2</v>
      </c>
      <c r="J13" s="23">
        <v>5.6346558032541898E-2</v>
      </c>
      <c r="K13" s="23">
        <v>5.8506726147744603E-2</v>
      </c>
      <c r="L13" s="23">
        <v>6.1345080374493002E-2</v>
      </c>
      <c r="M13" s="23">
        <v>5.7386719086060398E-2</v>
      </c>
      <c r="N13" s="23">
        <v>7.0717004243113002E-2</v>
      </c>
      <c r="O13" s="23">
        <v>6.0609606359755701E-2</v>
      </c>
      <c r="P13" s="23"/>
      <c r="Q13" s="23">
        <v>5.49453047639872E-2</v>
      </c>
      <c r="R13" s="23">
        <v>5.0174007030831601E-2</v>
      </c>
      <c r="S13" s="23">
        <v>5.8043312462292197E-2</v>
      </c>
      <c r="T13" s="23">
        <v>6.5366329851728106E-2</v>
      </c>
      <c r="U13" s="23"/>
      <c r="V13" s="23">
        <v>6.5152297461980493E-2</v>
      </c>
      <c r="W13" s="23">
        <v>3.8740685245932799E-2</v>
      </c>
      <c r="X13" s="23">
        <v>7.0636045439920095E-2</v>
      </c>
      <c r="Y13" s="23">
        <v>6.5481694460444398E-2</v>
      </c>
      <c r="Z13" s="23">
        <v>4.0853952772875499E-2</v>
      </c>
      <c r="AA13" s="23">
        <v>0.105253771365046</v>
      </c>
      <c r="AB13" s="23">
        <v>5.9825647876784398E-2</v>
      </c>
      <c r="AC13" s="23">
        <v>0.108535580134292</v>
      </c>
      <c r="AD13" s="23">
        <v>6.7373583044976801E-2</v>
      </c>
      <c r="AE13" s="23"/>
      <c r="AF13" s="23">
        <v>7.2134909460250002E-2</v>
      </c>
      <c r="AG13" s="23">
        <v>6.87967159217584E-2</v>
      </c>
      <c r="AH13" s="23">
        <v>8.0471901175723101E-2</v>
      </c>
      <c r="AI13" s="23">
        <v>0.101562901233021</v>
      </c>
      <c r="AJ13" s="23">
        <v>6.0536113513293403E-2</v>
      </c>
      <c r="AK13" s="23">
        <v>5.2238098306743502E-2</v>
      </c>
      <c r="AL13" s="23"/>
      <c r="AM13" s="23">
        <v>0.132992317084423</v>
      </c>
      <c r="AN13" s="23">
        <v>9.4133501528929103E-2</v>
      </c>
      <c r="AO13" s="23">
        <v>9.3181699156066403E-2</v>
      </c>
      <c r="AP13" s="23">
        <v>6.5629233265775105E-2</v>
      </c>
      <c r="AQ13" s="23">
        <v>2.7331038413361399E-2</v>
      </c>
      <c r="AR13" s="23">
        <v>5.0397036270909801E-2</v>
      </c>
      <c r="AS13" s="23">
        <v>6.9304865023396597E-2</v>
      </c>
      <c r="AT13" s="23">
        <v>6.5353184791240901E-2</v>
      </c>
      <c r="AU13" s="23">
        <v>1.37217866824459E-2</v>
      </c>
      <c r="AV13" s="23">
        <v>3.2202371433030598E-2</v>
      </c>
      <c r="AW13" s="23">
        <v>5.4804540406917901E-2</v>
      </c>
      <c r="AX13" s="23">
        <v>3.5622698631231901E-2</v>
      </c>
      <c r="AY13" s="23">
        <v>3.7476302221404502E-2</v>
      </c>
      <c r="AZ13" s="23">
        <v>6.8878234374118205E-2</v>
      </c>
      <c r="BA13" s="23">
        <v>7.62323788279652E-2</v>
      </c>
      <c r="BB13" s="23">
        <v>2.1093054844923201E-2</v>
      </c>
      <c r="BC13" s="23"/>
      <c r="BD13" s="23">
        <v>5.7099415209935098E-2</v>
      </c>
      <c r="BE13" s="23">
        <v>7.5420951764267496E-2</v>
      </c>
      <c r="BF13" s="23">
        <v>6.1923787441450003E-2</v>
      </c>
      <c r="BG13" s="23"/>
      <c r="BH13" s="23">
        <v>5.82019326591037E-2</v>
      </c>
      <c r="BI13" s="23">
        <v>4.5808312286899598E-2</v>
      </c>
      <c r="BJ13" s="23">
        <v>4.7705656363619703E-2</v>
      </c>
      <c r="BK13" s="23"/>
      <c r="BL13" s="23">
        <v>7.4338941043475104E-2</v>
      </c>
      <c r="BM13" s="23">
        <v>3.7517017543014598E-2</v>
      </c>
      <c r="BN13" s="23">
        <v>4.15221357488035E-2</v>
      </c>
      <c r="BO13" s="23"/>
      <c r="BP13" s="23">
        <v>5.1448807044453801E-2</v>
      </c>
      <c r="BQ13" s="23">
        <v>7.4859565667344405E-2</v>
      </c>
      <c r="BR13" s="23"/>
      <c r="BS13" s="23">
        <v>3.8272769111503402E-2</v>
      </c>
      <c r="BT13" s="23">
        <v>3.3751935183677403E-2</v>
      </c>
      <c r="BU13" s="23">
        <v>6.9579295182373893E-2</v>
      </c>
      <c r="BV13" s="23">
        <v>6.3857642347280905E-2</v>
      </c>
      <c r="BW13" s="23"/>
      <c r="BX13" s="23">
        <v>4.8501859628085897E-2</v>
      </c>
      <c r="BY13" s="23">
        <v>6.1148729455520801E-2</v>
      </c>
      <c r="BZ13" s="23">
        <v>6.7311240790947996E-2</v>
      </c>
      <c r="CA13" s="23"/>
      <c r="CB13" s="23">
        <v>3.7368912382991101E-2</v>
      </c>
      <c r="CC13" s="23">
        <v>5.0242718022156102E-2</v>
      </c>
      <c r="CD13" s="23">
        <v>8.6659393148601396E-2</v>
      </c>
      <c r="CE13" s="23">
        <v>5.9195183267997498E-2</v>
      </c>
      <c r="CF13" s="23">
        <v>3.6617128939214899E-2</v>
      </c>
      <c r="CG13" s="23">
        <v>0.116666765894287</v>
      </c>
      <c r="CH13" s="23"/>
      <c r="CI13" s="23">
        <v>7.2871839617983505E-2</v>
      </c>
      <c r="CJ13" s="23">
        <v>3.4116534458061801E-2</v>
      </c>
      <c r="CK13" s="23">
        <v>0.16731118905374401</v>
      </c>
      <c r="CL13" s="23">
        <v>5.5005436228835601E-2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527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515</v>
      </c>
      <c r="C9" s="17">
        <v>0.192746490855916</v>
      </c>
      <c r="D9" s="17">
        <v>0.179704426877977</v>
      </c>
      <c r="E9" s="17">
        <v>0.205198766282773</v>
      </c>
      <c r="F9" s="17"/>
      <c r="G9" s="17">
        <v>0.15367142891879601</v>
      </c>
      <c r="H9" s="17">
        <v>0.12801016426541401</v>
      </c>
      <c r="I9" s="17">
        <v>0.23977844484209401</v>
      </c>
      <c r="J9" s="17">
        <v>0.210558763116686</v>
      </c>
      <c r="K9" s="17">
        <v>0.18172878813632001</v>
      </c>
      <c r="L9" s="17">
        <v>0.25442073226328898</v>
      </c>
      <c r="M9" s="17">
        <v>0.20617553835379299</v>
      </c>
      <c r="N9" s="17">
        <v>0.16932593486644501</v>
      </c>
      <c r="O9" s="17">
        <v>0.19078732620696001</v>
      </c>
      <c r="P9" s="17"/>
      <c r="Q9" s="17">
        <v>0.179608827960653</v>
      </c>
      <c r="R9" s="17">
        <v>0.18686645029986201</v>
      </c>
      <c r="S9" s="17">
        <v>0.204506492563297</v>
      </c>
      <c r="T9" s="17">
        <v>0.19527507696884899</v>
      </c>
      <c r="U9" s="17"/>
      <c r="V9" s="17">
        <v>0.20245008230747999</v>
      </c>
      <c r="W9" s="17">
        <v>0.16508631945441099</v>
      </c>
      <c r="X9" s="17">
        <v>0.180706015786291</v>
      </c>
      <c r="Y9" s="17">
        <v>0.17013510809968899</v>
      </c>
      <c r="Z9" s="17">
        <v>0.20039089716452299</v>
      </c>
      <c r="AA9" s="17">
        <v>0.20345626934379599</v>
      </c>
      <c r="AB9" s="17">
        <v>0.19810735615608599</v>
      </c>
      <c r="AC9" s="17">
        <v>0.22690110631566501</v>
      </c>
      <c r="AD9" s="17">
        <v>0.210527444072275</v>
      </c>
      <c r="AE9" s="17"/>
      <c r="AF9" s="17">
        <v>0.21009811433053399</v>
      </c>
      <c r="AG9" s="17">
        <v>0.204757374054927</v>
      </c>
      <c r="AH9" s="17">
        <v>0.123583078034939</v>
      </c>
      <c r="AI9" s="17">
        <v>0.17894873859711599</v>
      </c>
      <c r="AJ9" s="17">
        <v>0.16789652777143901</v>
      </c>
      <c r="AK9" s="17">
        <v>0.20914772605259099</v>
      </c>
      <c r="AL9" s="17"/>
      <c r="AM9" s="17">
        <v>0.17231305443020301</v>
      </c>
      <c r="AN9" s="17">
        <v>0.179619276070971</v>
      </c>
      <c r="AO9" s="17">
        <v>0.25793740649204899</v>
      </c>
      <c r="AP9" s="17">
        <v>0.20117828023293199</v>
      </c>
      <c r="AQ9" s="17">
        <v>0.21979940177231999</v>
      </c>
      <c r="AR9" s="17">
        <v>0.21506373844325</v>
      </c>
      <c r="AS9" s="17">
        <v>0.18149772737801201</v>
      </c>
      <c r="AT9" s="17">
        <v>0.14549693276859699</v>
      </c>
      <c r="AU9" s="17">
        <v>0.177881920578569</v>
      </c>
      <c r="AV9" s="17">
        <v>0.21443992399704501</v>
      </c>
      <c r="AW9" s="17">
        <v>0.21160112592618999</v>
      </c>
      <c r="AX9" s="17">
        <v>0.23000315932672999</v>
      </c>
      <c r="AY9" s="17">
        <v>0.177799037618873</v>
      </c>
      <c r="AZ9" s="17">
        <v>0.22636158427381101</v>
      </c>
      <c r="BA9" s="17">
        <v>0.14138502310203399</v>
      </c>
      <c r="BB9" s="17">
        <v>0.213050151626693</v>
      </c>
      <c r="BC9" s="17"/>
      <c r="BD9" s="17">
        <v>0.20479741213255401</v>
      </c>
      <c r="BE9" s="17">
        <v>0.173049723989805</v>
      </c>
      <c r="BF9" s="17">
        <v>0.19947483146886599</v>
      </c>
      <c r="BG9" s="17"/>
      <c r="BH9" s="17">
        <v>0.210203609451034</v>
      </c>
      <c r="BI9" s="17">
        <v>0.19384435723955501</v>
      </c>
      <c r="BJ9" s="17">
        <v>0.15272128102549101</v>
      </c>
      <c r="BK9" s="17"/>
      <c r="BL9" s="17">
        <v>0.16449993388842399</v>
      </c>
      <c r="BM9" s="17">
        <v>0.20054898669719801</v>
      </c>
      <c r="BN9" s="17">
        <v>0.241708444977383</v>
      </c>
      <c r="BO9" s="17"/>
      <c r="BP9" s="17">
        <v>0.18573401707416101</v>
      </c>
      <c r="BQ9" s="17">
        <v>0.18993062408169101</v>
      </c>
      <c r="BR9" s="17"/>
      <c r="BS9" s="17">
        <v>0.41731103506723199</v>
      </c>
      <c r="BT9" s="17">
        <v>0.231646843074888</v>
      </c>
      <c r="BU9" s="17">
        <v>0.15989375305075701</v>
      </c>
      <c r="BV9" s="17">
        <v>0.124895149860375</v>
      </c>
      <c r="BW9" s="17"/>
      <c r="BX9" s="17">
        <v>0.20717458365914301</v>
      </c>
      <c r="BY9" s="17">
        <v>0.26224379646226598</v>
      </c>
      <c r="BZ9" s="17">
        <v>0.18704648940740301</v>
      </c>
      <c r="CA9" s="17"/>
      <c r="CB9" s="17">
        <v>0.29644073804057403</v>
      </c>
      <c r="CC9" s="17">
        <v>0.216703052113975</v>
      </c>
      <c r="CD9" s="17">
        <v>8.5985459823948299E-2</v>
      </c>
      <c r="CE9" s="17">
        <v>0.106130742066616</v>
      </c>
      <c r="CF9" s="17">
        <v>0.35175418012354398</v>
      </c>
      <c r="CG9" s="17">
        <v>0.15939392535494901</v>
      </c>
      <c r="CH9" s="17"/>
      <c r="CI9" s="17">
        <v>0.13089455254784699</v>
      </c>
      <c r="CJ9" s="17">
        <v>0.29108040201506102</v>
      </c>
      <c r="CK9" s="17">
        <v>7.9870061356064906E-2</v>
      </c>
      <c r="CL9" s="17">
        <v>0.17867144099788501</v>
      </c>
    </row>
    <row r="10" spans="2:90" x14ac:dyDescent="0.35">
      <c r="B10" s="21" t="s">
        <v>516</v>
      </c>
      <c r="C10" s="17">
        <v>0.37055301100266802</v>
      </c>
      <c r="D10" s="17">
        <v>0.35405354030644798</v>
      </c>
      <c r="E10" s="17">
        <v>0.383629722079666</v>
      </c>
      <c r="F10" s="17"/>
      <c r="G10" s="17">
        <v>0.37044969382698001</v>
      </c>
      <c r="H10" s="17">
        <v>0.355663780167152</v>
      </c>
      <c r="I10" s="17">
        <v>0.337187997009953</v>
      </c>
      <c r="J10" s="17">
        <v>0.36164404130577199</v>
      </c>
      <c r="K10" s="17">
        <v>0.38879949973418299</v>
      </c>
      <c r="L10" s="17">
        <v>0.35744513775827402</v>
      </c>
      <c r="M10" s="17">
        <v>0.42238630220797602</v>
      </c>
      <c r="N10" s="17">
        <v>0.35965135808020998</v>
      </c>
      <c r="O10" s="17">
        <v>0.37812567186391699</v>
      </c>
      <c r="P10" s="17"/>
      <c r="Q10" s="17">
        <v>0.383796135421755</v>
      </c>
      <c r="R10" s="17">
        <v>0.39581934130239399</v>
      </c>
      <c r="S10" s="17">
        <v>0.338017870519979</v>
      </c>
      <c r="T10" s="17">
        <v>0.37416805565914102</v>
      </c>
      <c r="U10" s="17"/>
      <c r="V10" s="17">
        <v>0.36832183118434703</v>
      </c>
      <c r="W10" s="17">
        <v>0.39496976249521598</v>
      </c>
      <c r="X10" s="17">
        <v>0.37728308294264801</v>
      </c>
      <c r="Y10" s="17">
        <v>0.36579507166897202</v>
      </c>
      <c r="Z10" s="17">
        <v>0.35518425151378902</v>
      </c>
      <c r="AA10" s="17">
        <v>0.31497529578900901</v>
      </c>
      <c r="AB10" s="17">
        <v>0.38791027209673901</v>
      </c>
      <c r="AC10" s="17">
        <v>0.38200301605770898</v>
      </c>
      <c r="AD10" s="17">
        <v>0.38219503454595999</v>
      </c>
      <c r="AE10" s="17"/>
      <c r="AF10" s="17">
        <v>0.335978783075424</v>
      </c>
      <c r="AG10" s="17">
        <v>0.38128861702250899</v>
      </c>
      <c r="AH10" s="17">
        <v>0.40192641230496201</v>
      </c>
      <c r="AI10" s="17">
        <v>0.26202317978203399</v>
      </c>
      <c r="AJ10" s="17">
        <v>0.38941705750941702</v>
      </c>
      <c r="AK10" s="17">
        <v>0.38406608521197599</v>
      </c>
      <c r="AL10" s="17"/>
      <c r="AM10" s="17">
        <v>0.37588602356424899</v>
      </c>
      <c r="AN10" s="17">
        <v>0.32020056942595898</v>
      </c>
      <c r="AO10" s="17">
        <v>0.271547501445075</v>
      </c>
      <c r="AP10" s="17">
        <v>0.34122645149712999</v>
      </c>
      <c r="AQ10" s="17">
        <v>0.33290767507590702</v>
      </c>
      <c r="AR10" s="17">
        <v>0.36563497316336901</v>
      </c>
      <c r="AS10" s="17">
        <v>0.429790180940128</v>
      </c>
      <c r="AT10" s="17">
        <v>0.43980041967091998</v>
      </c>
      <c r="AU10" s="17">
        <v>0.45868974501938398</v>
      </c>
      <c r="AV10" s="17">
        <v>0.34731020680124303</v>
      </c>
      <c r="AW10" s="17">
        <v>0.36529152843371898</v>
      </c>
      <c r="AX10" s="17">
        <v>0.39285640452000697</v>
      </c>
      <c r="AY10" s="17">
        <v>0.36521048968924502</v>
      </c>
      <c r="AZ10" s="17">
        <v>0.37210062948790601</v>
      </c>
      <c r="BA10" s="17">
        <v>0.41836232916501598</v>
      </c>
      <c r="BB10" s="17">
        <v>0.34465060264736502</v>
      </c>
      <c r="BC10" s="17"/>
      <c r="BD10" s="17">
        <v>0.404482714676276</v>
      </c>
      <c r="BE10" s="17">
        <v>0.338829709385081</v>
      </c>
      <c r="BF10" s="17">
        <v>0.36678306894198098</v>
      </c>
      <c r="BG10" s="17"/>
      <c r="BH10" s="17">
        <v>0.37127474549244499</v>
      </c>
      <c r="BI10" s="17">
        <v>0.36166414154138199</v>
      </c>
      <c r="BJ10" s="17">
        <v>0.407549834525537</v>
      </c>
      <c r="BK10" s="17"/>
      <c r="BL10" s="17">
        <v>0.394038718746339</v>
      </c>
      <c r="BM10" s="17">
        <v>0.41914138690368502</v>
      </c>
      <c r="BN10" s="17">
        <v>0.37356789190742601</v>
      </c>
      <c r="BO10" s="17"/>
      <c r="BP10" s="17">
        <v>0.37747659095755898</v>
      </c>
      <c r="BQ10" s="17">
        <v>0.355626498088429</v>
      </c>
      <c r="BR10" s="17"/>
      <c r="BS10" s="17">
        <v>0.384376226020123</v>
      </c>
      <c r="BT10" s="17">
        <v>0.458528333920599</v>
      </c>
      <c r="BU10" s="17">
        <v>0.38893561538759103</v>
      </c>
      <c r="BV10" s="17">
        <v>0.321583609976483</v>
      </c>
      <c r="BW10" s="17"/>
      <c r="BX10" s="17">
        <v>0.41519653354435798</v>
      </c>
      <c r="BY10" s="17">
        <v>0.31818725725055602</v>
      </c>
      <c r="BZ10" s="17">
        <v>0.36934813746242101</v>
      </c>
      <c r="CA10" s="17"/>
      <c r="CB10" s="17">
        <v>0.460025133638365</v>
      </c>
      <c r="CC10" s="17">
        <v>0.39611773004440198</v>
      </c>
      <c r="CD10" s="17">
        <v>0.30145733918217998</v>
      </c>
      <c r="CE10" s="17">
        <v>0.36707194611452498</v>
      </c>
      <c r="CF10" s="17">
        <v>0.38448356181948201</v>
      </c>
      <c r="CG10" s="17">
        <v>0.32580886761441702</v>
      </c>
      <c r="CH10" s="17"/>
      <c r="CI10" s="17">
        <v>0.35807079922532797</v>
      </c>
      <c r="CJ10" s="17">
        <v>0.354375514062997</v>
      </c>
      <c r="CK10" s="17">
        <v>0.297939400535364</v>
      </c>
      <c r="CL10" s="17">
        <v>0.40222208324966102</v>
      </c>
    </row>
    <row r="11" spans="2:90" x14ac:dyDescent="0.35">
      <c r="B11" s="21" t="s">
        <v>517</v>
      </c>
      <c r="C11" s="17">
        <v>0.232435010602079</v>
      </c>
      <c r="D11" s="17">
        <v>0.24347204691970301</v>
      </c>
      <c r="E11" s="17">
        <v>0.223590293051117</v>
      </c>
      <c r="F11" s="17"/>
      <c r="G11" s="17">
        <v>0.235407406234244</v>
      </c>
      <c r="H11" s="17">
        <v>0.230144683514414</v>
      </c>
      <c r="I11" s="17">
        <v>0.234029484636819</v>
      </c>
      <c r="J11" s="17">
        <v>0.22765637668720701</v>
      </c>
      <c r="K11" s="17">
        <v>0.24043692048037199</v>
      </c>
      <c r="L11" s="17">
        <v>0.19349454272113101</v>
      </c>
      <c r="M11" s="17">
        <v>0.22948986276696001</v>
      </c>
      <c r="N11" s="17">
        <v>0.255525664674016</v>
      </c>
      <c r="O11" s="17">
        <v>0.24422393813243701</v>
      </c>
      <c r="P11" s="17"/>
      <c r="Q11" s="17">
        <v>0.231647051795285</v>
      </c>
      <c r="R11" s="17">
        <v>0.22975648003338101</v>
      </c>
      <c r="S11" s="17">
        <v>0.23545883811807</v>
      </c>
      <c r="T11" s="17">
        <v>0.22970488601073499</v>
      </c>
      <c r="U11" s="17"/>
      <c r="V11" s="17">
        <v>0.236817824238366</v>
      </c>
      <c r="W11" s="17">
        <v>0.24886732952105001</v>
      </c>
      <c r="X11" s="17">
        <v>0.22537057889385001</v>
      </c>
      <c r="Y11" s="17">
        <v>0.22033750388658899</v>
      </c>
      <c r="Z11" s="17">
        <v>0.257797117336443</v>
      </c>
      <c r="AA11" s="17">
        <v>0.23771652269134899</v>
      </c>
      <c r="AB11" s="17">
        <v>0.19672702570956499</v>
      </c>
      <c r="AC11" s="17">
        <v>0.23450170456994701</v>
      </c>
      <c r="AD11" s="17">
        <v>0.22736636046727501</v>
      </c>
      <c r="AE11" s="17"/>
      <c r="AF11" s="17">
        <v>0.21698744951719201</v>
      </c>
      <c r="AG11" s="17">
        <v>0.21865770673974</v>
      </c>
      <c r="AH11" s="17">
        <v>0.25036926534316301</v>
      </c>
      <c r="AI11" s="17">
        <v>0.32703946104626502</v>
      </c>
      <c r="AJ11" s="17">
        <v>0.231544139640594</v>
      </c>
      <c r="AK11" s="17">
        <v>0.23310519631648499</v>
      </c>
      <c r="AL11" s="17"/>
      <c r="AM11" s="17">
        <v>0.21451048414360499</v>
      </c>
      <c r="AN11" s="17">
        <v>0.25534803653453902</v>
      </c>
      <c r="AO11" s="17">
        <v>0.241507672769495</v>
      </c>
      <c r="AP11" s="17">
        <v>0.24787451162119001</v>
      </c>
      <c r="AQ11" s="17">
        <v>0.26492527968294899</v>
      </c>
      <c r="AR11" s="17">
        <v>0.215847374901357</v>
      </c>
      <c r="AS11" s="17">
        <v>0.20547137176088001</v>
      </c>
      <c r="AT11" s="17">
        <v>0.24415776998404001</v>
      </c>
      <c r="AU11" s="17">
        <v>0.223751291492641</v>
      </c>
      <c r="AV11" s="17">
        <v>0.21027275959554401</v>
      </c>
      <c r="AW11" s="17">
        <v>0.25668361791514199</v>
      </c>
      <c r="AX11" s="17">
        <v>0.25533558497077902</v>
      </c>
      <c r="AY11" s="17">
        <v>0.25615105508995201</v>
      </c>
      <c r="AZ11" s="17">
        <v>0.199076597828034</v>
      </c>
      <c r="BA11" s="17">
        <v>0.25041606064766198</v>
      </c>
      <c r="BB11" s="17">
        <v>0.216873167815711</v>
      </c>
      <c r="BC11" s="17"/>
      <c r="BD11" s="17">
        <v>0.22284982323388</v>
      </c>
      <c r="BE11" s="17">
        <v>0.245945531974468</v>
      </c>
      <c r="BF11" s="17">
        <v>0.23034160112808899</v>
      </c>
      <c r="BG11" s="17"/>
      <c r="BH11" s="17">
        <v>0.21601308532003899</v>
      </c>
      <c r="BI11" s="17">
        <v>0.29593572768888199</v>
      </c>
      <c r="BJ11" s="17">
        <v>0.26719551757468402</v>
      </c>
      <c r="BK11" s="17"/>
      <c r="BL11" s="17">
        <v>0.236219903908166</v>
      </c>
      <c r="BM11" s="17">
        <v>0.24225177370984599</v>
      </c>
      <c r="BN11" s="17">
        <v>0.22795108333609501</v>
      </c>
      <c r="BO11" s="17"/>
      <c r="BP11" s="17">
        <v>0.248953158733101</v>
      </c>
      <c r="BQ11" s="17">
        <v>0.230979364341905</v>
      </c>
      <c r="BR11" s="17"/>
      <c r="BS11" s="17">
        <v>0.12753912996193101</v>
      </c>
      <c r="BT11" s="17">
        <v>0.21160081563244501</v>
      </c>
      <c r="BU11" s="17">
        <v>0.28157461190102701</v>
      </c>
      <c r="BV11" s="17">
        <v>0.24939216628955199</v>
      </c>
      <c r="BW11" s="17"/>
      <c r="BX11" s="17">
        <v>0.226368104120582</v>
      </c>
      <c r="BY11" s="17">
        <v>0.216642358542396</v>
      </c>
      <c r="BZ11" s="17">
        <v>0.23400651347300599</v>
      </c>
      <c r="CA11" s="17"/>
      <c r="CB11" s="17">
        <v>0.16321360720418401</v>
      </c>
      <c r="CC11" s="17">
        <v>0.208825994172917</v>
      </c>
      <c r="CD11" s="17">
        <v>0.28795585399173701</v>
      </c>
      <c r="CE11" s="17">
        <v>0.28486372148954597</v>
      </c>
      <c r="CF11" s="17">
        <v>0.17291814980648601</v>
      </c>
      <c r="CG11" s="17">
        <v>0.25395212435851</v>
      </c>
      <c r="CH11" s="17"/>
      <c r="CI11" s="17">
        <v>0.22137469545507599</v>
      </c>
      <c r="CJ11" s="17">
        <v>0.18362638663054401</v>
      </c>
      <c r="CK11" s="17">
        <v>0.34661810332284199</v>
      </c>
      <c r="CL11" s="17">
        <v>0.23331093961562399</v>
      </c>
    </row>
    <row r="12" spans="2:90" x14ac:dyDescent="0.35">
      <c r="B12" s="21" t="s">
        <v>518</v>
      </c>
      <c r="C12" s="17">
        <v>0.13855968016072101</v>
      </c>
      <c r="D12" s="17">
        <v>0.16560170719407</v>
      </c>
      <c r="E12" s="17">
        <v>0.11411314837845001</v>
      </c>
      <c r="F12" s="17"/>
      <c r="G12" s="17">
        <v>0.16661385285905</v>
      </c>
      <c r="H12" s="17">
        <v>0.20947608463828801</v>
      </c>
      <c r="I12" s="17">
        <v>0.12676639351572899</v>
      </c>
      <c r="J12" s="17">
        <v>0.14383084416765099</v>
      </c>
      <c r="K12" s="17">
        <v>0.133358282154248</v>
      </c>
      <c r="L12" s="17">
        <v>0.11863577258005201</v>
      </c>
      <c r="M12" s="17">
        <v>0.10499564174062399</v>
      </c>
      <c r="N12" s="17">
        <v>0.13075848584410299</v>
      </c>
      <c r="O12" s="17">
        <v>0.118643201545032</v>
      </c>
      <c r="P12" s="17"/>
      <c r="Q12" s="17">
        <v>0.15069668380267101</v>
      </c>
      <c r="R12" s="17">
        <v>0.130977001520591</v>
      </c>
      <c r="S12" s="17">
        <v>0.165973318772939</v>
      </c>
      <c r="T12" s="17">
        <v>0.13613042350132601</v>
      </c>
      <c r="U12" s="17"/>
      <c r="V12" s="17">
        <v>0.12539781576669001</v>
      </c>
      <c r="W12" s="17">
        <v>0.142558509903257</v>
      </c>
      <c r="X12" s="17">
        <v>0.15071851096534999</v>
      </c>
      <c r="Y12" s="17">
        <v>0.17349160559933899</v>
      </c>
      <c r="Z12" s="17">
        <v>0.13893244356447501</v>
      </c>
      <c r="AA12" s="17">
        <v>0.16517399035927299</v>
      </c>
      <c r="AB12" s="17">
        <v>0.12202402459039501</v>
      </c>
      <c r="AC12" s="17">
        <v>8.7468526419342899E-2</v>
      </c>
      <c r="AD12" s="17">
        <v>0.121108734723443</v>
      </c>
      <c r="AE12" s="17"/>
      <c r="AF12" s="17">
        <v>0.157842766534634</v>
      </c>
      <c r="AG12" s="17">
        <v>0.146301845152292</v>
      </c>
      <c r="AH12" s="17">
        <v>0.14380147986745301</v>
      </c>
      <c r="AI12" s="17">
        <v>0.127350439869205</v>
      </c>
      <c r="AJ12" s="17">
        <v>0.153329324727114</v>
      </c>
      <c r="AK12" s="17">
        <v>0.112263628188665</v>
      </c>
      <c r="AL12" s="17"/>
      <c r="AM12" s="17">
        <v>0.128991099396153</v>
      </c>
      <c r="AN12" s="17">
        <v>0.14594033755865199</v>
      </c>
      <c r="AO12" s="17">
        <v>0.15728091933557001</v>
      </c>
      <c r="AP12" s="17">
        <v>0.13866744915955601</v>
      </c>
      <c r="AQ12" s="17">
        <v>0.14055835413637299</v>
      </c>
      <c r="AR12" s="17">
        <v>0.147515025912348</v>
      </c>
      <c r="AS12" s="17">
        <v>0.138089124742209</v>
      </c>
      <c r="AT12" s="17">
        <v>0.103512997106842</v>
      </c>
      <c r="AU12" s="17">
        <v>0.10182369487196601</v>
      </c>
      <c r="AV12" s="17">
        <v>0.188024156042612</v>
      </c>
      <c r="AW12" s="17">
        <v>0.13325059764462299</v>
      </c>
      <c r="AX12" s="17">
        <v>8.9025092739678804E-2</v>
      </c>
      <c r="AY12" s="17">
        <v>0.16501889105445999</v>
      </c>
      <c r="AZ12" s="17">
        <v>0.12846090875559099</v>
      </c>
      <c r="BA12" s="17">
        <v>9.3883457970846101E-2</v>
      </c>
      <c r="BB12" s="17">
        <v>0.19969908445614101</v>
      </c>
      <c r="BC12" s="17"/>
      <c r="BD12" s="17">
        <v>0.109636088249378</v>
      </c>
      <c r="BE12" s="17">
        <v>0.171772471999871</v>
      </c>
      <c r="BF12" s="17">
        <v>0.13700990170590699</v>
      </c>
      <c r="BG12" s="17"/>
      <c r="BH12" s="17">
        <v>0.14029243079426901</v>
      </c>
      <c r="BI12" s="17">
        <v>9.0484365474903697E-2</v>
      </c>
      <c r="BJ12" s="17">
        <v>0.15339736687827199</v>
      </c>
      <c r="BK12" s="17"/>
      <c r="BL12" s="17">
        <v>0.104337282785119</v>
      </c>
      <c r="BM12" s="17">
        <v>8.4508484941375694E-2</v>
      </c>
      <c r="BN12" s="17">
        <v>0.124767446421894</v>
      </c>
      <c r="BO12" s="17"/>
      <c r="BP12" s="17">
        <v>0.13754815736568099</v>
      </c>
      <c r="BQ12" s="17">
        <v>0.15153725259373099</v>
      </c>
      <c r="BR12" s="17"/>
      <c r="BS12" s="17">
        <v>3.4637975866656297E-2</v>
      </c>
      <c r="BT12" s="17">
        <v>6.2304757663837501E-2</v>
      </c>
      <c r="BU12" s="17">
        <v>0.105456040355453</v>
      </c>
      <c r="BV12" s="17">
        <v>0.236187625601434</v>
      </c>
      <c r="BW12" s="17"/>
      <c r="BX12" s="17">
        <v>8.7920685771066098E-2</v>
      </c>
      <c r="BY12" s="17">
        <v>0.12844703935611401</v>
      </c>
      <c r="BZ12" s="17">
        <v>0.144197833776947</v>
      </c>
      <c r="CA12" s="17"/>
      <c r="CB12" s="17">
        <v>3.9952141622636203E-2</v>
      </c>
      <c r="CC12" s="17">
        <v>0.13105173371987999</v>
      </c>
      <c r="CD12" s="17">
        <v>0.239090900764488</v>
      </c>
      <c r="CE12" s="17">
        <v>0.17490858848285301</v>
      </c>
      <c r="CF12" s="17">
        <v>4.74243776085106E-2</v>
      </c>
      <c r="CG12" s="17">
        <v>0.15479807220074199</v>
      </c>
      <c r="CH12" s="17"/>
      <c r="CI12" s="17">
        <v>0.20214751177304399</v>
      </c>
      <c r="CJ12" s="17">
        <v>0.13138537597788499</v>
      </c>
      <c r="CK12" s="17">
        <v>0.125724286388122</v>
      </c>
      <c r="CL12" s="17">
        <v>0.13194141777026</v>
      </c>
    </row>
    <row r="13" spans="2:90" x14ac:dyDescent="0.35">
      <c r="B13" s="21" t="s">
        <v>110</v>
      </c>
      <c r="C13" s="23">
        <v>6.5705807378615699E-2</v>
      </c>
      <c r="D13" s="23">
        <v>5.71682787018023E-2</v>
      </c>
      <c r="E13" s="23">
        <v>7.3468070207994798E-2</v>
      </c>
      <c r="F13" s="23"/>
      <c r="G13" s="23">
        <v>7.3857618160929506E-2</v>
      </c>
      <c r="H13" s="23">
        <v>7.6705287414732398E-2</v>
      </c>
      <c r="I13" s="23">
        <v>6.2237679995405297E-2</v>
      </c>
      <c r="J13" s="23">
        <v>5.6309974722683703E-2</v>
      </c>
      <c r="K13" s="23">
        <v>5.5676509494877499E-2</v>
      </c>
      <c r="L13" s="23">
        <v>7.6003814677254394E-2</v>
      </c>
      <c r="M13" s="23">
        <v>3.6952654930646901E-2</v>
      </c>
      <c r="N13" s="23">
        <v>8.4738556535225898E-2</v>
      </c>
      <c r="O13" s="23">
        <v>6.8219862251654106E-2</v>
      </c>
      <c r="P13" s="23"/>
      <c r="Q13" s="23">
        <v>5.42513010196356E-2</v>
      </c>
      <c r="R13" s="23">
        <v>5.65807268437723E-2</v>
      </c>
      <c r="S13" s="23">
        <v>5.6043480025714798E-2</v>
      </c>
      <c r="T13" s="23">
        <v>6.4721557859948695E-2</v>
      </c>
      <c r="U13" s="23"/>
      <c r="V13" s="23">
        <v>6.7012446503116802E-2</v>
      </c>
      <c r="W13" s="23">
        <v>4.8518078626065698E-2</v>
      </c>
      <c r="X13" s="23">
        <v>6.5921811411860598E-2</v>
      </c>
      <c r="Y13" s="23">
        <v>7.02407107454118E-2</v>
      </c>
      <c r="Z13" s="23">
        <v>4.7695290420769997E-2</v>
      </c>
      <c r="AA13" s="23">
        <v>7.8677921816572405E-2</v>
      </c>
      <c r="AB13" s="23">
        <v>9.52313214472153E-2</v>
      </c>
      <c r="AC13" s="23">
        <v>6.9125646637336904E-2</v>
      </c>
      <c r="AD13" s="23">
        <v>5.88024261910471E-2</v>
      </c>
      <c r="AE13" s="23"/>
      <c r="AF13" s="23">
        <v>7.9092886542216606E-2</v>
      </c>
      <c r="AG13" s="23">
        <v>4.89944570305322E-2</v>
      </c>
      <c r="AH13" s="23">
        <v>8.0319764449483105E-2</v>
      </c>
      <c r="AI13" s="23">
        <v>0.104638180705379</v>
      </c>
      <c r="AJ13" s="23">
        <v>5.7812950351436701E-2</v>
      </c>
      <c r="AK13" s="23">
        <v>6.1417364230283399E-2</v>
      </c>
      <c r="AL13" s="23"/>
      <c r="AM13" s="23">
        <v>0.10829933846579</v>
      </c>
      <c r="AN13" s="23">
        <v>9.8891780409878199E-2</v>
      </c>
      <c r="AO13" s="23">
        <v>7.1726499957811204E-2</v>
      </c>
      <c r="AP13" s="23">
        <v>7.1053307489191794E-2</v>
      </c>
      <c r="AQ13" s="23">
        <v>4.1809289332451399E-2</v>
      </c>
      <c r="AR13" s="23">
        <v>5.5938887579674502E-2</v>
      </c>
      <c r="AS13" s="23">
        <v>4.5151595178771001E-2</v>
      </c>
      <c r="AT13" s="23">
        <v>6.7031880469600902E-2</v>
      </c>
      <c r="AU13" s="23">
        <v>3.7853348037440698E-2</v>
      </c>
      <c r="AV13" s="23">
        <v>3.9952953563555903E-2</v>
      </c>
      <c r="AW13" s="23">
        <v>3.31731300803257E-2</v>
      </c>
      <c r="AX13" s="23">
        <v>3.2779758442805597E-2</v>
      </c>
      <c r="AY13" s="23">
        <v>3.58205265474709E-2</v>
      </c>
      <c r="AZ13" s="23">
        <v>7.40002796546574E-2</v>
      </c>
      <c r="BA13" s="23">
        <v>9.5953129114441205E-2</v>
      </c>
      <c r="BB13" s="23">
        <v>2.5726993454089998E-2</v>
      </c>
      <c r="BC13" s="23"/>
      <c r="BD13" s="23">
        <v>5.8233961707911501E-2</v>
      </c>
      <c r="BE13" s="23">
        <v>7.0402562650775199E-2</v>
      </c>
      <c r="BF13" s="23">
        <v>6.6390596755157502E-2</v>
      </c>
      <c r="BG13" s="23"/>
      <c r="BH13" s="23">
        <v>6.2216128942213102E-2</v>
      </c>
      <c r="BI13" s="23">
        <v>5.8071408055277801E-2</v>
      </c>
      <c r="BJ13" s="23">
        <v>1.9135999996017099E-2</v>
      </c>
      <c r="BK13" s="23"/>
      <c r="BL13" s="23">
        <v>0.100904160671951</v>
      </c>
      <c r="BM13" s="23">
        <v>5.3549367747894601E-2</v>
      </c>
      <c r="BN13" s="23">
        <v>3.20051333572016E-2</v>
      </c>
      <c r="BO13" s="23"/>
      <c r="BP13" s="23">
        <v>5.0288075869498697E-2</v>
      </c>
      <c r="BQ13" s="23">
        <v>7.1926260894244795E-2</v>
      </c>
      <c r="BR13" s="23"/>
      <c r="BS13" s="23">
        <v>3.6135633084057699E-2</v>
      </c>
      <c r="BT13" s="23">
        <v>3.5919249708230301E-2</v>
      </c>
      <c r="BU13" s="23">
        <v>6.4139979305172998E-2</v>
      </c>
      <c r="BV13" s="23">
        <v>6.7941448272155106E-2</v>
      </c>
      <c r="BW13" s="23"/>
      <c r="BX13" s="23">
        <v>6.3340092904851195E-2</v>
      </c>
      <c r="BY13" s="23">
        <v>7.4479548388667396E-2</v>
      </c>
      <c r="BZ13" s="23">
        <v>6.5401025880223104E-2</v>
      </c>
      <c r="CA13" s="23"/>
      <c r="CB13" s="23">
        <v>4.0368379494240401E-2</v>
      </c>
      <c r="CC13" s="23">
        <v>4.7301489948825E-2</v>
      </c>
      <c r="CD13" s="23">
        <v>8.5510446237646504E-2</v>
      </c>
      <c r="CE13" s="23">
        <v>6.7025001846459403E-2</v>
      </c>
      <c r="CF13" s="23">
        <v>4.3419730641977697E-2</v>
      </c>
      <c r="CG13" s="23">
        <v>0.106047010471381</v>
      </c>
      <c r="CH13" s="23"/>
      <c r="CI13" s="23">
        <v>8.7512440998704102E-2</v>
      </c>
      <c r="CJ13" s="23">
        <v>3.9532321313513197E-2</v>
      </c>
      <c r="CK13" s="23">
        <v>0.14984814839760599</v>
      </c>
      <c r="CL13" s="23">
        <v>5.3854118366569698E-2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528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515</v>
      </c>
      <c r="C9" s="17">
        <v>0.18427941667127301</v>
      </c>
      <c r="D9" s="17">
        <v>0.16948561084008501</v>
      </c>
      <c r="E9" s="17">
        <v>0.19927518446328901</v>
      </c>
      <c r="F9" s="17"/>
      <c r="G9" s="17">
        <v>0.18319692799891099</v>
      </c>
      <c r="H9" s="17">
        <v>0.12763955381572201</v>
      </c>
      <c r="I9" s="17">
        <v>0.20276752808558501</v>
      </c>
      <c r="J9" s="17">
        <v>0.25575289615664298</v>
      </c>
      <c r="K9" s="17">
        <v>0.205315271662042</v>
      </c>
      <c r="L9" s="17">
        <v>0.183020934696839</v>
      </c>
      <c r="M9" s="17">
        <v>0.18486248178989301</v>
      </c>
      <c r="N9" s="17">
        <v>0.15079540010529799</v>
      </c>
      <c r="O9" s="17">
        <v>0.17032514103917301</v>
      </c>
      <c r="P9" s="17"/>
      <c r="Q9" s="17">
        <v>0.17050592790892799</v>
      </c>
      <c r="R9" s="17">
        <v>0.16110408886543601</v>
      </c>
      <c r="S9" s="17">
        <v>0.19116233722926901</v>
      </c>
      <c r="T9" s="17">
        <v>0.18923404729137999</v>
      </c>
      <c r="U9" s="17"/>
      <c r="V9" s="17">
        <v>0.16881244880834401</v>
      </c>
      <c r="W9" s="17">
        <v>0.18322882237857899</v>
      </c>
      <c r="X9" s="17">
        <v>0.16419012925732199</v>
      </c>
      <c r="Y9" s="17">
        <v>0.15599434535869999</v>
      </c>
      <c r="Z9" s="17">
        <v>0.20236697575158699</v>
      </c>
      <c r="AA9" s="17">
        <v>0.190228553417188</v>
      </c>
      <c r="AB9" s="17">
        <v>0.159242676472138</v>
      </c>
      <c r="AC9" s="17">
        <v>0.16191106272518599</v>
      </c>
      <c r="AD9" s="17">
        <v>0.24937413863035399</v>
      </c>
      <c r="AE9" s="17"/>
      <c r="AF9" s="17">
        <v>0.18937957977912601</v>
      </c>
      <c r="AG9" s="17">
        <v>0.17060623310076101</v>
      </c>
      <c r="AH9" s="17">
        <v>0.150250854990154</v>
      </c>
      <c r="AI9" s="17">
        <v>0.161223682866488</v>
      </c>
      <c r="AJ9" s="17">
        <v>0.17482957877472999</v>
      </c>
      <c r="AK9" s="17">
        <v>0.20565278035464701</v>
      </c>
      <c r="AL9" s="17"/>
      <c r="AM9" s="17">
        <v>0.244826352433023</v>
      </c>
      <c r="AN9" s="17">
        <v>0.19306425934711299</v>
      </c>
      <c r="AO9" s="17">
        <v>0.25392785218914099</v>
      </c>
      <c r="AP9" s="17">
        <v>0.25315240759350799</v>
      </c>
      <c r="AQ9" s="17">
        <v>0.19795246462970201</v>
      </c>
      <c r="AR9" s="17">
        <v>0.17255912933818601</v>
      </c>
      <c r="AS9" s="17">
        <v>0.205529148208627</v>
      </c>
      <c r="AT9" s="17">
        <v>0.12634711066389501</v>
      </c>
      <c r="AU9" s="17">
        <v>0.15063133117794</v>
      </c>
      <c r="AV9" s="17">
        <v>0.15095730019204801</v>
      </c>
      <c r="AW9" s="17">
        <v>0.17613001985899401</v>
      </c>
      <c r="AX9" s="17">
        <v>0.19806679835073401</v>
      </c>
      <c r="AY9" s="17">
        <v>0.19631949416560501</v>
      </c>
      <c r="AZ9" s="17">
        <v>0.204931118389025</v>
      </c>
      <c r="BA9" s="17">
        <v>0.123919935264331</v>
      </c>
      <c r="BB9" s="17">
        <v>0.140201466816122</v>
      </c>
      <c r="BC9" s="17"/>
      <c r="BD9" s="17">
        <v>0.20603284825895399</v>
      </c>
      <c r="BE9" s="17">
        <v>0.17813384802613699</v>
      </c>
      <c r="BF9" s="17">
        <v>0.17127304652024899</v>
      </c>
      <c r="BG9" s="17"/>
      <c r="BH9" s="17">
        <v>0.201081257333111</v>
      </c>
      <c r="BI9" s="17">
        <v>0.139287080318343</v>
      </c>
      <c r="BJ9" s="17">
        <v>0.16287225539074801</v>
      </c>
      <c r="BK9" s="17"/>
      <c r="BL9" s="17">
        <v>0.166907519509717</v>
      </c>
      <c r="BM9" s="17">
        <v>0.19004919071033499</v>
      </c>
      <c r="BN9" s="17">
        <v>0.16939012727414199</v>
      </c>
      <c r="BO9" s="17"/>
      <c r="BP9" s="17">
        <v>0.18266500888674</v>
      </c>
      <c r="BQ9" s="17">
        <v>0.17787028202918301</v>
      </c>
      <c r="BR9" s="17"/>
      <c r="BS9" s="17">
        <v>0.39017754126656001</v>
      </c>
      <c r="BT9" s="17">
        <v>0.23559310351763499</v>
      </c>
      <c r="BU9" s="17">
        <v>0.142600783013802</v>
      </c>
      <c r="BV9" s="17">
        <v>0.122120979959965</v>
      </c>
      <c r="BW9" s="17"/>
      <c r="BX9" s="17">
        <v>0.230689593488069</v>
      </c>
      <c r="BY9" s="17">
        <v>0.25669206461970001</v>
      </c>
      <c r="BZ9" s="17">
        <v>0.17523184982302201</v>
      </c>
      <c r="CA9" s="17"/>
      <c r="CB9" s="17">
        <v>0.28789330790457401</v>
      </c>
      <c r="CC9" s="17">
        <v>0.21828191338111499</v>
      </c>
      <c r="CD9" s="17">
        <v>9.1543831037491405E-2</v>
      </c>
      <c r="CE9" s="17">
        <v>0.11272876156042801</v>
      </c>
      <c r="CF9" s="17">
        <v>0.31516419439605903</v>
      </c>
      <c r="CG9" s="17">
        <v>0.12531462156369999</v>
      </c>
      <c r="CH9" s="17"/>
      <c r="CI9" s="17">
        <v>0.111332146211454</v>
      </c>
      <c r="CJ9" s="17">
        <v>0.28012532437071802</v>
      </c>
      <c r="CK9" s="17">
        <v>7.1591631505900394E-2</v>
      </c>
      <c r="CL9" s="17">
        <v>0.174110775919261</v>
      </c>
    </row>
    <row r="10" spans="2:90" x14ac:dyDescent="0.35">
      <c r="B10" s="21" t="s">
        <v>516</v>
      </c>
      <c r="C10" s="17">
        <v>0.34534985862984902</v>
      </c>
      <c r="D10" s="17">
        <v>0.315407219365126</v>
      </c>
      <c r="E10" s="17">
        <v>0.37342828751382501</v>
      </c>
      <c r="F10" s="17"/>
      <c r="G10" s="17">
        <v>0.31983938126705702</v>
      </c>
      <c r="H10" s="17">
        <v>0.35117474883408101</v>
      </c>
      <c r="I10" s="17">
        <v>0.35520070575835999</v>
      </c>
      <c r="J10" s="17">
        <v>0.32658261397645399</v>
      </c>
      <c r="K10" s="17">
        <v>0.31180409963098699</v>
      </c>
      <c r="L10" s="17">
        <v>0.36258216072446903</v>
      </c>
      <c r="M10" s="17">
        <v>0.38118172088019697</v>
      </c>
      <c r="N10" s="17">
        <v>0.338693214730863</v>
      </c>
      <c r="O10" s="17">
        <v>0.357297782109046</v>
      </c>
      <c r="P10" s="17"/>
      <c r="Q10" s="17">
        <v>0.32205044679292699</v>
      </c>
      <c r="R10" s="17">
        <v>0.34853303014422699</v>
      </c>
      <c r="S10" s="17">
        <v>0.33842237162699201</v>
      </c>
      <c r="T10" s="17">
        <v>0.347942044502416</v>
      </c>
      <c r="U10" s="17"/>
      <c r="V10" s="17">
        <v>0.35555370138762199</v>
      </c>
      <c r="W10" s="17">
        <v>0.36151247560389599</v>
      </c>
      <c r="X10" s="17">
        <v>0.35638513577886299</v>
      </c>
      <c r="Y10" s="17">
        <v>0.31770654366603701</v>
      </c>
      <c r="Z10" s="17">
        <v>0.36771485356775002</v>
      </c>
      <c r="AA10" s="17">
        <v>0.311555592576783</v>
      </c>
      <c r="AB10" s="17">
        <v>0.36086159217998098</v>
      </c>
      <c r="AC10" s="17">
        <v>0.416179983711296</v>
      </c>
      <c r="AD10" s="17">
        <v>0.30589211028393998</v>
      </c>
      <c r="AE10" s="17"/>
      <c r="AF10" s="17">
        <v>0.31281661973813801</v>
      </c>
      <c r="AG10" s="17">
        <v>0.35969864172055899</v>
      </c>
      <c r="AH10" s="17">
        <v>0.34819391986373799</v>
      </c>
      <c r="AI10" s="17">
        <v>0.37321145200895101</v>
      </c>
      <c r="AJ10" s="17">
        <v>0.34321747422545801</v>
      </c>
      <c r="AK10" s="17">
        <v>0.35708181322548599</v>
      </c>
      <c r="AL10" s="17"/>
      <c r="AM10" s="17">
        <v>0.30500676214203998</v>
      </c>
      <c r="AN10" s="17">
        <v>0.31109116583059199</v>
      </c>
      <c r="AO10" s="17">
        <v>0.320725603409514</v>
      </c>
      <c r="AP10" s="17">
        <v>0.30738146249502202</v>
      </c>
      <c r="AQ10" s="17">
        <v>0.360199743392417</v>
      </c>
      <c r="AR10" s="17">
        <v>0.35250665577829898</v>
      </c>
      <c r="AS10" s="17">
        <v>0.31508169282801501</v>
      </c>
      <c r="AT10" s="17">
        <v>0.31903301112733001</v>
      </c>
      <c r="AU10" s="17">
        <v>0.418537782653292</v>
      </c>
      <c r="AV10" s="17">
        <v>0.36080689593999599</v>
      </c>
      <c r="AW10" s="17">
        <v>0.37590337195931001</v>
      </c>
      <c r="AX10" s="17">
        <v>0.48057497940701199</v>
      </c>
      <c r="AY10" s="17">
        <v>0.29517065322260899</v>
      </c>
      <c r="AZ10" s="17">
        <v>0.30184669927192398</v>
      </c>
      <c r="BA10" s="17">
        <v>0.38864120591162798</v>
      </c>
      <c r="BB10" s="17">
        <v>0.33238655926588401</v>
      </c>
      <c r="BC10" s="17"/>
      <c r="BD10" s="17">
        <v>0.35438114377232899</v>
      </c>
      <c r="BE10" s="17">
        <v>0.322651146364344</v>
      </c>
      <c r="BF10" s="17">
        <v>0.35513760489605201</v>
      </c>
      <c r="BG10" s="17"/>
      <c r="BH10" s="17">
        <v>0.35096388844705501</v>
      </c>
      <c r="BI10" s="17">
        <v>0.35060208659437903</v>
      </c>
      <c r="BJ10" s="17">
        <v>0.38984422297689802</v>
      </c>
      <c r="BK10" s="17"/>
      <c r="BL10" s="17">
        <v>0.39162223361696102</v>
      </c>
      <c r="BM10" s="17">
        <v>0.35838239600688299</v>
      </c>
      <c r="BN10" s="17">
        <v>0.413600712220417</v>
      </c>
      <c r="BO10" s="17"/>
      <c r="BP10" s="17">
        <v>0.34157265386596197</v>
      </c>
      <c r="BQ10" s="17">
        <v>0.34234375113505799</v>
      </c>
      <c r="BR10" s="17"/>
      <c r="BS10" s="17">
        <v>0.36505703762437902</v>
      </c>
      <c r="BT10" s="17">
        <v>0.45015144580696598</v>
      </c>
      <c r="BU10" s="17">
        <v>0.36863726119571999</v>
      </c>
      <c r="BV10" s="17">
        <v>0.28596339617814098</v>
      </c>
      <c r="BW10" s="17"/>
      <c r="BX10" s="17">
        <v>0.42029889375949497</v>
      </c>
      <c r="BY10" s="17">
        <v>0.29052454122372201</v>
      </c>
      <c r="BZ10" s="17">
        <v>0.341293804812766</v>
      </c>
      <c r="CA10" s="17"/>
      <c r="CB10" s="17">
        <v>0.46187683860010598</v>
      </c>
      <c r="CC10" s="17">
        <v>0.33181240423736802</v>
      </c>
      <c r="CD10" s="17">
        <v>0.25919617335811501</v>
      </c>
      <c r="CE10" s="17">
        <v>0.32424941714279099</v>
      </c>
      <c r="CF10" s="17">
        <v>0.41728235635917299</v>
      </c>
      <c r="CG10" s="17">
        <v>0.31004443317795399</v>
      </c>
      <c r="CH10" s="17"/>
      <c r="CI10" s="17">
        <v>0.298522409725683</v>
      </c>
      <c r="CJ10" s="17">
        <v>0.34289818313477499</v>
      </c>
      <c r="CK10" s="17">
        <v>0.26217913055092601</v>
      </c>
      <c r="CL10" s="17">
        <v>0.37943899697472699</v>
      </c>
    </row>
    <row r="11" spans="2:90" x14ac:dyDescent="0.35">
      <c r="B11" s="21" t="s">
        <v>517</v>
      </c>
      <c r="C11" s="17">
        <v>0.24275545850598901</v>
      </c>
      <c r="D11" s="17">
        <v>0.25550554894808603</v>
      </c>
      <c r="E11" s="17">
        <v>0.23007425384022301</v>
      </c>
      <c r="F11" s="17"/>
      <c r="G11" s="17">
        <v>0.18600302710913399</v>
      </c>
      <c r="H11" s="17">
        <v>0.24637956991329599</v>
      </c>
      <c r="I11" s="17">
        <v>0.19188375628664101</v>
      </c>
      <c r="J11" s="17">
        <v>0.229426627435873</v>
      </c>
      <c r="K11" s="17">
        <v>0.28905611482604399</v>
      </c>
      <c r="L11" s="17">
        <v>0.23629760812057299</v>
      </c>
      <c r="M11" s="17">
        <v>0.240813140774328</v>
      </c>
      <c r="N11" s="17">
        <v>0.29540075761593998</v>
      </c>
      <c r="O11" s="17">
        <v>0.26155964485727101</v>
      </c>
      <c r="P11" s="17"/>
      <c r="Q11" s="17">
        <v>0.282240986941593</v>
      </c>
      <c r="R11" s="17">
        <v>0.26662034397807</v>
      </c>
      <c r="S11" s="17">
        <v>0.26167463427981702</v>
      </c>
      <c r="T11" s="17">
        <v>0.23358843959473499</v>
      </c>
      <c r="U11" s="17"/>
      <c r="V11" s="17">
        <v>0.24008841048057</v>
      </c>
      <c r="W11" s="17">
        <v>0.26755897608750701</v>
      </c>
      <c r="X11" s="17">
        <v>0.204745610619884</v>
      </c>
      <c r="Y11" s="17">
        <v>0.28109133711986101</v>
      </c>
      <c r="Z11" s="17">
        <v>0.212663326995329</v>
      </c>
      <c r="AA11" s="17">
        <v>0.25417145981823203</v>
      </c>
      <c r="AB11" s="17">
        <v>0.245551166450138</v>
      </c>
      <c r="AC11" s="17">
        <v>0.215505900939124</v>
      </c>
      <c r="AD11" s="17">
        <v>0.23283840338023401</v>
      </c>
      <c r="AE11" s="17"/>
      <c r="AF11" s="17">
        <v>0.219334778184199</v>
      </c>
      <c r="AG11" s="17">
        <v>0.24473324612032199</v>
      </c>
      <c r="AH11" s="17">
        <v>0.284989223159405</v>
      </c>
      <c r="AI11" s="17">
        <v>0.19801199145044299</v>
      </c>
      <c r="AJ11" s="17">
        <v>0.25223466116578902</v>
      </c>
      <c r="AK11" s="17">
        <v>0.24719182453681099</v>
      </c>
      <c r="AL11" s="17"/>
      <c r="AM11" s="17">
        <v>0.17530735119688401</v>
      </c>
      <c r="AN11" s="17">
        <v>0.235241338540018</v>
      </c>
      <c r="AO11" s="17">
        <v>0.19016512492526899</v>
      </c>
      <c r="AP11" s="17">
        <v>0.24052797090012301</v>
      </c>
      <c r="AQ11" s="17">
        <v>0.25374913101608598</v>
      </c>
      <c r="AR11" s="17">
        <v>0.240052216267579</v>
      </c>
      <c r="AS11" s="17">
        <v>0.28874438820699699</v>
      </c>
      <c r="AT11" s="17">
        <v>0.291049769569938</v>
      </c>
      <c r="AU11" s="17">
        <v>0.20742796339474801</v>
      </c>
      <c r="AV11" s="17">
        <v>0.233988369135011</v>
      </c>
      <c r="AW11" s="17">
        <v>0.24257250863303101</v>
      </c>
      <c r="AX11" s="17">
        <v>0.20050939133533399</v>
      </c>
      <c r="AY11" s="17">
        <v>0.23673540309241001</v>
      </c>
      <c r="AZ11" s="17">
        <v>0.31882028291273701</v>
      </c>
      <c r="BA11" s="17">
        <v>0.25484960129901302</v>
      </c>
      <c r="BB11" s="17">
        <v>0.30009575679919698</v>
      </c>
      <c r="BC11" s="17"/>
      <c r="BD11" s="17">
        <v>0.25717545049124502</v>
      </c>
      <c r="BE11" s="17">
        <v>0.228481915177111</v>
      </c>
      <c r="BF11" s="17">
        <v>0.24535241139077099</v>
      </c>
      <c r="BG11" s="17"/>
      <c r="BH11" s="17">
        <v>0.22960399698679301</v>
      </c>
      <c r="BI11" s="17">
        <v>0.313477669779127</v>
      </c>
      <c r="BJ11" s="17">
        <v>0.25944600577419502</v>
      </c>
      <c r="BK11" s="17"/>
      <c r="BL11" s="17">
        <v>0.16837884456737301</v>
      </c>
      <c r="BM11" s="17">
        <v>0.27984600896655898</v>
      </c>
      <c r="BN11" s="17">
        <v>0.25522444049175602</v>
      </c>
      <c r="BO11" s="17"/>
      <c r="BP11" s="17">
        <v>0.23562928386675</v>
      </c>
      <c r="BQ11" s="17">
        <v>0.23619487287157701</v>
      </c>
      <c r="BR11" s="17"/>
      <c r="BS11" s="17">
        <v>0.16384096214520399</v>
      </c>
      <c r="BT11" s="17">
        <v>0.18975758863189399</v>
      </c>
      <c r="BU11" s="17">
        <v>0.292707636408651</v>
      </c>
      <c r="BV11" s="17">
        <v>0.26628519174749798</v>
      </c>
      <c r="BW11" s="17"/>
      <c r="BX11" s="17">
        <v>0.17453983900985501</v>
      </c>
      <c r="BY11" s="17">
        <v>0.241530450593477</v>
      </c>
      <c r="BZ11" s="17">
        <v>0.24958875382618401</v>
      </c>
      <c r="CA11" s="17"/>
      <c r="CB11" s="17">
        <v>0.14987659569496301</v>
      </c>
      <c r="CC11" s="17">
        <v>0.23189818094554199</v>
      </c>
      <c r="CD11" s="17">
        <v>0.29919994835285701</v>
      </c>
      <c r="CE11" s="17">
        <v>0.28892470845998403</v>
      </c>
      <c r="CF11" s="17">
        <v>0.16800285138552401</v>
      </c>
      <c r="CG11" s="17">
        <v>0.29625908164160902</v>
      </c>
      <c r="CH11" s="17"/>
      <c r="CI11" s="17">
        <v>0.25699344476480501</v>
      </c>
      <c r="CJ11" s="17">
        <v>0.19821765653669399</v>
      </c>
      <c r="CK11" s="17">
        <v>0.35313967501386501</v>
      </c>
      <c r="CL11" s="17">
        <v>0.236447996870778</v>
      </c>
    </row>
    <row r="12" spans="2:90" x14ac:dyDescent="0.35">
      <c r="B12" s="21" t="s">
        <v>518</v>
      </c>
      <c r="C12" s="17">
        <v>0.150493567490186</v>
      </c>
      <c r="D12" s="17">
        <v>0.180621475320321</v>
      </c>
      <c r="E12" s="17">
        <v>0.12249410309125799</v>
      </c>
      <c r="F12" s="17"/>
      <c r="G12" s="17">
        <v>0.20442120452219101</v>
      </c>
      <c r="H12" s="17">
        <v>0.18403078379527199</v>
      </c>
      <c r="I12" s="17">
        <v>0.16764249674693199</v>
      </c>
      <c r="J12" s="17">
        <v>0.122452383353387</v>
      </c>
      <c r="K12" s="17">
        <v>0.11511070105752801</v>
      </c>
      <c r="L12" s="17">
        <v>0.165666518493194</v>
      </c>
      <c r="M12" s="17">
        <v>0.12930974090762801</v>
      </c>
      <c r="N12" s="17">
        <v>0.12572482486625799</v>
      </c>
      <c r="O12" s="17">
        <v>0.14436423271795401</v>
      </c>
      <c r="P12" s="17"/>
      <c r="Q12" s="17">
        <v>0.15700770564125099</v>
      </c>
      <c r="R12" s="17">
        <v>0.15167993335087601</v>
      </c>
      <c r="S12" s="17">
        <v>0.147990108142562</v>
      </c>
      <c r="T12" s="17">
        <v>0.15315027054664801</v>
      </c>
      <c r="U12" s="17"/>
      <c r="V12" s="17">
        <v>0.151237746624206</v>
      </c>
      <c r="W12" s="17">
        <v>0.13038179125444699</v>
      </c>
      <c r="X12" s="17">
        <v>0.17350882991583599</v>
      </c>
      <c r="Y12" s="17">
        <v>0.16809175062523199</v>
      </c>
      <c r="Z12" s="17">
        <v>0.17081684128081701</v>
      </c>
      <c r="AA12" s="17">
        <v>0.14993162853428399</v>
      </c>
      <c r="AB12" s="17">
        <v>0.15906502602706701</v>
      </c>
      <c r="AC12" s="17">
        <v>9.4279034260872793E-2</v>
      </c>
      <c r="AD12" s="17">
        <v>0.14090106754219101</v>
      </c>
      <c r="AE12" s="17"/>
      <c r="AF12" s="17">
        <v>0.17189515438309</v>
      </c>
      <c r="AG12" s="17">
        <v>0.174689729621403</v>
      </c>
      <c r="AH12" s="17">
        <v>0.120530352245916</v>
      </c>
      <c r="AI12" s="17">
        <v>0.19259570505551299</v>
      </c>
      <c r="AJ12" s="17">
        <v>0.16245437789584899</v>
      </c>
      <c r="AK12" s="17">
        <v>0.11743447689752499</v>
      </c>
      <c r="AL12" s="17"/>
      <c r="AM12" s="17">
        <v>0.15689670805790901</v>
      </c>
      <c r="AN12" s="17">
        <v>0.14862472055607701</v>
      </c>
      <c r="AO12" s="17">
        <v>0.13890890349169599</v>
      </c>
      <c r="AP12" s="17">
        <v>0.114325680184474</v>
      </c>
      <c r="AQ12" s="17">
        <v>0.16446494163273301</v>
      </c>
      <c r="AR12" s="17">
        <v>0.15755973396117001</v>
      </c>
      <c r="AS12" s="17">
        <v>0.115528519861023</v>
      </c>
      <c r="AT12" s="17">
        <v>0.19978114154618501</v>
      </c>
      <c r="AU12" s="17">
        <v>0.17907684434240501</v>
      </c>
      <c r="AV12" s="17">
        <v>0.19342550730340699</v>
      </c>
      <c r="AW12" s="17">
        <v>0.15747368776551299</v>
      </c>
      <c r="AX12" s="17">
        <v>8.7922810352766806E-2</v>
      </c>
      <c r="AY12" s="17">
        <v>0.21685692138607801</v>
      </c>
      <c r="AZ12" s="17">
        <v>0.112908758019197</v>
      </c>
      <c r="BA12" s="17">
        <v>0.141513056402922</v>
      </c>
      <c r="BB12" s="17">
        <v>0.17944899231515399</v>
      </c>
      <c r="BC12" s="17"/>
      <c r="BD12" s="17">
        <v>0.112561443424153</v>
      </c>
      <c r="BE12" s="17">
        <v>0.182144829249344</v>
      </c>
      <c r="BF12" s="17">
        <v>0.15577343930962201</v>
      </c>
      <c r="BG12" s="17"/>
      <c r="BH12" s="17">
        <v>0.14577681758201899</v>
      </c>
      <c r="BI12" s="17">
        <v>0.132452955607891</v>
      </c>
      <c r="BJ12" s="17">
        <v>0.15473966445926801</v>
      </c>
      <c r="BK12" s="17"/>
      <c r="BL12" s="17">
        <v>0.17769486012632699</v>
      </c>
      <c r="BM12" s="17">
        <v>0.113831335723793</v>
      </c>
      <c r="BN12" s="17">
        <v>0.13157874797216501</v>
      </c>
      <c r="BO12" s="17"/>
      <c r="BP12" s="17">
        <v>0.17287113510763</v>
      </c>
      <c r="BQ12" s="17">
        <v>0.16227357057827099</v>
      </c>
      <c r="BR12" s="17"/>
      <c r="BS12" s="17">
        <v>4.4368590301694898E-2</v>
      </c>
      <c r="BT12" s="17">
        <v>8.1991068863548705E-2</v>
      </c>
      <c r="BU12" s="17">
        <v>0.12608205677865</v>
      </c>
      <c r="BV12" s="17">
        <v>0.23650397915385099</v>
      </c>
      <c r="BW12" s="17"/>
      <c r="BX12" s="17">
        <v>9.9909083873685106E-2</v>
      </c>
      <c r="BY12" s="17">
        <v>0.14515871904623601</v>
      </c>
      <c r="BZ12" s="17">
        <v>0.155832723905411</v>
      </c>
      <c r="CA12" s="17"/>
      <c r="CB12" s="17">
        <v>5.9118749868153998E-2</v>
      </c>
      <c r="CC12" s="17">
        <v>0.15481048158618799</v>
      </c>
      <c r="CD12" s="17">
        <v>0.247901865641905</v>
      </c>
      <c r="CE12" s="17">
        <v>0.19413172876583801</v>
      </c>
      <c r="CF12" s="17">
        <v>6.4380729042897503E-2</v>
      </c>
      <c r="CG12" s="17">
        <v>0.13639076165880301</v>
      </c>
      <c r="CH12" s="17"/>
      <c r="CI12" s="17">
        <v>0.215635225697172</v>
      </c>
      <c r="CJ12" s="17">
        <v>0.132768895788168</v>
      </c>
      <c r="CK12" s="17">
        <v>0.14282624237503799</v>
      </c>
      <c r="CL12" s="17">
        <v>0.14837355702112601</v>
      </c>
    </row>
    <row r="13" spans="2:90" x14ac:dyDescent="0.35">
      <c r="B13" s="21" t="s">
        <v>110</v>
      </c>
      <c r="C13" s="23">
        <v>7.7121698702703106E-2</v>
      </c>
      <c r="D13" s="23">
        <v>7.89801455263823E-2</v>
      </c>
      <c r="E13" s="23">
        <v>7.4728171091404699E-2</v>
      </c>
      <c r="F13" s="23"/>
      <c r="G13" s="23">
        <v>0.106539459102707</v>
      </c>
      <c r="H13" s="23">
        <v>9.0775343641628106E-2</v>
      </c>
      <c r="I13" s="23">
        <v>8.2505513122481999E-2</v>
      </c>
      <c r="J13" s="23">
        <v>6.5785479077642706E-2</v>
      </c>
      <c r="K13" s="23">
        <v>7.8713812823399107E-2</v>
      </c>
      <c r="L13" s="23">
        <v>5.2432777964924397E-2</v>
      </c>
      <c r="M13" s="23">
        <v>6.3832915647954305E-2</v>
      </c>
      <c r="N13" s="23">
        <v>8.9385802681641105E-2</v>
      </c>
      <c r="O13" s="23">
        <v>6.6453199276555602E-2</v>
      </c>
      <c r="P13" s="23"/>
      <c r="Q13" s="23">
        <v>6.8194932715301707E-2</v>
      </c>
      <c r="R13" s="23">
        <v>7.20626036613915E-2</v>
      </c>
      <c r="S13" s="23">
        <v>6.07505487213598E-2</v>
      </c>
      <c r="T13" s="23">
        <v>7.6085198064820794E-2</v>
      </c>
      <c r="U13" s="23"/>
      <c r="V13" s="23">
        <v>8.4307692699257794E-2</v>
      </c>
      <c r="W13" s="23">
        <v>5.73179346755711E-2</v>
      </c>
      <c r="X13" s="23">
        <v>0.101170294428095</v>
      </c>
      <c r="Y13" s="23">
        <v>7.7116023230170097E-2</v>
      </c>
      <c r="Z13" s="23">
        <v>4.6438002404517099E-2</v>
      </c>
      <c r="AA13" s="23">
        <v>9.4112765653512995E-2</v>
      </c>
      <c r="AB13" s="23">
        <v>7.5279538870676801E-2</v>
      </c>
      <c r="AC13" s="23">
        <v>0.112124018363521</v>
      </c>
      <c r="AD13" s="23">
        <v>7.0994280163280299E-2</v>
      </c>
      <c r="AE13" s="23"/>
      <c r="AF13" s="23">
        <v>0.106573867915448</v>
      </c>
      <c r="AG13" s="23">
        <v>5.0272149436955099E-2</v>
      </c>
      <c r="AH13" s="23">
        <v>9.6035649740786905E-2</v>
      </c>
      <c r="AI13" s="23">
        <v>7.4957168618603798E-2</v>
      </c>
      <c r="AJ13" s="23">
        <v>6.7263907938173204E-2</v>
      </c>
      <c r="AK13" s="23">
        <v>7.2639104985531902E-2</v>
      </c>
      <c r="AL13" s="23"/>
      <c r="AM13" s="23">
        <v>0.117962826170144</v>
      </c>
      <c r="AN13" s="23">
        <v>0.1119785157262</v>
      </c>
      <c r="AO13" s="23">
        <v>9.6272515984380205E-2</v>
      </c>
      <c r="AP13" s="23">
        <v>8.46124788268732E-2</v>
      </c>
      <c r="AQ13" s="23">
        <v>2.3633719329062899E-2</v>
      </c>
      <c r="AR13" s="23">
        <v>7.7322264654766604E-2</v>
      </c>
      <c r="AS13" s="23">
        <v>7.5116250895338604E-2</v>
      </c>
      <c r="AT13" s="23">
        <v>6.3788967092652193E-2</v>
      </c>
      <c r="AU13" s="23">
        <v>4.4326078431614901E-2</v>
      </c>
      <c r="AV13" s="23">
        <v>6.0821927429538902E-2</v>
      </c>
      <c r="AW13" s="23">
        <v>4.7920411783151699E-2</v>
      </c>
      <c r="AX13" s="23">
        <v>3.2926020554153002E-2</v>
      </c>
      <c r="AY13" s="23">
        <v>5.4917528133298199E-2</v>
      </c>
      <c r="AZ13" s="23">
        <v>6.14931414071185E-2</v>
      </c>
      <c r="BA13" s="23">
        <v>9.1076201122105294E-2</v>
      </c>
      <c r="BB13" s="23">
        <v>4.7867224803642701E-2</v>
      </c>
      <c r="BC13" s="23"/>
      <c r="BD13" s="23">
        <v>6.9849114053318798E-2</v>
      </c>
      <c r="BE13" s="23">
        <v>8.8588261183064204E-2</v>
      </c>
      <c r="BF13" s="23">
        <v>7.2463497883306305E-2</v>
      </c>
      <c r="BG13" s="23"/>
      <c r="BH13" s="23">
        <v>7.2574039651021396E-2</v>
      </c>
      <c r="BI13" s="23">
        <v>6.4180207700260603E-2</v>
      </c>
      <c r="BJ13" s="23">
        <v>3.30978513988903E-2</v>
      </c>
      <c r="BK13" s="23"/>
      <c r="BL13" s="23">
        <v>9.5396542179621902E-2</v>
      </c>
      <c r="BM13" s="23">
        <v>5.78910685924287E-2</v>
      </c>
      <c r="BN13" s="23">
        <v>3.0205972041519299E-2</v>
      </c>
      <c r="BO13" s="23"/>
      <c r="BP13" s="23">
        <v>6.7261918272917401E-2</v>
      </c>
      <c r="BQ13" s="23">
        <v>8.13175233859115E-2</v>
      </c>
      <c r="BR13" s="23"/>
      <c r="BS13" s="23">
        <v>3.6555868662161303E-2</v>
      </c>
      <c r="BT13" s="23">
        <v>4.2506793179956003E-2</v>
      </c>
      <c r="BU13" s="23">
        <v>6.9972262603176794E-2</v>
      </c>
      <c r="BV13" s="23">
        <v>8.9126452960544306E-2</v>
      </c>
      <c r="BW13" s="23"/>
      <c r="BX13" s="23">
        <v>7.4562589868895801E-2</v>
      </c>
      <c r="BY13" s="23">
        <v>6.6094224516865294E-2</v>
      </c>
      <c r="BZ13" s="23">
        <v>7.8052867632616693E-2</v>
      </c>
      <c r="CA13" s="23"/>
      <c r="CB13" s="23">
        <v>4.1234507932202E-2</v>
      </c>
      <c r="CC13" s="23">
        <v>6.3197019849785999E-2</v>
      </c>
      <c r="CD13" s="23">
        <v>0.102158181609632</v>
      </c>
      <c r="CE13" s="23">
        <v>7.9965384070958795E-2</v>
      </c>
      <c r="CF13" s="23">
        <v>3.5169868816346803E-2</v>
      </c>
      <c r="CG13" s="23">
        <v>0.13199110195793401</v>
      </c>
      <c r="CH13" s="23"/>
      <c r="CI13" s="23">
        <v>0.117516773600886</v>
      </c>
      <c r="CJ13" s="23">
        <v>4.5989940169644999E-2</v>
      </c>
      <c r="CK13" s="23">
        <v>0.17026332055426999</v>
      </c>
      <c r="CL13" s="23">
        <v>6.1628673214107497E-2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B2:CL25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539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529</v>
      </c>
      <c r="C9" s="17">
        <v>0.55203739677413499</v>
      </c>
      <c r="D9" s="17">
        <v>0.511444310456731</v>
      </c>
      <c r="E9" s="17">
        <v>0.59155422993471896</v>
      </c>
      <c r="F9" s="17"/>
      <c r="G9" s="17">
        <v>0.60164027314246304</v>
      </c>
      <c r="H9" s="17">
        <v>0.59350829409820505</v>
      </c>
      <c r="I9" s="17">
        <v>0.57175971668671599</v>
      </c>
      <c r="J9" s="17">
        <v>0.58503414665435105</v>
      </c>
      <c r="K9" s="17">
        <v>0.52318296524895402</v>
      </c>
      <c r="L9" s="17">
        <v>0.51484506647417705</v>
      </c>
      <c r="M9" s="17">
        <v>0.57104366466698298</v>
      </c>
      <c r="N9" s="17">
        <v>0.54150224823487503</v>
      </c>
      <c r="O9" s="17">
        <v>0.47662453280084599</v>
      </c>
      <c r="P9" s="17"/>
      <c r="Q9" s="17">
        <v>0.51911072616913601</v>
      </c>
      <c r="R9" s="17">
        <v>0.49480213001433099</v>
      </c>
      <c r="S9" s="17">
        <v>0.534649382072093</v>
      </c>
      <c r="T9" s="17">
        <v>0.56281814910065098</v>
      </c>
      <c r="U9" s="17"/>
      <c r="V9" s="17">
        <v>0.49983533484178699</v>
      </c>
      <c r="W9" s="17">
        <v>0.64141958015838696</v>
      </c>
      <c r="X9" s="17">
        <v>0.50272691068509801</v>
      </c>
      <c r="Y9" s="17">
        <v>0.60829871416161996</v>
      </c>
      <c r="Z9" s="17">
        <v>0.56797104195522996</v>
      </c>
      <c r="AA9" s="17">
        <v>0.46237775463644898</v>
      </c>
      <c r="AB9" s="17">
        <v>0.57945910993108396</v>
      </c>
      <c r="AC9" s="17">
        <v>0.51676719600578203</v>
      </c>
      <c r="AD9" s="17">
        <v>0.55687200282258598</v>
      </c>
      <c r="AE9" s="17"/>
      <c r="AF9" s="17">
        <v>0.578113768698994</v>
      </c>
      <c r="AG9" s="17">
        <v>0.57958655970887496</v>
      </c>
      <c r="AH9" s="17">
        <v>0.57148164143764502</v>
      </c>
      <c r="AI9" s="17">
        <v>0.59427000436397703</v>
      </c>
      <c r="AJ9" s="17">
        <v>0.5565747773602</v>
      </c>
      <c r="AK9" s="17">
        <v>0.50453332738974099</v>
      </c>
      <c r="AL9" s="17"/>
      <c r="AM9" s="17">
        <v>0.46119334532949902</v>
      </c>
      <c r="AN9" s="17">
        <v>0.51630327817247101</v>
      </c>
      <c r="AO9" s="17">
        <v>0.52481403469755905</v>
      </c>
      <c r="AP9" s="17">
        <v>0.43429594916865699</v>
      </c>
      <c r="AQ9" s="17">
        <v>0.528477680339831</v>
      </c>
      <c r="AR9" s="17">
        <v>0.60349645849605205</v>
      </c>
      <c r="AS9" s="17">
        <v>0.54214393005668104</v>
      </c>
      <c r="AT9" s="17">
        <v>0.57559574790502399</v>
      </c>
      <c r="AU9" s="17">
        <v>0.540951076635105</v>
      </c>
      <c r="AV9" s="17">
        <v>0.55781848491902197</v>
      </c>
      <c r="AW9" s="17">
        <v>0.535720063378748</v>
      </c>
      <c r="AX9" s="17">
        <v>0.56980395682533702</v>
      </c>
      <c r="AY9" s="17">
        <v>0.56850093363932097</v>
      </c>
      <c r="AZ9" s="17">
        <v>0.66036189121790401</v>
      </c>
      <c r="BA9" s="17">
        <v>0.49829289371693702</v>
      </c>
      <c r="BB9" s="17">
        <v>0.52726133675579201</v>
      </c>
      <c r="BC9" s="17"/>
      <c r="BD9" s="17">
        <v>0.54865879583185695</v>
      </c>
      <c r="BE9" s="17">
        <v>0.60448124850894902</v>
      </c>
      <c r="BF9" s="17">
        <v>0.52150898110335298</v>
      </c>
      <c r="BG9" s="17"/>
      <c r="BH9" s="17">
        <v>0.58812996235738002</v>
      </c>
      <c r="BI9" s="17">
        <v>0.48634311665617602</v>
      </c>
      <c r="BJ9" s="17">
        <v>0.46920314522642598</v>
      </c>
      <c r="BK9" s="17"/>
      <c r="BL9" s="17">
        <v>0.37362493409617298</v>
      </c>
      <c r="BM9" s="17">
        <v>0.53486382012546496</v>
      </c>
      <c r="BN9" s="17">
        <v>0.48614983132087902</v>
      </c>
      <c r="BO9" s="17"/>
      <c r="BP9" s="17">
        <v>0.61256221629837504</v>
      </c>
      <c r="BQ9" s="17">
        <v>0.51723851084809902</v>
      </c>
      <c r="BR9" s="17"/>
      <c r="BS9" s="17">
        <v>0.485518508252749</v>
      </c>
      <c r="BT9" s="17">
        <v>0.56105638652280698</v>
      </c>
      <c r="BU9" s="17">
        <v>0.56098557655807302</v>
      </c>
      <c r="BV9" s="17">
        <v>0.58014618142299501</v>
      </c>
      <c r="BW9" s="17"/>
      <c r="BX9" s="17">
        <v>0.46671840325394798</v>
      </c>
      <c r="BY9" s="17">
        <v>0.620133187360286</v>
      </c>
      <c r="BZ9" s="17">
        <v>0.55630531176310904</v>
      </c>
      <c r="CA9" s="17"/>
      <c r="CB9" s="17">
        <v>0.61312713621844495</v>
      </c>
      <c r="CC9" s="17">
        <v>0.61663224019044505</v>
      </c>
      <c r="CD9" s="17">
        <v>0.62814925789223097</v>
      </c>
      <c r="CE9" s="17">
        <v>0.61763864597136897</v>
      </c>
      <c r="CF9" s="17">
        <v>0.39141912703423498</v>
      </c>
      <c r="CG9" s="17">
        <v>0.35114089993437397</v>
      </c>
      <c r="CH9" s="17"/>
      <c r="CI9" s="17">
        <v>0.48494486857722802</v>
      </c>
      <c r="CJ9" s="17">
        <v>0.63535185239563197</v>
      </c>
      <c r="CK9" s="17">
        <v>0.35700075529109798</v>
      </c>
      <c r="CL9" s="17">
        <v>0.56986477457334495</v>
      </c>
    </row>
    <row r="10" spans="2:90" x14ac:dyDescent="0.35">
      <c r="B10" s="21" t="s">
        <v>530</v>
      </c>
      <c r="C10" s="17">
        <v>0.48365620275148702</v>
      </c>
      <c r="D10" s="17">
        <v>0.41229325540527301</v>
      </c>
      <c r="E10" s="17">
        <v>0.55227458090805803</v>
      </c>
      <c r="F10" s="17"/>
      <c r="G10" s="17">
        <v>0.50815295933141902</v>
      </c>
      <c r="H10" s="17">
        <v>0.48963368113341998</v>
      </c>
      <c r="I10" s="17">
        <v>0.470916151112523</v>
      </c>
      <c r="J10" s="17">
        <v>0.50964457786731698</v>
      </c>
      <c r="K10" s="17">
        <v>0.48210253788542801</v>
      </c>
      <c r="L10" s="17">
        <v>0.49241315168247102</v>
      </c>
      <c r="M10" s="17">
        <v>0.51923801663646996</v>
      </c>
      <c r="N10" s="17">
        <v>0.432954187354681</v>
      </c>
      <c r="O10" s="17">
        <v>0.45304972919995501</v>
      </c>
      <c r="P10" s="17"/>
      <c r="Q10" s="17">
        <v>0.43040081632902999</v>
      </c>
      <c r="R10" s="17">
        <v>0.41691548763573699</v>
      </c>
      <c r="S10" s="17">
        <v>0.43886530297701498</v>
      </c>
      <c r="T10" s="17">
        <v>0.49985026430464802</v>
      </c>
      <c r="U10" s="17"/>
      <c r="V10" s="17">
        <v>0.47617474851518599</v>
      </c>
      <c r="W10" s="17">
        <v>0.51238412988201998</v>
      </c>
      <c r="X10" s="17">
        <v>0.48653209077785198</v>
      </c>
      <c r="Y10" s="17">
        <v>0.46166898206173501</v>
      </c>
      <c r="Z10" s="17">
        <v>0.46436210926531502</v>
      </c>
      <c r="AA10" s="17">
        <v>0.44336631079869299</v>
      </c>
      <c r="AB10" s="17">
        <v>0.488226156154763</v>
      </c>
      <c r="AC10" s="17">
        <v>0.51017166932390801</v>
      </c>
      <c r="AD10" s="17">
        <v>0.507789404568883</v>
      </c>
      <c r="AE10" s="17"/>
      <c r="AF10" s="17">
        <v>0.45176807748193998</v>
      </c>
      <c r="AG10" s="17">
        <v>0.47278916968533002</v>
      </c>
      <c r="AH10" s="17">
        <v>0.52871010112176098</v>
      </c>
      <c r="AI10" s="17">
        <v>0.383762313113088</v>
      </c>
      <c r="AJ10" s="17">
        <v>0.55161452195806604</v>
      </c>
      <c r="AK10" s="17">
        <v>0.47230536671776902</v>
      </c>
      <c r="AL10" s="17"/>
      <c r="AM10" s="17">
        <v>0.35462390497475599</v>
      </c>
      <c r="AN10" s="17">
        <v>0.395919954012182</v>
      </c>
      <c r="AO10" s="17">
        <v>0.43668386306198598</v>
      </c>
      <c r="AP10" s="17">
        <v>0.45873102756478901</v>
      </c>
      <c r="AQ10" s="17">
        <v>0.44561900327924397</v>
      </c>
      <c r="AR10" s="17">
        <v>0.47271518165190701</v>
      </c>
      <c r="AS10" s="17">
        <v>0.53704259955426004</v>
      </c>
      <c r="AT10" s="17">
        <v>0.401819708256133</v>
      </c>
      <c r="AU10" s="17">
        <v>0.57777922179388297</v>
      </c>
      <c r="AV10" s="17">
        <v>0.56719004102575399</v>
      </c>
      <c r="AW10" s="17">
        <v>0.51533278200642096</v>
      </c>
      <c r="AX10" s="17">
        <v>0.51147065218824606</v>
      </c>
      <c r="AY10" s="17">
        <v>0.54488389589263297</v>
      </c>
      <c r="AZ10" s="17">
        <v>0.52005717407419605</v>
      </c>
      <c r="BA10" s="17">
        <v>0.527889296842463</v>
      </c>
      <c r="BB10" s="17">
        <v>0.474364242119244</v>
      </c>
      <c r="BC10" s="17"/>
      <c r="BD10" s="17">
        <v>0.50771028867734003</v>
      </c>
      <c r="BE10" s="17">
        <v>0.47904072360068001</v>
      </c>
      <c r="BF10" s="17">
        <v>0.47264571051818599</v>
      </c>
      <c r="BG10" s="17"/>
      <c r="BH10" s="17">
        <v>0.50859315497481605</v>
      </c>
      <c r="BI10" s="17">
        <v>0.44724941368493099</v>
      </c>
      <c r="BJ10" s="17">
        <v>0.52046838170485599</v>
      </c>
      <c r="BK10" s="17"/>
      <c r="BL10" s="17">
        <v>0.41458943015835997</v>
      </c>
      <c r="BM10" s="17">
        <v>0.52460018549389997</v>
      </c>
      <c r="BN10" s="17">
        <v>0.51040574477682998</v>
      </c>
      <c r="BO10" s="17"/>
      <c r="BP10" s="17">
        <v>0.50713996644988901</v>
      </c>
      <c r="BQ10" s="17">
        <v>0.46299824588327398</v>
      </c>
      <c r="BR10" s="17"/>
      <c r="BS10" s="17">
        <v>0.63978526644716405</v>
      </c>
      <c r="BT10" s="17">
        <v>0.60612764322156498</v>
      </c>
      <c r="BU10" s="17">
        <v>0.49130285987501898</v>
      </c>
      <c r="BV10" s="17">
        <v>0.37333270642872102</v>
      </c>
      <c r="BW10" s="17"/>
      <c r="BX10" s="17">
        <v>0.59708997209857295</v>
      </c>
      <c r="BY10" s="17">
        <v>0.49860731314883799</v>
      </c>
      <c r="BZ10" s="17">
        <v>0.47149974027887298</v>
      </c>
      <c r="CA10" s="17"/>
      <c r="CB10" s="17">
        <v>0.69379994743612095</v>
      </c>
      <c r="CC10" s="17">
        <v>0.56499845257363202</v>
      </c>
      <c r="CD10" s="17">
        <v>0.36812683148295</v>
      </c>
      <c r="CE10" s="17">
        <v>0.427406212261635</v>
      </c>
      <c r="CF10" s="17">
        <v>0.59219753727368796</v>
      </c>
      <c r="CG10" s="17">
        <v>0.27498105144004598</v>
      </c>
      <c r="CH10" s="17"/>
      <c r="CI10" s="17">
        <v>0.476882849413787</v>
      </c>
      <c r="CJ10" s="17">
        <v>0.51805396042152496</v>
      </c>
      <c r="CK10" s="17">
        <v>0.28251863470016603</v>
      </c>
      <c r="CL10" s="17">
        <v>0.51842510514385298</v>
      </c>
    </row>
    <row r="11" spans="2:90" x14ac:dyDescent="0.35">
      <c r="B11" s="21" t="s">
        <v>531</v>
      </c>
      <c r="C11" s="17">
        <v>0.44691875585983798</v>
      </c>
      <c r="D11" s="17">
        <v>0.44552604626310899</v>
      </c>
      <c r="E11" s="17">
        <v>0.44521661457397499</v>
      </c>
      <c r="F11" s="17"/>
      <c r="G11" s="17">
        <v>0.53036925173553096</v>
      </c>
      <c r="H11" s="17">
        <v>0.482076726734882</v>
      </c>
      <c r="I11" s="17">
        <v>0.468502040441787</v>
      </c>
      <c r="J11" s="17">
        <v>0.45795051588934799</v>
      </c>
      <c r="K11" s="17">
        <v>0.40458069878073</v>
      </c>
      <c r="L11" s="17">
        <v>0.44163349470932001</v>
      </c>
      <c r="M11" s="17">
        <v>0.41131179672548301</v>
      </c>
      <c r="N11" s="17">
        <v>0.44410135824249403</v>
      </c>
      <c r="O11" s="17">
        <v>0.39178432721562001</v>
      </c>
      <c r="P11" s="17"/>
      <c r="Q11" s="17">
        <v>0.43306495870672701</v>
      </c>
      <c r="R11" s="17">
        <v>0.34403241781300797</v>
      </c>
      <c r="S11" s="17">
        <v>0.39441071857376597</v>
      </c>
      <c r="T11" s="17">
        <v>0.45540158134828401</v>
      </c>
      <c r="U11" s="17"/>
      <c r="V11" s="17">
        <v>0.40927385965199298</v>
      </c>
      <c r="W11" s="17">
        <v>0.47464882301172301</v>
      </c>
      <c r="X11" s="17">
        <v>0.42466640676640699</v>
      </c>
      <c r="Y11" s="17">
        <v>0.48632907760449301</v>
      </c>
      <c r="Z11" s="17">
        <v>0.51943009845591503</v>
      </c>
      <c r="AA11" s="17">
        <v>0.41378608182047899</v>
      </c>
      <c r="AB11" s="17">
        <v>0.44368186804516102</v>
      </c>
      <c r="AC11" s="17">
        <v>0.41600264267718901</v>
      </c>
      <c r="AD11" s="17">
        <v>0.437017084861197</v>
      </c>
      <c r="AE11" s="17"/>
      <c r="AF11" s="17">
        <v>0.45497462714395698</v>
      </c>
      <c r="AG11" s="17">
        <v>0.42893742435722598</v>
      </c>
      <c r="AH11" s="17">
        <v>0.49246068313599101</v>
      </c>
      <c r="AI11" s="17">
        <v>0.55032549111317397</v>
      </c>
      <c r="AJ11" s="17">
        <v>0.48008376262911101</v>
      </c>
      <c r="AK11" s="17">
        <v>0.405003271751815</v>
      </c>
      <c r="AL11" s="17"/>
      <c r="AM11" s="17">
        <v>0.40434155982502601</v>
      </c>
      <c r="AN11" s="17">
        <v>0.38110339858064102</v>
      </c>
      <c r="AO11" s="17">
        <v>0.41317374338620899</v>
      </c>
      <c r="AP11" s="17">
        <v>0.42767033683687</v>
      </c>
      <c r="AQ11" s="17">
        <v>0.52047229794377303</v>
      </c>
      <c r="AR11" s="17">
        <v>0.40507863599267302</v>
      </c>
      <c r="AS11" s="17">
        <v>0.35457098119659702</v>
      </c>
      <c r="AT11" s="17">
        <v>0.49740824610912299</v>
      </c>
      <c r="AU11" s="17">
        <v>0.52923812947512505</v>
      </c>
      <c r="AV11" s="17">
        <v>0.47178271852658499</v>
      </c>
      <c r="AW11" s="17">
        <v>0.34137275703733799</v>
      </c>
      <c r="AX11" s="17">
        <v>0.588592759415977</v>
      </c>
      <c r="AY11" s="17">
        <v>0.44272756094731402</v>
      </c>
      <c r="AZ11" s="17">
        <v>0.48866270997983802</v>
      </c>
      <c r="BA11" s="17">
        <v>0.37838698347190203</v>
      </c>
      <c r="BB11" s="17">
        <v>0.411540022225443</v>
      </c>
      <c r="BC11" s="17"/>
      <c r="BD11" s="17">
        <v>0.42367303312225202</v>
      </c>
      <c r="BE11" s="17">
        <v>0.492094290343358</v>
      </c>
      <c r="BF11" s="17">
        <v>0.43277403870290798</v>
      </c>
      <c r="BG11" s="17"/>
      <c r="BH11" s="17">
        <v>0.47441684943776202</v>
      </c>
      <c r="BI11" s="17">
        <v>0.37904765617007902</v>
      </c>
      <c r="BJ11" s="17">
        <v>0.40978688015533199</v>
      </c>
      <c r="BK11" s="17"/>
      <c r="BL11" s="17">
        <v>0.44244200724833899</v>
      </c>
      <c r="BM11" s="17">
        <v>0.44279800784224099</v>
      </c>
      <c r="BN11" s="17">
        <v>0.36493529105829497</v>
      </c>
      <c r="BO11" s="17"/>
      <c r="BP11" s="17">
        <v>0.49815719933238101</v>
      </c>
      <c r="BQ11" s="17">
        <v>0.430643709248406</v>
      </c>
      <c r="BR11" s="17"/>
      <c r="BS11" s="17">
        <v>0.42662031182493299</v>
      </c>
      <c r="BT11" s="17">
        <v>0.46459624490182999</v>
      </c>
      <c r="BU11" s="17">
        <v>0.41055764755818702</v>
      </c>
      <c r="BV11" s="17">
        <v>0.48140253500868202</v>
      </c>
      <c r="BW11" s="17"/>
      <c r="BX11" s="17">
        <v>0.44788712792479302</v>
      </c>
      <c r="BY11" s="17">
        <v>0.52145295289885596</v>
      </c>
      <c r="BZ11" s="17">
        <v>0.442242669950693</v>
      </c>
      <c r="CA11" s="17"/>
      <c r="CB11" s="17">
        <v>0.49724486410035701</v>
      </c>
      <c r="CC11" s="17">
        <v>0.46269066212413101</v>
      </c>
      <c r="CD11" s="17">
        <v>0.51160270500347704</v>
      </c>
      <c r="CE11" s="17">
        <v>0.50277226889711502</v>
      </c>
      <c r="CF11" s="17">
        <v>0.38203914748363799</v>
      </c>
      <c r="CG11" s="17">
        <v>0.26433542761734502</v>
      </c>
      <c r="CH11" s="17"/>
      <c r="CI11" s="17">
        <v>0.318792319174658</v>
      </c>
      <c r="CJ11" s="17">
        <v>0.54769942391197901</v>
      </c>
      <c r="CK11" s="17">
        <v>0.283428519504138</v>
      </c>
      <c r="CL11" s="17">
        <v>0.45974114190479598</v>
      </c>
    </row>
    <row r="12" spans="2:90" x14ac:dyDescent="0.35">
      <c r="B12" s="21" t="s">
        <v>532</v>
      </c>
      <c r="C12" s="17">
        <v>0.31119057497435099</v>
      </c>
      <c r="D12" s="17">
        <v>0.327536045372748</v>
      </c>
      <c r="E12" s="17">
        <v>0.29788977340587303</v>
      </c>
      <c r="F12" s="17"/>
      <c r="G12" s="17">
        <v>0.27579848985269201</v>
      </c>
      <c r="H12" s="17">
        <v>0.31035384203428701</v>
      </c>
      <c r="I12" s="17">
        <v>0.28783448536953898</v>
      </c>
      <c r="J12" s="17">
        <v>0.24507566084913801</v>
      </c>
      <c r="K12" s="17">
        <v>0.33930608364662801</v>
      </c>
      <c r="L12" s="17">
        <v>0.33758818191793799</v>
      </c>
      <c r="M12" s="17">
        <v>0.36358789842443801</v>
      </c>
      <c r="N12" s="17">
        <v>0.334911364829728</v>
      </c>
      <c r="O12" s="17">
        <v>0.30002480684123201</v>
      </c>
      <c r="P12" s="17"/>
      <c r="Q12" s="17">
        <v>0.42095856246749203</v>
      </c>
      <c r="R12" s="17">
        <v>0.37501000878857799</v>
      </c>
      <c r="S12" s="17">
        <v>0.31376239823927299</v>
      </c>
      <c r="T12" s="17">
        <v>0.29464381281944002</v>
      </c>
      <c r="U12" s="17"/>
      <c r="V12" s="17">
        <v>0.34695132726842498</v>
      </c>
      <c r="W12" s="17">
        <v>0.33332594433346702</v>
      </c>
      <c r="X12" s="17">
        <v>0.26679918038769901</v>
      </c>
      <c r="Y12" s="17">
        <v>0.26363943326188899</v>
      </c>
      <c r="Z12" s="17">
        <v>0.24745063655595601</v>
      </c>
      <c r="AA12" s="17">
        <v>0.33350413688625202</v>
      </c>
      <c r="AB12" s="17">
        <v>0.33679558952819599</v>
      </c>
      <c r="AC12" s="17">
        <v>0.23571972716605</v>
      </c>
      <c r="AD12" s="17">
        <v>0.33989882307895702</v>
      </c>
      <c r="AE12" s="17"/>
      <c r="AF12" s="17">
        <v>0.276149759009861</v>
      </c>
      <c r="AG12" s="17">
        <v>0.33211772610565499</v>
      </c>
      <c r="AH12" s="17">
        <v>0.26611293287357901</v>
      </c>
      <c r="AI12" s="17">
        <v>0.22926807544092301</v>
      </c>
      <c r="AJ12" s="17">
        <v>0.301917950946476</v>
      </c>
      <c r="AK12" s="17">
        <v>0.35360424173990102</v>
      </c>
      <c r="AL12" s="17"/>
      <c r="AM12" s="17">
        <v>0.24694538614992201</v>
      </c>
      <c r="AN12" s="17">
        <v>0.31366392224874301</v>
      </c>
      <c r="AO12" s="17">
        <v>0.32691837279993102</v>
      </c>
      <c r="AP12" s="17">
        <v>0.37976719214732702</v>
      </c>
      <c r="AQ12" s="17">
        <v>0.31475833339251702</v>
      </c>
      <c r="AR12" s="17">
        <v>0.31394480868395402</v>
      </c>
      <c r="AS12" s="17">
        <v>0.29816230629725599</v>
      </c>
      <c r="AT12" s="17">
        <v>0.34705259980613001</v>
      </c>
      <c r="AU12" s="17">
        <v>0.354808173266422</v>
      </c>
      <c r="AV12" s="17">
        <v>0.31425333019109802</v>
      </c>
      <c r="AW12" s="17">
        <v>0.30700894309911703</v>
      </c>
      <c r="AX12" s="17">
        <v>0.28539818162334801</v>
      </c>
      <c r="AY12" s="17">
        <v>0.30167855695226597</v>
      </c>
      <c r="AZ12" s="17">
        <v>0.33235579488864803</v>
      </c>
      <c r="BA12" s="17">
        <v>0.30507460977116002</v>
      </c>
      <c r="BB12" s="17">
        <v>0.30540210578127702</v>
      </c>
      <c r="BC12" s="17"/>
      <c r="BD12" s="17">
        <v>0.34032119334544497</v>
      </c>
      <c r="BE12" s="17">
        <v>0.28748674273958802</v>
      </c>
      <c r="BF12" s="17">
        <v>0.310362365783174</v>
      </c>
      <c r="BG12" s="17"/>
      <c r="BH12" s="17">
        <v>0.30412856359226398</v>
      </c>
      <c r="BI12" s="17">
        <v>0.35982831936080301</v>
      </c>
      <c r="BJ12" s="17">
        <v>0.34426669659649101</v>
      </c>
      <c r="BK12" s="17"/>
      <c r="BL12" s="17">
        <v>0.38685646872879598</v>
      </c>
      <c r="BM12" s="17">
        <v>0.36878290650096401</v>
      </c>
      <c r="BN12" s="17">
        <v>0.36571152066110502</v>
      </c>
      <c r="BO12" s="17"/>
      <c r="BP12" s="17">
        <v>0.28555852284883998</v>
      </c>
      <c r="BQ12" s="17">
        <v>0.31756422561429998</v>
      </c>
      <c r="BR12" s="17"/>
      <c r="BS12" s="17">
        <v>0.39016514032975802</v>
      </c>
      <c r="BT12" s="17">
        <v>0.35230699578515501</v>
      </c>
      <c r="BU12" s="17">
        <v>0.295045158470084</v>
      </c>
      <c r="BV12" s="17">
        <v>0.27167104512016899</v>
      </c>
      <c r="BW12" s="17"/>
      <c r="BX12" s="17">
        <v>0.36895090994535101</v>
      </c>
      <c r="BY12" s="17">
        <v>0.27565785622455802</v>
      </c>
      <c r="BZ12" s="17">
        <v>0.307651843178816</v>
      </c>
      <c r="CA12" s="17"/>
      <c r="CB12" s="17">
        <v>0.31582061671139899</v>
      </c>
      <c r="CC12" s="17">
        <v>0.34955082483406902</v>
      </c>
      <c r="CD12" s="17">
        <v>0.191711688073189</v>
      </c>
      <c r="CE12" s="17">
        <v>0.31705219017837999</v>
      </c>
      <c r="CF12" s="17">
        <v>0.49822803288150902</v>
      </c>
      <c r="CG12" s="17">
        <v>0.273909307354678</v>
      </c>
      <c r="CH12" s="17"/>
      <c r="CI12" s="17">
        <v>0.33869341371429801</v>
      </c>
      <c r="CJ12" s="17">
        <v>0.305022992227375</v>
      </c>
      <c r="CK12" s="17">
        <v>0.250247163826534</v>
      </c>
      <c r="CL12" s="17">
        <v>0.32487908028976697</v>
      </c>
    </row>
    <row r="13" spans="2:90" x14ac:dyDescent="0.35">
      <c r="B13" s="21" t="s">
        <v>533</v>
      </c>
      <c r="C13" s="17">
        <v>0.23555028591176</v>
      </c>
      <c r="D13" s="17">
        <v>0.21733551852347899</v>
      </c>
      <c r="E13" s="17">
        <v>0.249339048744119</v>
      </c>
      <c r="F13" s="17"/>
      <c r="G13" s="17">
        <v>0.26784952795607198</v>
      </c>
      <c r="H13" s="17">
        <v>0.215271764699804</v>
      </c>
      <c r="I13" s="17">
        <v>0.289076939584263</v>
      </c>
      <c r="J13" s="17">
        <v>0.238570134469345</v>
      </c>
      <c r="K13" s="17">
        <v>0.225901613994164</v>
      </c>
      <c r="L13" s="17">
        <v>0.26843674546151503</v>
      </c>
      <c r="M13" s="17">
        <v>0.196256992439268</v>
      </c>
      <c r="N13" s="17">
        <v>0.214463577382426</v>
      </c>
      <c r="O13" s="17">
        <v>0.211432194938003</v>
      </c>
      <c r="P13" s="17"/>
      <c r="Q13" s="17">
        <v>0.16843891826955601</v>
      </c>
      <c r="R13" s="17">
        <v>0.245920606407102</v>
      </c>
      <c r="S13" s="17">
        <v>0.242986274816341</v>
      </c>
      <c r="T13" s="17">
        <v>0.24413151348690501</v>
      </c>
      <c r="U13" s="17"/>
      <c r="V13" s="17">
        <v>0.20727887102644599</v>
      </c>
      <c r="W13" s="17">
        <v>0.25170084269820597</v>
      </c>
      <c r="X13" s="17">
        <v>0.26335409274100602</v>
      </c>
      <c r="Y13" s="17">
        <v>0.24994347648450599</v>
      </c>
      <c r="Z13" s="17">
        <v>0.23037679250300599</v>
      </c>
      <c r="AA13" s="17">
        <v>0.24380948960097301</v>
      </c>
      <c r="AB13" s="17">
        <v>0.21869647567484601</v>
      </c>
      <c r="AC13" s="17">
        <v>0.198523249834621</v>
      </c>
      <c r="AD13" s="17">
        <v>0.24105709526251101</v>
      </c>
      <c r="AE13" s="17"/>
      <c r="AF13" s="17">
        <v>0.234593908810976</v>
      </c>
      <c r="AG13" s="17">
        <v>0.249246903622725</v>
      </c>
      <c r="AH13" s="17">
        <v>0.27191005961899201</v>
      </c>
      <c r="AI13" s="17">
        <v>0.26457846964788501</v>
      </c>
      <c r="AJ13" s="17">
        <v>0.226322552550659</v>
      </c>
      <c r="AK13" s="17">
        <v>0.21952149749002001</v>
      </c>
      <c r="AL13" s="17"/>
      <c r="AM13" s="17">
        <v>0.296790413108939</v>
      </c>
      <c r="AN13" s="17">
        <v>0.17566919316546101</v>
      </c>
      <c r="AO13" s="17">
        <v>0.25474025657803701</v>
      </c>
      <c r="AP13" s="17">
        <v>0.215446382606687</v>
      </c>
      <c r="AQ13" s="17">
        <v>0.209811105671528</v>
      </c>
      <c r="AR13" s="17">
        <v>0.19497698542584299</v>
      </c>
      <c r="AS13" s="17">
        <v>0.22712835372224899</v>
      </c>
      <c r="AT13" s="17">
        <v>0.29451938067189298</v>
      </c>
      <c r="AU13" s="17">
        <v>0.17388368772850801</v>
      </c>
      <c r="AV13" s="17">
        <v>0.25806895407245301</v>
      </c>
      <c r="AW13" s="17">
        <v>0.24449816948473399</v>
      </c>
      <c r="AX13" s="17">
        <v>0.17607656230861299</v>
      </c>
      <c r="AY13" s="17">
        <v>0.23830548433028101</v>
      </c>
      <c r="AZ13" s="17">
        <v>0.28745270720529897</v>
      </c>
      <c r="BA13" s="17">
        <v>0.23739878192198699</v>
      </c>
      <c r="BB13" s="17">
        <v>0.29309437746231098</v>
      </c>
      <c r="BC13" s="17"/>
      <c r="BD13" s="17">
        <v>0.22848200690551099</v>
      </c>
      <c r="BE13" s="17">
        <v>0.25902174560692398</v>
      </c>
      <c r="BF13" s="17">
        <v>0.22404169572504801</v>
      </c>
      <c r="BG13" s="17"/>
      <c r="BH13" s="17">
        <v>0.24214342938354899</v>
      </c>
      <c r="BI13" s="17">
        <v>0.22919842193891499</v>
      </c>
      <c r="BJ13" s="17">
        <v>0.225768964092495</v>
      </c>
      <c r="BK13" s="17"/>
      <c r="BL13" s="17">
        <v>0.160087006548881</v>
      </c>
      <c r="BM13" s="17">
        <v>0.25649019019368402</v>
      </c>
      <c r="BN13" s="17">
        <v>0.18346767380961501</v>
      </c>
      <c r="BO13" s="17"/>
      <c r="BP13" s="17">
        <v>0.243728455964243</v>
      </c>
      <c r="BQ13" s="17">
        <v>0.234103308650039</v>
      </c>
      <c r="BR13" s="17"/>
      <c r="BS13" s="17">
        <v>0.20313067122529299</v>
      </c>
      <c r="BT13" s="17">
        <v>0.22437476200965301</v>
      </c>
      <c r="BU13" s="17">
        <v>0.23467542575233299</v>
      </c>
      <c r="BV13" s="17">
        <v>0.25898496430926199</v>
      </c>
      <c r="BW13" s="17"/>
      <c r="BX13" s="17">
        <v>0.19873408134416901</v>
      </c>
      <c r="BY13" s="17">
        <v>0.296701175108742</v>
      </c>
      <c r="BZ13" s="17">
        <v>0.23543986946371701</v>
      </c>
      <c r="CA13" s="17"/>
      <c r="CB13" s="17">
        <v>0.25598278546026798</v>
      </c>
      <c r="CC13" s="17">
        <v>0.24578527596602101</v>
      </c>
      <c r="CD13" s="17">
        <v>0.27887525162385202</v>
      </c>
      <c r="CE13" s="17">
        <v>0.23388032427719799</v>
      </c>
      <c r="CF13" s="17">
        <v>0.165295701669426</v>
      </c>
      <c r="CG13" s="17">
        <v>0.195395950023766</v>
      </c>
      <c r="CH13" s="17"/>
      <c r="CI13" s="17">
        <v>0.19307604780054699</v>
      </c>
      <c r="CJ13" s="17">
        <v>0.29449312334880101</v>
      </c>
      <c r="CK13" s="17">
        <v>0.200116825859427</v>
      </c>
      <c r="CL13" s="17">
        <v>0.21974715416447199</v>
      </c>
    </row>
    <row r="14" spans="2:90" x14ac:dyDescent="0.35">
      <c r="B14" s="21" t="s">
        <v>534</v>
      </c>
      <c r="C14" s="17">
        <v>0.208029294992781</v>
      </c>
      <c r="D14" s="17">
        <v>0.21496068622856601</v>
      </c>
      <c r="E14" s="17">
        <v>0.20417391489702</v>
      </c>
      <c r="F14" s="17"/>
      <c r="G14" s="17">
        <v>0.151790635011499</v>
      </c>
      <c r="H14" s="17">
        <v>0.15018779639708599</v>
      </c>
      <c r="I14" s="17">
        <v>0.191738878297399</v>
      </c>
      <c r="J14" s="17">
        <v>0.21098200646788801</v>
      </c>
      <c r="K14" s="17">
        <v>0.25120246394067203</v>
      </c>
      <c r="L14" s="17">
        <v>0.20685623434639799</v>
      </c>
      <c r="M14" s="17">
        <v>0.229775138002412</v>
      </c>
      <c r="N14" s="17">
        <v>0.23056281568249201</v>
      </c>
      <c r="O14" s="17">
        <v>0.24124869019218101</v>
      </c>
      <c r="P14" s="17"/>
      <c r="Q14" s="17">
        <v>0.23422412660821201</v>
      </c>
      <c r="R14" s="17">
        <v>0.29834956074457902</v>
      </c>
      <c r="S14" s="17">
        <v>0.266064684546929</v>
      </c>
      <c r="T14" s="17">
        <v>0.198211956807372</v>
      </c>
      <c r="U14" s="17"/>
      <c r="V14" s="17">
        <v>0.23448004230958799</v>
      </c>
      <c r="W14" s="17">
        <v>0.18603102573376901</v>
      </c>
      <c r="X14" s="17">
        <v>0.192503979985687</v>
      </c>
      <c r="Y14" s="17">
        <v>0.16932599740829299</v>
      </c>
      <c r="Z14" s="17">
        <v>0.23775060530889999</v>
      </c>
      <c r="AA14" s="17">
        <v>0.20602115405188401</v>
      </c>
      <c r="AB14" s="17">
        <v>0.213639545014812</v>
      </c>
      <c r="AC14" s="17">
        <v>0.234324987998005</v>
      </c>
      <c r="AD14" s="17">
        <v>0.211607826965824</v>
      </c>
      <c r="AE14" s="17"/>
      <c r="AF14" s="17">
        <v>0.22103010477377499</v>
      </c>
      <c r="AG14" s="17">
        <v>0.19881835385008201</v>
      </c>
      <c r="AH14" s="17">
        <v>0.15719955725342499</v>
      </c>
      <c r="AI14" s="17">
        <v>0.132845492928966</v>
      </c>
      <c r="AJ14" s="17">
        <v>0.16468253190997301</v>
      </c>
      <c r="AK14" s="17">
        <v>0.25563602612742198</v>
      </c>
      <c r="AL14" s="17"/>
      <c r="AM14" s="17">
        <v>0.13215425307872999</v>
      </c>
      <c r="AN14" s="17">
        <v>0.23486315829177301</v>
      </c>
      <c r="AO14" s="17">
        <v>0.22468499651519899</v>
      </c>
      <c r="AP14" s="17">
        <v>0.265136878066072</v>
      </c>
      <c r="AQ14" s="17">
        <v>0.226430444186108</v>
      </c>
      <c r="AR14" s="17">
        <v>0.24448407016943099</v>
      </c>
      <c r="AS14" s="17">
        <v>0.26862427352086699</v>
      </c>
      <c r="AT14" s="17">
        <v>0.16002485973689001</v>
      </c>
      <c r="AU14" s="17">
        <v>0.199485722551515</v>
      </c>
      <c r="AV14" s="17">
        <v>0.18141195366587801</v>
      </c>
      <c r="AW14" s="17">
        <v>0.18945380017744201</v>
      </c>
      <c r="AX14" s="17">
        <v>0.15667520109865901</v>
      </c>
      <c r="AY14" s="17">
        <v>0.19389271427173299</v>
      </c>
      <c r="AZ14" s="17">
        <v>0.179879539829919</v>
      </c>
      <c r="BA14" s="17">
        <v>0.262140709389376</v>
      </c>
      <c r="BB14" s="17">
        <v>0.24361265788379899</v>
      </c>
      <c r="BC14" s="17"/>
      <c r="BD14" s="17">
        <v>0.224422342399059</v>
      </c>
      <c r="BE14" s="17">
        <v>0.16600907939599099</v>
      </c>
      <c r="BF14" s="17">
        <v>0.230931012103329</v>
      </c>
      <c r="BG14" s="17"/>
      <c r="BH14" s="17">
        <v>0.195235199121326</v>
      </c>
      <c r="BI14" s="17">
        <v>0.27748148118903998</v>
      </c>
      <c r="BJ14" s="17">
        <v>0.205981629754311</v>
      </c>
      <c r="BK14" s="17"/>
      <c r="BL14" s="17">
        <v>0.19312319436662301</v>
      </c>
      <c r="BM14" s="17">
        <v>0.25593667168630502</v>
      </c>
      <c r="BN14" s="17">
        <v>0.29239049514160698</v>
      </c>
      <c r="BO14" s="17"/>
      <c r="BP14" s="17">
        <v>0.181726783587738</v>
      </c>
      <c r="BQ14" s="17">
        <v>0.21345744622584001</v>
      </c>
      <c r="BR14" s="17"/>
      <c r="BS14" s="17">
        <v>0.33615504612008701</v>
      </c>
      <c r="BT14" s="17">
        <v>0.24297300182801601</v>
      </c>
      <c r="BU14" s="17">
        <v>0.20258432188202799</v>
      </c>
      <c r="BV14" s="17">
        <v>0.1480896942496</v>
      </c>
      <c r="BW14" s="17"/>
      <c r="BX14" s="17">
        <v>0.236049424148047</v>
      </c>
      <c r="BY14" s="17">
        <v>0.162207467619048</v>
      </c>
      <c r="BZ14" s="17">
        <v>0.20806914946347399</v>
      </c>
      <c r="CA14" s="17"/>
      <c r="CB14" s="17">
        <v>0.24551365503509101</v>
      </c>
      <c r="CC14" s="17">
        <v>0.20477904953047699</v>
      </c>
      <c r="CD14" s="17">
        <v>0.12814577106271799</v>
      </c>
      <c r="CE14" s="17">
        <v>0.14959913212963299</v>
      </c>
      <c r="CF14" s="17">
        <v>0.34328789619808397</v>
      </c>
      <c r="CG14" s="17">
        <v>0.23597467586476201</v>
      </c>
      <c r="CH14" s="17"/>
      <c r="CI14" s="17">
        <v>0.189586993012546</v>
      </c>
      <c r="CJ14" s="17">
        <v>0.18004600526693701</v>
      </c>
      <c r="CK14" s="17">
        <v>0.224533664993189</v>
      </c>
      <c r="CL14" s="17">
        <v>0.224277956040184</v>
      </c>
    </row>
    <row r="15" spans="2:90" x14ac:dyDescent="0.35">
      <c r="B15" s="21" t="s">
        <v>535</v>
      </c>
      <c r="C15" s="17">
        <v>0.11128525570408</v>
      </c>
      <c r="D15" s="17">
        <v>0.13360429489289899</v>
      </c>
      <c r="E15" s="17">
        <v>8.6963107306122403E-2</v>
      </c>
      <c r="F15" s="17"/>
      <c r="G15" s="17">
        <v>8.8869963837360205E-2</v>
      </c>
      <c r="H15" s="17">
        <v>6.4533651474453294E-2</v>
      </c>
      <c r="I15" s="17">
        <v>0.145324102211042</v>
      </c>
      <c r="J15" s="17">
        <v>0.12767904087033799</v>
      </c>
      <c r="K15" s="17">
        <v>9.7711392236275604E-2</v>
      </c>
      <c r="L15" s="17">
        <v>0.13592307113454399</v>
      </c>
      <c r="M15" s="17">
        <v>0.101860994017694</v>
      </c>
      <c r="N15" s="17">
        <v>0.117316051454347</v>
      </c>
      <c r="O15" s="17">
        <v>0.120939162831307</v>
      </c>
      <c r="P15" s="17"/>
      <c r="Q15" s="17">
        <v>0.13017916221664599</v>
      </c>
      <c r="R15" s="17">
        <v>0.115906600303139</v>
      </c>
      <c r="S15" s="17">
        <v>0.15307966574738099</v>
      </c>
      <c r="T15" s="17">
        <v>0.10930908586384</v>
      </c>
      <c r="U15" s="17"/>
      <c r="V15" s="17">
        <v>9.7333307293211102E-2</v>
      </c>
      <c r="W15" s="17">
        <v>0.112012207292151</v>
      </c>
      <c r="X15" s="17">
        <v>0.122859216767063</v>
      </c>
      <c r="Y15" s="17">
        <v>0.111839281640935</v>
      </c>
      <c r="Z15" s="17">
        <v>0.100414553554713</v>
      </c>
      <c r="AA15" s="17">
        <v>0.12787937824939899</v>
      </c>
      <c r="AB15" s="17">
        <v>0.113156514853596</v>
      </c>
      <c r="AC15" s="17">
        <v>0.109236863201327</v>
      </c>
      <c r="AD15" s="17">
        <v>0.111703911407738</v>
      </c>
      <c r="AE15" s="17"/>
      <c r="AF15" s="17">
        <v>0.15040286667487199</v>
      </c>
      <c r="AG15" s="17">
        <v>9.1906586268211202E-2</v>
      </c>
      <c r="AH15" s="17">
        <v>0.106611174908516</v>
      </c>
      <c r="AI15" s="17">
        <v>7.6665587248940403E-2</v>
      </c>
      <c r="AJ15" s="17">
        <v>0.108368129350795</v>
      </c>
      <c r="AK15" s="17">
        <v>0.10191778610711399</v>
      </c>
      <c r="AL15" s="17"/>
      <c r="AM15" s="17">
        <v>0.13322918815972101</v>
      </c>
      <c r="AN15" s="17">
        <v>8.9743780673699799E-2</v>
      </c>
      <c r="AO15" s="17">
        <v>9.0341685889819404E-2</v>
      </c>
      <c r="AP15" s="17">
        <v>8.7401403290723295E-2</v>
      </c>
      <c r="AQ15" s="17">
        <v>0.160741423505741</v>
      </c>
      <c r="AR15" s="17">
        <v>0.113301815423463</v>
      </c>
      <c r="AS15" s="17">
        <v>0.12134944934946</v>
      </c>
      <c r="AT15" s="17">
        <v>0.12447556780178</v>
      </c>
      <c r="AU15" s="17">
        <v>8.7596919772417195E-2</v>
      </c>
      <c r="AV15" s="17">
        <v>9.51441208903194E-2</v>
      </c>
      <c r="AW15" s="17">
        <v>8.0532282325718504E-2</v>
      </c>
      <c r="AX15" s="17">
        <v>0.11334042266606301</v>
      </c>
      <c r="AY15" s="17">
        <v>0.111010371444811</v>
      </c>
      <c r="AZ15" s="17">
        <v>0.102482359240987</v>
      </c>
      <c r="BA15" s="17">
        <v>0.101801446289131</v>
      </c>
      <c r="BB15" s="17">
        <v>0.15461270469455901</v>
      </c>
      <c r="BC15" s="17"/>
      <c r="BD15" s="17">
        <v>0.118383067433981</v>
      </c>
      <c r="BE15" s="17">
        <v>0.103788814463775</v>
      </c>
      <c r="BF15" s="17">
        <v>0.109380796823076</v>
      </c>
      <c r="BG15" s="17"/>
      <c r="BH15" s="17">
        <v>0.105803744891484</v>
      </c>
      <c r="BI15" s="17">
        <v>0.111993034621023</v>
      </c>
      <c r="BJ15" s="17">
        <v>0.14664622600777699</v>
      </c>
      <c r="BK15" s="17"/>
      <c r="BL15" s="17">
        <v>0.13524016022271901</v>
      </c>
      <c r="BM15" s="17">
        <v>0.120711642052235</v>
      </c>
      <c r="BN15" s="17">
        <v>0.118107784527426</v>
      </c>
      <c r="BO15" s="17"/>
      <c r="BP15" s="17">
        <v>0.101084480118146</v>
      </c>
      <c r="BQ15" s="17">
        <v>0.11169644224179399</v>
      </c>
      <c r="BR15" s="17"/>
      <c r="BS15" s="17">
        <v>8.8607746610917304E-2</v>
      </c>
      <c r="BT15" s="17">
        <v>9.1488034992409803E-2</v>
      </c>
      <c r="BU15" s="17">
        <v>0.109020435026476</v>
      </c>
      <c r="BV15" s="17">
        <v>0.132244062030483</v>
      </c>
      <c r="BW15" s="17"/>
      <c r="BX15" s="17">
        <v>7.8424390922761406E-2</v>
      </c>
      <c r="BY15" s="17">
        <v>0.123330398952985</v>
      </c>
      <c r="BZ15" s="17">
        <v>0.113800553858178</v>
      </c>
      <c r="CA15" s="17"/>
      <c r="CB15" s="17">
        <v>6.7631768241088505E-2</v>
      </c>
      <c r="CC15" s="17">
        <v>8.7368418079924098E-2</v>
      </c>
      <c r="CD15" s="17">
        <v>0.13257776485809</v>
      </c>
      <c r="CE15" s="17">
        <v>0.121442653680056</v>
      </c>
      <c r="CF15" s="17">
        <v>8.9324565237480794E-2</v>
      </c>
      <c r="CG15" s="17">
        <v>0.16806498301953801</v>
      </c>
      <c r="CH15" s="17"/>
      <c r="CI15" s="17">
        <v>9.7623885186105194E-2</v>
      </c>
      <c r="CJ15" s="17">
        <v>0.11774451923877501</v>
      </c>
      <c r="CK15" s="17">
        <v>0.11973027775164199</v>
      </c>
      <c r="CL15" s="17">
        <v>0.10829281708899401</v>
      </c>
    </row>
    <row r="16" spans="2:90" x14ac:dyDescent="0.35">
      <c r="B16" s="21" t="s">
        <v>536</v>
      </c>
      <c r="C16" s="17">
        <v>8.9209192592474104E-2</v>
      </c>
      <c r="D16" s="17">
        <v>0.11481322445115601</v>
      </c>
      <c r="E16" s="17">
        <v>6.52803982399454E-2</v>
      </c>
      <c r="F16" s="17"/>
      <c r="G16" s="17">
        <v>3.6628605535370402E-2</v>
      </c>
      <c r="H16" s="17">
        <v>5.0790581928015201E-2</v>
      </c>
      <c r="I16" s="17">
        <v>7.1415706993775099E-2</v>
      </c>
      <c r="J16" s="17">
        <v>9.4803516352190295E-2</v>
      </c>
      <c r="K16" s="17">
        <v>0.10985179986528699</v>
      </c>
      <c r="L16" s="17">
        <v>7.8327327650152795E-2</v>
      </c>
      <c r="M16" s="17">
        <v>9.0720653953024102E-2</v>
      </c>
      <c r="N16" s="17">
        <v>9.5003675376710103E-2</v>
      </c>
      <c r="O16" s="17">
        <v>0.16568028147970601</v>
      </c>
      <c r="P16" s="17"/>
      <c r="Q16" s="17">
        <v>0.13473911944899</v>
      </c>
      <c r="R16" s="17">
        <v>0.138711508930116</v>
      </c>
      <c r="S16" s="17">
        <v>8.7201866999498404E-2</v>
      </c>
      <c r="T16" s="17">
        <v>8.1079516273273297E-2</v>
      </c>
      <c r="U16" s="17"/>
      <c r="V16" s="17">
        <v>0.129335760347527</v>
      </c>
      <c r="W16" s="17">
        <v>4.0335421316037103E-2</v>
      </c>
      <c r="X16" s="17">
        <v>7.7295087847121094E-2</v>
      </c>
      <c r="Y16" s="17">
        <v>7.2317558140596705E-2</v>
      </c>
      <c r="Z16" s="17">
        <v>0.107086923658275</v>
      </c>
      <c r="AA16" s="17">
        <v>0.121030316971839</v>
      </c>
      <c r="AB16" s="17">
        <v>5.6144456926788801E-2</v>
      </c>
      <c r="AC16" s="17">
        <v>0.112822467681561</v>
      </c>
      <c r="AD16" s="17">
        <v>9.8312176396115197E-2</v>
      </c>
      <c r="AE16" s="17"/>
      <c r="AF16" s="17">
        <v>7.9439967353548704E-2</v>
      </c>
      <c r="AG16" s="17">
        <v>8.37857469580265E-2</v>
      </c>
      <c r="AH16" s="17">
        <v>6.2718908851896696E-2</v>
      </c>
      <c r="AI16" s="17">
        <v>4.7008739763672203E-2</v>
      </c>
      <c r="AJ16" s="17">
        <v>7.4501171005294395E-2</v>
      </c>
      <c r="AK16" s="17">
        <v>0.121262325767936</v>
      </c>
      <c r="AL16" s="17"/>
      <c r="AM16" s="17">
        <v>6.7316285565915901E-2</v>
      </c>
      <c r="AN16" s="17">
        <v>0.114207554386642</v>
      </c>
      <c r="AO16" s="17">
        <v>9.7358128112969206E-2</v>
      </c>
      <c r="AP16" s="17">
        <v>0.10182238537626399</v>
      </c>
      <c r="AQ16" s="17">
        <v>0.119187873198047</v>
      </c>
      <c r="AR16" s="17">
        <v>0.11363892390268</v>
      </c>
      <c r="AS16" s="17">
        <v>9.4633132588207006E-2</v>
      </c>
      <c r="AT16" s="17">
        <v>4.9493362876022101E-2</v>
      </c>
      <c r="AU16" s="17">
        <v>7.54524491382811E-2</v>
      </c>
      <c r="AV16" s="17">
        <v>9.4527538309102502E-2</v>
      </c>
      <c r="AW16" s="17">
        <v>6.0983903096074703E-2</v>
      </c>
      <c r="AX16" s="17">
        <v>0.1125378707357</v>
      </c>
      <c r="AY16" s="17">
        <v>9.3356090111142501E-2</v>
      </c>
      <c r="AZ16" s="17">
        <v>8.7657311584539196E-2</v>
      </c>
      <c r="BA16" s="17">
        <v>0.12688058441661701</v>
      </c>
      <c r="BB16" s="17">
        <v>0.11171137514146</v>
      </c>
      <c r="BC16" s="17"/>
      <c r="BD16" s="17">
        <v>0.100163404589385</v>
      </c>
      <c r="BE16" s="17">
        <v>5.0612176257095402E-2</v>
      </c>
      <c r="BF16" s="17">
        <v>0.10685716410281</v>
      </c>
      <c r="BG16" s="17"/>
      <c r="BH16" s="17">
        <v>7.8129229886700402E-2</v>
      </c>
      <c r="BI16" s="17">
        <v>0.147037194090371</v>
      </c>
      <c r="BJ16" s="17">
        <v>9.4702215988688304E-2</v>
      </c>
      <c r="BK16" s="17"/>
      <c r="BL16" s="17">
        <v>8.6767488784451605E-2</v>
      </c>
      <c r="BM16" s="17">
        <v>9.8001586918919401E-2</v>
      </c>
      <c r="BN16" s="17">
        <v>0.153009082985265</v>
      </c>
      <c r="BO16" s="17"/>
      <c r="BP16" s="17">
        <v>8.4711154177903203E-2</v>
      </c>
      <c r="BQ16" s="17">
        <v>9.0977750868234994E-2</v>
      </c>
      <c r="BR16" s="17"/>
      <c r="BS16" s="17">
        <v>8.2344661667276206E-2</v>
      </c>
      <c r="BT16" s="17">
        <v>8.4154659315443706E-2</v>
      </c>
      <c r="BU16" s="17">
        <v>0.116088744483032</v>
      </c>
      <c r="BV16" s="17">
        <v>7.7038012779031106E-2</v>
      </c>
      <c r="BW16" s="17"/>
      <c r="BX16" s="17">
        <v>7.2748930265496198E-2</v>
      </c>
      <c r="BY16" s="17">
        <v>4.12090736625891E-2</v>
      </c>
      <c r="BZ16" s="17">
        <v>9.3789508856948894E-2</v>
      </c>
      <c r="CA16" s="17"/>
      <c r="CB16" s="17">
        <v>5.1538309121674501E-2</v>
      </c>
      <c r="CC16" s="17">
        <v>5.3095893850542697E-2</v>
      </c>
      <c r="CD16" s="17">
        <v>5.9405115116463597E-2</v>
      </c>
      <c r="CE16" s="17">
        <v>7.0052737819448305E-2</v>
      </c>
      <c r="CF16" s="17">
        <v>0.153749677949402</v>
      </c>
      <c r="CG16" s="17">
        <v>0.18865549947533899</v>
      </c>
      <c r="CH16" s="17"/>
      <c r="CI16" s="17">
        <v>9.9166091411344803E-2</v>
      </c>
      <c r="CJ16" s="17">
        <v>7.1394308166742804E-2</v>
      </c>
      <c r="CK16" s="17">
        <v>0.154948893398688</v>
      </c>
      <c r="CL16" s="17">
        <v>7.9984433980508002E-2</v>
      </c>
    </row>
    <row r="17" spans="2:90" x14ac:dyDescent="0.35">
      <c r="B17" s="21" t="s">
        <v>537</v>
      </c>
      <c r="C17" s="17">
        <v>8.8268678121556005E-2</v>
      </c>
      <c r="D17" s="17">
        <v>0.111129659714114</v>
      </c>
      <c r="E17" s="17">
        <v>6.7064012495797604E-2</v>
      </c>
      <c r="F17" s="17"/>
      <c r="G17" s="17">
        <v>4.0653794461285503E-2</v>
      </c>
      <c r="H17" s="17">
        <v>7.1773926912063399E-2</v>
      </c>
      <c r="I17" s="17">
        <v>9.1779164308041603E-2</v>
      </c>
      <c r="J17" s="17">
        <v>7.7021116584614302E-2</v>
      </c>
      <c r="K17" s="17">
        <v>0.107272049347823</v>
      </c>
      <c r="L17" s="17">
        <v>0.12559055173268699</v>
      </c>
      <c r="M17" s="17">
        <v>0.10215105495240299</v>
      </c>
      <c r="N17" s="17">
        <v>8.2306446021348803E-2</v>
      </c>
      <c r="O17" s="17">
        <v>9.3224754831161494E-2</v>
      </c>
      <c r="P17" s="17"/>
      <c r="Q17" s="17">
        <v>0.11422454759162801</v>
      </c>
      <c r="R17" s="17">
        <v>9.4796136600531294E-2</v>
      </c>
      <c r="S17" s="17">
        <v>7.86250973477544E-2</v>
      </c>
      <c r="T17" s="17">
        <v>8.2049837737131301E-2</v>
      </c>
      <c r="U17" s="17"/>
      <c r="V17" s="17">
        <v>0.108229743239749</v>
      </c>
      <c r="W17" s="17">
        <v>5.5585239339567001E-2</v>
      </c>
      <c r="X17" s="17">
        <v>0.105876771304561</v>
      </c>
      <c r="Y17" s="17">
        <v>6.3845446272476097E-2</v>
      </c>
      <c r="Z17" s="17">
        <v>8.3189189486503695E-2</v>
      </c>
      <c r="AA17" s="17">
        <v>0.14575610716593401</v>
      </c>
      <c r="AB17" s="17">
        <v>7.1014927558473301E-2</v>
      </c>
      <c r="AC17" s="17">
        <v>8.9761065553271902E-2</v>
      </c>
      <c r="AD17" s="17">
        <v>7.7306952636637102E-2</v>
      </c>
      <c r="AE17" s="17"/>
      <c r="AF17" s="17">
        <v>7.5047819307428598E-2</v>
      </c>
      <c r="AG17" s="17">
        <v>8.3574265322903699E-2</v>
      </c>
      <c r="AH17" s="17">
        <v>4.5875775255710002E-2</v>
      </c>
      <c r="AI17" s="17">
        <v>9.3680578127470104E-2</v>
      </c>
      <c r="AJ17" s="17">
        <v>8.7336673256837194E-2</v>
      </c>
      <c r="AK17" s="17">
        <v>0.11143752650724099</v>
      </c>
      <c r="AL17" s="17"/>
      <c r="AM17" s="17">
        <v>0.10684140457037899</v>
      </c>
      <c r="AN17" s="17">
        <v>0.13601288609246301</v>
      </c>
      <c r="AO17" s="17">
        <v>0.14820242808435999</v>
      </c>
      <c r="AP17" s="17">
        <v>0.124120187203731</v>
      </c>
      <c r="AQ17" s="17">
        <v>0.100226997501687</v>
      </c>
      <c r="AR17" s="17">
        <v>0.11299687807585999</v>
      </c>
      <c r="AS17" s="17">
        <v>0.10153587341447499</v>
      </c>
      <c r="AT17" s="17">
        <v>5.2615628244833901E-2</v>
      </c>
      <c r="AU17" s="17">
        <v>4.7371105421613199E-2</v>
      </c>
      <c r="AV17" s="17">
        <v>9.4004619423561905E-2</v>
      </c>
      <c r="AW17" s="17">
        <v>0.101453553274564</v>
      </c>
      <c r="AX17" s="17">
        <v>8.72794957553399E-2</v>
      </c>
      <c r="AY17" s="17">
        <v>7.7650020015282595E-2</v>
      </c>
      <c r="AZ17" s="17">
        <v>2.1598485750148999E-2</v>
      </c>
      <c r="BA17" s="17">
        <v>8.0427402970762896E-2</v>
      </c>
      <c r="BB17" s="17">
        <v>7.9768476784393499E-2</v>
      </c>
      <c r="BC17" s="17"/>
      <c r="BD17" s="17">
        <v>0.10556575915352701</v>
      </c>
      <c r="BE17" s="17">
        <v>5.55265800651355E-2</v>
      </c>
      <c r="BF17" s="17">
        <v>9.6340218351445794E-2</v>
      </c>
      <c r="BG17" s="17"/>
      <c r="BH17" s="17">
        <v>7.3164420033755603E-2</v>
      </c>
      <c r="BI17" s="17">
        <v>0.120525738633978</v>
      </c>
      <c r="BJ17" s="17">
        <v>0.13793955619395501</v>
      </c>
      <c r="BK17" s="17"/>
      <c r="BL17" s="17">
        <v>0.18669394151558</v>
      </c>
      <c r="BM17" s="17">
        <v>8.7896631098886693E-2</v>
      </c>
      <c r="BN17" s="17">
        <v>0.12963109928208599</v>
      </c>
      <c r="BO17" s="17"/>
      <c r="BP17" s="17">
        <v>9.0543812612951594E-2</v>
      </c>
      <c r="BQ17" s="17">
        <v>8.9749208605438002E-2</v>
      </c>
      <c r="BR17" s="17"/>
      <c r="BS17" s="17">
        <v>9.5378797237932106E-2</v>
      </c>
      <c r="BT17" s="17">
        <v>6.9445738067544199E-2</v>
      </c>
      <c r="BU17" s="17">
        <v>0.11373658071052201</v>
      </c>
      <c r="BV17" s="17">
        <v>7.8775555106001802E-2</v>
      </c>
      <c r="BW17" s="17"/>
      <c r="BX17" s="17">
        <v>0.10240644732883</v>
      </c>
      <c r="BY17" s="17">
        <v>5.1829924275728502E-2</v>
      </c>
      <c r="BZ17" s="17">
        <v>8.9107244049079298E-2</v>
      </c>
      <c r="CA17" s="17"/>
      <c r="CB17" s="17">
        <v>5.24866329472806E-2</v>
      </c>
      <c r="CC17" s="17">
        <v>4.3321563980233103E-2</v>
      </c>
      <c r="CD17" s="17">
        <v>6.7420150412873706E-2</v>
      </c>
      <c r="CE17" s="17">
        <v>8.2544610248987793E-2</v>
      </c>
      <c r="CF17" s="17">
        <v>0.13667871070353599</v>
      </c>
      <c r="CG17" s="17">
        <v>0.18117398577590901</v>
      </c>
      <c r="CH17" s="17"/>
      <c r="CI17" s="17">
        <v>0.11904342236934</v>
      </c>
      <c r="CJ17" s="17">
        <v>5.8119232608216102E-2</v>
      </c>
      <c r="CK17" s="17">
        <v>0.13956976041230901</v>
      </c>
      <c r="CL17" s="17">
        <v>8.5491263647980806E-2</v>
      </c>
    </row>
    <row r="18" spans="2:90" x14ac:dyDescent="0.35">
      <c r="B18" s="21" t="s">
        <v>538</v>
      </c>
      <c r="C18" s="17">
        <v>7.8537318847649001E-2</v>
      </c>
      <c r="D18" s="17">
        <v>9.5714480546332595E-2</v>
      </c>
      <c r="E18" s="17">
        <v>6.0069832194486299E-2</v>
      </c>
      <c r="F18" s="17"/>
      <c r="G18" s="17">
        <v>0.101298560113133</v>
      </c>
      <c r="H18" s="17">
        <v>7.0418520646773605E-2</v>
      </c>
      <c r="I18" s="17">
        <v>8.3635080817075505E-2</v>
      </c>
      <c r="J18" s="17">
        <v>7.3157754527246599E-2</v>
      </c>
      <c r="K18" s="17">
        <v>9.4023700727407802E-2</v>
      </c>
      <c r="L18" s="17">
        <v>8.3187597365532398E-2</v>
      </c>
      <c r="M18" s="17">
        <v>4.5725032136884197E-2</v>
      </c>
      <c r="N18" s="17">
        <v>7.71568336237278E-2</v>
      </c>
      <c r="O18" s="17">
        <v>8.0323036841152801E-2</v>
      </c>
      <c r="P18" s="17"/>
      <c r="Q18" s="17">
        <v>8.3164776931712897E-2</v>
      </c>
      <c r="R18" s="17">
        <v>8.8397278238915702E-2</v>
      </c>
      <c r="S18" s="17">
        <v>9.8608620057353699E-2</v>
      </c>
      <c r="T18" s="17">
        <v>7.6164136421228906E-2</v>
      </c>
      <c r="U18" s="17"/>
      <c r="V18" s="17">
        <v>7.8614835680572301E-2</v>
      </c>
      <c r="W18" s="17">
        <v>8.1691692726339193E-2</v>
      </c>
      <c r="X18" s="17">
        <v>8.9610961285925494E-2</v>
      </c>
      <c r="Y18" s="17">
        <v>8.4979163583347297E-2</v>
      </c>
      <c r="Z18" s="17">
        <v>7.3191969242555596E-2</v>
      </c>
      <c r="AA18" s="17">
        <v>8.2438474952043594E-2</v>
      </c>
      <c r="AB18" s="17">
        <v>7.2737536567475405E-2</v>
      </c>
      <c r="AC18" s="17">
        <v>7.9283858997071494E-2</v>
      </c>
      <c r="AD18" s="17">
        <v>6.6355220277661803E-2</v>
      </c>
      <c r="AE18" s="17"/>
      <c r="AF18" s="17">
        <v>7.0816661563619196E-2</v>
      </c>
      <c r="AG18" s="17">
        <v>9.2772098752646096E-2</v>
      </c>
      <c r="AH18" s="17">
        <v>7.8912786964082202E-2</v>
      </c>
      <c r="AI18" s="17">
        <v>8.4849436305368398E-2</v>
      </c>
      <c r="AJ18" s="17">
        <v>7.9944142336717997E-2</v>
      </c>
      <c r="AK18" s="17">
        <v>7.4229302413350004E-2</v>
      </c>
      <c r="AL18" s="17"/>
      <c r="AM18" s="17">
        <v>0.12894303719128999</v>
      </c>
      <c r="AN18" s="17">
        <v>6.37529377517638E-2</v>
      </c>
      <c r="AO18" s="17">
        <v>6.6447125966094006E-2</v>
      </c>
      <c r="AP18" s="17">
        <v>8.8776873743113799E-2</v>
      </c>
      <c r="AQ18" s="17">
        <v>6.7599875490180206E-2</v>
      </c>
      <c r="AR18" s="17">
        <v>7.4542528581796497E-2</v>
      </c>
      <c r="AS18" s="17">
        <v>7.3352148906873901E-2</v>
      </c>
      <c r="AT18" s="17">
        <v>8.3671909726394905E-2</v>
      </c>
      <c r="AU18" s="17">
        <v>0.121516375226109</v>
      </c>
      <c r="AV18" s="17">
        <v>7.0757615714842695E-2</v>
      </c>
      <c r="AW18" s="17">
        <v>9.0380836844823495E-2</v>
      </c>
      <c r="AX18" s="17">
        <v>8.5562521314173995E-2</v>
      </c>
      <c r="AY18" s="17">
        <v>8.1074423033438606E-2</v>
      </c>
      <c r="AZ18" s="17">
        <v>5.1647972569341401E-2</v>
      </c>
      <c r="BA18" s="17">
        <v>5.7735722713092498E-2</v>
      </c>
      <c r="BB18" s="17">
        <v>6.7040434626109799E-2</v>
      </c>
      <c r="BC18" s="17"/>
      <c r="BD18" s="17">
        <v>6.8442943210847096E-2</v>
      </c>
      <c r="BE18" s="17">
        <v>7.9814593162576594E-2</v>
      </c>
      <c r="BF18" s="17">
        <v>8.2043838720390602E-2</v>
      </c>
      <c r="BG18" s="17"/>
      <c r="BH18" s="17">
        <v>7.76816511657588E-2</v>
      </c>
      <c r="BI18" s="17">
        <v>6.63888396375545E-2</v>
      </c>
      <c r="BJ18" s="17">
        <v>6.5305861294254905E-2</v>
      </c>
      <c r="BK18" s="17"/>
      <c r="BL18" s="17">
        <v>9.3831577001625602E-2</v>
      </c>
      <c r="BM18" s="17">
        <v>6.3808039099037206E-2</v>
      </c>
      <c r="BN18" s="17">
        <v>5.9688988352526499E-2</v>
      </c>
      <c r="BO18" s="17"/>
      <c r="BP18" s="17">
        <v>5.69222894847939E-2</v>
      </c>
      <c r="BQ18" s="17">
        <v>8.8924624618491904E-2</v>
      </c>
      <c r="BR18" s="17"/>
      <c r="BS18" s="17">
        <v>1.6158456456035801E-2</v>
      </c>
      <c r="BT18" s="17">
        <v>5.4657654757088697E-2</v>
      </c>
      <c r="BU18" s="17">
        <v>7.1574524143180301E-2</v>
      </c>
      <c r="BV18" s="17">
        <v>0.111718149546669</v>
      </c>
      <c r="BW18" s="17"/>
      <c r="BX18" s="17">
        <v>5.28462324658888E-2</v>
      </c>
      <c r="BY18" s="17">
        <v>5.3941130019321201E-2</v>
      </c>
      <c r="BZ18" s="17">
        <v>8.2593939731506694E-2</v>
      </c>
      <c r="CA18" s="17"/>
      <c r="CB18" s="17">
        <v>3.5183540325601101E-2</v>
      </c>
      <c r="CC18" s="17">
        <v>5.6171319289302898E-2</v>
      </c>
      <c r="CD18" s="17">
        <v>0.110002023333464</v>
      </c>
      <c r="CE18" s="17">
        <v>9.6679030560542098E-2</v>
      </c>
      <c r="CF18" s="17">
        <v>3.1670345115008401E-2</v>
      </c>
      <c r="CG18" s="17">
        <v>0.13006237558577</v>
      </c>
      <c r="CH18" s="17"/>
      <c r="CI18" s="17">
        <v>8.3144860761684494E-2</v>
      </c>
      <c r="CJ18" s="17">
        <v>5.0038062472453203E-2</v>
      </c>
      <c r="CK18" s="17">
        <v>0.118134358584153</v>
      </c>
      <c r="CL18" s="17">
        <v>8.3772510942814502E-2</v>
      </c>
    </row>
    <row r="19" spans="2:90" x14ac:dyDescent="0.35">
      <c r="B19" s="21" t="s">
        <v>110</v>
      </c>
      <c r="C19" s="17">
        <v>2.18514687763872E-2</v>
      </c>
      <c r="D19" s="17">
        <v>2.35222871625278E-2</v>
      </c>
      <c r="E19" s="17">
        <v>2.0166411191371501E-2</v>
      </c>
      <c r="F19" s="17"/>
      <c r="G19" s="17">
        <v>2.32340587008583E-2</v>
      </c>
      <c r="H19" s="17">
        <v>4.6567916288371501E-2</v>
      </c>
      <c r="I19" s="17">
        <v>8.3127883204614401E-3</v>
      </c>
      <c r="J19" s="17">
        <v>2.4236455135642002E-2</v>
      </c>
      <c r="K19" s="17">
        <v>1.75132364948264E-2</v>
      </c>
      <c r="L19" s="17">
        <v>1.7114634741303401E-2</v>
      </c>
      <c r="M19" s="17">
        <v>1.2429228872801E-2</v>
      </c>
      <c r="N19" s="17">
        <v>2.4829417983363099E-2</v>
      </c>
      <c r="O19" s="17">
        <v>2.2597544483254101E-2</v>
      </c>
      <c r="P19" s="17"/>
      <c r="Q19" s="17">
        <v>1.06067866764387E-2</v>
      </c>
      <c r="R19" s="17">
        <v>2.80259789310527E-2</v>
      </c>
      <c r="S19" s="17">
        <v>2.0982704297247402E-2</v>
      </c>
      <c r="T19" s="17">
        <v>2.1742457653721601E-2</v>
      </c>
      <c r="U19" s="17"/>
      <c r="V19" s="17">
        <v>1.87608840326557E-2</v>
      </c>
      <c r="W19" s="17">
        <v>1.1445671925760299E-2</v>
      </c>
      <c r="X19" s="17">
        <v>2.8314709917598099E-2</v>
      </c>
      <c r="Y19" s="17">
        <v>1.77605519701165E-2</v>
      </c>
      <c r="Z19" s="17">
        <v>9.7950067500955692E-3</v>
      </c>
      <c r="AA19" s="17">
        <v>3.33390776654569E-2</v>
      </c>
      <c r="AB19" s="17">
        <v>2.16080268169286E-2</v>
      </c>
      <c r="AC19" s="17">
        <v>4.7030801410185501E-2</v>
      </c>
      <c r="AD19" s="17">
        <v>2.7124921005863001E-2</v>
      </c>
      <c r="AE19" s="17"/>
      <c r="AF19" s="17">
        <v>2.1242369363889301E-2</v>
      </c>
      <c r="AG19" s="17">
        <v>2.0853553421675101E-2</v>
      </c>
      <c r="AH19" s="17">
        <v>2.7327015511784999E-2</v>
      </c>
      <c r="AI19" s="17">
        <v>2.6531646418811099E-2</v>
      </c>
      <c r="AJ19" s="17">
        <v>1.901885527302E-2</v>
      </c>
      <c r="AK19" s="17">
        <v>2.2485333664448801E-2</v>
      </c>
      <c r="AL19" s="17"/>
      <c r="AM19" s="17">
        <v>7.6184543225463003E-2</v>
      </c>
      <c r="AN19" s="17">
        <v>2.7230224535306002E-2</v>
      </c>
      <c r="AO19" s="17">
        <v>2.3610184961411599E-2</v>
      </c>
      <c r="AP19" s="17">
        <v>6.3814884683831901E-3</v>
      </c>
      <c r="AQ19" s="17">
        <v>1.38374242539403E-2</v>
      </c>
      <c r="AR19" s="17">
        <v>0</v>
      </c>
      <c r="AS19" s="17">
        <v>1.2272328396506899E-2</v>
      </c>
      <c r="AT19" s="17">
        <v>2.0908195023061502E-2</v>
      </c>
      <c r="AU19" s="17">
        <v>1.2408704634655401E-2</v>
      </c>
      <c r="AV19" s="17">
        <v>2.2843038263640002E-2</v>
      </c>
      <c r="AW19" s="17">
        <v>1.37401445878519E-2</v>
      </c>
      <c r="AX19" s="17">
        <v>2.84455155473552E-2</v>
      </c>
      <c r="AY19" s="17">
        <v>0</v>
      </c>
      <c r="AZ19" s="17">
        <v>2.3278255641444701E-2</v>
      </c>
      <c r="BA19" s="17">
        <v>2.4755324270528099E-2</v>
      </c>
      <c r="BB19" s="17">
        <v>1.47368869064978E-2</v>
      </c>
      <c r="BC19" s="17"/>
      <c r="BD19" s="17">
        <v>1.8548839128423599E-2</v>
      </c>
      <c r="BE19" s="17">
        <v>2.5972489233961199E-2</v>
      </c>
      <c r="BF19" s="17">
        <v>2.13022334398753E-2</v>
      </c>
      <c r="BG19" s="17"/>
      <c r="BH19" s="17">
        <v>1.8628572746616001E-2</v>
      </c>
      <c r="BI19" s="17">
        <v>7.5359227086038696E-3</v>
      </c>
      <c r="BJ19" s="17">
        <v>1.8595348500109099E-3</v>
      </c>
      <c r="BK19" s="17"/>
      <c r="BL19" s="17">
        <v>3.7530270501959603E-2</v>
      </c>
      <c r="BM19" s="17">
        <v>1.0495301231189401E-3</v>
      </c>
      <c r="BN19" s="17">
        <v>1.8329811247233398E-2</v>
      </c>
      <c r="BO19" s="17"/>
      <c r="BP19" s="17">
        <v>1.68828877580279E-2</v>
      </c>
      <c r="BQ19" s="17">
        <v>2.5153564891817502E-2</v>
      </c>
      <c r="BR19" s="17"/>
      <c r="BS19" s="17">
        <v>9.0257063929660205E-3</v>
      </c>
      <c r="BT19" s="17">
        <v>7.7335065247638897E-3</v>
      </c>
      <c r="BU19" s="17">
        <v>1.1192785339938701E-2</v>
      </c>
      <c r="BV19" s="17">
        <v>3.1428161955546999E-2</v>
      </c>
      <c r="BW19" s="17"/>
      <c r="BX19" s="17">
        <v>1.5356368496943201E-2</v>
      </c>
      <c r="BY19" s="17">
        <v>1.6787142052593899E-2</v>
      </c>
      <c r="BZ19" s="17">
        <v>2.28061330625953E-2</v>
      </c>
      <c r="CA19" s="17"/>
      <c r="CB19" s="17">
        <v>8.5731807374455297E-3</v>
      </c>
      <c r="CC19" s="17">
        <v>7.8235968054773206E-3</v>
      </c>
      <c r="CD19" s="17">
        <v>3.9794088668101302E-2</v>
      </c>
      <c r="CE19" s="17">
        <v>1.6218801647868899E-2</v>
      </c>
      <c r="CF19" s="17">
        <v>2.0321771796020401E-2</v>
      </c>
      <c r="CG19" s="17">
        <v>3.5584353805620902E-2</v>
      </c>
      <c r="CH19" s="17"/>
      <c r="CI19" s="17">
        <v>3.8268258583929501E-2</v>
      </c>
      <c r="CJ19" s="17">
        <v>9.5993203939547505E-3</v>
      </c>
      <c r="CK19" s="17">
        <v>7.7524250471843498E-2</v>
      </c>
      <c r="CL19" s="17">
        <v>1.0576123619174101E-2</v>
      </c>
    </row>
    <row r="20" spans="2:90" x14ac:dyDescent="0.35">
      <c r="B20" s="21" t="s">
        <v>249</v>
      </c>
      <c r="C20" s="23">
        <v>1.21854728430901E-2</v>
      </c>
      <c r="D20" s="23">
        <v>1.20653713659397E-2</v>
      </c>
      <c r="E20" s="23">
        <v>1.25325595151201E-2</v>
      </c>
      <c r="F20" s="23"/>
      <c r="G20" s="23">
        <v>2.44388284103161E-2</v>
      </c>
      <c r="H20" s="23">
        <v>1.64727661392353E-2</v>
      </c>
      <c r="I20" s="23">
        <v>1.4329322248148301E-2</v>
      </c>
      <c r="J20" s="23">
        <v>3.0074023556266598E-3</v>
      </c>
      <c r="K20" s="23">
        <v>1.6622383363659801E-2</v>
      </c>
      <c r="L20" s="23">
        <v>3.6202001061473301E-3</v>
      </c>
      <c r="M20" s="23">
        <v>1.38424229852441E-2</v>
      </c>
      <c r="N20" s="23">
        <v>9.9958039484847206E-3</v>
      </c>
      <c r="O20" s="23">
        <v>8.3502463600546896E-3</v>
      </c>
      <c r="P20" s="23"/>
      <c r="Q20" s="23">
        <v>1.01565300972782E-2</v>
      </c>
      <c r="R20" s="23">
        <v>7.2024520747284802E-3</v>
      </c>
      <c r="S20" s="23">
        <v>7.4679752480749503E-3</v>
      </c>
      <c r="T20" s="23">
        <v>1.2836705091996E-2</v>
      </c>
      <c r="U20" s="23"/>
      <c r="V20" s="23">
        <v>1.5081153729906101E-2</v>
      </c>
      <c r="W20" s="23">
        <v>1.1213677077564E-2</v>
      </c>
      <c r="X20" s="23">
        <v>0</v>
      </c>
      <c r="Y20" s="23">
        <v>2.59269699893203E-2</v>
      </c>
      <c r="Z20" s="23">
        <v>9.3839913254606406E-3</v>
      </c>
      <c r="AA20" s="23">
        <v>9.1413564823434202E-3</v>
      </c>
      <c r="AB20" s="23">
        <v>2.3350087799480002E-2</v>
      </c>
      <c r="AC20" s="23">
        <v>8.3103089485636692E-3</v>
      </c>
      <c r="AD20" s="23">
        <v>5.3007042347501697E-3</v>
      </c>
      <c r="AE20" s="23"/>
      <c r="AF20" s="23">
        <v>1.6785575534641901E-2</v>
      </c>
      <c r="AG20" s="23">
        <v>8.1652867201302305E-3</v>
      </c>
      <c r="AH20" s="23">
        <v>1.7225024232194599E-2</v>
      </c>
      <c r="AI20" s="23">
        <v>2.3827725006427498E-2</v>
      </c>
      <c r="AJ20" s="23">
        <v>1.87407691029134E-3</v>
      </c>
      <c r="AK20" s="23">
        <v>1.40849521124827E-2</v>
      </c>
      <c r="AL20" s="23"/>
      <c r="AM20" s="23">
        <v>4.5614544979371903E-2</v>
      </c>
      <c r="AN20" s="23">
        <v>1.5279969151059201E-2</v>
      </c>
      <c r="AO20" s="23">
        <v>9.1820490972211403E-3</v>
      </c>
      <c r="AP20" s="23">
        <v>9.4756831008364802E-3</v>
      </c>
      <c r="AQ20" s="23">
        <v>2.8859137248069201E-3</v>
      </c>
      <c r="AR20" s="23">
        <v>1.9279008055961101E-2</v>
      </c>
      <c r="AS20" s="23">
        <v>9.2257817650721503E-3</v>
      </c>
      <c r="AT20" s="23">
        <v>1.8929858116542998E-2</v>
      </c>
      <c r="AU20" s="23">
        <v>0</v>
      </c>
      <c r="AV20" s="23">
        <v>9.5135548033326509E-3</v>
      </c>
      <c r="AW20" s="23">
        <v>2.20878538566508E-2</v>
      </c>
      <c r="AX20" s="23">
        <v>2.31617021387014E-2</v>
      </c>
      <c r="AY20" s="23">
        <v>1.3910683006113599E-2</v>
      </c>
      <c r="AZ20" s="23">
        <v>0</v>
      </c>
      <c r="BA20" s="23">
        <v>0</v>
      </c>
      <c r="BB20" s="23">
        <v>0</v>
      </c>
      <c r="BC20" s="23"/>
      <c r="BD20" s="23">
        <v>6.2750797344559E-3</v>
      </c>
      <c r="BE20" s="23">
        <v>1.5652346335865999E-2</v>
      </c>
      <c r="BF20" s="23">
        <v>1.2150794879279799E-2</v>
      </c>
      <c r="BG20" s="23"/>
      <c r="BH20" s="23">
        <v>1.0567859399485799E-2</v>
      </c>
      <c r="BI20" s="23">
        <v>8.3857718999028209E-3</v>
      </c>
      <c r="BJ20" s="23">
        <v>3.9428736312145897E-3</v>
      </c>
      <c r="BK20" s="23"/>
      <c r="BL20" s="23">
        <v>0</v>
      </c>
      <c r="BM20" s="23">
        <v>3.03778920339465E-3</v>
      </c>
      <c r="BN20" s="23">
        <v>3.4339977407400598E-3</v>
      </c>
      <c r="BO20" s="23"/>
      <c r="BP20" s="23">
        <v>7.4044376082675898E-3</v>
      </c>
      <c r="BQ20" s="23">
        <v>1.58696624110874E-2</v>
      </c>
      <c r="BR20" s="23"/>
      <c r="BS20" s="23">
        <v>0</v>
      </c>
      <c r="BT20" s="23">
        <v>3.5432439854225502E-3</v>
      </c>
      <c r="BU20" s="23">
        <v>1.02061600079137E-2</v>
      </c>
      <c r="BV20" s="23">
        <v>2.1116544007708599E-2</v>
      </c>
      <c r="BW20" s="23"/>
      <c r="BX20" s="23">
        <v>0</v>
      </c>
      <c r="BY20" s="23">
        <v>2.4653325625797098E-2</v>
      </c>
      <c r="BZ20" s="23">
        <v>1.2626515569725799E-2</v>
      </c>
      <c r="CA20" s="23"/>
      <c r="CB20" s="23">
        <v>0</v>
      </c>
      <c r="CC20" s="23">
        <v>9.9613868950872708E-3</v>
      </c>
      <c r="CD20" s="23">
        <v>2.92540218740996E-2</v>
      </c>
      <c r="CE20" s="23">
        <v>7.9056372935078102E-3</v>
      </c>
      <c r="CF20" s="23">
        <v>0</v>
      </c>
      <c r="CG20" s="23">
        <v>1.9381433514905701E-2</v>
      </c>
      <c r="CH20" s="23"/>
      <c r="CI20" s="23">
        <v>2.233602871613E-2</v>
      </c>
      <c r="CJ20" s="23">
        <v>5.2231084725313202E-3</v>
      </c>
      <c r="CK20" s="23">
        <v>4.28762401699763E-2</v>
      </c>
      <c r="CL20" s="23">
        <v>5.8455608611715703E-3</v>
      </c>
    </row>
    <row r="21" spans="2:90" x14ac:dyDescent="0.35">
      <c r="B21" s="16"/>
    </row>
    <row r="22" spans="2:90" x14ac:dyDescent="0.35">
      <c r="B22" t="s">
        <v>118</v>
      </c>
    </row>
    <row r="23" spans="2:90" x14ac:dyDescent="0.35">
      <c r="B23" t="s">
        <v>119</v>
      </c>
    </row>
    <row r="25" spans="2:90" x14ac:dyDescent="0.35">
      <c r="B25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B2:CL31"/>
  <sheetViews>
    <sheetView showGridLines="0" topLeftCell="A13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555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540</v>
      </c>
      <c r="C9" s="17">
        <v>0.45145672067128201</v>
      </c>
      <c r="D9" s="17">
        <v>0.383948342292881</v>
      </c>
      <c r="E9" s="17">
        <v>0.51400951104412695</v>
      </c>
      <c r="F9" s="17"/>
      <c r="G9" s="17">
        <v>0.43176878361134902</v>
      </c>
      <c r="H9" s="17">
        <v>0.49624872132824799</v>
      </c>
      <c r="I9" s="17">
        <v>0.47120570172118598</v>
      </c>
      <c r="J9" s="17">
        <v>0.51457964034175596</v>
      </c>
      <c r="K9" s="17">
        <v>0.36215317196798202</v>
      </c>
      <c r="L9" s="17">
        <v>0.52627312865012399</v>
      </c>
      <c r="M9" s="17">
        <v>0.47591319348866601</v>
      </c>
      <c r="N9" s="17">
        <v>0.37437902302304299</v>
      </c>
      <c r="O9" s="17">
        <v>0.417140756855234</v>
      </c>
      <c r="P9" s="17"/>
      <c r="Q9" s="17">
        <v>0.39196512786550203</v>
      </c>
      <c r="R9" s="17">
        <v>0.34454791688561998</v>
      </c>
      <c r="S9" s="17">
        <v>0.457944959091938</v>
      </c>
      <c r="T9" s="17">
        <v>0.468488286314025</v>
      </c>
      <c r="U9" s="17"/>
      <c r="V9" s="17">
        <v>0.383161938756031</v>
      </c>
      <c r="W9" s="17">
        <v>0.54906724106586302</v>
      </c>
      <c r="X9" s="17">
        <v>0.44852786564346703</v>
      </c>
      <c r="Y9" s="17">
        <v>0.44319607303062403</v>
      </c>
      <c r="Z9" s="17">
        <v>0.45257263614325699</v>
      </c>
      <c r="AA9" s="17">
        <v>0.37400374764127198</v>
      </c>
      <c r="AB9" s="17">
        <v>0.45531331154301902</v>
      </c>
      <c r="AC9" s="17">
        <v>0.47525181372870101</v>
      </c>
      <c r="AD9" s="17">
        <v>0.48116579211887101</v>
      </c>
      <c r="AE9" s="17"/>
      <c r="AF9" s="17">
        <v>0.461908651114116</v>
      </c>
      <c r="AG9" s="17">
        <v>0.47268479139583902</v>
      </c>
      <c r="AH9" s="17">
        <v>0.54796989755521897</v>
      </c>
      <c r="AI9" s="17">
        <v>0.44256041239455202</v>
      </c>
      <c r="AJ9" s="17">
        <v>0.45053036684326397</v>
      </c>
      <c r="AK9" s="17">
        <v>0.40768574710836403</v>
      </c>
      <c r="AL9" s="17"/>
      <c r="AM9" s="17">
        <v>0.36609183421542701</v>
      </c>
      <c r="AN9" s="17">
        <v>0.40757521869480401</v>
      </c>
      <c r="AO9" s="17">
        <v>0.36784381711950997</v>
      </c>
      <c r="AP9" s="17">
        <v>0.43884277183181503</v>
      </c>
      <c r="AQ9" s="17">
        <v>0.40994920426639497</v>
      </c>
      <c r="AR9" s="17">
        <v>0.42527988934278999</v>
      </c>
      <c r="AS9" s="17">
        <v>0.43256641712754701</v>
      </c>
      <c r="AT9" s="17">
        <v>0.39477876953910901</v>
      </c>
      <c r="AU9" s="17">
        <v>0.46034752624945402</v>
      </c>
      <c r="AV9" s="17">
        <v>0.44983019783338002</v>
      </c>
      <c r="AW9" s="17">
        <v>0.51912434920600503</v>
      </c>
      <c r="AX9" s="17">
        <v>0.50301397245156898</v>
      </c>
      <c r="AY9" s="17">
        <v>0.50383806196397896</v>
      </c>
      <c r="AZ9" s="17">
        <v>0.42787410683673899</v>
      </c>
      <c r="BA9" s="17">
        <v>0.51686806105954297</v>
      </c>
      <c r="BB9" s="17">
        <v>0.51651029748052102</v>
      </c>
      <c r="BC9" s="17"/>
      <c r="BD9" s="17">
        <v>0.463723915568648</v>
      </c>
      <c r="BE9" s="17">
        <v>0.47617106959198302</v>
      </c>
      <c r="BF9" s="17">
        <v>0.434760551575187</v>
      </c>
      <c r="BG9" s="17"/>
      <c r="BH9" s="17">
        <v>0.48204690369096298</v>
      </c>
      <c r="BI9" s="17">
        <v>0.401851956050019</v>
      </c>
      <c r="BJ9" s="17">
        <v>0.44304163141462299</v>
      </c>
      <c r="BK9" s="17"/>
      <c r="BL9" s="17">
        <v>0.47238601947086101</v>
      </c>
      <c r="BM9" s="17">
        <v>0.49524702127172898</v>
      </c>
      <c r="BN9" s="17">
        <v>0.35841874691575099</v>
      </c>
      <c r="BO9" s="17"/>
      <c r="BP9" s="17">
        <v>0.48316872569396901</v>
      </c>
      <c r="BQ9" s="17">
        <v>0.426502872228882</v>
      </c>
      <c r="BR9" s="17"/>
      <c r="BS9" s="17">
        <v>0.52929792485346105</v>
      </c>
      <c r="BT9" s="17">
        <v>0.49424715084878601</v>
      </c>
      <c r="BU9" s="17">
        <v>0.45346286366602501</v>
      </c>
      <c r="BV9" s="17">
        <v>0.41844411748451699</v>
      </c>
      <c r="BW9" s="17"/>
      <c r="BX9" s="17">
        <v>0.52722294540522696</v>
      </c>
      <c r="BY9" s="17">
        <v>0.532585054496167</v>
      </c>
      <c r="BZ9" s="17">
        <v>0.43896531284020202</v>
      </c>
      <c r="CA9" s="17"/>
      <c r="CB9" s="17">
        <v>0.60935609240701405</v>
      </c>
      <c r="CC9" s="17">
        <v>0.505058178870608</v>
      </c>
      <c r="CD9" s="17">
        <v>0.44584851113941298</v>
      </c>
      <c r="CE9" s="17">
        <v>0.48350814360452798</v>
      </c>
      <c r="CF9" s="17">
        <v>0.43293815791263401</v>
      </c>
      <c r="CG9" s="17">
        <v>0.18504839322451599</v>
      </c>
      <c r="CH9" s="17"/>
      <c r="CI9" s="17">
        <v>0.37888306163908098</v>
      </c>
      <c r="CJ9" s="17">
        <v>0.56181229868558902</v>
      </c>
      <c r="CK9" s="17">
        <v>0.191938381962934</v>
      </c>
      <c r="CL9" s="17">
        <v>0.47172839610022799</v>
      </c>
    </row>
    <row r="10" spans="2:90" x14ac:dyDescent="0.35">
      <c r="B10" s="21" t="s">
        <v>541</v>
      </c>
      <c r="C10" s="17">
        <v>0.36884638438232897</v>
      </c>
      <c r="D10" s="17">
        <v>0.32592344335774098</v>
      </c>
      <c r="E10" s="17">
        <v>0.40892439428224198</v>
      </c>
      <c r="F10" s="17"/>
      <c r="G10" s="17">
        <v>0.43866841355682201</v>
      </c>
      <c r="H10" s="17">
        <v>0.33985591128787002</v>
      </c>
      <c r="I10" s="17">
        <v>0.41364375269607101</v>
      </c>
      <c r="J10" s="17">
        <v>0.37145263398919798</v>
      </c>
      <c r="K10" s="17">
        <v>0.389343923841448</v>
      </c>
      <c r="L10" s="17">
        <v>0.36645828510413903</v>
      </c>
      <c r="M10" s="17">
        <v>0.32350015997637799</v>
      </c>
      <c r="N10" s="17">
        <v>0.40143914348960402</v>
      </c>
      <c r="O10" s="17">
        <v>0.286300124582333</v>
      </c>
      <c r="P10" s="17"/>
      <c r="Q10" s="17">
        <v>0.27700948736582798</v>
      </c>
      <c r="R10" s="17">
        <v>0.221718480065661</v>
      </c>
      <c r="S10" s="17">
        <v>0.33371524558445298</v>
      </c>
      <c r="T10" s="17">
        <v>0.39028293635969202</v>
      </c>
      <c r="U10" s="17"/>
      <c r="V10" s="17">
        <v>0.32336932575271898</v>
      </c>
      <c r="W10" s="17">
        <v>0.40594168307093798</v>
      </c>
      <c r="X10" s="17">
        <v>0.42272153311487798</v>
      </c>
      <c r="Y10" s="17">
        <v>0.35473080766794202</v>
      </c>
      <c r="Z10" s="17">
        <v>0.35963830281567799</v>
      </c>
      <c r="AA10" s="17">
        <v>0.37505192373429602</v>
      </c>
      <c r="AB10" s="17">
        <v>0.391367386565179</v>
      </c>
      <c r="AC10" s="17">
        <v>0.32514546390324101</v>
      </c>
      <c r="AD10" s="17">
        <v>0.35102177156342701</v>
      </c>
      <c r="AE10" s="17"/>
      <c r="AF10" s="17">
        <v>0.38097155254431903</v>
      </c>
      <c r="AG10" s="17">
        <v>0.334742541069461</v>
      </c>
      <c r="AH10" s="17">
        <v>0.41982410736680897</v>
      </c>
      <c r="AI10" s="17">
        <v>0.31954507604480897</v>
      </c>
      <c r="AJ10" s="17">
        <v>0.42763085802553003</v>
      </c>
      <c r="AK10" s="17">
        <v>0.33693311428227601</v>
      </c>
      <c r="AL10" s="17"/>
      <c r="AM10" s="17">
        <v>0.32397656548569898</v>
      </c>
      <c r="AN10" s="17">
        <v>0.264281555342958</v>
      </c>
      <c r="AO10" s="17">
        <v>0.31650147079380397</v>
      </c>
      <c r="AP10" s="17">
        <v>0.37537817192244699</v>
      </c>
      <c r="AQ10" s="17">
        <v>0.36673377144098201</v>
      </c>
      <c r="AR10" s="17">
        <v>0.38047416117942801</v>
      </c>
      <c r="AS10" s="17">
        <v>0.33473695294800199</v>
      </c>
      <c r="AT10" s="17">
        <v>0.33823394642172799</v>
      </c>
      <c r="AU10" s="17">
        <v>0.41530346963753401</v>
      </c>
      <c r="AV10" s="17">
        <v>0.40555089478350198</v>
      </c>
      <c r="AW10" s="17">
        <v>0.34264157983968102</v>
      </c>
      <c r="AX10" s="17">
        <v>0.38486604299231297</v>
      </c>
      <c r="AY10" s="17">
        <v>0.41131773561194102</v>
      </c>
      <c r="AZ10" s="17">
        <v>0.42511227481498798</v>
      </c>
      <c r="BA10" s="17">
        <v>0.40581587286920501</v>
      </c>
      <c r="BB10" s="17">
        <v>0.34969648766373002</v>
      </c>
      <c r="BC10" s="17"/>
      <c r="BD10" s="17">
        <v>0.35559083794704099</v>
      </c>
      <c r="BE10" s="17">
        <v>0.385671673053952</v>
      </c>
      <c r="BF10" s="17">
        <v>0.373093763516819</v>
      </c>
      <c r="BG10" s="17"/>
      <c r="BH10" s="17">
        <v>0.39541373227363802</v>
      </c>
      <c r="BI10" s="17">
        <v>0.31818760414519598</v>
      </c>
      <c r="BJ10" s="17">
        <v>0.34136298109332103</v>
      </c>
      <c r="BK10" s="17"/>
      <c r="BL10" s="17">
        <v>0.30053445710502902</v>
      </c>
      <c r="BM10" s="17">
        <v>0.37599796523759299</v>
      </c>
      <c r="BN10" s="17">
        <v>0.319510885270062</v>
      </c>
      <c r="BO10" s="17"/>
      <c r="BP10" s="17">
        <v>0.37332898193867903</v>
      </c>
      <c r="BQ10" s="17">
        <v>0.35713921491620498</v>
      </c>
      <c r="BR10" s="17"/>
      <c r="BS10" s="17">
        <v>0.35775060473906301</v>
      </c>
      <c r="BT10" s="17">
        <v>0.37888012415285899</v>
      </c>
      <c r="BU10" s="17">
        <v>0.35232133217985001</v>
      </c>
      <c r="BV10" s="17">
        <v>0.388669520125281</v>
      </c>
      <c r="BW10" s="17"/>
      <c r="BX10" s="17">
        <v>0.352456026089081</v>
      </c>
      <c r="BY10" s="17">
        <v>0.40733010807060199</v>
      </c>
      <c r="BZ10" s="17">
        <v>0.36810531498161703</v>
      </c>
      <c r="CA10" s="17"/>
      <c r="CB10" s="17">
        <v>0.43168418003836601</v>
      </c>
      <c r="CC10" s="17">
        <v>0.395101798931489</v>
      </c>
      <c r="CD10" s="17">
        <v>0.41413421231264502</v>
      </c>
      <c r="CE10" s="17">
        <v>0.45654981256997301</v>
      </c>
      <c r="CF10" s="17">
        <v>0.24414800542190901</v>
      </c>
      <c r="CG10" s="17">
        <v>0.20177181572083</v>
      </c>
      <c r="CH10" s="17"/>
      <c r="CI10" s="17">
        <v>0.37714863093150303</v>
      </c>
      <c r="CJ10" s="17">
        <v>0.41808951021000201</v>
      </c>
      <c r="CK10" s="17">
        <v>0.21987485229616299</v>
      </c>
      <c r="CL10" s="17">
        <v>0.37759255970848798</v>
      </c>
    </row>
    <row r="11" spans="2:90" x14ac:dyDescent="0.35">
      <c r="B11" s="21" t="s">
        <v>542</v>
      </c>
      <c r="C11" s="17">
        <v>0.258260740053464</v>
      </c>
      <c r="D11" s="17">
        <v>0.23285611015246599</v>
      </c>
      <c r="E11" s="17">
        <v>0.28343677921789701</v>
      </c>
      <c r="F11" s="17"/>
      <c r="G11" s="17">
        <v>0.222406496289414</v>
      </c>
      <c r="H11" s="17">
        <v>0.30648223960473397</v>
      </c>
      <c r="I11" s="17">
        <v>0.27256022112335199</v>
      </c>
      <c r="J11" s="17">
        <v>0.24880999220810299</v>
      </c>
      <c r="K11" s="17">
        <v>0.264320024348143</v>
      </c>
      <c r="L11" s="17">
        <v>0.26134955901908502</v>
      </c>
      <c r="M11" s="17">
        <v>0.25251138718713501</v>
      </c>
      <c r="N11" s="17">
        <v>0.28248251310352801</v>
      </c>
      <c r="O11" s="17">
        <v>0.21666433147909001</v>
      </c>
      <c r="P11" s="17"/>
      <c r="Q11" s="17">
        <v>0.30517509541205801</v>
      </c>
      <c r="R11" s="17">
        <v>0.29404759313604301</v>
      </c>
      <c r="S11" s="17">
        <v>0.31930840882446498</v>
      </c>
      <c r="T11" s="17">
        <v>0.251478431295039</v>
      </c>
      <c r="U11" s="17"/>
      <c r="V11" s="17">
        <v>0.28923711724176998</v>
      </c>
      <c r="W11" s="17">
        <v>0.228606669928682</v>
      </c>
      <c r="X11" s="17">
        <v>0.29937314924604602</v>
      </c>
      <c r="Y11" s="17">
        <v>0.25997344122177901</v>
      </c>
      <c r="Z11" s="17">
        <v>0.24351761463061</v>
      </c>
      <c r="AA11" s="17">
        <v>0.25085927106418299</v>
      </c>
      <c r="AB11" s="17">
        <v>0.246451879665226</v>
      </c>
      <c r="AC11" s="17">
        <v>0.27042114651792398</v>
      </c>
      <c r="AD11" s="17">
        <v>0.24460538825483999</v>
      </c>
      <c r="AE11" s="17"/>
      <c r="AF11" s="17">
        <v>0.29710225038965798</v>
      </c>
      <c r="AG11" s="17">
        <v>0.24763546816913401</v>
      </c>
      <c r="AH11" s="17">
        <v>0.27893277936760502</v>
      </c>
      <c r="AI11" s="17">
        <v>0.25845835934787198</v>
      </c>
      <c r="AJ11" s="17">
        <v>0.25072746816839198</v>
      </c>
      <c r="AK11" s="17">
        <v>0.23697953695236301</v>
      </c>
      <c r="AL11" s="17"/>
      <c r="AM11" s="17">
        <v>0.25276813072174298</v>
      </c>
      <c r="AN11" s="17">
        <v>0.29265212909847499</v>
      </c>
      <c r="AO11" s="17">
        <v>0.277130522074162</v>
      </c>
      <c r="AP11" s="17">
        <v>0.26748279784884199</v>
      </c>
      <c r="AQ11" s="17">
        <v>0.25451576074392501</v>
      </c>
      <c r="AR11" s="17">
        <v>0.26234311071760602</v>
      </c>
      <c r="AS11" s="17">
        <v>0.22524481101673999</v>
      </c>
      <c r="AT11" s="17">
        <v>0.236449088716396</v>
      </c>
      <c r="AU11" s="17">
        <v>0.25620929601813602</v>
      </c>
      <c r="AV11" s="17">
        <v>0.353748121560507</v>
      </c>
      <c r="AW11" s="17">
        <v>0.19955807708620599</v>
      </c>
      <c r="AX11" s="17">
        <v>0.25742812889121103</v>
      </c>
      <c r="AY11" s="17">
        <v>0.30264857607255102</v>
      </c>
      <c r="AZ11" s="17">
        <v>0.27447950527918802</v>
      </c>
      <c r="BA11" s="17">
        <v>0.248978622017023</v>
      </c>
      <c r="BB11" s="17">
        <v>0.26551345341361199</v>
      </c>
      <c r="BC11" s="17"/>
      <c r="BD11" s="17">
        <v>0.27252538741216698</v>
      </c>
      <c r="BE11" s="17">
        <v>0.25610889730701197</v>
      </c>
      <c r="BF11" s="17">
        <v>0.24810251003192299</v>
      </c>
      <c r="BG11" s="17"/>
      <c r="BH11" s="17">
        <v>0.27463888551960902</v>
      </c>
      <c r="BI11" s="17">
        <v>0.26451381912620198</v>
      </c>
      <c r="BJ11" s="17">
        <v>0.186868232646761</v>
      </c>
      <c r="BK11" s="17"/>
      <c r="BL11" s="17">
        <v>0.283433707287919</v>
      </c>
      <c r="BM11" s="17">
        <v>0.22862939903092699</v>
      </c>
      <c r="BN11" s="17">
        <v>0.24716095950297801</v>
      </c>
      <c r="BO11" s="17"/>
      <c r="BP11" s="17">
        <v>0.26427988530880298</v>
      </c>
      <c r="BQ11" s="17">
        <v>0.24885315489791099</v>
      </c>
      <c r="BR11" s="17"/>
      <c r="BS11" s="17">
        <v>0.344721864398155</v>
      </c>
      <c r="BT11" s="17">
        <v>0.27887887163580799</v>
      </c>
      <c r="BU11" s="17">
        <v>0.25430361877934199</v>
      </c>
      <c r="BV11" s="17">
        <v>0.22258528630690799</v>
      </c>
      <c r="BW11" s="17"/>
      <c r="BX11" s="17">
        <v>0.255710254738299</v>
      </c>
      <c r="BY11" s="17">
        <v>0.33355626619568102</v>
      </c>
      <c r="BZ11" s="17">
        <v>0.25388647809734299</v>
      </c>
      <c r="CA11" s="17"/>
      <c r="CB11" s="17">
        <v>0.32072246763019902</v>
      </c>
      <c r="CC11" s="17">
        <v>0.30591601656012501</v>
      </c>
      <c r="CD11" s="17">
        <v>0.203715785171241</v>
      </c>
      <c r="CE11" s="17">
        <v>0.226825695961683</v>
      </c>
      <c r="CF11" s="17">
        <v>0.328532090434979</v>
      </c>
      <c r="CG11" s="17">
        <v>0.18302401048755701</v>
      </c>
      <c r="CH11" s="17"/>
      <c r="CI11" s="17">
        <v>0.222039653441157</v>
      </c>
      <c r="CJ11" s="17">
        <v>0.28276179126515999</v>
      </c>
      <c r="CK11" s="17">
        <v>0.18509588872316901</v>
      </c>
      <c r="CL11" s="17">
        <v>0.271410821075391</v>
      </c>
    </row>
    <row r="12" spans="2:90" ht="29" x14ac:dyDescent="0.35">
      <c r="B12" s="21" t="s">
        <v>543</v>
      </c>
      <c r="C12" s="17">
        <v>0.22571883078246699</v>
      </c>
      <c r="D12" s="17">
        <v>0.224874928533045</v>
      </c>
      <c r="E12" s="17">
        <v>0.22799879072595</v>
      </c>
      <c r="F12" s="17"/>
      <c r="G12" s="17">
        <v>0.216926567098986</v>
      </c>
      <c r="H12" s="17">
        <v>0.21235871359966901</v>
      </c>
      <c r="I12" s="17">
        <v>0.25067393017325301</v>
      </c>
      <c r="J12" s="17">
        <v>0.24788000246074199</v>
      </c>
      <c r="K12" s="17">
        <v>0.19892603049966401</v>
      </c>
      <c r="L12" s="17">
        <v>0.232620147888321</v>
      </c>
      <c r="M12" s="17">
        <v>0.21529229539608999</v>
      </c>
      <c r="N12" s="17">
        <v>0.245923353782109</v>
      </c>
      <c r="O12" s="17">
        <v>0.21161903447538999</v>
      </c>
      <c r="P12" s="17"/>
      <c r="Q12" s="17">
        <v>0.25588885772492698</v>
      </c>
      <c r="R12" s="17">
        <v>0.25428555160010502</v>
      </c>
      <c r="S12" s="17">
        <v>0.21789308942673499</v>
      </c>
      <c r="T12" s="17">
        <v>0.223124308513099</v>
      </c>
      <c r="U12" s="17"/>
      <c r="V12" s="17">
        <v>0.232789901068717</v>
      </c>
      <c r="W12" s="17">
        <v>0.25882229058277501</v>
      </c>
      <c r="X12" s="17">
        <v>0.17981784960989</v>
      </c>
      <c r="Y12" s="17">
        <v>0.219128681984125</v>
      </c>
      <c r="Z12" s="17">
        <v>0.238613252949961</v>
      </c>
      <c r="AA12" s="17">
        <v>0.21364919864551399</v>
      </c>
      <c r="AB12" s="17">
        <v>0.21939082513054101</v>
      </c>
      <c r="AC12" s="17">
        <v>0.247066114296391</v>
      </c>
      <c r="AD12" s="17">
        <v>0.216302114374019</v>
      </c>
      <c r="AE12" s="17"/>
      <c r="AF12" s="17">
        <v>0.26464305973643598</v>
      </c>
      <c r="AG12" s="17">
        <v>0.21571459109596799</v>
      </c>
      <c r="AH12" s="17">
        <v>0.19918277672882401</v>
      </c>
      <c r="AI12" s="17">
        <v>0.27101013199518798</v>
      </c>
      <c r="AJ12" s="17">
        <v>0.18729493286357199</v>
      </c>
      <c r="AK12" s="17">
        <v>0.229551960682532</v>
      </c>
      <c r="AL12" s="17"/>
      <c r="AM12" s="17">
        <v>0.241008790400737</v>
      </c>
      <c r="AN12" s="17">
        <v>0.22428875027654499</v>
      </c>
      <c r="AO12" s="17">
        <v>0.22707805157093799</v>
      </c>
      <c r="AP12" s="17">
        <v>0.21861797442388001</v>
      </c>
      <c r="AQ12" s="17">
        <v>0.24891439617098099</v>
      </c>
      <c r="AR12" s="17">
        <v>0.18318347435558599</v>
      </c>
      <c r="AS12" s="17">
        <v>0.23888416870502599</v>
      </c>
      <c r="AT12" s="17">
        <v>0.210843319586065</v>
      </c>
      <c r="AU12" s="17">
        <v>0.25567953597361798</v>
      </c>
      <c r="AV12" s="17">
        <v>0.166730611141434</v>
      </c>
      <c r="AW12" s="17">
        <v>0.195192300002516</v>
      </c>
      <c r="AX12" s="17">
        <v>0.20569539286805399</v>
      </c>
      <c r="AY12" s="17">
        <v>0.189410454968369</v>
      </c>
      <c r="AZ12" s="17">
        <v>0.17833546604591</v>
      </c>
      <c r="BA12" s="17">
        <v>0.12197532500960299</v>
      </c>
      <c r="BB12" s="17">
        <v>0.27916213061781803</v>
      </c>
      <c r="BC12" s="17"/>
      <c r="BD12" s="17">
        <v>0.24313458493276099</v>
      </c>
      <c r="BE12" s="17">
        <v>0.227320001889324</v>
      </c>
      <c r="BF12" s="17">
        <v>0.202663134338227</v>
      </c>
      <c r="BG12" s="17"/>
      <c r="BH12" s="17">
        <v>0.22661858715671801</v>
      </c>
      <c r="BI12" s="17">
        <v>0.246720980723588</v>
      </c>
      <c r="BJ12" s="17">
        <v>0.197786232458741</v>
      </c>
      <c r="BK12" s="17"/>
      <c r="BL12" s="17">
        <v>0.16378146618029801</v>
      </c>
      <c r="BM12" s="17">
        <v>0.24340063909922799</v>
      </c>
      <c r="BN12" s="17">
        <v>0.215711867016319</v>
      </c>
      <c r="BO12" s="17"/>
      <c r="BP12" s="17">
        <v>0.236310319316962</v>
      </c>
      <c r="BQ12" s="17">
        <v>0.20857742981928701</v>
      </c>
      <c r="BR12" s="17"/>
      <c r="BS12" s="17">
        <v>0.23240573748203799</v>
      </c>
      <c r="BT12" s="17">
        <v>0.252876008248551</v>
      </c>
      <c r="BU12" s="17">
        <v>0.224885298242499</v>
      </c>
      <c r="BV12" s="17">
        <v>0.213139774342161</v>
      </c>
      <c r="BW12" s="17"/>
      <c r="BX12" s="17">
        <v>0.19999323833746999</v>
      </c>
      <c r="BY12" s="17">
        <v>0.24545314760864101</v>
      </c>
      <c r="BZ12" s="17">
        <v>0.22705474607700099</v>
      </c>
      <c r="CA12" s="17"/>
      <c r="CB12" s="17">
        <v>0.27319562955490301</v>
      </c>
      <c r="CC12" s="17">
        <v>0.24923229869434199</v>
      </c>
      <c r="CD12" s="17">
        <v>0.19364036191400999</v>
      </c>
      <c r="CE12" s="17">
        <v>0.217516714561063</v>
      </c>
      <c r="CF12" s="17">
        <v>0.24931826610218</v>
      </c>
      <c r="CG12" s="17">
        <v>0.177098147778815</v>
      </c>
      <c r="CH12" s="17"/>
      <c r="CI12" s="17">
        <v>0.16599878889154401</v>
      </c>
      <c r="CJ12" s="17">
        <v>0.23611404435748001</v>
      </c>
      <c r="CK12" s="17">
        <v>0.19436193546366701</v>
      </c>
      <c r="CL12" s="17">
        <v>0.24133232018235601</v>
      </c>
    </row>
    <row r="13" spans="2:90" x14ac:dyDescent="0.35">
      <c r="B13" s="21" t="s">
        <v>251</v>
      </c>
      <c r="C13" s="17">
        <v>0.196316520227865</v>
      </c>
      <c r="D13" s="17">
        <v>0.19141358732342501</v>
      </c>
      <c r="E13" s="17">
        <v>0.20275867805487699</v>
      </c>
      <c r="F13" s="17"/>
      <c r="G13" s="17">
        <v>0.217964872815052</v>
      </c>
      <c r="H13" s="17">
        <v>0.142280011029145</v>
      </c>
      <c r="I13" s="17">
        <v>0.20351327556323601</v>
      </c>
      <c r="J13" s="17">
        <v>0.197754751937573</v>
      </c>
      <c r="K13" s="17">
        <v>0.21451249854578999</v>
      </c>
      <c r="L13" s="17">
        <v>0.170476216803779</v>
      </c>
      <c r="M13" s="17">
        <v>0.20231617028078999</v>
      </c>
      <c r="N13" s="17">
        <v>0.23554274552700799</v>
      </c>
      <c r="O13" s="17">
        <v>0.181528045067264</v>
      </c>
      <c r="P13" s="17"/>
      <c r="Q13" s="17">
        <v>0.210537273517137</v>
      </c>
      <c r="R13" s="17">
        <v>0.21511891135750899</v>
      </c>
      <c r="S13" s="17">
        <v>0.206294852159011</v>
      </c>
      <c r="T13" s="17">
        <v>0.19140055982205401</v>
      </c>
      <c r="U13" s="17"/>
      <c r="V13" s="17">
        <v>0.22213204200011599</v>
      </c>
      <c r="W13" s="17">
        <v>0.19254227528842799</v>
      </c>
      <c r="X13" s="17">
        <v>0.21890125224940599</v>
      </c>
      <c r="Y13" s="17">
        <v>0.15869223261187801</v>
      </c>
      <c r="Z13" s="17">
        <v>0.20891630187122801</v>
      </c>
      <c r="AA13" s="17">
        <v>0.20499194500715801</v>
      </c>
      <c r="AB13" s="17">
        <v>0.178393142165712</v>
      </c>
      <c r="AC13" s="17">
        <v>0.17324874393850601</v>
      </c>
      <c r="AD13" s="17">
        <v>0.18706446366085799</v>
      </c>
      <c r="AE13" s="17"/>
      <c r="AF13" s="17">
        <v>0.16976543987971099</v>
      </c>
      <c r="AG13" s="17">
        <v>0.19668406814497599</v>
      </c>
      <c r="AH13" s="17">
        <v>0.24460385615725699</v>
      </c>
      <c r="AI13" s="17">
        <v>0.18283665504742599</v>
      </c>
      <c r="AJ13" s="17">
        <v>0.178886921557465</v>
      </c>
      <c r="AK13" s="17">
        <v>0.214351976064938</v>
      </c>
      <c r="AL13" s="17"/>
      <c r="AM13" s="17">
        <v>0.229008897627452</v>
      </c>
      <c r="AN13" s="17">
        <v>0.189093933037459</v>
      </c>
      <c r="AO13" s="17">
        <v>0.157297611347129</v>
      </c>
      <c r="AP13" s="17">
        <v>0.20137667679419299</v>
      </c>
      <c r="AQ13" s="17">
        <v>0.231562792060552</v>
      </c>
      <c r="AR13" s="17">
        <v>0.185885079898293</v>
      </c>
      <c r="AS13" s="17">
        <v>0.20154097975434301</v>
      </c>
      <c r="AT13" s="17">
        <v>0.153002069337423</v>
      </c>
      <c r="AU13" s="17">
        <v>0.22662381516519101</v>
      </c>
      <c r="AV13" s="17">
        <v>0.194688958151951</v>
      </c>
      <c r="AW13" s="17">
        <v>0.16970744950250799</v>
      </c>
      <c r="AX13" s="17">
        <v>0.186599250149423</v>
      </c>
      <c r="AY13" s="17">
        <v>0.14021306532716499</v>
      </c>
      <c r="AZ13" s="17">
        <v>0.232721163063078</v>
      </c>
      <c r="BA13" s="17">
        <v>0.24030872013089999</v>
      </c>
      <c r="BB13" s="17">
        <v>0.27809597224615201</v>
      </c>
      <c r="BC13" s="17"/>
      <c r="BD13" s="17">
        <v>0.226168327623162</v>
      </c>
      <c r="BE13" s="17">
        <v>0.188569285708196</v>
      </c>
      <c r="BF13" s="17">
        <v>0.18152849058727599</v>
      </c>
      <c r="BG13" s="17"/>
      <c r="BH13" s="17">
        <v>0.19490299415665299</v>
      </c>
      <c r="BI13" s="17">
        <v>0.22994006215983701</v>
      </c>
      <c r="BJ13" s="17">
        <v>0.231260093196792</v>
      </c>
      <c r="BK13" s="17"/>
      <c r="BL13" s="17">
        <v>0.15142531475451501</v>
      </c>
      <c r="BM13" s="17">
        <v>0.21694603411976199</v>
      </c>
      <c r="BN13" s="17">
        <v>0.21693643270388599</v>
      </c>
      <c r="BO13" s="17"/>
      <c r="BP13" s="17">
        <v>0.187564310975527</v>
      </c>
      <c r="BQ13" s="17">
        <v>0.190325506434466</v>
      </c>
      <c r="BR13" s="17"/>
      <c r="BS13" s="17">
        <v>0.20122344077687801</v>
      </c>
      <c r="BT13" s="17">
        <v>0.21132024738188901</v>
      </c>
      <c r="BU13" s="17">
        <v>0.18787066496745999</v>
      </c>
      <c r="BV13" s="17">
        <v>0.19869205131856599</v>
      </c>
      <c r="BW13" s="17"/>
      <c r="BX13" s="17">
        <v>0.195484684101843</v>
      </c>
      <c r="BY13" s="17">
        <v>0.20153508091023301</v>
      </c>
      <c r="BZ13" s="17">
        <v>0.196078246715397</v>
      </c>
      <c r="CA13" s="17"/>
      <c r="CB13" s="17">
        <v>0.20948047115073401</v>
      </c>
      <c r="CC13" s="17">
        <v>0.192462399818012</v>
      </c>
      <c r="CD13" s="17">
        <v>0.18144387046129901</v>
      </c>
      <c r="CE13" s="17">
        <v>0.21538828506984001</v>
      </c>
      <c r="CF13" s="17">
        <v>0.23258669476770499</v>
      </c>
      <c r="CG13" s="17">
        <v>0.15539113371101801</v>
      </c>
      <c r="CH13" s="17"/>
      <c r="CI13" s="17">
        <v>0.23054113074879801</v>
      </c>
      <c r="CJ13" s="17">
        <v>0.17286759597172499</v>
      </c>
      <c r="CK13" s="17">
        <v>0.17611022961424</v>
      </c>
      <c r="CL13" s="17">
        <v>0.20784629714410599</v>
      </c>
    </row>
    <row r="14" spans="2:90" ht="29" x14ac:dyDescent="0.35">
      <c r="B14" s="21" t="s">
        <v>544</v>
      </c>
      <c r="C14" s="17">
        <v>0.15991469996444299</v>
      </c>
      <c r="D14" s="17">
        <v>0.151106779399687</v>
      </c>
      <c r="E14" s="17">
        <v>0.169311818990074</v>
      </c>
      <c r="F14" s="17"/>
      <c r="G14" s="17">
        <v>0.11917988632668899</v>
      </c>
      <c r="H14" s="17">
        <v>0.15417962048574299</v>
      </c>
      <c r="I14" s="17">
        <v>0.162277813301446</v>
      </c>
      <c r="J14" s="17">
        <v>0.13456896563617299</v>
      </c>
      <c r="K14" s="17">
        <v>0.184791227341462</v>
      </c>
      <c r="L14" s="17">
        <v>0.14973414092324899</v>
      </c>
      <c r="M14" s="17">
        <v>0.19554464819322501</v>
      </c>
      <c r="N14" s="17">
        <v>0.142303547784007</v>
      </c>
      <c r="O14" s="17">
        <v>0.19252774279159601</v>
      </c>
      <c r="P14" s="17"/>
      <c r="Q14" s="17">
        <v>0.13801218452344799</v>
      </c>
      <c r="R14" s="17">
        <v>0.17569901385898001</v>
      </c>
      <c r="S14" s="17">
        <v>0.188387648145102</v>
      </c>
      <c r="T14" s="17">
        <v>0.16014518383154</v>
      </c>
      <c r="U14" s="17"/>
      <c r="V14" s="17">
        <v>0.18517125334630399</v>
      </c>
      <c r="W14" s="17">
        <v>0.166511334367204</v>
      </c>
      <c r="X14" s="17">
        <v>0.125331774942053</v>
      </c>
      <c r="Y14" s="17">
        <v>0.16956423917872901</v>
      </c>
      <c r="Z14" s="17">
        <v>0.18411935032005899</v>
      </c>
      <c r="AA14" s="17">
        <v>0.160393847144704</v>
      </c>
      <c r="AB14" s="17">
        <v>0.12042277875676299</v>
      </c>
      <c r="AC14" s="17">
        <v>0.10701889250533</v>
      </c>
      <c r="AD14" s="17">
        <v>0.16891650922877099</v>
      </c>
      <c r="AE14" s="17"/>
      <c r="AF14" s="17">
        <v>0.138794177353287</v>
      </c>
      <c r="AG14" s="17">
        <v>0.16106364120245001</v>
      </c>
      <c r="AH14" s="17">
        <v>0.156309037849684</v>
      </c>
      <c r="AI14" s="17">
        <v>0.11317965688880301</v>
      </c>
      <c r="AJ14" s="17">
        <v>0.16080687082539999</v>
      </c>
      <c r="AK14" s="17">
        <v>0.181055933820579</v>
      </c>
      <c r="AL14" s="17"/>
      <c r="AM14" s="17">
        <v>9.5153824481613206E-2</v>
      </c>
      <c r="AN14" s="17">
        <v>0.15468152530509999</v>
      </c>
      <c r="AO14" s="17">
        <v>0.18025874798754399</v>
      </c>
      <c r="AP14" s="17">
        <v>0.13447327202074</v>
      </c>
      <c r="AQ14" s="17">
        <v>0.20058684398764301</v>
      </c>
      <c r="AR14" s="17">
        <v>0.16087666516840601</v>
      </c>
      <c r="AS14" s="17">
        <v>0.19331647065073601</v>
      </c>
      <c r="AT14" s="17">
        <v>0.22006583957982401</v>
      </c>
      <c r="AU14" s="17">
        <v>0.15709663186755199</v>
      </c>
      <c r="AV14" s="17">
        <v>0.164321054214566</v>
      </c>
      <c r="AW14" s="17">
        <v>0.143988534481022</v>
      </c>
      <c r="AX14" s="17">
        <v>0.16727219591916001</v>
      </c>
      <c r="AY14" s="17">
        <v>0.118641715242009</v>
      </c>
      <c r="AZ14" s="17">
        <v>0.159958939117329</v>
      </c>
      <c r="BA14" s="17">
        <v>0.19271437552316001</v>
      </c>
      <c r="BB14" s="17">
        <v>0.105710079111404</v>
      </c>
      <c r="BC14" s="17"/>
      <c r="BD14" s="17">
        <v>0.17279285141880299</v>
      </c>
      <c r="BE14" s="17">
        <v>0.124888832189401</v>
      </c>
      <c r="BF14" s="17">
        <v>0.17490818299238201</v>
      </c>
      <c r="BG14" s="17"/>
      <c r="BH14" s="17">
        <v>0.164325750488449</v>
      </c>
      <c r="BI14" s="17">
        <v>0.158319678332796</v>
      </c>
      <c r="BJ14" s="17">
        <v>0.152002287240147</v>
      </c>
      <c r="BK14" s="17"/>
      <c r="BL14" s="17">
        <v>0.17197693010024701</v>
      </c>
      <c r="BM14" s="17">
        <v>0.18021342919712</v>
      </c>
      <c r="BN14" s="17">
        <v>0.20359638624432699</v>
      </c>
      <c r="BO14" s="17"/>
      <c r="BP14" s="17">
        <v>0.14246393956638401</v>
      </c>
      <c r="BQ14" s="17">
        <v>0.16368670018784101</v>
      </c>
      <c r="BR14" s="17"/>
      <c r="BS14" s="17">
        <v>0.17838193473633401</v>
      </c>
      <c r="BT14" s="17">
        <v>0.205678388237862</v>
      </c>
      <c r="BU14" s="17">
        <v>0.176097408609697</v>
      </c>
      <c r="BV14" s="17">
        <v>0.12054131463183</v>
      </c>
      <c r="BW14" s="17"/>
      <c r="BX14" s="17">
        <v>0.191996002317604</v>
      </c>
      <c r="BY14" s="17">
        <v>0.103851869357359</v>
      </c>
      <c r="BZ14" s="17">
        <v>0.16018153314658401</v>
      </c>
      <c r="CA14" s="17"/>
      <c r="CB14" s="17">
        <v>0.18006292037735699</v>
      </c>
      <c r="CC14" s="17">
        <v>0.14259522958499701</v>
      </c>
      <c r="CD14" s="17">
        <v>0.135507426488511</v>
      </c>
      <c r="CE14" s="17">
        <v>0.145017171787483</v>
      </c>
      <c r="CF14" s="17">
        <v>0.19759633033737101</v>
      </c>
      <c r="CG14" s="17">
        <v>0.17684453293390701</v>
      </c>
      <c r="CH14" s="17"/>
      <c r="CI14" s="17">
        <v>0.11338032423804</v>
      </c>
      <c r="CJ14" s="17">
        <v>0.17921330565680499</v>
      </c>
      <c r="CK14" s="17">
        <v>0.15207315733192001</v>
      </c>
      <c r="CL14" s="17">
        <v>0.16105986247010401</v>
      </c>
    </row>
    <row r="15" spans="2:90" x14ac:dyDescent="0.35">
      <c r="B15" s="21" t="s">
        <v>545</v>
      </c>
      <c r="C15" s="17">
        <v>0.15314956413075001</v>
      </c>
      <c r="D15" s="17">
        <v>0.15250550851122499</v>
      </c>
      <c r="E15" s="17">
        <v>0.15464559663578301</v>
      </c>
      <c r="F15" s="17"/>
      <c r="G15" s="17">
        <v>0.22845779203527999</v>
      </c>
      <c r="H15" s="17">
        <v>0.177948750391212</v>
      </c>
      <c r="I15" s="17">
        <v>9.6624844197856705E-2</v>
      </c>
      <c r="J15" s="17">
        <v>0.13581328749773</v>
      </c>
      <c r="K15" s="17">
        <v>0.176177558312511</v>
      </c>
      <c r="L15" s="17">
        <v>0.14716539836640999</v>
      </c>
      <c r="M15" s="17">
        <v>0.113112820341706</v>
      </c>
      <c r="N15" s="17">
        <v>0.146577243602459</v>
      </c>
      <c r="O15" s="17">
        <v>0.15820107098827599</v>
      </c>
      <c r="P15" s="17"/>
      <c r="Q15" s="17">
        <v>0.158579226379361</v>
      </c>
      <c r="R15" s="17">
        <v>0.119768920900392</v>
      </c>
      <c r="S15" s="17">
        <v>0.130170160489153</v>
      </c>
      <c r="T15" s="17">
        <v>0.155804225060616</v>
      </c>
      <c r="U15" s="17"/>
      <c r="V15" s="17">
        <v>0.12058418063804401</v>
      </c>
      <c r="W15" s="17">
        <v>0.19545890409765901</v>
      </c>
      <c r="X15" s="17">
        <v>0.14466585876766699</v>
      </c>
      <c r="Y15" s="17">
        <v>0.180496901126798</v>
      </c>
      <c r="Z15" s="17">
        <v>0.14476390682017101</v>
      </c>
      <c r="AA15" s="17">
        <v>0.112836344799153</v>
      </c>
      <c r="AB15" s="17">
        <v>0.167803023634883</v>
      </c>
      <c r="AC15" s="17">
        <v>0.106469553106926</v>
      </c>
      <c r="AD15" s="17">
        <v>0.17073918569882099</v>
      </c>
      <c r="AE15" s="17"/>
      <c r="AF15" s="17">
        <v>0.136208282086037</v>
      </c>
      <c r="AG15" s="17">
        <v>0.15957500133410499</v>
      </c>
      <c r="AH15" s="17">
        <v>0.14386960605760901</v>
      </c>
      <c r="AI15" s="17">
        <v>0.13380256353206099</v>
      </c>
      <c r="AJ15" s="17">
        <v>0.176587450896416</v>
      </c>
      <c r="AK15" s="17">
        <v>0.15224539230647599</v>
      </c>
      <c r="AL15" s="17"/>
      <c r="AM15" s="17">
        <v>6.4079558513643206E-2</v>
      </c>
      <c r="AN15" s="17">
        <v>0.102720893652631</v>
      </c>
      <c r="AO15" s="17">
        <v>0.135987603455926</v>
      </c>
      <c r="AP15" s="17">
        <v>0.12019741400264</v>
      </c>
      <c r="AQ15" s="17">
        <v>0.132039316862403</v>
      </c>
      <c r="AR15" s="17">
        <v>0.17918616513650401</v>
      </c>
      <c r="AS15" s="17">
        <v>0.156637325543065</v>
      </c>
      <c r="AT15" s="17">
        <v>0.16059755612603499</v>
      </c>
      <c r="AU15" s="17">
        <v>0.14411387301506601</v>
      </c>
      <c r="AV15" s="17">
        <v>0.17074334461177901</v>
      </c>
      <c r="AW15" s="17">
        <v>0.166411666259633</v>
      </c>
      <c r="AX15" s="17">
        <v>0.27365829215683402</v>
      </c>
      <c r="AY15" s="17">
        <v>0.15440562269792199</v>
      </c>
      <c r="AZ15" s="17">
        <v>0.24923546277525799</v>
      </c>
      <c r="BA15" s="17">
        <v>9.5504201736542102E-2</v>
      </c>
      <c r="BB15" s="17">
        <v>0.19620184754929701</v>
      </c>
      <c r="BC15" s="17"/>
      <c r="BD15" s="17">
        <v>0.145870850703049</v>
      </c>
      <c r="BE15" s="17">
        <v>0.15790559645643501</v>
      </c>
      <c r="BF15" s="17">
        <v>0.158121742629871</v>
      </c>
      <c r="BG15" s="17"/>
      <c r="BH15" s="17">
        <v>0.16713447247966501</v>
      </c>
      <c r="BI15" s="17">
        <v>0.127967987668965</v>
      </c>
      <c r="BJ15" s="17">
        <v>0.172153038323445</v>
      </c>
      <c r="BK15" s="17"/>
      <c r="BL15" s="17">
        <v>0.111252496549262</v>
      </c>
      <c r="BM15" s="17">
        <v>0.14582642646820801</v>
      </c>
      <c r="BN15" s="17">
        <v>0.19415672517288199</v>
      </c>
      <c r="BO15" s="17"/>
      <c r="BP15" s="17">
        <v>0.17702646085217399</v>
      </c>
      <c r="BQ15" s="17">
        <v>0.148359746716374</v>
      </c>
      <c r="BR15" s="17"/>
      <c r="BS15" s="17">
        <v>0.143740160367023</v>
      </c>
      <c r="BT15" s="17">
        <v>0.16533982623700699</v>
      </c>
      <c r="BU15" s="17">
        <v>0.14361815165661701</v>
      </c>
      <c r="BV15" s="17">
        <v>0.156738818896559</v>
      </c>
      <c r="BW15" s="17"/>
      <c r="BX15" s="17">
        <v>0.14851173021150299</v>
      </c>
      <c r="BY15" s="17">
        <v>0.12781386719788701</v>
      </c>
      <c r="BZ15" s="17">
        <v>0.15516591417037801</v>
      </c>
      <c r="CA15" s="17"/>
      <c r="CB15" s="17">
        <v>0.16729951412379701</v>
      </c>
      <c r="CC15" s="17">
        <v>0.15569314534437501</v>
      </c>
      <c r="CD15" s="17">
        <v>0.13307524191269199</v>
      </c>
      <c r="CE15" s="17">
        <v>0.186661045054447</v>
      </c>
      <c r="CF15" s="17">
        <v>0.13558110387244501</v>
      </c>
      <c r="CG15" s="17">
        <v>0.13997491847518501</v>
      </c>
      <c r="CH15" s="17"/>
      <c r="CI15" s="17">
        <v>0.17592481516571201</v>
      </c>
      <c r="CJ15" s="17">
        <v>0.14719029724316601</v>
      </c>
      <c r="CK15" s="17">
        <v>0.123064744339399</v>
      </c>
      <c r="CL15" s="17">
        <v>0.159562251167815</v>
      </c>
    </row>
    <row r="16" spans="2:90" ht="29" x14ac:dyDescent="0.35">
      <c r="B16" s="21" t="s">
        <v>546</v>
      </c>
      <c r="C16" s="17">
        <v>0.12543879698639501</v>
      </c>
      <c r="D16" s="17">
        <v>0.136132769548126</v>
      </c>
      <c r="E16" s="17">
        <v>0.11437853217411501</v>
      </c>
      <c r="F16" s="17"/>
      <c r="G16" s="17">
        <v>9.9259746320753198E-2</v>
      </c>
      <c r="H16" s="17">
        <v>0.106833818328084</v>
      </c>
      <c r="I16" s="17">
        <v>9.3777806197976002E-2</v>
      </c>
      <c r="J16" s="17">
        <v>0.13403032728825101</v>
      </c>
      <c r="K16" s="17">
        <v>0.130781154735018</v>
      </c>
      <c r="L16" s="17">
        <v>0.12036916968634501</v>
      </c>
      <c r="M16" s="17">
        <v>0.16854593097361401</v>
      </c>
      <c r="N16" s="17">
        <v>0.13016493553087799</v>
      </c>
      <c r="O16" s="17">
        <v>0.139560583804685</v>
      </c>
      <c r="P16" s="17"/>
      <c r="Q16" s="17">
        <v>0.135120110682726</v>
      </c>
      <c r="R16" s="17">
        <v>0.121211472398565</v>
      </c>
      <c r="S16" s="17">
        <v>0.114817027362939</v>
      </c>
      <c r="T16" s="17">
        <v>0.12529732916502601</v>
      </c>
      <c r="U16" s="17"/>
      <c r="V16" s="17">
        <v>0.103117083397059</v>
      </c>
      <c r="W16" s="17">
        <v>0.120132966194111</v>
      </c>
      <c r="X16" s="17">
        <v>0.11791766662131201</v>
      </c>
      <c r="Y16" s="17">
        <v>0.12575052360042099</v>
      </c>
      <c r="Z16" s="17">
        <v>0.12826399442540401</v>
      </c>
      <c r="AA16" s="17">
        <v>0.14114547572153899</v>
      </c>
      <c r="AB16" s="17">
        <v>0.10722956943447901</v>
      </c>
      <c r="AC16" s="17">
        <v>0.13283188268660101</v>
      </c>
      <c r="AD16" s="17">
        <v>0.160618730184586</v>
      </c>
      <c r="AE16" s="17"/>
      <c r="AF16" s="17">
        <v>0.13194887186596799</v>
      </c>
      <c r="AG16" s="17">
        <v>0.13754537972630601</v>
      </c>
      <c r="AH16" s="17">
        <v>0.12088332694507301</v>
      </c>
      <c r="AI16" s="17">
        <v>6.2736518422772003E-2</v>
      </c>
      <c r="AJ16" s="17">
        <v>0.108362740299837</v>
      </c>
      <c r="AK16" s="17">
        <v>0.134993692887457</v>
      </c>
      <c r="AL16" s="17"/>
      <c r="AM16" s="17">
        <v>9.2261514429422806E-2</v>
      </c>
      <c r="AN16" s="17">
        <v>0.124398867282826</v>
      </c>
      <c r="AO16" s="17">
        <v>0.14254553761990399</v>
      </c>
      <c r="AP16" s="17">
        <v>0.12831946670670999</v>
      </c>
      <c r="AQ16" s="17">
        <v>0.14094944992485001</v>
      </c>
      <c r="AR16" s="17">
        <v>0.141750479524863</v>
      </c>
      <c r="AS16" s="17">
        <v>0.12262381169131201</v>
      </c>
      <c r="AT16" s="17">
        <v>0.13834063483154399</v>
      </c>
      <c r="AU16" s="17">
        <v>0.20125392764776601</v>
      </c>
      <c r="AV16" s="17">
        <v>8.65402836909097E-2</v>
      </c>
      <c r="AW16" s="17">
        <v>0.13202563407264201</v>
      </c>
      <c r="AX16" s="17">
        <v>0.136560308925117</v>
      </c>
      <c r="AY16" s="17">
        <v>0.110980501540152</v>
      </c>
      <c r="AZ16" s="17">
        <v>8.68284971744685E-2</v>
      </c>
      <c r="BA16" s="17">
        <v>8.8354527495816099E-2</v>
      </c>
      <c r="BB16" s="17">
        <v>8.7783269663158997E-2</v>
      </c>
      <c r="BC16" s="17"/>
      <c r="BD16" s="17">
        <v>0.13334059713303101</v>
      </c>
      <c r="BE16" s="17">
        <v>0.113187753436293</v>
      </c>
      <c r="BF16" s="17">
        <v>0.130295713191621</v>
      </c>
      <c r="BG16" s="17"/>
      <c r="BH16" s="17">
        <v>0.122910910714445</v>
      </c>
      <c r="BI16" s="17">
        <v>0.14219056270150299</v>
      </c>
      <c r="BJ16" s="17">
        <v>0.150004618533157</v>
      </c>
      <c r="BK16" s="17"/>
      <c r="BL16" s="17">
        <v>0.154178965746188</v>
      </c>
      <c r="BM16" s="17">
        <v>0.104662418393499</v>
      </c>
      <c r="BN16" s="17">
        <v>0.15469091706451699</v>
      </c>
      <c r="BO16" s="17"/>
      <c r="BP16" s="17">
        <v>0.10030639553387601</v>
      </c>
      <c r="BQ16" s="17">
        <v>0.13037723221584699</v>
      </c>
      <c r="BR16" s="17"/>
      <c r="BS16" s="17">
        <v>0.13228672282289</v>
      </c>
      <c r="BT16" s="17">
        <v>0.117673697243978</v>
      </c>
      <c r="BU16" s="17">
        <v>0.13834367903634001</v>
      </c>
      <c r="BV16" s="17">
        <v>0.120223564434439</v>
      </c>
      <c r="BW16" s="17"/>
      <c r="BX16" s="17">
        <v>0.12928168184931599</v>
      </c>
      <c r="BY16" s="17">
        <v>0.100799636744288</v>
      </c>
      <c r="BZ16" s="17">
        <v>0.12657217264409201</v>
      </c>
      <c r="CA16" s="17"/>
      <c r="CB16" s="17">
        <v>0.129510766318189</v>
      </c>
      <c r="CC16" s="17">
        <v>0.11789103924908401</v>
      </c>
      <c r="CD16" s="17">
        <v>0.10186523254252999</v>
      </c>
      <c r="CE16" s="17">
        <v>0.12941479539860801</v>
      </c>
      <c r="CF16" s="17">
        <v>0.16013235184896699</v>
      </c>
      <c r="CG16" s="17">
        <v>0.13072529272154301</v>
      </c>
      <c r="CH16" s="17"/>
      <c r="CI16" s="17">
        <v>0.12111785577827</v>
      </c>
      <c r="CJ16" s="17">
        <v>0.12900184740178899</v>
      </c>
      <c r="CK16" s="17">
        <v>0.14544838779490099</v>
      </c>
      <c r="CL16" s="17">
        <v>0.118980845417913</v>
      </c>
    </row>
    <row r="17" spans="2:90" ht="29" x14ac:dyDescent="0.35">
      <c r="B17" s="21" t="s">
        <v>547</v>
      </c>
      <c r="C17" s="17">
        <v>0.105721728168018</v>
      </c>
      <c r="D17" s="17">
        <v>0.109643980102456</v>
      </c>
      <c r="E17" s="17">
        <v>0.100835642773892</v>
      </c>
      <c r="F17" s="17"/>
      <c r="G17" s="17">
        <v>6.60282048927084E-2</v>
      </c>
      <c r="H17" s="17">
        <v>9.6651591529527403E-2</v>
      </c>
      <c r="I17" s="17">
        <v>0.10826015138098199</v>
      </c>
      <c r="J17" s="17">
        <v>0.109170468767792</v>
      </c>
      <c r="K17" s="17">
        <v>0.112053616408816</v>
      </c>
      <c r="L17" s="17">
        <v>0.110245893439154</v>
      </c>
      <c r="M17" s="17">
        <v>0.11144548104033</v>
      </c>
      <c r="N17" s="17">
        <v>0.12171111155396599</v>
      </c>
      <c r="O17" s="17">
        <v>0.113001507328714</v>
      </c>
      <c r="P17" s="17"/>
      <c r="Q17" s="17">
        <v>0.120887579686769</v>
      </c>
      <c r="R17" s="17">
        <v>0.15026505247028199</v>
      </c>
      <c r="S17" s="17">
        <v>0.157625918411129</v>
      </c>
      <c r="T17" s="17">
        <v>9.8259311998790802E-2</v>
      </c>
      <c r="U17" s="17"/>
      <c r="V17" s="17">
        <v>0.11980791131096701</v>
      </c>
      <c r="W17" s="17">
        <v>7.3721189968833103E-2</v>
      </c>
      <c r="X17" s="17">
        <v>9.5485574761965203E-2</v>
      </c>
      <c r="Y17" s="17">
        <v>0.107319926871174</v>
      </c>
      <c r="Z17" s="17">
        <v>0.114277602799777</v>
      </c>
      <c r="AA17" s="17">
        <v>0.13097585067091999</v>
      </c>
      <c r="AB17" s="17">
        <v>0.107997430098129</v>
      </c>
      <c r="AC17" s="17">
        <v>9.8944746453728999E-2</v>
      </c>
      <c r="AD17" s="17">
        <v>0.10622783228923199</v>
      </c>
      <c r="AE17" s="17"/>
      <c r="AF17" s="17">
        <v>7.8234318910337095E-2</v>
      </c>
      <c r="AG17" s="17">
        <v>9.9883495878064193E-2</v>
      </c>
      <c r="AH17" s="17">
        <v>0.124975537248512</v>
      </c>
      <c r="AI17" s="17">
        <v>5.7681604929827199E-2</v>
      </c>
      <c r="AJ17" s="17">
        <v>0.105004771911615</v>
      </c>
      <c r="AK17" s="17">
        <v>0.129437346044909</v>
      </c>
      <c r="AL17" s="17"/>
      <c r="AM17" s="17">
        <v>0.11538512037156699</v>
      </c>
      <c r="AN17" s="17">
        <v>0.132297136972336</v>
      </c>
      <c r="AO17" s="17">
        <v>0.12500978660520601</v>
      </c>
      <c r="AP17" s="17">
        <v>9.3293154793060801E-2</v>
      </c>
      <c r="AQ17" s="17">
        <v>0.129103028635392</v>
      </c>
      <c r="AR17" s="17">
        <v>8.9663308033059094E-2</v>
      </c>
      <c r="AS17" s="17">
        <v>9.9574715763601898E-2</v>
      </c>
      <c r="AT17" s="17">
        <v>0.11684379559464</v>
      </c>
      <c r="AU17" s="17">
        <v>8.7442894914910294E-2</v>
      </c>
      <c r="AV17" s="17">
        <v>0.101246556411671</v>
      </c>
      <c r="AW17" s="17">
        <v>0.100889086584549</v>
      </c>
      <c r="AX17" s="17">
        <v>0.103802402045628</v>
      </c>
      <c r="AY17" s="17">
        <v>0.11273447525592099</v>
      </c>
      <c r="AZ17" s="17">
        <v>0.13695272456510299</v>
      </c>
      <c r="BA17" s="17">
        <v>0.11488625438417201</v>
      </c>
      <c r="BB17" s="17">
        <v>9.4167375993914199E-2</v>
      </c>
      <c r="BC17" s="17"/>
      <c r="BD17" s="17">
        <v>0.114756296767785</v>
      </c>
      <c r="BE17" s="17">
        <v>0.112489213349727</v>
      </c>
      <c r="BF17" s="17">
        <v>9.3663166933231706E-2</v>
      </c>
      <c r="BG17" s="17"/>
      <c r="BH17" s="17">
        <v>9.1353620798396998E-2</v>
      </c>
      <c r="BI17" s="17">
        <v>0.14083074606580301</v>
      </c>
      <c r="BJ17" s="17">
        <v>0.15295603989975601</v>
      </c>
      <c r="BK17" s="17"/>
      <c r="BL17" s="17">
        <v>9.7415184574600994E-2</v>
      </c>
      <c r="BM17" s="17">
        <v>0.132687918426801</v>
      </c>
      <c r="BN17" s="17">
        <v>9.0849850777949506E-2</v>
      </c>
      <c r="BO17" s="17"/>
      <c r="BP17" s="17">
        <v>8.6035175203149697E-2</v>
      </c>
      <c r="BQ17" s="17">
        <v>0.1107899403402</v>
      </c>
      <c r="BR17" s="17"/>
      <c r="BS17" s="17">
        <v>0.11153358638977499</v>
      </c>
      <c r="BT17" s="17">
        <v>9.21040157681359E-2</v>
      </c>
      <c r="BU17" s="17">
        <v>0.118102128993292</v>
      </c>
      <c r="BV17" s="17">
        <v>9.8768131883835E-2</v>
      </c>
      <c r="BW17" s="17"/>
      <c r="BX17" s="17">
        <v>0.11846910308469399</v>
      </c>
      <c r="BY17" s="17">
        <v>7.6006298506388195E-2</v>
      </c>
      <c r="BZ17" s="17">
        <v>0.106284887886389</v>
      </c>
      <c r="CA17" s="17"/>
      <c r="CB17" s="17">
        <v>9.2344108728925706E-2</v>
      </c>
      <c r="CC17" s="17">
        <v>0.102493606463502</v>
      </c>
      <c r="CD17" s="17">
        <v>8.3753507376714303E-2</v>
      </c>
      <c r="CE17" s="17">
        <v>9.4821530123359005E-2</v>
      </c>
      <c r="CF17" s="17">
        <v>0.14002222786802501</v>
      </c>
      <c r="CG17" s="17">
        <v>0.14156448750929901</v>
      </c>
      <c r="CH17" s="17"/>
      <c r="CI17" s="17">
        <v>9.8824458910397497E-2</v>
      </c>
      <c r="CJ17" s="17">
        <v>9.8483777545536999E-2</v>
      </c>
      <c r="CK17" s="17">
        <v>0.11094113050382901</v>
      </c>
      <c r="CL17" s="17">
        <v>0.110148711400761</v>
      </c>
    </row>
    <row r="18" spans="2:90" x14ac:dyDescent="0.35">
      <c r="B18" s="21" t="s">
        <v>548</v>
      </c>
      <c r="C18" s="17">
        <v>9.9945010876589996E-2</v>
      </c>
      <c r="D18" s="17">
        <v>0.112651198459323</v>
      </c>
      <c r="E18" s="17">
        <v>8.7310467614573506E-2</v>
      </c>
      <c r="F18" s="17"/>
      <c r="G18" s="17">
        <v>6.3186330657684697E-2</v>
      </c>
      <c r="H18" s="17">
        <v>9.6872409559639994E-2</v>
      </c>
      <c r="I18" s="17">
        <v>0.10392246103882501</v>
      </c>
      <c r="J18" s="17">
        <v>0.12676820147830201</v>
      </c>
      <c r="K18" s="17">
        <v>0.12079246110922499</v>
      </c>
      <c r="L18" s="17">
        <v>8.8715943349831003E-2</v>
      </c>
      <c r="M18" s="17">
        <v>0.108277468351097</v>
      </c>
      <c r="N18" s="17">
        <v>9.4425617273094703E-2</v>
      </c>
      <c r="O18" s="17">
        <v>9.7355791560828894E-2</v>
      </c>
      <c r="P18" s="17"/>
      <c r="Q18" s="17">
        <v>0.10763376288852899</v>
      </c>
      <c r="R18" s="17">
        <v>7.0924499876698702E-2</v>
      </c>
      <c r="S18" s="17">
        <v>0.12298808632446</v>
      </c>
      <c r="T18" s="17">
        <v>0.10249213288144</v>
      </c>
      <c r="U18" s="17"/>
      <c r="V18" s="17">
        <v>0.10043439222492299</v>
      </c>
      <c r="W18" s="17">
        <v>8.9967909103955399E-2</v>
      </c>
      <c r="X18" s="17">
        <v>8.8198418608567197E-2</v>
      </c>
      <c r="Y18" s="17">
        <v>0.12161426971943</v>
      </c>
      <c r="Z18" s="17">
        <v>0.10820335039835299</v>
      </c>
      <c r="AA18" s="17">
        <v>7.9014140347031706E-2</v>
      </c>
      <c r="AB18" s="17">
        <v>8.87533678026209E-2</v>
      </c>
      <c r="AC18" s="17">
        <v>0.12635547640084299</v>
      </c>
      <c r="AD18" s="17">
        <v>0.11418324309858199</v>
      </c>
      <c r="AE18" s="17"/>
      <c r="AF18" s="17">
        <v>0.107142073444629</v>
      </c>
      <c r="AG18" s="17">
        <v>0.104525613168759</v>
      </c>
      <c r="AH18" s="17">
        <v>8.9893619298359206E-2</v>
      </c>
      <c r="AI18" s="17">
        <v>7.2283742618556204E-2</v>
      </c>
      <c r="AJ18" s="17">
        <v>0.10047124200810199</v>
      </c>
      <c r="AK18" s="17">
        <v>9.8886038787064201E-2</v>
      </c>
      <c r="AL18" s="17"/>
      <c r="AM18" s="17">
        <v>8.1533810143455093E-2</v>
      </c>
      <c r="AN18" s="17">
        <v>0.107371568753183</v>
      </c>
      <c r="AO18" s="17">
        <v>0.110553314549191</v>
      </c>
      <c r="AP18" s="17">
        <v>0.10371224253784</v>
      </c>
      <c r="AQ18" s="17">
        <v>0.10537459351628101</v>
      </c>
      <c r="AR18" s="17">
        <v>0.127719489190707</v>
      </c>
      <c r="AS18" s="17">
        <v>0.11107900178466899</v>
      </c>
      <c r="AT18" s="17">
        <v>0.133455538569204</v>
      </c>
      <c r="AU18" s="17">
        <v>9.0308332168255803E-2</v>
      </c>
      <c r="AV18" s="17">
        <v>0.12913118246067501</v>
      </c>
      <c r="AW18" s="17">
        <v>7.5940451873116502E-2</v>
      </c>
      <c r="AX18" s="17">
        <v>9.8140266831457296E-2</v>
      </c>
      <c r="AY18" s="17">
        <v>7.3944739813200294E-2</v>
      </c>
      <c r="AZ18" s="17">
        <v>7.4555010223152293E-2</v>
      </c>
      <c r="BA18" s="17">
        <v>8.8239841378583594E-2</v>
      </c>
      <c r="BB18" s="17">
        <v>0.11186797981039</v>
      </c>
      <c r="BC18" s="17"/>
      <c r="BD18" s="17">
        <v>0.104686702154332</v>
      </c>
      <c r="BE18" s="17">
        <v>9.1445282685160695E-2</v>
      </c>
      <c r="BF18" s="17">
        <v>0.10579606803913399</v>
      </c>
      <c r="BG18" s="17"/>
      <c r="BH18" s="17">
        <v>9.06759544251209E-2</v>
      </c>
      <c r="BI18" s="17">
        <v>0.110625020417619</v>
      </c>
      <c r="BJ18" s="17">
        <v>0.15000739315197401</v>
      </c>
      <c r="BK18" s="17"/>
      <c r="BL18" s="17">
        <v>0.14446405914369101</v>
      </c>
      <c r="BM18" s="17">
        <v>0.120610030680756</v>
      </c>
      <c r="BN18" s="17">
        <v>0.120186021142851</v>
      </c>
      <c r="BO18" s="17"/>
      <c r="BP18" s="17">
        <v>0.10478768838967401</v>
      </c>
      <c r="BQ18" s="17">
        <v>9.9440754847378798E-2</v>
      </c>
      <c r="BR18" s="17"/>
      <c r="BS18" s="17">
        <v>0.172805509127225</v>
      </c>
      <c r="BT18" s="17">
        <v>9.8766902793665706E-2</v>
      </c>
      <c r="BU18" s="17">
        <v>9.0443669482343197E-2</v>
      </c>
      <c r="BV18" s="17">
        <v>8.5104881833762996E-2</v>
      </c>
      <c r="BW18" s="17"/>
      <c r="BX18" s="17">
        <v>0.145291131837337</v>
      </c>
      <c r="BY18" s="17">
        <v>0.11692891935812701</v>
      </c>
      <c r="BZ18" s="17">
        <v>9.4408972577356601E-2</v>
      </c>
      <c r="CA18" s="17"/>
      <c r="CB18" s="17">
        <v>0.12379345413137401</v>
      </c>
      <c r="CC18" s="17">
        <v>0.12313575532332199</v>
      </c>
      <c r="CD18" s="17">
        <v>5.92361135295012E-2</v>
      </c>
      <c r="CE18" s="17">
        <v>9.1715909979280197E-2</v>
      </c>
      <c r="CF18" s="17">
        <v>9.95284195419055E-2</v>
      </c>
      <c r="CG18" s="17">
        <v>0.11308195038013601</v>
      </c>
      <c r="CH18" s="17"/>
      <c r="CI18" s="17">
        <v>0.139684394167607</v>
      </c>
      <c r="CJ18" s="17">
        <v>8.1099490830369506E-2</v>
      </c>
      <c r="CK18" s="17">
        <v>9.0568490125397194E-2</v>
      </c>
      <c r="CL18" s="17">
        <v>0.104639991857431</v>
      </c>
    </row>
    <row r="19" spans="2:90" x14ac:dyDescent="0.35">
      <c r="B19" s="21" t="s">
        <v>549</v>
      </c>
      <c r="C19" s="17">
        <v>9.1573468291751697E-2</v>
      </c>
      <c r="D19" s="17">
        <v>0.110071759518898</v>
      </c>
      <c r="E19" s="17">
        <v>7.4790847249078501E-2</v>
      </c>
      <c r="F19" s="17"/>
      <c r="G19" s="17">
        <v>0.123094051126644</v>
      </c>
      <c r="H19" s="17">
        <v>9.2774134507954201E-2</v>
      </c>
      <c r="I19" s="17">
        <v>9.9579429612639603E-2</v>
      </c>
      <c r="J19" s="17">
        <v>5.7358274417136298E-2</v>
      </c>
      <c r="K19" s="17">
        <v>8.2777795205193794E-2</v>
      </c>
      <c r="L19" s="17">
        <v>6.8122700545154694E-2</v>
      </c>
      <c r="M19" s="17">
        <v>9.3923615442472005E-2</v>
      </c>
      <c r="N19" s="17">
        <v>9.0044593153961405E-2</v>
      </c>
      <c r="O19" s="17">
        <v>0.115032651736777</v>
      </c>
      <c r="P19" s="17"/>
      <c r="Q19" s="17">
        <v>8.8326102859740296E-2</v>
      </c>
      <c r="R19" s="17">
        <v>0.13354138240368699</v>
      </c>
      <c r="S19" s="17">
        <v>6.3584450282325497E-2</v>
      </c>
      <c r="T19" s="17">
        <v>9.3054023051828499E-2</v>
      </c>
      <c r="U19" s="17"/>
      <c r="V19" s="17">
        <v>7.6753070595642306E-2</v>
      </c>
      <c r="W19" s="17">
        <v>6.7302135860430601E-2</v>
      </c>
      <c r="X19" s="17">
        <v>0.12382262786136899</v>
      </c>
      <c r="Y19" s="17">
        <v>7.1069016238202803E-2</v>
      </c>
      <c r="Z19" s="17">
        <v>0.106191271431696</v>
      </c>
      <c r="AA19" s="17">
        <v>0.101570326925833</v>
      </c>
      <c r="AB19" s="17">
        <v>0.14255780343881599</v>
      </c>
      <c r="AC19" s="17">
        <v>9.6863761633681003E-2</v>
      </c>
      <c r="AD19" s="17">
        <v>7.24665997589517E-2</v>
      </c>
      <c r="AE19" s="17"/>
      <c r="AF19" s="17">
        <v>8.7073174315323201E-2</v>
      </c>
      <c r="AG19" s="17">
        <v>8.1238479487878199E-2</v>
      </c>
      <c r="AH19" s="17">
        <v>9.8446144745304096E-2</v>
      </c>
      <c r="AI19" s="17">
        <v>0.109942976610233</v>
      </c>
      <c r="AJ19" s="17">
        <v>9.9849502877521895E-2</v>
      </c>
      <c r="AK19" s="17">
        <v>9.1061076446420502E-2</v>
      </c>
      <c r="AL19" s="17"/>
      <c r="AM19" s="17">
        <v>6.20060253655004E-2</v>
      </c>
      <c r="AN19" s="17">
        <v>9.5705913863018105E-2</v>
      </c>
      <c r="AO19" s="17">
        <v>9.0218870080714803E-2</v>
      </c>
      <c r="AP19" s="17">
        <v>8.8741977729738103E-2</v>
      </c>
      <c r="AQ19" s="17">
        <v>7.2714968441179001E-2</v>
      </c>
      <c r="AR19" s="17">
        <v>0.122805035055914</v>
      </c>
      <c r="AS19" s="17">
        <v>0.104711853183066</v>
      </c>
      <c r="AT19" s="17">
        <v>0.116751628835537</v>
      </c>
      <c r="AU19" s="17">
        <v>9.0773823529668604E-2</v>
      </c>
      <c r="AV19" s="17">
        <v>0.12993463993270499</v>
      </c>
      <c r="AW19" s="17">
        <v>0.136670661881832</v>
      </c>
      <c r="AX19" s="17">
        <v>6.0483541000701802E-2</v>
      </c>
      <c r="AY19" s="17">
        <v>9.3813750910461804E-2</v>
      </c>
      <c r="AZ19" s="17">
        <v>8.7697342309341106E-2</v>
      </c>
      <c r="BA19" s="17">
        <v>0.14387769807534401</v>
      </c>
      <c r="BB19" s="17">
        <v>5.8034319932074599E-2</v>
      </c>
      <c r="BC19" s="17"/>
      <c r="BD19" s="17">
        <v>8.3132893666480204E-2</v>
      </c>
      <c r="BE19" s="17">
        <v>8.2343586954036097E-2</v>
      </c>
      <c r="BF19" s="17">
        <v>0.10550637246508</v>
      </c>
      <c r="BG19" s="17"/>
      <c r="BH19" s="17">
        <v>9.3095079947499701E-2</v>
      </c>
      <c r="BI19" s="17">
        <v>9.3225045672814505E-2</v>
      </c>
      <c r="BJ19" s="17">
        <v>7.2486234954194498E-2</v>
      </c>
      <c r="BK19" s="17"/>
      <c r="BL19" s="17">
        <v>7.7298233411966399E-2</v>
      </c>
      <c r="BM19" s="17">
        <v>0.119703101363887</v>
      </c>
      <c r="BN19" s="17">
        <v>9.5322153729777301E-2</v>
      </c>
      <c r="BO19" s="17"/>
      <c r="BP19" s="17">
        <v>7.3618788004161606E-2</v>
      </c>
      <c r="BQ19" s="17">
        <v>0.106700433878</v>
      </c>
      <c r="BR19" s="17"/>
      <c r="BS19" s="17">
        <v>7.9980981559096401E-2</v>
      </c>
      <c r="BT19" s="17">
        <v>0.103644663293217</v>
      </c>
      <c r="BU19" s="17">
        <v>8.3700526719227397E-2</v>
      </c>
      <c r="BV19" s="17">
        <v>9.6088592050669497E-2</v>
      </c>
      <c r="BW19" s="17"/>
      <c r="BX19" s="17">
        <v>9.07354297439944E-2</v>
      </c>
      <c r="BY19" s="17">
        <v>5.9303565741315498E-2</v>
      </c>
      <c r="BZ19" s="17">
        <v>9.3639487554875403E-2</v>
      </c>
      <c r="CA19" s="17"/>
      <c r="CB19" s="17">
        <v>7.6620173555514801E-2</v>
      </c>
      <c r="CC19" s="17">
        <v>8.5740591633461302E-2</v>
      </c>
      <c r="CD19" s="17">
        <v>0.10535261493395399</v>
      </c>
      <c r="CE19" s="17">
        <v>7.5469434850322301E-2</v>
      </c>
      <c r="CF19" s="17">
        <v>9.4814177062668301E-2</v>
      </c>
      <c r="CG19" s="17">
        <v>0.111469448981639</v>
      </c>
      <c r="CH19" s="17"/>
      <c r="CI19" s="17">
        <v>9.0312997496876504E-2</v>
      </c>
      <c r="CJ19" s="17">
        <v>8.0219213273181503E-2</v>
      </c>
      <c r="CK19" s="17">
        <v>0.119364360274443</v>
      </c>
      <c r="CL19" s="17">
        <v>9.1155739680977899E-2</v>
      </c>
    </row>
    <row r="20" spans="2:90" ht="29" x14ac:dyDescent="0.35">
      <c r="B20" s="21" t="s">
        <v>550</v>
      </c>
      <c r="C20" s="17">
        <v>8.9781864845777298E-2</v>
      </c>
      <c r="D20" s="17">
        <v>0.10658122112450701</v>
      </c>
      <c r="E20" s="17">
        <v>7.0469135669834301E-2</v>
      </c>
      <c r="F20" s="17"/>
      <c r="G20" s="17">
        <v>9.3727897781073002E-2</v>
      </c>
      <c r="H20" s="17">
        <v>8.0300642594183597E-2</v>
      </c>
      <c r="I20" s="17">
        <v>8.67436919567426E-2</v>
      </c>
      <c r="J20" s="17">
        <v>8.7329235878689598E-2</v>
      </c>
      <c r="K20" s="17">
        <v>9.5691045982169695E-2</v>
      </c>
      <c r="L20" s="17">
        <v>8.6929679374142296E-2</v>
      </c>
      <c r="M20" s="17">
        <v>9.8208683386178205E-2</v>
      </c>
      <c r="N20" s="17">
        <v>8.1259040332212804E-2</v>
      </c>
      <c r="O20" s="17">
        <v>9.7245836520816406E-2</v>
      </c>
      <c r="P20" s="17"/>
      <c r="Q20" s="17">
        <v>8.8434903903526499E-2</v>
      </c>
      <c r="R20" s="17">
        <v>0.114023688191616</v>
      </c>
      <c r="S20" s="17">
        <v>0.14120084237431599</v>
      </c>
      <c r="T20" s="17">
        <v>8.5247378582132105E-2</v>
      </c>
      <c r="U20" s="17"/>
      <c r="V20" s="17">
        <v>0.110544720666584</v>
      </c>
      <c r="W20" s="17">
        <v>7.6337685617682893E-2</v>
      </c>
      <c r="X20" s="17">
        <v>6.5871518797523204E-2</v>
      </c>
      <c r="Y20" s="17">
        <v>0.119832139362659</v>
      </c>
      <c r="Z20" s="17">
        <v>8.5632977912223407E-2</v>
      </c>
      <c r="AA20" s="17">
        <v>7.2998784063961306E-2</v>
      </c>
      <c r="AB20" s="17">
        <v>9.4276626975393005E-2</v>
      </c>
      <c r="AC20" s="17">
        <v>8.16989354390983E-2</v>
      </c>
      <c r="AD20" s="17">
        <v>8.9886916052047405E-2</v>
      </c>
      <c r="AE20" s="17"/>
      <c r="AF20" s="17">
        <v>8.1304401273540799E-2</v>
      </c>
      <c r="AG20" s="17">
        <v>9.7394771603149299E-2</v>
      </c>
      <c r="AH20" s="17">
        <v>8.1978414232493704E-2</v>
      </c>
      <c r="AI20" s="17">
        <v>9.6343493270204805E-2</v>
      </c>
      <c r="AJ20" s="17">
        <v>5.6904344699346597E-2</v>
      </c>
      <c r="AK20" s="17">
        <v>0.11248891957824</v>
      </c>
      <c r="AL20" s="17"/>
      <c r="AM20" s="17">
        <v>0.12413538559036499</v>
      </c>
      <c r="AN20" s="17">
        <v>0.119833438833787</v>
      </c>
      <c r="AO20" s="17">
        <v>6.9427712922382798E-2</v>
      </c>
      <c r="AP20" s="17">
        <v>0.10793045264292001</v>
      </c>
      <c r="AQ20" s="17">
        <v>0.102376128493817</v>
      </c>
      <c r="AR20" s="17">
        <v>7.5716833576728398E-2</v>
      </c>
      <c r="AS20" s="17">
        <v>9.1264778539621602E-2</v>
      </c>
      <c r="AT20" s="17">
        <v>0.13913384710190699</v>
      </c>
      <c r="AU20" s="17">
        <v>7.3952351510148201E-2</v>
      </c>
      <c r="AV20" s="17">
        <v>8.3070362180392696E-2</v>
      </c>
      <c r="AW20" s="17">
        <v>0.10106269764324601</v>
      </c>
      <c r="AX20" s="17">
        <v>4.79049611040109E-2</v>
      </c>
      <c r="AY20" s="17">
        <v>0.10800955384972299</v>
      </c>
      <c r="AZ20" s="17">
        <v>3.74860655133104E-2</v>
      </c>
      <c r="BA20" s="17">
        <v>6.6202875501473205E-2</v>
      </c>
      <c r="BB20" s="17">
        <v>0.100685080267195</v>
      </c>
      <c r="BC20" s="17"/>
      <c r="BD20" s="17">
        <v>8.9467327655426102E-2</v>
      </c>
      <c r="BE20" s="17">
        <v>9.6247267048002599E-2</v>
      </c>
      <c r="BF20" s="17">
        <v>8.4841497252872405E-2</v>
      </c>
      <c r="BG20" s="17"/>
      <c r="BH20" s="17">
        <v>7.9966294715714301E-2</v>
      </c>
      <c r="BI20" s="17">
        <v>0.117760780949661</v>
      </c>
      <c r="BJ20" s="17">
        <v>0.11219043723737999</v>
      </c>
      <c r="BK20" s="17"/>
      <c r="BL20" s="17">
        <v>0.14985597549090601</v>
      </c>
      <c r="BM20" s="17">
        <v>0.108058748609985</v>
      </c>
      <c r="BN20" s="17">
        <v>9.1413270534213498E-2</v>
      </c>
      <c r="BO20" s="17"/>
      <c r="BP20" s="17">
        <v>9.3870863587120296E-2</v>
      </c>
      <c r="BQ20" s="17">
        <v>9.3444375856409995E-2</v>
      </c>
      <c r="BR20" s="17"/>
      <c r="BS20" s="17">
        <v>8.5203813836855199E-2</v>
      </c>
      <c r="BT20" s="17">
        <v>9.2004838450525706E-2</v>
      </c>
      <c r="BU20" s="17">
        <v>0.101883964992036</v>
      </c>
      <c r="BV20" s="17">
        <v>8.6255842457130402E-2</v>
      </c>
      <c r="BW20" s="17"/>
      <c r="BX20" s="17">
        <v>0.110417993403118</v>
      </c>
      <c r="BY20" s="17">
        <v>0.10121596210162601</v>
      </c>
      <c r="BZ20" s="17">
        <v>8.7034845809707398E-2</v>
      </c>
      <c r="CA20" s="17"/>
      <c r="CB20" s="17">
        <v>5.7274330711202102E-2</v>
      </c>
      <c r="CC20" s="17">
        <v>9.6028918116967302E-2</v>
      </c>
      <c r="CD20" s="17">
        <v>7.2669214776416705E-2</v>
      </c>
      <c r="CE20" s="17">
        <v>8.25719927762259E-2</v>
      </c>
      <c r="CF20" s="17">
        <v>9.2049726727738396E-2</v>
      </c>
      <c r="CG20" s="17">
        <v>0.15314121167348599</v>
      </c>
      <c r="CH20" s="17"/>
      <c r="CI20" s="17">
        <v>8.9619613362893397E-2</v>
      </c>
      <c r="CJ20" s="17">
        <v>7.0404264301624497E-2</v>
      </c>
      <c r="CK20" s="17">
        <v>0.123004420525237</v>
      </c>
      <c r="CL20" s="17">
        <v>9.2404047415441101E-2</v>
      </c>
    </row>
    <row r="21" spans="2:90" x14ac:dyDescent="0.35">
      <c r="B21" s="21" t="s">
        <v>551</v>
      </c>
      <c r="C21" s="17">
        <v>8.4271498750645907E-2</v>
      </c>
      <c r="D21" s="17">
        <v>9.8463105703142498E-2</v>
      </c>
      <c r="E21" s="17">
        <v>7.0440558266813197E-2</v>
      </c>
      <c r="F21" s="17"/>
      <c r="G21" s="17">
        <v>7.6450599196030505E-2</v>
      </c>
      <c r="H21" s="17">
        <v>3.7804190532655498E-2</v>
      </c>
      <c r="I21" s="17">
        <v>9.3318456187808305E-2</v>
      </c>
      <c r="J21" s="17">
        <v>8.9321977427929494E-2</v>
      </c>
      <c r="K21" s="17">
        <v>9.4488745312038602E-2</v>
      </c>
      <c r="L21" s="17">
        <v>0.118703387829241</v>
      </c>
      <c r="M21" s="17">
        <v>7.0641633850914903E-2</v>
      </c>
      <c r="N21" s="17">
        <v>6.5527906016976903E-2</v>
      </c>
      <c r="O21" s="17">
        <v>0.11039380831951601</v>
      </c>
      <c r="P21" s="17"/>
      <c r="Q21" s="17">
        <v>7.9801145925609898E-2</v>
      </c>
      <c r="R21" s="17">
        <v>8.6999002243022996E-2</v>
      </c>
      <c r="S21" s="17">
        <v>8.6327198254725096E-2</v>
      </c>
      <c r="T21" s="17">
        <v>8.4776053849315802E-2</v>
      </c>
      <c r="U21" s="17"/>
      <c r="V21" s="17">
        <v>8.2481012343972399E-2</v>
      </c>
      <c r="W21" s="17">
        <v>7.4781541907568305E-2</v>
      </c>
      <c r="X21" s="17">
        <v>7.6513244425983201E-2</v>
      </c>
      <c r="Y21" s="17">
        <v>8.6096132727833202E-2</v>
      </c>
      <c r="Z21" s="17">
        <v>7.0749686983386004E-2</v>
      </c>
      <c r="AA21" s="17">
        <v>5.9859981487264999E-2</v>
      </c>
      <c r="AB21" s="17">
        <v>0.122864627470248</v>
      </c>
      <c r="AC21" s="17">
        <v>0.105930604552681</v>
      </c>
      <c r="AD21" s="17">
        <v>9.4663241263324802E-2</v>
      </c>
      <c r="AE21" s="17"/>
      <c r="AF21" s="17">
        <v>6.8687869032806798E-2</v>
      </c>
      <c r="AG21" s="17">
        <v>8.5088100492833205E-2</v>
      </c>
      <c r="AH21" s="17">
        <v>5.3744762632387699E-2</v>
      </c>
      <c r="AI21" s="17">
        <v>5.77058664575252E-2</v>
      </c>
      <c r="AJ21" s="17">
        <v>8.7153864399441103E-2</v>
      </c>
      <c r="AK21" s="17">
        <v>0.104882231262394</v>
      </c>
      <c r="AL21" s="17"/>
      <c r="AM21" s="17">
        <v>0.101741130374494</v>
      </c>
      <c r="AN21" s="17">
        <v>0.11271395072898199</v>
      </c>
      <c r="AO21" s="17">
        <v>0.113410642288338</v>
      </c>
      <c r="AP21" s="17">
        <v>9.3889510019584996E-2</v>
      </c>
      <c r="AQ21" s="17">
        <v>0.109289935982658</v>
      </c>
      <c r="AR21" s="17">
        <v>8.7851982605434698E-2</v>
      </c>
      <c r="AS21" s="17">
        <v>7.1404395371463494E-2</v>
      </c>
      <c r="AT21" s="17">
        <v>6.9997847539786495E-2</v>
      </c>
      <c r="AU21" s="17">
        <v>8.11363443454724E-2</v>
      </c>
      <c r="AV21" s="17">
        <v>5.0585921090797299E-2</v>
      </c>
      <c r="AW21" s="17">
        <v>8.1725069117231694E-2</v>
      </c>
      <c r="AX21" s="17">
        <v>0.115338761910219</v>
      </c>
      <c r="AY21" s="17">
        <v>8.5829751367250906E-2</v>
      </c>
      <c r="AZ21" s="17">
        <v>9.2450835483341195E-2</v>
      </c>
      <c r="BA21" s="17">
        <v>0.11566960142192401</v>
      </c>
      <c r="BB21" s="17">
        <v>4.6831300032728701E-2</v>
      </c>
      <c r="BC21" s="17"/>
      <c r="BD21" s="17">
        <v>7.6910947060714399E-2</v>
      </c>
      <c r="BE21" s="17">
        <v>6.4348083276303494E-2</v>
      </c>
      <c r="BF21" s="17">
        <v>0.103829711990016</v>
      </c>
      <c r="BG21" s="17"/>
      <c r="BH21" s="17">
        <v>8.7825547417475294E-2</v>
      </c>
      <c r="BI21" s="17">
        <v>7.3204434230896204E-2</v>
      </c>
      <c r="BJ21" s="17">
        <v>6.9657437473779199E-2</v>
      </c>
      <c r="BK21" s="17"/>
      <c r="BL21" s="17">
        <v>0.11321064719045699</v>
      </c>
      <c r="BM21" s="17">
        <v>0.109050833731322</v>
      </c>
      <c r="BN21" s="17">
        <v>9.6435343527152703E-2</v>
      </c>
      <c r="BO21" s="17"/>
      <c r="BP21" s="17">
        <v>6.8530438235367697E-2</v>
      </c>
      <c r="BQ21" s="17">
        <v>9.02854257289218E-2</v>
      </c>
      <c r="BR21" s="17"/>
      <c r="BS21" s="17">
        <v>5.9672047088557001E-2</v>
      </c>
      <c r="BT21" s="17">
        <v>0.11107509789193799</v>
      </c>
      <c r="BU21" s="17">
        <v>8.8192534685129206E-2</v>
      </c>
      <c r="BV21" s="17">
        <v>7.7981269209613596E-2</v>
      </c>
      <c r="BW21" s="17"/>
      <c r="BX21" s="17">
        <v>7.4262656549716005E-2</v>
      </c>
      <c r="BY21" s="17">
        <v>5.7587006821495597E-2</v>
      </c>
      <c r="BZ21" s="17">
        <v>8.6902830345186297E-2</v>
      </c>
      <c r="CA21" s="17"/>
      <c r="CB21" s="17">
        <v>6.7394487062326799E-2</v>
      </c>
      <c r="CC21" s="17">
        <v>6.7003021704463803E-2</v>
      </c>
      <c r="CD21" s="17">
        <v>6.3318619563859896E-2</v>
      </c>
      <c r="CE21" s="17">
        <v>8.8555585761059694E-2</v>
      </c>
      <c r="CF21" s="17">
        <v>0.108761604143327</v>
      </c>
      <c r="CG21" s="17">
        <v>0.13069484141894999</v>
      </c>
      <c r="CH21" s="17"/>
      <c r="CI21" s="17">
        <v>0.100770801943721</v>
      </c>
      <c r="CJ21" s="17">
        <v>8.6526747489779801E-2</v>
      </c>
      <c r="CK21" s="17">
        <v>7.3415870778725606E-2</v>
      </c>
      <c r="CL21" s="17">
        <v>8.2129200985176801E-2</v>
      </c>
    </row>
    <row r="22" spans="2:90" ht="29" x14ac:dyDescent="0.35">
      <c r="B22" s="21" t="s">
        <v>552</v>
      </c>
      <c r="C22" s="17">
        <v>7.7018070395017499E-2</v>
      </c>
      <c r="D22" s="17">
        <v>9.6072080040703806E-2</v>
      </c>
      <c r="E22" s="17">
        <v>5.9408809913960699E-2</v>
      </c>
      <c r="F22" s="17"/>
      <c r="G22" s="17">
        <v>6.7464636753207102E-2</v>
      </c>
      <c r="H22" s="17">
        <v>5.3714594897656898E-2</v>
      </c>
      <c r="I22" s="17">
        <v>6.6576864365636895E-2</v>
      </c>
      <c r="J22" s="17">
        <v>6.6656495124039997E-2</v>
      </c>
      <c r="K22" s="17">
        <v>8.5354227322921403E-2</v>
      </c>
      <c r="L22" s="17">
        <v>7.6454460908799399E-2</v>
      </c>
      <c r="M22" s="17">
        <v>8.4096210982967504E-2</v>
      </c>
      <c r="N22" s="17">
        <v>8.5250754843164606E-2</v>
      </c>
      <c r="O22" s="17">
        <v>0.10303723013365899</v>
      </c>
      <c r="P22" s="17"/>
      <c r="Q22" s="17">
        <v>8.9483451116529694E-2</v>
      </c>
      <c r="R22" s="17">
        <v>0.115123856309283</v>
      </c>
      <c r="S22" s="17">
        <v>8.2038814785959799E-2</v>
      </c>
      <c r="T22" s="17">
        <v>7.3182781905805697E-2</v>
      </c>
      <c r="U22" s="17"/>
      <c r="V22" s="17">
        <v>9.8014207989177093E-2</v>
      </c>
      <c r="W22" s="17">
        <v>5.8632636027409001E-2</v>
      </c>
      <c r="X22" s="17">
        <v>4.6415959296877599E-2</v>
      </c>
      <c r="Y22" s="17">
        <v>6.8776530368005406E-2</v>
      </c>
      <c r="Z22" s="17">
        <v>0.107323535791036</v>
      </c>
      <c r="AA22" s="17">
        <v>8.8165818980534202E-2</v>
      </c>
      <c r="AB22" s="17">
        <v>7.7471634857155594E-2</v>
      </c>
      <c r="AC22" s="17">
        <v>9.2832948774920404E-2</v>
      </c>
      <c r="AD22" s="17">
        <v>6.6808583991478293E-2</v>
      </c>
      <c r="AE22" s="17"/>
      <c r="AF22" s="17">
        <v>7.5091169541823197E-2</v>
      </c>
      <c r="AG22" s="17">
        <v>7.0631052053237095E-2</v>
      </c>
      <c r="AH22" s="17">
        <v>3.8315284384059498E-2</v>
      </c>
      <c r="AI22" s="17">
        <v>8.4984637740220498E-2</v>
      </c>
      <c r="AJ22" s="17">
        <v>7.6958649274568303E-2</v>
      </c>
      <c r="AK22" s="17">
        <v>9.1441667874925803E-2</v>
      </c>
      <c r="AL22" s="17"/>
      <c r="AM22" s="17">
        <v>5.0687498148644899E-2</v>
      </c>
      <c r="AN22" s="17">
        <v>5.7676046355000503E-2</v>
      </c>
      <c r="AO22" s="17">
        <v>0.10554293386891</v>
      </c>
      <c r="AP22" s="17">
        <v>8.0462870038417303E-2</v>
      </c>
      <c r="AQ22" s="17">
        <v>7.6934835980943E-2</v>
      </c>
      <c r="AR22" s="17">
        <v>0.14382190906603601</v>
      </c>
      <c r="AS22" s="17">
        <v>6.7554603755180506E-2</v>
      </c>
      <c r="AT22" s="17">
        <v>8.0299445217246496E-2</v>
      </c>
      <c r="AU22" s="17">
        <v>0.102138172318015</v>
      </c>
      <c r="AV22" s="17">
        <v>5.6632230986705598E-2</v>
      </c>
      <c r="AW22" s="17">
        <v>7.3655840662668698E-2</v>
      </c>
      <c r="AX22" s="17">
        <v>6.6582219886778704E-2</v>
      </c>
      <c r="AY22" s="17">
        <v>8.25073834340488E-2</v>
      </c>
      <c r="AZ22" s="17">
        <v>8.5981547848682394E-2</v>
      </c>
      <c r="BA22" s="17">
        <v>5.5585861820544903E-2</v>
      </c>
      <c r="BB22" s="17">
        <v>5.8343228086839297E-2</v>
      </c>
      <c r="BC22" s="17"/>
      <c r="BD22" s="17">
        <v>7.7241395165131496E-2</v>
      </c>
      <c r="BE22" s="17">
        <v>6.4962806124367806E-2</v>
      </c>
      <c r="BF22" s="17">
        <v>8.2223907245115899E-2</v>
      </c>
      <c r="BG22" s="17"/>
      <c r="BH22" s="17">
        <v>7.2131664482477598E-2</v>
      </c>
      <c r="BI22" s="17">
        <v>8.4589555245696293E-2</v>
      </c>
      <c r="BJ22" s="17">
        <v>9.2146631363032805E-2</v>
      </c>
      <c r="BK22" s="17"/>
      <c r="BL22" s="17">
        <v>9.7791370372335498E-2</v>
      </c>
      <c r="BM22" s="17">
        <v>8.3719738277607897E-2</v>
      </c>
      <c r="BN22" s="17">
        <v>8.2290280796789003E-2</v>
      </c>
      <c r="BO22" s="17"/>
      <c r="BP22" s="17">
        <v>8.0457595718228997E-2</v>
      </c>
      <c r="BQ22" s="17">
        <v>8.0782544112519894E-2</v>
      </c>
      <c r="BR22" s="17"/>
      <c r="BS22" s="17">
        <v>6.23142098423074E-2</v>
      </c>
      <c r="BT22" s="17">
        <v>6.9189101423756005E-2</v>
      </c>
      <c r="BU22" s="17">
        <v>8.3143279289365504E-2</v>
      </c>
      <c r="BV22" s="17">
        <v>8.0509403546245098E-2</v>
      </c>
      <c r="BW22" s="17"/>
      <c r="BX22" s="17">
        <v>7.7312181902446903E-2</v>
      </c>
      <c r="BY22" s="17">
        <v>4.65312708710632E-2</v>
      </c>
      <c r="BZ22" s="17">
        <v>7.8862357002186995E-2</v>
      </c>
      <c r="CA22" s="17"/>
      <c r="CB22" s="17">
        <v>4.9142799832157302E-2</v>
      </c>
      <c r="CC22" s="17">
        <v>5.9884785255945101E-2</v>
      </c>
      <c r="CD22" s="17">
        <v>5.9356247172423299E-2</v>
      </c>
      <c r="CE22" s="17">
        <v>8.4800600545683502E-2</v>
      </c>
      <c r="CF22" s="17">
        <v>8.7957728576111699E-2</v>
      </c>
      <c r="CG22" s="17">
        <v>0.13919049272724901</v>
      </c>
      <c r="CH22" s="17"/>
      <c r="CI22" s="17">
        <v>0.10723981831780199</v>
      </c>
      <c r="CJ22" s="17">
        <v>4.8154659403659102E-2</v>
      </c>
      <c r="CK22" s="17">
        <v>0.121798493759903</v>
      </c>
      <c r="CL22" s="17">
        <v>7.5341834206940003E-2</v>
      </c>
    </row>
    <row r="23" spans="2:90" x14ac:dyDescent="0.35">
      <c r="B23" s="21" t="s">
        <v>553</v>
      </c>
      <c r="C23" s="17">
        <v>6.78011459261747E-2</v>
      </c>
      <c r="D23" s="17">
        <v>7.7235003559692497E-2</v>
      </c>
      <c r="E23" s="17">
        <v>5.8965969063806002E-2</v>
      </c>
      <c r="F23" s="17"/>
      <c r="G23" s="17">
        <v>4.4266459021363898E-2</v>
      </c>
      <c r="H23" s="17">
        <v>5.6190899809819402E-2</v>
      </c>
      <c r="I23" s="17">
        <v>5.8409175653086003E-2</v>
      </c>
      <c r="J23" s="17">
        <v>5.6513889243844199E-2</v>
      </c>
      <c r="K23" s="17">
        <v>8.8556016998400502E-2</v>
      </c>
      <c r="L23" s="17">
        <v>6.8329023028512903E-2</v>
      </c>
      <c r="M23" s="17">
        <v>7.1431011359836302E-2</v>
      </c>
      <c r="N23" s="17">
        <v>8.2776911692006502E-2</v>
      </c>
      <c r="O23" s="17">
        <v>8.0344142431643603E-2</v>
      </c>
      <c r="P23" s="17"/>
      <c r="Q23" s="17">
        <v>8.44066735915463E-2</v>
      </c>
      <c r="R23" s="17">
        <v>0.14036235136981101</v>
      </c>
      <c r="S23" s="17">
        <v>4.9070584473818797E-2</v>
      </c>
      <c r="T23" s="17">
        <v>6.2640898055035005E-2</v>
      </c>
      <c r="U23" s="17"/>
      <c r="V23" s="17">
        <v>7.8279844197900697E-2</v>
      </c>
      <c r="W23" s="17">
        <v>4.5561397770272301E-2</v>
      </c>
      <c r="X23" s="17">
        <v>6.5886684389984407E-2</v>
      </c>
      <c r="Y23" s="17">
        <v>6.1045772978995397E-2</v>
      </c>
      <c r="Z23" s="17">
        <v>5.07342415451221E-2</v>
      </c>
      <c r="AA23" s="17">
        <v>0.112483903804277</v>
      </c>
      <c r="AB23" s="17">
        <v>6.9902645317623802E-2</v>
      </c>
      <c r="AC23" s="17">
        <v>3.2455913496988197E-2</v>
      </c>
      <c r="AD23" s="17">
        <v>7.2318458980853095E-2</v>
      </c>
      <c r="AE23" s="17"/>
      <c r="AF23" s="17">
        <v>6.5722936149717304E-2</v>
      </c>
      <c r="AG23" s="17">
        <v>6.8068984402355107E-2</v>
      </c>
      <c r="AH23" s="17">
        <v>4.3774382048461902E-2</v>
      </c>
      <c r="AI23" s="17">
        <v>6.9844839477451001E-2</v>
      </c>
      <c r="AJ23" s="17">
        <v>5.8578422106040001E-2</v>
      </c>
      <c r="AK23" s="17">
        <v>8.1128433680647705E-2</v>
      </c>
      <c r="AL23" s="17"/>
      <c r="AM23" s="17">
        <v>0.10652368814868</v>
      </c>
      <c r="AN23" s="17">
        <v>8.4464092552252901E-2</v>
      </c>
      <c r="AO23" s="17">
        <v>7.4521788083016002E-2</v>
      </c>
      <c r="AP23" s="17">
        <v>5.6559741289995698E-2</v>
      </c>
      <c r="AQ23" s="17">
        <v>4.69049780445265E-2</v>
      </c>
      <c r="AR23" s="17">
        <v>0.11615082197436399</v>
      </c>
      <c r="AS23" s="17">
        <v>7.5938742436051102E-2</v>
      </c>
      <c r="AT23" s="17">
        <v>5.9898374427134499E-2</v>
      </c>
      <c r="AU23" s="17">
        <v>5.7817906132869398E-2</v>
      </c>
      <c r="AV23" s="17">
        <v>2.6925827859468499E-2</v>
      </c>
      <c r="AW23" s="17">
        <v>6.0854136279726898E-2</v>
      </c>
      <c r="AX23" s="17">
        <v>5.8547029049364901E-2</v>
      </c>
      <c r="AY23" s="17">
        <v>8.4272256321333699E-2</v>
      </c>
      <c r="AZ23" s="17">
        <v>9.1225833481244703E-2</v>
      </c>
      <c r="BA23" s="17">
        <v>6.9144862397916604E-2</v>
      </c>
      <c r="BB23" s="17">
        <v>6.1520742254493499E-2</v>
      </c>
      <c r="BC23" s="17"/>
      <c r="BD23" s="17">
        <v>7.5519363699786096E-2</v>
      </c>
      <c r="BE23" s="17">
        <v>5.9615233986995003E-2</v>
      </c>
      <c r="BF23" s="17">
        <v>6.7545815001402304E-2</v>
      </c>
      <c r="BG23" s="17"/>
      <c r="BH23" s="17">
        <v>5.4555345248989799E-2</v>
      </c>
      <c r="BI23" s="17">
        <v>0.10130730211132701</v>
      </c>
      <c r="BJ23" s="17">
        <v>8.5712281412640298E-2</v>
      </c>
      <c r="BK23" s="17"/>
      <c r="BL23" s="17">
        <v>0.11450039667501601</v>
      </c>
      <c r="BM23" s="17">
        <v>6.8593577424987506E-2</v>
      </c>
      <c r="BN23" s="17">
        <v>6.6872139052328194E-2</v>
      </c>
      <c r="BO23" s="17"/>
      <c r="BP23" s="17">
        <v>7.1480174231905599E-2</v>
      </c>
      <c r="BQ23" s="17">
        <v>6.6740382198064704E-2</v>
      </c>
      <c r="BR23" s="17"/>
      <c r="BS23" s="17">
        <v>5.4862501111964501E-2</v>
      </c>
      <c r="BT23" s="17">
        <v>6.58318975090047E-2</v>
      </c>
      <c r="BU23" s="17">
        <v>8.1737073097621904E-2</v>
      </c>
      <c r="BV23" s="17">
        <v>6.3300600392136294E-2</v>
      </c>
      <c r="BW23" s="17"/>
      <c r="BX23" s="17">
        <v>4.6552878015084502E-2</v>
      </c>
      <c r="BY23" s="17">
        <v>5.5923335802473897E-2</v>
      </c>
      <c r="BZ23" s="17">
        <v>7.0636074982255603E-2</v>
      </c>
      <c r="CA23" s="17"/>
      <c r="CB23" s="17">
        <v>3.80405398753767E-2</v>
      </c>
      <c r="CC23" s="17">
        <v>4.9876449769052401E-2</v>
      </c>
      <c r="CD23" s="17">
        <v>4.7951592968834202E-2</v>
      </c>
      <c r="CE23" s="17">
        <v>4.6525047866966603E-2</v>
      </c>
      <c r="CF23" s="17">
        <v>0.118039223090135</v>
      </c>
      <c r="CG23" s="17">
        <v>0.135906456331917</v>
      </c>
      <c r="CH23" s="17"/>
      <c r="CI23" s="17">
        <v>6.6933448539481202E-2</v>
      </c>
      <c r="CJ23" s="17">
        <v>5.1434263230275702E-2</v>
      </c>
      <c r="CK23" s="17">
        <v>9.9256966538626298E-2</v>
      </c>
      <c r="CL23" s="17">
        <v>6.9276173610622799E-2</v>
      </c>
    </row>
    <row r="24" spans="2:90" x14ac:dyDescent="0.35">
      <c r="B24" s="21" t="s">
        <v>554</v>
      </c>
      <c r="C24" s="17">
        <v>3.7324360998876899E-2</v>
      </c>
      <c r="D24" s="17">
        <v>4.8415280991783202E-2</v>
      </c>
      <c r="E24" s="17">
        <v>2.6934538779825001E-2</v>
      </c>
      <c r="F24" s="17"/>
      <c r="G24" s="17">
        <v>2.4109746904383701E-2</v>
      </c>
      <c r="H24" s="17">
        <v>1.8414673586571801E-2</v>
      </c>
      <c r="I24" s="17">
        <v>3.6891799027580503E-2</v>
      </c>
      <c r="J24" s="17">
        <v>4.2605224052625998E-2</v>
      </c>
      <c r="K24" s="17">
        <v>2.8106787060576802E-2</v>
      </c>
      <c r="L24" s="17">
        <v>5.20084723274074E-2</v>
      </c>
      <c r="M24" s="17">
        <v>5.2190193010730503E-2</v>
      </c>
      <c r="N24" s="17">
        <v>4.0364825371379698E-2</v>
      </c>
      <c r="O24" s="17">
        <v>3.9019867548042098E-2</v>
      </c>
      <c r="P24" s="17"/>
      <c r="Q24" s="17">
        <v>4.6254510229171902E-2</v>
      </c>
      <c r="R24" s="17">
        <v>6.0849677725137198E-2</v>
      </c>
      <c r="S24" s="17">
        <v>7.2825690248477196E-2</v>
      </c>
      <c r="T24" s="17">
        <v>3.2950069766364498E-2</v>
      </c>
      <c r="U24" s="17"/>
      <c r="V24" s="17">
        <v>5.6173646717113397E-2</v>
      </c>
      <c r="W24" s="17">
        <v>2.4073041239782499E-2</v>
      </c>
      <c r="X24" s="17">
        <v>2.6289288348578299E-2</v>
      </c>
      <c r="Y24" s="17">
        <v>2.4123013565995399E-2</v>
      </c>
      <c r="Z24" s="17">
        <v>5.1747129568608399E-2</v>
      </c>
      <c r="AA24" s="17">
        <v>7.0017653752328796E-2</v>
      </c>
      <c r="AB24" s="17">
        <v>2.9050707638592299E-2</v>
      </c>
      <c r="AC24" s="17">
        <v>1.59145083086536E-2</v>
      </c>
      <c r="AD24" s="17">
        <v>2.4874822647909099E-2</v>
      </c>
      <c r="AE24" s="17"/>
      <c r="AF24" s="17">
        <v>2.6562691785688999E-2</v>
      </c>
      <c r="AG24" s="17">
        <v>4.8109273483804699E-2</v>
      </c>
      <c r="AH24" s="17">
        <v>2.4480174434359899E-2</v>
      </c>
      <c r="AI24" s="17">
        <v>3.3002584429088003E-2</v>
      </c>
      <c r="AJ24" s="17">
        <v>3.1914919290811097E-2</v>
      </c>
      <c r="AK24" s="17">
        <v>4.6221427620755498E-2</v>
      </c>
      <c r="AL24" s="17"/>
      <c r="AM24" s="17">
        <v>3.0366656676104699E-2</v>
      </c>
      <c r="AN24" s="17">
        <v>4.3126912502597897E-2</v>
      </c>
      <c r="AO24" s="17">
        <v>2.93218757469553E-2</v>
      </c>
      <c r="AP24" s="17">
        <v>2.7685663729245299E-2</v>
      </c>
      <c r="AQ24" s="17">
        <v>4.5372065705753598E-2</v>
      </c>
      <c r="AR24" s="17">
        <v>3.5998545110027098E-2</v>
      </c>
      <c r="AS24" s="17">
        <v>5.1225042829870102E-2</v>
      </c>
      <c r="AT24" s="17">
        <v>4.5773128264129499E-2</v>
      </c>
      <c r="AU24" s="17">
        <v>1.9563160037204499E-2</v>
      </c>
      <c r="AV24" s="17">
        <v>5.90831019611067E-2</v>
      </c>
      <c r="AW24" s="17">
        <v>6.0848868115999002E-2</v>
      </c>
      <c r="AX24" s="17">
        <v>4.2177455135770398E-2</v>
      </c>
      <c r="AY24" s="17">
        <v>4.6495102007203103E-2</v>
      </c>
      <c r="AZ24" s="17">
        <v>2.79589291380451E-2</v>
      </c>
      <c r="BA24" s="17">
        <v>5.0797308303991699E-2</v>
      </c>
      <c r="BB24" s="17">
        <v>4.9451583584791597E-2</v>
      </c>
      <c r="BC24" s="17"/>
      <c r="BD24" s="17">
        <v>4.0783231664897002E-2</v>
      </c>
      <c r="BE24" s="17">
        <v>2.9879204950694901E-2</v>
      </c>
      <c r="BF24" s="17">
        <v>3.7296526955479602E-2</v>
      </c>
      <c r="BG24" s="17"/>
      <c r="BH24" s="17">
        <v>3.2257369240885403E-2</v>
      </c>
      <c r="BI24" s="17">
        <v>4.8608580259688998E-2</v>
      </c>
      <c r="BJ24" s="17">
        <v>5.50669374153165E-2</v>
      </c>
      <c r="BK24" s="17"/>
      <c r="BL24" s="17">
        <v>4.12098584591696E-2</v>
      </c>
      <c r="BM24" s="17">
        <v>3.5289084289538503E-2</v>
      </c>
      <c r="BN24" s="17">
        <v>7.6577341340067398E-2</v>
      </c>
      <c r="BO24" s="17"/>
      <c r="BP24" s="17">
        <v>3.0701145521118699E-2</v>
      </c>
      <c r="BQ24" s="17">
        <v>4.1132584357628003E-2</v>
      </c>
      <c r="BR24" s="17"/>
      <c r="BS24" s="17">
        <v>2.9032031250774099E-2</v>
      </c>
      <c r="BT24" s="17">
        <v>3.8039827402204199E-2</v>
      </c>
      <c r="BU24" s="17">
        <v>4.3517792729143301E-2</v>
      </c>
      <c r="BV24" s="17">
        <v>3.4189656761121699E-2</v>
      </c>
      <c r="BW24" s="17"/>
      <c r="BX24" s="17">
        <v>2.7102211501487498E-2</v>
      </c>
      <c r="BY24" s="17">
        <v>2.7987563731623401E-2</v>
      </c>
      <c r="BZ24" s="17">
        <v>3.8910803120948599E-2</v>
      </c>
      <c r="CA24" s="17"/>
      <c r="CB24" s="17">
        <v>1.36777603984159E-2</v>
      </c>
      <c r="CC24" s="17">
        <v>1.6518758742395601E-2</v>
      </c>
      <c r="CD24" s="17">
        <v>2.3169952669990199E-2</v>
      </c>
      <c r="CE24" s="17">
        <v>4.5197975108349803E-2</v>
      </c>
      <c r="CF24" s="17">
        <v>5.6427267727252199E-2</v>
      </c>
      <c r="CG24" s="17">
        <v>8.6627330280989595E-2</v>
      </c>
      <c r="CH24" s="17"/>
      <c r="CI24" s="17">
        <v>4.1733060955599602E-2</v>
      </c>
      <c r="CJ24" s="17">
        <v>2.3237364015868098E-2</v>
      </c>
      <c r="CK24" s="17">
        <v>7.8394092219747205E-2</v>
      </c>
      <c r="CL24" s="17">
        <v>3.3712068440071803E-2</v>
      </c>
    </row>
    <row r="25" spans="2:90" x14ac:dyDescent="0.35">
      <c r="B25" s="21" t="s">
        <v>110</v>
      </c>
      <c r="C25" s="17">
        <v>3.0724320983081699E-2</v>
      </c>
      <c r="D25" s="17">
        <v>3.2850670002971101E-2</v>
      </c>
      <c r="E25" s="17">
        <v>2.7968675156968499E-2</v>
      </c>
      <c r="F25" s="17"/>
      <c r="G25" s="17">
        <v>4.41648536587105E-2</v>
      </c>
      <c r="H25" s="17">
        <v>5.3563479659439001E-2</v>
      </c>
      <c r="I25" s="17">
        <v>2.3437542649711499E-2</v>
      </c>
      <c r="J25" s="17">
        <v>2.5694589158983101E-2</v>
      </c>
      <c r="K25" s="17">
        <v>1.80306116090319E-2</v>
      </c>
      <c r="L25" s="17">
        <v>3.7328058477241299E-2</v>
      </c>
      <c r="M25" s="17">
        <v>1.8121764528264701E-2</v>
      </c>
      <c r="N25" s="17">
        <v>1.9083473817114099E-2</v>
      </c>
      <c r="O25" s="17">
        <v>3.7752908495008897E-2</v>
      </c>
      <c r="P25" s="17"/>
      <c r="Q25" s="17">
        <v>3.1469860304147397E-2</v>
      </c>
      <c r="R25" s="17">
        <v>4.0140331225580403E-2</v>
      </c>
      <c r="S25" s="17">
        <v>0</v>
      </c>
      <c r="T25" s="17">
        <v>2.8243731252534501E-2</v>
      </c>
      <c r="U25" s="17"/>
      <c r="V25" s="17">
        <v>3.7263946246526701E-2</v>
      </c>
      <c r="W25" s="17">
        <v>2.77337051256248E-2</v>
      </c>
      <c r="X25" s="17">
        <v>2.6001893465026901E-2</v>
      </c>
      <c r="Y25" s="17">
        <v>1.13982019626678E-2</v>
      </c>
      <c r="Z25" s="17">
        <v>1.32466587874747E-2</v>
      </c>
      <c r="AA25" s="17">
        <v>3.5814742737965199E-2</v>
      </c>
      <c r="AB25" s="17">
        <v>3.5889266188134199E-2</v>
      </c>
      <c r="AC25" s="17">
        <v>5.16462263511158E-2</v>
      </c>
      <c r="AD25" s="17">
        <v>4.1568334960507401E-2</v>
      </c>
      <c r="AE25" s="17"/>
      <c r="AF25" s="17">
        <v>2.4614374170006899E-2</v>
      </c>
      <c r="AG25" s="17">
        <v>3.0825303864134301E-2</v>
      </c>
      <c r="AH25" s="17">
        <v>3.32110119080853E-2</v>
      </c>
      <c r="AI25" s="17">
        <v>6.0379662148313598E-2</v>
      </c>
      <c r="AJ25" s="17">
        <v>3.67707414006158E-2</v>
      </c>
      <c r="AK25" s="17">
        <v>2.6386921691788801E-2</v>
      </c>
      <c r="AL25" s="17"/>
      <c r="AM25" s="17">
        <v>6.6302945446804804E-2</v>
      </c>
      <c r="AN25" s="17">
        <v>2.5335254341723401E-2</v>
      </c>
      <c r="AO25" s="17">
        <v>4.9550127131486203E-2</v>
      </c>
      <c r="AP25" s="17">
        <v>2.6521419919805101E-2</v>
      </c>
      <c r="AQ25" s="17">
        <v>2.4106607828550699E-2</v>
      </c>
      <c r="AR25" s="17">
        <v>1.7628862346105601E-2</v>
      </c>
      <c r="AS25" s="17">
        <v>9.4996476014007399E-3</v>
      </c>
      <c r="AT25" s="17">
        <v>3.8260617029370399E-2</v>
      </c>
      <c r="AU25" s="17">
        <v>2.5954635430394401E-2</v>
      </c>
      <c r="AV25" s="17">
        <v>1.7253027044019001E-2</v>
      </c>
      <c r="AW25" s="17">
        <v>3.4466924523403303E-2</v>
      </c>
      <c r="AX25" s="17">
        <v>8.1341320115535503E-3</v>
      </c>
      <c r="AY25" s="17">
        <v>0</v>
      </c>
      <c r="AZ25" s="17">
        <v>2.05978635863685E-2</v>
      </c>
      <c r="BA25" s="17">
        <v>6.63208749709467E-2</v>
      </c>
      <c r="BB25" s="17">
        <v>1.5639988100145E-2</v>
      </c>
      <c r="BC25" s="17"/>
      <c r="BD25" s="17">
        <v>2.2739459750926699E-2</v>
      </c>
      <c r="BE25" s="17">
        <v>4.1147946020204697E-2</v>
      </c>
      <c r="BF25" s="17">
        <v>2.9322339202947401E-2</v>
      </c>
      <c r="BG25" s="17"/>
      <c r="BH25" s="17">
        <v>2.6927248092383799E-2</v>
      </c>
      <c r="BI25" s="17">
        <v>9.2528904434916893E-3</v>
      </c>
      <c r="BJ25" s="17">
        <v>6.1178426456121099E-3</v>
      </c>
      <c r="BK25" s="17"/>
      <c r="BL25" s="17">
        <v>1.35559878203339E-2</v>
      </c>
      <c r="BM25" s="17">
        <v>5.88290181460056E-3</v>
      </c>
      <c r="BN25" s="17">
        <v>2.5547407876247302E-2</v>
      </c>
      <c r="BO25" s="17"/>
      <c r="BP25" s="17">
        <v>2.53175128745174E-2</v>
      </c>
      <c r="BQ25" s="17">
        <v>3.52434485411353E-2</v>
      </c>
      <c r="BR25" s="17"/>
      <c r="BS25" s="17">
        <v>1.8932471515501401E-2</v>
      </c>
      <c r="BT25" s="17">
        <v>9.9389959168517204E-3</v>
      </c>
      <c r="BU25" s="17">
        <v>1.9782390932982601E-2</v>
      </c>
      <c r="BV25" s="17">
        <v>4.0090598485270197E-2</v>
      </c>
      <c r="BW25" s="17"/>
      <c r="BX25" s="17">
        <v>8.9221273597123191E-3</v>
      </c>
      <c r="BY25" s="17">
        <v>2.7313078160227499E-2</v>
      </c>
      <c r="BZ25" s="17">
        <v>3.3093853294954803E-2</v>
      </c>
      <c r="CA25" s="17"/>
      <c r="CB25" s="17">
        <v>1.2705540028493599E-2</v>
      </c>
      <c r="CC25" s="17">
        <v>1.94692449558382E-2</v>
      </c>
      <c r="CD25" s="17">
        <v>5.74986690656542E-2</v>
      </c>
      <c r="CE25" s="17">
        <v>1.9766437858504501E-2</v>
      </c>
      <c r="CF25" s="17">
        <v>2.51139230088454E-2</v>
      </c>
      <c r="CG25" s="17">
        <v>4.3269750420843703E-2</v>
      </c>
      <c r="CH25" s="17"/>
      <c r="CI25" s="17">
        <v>4.6633491786889199E-2</v>
      </c>
      <c r="CJ25" s="17">
        <v>2.4206023408784302E-2</v>
      </c>
      <c r="CK25" s="17">
        <v>7.9515235544176305E-2</v>
      </c>
      <c r="CL25" s="17">
        <v>1.8012868092285399E-2</v>
      </c>
    </row>
    <row r="26" spans="2:90" x14ac:dyDescent="0.35">
      <c r="B26" s="21" t="s">
        <v>249</v>
      </c>
      <c r="C26" s="23">
        <v>2.0484194881203999E-2</v>
      </c>
      <c r="D26" s="23">
        <v>2.47869475146461E-2</v>
      </c>
      <c r="E26" s="23">
        <v>1.6565306842308301E-2</v>
      </c>
      <c r="F26" s="23"/>
      <c r="G26" s="23">
        <v>3.1385618006613603E-2</v>
      </c>
      <c r="H26" s="23">
        <v>3.6485520962979502E-2</v>
      </c>
      <c r="I26" s="23">
        <v>2.30950693497416E-2</v>
      </c>
      <c r="J26" s="23">
        <v>4.7206743528178698E-3</v>
      </c>
      <c r="K26" s="23">
        <v>1.33864966605204E-2</v>
      </c>
      <c r="L26" s="23">
        <v>9.8114109446775892E-3</v>
      </c>
      <c r="M26" s="23">
        <v>2.13766521542097E-2</v>
      </c>
      <c r="N26" s="23">
        <v>3.2448649881760397E-2</v>
      </c>
      <c r="O26" s="23">
        <v>1.2048385868869501E-2</v>
      </c>
      <c r="P26" s="23"/>
      <c r="Q26" s="23">
        <v>2.36112200220665E-2</v>
      </c>
      <c r="R26" s="23">
        <v>1.8826115452199799E-2</v>
      </c>
      <c r="S26" s="23">
        <v>1.49869358245749E-2</v>
      </c>
      <c r="T26" s="23">
        <v>2.0430079542769899E-2</v>
      </c>
      <c r="U26" s="23"/>
      <c r="V26" s="23">
        <v>1.6363240333997199E-2</v>
      </c>
      <c r="W26" s="23">
        <v>2.2288853121483199E-2</v>
      </c>
      <c r="X26" s="23">
        <v>1.3725209546162499E-2</v>
      </c>
      <c r="Y26" s="23">
        <v>4.5895296173047898E-2</v>
      </c>
      <c r="Z26" s="23">
        <v>1.3451854147513501E-2</v>
      </c>
      <c r="AA26" s="23">
        <v>1.36526320788001E-2</v>
      </c>
      <c r="AB26" s="23">
        <v>2.5563477118760801E-2</v>
      </c>
      <c r="AC26" s="23">
        <v>4.6121921724929004E-3</v>
      </c>
      <c r="AD26" s="23">
        <v>2.02185907552212E-2</v>
      </c>
      <c r="AE26" s="23"/>
      <c r="AF26" s="23">
        <v>2.8476551438583301E-2</v>
      </c>
      <c r="AG26" s="23">
        <v>1.9866833407589699E-2</v>
      </c>
      <c r="AH26" s="23">
        <v>1.11916180062699E-2</v>
      </c>
      <c r="AI26" s="23">
        <v>5.6984504069603502E-2</v>
      </c>
      <c r="AJ26" s="23">
        <v>1.50215866756702E-2</v>
      </c>
      <c r="AK26" s="23">
        <v>1.6169384470338499E-2</v>
      </c>
      <c r="AL26" s="23"/>
      <c r="AM26" s="23">
        <v>4.2738185064175198E-2</v>
      </c>
      <c r="AN26" s="23">
        <v>3.2696279165844798E-2</v>
      </c>
      <c r="AO26" s="23">
        <v>1.68509373967549E-2</v>
      </c>
      <c r="AP26" s="23">
        <v>2.2984410942983601E-2</v>
      </c>
      <c r="AQ26" s="23">
        <v>1.2859130761769699E-2</v>
      </c>
      <c r="AR26" s="23">
        <v>8.8188703177971301E-3</v>
      </c>
      <c r="AS26" s="23">
        <v>2.5362851827794599E-2</v>
      </c>
      <c r="AT26" s="23">
        <v>2.1028754764387701E-3</v>
      </c>
      <c r="AU26" s="23">
        <v>1.3186150632253001E-2</v>
      </c>
      <c r="AV26" s="23">
        <v>2.5569500047021899E-2</v>
      </c>
      <c r="AW26" s="23">
        <v>1.76477416958024E-2</v>
      </c>
      <c r="AX26" s="23">
        <v>1.23649759115999E-2</v>
      </c>
      <c r="AY26" s="23">
        <v>3.3694149974667201E-2</v>
      </c>
      <c r="AZ26" s="23">
        <v>0</v>
      </c>
      <c r="BA26" s="23">
        <v>5.2492394232039998E-3</v>
      </c>
      <c r="BB26" s="23">
        <v>2.9836646284949801E-2</v>
      </c>
      <c r="BC26" s="23"/>
      <c r="BD26" s="23">
        <v>9.6424023808632294E-3</v>
      </c>
      <c r="BE26" s="23">
        <v>2.52023502701356E-2</v>
      </c>
      <c r="BF26" s="23">
        <v>2.13975943050029E-2</v>
      </c>
      <c r="BG26" s="23"/>
      <c r="BH26" s="23">
        <v>1.8841971067453198E-2</v>
      </c>
      <c r="BI26" s="23">
        <v>2.0696453716805702E-2</v>
      </c>
      <c r="BJ26" s="23">
        <v>1.8702438669076899E-3</v>
      </c>
      <c r="BK26" s="23"/>
      <c r="BL26" s="23">
        <v>2.6600280397023699E-3</v>
      </c>
      <c r="BM26" s="23">
        <v>8.0618441125173707E-3</v>
      </c>
      <c r="BN26" s="23">
        <v>9.1028737915846408E-3</v>
      </c>
      <c r="BO26" s="23"/>
      <c r="BP26" s="23">
        <v>2.10546627030864E-2</v>
      </c>
      <c r="BQ26" s="23">
        <v>2.43243010745973E-2</v>
      </c>
      <c r="BR26" s="23"/>
      <c r="BS26" s="23">
        <v>0</v>
      </c>
      <c r="BT26" s="23">
        <v>5.6413260637795002E-3</v>
      </c>
      <c r="BU26" s="23">
        <v>1.8854076660570099E-2</v>
      </c>
      <c r="BV26" s="23">
        <v>3.5607778679577699E-2</v>
      </c>
      <c r="BW26" s="23"/>
      <c r="BX26" s="23">
        <v>2.0357425014584799E-3</v>
      </c>
      <c r="BY26" s="23">
        <v>1.7716098318697401E-2</v>
      </c>
      <c r="BZ26" s="23">
        <v>2.2481955575949699E-2</v>
      </c>
      <c r="CA26" s="23"/>
      <c r="CB26" s="23">
        <v>1.0645554366223199E-3</v>
      </c>
      <c r="CC26" s="23">
        <v>2.1570848578819E-2</v>
      </c>
      <c r="CD26" s="23">
        <v>5.3518018261006897E-2</v>
      </c>
      <c r="CE26" s="23">
        <v>1.5294973409362001E-2</v>
      </c>
      <c r="CF26" s="23">
        <v>3.2156470693275202E-3</v>
      </c>
      <c r="CG26" s="23">
        <v>1.4337357854197E-2</v>
      </c>
      <c r="CH26" s="23"/>
      <c r="CI26" s="23">
        <v>2.8463114830743898E-2</v>
      </c>
      <c r="CJ26" s="23">
        <v>1.9569670190383599E-2</v>
      </c>
      <c r="CK26" s="23">
        <v>5.3479494475047899E-2</v>
      </c>
      <c r="CL26" s="23">
        <v>1.0451179897343199E-2</v>
      </c>
    </row>
    <row r="27" spans="2:90" x14ac:dyDescent="0.35">
      <c r="B27" s="16"/>
    </row>
    <row r="28" spans="2:90" x14ac:dyDescent="0.35">
      <c r="B28" t="s">
        <v>118</v>
      </c>
    </row>
    <row r="29" spans="2:90" x14ac:dyDescent="0.35">
      <c r="B29" t="s">
        <v>119</v>
      </c>
    </row>
    <row r="31" spans="2:90" x14ac:dyDescent="0.35">
      <c r="B3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B2:CL32"/>
  <sheetViews>
    <sheetView showGridLines="0" topLeftCell="A12" workbookViewId="0">
      <pane xSplit="2" topLeftCell="C1" activePane="topRight" state="frozen"/>
      <selection pane="topRight" activeCell="B32" sqref="B3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573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556</v>
      </c>
      <c r="C9" s="17">
        <v>0.42192039827623001</v>
      </c>
      <c r="D9" s="17">
        <v>0.40856755462195299</v>
      </c>
      <c r="E9" s="17">
        <v>0.43790420292304599</v>
      </c>
      <c r="F9" s="17"/>
      <c r="G9" s="17">
        <v>0.481731276643731</v>
      </c>
      <c r="H9" s="17">
        <v>0.45641377394833899</v>
      </c>
      <c r="I9" s="17">
        <v>0.42682404889726699</v>
      </c>
      <c r="J9" s="17">
        <v>0.46171158100438903</v>
      </c>
      <c r="K9" s="17">
        <v>0.40105697772413201</v>
      </c>
      <c r="L9" s="17">
        <v>0.431047507563392</v>
      </c>
      <c r="M9" s="17">
        <v>0.41672535351207401</v>
      </c>
      <c r="N9" s="17">
        <v>0.37531831067315402</v>
      </c>
      <c r="O9" s="17">
        <v>0.35838188631788598</v>
      </c>
      <c r="P9" s="17"/>
      <c r="Q9" s="17">
        <v>0.39172746335876801</v>
      </c>
      <c r="R9" s="17">
        <v>0.37716413747572097</v>
      </c>
      <c r="S9" s="17">
        <v>0.42068158180951698</v>
      </c>
      <c r="T9" s="17">
        <v>0.43286589658487401</v>
      </c>
      <c r="U9" s="17"/>
      <c r="V9" s="17">
        <v>0.39238824924066801</v>
      </c>
      <c r="W9" s="17">
        <v>0.42192693004617898</v>
      </c>
      <c r="X9" s="17">
        <v>0.40314153205355602</v>
      </c>
      <c r="Y9" s="17">
        <v>0.45482093685224301</v>
      </c>
      <c r="Z9" s="17">
        <v>0.41540449035258797</v>
      </c>
      <c r="AA9" s="17">
        <v>0.40478043169183298</v>
      </c>
      <c r="AB9" s="17">
        <v>0.44203624773546002</v>
      </c>
      <c r="AC9" s="17">
        <v>0.46571303419466298</v>
      </c>
      <c r="AD9" s="17">
        <v>0.43550072344986202</v>
      </c>
      <c r="AE9" s="17"/>
      <c r="AF9" s="17">
        <v>0.45219631731120302</v>
      </c>
      <c r="AG9" s="17">
        <v>0.39694267602531702</v>
      </c>
      <c r="AH9" s="17">
        <v>0.465298810341158</v>
      </c>
      <c r="AI9" s="17">
        <v>0.46662806225185099</v>
      </c>
      <c r="AJ9" s="17">
        <v>0.46028804212306901</v>
      </c>
      <c r="AK9" s="17">
        <v>0.37277130407560199</v>
      </c>
      <c r="AL9" s="17"/>
      <c r="AM9" s="17">
        <v>0.40283645012117297</v>
      </c>
      <c r="AN9" s="17">
        <v>0.42040290093606397</v>
      </c>
      <c r="AO9" s="17">
        <v>0.43050355194530598</v>
      </c>
      <c r="AP9" s="17">
        <v>0.380135967413124</v>
      </c>
      <c r="AQ9" s="17">
        <v>0.415109480437029</v>
      </c>
      <c r="AR9" s="17">
        <v>0.384644476548752</v>
      </c>
      <c r="AS9" s="17">
        <v>0.31842363204519097</v>
      </c>
      <c r="AT9" s="17">
        <v>0.40495026689215502</v>
      </c>
      <c r="AU9" s="17">
        <v>0.51409380659215498</v>
      </c>
      <c r="AV9" s="17">
        <v>0.443677959184131</v>
      </c>
      <c r="AW9" s="17">
        <v>0.43463432014666697</v>
      </c>
      <c r="AX9" s="17">
        <v>0.492462723439757</v>
      </c>
      <c r="AY9" s="17">
        <v>0.40286434068334298</v>
      </c>
      <c r="AZ9" s="17">
        <v>0.38462800192111102</v>
      </c>
      <c r="BA9" s="17">
        <v>0.372660760328</v>
      </c>
      <c r="BB9" s="17">
        <v>0.42530490962027101</v>
      </c>
      <c r="BC9" s="17"/>
      <c r="BD9" s="17">
        <v>0.42599220584448899</v>
      </c>
      <c r="BE9" s="17">
        <v>0.45836741926487901</v>
      </c>
      <c r="BF9" s="17">
        <v>0.39148759303513397</v>
      </c>
      <c r="BG9" s="17"/>
      <c r="BH9" s="17">
        <v>0.44986058535911</v>
      </c>
      <c r="BI9" s="17">
        <v>0.35576242671168101</v>
      </c>
      <c r="BJ9" s="17">
        <v>0.36979189155818298</v>
      </c>
      <c r="BK9" s="17"/>
      <c r="BL9" s="17">
        <v>0.34242251784598199</v>
      </c>
      <c r="BM9" s="17">
        <v>0.35114685712376298</v>
      </c>
      <c r="BN9" s="17">
        <v>0.39898481931519197</v>
      </c>
      <c r="BO9" s="17"/>
      <c r="BP9" s="17">
        <v>0.42578767759972702</v>
      </c>
      <c r="BQ9" s="17">
        <v>0.40659111767922901</v>
      </c>
      <c r="BR9" s="17"/>
      <c r="BS9" s="17">
        <v>0.42312462871318501</v>
      </c>
      <c r="BT9" s="17">
        <v>0.44291440523185399</v>
      </c>
      <c r="BU9" s="17">
        <v>0.39804704358763199</v>
      </c>
      <c r="BV9" s="17">
        <v>0.44081902610528401</v>
      </c>
      <c r="BW9" s="17"/>
      <c r="BX9" s="17">
        <v>0.38550896644837701</v>
      </c>
      <c r="BY9" s="17">
        <v>0.479647333429568</v>
      </c>
      <c r="BZ9" s="17">
        <v>0.42198028469985499</v>
      </c>
      <c r="CA9" s="17"/>
      <c r="CB9" s="17">
        <v>0.51541940495761696</v>
      </c>
      <c r="CC9" s="17">
        <v>0.46290567603612698</v>
      </c>
      <c r="CD9" s="17">
        <v>0.47472876829767602</v>
      </c>
      <c r="CE9" s="17">
        <v>0.49260181796546398</v>
      </c>
      <c r="CF9" s="17">
        <v>0.33305343563663697</v>
      </c>
      <c r="CG9" s="17">
        <v>0.178327275372341</v>
      </c>
      <c r="CH9" s="17"/>
      <c r="CI9" s="17">
        <v>0.394317911455979</v>
      </c>
      <c r="CJ9" s="17">
        <v>0.47869071129840501</v>
      </c>
      <c r="CK9" s="17">
        <v>0.23298573974789299</v>
      </c>
      <c r="CL9" s="17">
        <v>0.44491932299321402</v>
      </c>
    </row>
    <row r="10" spans="2:90" x14ac:dyDescent="0.35">
      <c r="B10" s="21" t="s">
        <v>557</v>
      </c>
      <c r="C10" s="17">
        <v>0.360999319434819</v>
      </c>
      <c r="D10" s="17">
        <v>0.34521079500127999</v>
      </c>
      <c r="E10" s="17">
        <v>0.37462287177271503</v>
      </c>
      <c r="F10" s="17"/>
      <c r="G10" s="17">
        <v>0.35148510426743101</v>
      </c>
      <c r="H10" s="17">
        <v>0.33158828957637598</v>
      </c>
      <c r="I10" s="17">
        <v>0.39112584194281602</v>
      </c>
      <c r="J10" s="17">
        <v>0.45924796947854701</v>
      </c>
      <c r="K10" s="17">
        <v>0.33620413645020703</v>
      </c>
      <c r="L10" s="17">
        <v>0.36448364179492998</v>
      </c>
      <c r="M10" s="17">
        <v>0.309660653665004</v>
      </c>
      <c r="N10" s="17">
        <v>0.35860966774049502</v>
      </c>
      <c r="O10" s="17">
        <v>0.35186859353171901</v>
      </c>
      <c r="P10" s="17"/>
      <c r="Q10" s="17">
        <v>0.38869685289010503</v>
      </c>
      <c r="R10" s="17">
        <v>0.38074211219044302</v>
      </c>
      <c r="S10" s="17">
        <v>0.418150541546079</v>
      </c>
      <c r="T10" s="17">
        <v>0.35787897867569102</v>
      </c>
      <c r="U10" s="17"/>
      <c r="V10" s="17">
        <v>0.35741698494033902</v>
      </c>
      <c r="W10" s="17">
        <v>0.46086786740083702</v>
      </c>
      <c r="X10" s="17">
        <v>0.32659960406148802</v>
      </c>
      <c r="Y10" s="17">
        <v>0.41302091005039399</v>
      </c>
      <c r="Z10" s="17">
        <v>0.357628163836055</v>
      </c>
      <c r="AA10" s="17">
        <v>0.32942145677845602</v>
      </c>
      <c r="AB10" s="17">
        <v>0.312910415452608</v>
      </c>
      <c r="AC10" s="17">
        <v>0.33152841106588499</v>
      </c>
      <c r="AD10" s="17">
        <v>0.307800586644082</v>
      </c>
      <c r="AE10" s="17"/>
      <c r="AF10" s="17">
        <v>0.36876577598315802</v>
      </c>
      <c r="AG10" s="17">
        <v>0.38209581558432998</v>
      </c>
      <c r="AH10" s="17">
        <v>0.40416713894629802</v>
      </c>
      <c r="AI10" s="17">
        <v>0.39382901802671</v>
      </c>
      <c r="AJ10" s="17">
        <v>0.35856318679813498</v>
      </c>
      <c r="AK10" s="17">
        <v>0.329862776324159</v>
      </c>
      <c r="AL10" s="17"/>
      <c r="AM10" s="17">
        <v>0.29601398510515697</v>
      </c>
      <c r="AN10" s="17">
        <v>0.31280452280752702</v>
      </c>
      <c r="AO10" s="17">
        <v>0.30364440882697302</v>
      </c>
      <c r="AP10" s="17">
        <v>0.348430932509604</v>
      </c>
      <c r="AQ10" s="17">
        <v>0.377016035319783</v>
      </c>
      <c r="AR10" s="17">
        <v>0.37488290174899103</v>
      </c>
      <c r="AS10" s="17">
        <v>0.35284575634952597</v>
      </c>
      <c r="AT10" s="17">
        <v>0.35903054462464601</v>
      </c>
      <c r="AU10" s="17">
        <v>0.35598937741988101</v>
      </c>
      <c r="AV10" s="17">
        <v>0.41048828302444501</v>
      </c>
      <c r="AW10" s="17">
        <v>0.35507003380475999</v>
      </c>
      <c r="AX10" s="17">
        <v>0.39559489353764299</v>
      </c>
      <c r="AY10" s="17">
        <v>0.28778389119876902</v>
      </c>
      <c r="AZ10" s="17">
        <v>0.347792973907465</v>
      </c>
      <c r="BA10" s="17">
        <v>0.438126870314684</v>
      </c>
      <c r="BB10" s="17">
        <v>0.41930118537025501</v>
      </c>
      <c r="BC10" s="17"/>
      <c r="BD10" s="17">
        <v>0.38288769442276799</v>
      </c>
      <c r="BE10" s="17">
        <v>0.350800973900045</v>
      </c>
      <c r="BF10" s="17">
        <v>0.34999246336873802</v>
      </c>
      <c r="BG10" s="17"/>
      <c r="BH10" s="17">
        <v>0.37604817296355297</v>
      </c>
      <c r="BI10" s="17">
        <v>0.34807135234612302</v>
      </c>
      <c r="BJ10" s="17">
        <v>0.35247494539327201</v>
      </c>
      <c r="BK10" s="17"/>
      <c r="BL10" s="17">
        <v>0.39452219175431702</v>
      </c>
      <c r="BM10" s="17">
        <v>0.350539359503103</v>
      </c>
      <c r="BN10" s="17">
        <v>0.30095176654635702</v>
      </c>
      <c r="BO10" s="17"/>
      <c r="BP10" s="17">
        <v>0.37569857960270803</v>
      </c>
      <c r="BQ10" s="17">
        <v>0.33654969550376601</v>
      </c>
      <c r="BR10" s="17"/>
      <c r="BS10" s="17">
        <v>0.38265431465000899</v>
      </c>
      <c r="BT10" s="17">
        <v>0.39765920662184101</v>
      </c>
      <c r="BU10" s="17">
        <v>0.331073323006015</v>
      </c>
      <c r="BV10" s="17">
        <v>0.36571247291645897</v>
      </c>
      <c r="BW10" s="17"/>
      <c r="BX10" s="17">
        <v>0.360331260954392</v>
      </c>
      <c r="BY10" s="17">
        <v>0.47004176093788702</v>
      </c>
      <c r="BZ10" s="17">
        <v>0.35436480932893499</v>
      </c>
      <c r="CA10" s="17"/>
      <c r="CB10" s="17">
        <v>0.43142076433564602</v>
      </c>
      <c r="CC10" s="17">
        <v>0.409598211415381</v>
      </c>
      <c r="CD10" s="17">
        <v>0.32081285493842099</v>
      </c>
      <c r="CE10" s="17">
        <v>0.45031723862352802</v>
      </c>
      <c r="CF10" s="17">
        <v>0.36314307605969298</v>
      </c>
      <c r="CG10" s="17">
        <v>0.17672056962743399</v>
      </c>
      <c r="CH10" s="17"/>
      <c r="CI10" s="17">
        <v>0.28641563855242902</v>
      </c>
      <c r="CJ10" s="17">
        <v>0.41011396804600903</v>
      </c>
      <c r="CK10" s="17">
        <v>0.239239107231762</v>
      </c>
      <c r="CL10" s="17">
        <v>0.381173921415074</v>
      </c>
    </row>
    <row r="11" spans="2:90" ht="29" x14ac:dyDescent="0.35">
      <c r="B11" s="21" t="s">
        <v>558</v>
      </c>
      <c r="C11" s="17">
        <v>0.36048951377013699</v>
      </c>
      <c r="D11" s="17">
        <v>0.308224395040963</v>
      </c>
      <c r="E11" s="17">
        <v>0.409019535528994</v>
      </c>
      <c r="F11" s="17"/>
      <c r="G11" s="17">
        <v>0.341054466185509</v>
      </c>
      <c r="H11" s="17">
        <v>0.39386399222224799</v>
      </c>
      <c r="I11" s="17">
        <v>0.39218094887599902</v>
      </c>
      <c r="J11" s="17">
        <v>0.33956381971056798</v>
      </c>
      <c r="K11" s="17">
        <v>0.376167112297421</v>
      </c>
      <c r="L11" s="17">
        <v>0.38341164265030903</v>
      </c>
      <c r="M11" s="17">
        <v>0.42469497405641998</v>
      </c>
      <c r="N11" s="17">
        <v>0.32071834306747499</v>
      </c>
      <c r="O11" s="17">
        <v>0.28116696268682001</v>
      </c>
      <c r="P11" s="17"/>
      <c r="Q11" s="17">
        <v>0.32418599209131299</v>
      </c>
      <c r="R11" s="17">
        <v>0.23788171086788601</v>
      </c>
      <c r="S11" s="17">
        <v>0.367638367051</v>
      </c>
      <c r="T11" s="17">
        <v>0.37128193063849302</v>
      </c>
      <c r="U11" s="17"/>
      <c r="V11" s="17">
        <v>0.30373353888010901</v>
      </c>
      <c r="W11" s="17">
        <v>0.43001469907442602</v>
      </c>
      <c r="X11" s="17">
        <v>0.40227221874678898</v>
      </c>
      <c r="Y11" s="17">
        <v>0.29788014489372699</v>
      </c>
      <c r="Z11" s="17">
        <v>0.36289200504017799</v>
      </c>
      <c r="AA11" s="17">
        <v>0.33682819092986999</v>
      </c>
      <c r="AB11" s="17">
        <v>0.360985025732939</v>
      </c>
      <c r="AC11" s="17">
        <v>0.39898602555807899</v>
      </c>
      <c r="AD11" s="17">
        <v>0.37163558462662599</v>
      </c>
      <c r="AE11" s="17"/>
      <c r="AF11" s="17">
        <v>0.39491201699954298</v>
      </c>
      <c r="AG11" s="17">
        <v>0.357678878367308</v>
      </c>
      <c r="AH11" s="17">
        <v>0.42403277826482499</v>
      </c>
      <c r="AI11" s="17">
        <v>0.29115497681853197</v>
      </c>
      <c r="AJ11" s="17">
        <v>0.36796244998141697</v>
      </c>
      <c r="AK11" s="17">
        <v>0.32557684989404001</v>
      </c>
      <c r="AL11" s="17"/>
      <c r="AM11" s="17">
        <v>0.31612355638733203</v>
      </c>
      <c r="AN11" s="17">
        <v>0.249387870658413</v>
      </c>
      <c r="AO11" s="17">
        <v>0.34800841880170302</v>
      </c>
      <c r="AP11" s="17">
        <v>0.31565897293112499</v>
      </c>
      <c r="AQ11" s="17">
        <v>0.41629353335055602</v>
      </c>
      <c r="AR11" s="17">
        <v>0.40146106876583099</v>
      </c>
      <c r="AS11" s="17">
        <v>0.362752442582503</v>
      </c>
      <c r="AT11" s="17">
        <v>0.37700863077525498</v>
      </c>
      <c r="AU11" s="17">
        <v>0.39206125166967098</v>
      </c>
      <c r="AV11" s="17">
        <v>0.34569487827398399</v>
      </c>
      <c r="AW11" s="17">
        <v>0.372808241254797</v>
      </c>
      <c r="AX11" s="17">
        <v>0.42762663930268302</v>
      </c>
      <c r="AY11" s="17">
        <v>0.33650904057341002</v>
      </c>
      <c r="AZ11" s="17">
        <v>0.35529575409631498</v>
      </c>
      <c r="BA11" s="17">
        <v>0.28291482629534598</v>
      </c>
      <c r="BB11" s="17">
        <v>0.32714665930352299</v>
      </c>
      <c r="BC11" s="17"/>
      <c r="BD11" s="17">
        <v>0.37540018829344501</v>
      </c>
      <c r="BE11" s="17">
        <v>0.36222835384238</v>
      </c>
      <c r="BF11" s="17">
        <v>0.355004888515568</v>
      </c>
      <c r="BG11" s="17"/>
      <c r="BH11" s="17">
        <v>0.38656284779182598</v>
      </c>
      <c r="BI11" s="17">
        <v>0.33380312240648902</v>
      </c>
      <c r="BJ11" s="17">
        <v>0.34236805982775997</v>
      </c>
      <c r="BK11" s="17"/>
      <c r="BL11" s="17">
        <v>0.433038683018655</v>
      </c>
      <c r="BM11" s="17">
        <v>0.35772385879820801</v>
      </c>
      <c r="BN11" s="17">
        <v>0.31724101768347701</v>
      </c>
      <c r="BO11" s="17"/>
      <c r="BP11" s="17">
        <v>0.382774668435585</v>
      </c>
      <c r="BQ11" s="17">
        <v>0.34238776227189499</v>
      </c>
      <c r="BR11" s="17"/>
      <c r="BS11" s="17">
        <v>0.42436782425000502</v>
      </c>
      <c r="BT11" s="17">
        <v>0.41436515930478501</v>
      </c>
      <c r="BU11" s="17">
        <v>0.347624147349261</v>
      </c>
      <c r="BV11" s="17">
        <v>0.33068176386396497</v>
      </c>
      <c r="BW11" s="17"/>
      <c r="BX11" s="17">
        <v>0.40021497627910102</v>
      </c>
      <c r="BY11" s="17">
        <v>0.41498658855835602</v>
      </c>
      <c r="BZ11" s="17">
        <v>0.35320510927422499</v>
      </c>
      <c r="CA11" s="17"/>
      <c r="CB11" s="17">
        <v>0.46476271484215598</v>
      </c>
      <c r="CC11" s="17">
        <v>0.42094745065694</v>
      </c>
      <c r="CD11" s="17">
        <v>0.35936717581654798</v>
      </c>
      <c r="CE11" s="17">
        <v>0.376276144670394</v>
      </c>
      <c r="CF11" s="17">
        <v>0.30272587535325801</v>
      </c>
      <c r="CG11" s="17">
        <v>0.19519928851722801</v>
      </c>
      <c r="CH11" s="17"/>
      <c r="CI11" s="17">
        <v>0.30089228249415001</v>
      </c>
      <c r="CJ11" s="17">
        <v>0.46104315639066801</v>
      </c>
      <c r="CK11" s="17">
        <v>0.16435825450283001</v>
      </c>
      <c r="CL11" s="17">
        <v>0.36675928972838301</v>
      </c>
    </row>
    <row r="12" spans="2:90" ht="29" x14ac:dyDescent="0.35">
      <c r="B12" s="21" t="s">
        <v>559</v>
      </c>
      <c r="C12" s="17">
        <v>0.24014365917701699</v>
      </c>
      <c r="D12" s="17">
        <v>0.23214884413791001</v>
      </c>
      <c r="E12" s="17">
        <v>0.243901347537751</v>
      </c>
      <c r="F12" s="17"/>
      <c r="G12" s="17">
        <v>0.30431167188796399</v>
      </c>
      <c r="H12" s="17">
        <v>0.22448855013663399</v>
      </c>
      <c r="I12" s="17">
        <v>0.29050364600324602</v>
      </c>
      <c r="J12" s="17">
        <v>0.22987561830901601</v>
      </c>
      <c r="K12" s="17">
        <v>0.24931261419897699</v>
      </c>
      <c r="L12" s="17">
        <v>0.23840423054196799</v>
      </c>
      <c r="M12" s="17">
        <v>0.244806923131764</v>
      </c>
      <c r="N12" s="17">
        <v>0.19457178816824</v>
      </c>
      <c r="O12" s="17">
        <v>0.195578219937635</v>
      </c>
      <c r="P12" s="17"/>
      <c r="Q12" s="17">
        <v>0.188467965325606</v>
      </c>
      <c r="R12" s="17">
        <v>0.20577881021699701</v>
      </c>
      <c r="S12" s="17">
        <v>0.23712384373352799</v>
      </c>
      <c r="T12" s="17">
        <v>0.246860008175772</v>
      </c>
      <c r="U12" s="17"/>
      <c r="V12" s="17">
        <v>0.22803819245430501</v>
      </c>
      <c r="W12" s="17">
        <v>0.26154182451915697</v>
      </c>
      <c r="X12" s="17">
        <v>0.22714289266981699</v>
      </c>
      <c r="Y12" s="17">
        <v>0.17767987618130501</v>
      </c>
      <c r="Z12" s="17">
        <v>0.25967971177781501</v>
      </c>
      <c r="AA12" s="17">
        <v>0.262949296465953</v>
      </c>
      <c r="AB12" s="17">
        <v>0.247853951219833</v>
      </c>
      <c r="AC12" s="17">
        <v>0.20894025488498</v>
      </c>
      <c r="AD12" s="17">
        <v>0.26006251694633498</v>
      </c>
      <c r="AE12" s="17"/>
      <c r="AF12" s="17">
        <v>0.22779626498973901</v>
      </c>
      <c r="AG12" s="17">
        <v>0.246536158751163</v>
      </c>
      <c r="AH12" s="17">
        <v>0.23885785364213799</v>
      </c>
      <c r="AI12" s="17">
        <v>0.22909312222019701</v>
      </c>
      <c r="AJ12" s="17">
        <v>0.21827779917342199</v>
      </c>
      <c r="AK12" s="17">
        <v>0.25960988125491502</v>
      </c>
      <c r="AL12" s="17"/>
      <c r="AM12" s="17">
        <v>0.19273272943648401</v>
      </c>
      <c r="AN12" s="17">
        <v>0.17967602170893601</v>
      </c>
      <c r="AO12" s="17">
        <v>0.28084150003075897</v>
      </c>
      <c r="AP12" s="17">
        <v>0.249307320191752</v>
      </c>
      <c r="AQ12" s="17">
        <v>0.21685909277759</v>
      </c>
      <c r="AR12" s="17">
        <v>0.20728467571807699</v>
      </c>
      <c r="AS12" s="17">
        <v>0.21556642474971</v>
      </c>
      <c r="AT12" s="17">
        <v>0.22785395235334699</v>
      </c>
      <c r="AU12" s="17">
        <v>0.22864610149348299</v>
      </c>
      <c r="AV12" s="17">
        <v>0.25197099065062301</v>
      </c>
      <c r="AW12" s="17">
        <v>0.19821514665416501</v>
      </c>
      <c r="AX12" s="17">
        <v>0.310352575675372</v>
      </c>
      <c r="AY12" s="17">
        <v>0.264154247220871</v>
      </c>
      <c r="AZ12" s="17">
        <v>0.23233570835988801</v>
      </c>
      <c r="BA12" s="17">
        <v>0.18163116893176401</v>
      </c>
      <c r="BB12" s="17">
        <v>0.30735711796251602</v>
      </c>
      <c r="BC12" s="17"/>
      <c r="BD12" s="17">
        <v>0.24452918199314699</v>
      </c>
      <c r="BE12" s="17">
        <v>0.27544746508741902</v>
      </c>
      <c r="BF12" s="17">
        <v>0.21288487500659301</v>
      </c>
      <c r="BG12" s="17"/>
      <c r="BH12" s="17">
        <v>0.24210866042771101</v>
      </c>
      <c r="BI12" s="17">
        <v>0.21280179696260801</v>
      </c>
      <c r="BJ12" s="17">
        <v>0.28433022618442799</v>
      </c>
      <c r="BK12" s="17"/>
      <c r="BL12" s="17">
        <v>0.193379490858615</v>
      </c>
      <c r="BM12" s="17">
        <v>0.242568179703159</v>
      </c>
      <c r="BN12" s="17">
        <v>0.22699231103012399</v>
      </c>
      <c r="BO12" s="17"/>
      <c r="BP12" s="17">
        <v>0.25758130037112997</v>
      </c>
      <c r="BQ12" s="17">
        <v>0.228825189995396</v>
      </c>
      <c r="BR12" s="17"/>
      <c r="BS12" s="17">
        <v>0.30258313567982498</v>
      </c>
      <c r="BT12" s="17">
        <v>0.242162378172503</v>
      </c>
      <c r="BU12" s="17">
        <v>0.253001507628907</v>
      </c>
      <c r="BV12" s="17">
        <v>0.213820714460351</v>
      </c>
      <c r="BW12" s="17"/>
      <c r="BX12" s="17">
        <v>0.21906258999567599</v>
      </c>
      <c r="BY12" s="17">
        <v>0.35399616409416701</v>
      </c>
      <c r="BZ12" s="17">
        <v>0.23523585517960699</v>
      </c>
      <c r="CA12" s="17"/>
      <c r="CB12" s="17">
        <v>0.30418587752680298</v>
      </c>
      <c r="CC12" s="17">
        <v>0.24893083421537399</v>
      </c>
      <c r="CD12" s="17">
        <v>0.21445851363493601</v>
      </c>
      <c r="CE12" s="17">
        <v>0.231921653325734</v>
      </c>
      <c r="CF12" s="17">
        <v>0.26164012320344099</v>
      </c>
      <c r="CG12" s="17">
        <v>0.181103428485023</v>
      </c>
      <c r="CH12" s="17"/>
      <c r="CI12" s="17">
        <v>0.20507619604032401</v>
      </c>
      <c r="CJ12" s="17">
        <v>0.27025227249345601</v>
      </c>
      <c r="CK12" s="17">
        <v>0.176820440235094</v>
      </c>
      <c r="CL12" s="17">
        <v>0.24710814361030201</v>
      </c>
    </row>
    <row r="13" spans="2:90" x14ac:dyDescent="0.35">
      <c r="B13" s="21" t="s">
        <v>560</v>
      </c>
      <c r="C13" s="17">
        <v>0.168698400354476</v>
      </c>
      <c r="D13" s="17">
        <v>0.152601089074556</v>
      </c>
      <c r="E13" s="17">
        <v>0.182936097262029</v>
      </c>
      <c r="F13" s="17"/>
      <c r="G13" s="17">
        <v>0.16100645319624701</v>
      </c>
      <c r="H13" s="17">
        <v>0.179239609273811</v>
      </c>
      <c r="I13" s="17">
        <v>0.171179853105212</v>
      </c>
      <c r="J13" s="17">
        <v>0.174594403954621</v>
      </c>
      <c r="K13" s="17">
        <v>0.167693415871048</v>
      </c>
      <c r="L13" s="17">
        <v>0.17688233891049401</v>
      </c>
      <c r="M13" s="17">
        <v>0.194918635201066</v>
      </c>
      <c r="N13" s="17">
        <v>0.153636573648091</v>
      </c>
      <c r="O13" s="17">
        <v>0.14161989535268801</v>
      </c>
      <c r="P13" s="17"/>
      <c r="Q13" s="17">
        <v>0.158586401318143</v>
      </c>
      <c r="R13" s="17">
        <v>0.120799070547654</v>
      </c>
      <c r="S13" s="17">
        <v>0.20151791536917299</v>
      </c>
      <c r="T13" s="17">
        <v>0.17211915516264401</v>
      </c>
      <c r="U13" s="17"/>
      <c r="V13" s="17">
        <v>0.14991032600107199</v>
      </c>
      <c r="W13" s="17">
        <v>0.168200556662358</v>
      </c>
      <c r="X13" s="17">
        <v>0.153663816845968</v>
      </c>
      <c r="Y13" s="17">
        <v>0.18638393537046699</v>
      </c>
      <c r="Z13" s="17">
        <v>0.16624534046614101</v>
      </c>
      <c r="AA13" s="17">
        <v>0.201788299282911</v>
      </c>
      <c r="AB13" s="17">
        <v>0.152139154717717</v>
      </c>
      <c r="AC13" s="17">
        <v>0.19185197981794899</v>
      </c>
      <c r="AD13" s="17">
        <v>0.169508552592713</v>
      </c>
      <c r="AE13" s="17"/>
      <c r="AF13" s="17">
        <v>0.171531156685064</v>
      </c>
      <c r="AG13" s="17">
        <v>0.150554066940571</v>
      </c>
      <c r="AH13" s="17">
        <v>0.1853588827215</v>
      </c>
      <c r="AI13" s="17">
        <v>0.19393353272431699</v>
      </c>
      <c r="AJ13" s="17">
        <v>0.163931086980178</v>
      </c>
      <c r="AK13" s="17">
        <v>0.172092013602618</v>
      </c>
      <c r="AL13" s="17"/>
      <c r="AM13" s="17">
        <v>0.19070787251388599</v>
      </c>
      <c r="AN13" s="17">
        <v>0.13746438536531899</v>
      </c>
      <c r="AO13" s="17">
        <v>0.16089902747829901</v>
      </c>
      <c r="AP13" s="17">
        <v>0.15572074477183201</v>
      </c>
      <c r="AQ13" s="17">
        <v>0.180593225815531</v>
      </c>
      <c r="AR13" s="17">
        <v>0.17024979718492</v>
      </c>
      <c r="AS13" s="17">
        <v>0.206323619427007</v>
      </c>
      <c r="AT13" s="17">
        <v>0.116575149262773</v>
      </c>
      <c r="AU13" s="17">
        <v>0.178313208624991</v>
      </c>
      <c r="AV13" s="17">
        <v>0.178321101907428</v>
      </c>
      <c r="AW13" s="17">
        <v>0.170797620744575</v>
      </c>
      <c r="AX13" s="17">
        <v>0.15462650271044301</v>
      </c>
      <c r="AY13" s="17">
        <v>0.150566986161938</v>
      </c>
      <c r="AZ13" s="17">
        <v>0.26839500467889399</v>
      </c>
      <c r="BA13" s="17">
        <v>0.110939923371219</v>
      </c>
      <c r="BB13" s="17">
        <v>0.15870185099753001</v>
      </c>
      <c r="BC13" s="17"/>
      <c r="BD13" s="17">
        <v>0.160379268990477</v>
      </c>
      <c r="BE13" s="17">
        <v>0.178254272678045</v>
      </c>
      <c r="BF13" s="17">
        <v>0.172553278514221</v>
      </c>
      <c r="BG13" s="17"/>
      <c r="BH13" s="17">
        <v>0.178627125726699</v>
      </c>
      <c r="BI13" s="17">
        <v>0.14662641793896999</v>
      </c>
      <c r="BJ13" s="17">
        <v>0.146149627810821</v>
      </c>
      <c r="BK13" s="17"/>
      <c r="BL13" s="17">
        <v>0.21858298120261799</v>
      </c>
      <c r="BM13" s="17">
        <v>0.15361408093332199</v>
      </c>
      <c r="BN13" s="17">
        <v>0.18891054602913501</v>
      </c>
      <c r="BO13" s="17"/>
      <c r="BP13" s="17">
        <v>0.166990404731644</v>
      </c>
      <c r="BQ13" s="17">
        <v>0.17475443929722501</v>
      </c>
      <c r="BR13" s="17"/>
      <c r="BS13" s="17">
        <v>0.17590332623441801</v>
      </c>
      <c r="BT13" s="17">
        <v>0.196304071273359</v>
      </c>
      <c r="BU13" s="17">
        <v>0.16257153037084601</v>
      </c>
      <c r="BV13" s="17">
        <v>0.16577636331632101</v>
      </c>
      <c r="BW13" s="17"/>
      <c r="BX13" s="17">
        <v>0.193454882195953</v>
      </c>
      <c r="BY13" s="17">
        <v>0.15495210032352999</v>
      </c>
      <c r="BZ13" s="17">
        <v>0.16709052779273001</v>
      </c>
      <c r="CA13" s="17"/>
      <c r="CB13" s="17">
        <v>0.218791302512896</v>
      </c>
      <c r="CC13" s="17">
        <v>0.165833295299504</v>
      </c>
      <c r="CD13" s="17">
        <v>0.196181944800982</v>
      </c>
      <c r="CE13" s="17">
        <v>0.13736415289300999</v>
      </c>
      <c r="CF13" s="17">
        <v>0.14050037942398699</v>
      </c>
      <c r="CG13" s="17">
        <v>0.12911571762158799</v>
      </c>
      <c r="CH13" s="17"/>
      <c r="CI13" s="17">
        <v>0.11788156205851701</v>
      </c>
      <c r="CJ13" s="17">
        <v>0.19508178298908899</v>
      </c>
      <c r="CK13" s="17">
        <v>0.16214236396714199</v>
      </c>
      <c r="CL13" s="17">
        <v>0.166283688246009</v>
      </c>
    </row>
    <row r="14" spans="2:90" x14ac:dyDescent="0.35">
      <c r="B14" s="21" t="s">
        <v>561</v>
      </c>
      <c r="C14" s="17">
        <v>0.168303422040844</v>
      </c>
      <c r="D14" s="17">
        <v>0.15998081580975501</v>
      </c>
      <c r="E14" s="17">
        <v>0.17662131631179201</v>
      </c>
      <c r="F14" s="17"/>
      <c r="G14" s="17">
        <v>0.168772706188138</v>
      </c>
      <c r="H14" s="17">
        <v>0.13926992198165999</v>
      </c>
      <c r="I14" s="17">
        <v>0.162327483074446</v>
      </c>
      <c r="J14" s="17">
        <v>0.102862198562339</v>
      </c>
      <c r="K14" s="17">
        <v>0.14018339549353001</v>
      </c>
      <c r="L14" s="17">
        <v>0.19200645540149999</v>
      </c>
      <c r="M14" s="17">
        <v>0.173779934081389</v>
      </c>
      <c r="N14" s="17">
        <v>0.23612654468604</v>
      </c>
      <c r="O14" s="17">
        <v>0.189058167545546</v>
      </c>
      <c r="P14" s="17"/>
      <c r="Q14" s="17">
        <v>0.165181862298664</v>
      </c>
      <c r="R14" s="17">
        <v>0.181893164407532</v>
      </c>
      <c r="S14" s="17">
        <v>0.182070070531795</v>
      </c>
      <c r="T14" s="17">
        <v>0.16776763578110199</v>
      </c>
      <c r="U14" s="17"/>
      <c r="V14" s="17">
        <v>0.19867272325619501</v>
      </c>
      <c r="W14" s="17">
        <v>0.140675421546304</v>
      </c>
      <c r="X14" s="17">
        <v>0.177234733642397</v>
      </c>
      <c r="Y14" s="17">
        <v>0.15413352843983999</v>
      </c>
      <c r="Z14" s="17">
        <v>0.200634925236578</v>
      </c>
      <c r="AA14" s="17">
        <v>0.13031641854003301</v>
      </c>
      <c r="AB14" s="17">
        <v>0.19581044321465299</v>
      </c>
      <c r="AC14" s="17">
        <v>0.1239299516102</v>
      </c>
      <c r="AD14" s="17">
        <v>0.17023251134387801</v>
      </c>
      <c r="AE14" s="17"/>
      <c r="AF14" s="17">
        <v>0.130598801746447</v>
      </c>
      <c r="AG14" s="17">
        <v>0.14623122527229401</v>
      </c>
      <c r="AH14" s="17">
        <v>0.151952584640906</v>
      </c>
      <c r="AI14" s="17">
        <v>0.23651360113444</v>
      </c>
      <c r="AJ14" s="17">
        <v>0.15500305915874299</v>
      </c>
      <c r="AK14" s="17">
        <v>0.20999017129616901</v>
      </c>
      <c r="AL14" s="17"/>
      <c r="AM14" s="17">
        <v>0.10786246979008</v>
      </c>
      <c r="AN14" s="17">
        <v>0.209269956600488</v>
      </c>
      <c r="AO14" s="17">
        <v>0.17166967305863401</v>
      </c>
      <c r="AP14" s="17">
        <v>0.15362429001358799</v>
      </c>
      <c r="AQ14" s="17">
        <v>0.145760223942383</v>
      </c>
      <c r="AR14" s="17">
        <v>0.14040315141391399</v>
      </c>
      <c r="AS14" s="17">
        <v>0.169657462704627</v>
      </c>
      <c r="AT14" s="17">
        <v>0.14457860434456399</v>
      </c>
      <c r="AU14" s="17">
        <v>0.26228483653601697</v>
      </c>
      <c r="AV14" s="17">
        <v>0.129268566147169</v>
      </c>
      <c r="AW14" s="17">
        <v>0.18505535894792399</v>
      </c>
      <c r="AX14" s="17">
        <v>0.140076891531355</v>
      </c>
      <c r="AY14" s="17">
        <v>0.144269401681793</v>
      </c>
      <c r="AZ14" s="17">
        <v>0.167017564898368</v>
      </c>
      <c r="BA14" s="17">
        <v>0.26933426652408698</v>
      </c>
      <c r="BB14" s="17">
        <v>0.20127406332287801</v>
      </c>
      <c r="BC14" s="17"/>
      <c r="BD14" s="17">
        <v>0.16114063068902401</v>
      </c>
      <c r="BE14" s="17">
        <v>0.137632484958152</v>
      </c>
      <c r="BF14" s="17">
        <v>0.199693773950845</v>
      </c>
      <c r="BG14" s="17"/>
      <c r="BH14" s="17">
        <v>0.17045701356321499</v>
      </c>
      <c r="BI14" s="17">
        <v>0.20711796178606101</v>
      </c>
      <c r="BJ14" s="17">
        <v>0.13165342740894101</v>
      </c>
      <c r="BK14" s="17"/>
      <c r="BL14" s="17">
        <v>0.2388861859443</v>
      </c>
      <c r="BM14" s="17">
        <v>0.24573177324652301</v>
      </c>
      <c r="BN14" s="17">
        <v>0.21599623138268301</v>
      </c>
      <c r="BO14" s="17"/>
      <c r="BP14" s="17">
        <v>0.15389318408754099</v>
      </c>
      <c r="BQ14" s="17">
        <v>0.18276132575946299</v>
      </c>
      <c r="BR14" s="17"/>
      <c r="BS14" s="17">
        <v>0.17178177265344399</v>
      </c>
      <c r="BT14" s="17">
        <v>0.19106838305208401</v>
      </c>
      <c r="BU14" s="17">
        <v>0.159309172501991</v>
      </c>
      <c r="BV14" s="17">
        <v>0.16264785092070799</v>
      </c>
      <c r="BW14" s="17"/>
      <c r="BX14" s="17">
        <v>0.24640298820920201</v>
      </c>
      <c r="BY14" s="17">
        <v>0.18965654194339099</v>
      </c>
      <c r="BZ14" s="17">
        <v>0.159254060025982</v>
      </c>
      <c r="CA14" s="17"/>
      <c r="CB14" s="17">
        <v>0.18288144761691699</v>
      </c>
      <c r="CC14" s="17">
        <v>0.17504515214605801</v>
      </c>
      <c r="CD14" s="17">
        <v>0.14326903593295101</v>
      </c>
      <c r="CE14" s="17">
        <v>0.192276596258075</v>
      </c>
      <c r="CF14" s="17">
        <v>0.20798158485863799</v>
      </c>
      <c r="CG14" s="17">
        <v>0.119879113483928</v>
      </c>
      <c r="CH14" s="17"/>
      <c r="CI14" s="17">
        <v>0.203933256927258</v>
      </c>
      <c r="CJ14" s="17">
        <v>0.18002168809851499</v>
      </c>
      <c r="CK14" s="17">
        <v>0.13289073588471201</v>
      </c>
      <c r="CL14" s="17">
        <v>0.162824380562202</v>
      </c>
    </row>
    <row r="15" spans="2:90" ht="29" x14ac:dyDescent="0.35">
      <c r="B15" s="21" t="s">
        <v>562</v>
      </c>
      <c r="C15" s="17">
        <v>0.12813022818922001</v>
      </c>
      <c r="D15" s="17">
        <v>0.121494585996628</v>
      </c>
      <c r="E15" s="17">
        <v>0.136506809929658</v>
      </c>
      <c r="F15" s="17"/>
      <c r="G15" s="17">
        <v>0.106596638505508</v>
      </c>
      <c r="H15" s="17">
        <v>0.12827098866473299</v>
      </c>
      <c r="I15" s="17">
        <v>0.14633379403919899</v>
      </c>
      <c r="J15" s="17">
        <v>9.2516296069419093E-2</v>
      </c>
      <c r="K15" s="17">
        <v>0.14284525040005</v>
      </c>
      <c r="L15" s="17">
        <v>0.149454165956597</v>
      </c>
      <c r="M15" s="17">
        <v>0.13604439292576601</v>
      </c>
      <c r="N15" s="17">
        <v>0.13462032136499599</v>
      </c>
      <c r="O15" s="17">
        <v>0.116223520162773</v>
      </c>
      <c r="P15" s="17"/>
      <c r="Q15" s="17">
        <v>0.13513781860240001</v>
      </c>
      <c r="R15" s="17">
        <v>0.153658408131954</v>
      </c>
      <c r="S15" s="17">
        <v>0.149217092906516</v>
      </c>
      <c r="T15" s="17">
        <v>0.12628434664556001</v>
      </c>
      <c r="U15" s="17"/>
      <c r="V15" s="17">
        <v>0.13197717900227701</v>
      </c>
      <c r="W15" s="17">
        <v>0.121003937803509</v>
      </c>
      <c r="X15" s="17">
        <v>0.12682236782332701</v>
      </c>
      <c r="Y15" s="17">
        <v>0.15455517139050201</v>
      </c>
      <c r="Z15" s="17">
        <v>0.11308691567642901</v>
      </c>
      <c r="AA15" s="17">
        <v>0.11305685673768701</v>
      </c>
      <c r="AB15" s="17">
        <v>0.12919656053217701</v>
      </c>
      <c r="AC15" s="17">
        <v>0.158859777448384</v>
      </c>
      <c r="AD15" s="17">
        <v>0.124088129472853</v>
      </c>
      <c r="AE15" s="17"/>
      <c r="AF15" s="17">
        <v>0.14137655221043599</v>
      </c>
      <c r="AG15" s="17">
        <v>0.127978978253697</v>
      </c>
      <c r="AH15" s="17">
        <v>0.119242630866652</v>
      </c>
      <c r="AI15" s="17">
        <v>0.120705288731077</v>
      </c>
      <c r="AJ15" s="17">
        <v>0.105767115666175</v>
      </c>
      <c r="AK15" s="17">
        <v>0.136609473358551</v>
      </c>
      <c r="AL15" s="17"/>
      <c r="AM15" s="17">
        <v>0.13172914680565401</v>
      </c>
      <c r="AN15" s="17">
        <v>0.17325307628019199</v>
      </c>
      <c r="AO15" s="17">
        <v>0.100594297023438</v>
      </c>
      <c r="AP15" s="17">
        <v>0.14663277346411199</v>
      </c>
      <c r="AQ15" s="17">
        <v>0.140190198272857</v>
      </c>
      <c r="AR15" s="17">
        <v>0.11069396487138899</v>
      </c>
      <c r="AS15" s="17">
        <v>0.14309267122594799</v>
      </c>
      <c r="AT15" s="17">
        <v>0.16238016668375899</v>
      </c>
      <c r="AU15" s="17">
        <v>0.14338884341822999</v>
      </c>
      <c r="AV15" s="17">
        <v>0.10197613150734899</v>
      </c>
      <c r="AW15" s="17">
        <v>0.13159323270256801</v>
      </c>
      <c r="AX15" s="17">
        <v>0.114935320717058</v>
      </c>
      <c r="AY15" s="17">
        <v>0.12771470793896</v>
      </c>
      <c r="AZ15" s="17">
        <v>6.3309302707644594E-2</v>
      </c>
      <c r="BA15" s="17">
        <v>8.5745670619186296E-2</v>
      </c>
      <c r="BB15" s="17">
        <v>0.108581830833871</v>
      </c>
      <c r="BC15" s="17"/>
      <c r="BD15" s="17">
        <v>0.12155767039062</v>
      </c>
      <c r="BE15" s="17">
        <v>0.12505312736513799</v>
      </c>
      <c r="BF15" s="17">
        <v>0.13298926732744301</v>
      </c>
      <c r="BG15" s="17"/>
      <c r="BH15" s="17">
        <v>0.12531023548290399</v>
      </c>
      <c r="BI15" s="17">
        <v>0.13208725416186301</v>
      </c>
      <c r="BJ15" s="17">
        <v>0.16190220119710899</v>
      </c>
      <c r="BK15" s="17"/>
      <c r="BL15" s="17">
        <v>0.123986818726085</v>
      </c>
      <c r="BM15" s="17">
        <v>0.156513217396196</v>
      </c>
      <c r="BN15" s="17">
        <v>0.111803010634729</v>
      </c>
      <c r="BO15" s="17"/>
      <c r="BP15" s="17">
        <v>0.123741317750569</v>
      </c>
      <c r="BQ15" s="17">
        <v>0.13654666990079201</v>
      </c>
      <c r="BR15" s="17"/>
      <c r="BS15" s="17">
        <v>0.17357196919656001</v>
      </c>
      <c r="BT15" s="17">
        <v>0.13160811075294701</v>
      </c>
      <c r="BU15" s="17">
        <v>0.12956709655718701</v>
      </c>
      <c r="BV15" s="17">
        <v>0.11344607937944901</v>
      </c>
      <c r="BW15" s="17"/>
      <c r="BX15" s="17">
        <v>0.15812162244358799</v>
      </c>
      <c r="BY15" s="17">
        <v>6.7258307908577106E-2</v>
      </c>
      <c r="BZ15" s="17">
        <v>0.128899625535079</v>
      </c>
      <c r="CA15" s="17"/>
      <c r="CB15" s="17">
        <v>0.154598732262201</v>
      </c>
      <c r="CC15" s="17">
        <v>0.1488469907302</v>
      </c>
      <c r="CD15" s="17">
        <v>0.102789013247783</v>
      </c>
      <c r="CE15" s="17">
        <v>8.7923370234862797E-2</v>
      </c>
      <c r="CF15" s="17">
        <v>0.110324390749497</v>
      </c>
      <c r="CG15" s="17">
        <v>0.168341111023704</v>
      </c>
      <c r="CH15" s="17"/>
      <c r="CI15" s="17">
        <v>0.102760762331253</v>
      </c>
      <c r="CJ15" s="17">
        <v>0.14357493928047499</v>
      </c>
      <c r="CK15" s="17">
        <v>0.121937889142562</v>
      </c>
      <c r="CL15" s="17">
        <v>0.126361040437283</v>
      </c>
    </row>
    <row r="16" spans="2:90" ht="29" x14ac:dyDescent="0.35">
      <c r="B16" s="21" t="s">
        <v>563</v>
      </c>
      <c r="C16" s="17">
        <v>0.127416781467528</v>
      </c>
      <c r="D16" s="17">
        <v>0.12842383652427999</v>
      </c>
      <c r="E16" s="17">
        <v>0.12539483524429301</v>
      </c>
      <c r="F16" s="17"/>
      <c r="G16" s="17">
        <v>0.108658294134325</v>
      </c>
      <c r="H16" s="17">
        <v>0.13675689710632999</v>
      </c>
      <c r="I16" s="17">
        <v>0.11725270242998199</v>
      </c>
      <c r="J16" s="17">
        <v>0.13256881875246401</v>
      </c>
      <c r="K16" s="17">
        <v>0.17218501251494001</v>
      </c>
      <c r="L16" s="17">
        <v>0.123083642099915</v>
      </c>
      <c r="M16" s="17">
        <v>0.122859713334943</v>
      </c>
      <c r="N16" s="17">
        <v>0.10302401325442399</v>
      </c>
      <c r="O16" s="17">
        <v>0.132307382934929</v>
      </c>
      <c r="P16" s="17"/>
      <c r="Q16" s="17">
        <v>0.11331506009737401</v>
      </c>
      <c r="R16" s="17">
        <v>0.15905218682265801</v>
      </c>
      <c r="S16" s="17">
        <v>0.15219094505330399</v>
      </c>
      <c r="T16" s="17">
        <v>0.124830229734171</v>
      </c>
      <c r="U16" s="17"/>
      <c r="V16" s="17">
        <v>0.11660776359626999</v>
      </c>
      <c r="W16" s="17">
        <v>0.11822293931164</v>
      </c>
      <c r="X16" s="17">
        <v>0.117984638009556</v>
      </c>
      <c r="Y16" s="17">
        <v>0.12953916951931699</v>
      </c>
      <c r="Z16" s="17">
        <v>0.13459348084709499</v>
      </c>
      <c r="AA16" s="17">
        <v>0.12993486000983101</v>
      </c>
      <c r="AB16" s="17">
        <v>0.134837022841059</v>
      </c>
      <c r="AC16" s="17">
        <v>0.15552751420045099</v>
      </c>
      <c r="AD16" s="17">
        <v>0.13518374199852201</v>
      </c>
      <c r="AE16" s="17"/>
      <c r="AF16" s="17">
        <v>0.120199394207087</v>
      </c>
      <c r="AG16" s="17">
        <v>9.6455540681992302E-2</v>
      </c>
      <c r="AH16" s="17">
        <v>0.14098305345137599</v>
      </c>
      <c r="AI16" s="17">
        <v>0.16044000778617501</v>
      </c>
      <c r="AJ16" s="17">
        <v>0.135685822151139</v>
      </c>
      <c r="AK16" s="17">
        <v>0.13647094144625899</v>
      </c>
      <c r="AL16" s="17"/>
      <c r="AM16" s="17">
        <v>0.123299737198636</v>
      </c>
      <c r="AN16" s="17">
        <v>6.10807952833822E-2</v>
      </c>
      <c r="AO16" s="17">
        <v>0.127840985160415</v>
      </c>
      <c r="AP16" s="17">
        <v>0.14129569623994301</v>
      </c>
      <c r="AQ16" s="17">
        <v>0.101964637376871</v>
      </c>
      <c r="AR16" s="17">
        <v>0.14861116510672001</v>
      </c>
      <c r="AS16" s="17">
        <v>0.15746476960218</v>
      </c>
      <c r="AT16" s="17">
        <v>0.124801669609247</v>
      </c>
      <c r="AU16" s="17">
        <v>0.105662417103713</v>
      </c>
      <c r="AV16" s="17">
        <v>0.110442483717537</v>
      </c>
      <c r="AW16" s="17">
        <v>0.120705687213866</v>
      </c>
      <c r="AX16" s="17">
        <v>0.14490985877307699</v>
      </c>
      <c r="AY16" s="17">
        <v>0.136241346198828</v>
      </c>
      <c r="AZ16" s="17">
        <v>0.20363622949017901</v>
      </c>
      <c r="BA16" s="17">
        <v>8.7542809446937694E-2</v>
      </c>
      <c r="BB16" s="17">
        <v>0.15434897279884999</v>
      </c>
      <c r="BC16" s="17"/>
      <c r="BD16" s="17">
        <v>0.149499378489198</v>
      </c>
      <c r="BE16" s="17">
        <v>0.127784262278831</v>
      </c>
      <c r="BF16" s="17">
        <v>0.11126304478544501</v>
      </c>
      <c r="BG16" s="17"/>
      <c r="BH16" s="17">
        <v>0.12659569709138499</v>
      </c>
      <c r="BI16" s="17">
        <v>0.16869595433749601</v>
      </c>
      <c r="BJ16" s="17">
        <v>0.119441378994466</v>
      </c>
      <c r="BK16" s="17"/>
      <c r="BL16" s="17">
        <v>0.100915301619875</v>
      </c>
      <c r="BM16" s="17">
        <v>0.14882714981327</v>
      </c>
      <c r="BN16" s="17">
        <v>0.13934210493886801</v>
      </c>
      <c r="BO16" s="17"/>
      <c r="BP16" s="17">
        <v>0.13496577898543699</v>
      </c>
      <c r="BQ16" s="17">
        <v>0.11616174638450701</v>
      </c>
      <c r="BR16" s="17"/>
      <c r="BS16" s="17">
        <v>0.13343288693748001</v>
      </c>
      <c r="BT16" s="17">
        <v>0.138528519573556</v>
      </c>
      <c r="BU16" s="17">
        <v>0.14610871374451101</v>
      </c>
      <c r="BV16" s="17">
        <v>0.11088948068648399</v>
      </c>
      <c r="BW16" s="17"/>
      <c r="BX16" s="17">
        <v>0.13265788855254201</v>
      </c>
      <c r="BY16" s="17">
        <v>0.110907563831495</v>
      </c>
      <c r="BZ16" s="17">
        <v>0.127912049737051</v>
      </c>
      <c r="CA16" s="17"/>
      <c r="CB16" s="17">
        <v>0.132330450105102</v>
      </c>
      <c r="CC16" s="17">
        <v>0.13896364448784401</v>
      </c>
      <c r="CD16" s="17">
        <v>0.11142072561064401</v>
      </c>
      <c r="CE16" s="17">
        <v>0.123458595841241</v>
      </c>
      <c r="CF16" s="17">
        <v>0.15120027235939101</v>
      </c>
      <c r="CG16" s="17">
        <v>0.115990102448433</v>
      </c>
      <c r="CH16" s="17"/>
      <c r="CI16" s="17">
        <v>0.12929750925137801</v>
      </c>
      <c r="CJ16" s="17">
        <v>0.119914048633129</v>
      </c>
      <c r="CK16" s="17">
        <v>0.120995860148713</v>
      </c>
      <c r="CL16" s="17">
        <v>0.13312887536760001</v>
      </c>
    </row>
    <row r="17" spans="2:90" x14ac:dyDescent="0.35">
      <c r="B17" s="21" t="s">
        <v>564</v>
      </c>
      <c r="C17" s="17">
        <v>9.4962198440992199E-2</v>
      </c>
      <c r="D17" s="17">
        <v>0.106939704214205</v>
      </c>
      <c r="E17" s="17">
        <v>8.32879532383521E-2</v>
      </c>
      <c r="F17" s="17"/>
      <c r="G17" s="17">
        <v>0.121687299133636</v>
      </c>
      <c r="H17" s="17">
        <v>0.10176016649106399</v>
      </c>
      <c r="I17" s="17">
        <v>9.5027986769709305E-2</v>
      </c>
      <c r="J17" s="17">
        <v>9.9848215834381901E-2</v>
      </c>
      <c r="K17" s="17">
        <v>0.100610969347983</v>
      </c>
      <c r="L17" s="17">
        <v>9.2994875819302394E-2</v>
      </c>
      <c r="M17" s="17">
        <v>6.18263781600751E-2</v>
      </c>
      <c r="N17" s="17">
        <v>9.2293005544834605E-2</v>
      </c>
      <c r="O17" s="17">
        <v>9.1628735428993496E-2</v>
      </c>
      <c r="P17" s="17"/>
      <c r="Q17" s="17">
        <v>8.4236009634744299E-2</v>
      </c>
      <c r="R17" s="17">
        <v>9.8675585179042E-2</v>
      </c>
      <c r="S17" s="17">
        <v>8.4834970598472295E-2</v>
      </c>
      <c r="T17" s="17">
        <v>9.6505677065849102E-2</v>
      </c>
      <c r="U17" s="17"/>
      <c r="V17" s="17">
        <v>0.10224433083486099</v>
      </c>
      <c r="W17" s="17">
        <v>8.5527995158784204E-2</v>
      </c>
      <c r="X17" s="17">
        <v>0.100567885081791</v>
      </c>
      <c r="Y17" s="17">
        <v>5.5550632144507103E-2</v>
      </c>
      <c r="Z17" s="17">
        <v>9.4327458388129004E-2</v>
      </c>
      <c r="AA17" s="17">
        <v>0.113999648095664</v>
      </c>
      <c r="AB17" s="17">
        <v>0.118057943501731</v>
      </c>
      <c r="AC17" s="17">
        <v>8.8870382816513896E-2</v>
      </c>
      <c r="AD17" s="17">
        <v>9.2936068547327597E-2</v>
      </c>
      <c r="AE17" s="17"/>
      <c r="AF17" s="17">
        <v>8.5432586750273501E-2</v>
      </c>
      <c r="AG17" s="17">
        <v>0.12416758261045401</v>
      </c>
      <c r="AH17" s="17">
        <v>5.4887635739317701E-2</v>
      </c>
      <c r="AI17" s="17">
        <v>0.11952890308166</v>
      </c>
      <c r="AJ17" s="17">
        <v>0.11631285225353399</v>
      </c>
      <c r="AK17" s="17">
        <v>7.9668746646463895E-2</v>
      </c>
      <c r="AL17" s="17"/>
      <c r="AM17" s="17">
        <v>6.3422288681538305E-2</v>
      </c>
      <c r="AN17" s="17">
        <v>0.17338052828072101</v>
      </c>
      <c r="AO17" s="17">
        <v>8.9508416100791105E-2</v>
      </c>
      <c r="AP17" s="17">
        <v>5.8340972031225E-2</v>
      </c>
      <c r="AQ17" s="17">
        <v>0.10790397931465801</v>
      </c>
      <c r="AR17" s="17">
        <v>6.4001937115082105E-2</v>
      </c>
      <c r="AS17" s="17">
        <v>0.102314244822248</v>
      </c>
      <c r="AT17" s="17">
        <v>0.12034918480578199</v>
      </c>
      <c r="AU17" s="17">
        <v>6.5902593265212694E-2</v>
      </c>
      <c r="AV17" s="17">
        <v>0.121211533676625</v>
      </c>
      <c r="AW17" s="17">
        <v>8.5025652439205096E-2</v>
      </c>
      <c r="AX17" s="17">
        <v>9.6308394057907795E-2</v>
      </c>
      <c r="AY17" s="17">
        <v>7.4310360301781397E-2</v>
      </c>
      <c r="AZ17" s="17">
        <v>0.129602052438542</v>
      </c>
      <c r="BA17" s="17">
        <v>0.10961085024459601</v>
      </c>
      <c r="BB17" s="17">
        <v>7.7455194235656902E-2</v>
      </c>
      <c r="BC17" s="17"/>
      <c r="BD17" s="17">
        <v>9.3139550447756195E-2</v>
      </c>
      <c r="BE17" s="17">
        <v>0.108781438418165</v>
      </c>
      <c r="BF17" s="17">
        <v>8.8124927182638896E-2</v>
      </c>
      <c r="BG17" s="17"/>
      <c r="BH17" s="17">
        <v>9.8872010299657198E-2</v>
      </c>
      <c r="BI17" s="17">
        <v>8.4148603207069197E-2</v>
      </c>
      <c r="BJ17" s="17">
        <v>8.4906775512373397E-2</v>
      </c>
      <c r="BK17" s="17"/>
      <c r="BL17" s="17">
        <v>6.8292578511385996E-2</v>
      </c>
      <c r="BM17" s="17">
        <v>0.103030208493605</v>
      </c>
      <c r="BN17" s="17">
        <v>7.1361052131321295E-2</v>
      </c>
      <c r="BO17" s="17"/>
      <c r="BP17" s="17">
        <v>0.102894402902609</v>
      </c>
      <c r="BQ17" s="17">
        <v>9.2916318239341794E-2</v>
      </c>
      <c r="BR17" s="17"/>
      <c r="BS17" s="17">
        <v>4.6326464859918898E-2</v>
      </c>
      <c r="BT17" s="17">
        <v>8.2295744740326401E-2</v>
      </c>
      <c r="BU17" s="17">
        <v>0.105718371264916</v>
      </c>
      <c r="BV17" s="17">
        <v>0.11217937366785299</v>
      </c>
      <c r="BW17" s="17"/>
      <c r="BX17" s="17">
        <v>8.1303139260110402E-2</v>
      </c>
      <c r="BY17" s="17">
        <v>0.108139364406679</v>
      </c>
      <c r="BZ17" s="17">
        <v>9.5505639609153897E-2</v>
      </c>
      <c r="CA17" s="17"/>
      <c r="CB17" s="17">
        <v>3.9673668063602202E-2</v>
      </c>
      <c r="CC17" s="17">
        <v>6.54394356607894E-2</v>
      </c>
      <c r="CD17" s="17">
        <v>0.13363604914577201</v>
      </c>
      <c r="CE17" s="17">
        <v>0.10608112320980501</v>
      </c>
      <c r="CF17" s="17">
        <v>8.1679901698817794E-2</v>
      </c>
      <c r="CG17" s="17">
        <v>0.13859979950797599</v>
      </c>
      <c r="CH17" s="17"/>
      <c r="CI17" s="17">
        <v>0.11686451737605601</v>
      </c>
      <c r="CJ17" s="17">
        <v>8.2230598317602599E-2</v>
      </c>
      <c r="CK17" s="17">
        <v>0.12390908398285801</v>
      </c>
      <c r="CL17" s="17">
        <v>8.9852544745508398E-2</v>
      </c>
    </row>
    <row r="18" spans="2:90" ht="29" x14ac:dyDescent="0.35">
      <c r="B18" s="21" t="s">
        <v>565</v>
      </c>
      <c r="C18" s="17">
        <v>8.3593616471894505E-2</v>
      </c>
      <c r="D18" s="17">
        <v>8.3000631436094499E-2</v>
      </c>
      <c r="E18" s="17">
        <v>8.3708102508183099E-2</v>
      </c>
      <c r="F18" s="17"/>
      <c r="G18" s="17">
        <v>6.3902986650278895E-2</v>
      </c>
      <c r="H18" s="17">
        <v>6.0497439131024899E-2</v>
      </c>
      <c r="I18" s="17">
        <v>5.4730432590449803E-2</v>
      </c>
      <c r="J18" s="17">
        <v>0.107867861281566</v>
      </c>
      <c r="K18" s="17">
        <v>0.10228657129503201</v>
      </c>
      <c r="L18" s="17">
        <v>7.5373497268132097E-2</v>
      </c>
      <c r="M18" s="17">
        <v>8.6607753623611297E-2</v>
      </c>
      <c r="N18" s="17">
        <v>9.9623258493967595E-2</v>
      </c>
      <c r="O18" s="17">
        <v>9.7714251473486405E-2</v>
      </c>
      <c r="P18" s="17"/>
      <c r="Q18" s="17">
        <v>9.0929432419714004E-2</v>
      </c>
      <c r="R18" s="17">
        <v>0.12717289967593601</v>
      </c>
      <c r="S18" s="17">
        <v>5.8992605909013299E-2</v>
      </c>
      <c r="T18" s="17">
        <v>8.0389091046002698E-2</v>
      </c>
      <c r="U18" s="17"/>
      <c r="V18" s="17">
        <v>9.5783922253041706E-2</v>
      </c>
      <c r="W18" s="17">
        <v>7.6728731838409406E-2</v>
      </c>
      <c r="X18" s="17">
        <v>7.0391158268299697E-2</v>
      </c>
      <c r="Y18" s="17">
        <v>7.9519298220377996E-2</v>
      </c>
      <c r="Z18" s="17">
        <v>8.9073815990665203E-2</v>
      </c>
      <c r="AA18" s="17">
        <v>6.7048914696046E-2</v>
      </c>
      <c r="AB18" s="17">
        <v>7.3225776012393495E-2</v>
      </c>
      <c r="AC18" s="17">
        <v>0.105162311954311</v>
      </c>
      <c r="AD18" s="17">
        <v>0.10003155261984301</v>
      </c>
      <c r="AE18" s="17"/>
      <c r="AF18" s="17">
        <v>6.4025353127618798E-2</v>
      </c>
      <c r="AG18" s="17">
        <v>6.3076082975542402E-2</v>
      </c>
      <c r="AH18" s="17">
        <v>0.112325770251058</v>
      </c>
      <c r="AI18" s="17">
        <v>6.9438193614968294E-2</v>
      </c>
      <c r="AJ18" s="17">
        <v>8.5794165088730695E-2</v>
      </c>
      <c r="AK18" s="17">
        <v>0.101477358548482</v>
      </c>
      <c r="AL18" s="17"/>
      <c r="AM18" s="17">
        <v>0.10839311800876</v>
      </c>
      <c r="AN18" s="17">
        <v>7.3554433167398098E-2</v>
      </c>
      <c r="AO18" s="17">
        <v>8.8937602442340502E-2</v>
      </c>
      <c r="AP18" s="17">
        <v>0.10741583043722799</v>
      </c>
      <c r="AQ18" s="17">
        <v>8.2717057397732205E-2</v>
      </c>
      <c r="AR18" s="17">
        <v>9.6512004081872396E-2</v>
      </c>
      <c r="AS18" s="17">
        <v>4.6955566905170103E-2</v>
      </c>
      <c r="AT18" s="17">
        <v>7.0802220515435194E-2</v>
      </c>
      <c r="AU18" s="17">
        <v>3.0765543034631301E-2</v>
      </c>
      <c r="AV18" s="17">
        <v>9.1033504797966097E-2</v>
      </c>
      <c r="AW18" s="17">
        <v>8.4089034982438096E-2</v>
      </c>
      <c r="AX18" s="17">
        <v>0.15016024719235499</v>
      </c>
      <c r="AY18" s="17">
        <v>0.14448722335168501</v>
      </c>
      <c r="AZ18" s="17">
        <v>7.0526771382625503E-2</v>
      </c>
      <c r="BA18" s="17">
        <v>0.12181644687724701</v>
      </c>
      <c r="BB18" s="17">
        <v>0.11376550965435001</v>
      </c>
      <c r="BC18" s="17"/>
      <c r="BD18" s="17">
        <v>7.8206454074519094E-2</v>
      </c>
      <c r="BE18" s="17">
        <v>7.32563141523776E-2</v>
      </c>
      <c r="BF18" s="17">
        <v>9.7389764275931906E-2</v>
      </c>
      <c r="BG18" s="17"/>
      <c r="BH18" s="17">
        <v>7.4995166853970896E-2</v>
      </c>
      <c r="BI18" s="17">
        <v>0.113547341556145</v>
      </c>
      <c r="BJ18" s="17">
        <v>7.5584384327591306E-2</v>
      </c>
      <c r="BK18" s="17"/>
      <c r="BL18" s="17">
        <v>0.11795193166281701</v>
      </c>
      <c r="BM18" s="17">
        <v>9.7705095352075402E-2</v>
      </c>
      <c r="BN18" s="17">
        <v>0.12024649208492801</v>
      </c>
      <c r="BO18" s="17"/>
      <c r="BP18" s="17">
        <v>8.6383509429074495E-2</v>
      </c>
      <c r="BQ18" s="17">
        <v>8.5519265105720596E-2</v>
      </c>
      <c r="BR18" s="17"/>
      <c r="BS18" s="17">
        <v>9.4664442457120607E-2</v>
      </c>
      <c r="BT18" s="17">
        <v>7.7977493822611002E-2</v>
      </c>
      <c r="BU18" s="17">
        <v>8.1584387818628007E-2</v>
      </c>
      <c r="BV18" s="17">
        <v>8.2455145077887496E-2</v>
      </c>
      <c r="BW18" s="17"/>
      <c r="BX18" s="17">
        <v>9.9258887216842007E-2</v>
      </c>
      <c r="BY18" s="17">
        <v>1.5703581287015898E-2</v>
      </c>
      <c r="BZ18" s="17">
        <v>8.6213546645522499E-2</v>
      </c>
      <c r="CA18" s="17"/>
      <c r="CB18" s="17">
        <v>6.2550411177170306E-2</v>
      </c>
      <c r="CC18" s="17">
        <v>8.5603887658772193E-2</v>
      </c>
      <c r="CD18" s="17">
        <v>7.16591673338796E-2</v>
      </c>
      <c r="CE18" s="17">
        <v>7.9517040930989297E-2</v>
      </c>
      <c r="CF18" s="17">
        <v>0.109081561985792</v>
      </c>
      <c r="CG18" s="17">
        <v>0.107602422942772</v>
      </c>
      <c r="CH18" s="17"/>
      <c r="CI18" s="17">
        <v>9.1087022157047406E-2</v>
      </c>
      <c r="CJ18" s="17">
        <v>7.3244105266033296E-2</v>
      </c>
      <c r="CK18" s="17">
        <v>8.3635255409099593E-2</v>
      </c>
      <c r="CL18" s="17">
        <v>8.8005357487229804E-2</v>
      </c>
    </row>
    <row r="19" spans="2:90" ht="29" x14ac:dyDescent="0.35">
      <c r="B19" s="21" t="s">
        <v>566</v>
      </c>
      <c r="C19" s="17">
        <v>7.9158336391134093E-2</v>
      </c>
      <c r="D19" s="17">
        <v>8.2145070614426705E-2</v>
      </c>
      <c r="E19" s="17">
        <v>7.6215713097245397E-2</v>
      </c>
      <c r="F19" s="17"/>
      <c r="G19" s="17">
        <v>9.9792201318651005E-2</v>
      </c>
      <c r="H19" s="17">
        <v>7.52613932073391E-2</v>
      </c>
      <c r="I19" s="17">
        <v>7.8702949000260106E-2</v>
      </c>
      <c r="J19" s="17">
        <v>5.7871124561496803E-2</v>
      </c>
      <c r="K19" s="17">
        <v>8.5030268390624705E-2</v>
      </c>
      <c r="L19" s="17">
        <v>7.8618308542735105E-2</v>
      </c>
      <c r="M19" s="17">
        <v>6.8579331660276299E-2</v>
      </c>
      <c r="N19" s="17">
        <v>8.0529934021036295E-2</v>
      </c>
      <c r="O19" s="17">
        <v>8.7676826662255097E-2</v>
      </c>
      <c r="P19" s="17"/>
      <c r="Q19" s="17">
        <v>6.9013680165434702E-2</v>
      </c>
      <c r="R19" s="17">
        <v>7.6752545309536999E-2</v>
      </c>
      <c r="S19" s="17">
        <v>6.3723561710543497E-2</v>
      </c>
      <c r="T19" s="17">
        <v>8.0035469703065298E-2</v>
      </c>
      <c r="U19" s="17"/>
      <c r="V19" s="17">
        <v>6.3203475189583497E-2</v>
      </c>
      <c r="W19" s="17">
        <v>6.3640225197924796E-2</v>
      </c>
      <c r="X19" s="17">
        <v>0.101528363256326</v>
      </c>
      <c r="Y19" s="17">
        <v>0.10718450460130099</v>
      </c>
      <c r="Z19" s="17">
        <v>9.6074355770903605E-2</v>
      </c>
      <c r="AA19" s="17">
        <v>6.3307064180550501E-2</v>
      </c>
      <c r="AB19" s="17">
        <v>8.1586250496238702E-2</v>
      </c>
      <c r="AC19" s="17">
        <v>6.5461773046461003E-2</v>
      </c>
      <c r="AD19" s="17">
        <v>8.2780494285752307E-2</v>
      </c>
      <c r="AE19" s="17"/>
      <c r="AF19" s="17">
        <v>8.5785275494861396E-2</v>
      </c>
      <c r="AG19" s="17">
        <v>7.4452217996132705E-2</v>
      </c>
      <c r="AH19" s="17">
        <v>6.9674868816269997E-2</v>
      </c>
      <c r="AI19" s="17">
        <v>9.3286207559848205E-2</v>
      </c>
      <c r="AJ19" s="17">
        <v>0.10217889435920099</v>
      </c>
      <c r="AK19" s="17">
        <v>6.3734103746387494E-2</v>
      </c>
      <c r="AL19" s="17"/>
      <c r="AM19" s="17">
        <v>0.118628300449626</v>
      </c>
      <c r="AN19" s="17">
        <v>7.2912426349929602E-2</v>
      </c>
      <c r="AO19" s="17">
        <v>4.21270444289292E-2</v>
      </c>
      <c r="AP19" s="17">
        <v>0.103209206580579</v>
      </c>
      <c r="AQ19" s="17">
        <v>3.84758473848529E-2</v>
      </c>
      <c r="AR19" s="17">
        <v>0.100640594777214</v>
      </c>
      <c r="AS19" s="17">
        <v>0.104502817204517</v>
      </c>
      <c r="AT19" s="17">
        <v>9.1846589686048002E-2</v>
      </c>
      <c r="AU19" s="17">
        <v>7.9586687673113998E-2</v>
      </c>
      <c r="AV19" s="17">
        <v>9.54340862837742E-2</v>
      </c>
      <c r="AW19" s="17">
        <v>6.6063501089917306E-2</v>
      </c>
      <c r="AX19" s="17">
        <v>6.5576228315303201E-2</v>
      </c>
      <c r="AY19" s="17">
        <v>0.12831120172441399</v>
      </c>
      <c r="AZ19" s="17">
        <v>7.0939607548084593E-2</v>
      </c>
      <c r="BA19" s="17">
        <v>0.100188845682656</v>
      </c>
      <c r="BB19" s="17">
        <v>9.0699336901230401E-2</v>
      </c>
      <c r="BC19" s="17"/>
      <c r="BD19" s="17">
        <v>6.5847446610867499E-2</v>
      </c>
      <c r="BE19" s="17">
        <v>8.3503166517310004E-2</v>
      </c>
      <c r="BF19" s="17">
        <v>8.9400093955056104E-2</v>
      </c>
      <c r="BG19" s="17"/>
      <c r="BH19" s="17">
        <v>8.2509002573067397E-2</v>
      </c>
      <c r="BI19" s="17">
        <v>6.3708192280353806E-2</v>
      </c>
      <c r="BJ19" s="17">
        <v>0.10425162956907</v>
      </c>
      <c r="BK19" s="17"/>
      <c r="BL19" s="17">
        <v>7.1725222383794002E-2</v>
      </c>
      <c r="BM19" s="17">
        <v>8.0926330553729095E-2</v>
      </c>
      <c r="BN19" s="17">
        <v>6.68767321625265E-2</v>
      </c>
      <c r="BO19" s="17"/>
      <c r="BP19" s="17">
        <v>7.96750099443191E-2</v>
      </c>
      <c r="BQ19" s="17">
        <v>8.3054593356298903E-2</v>
      </c>
      <c r="BR19" s="17"/>
      <c r="BS19" s="17">
        <v>4.30105613785726E-2</v>
      </c>
      <c r="BT19" s="17">
        <v>7.8625758662459397E-2</v>
      </c>
      <c r="BU19" s="17">
        <v>8.7294016503997193E-2</v>
      </c>
      <c r="BV19" s="17">
        <v>8.8558894424135795E-2</v>
      </c>
      <c r="BW19" s="17"/>
      <c r="BX19" s="17">
        <v>6.2360214712195397E-2</v>
      </c>
      <c r="BY19" s="17">
        <v>5.3296827657539798E-2</v>
      </c>
      <c r="BZ19" s="17">
        <v>8.2411699042262795E-2</v>
      </c>
      <c r="CA19" s="17"/>
      <c r="CB19" s="17">
        <v>6.1457282072090898E-2</v>
      </c>
      <c r="CC19" s="17">
        <v>7.9772557530856797E-2</v>
      </c>
      <c r="CD19" s="17">
        <v>9.2412508802598201E-2</v>
      </c>
      <c r="CE19" s="17">
        <v>4.8502678177324302E-2</v>
      </c>
      <c r="CF19" s="17">
        <v>6.9935553891869603E-2</v>
      </c>
      <c r="CG19" s="17">
        <v>0.122097633882745</v>
      </c>
      <c r="CH19" s="17"/>
      <c r="CI19" s="17">
        <v>8.2877298166078903E-2</v>
      </c>
      <c r="CJ19" s="17">
        <v>6.9935352590580105E-2</v>
      </c>
      <c r="CK19" s="17">
        <v>8.0291572946623702E-2</v>
      </c>
      <c r="CL19" s="17">
        <v>8.3461917536905406E-2</v>
      </c>
    </row>
    <row r="20" spans="2:90" ht="29" x14ac:dyDescent="0.35">
      <c r="B20" s="21" t="s">
        <v>567</v>
      </c>
      <c r="C20" s="17">
        <v>7.65863777367463E-2</v>
      </c>
      <c r="D20" s="17">
        <v>8.3741218299148698E-2</v>
      </c>
      <c r="E20" s="17">
        <v>7.08621811483338E-2</v>
      </c>
      <c r="F20" s="17"/>
      <c r="G20" s="17">
        <v>3.0180034603700501E-2</v>
      </c>
      <c r="H20" s="17">
        <v>5.8610913149337397E-2</v>
      </c>
      <c r="I20" s="17">
        <v>7.8216864676758494E-2</v>
      </c>
      <c r="J20" s="17">
        <v>9.8090489810333803E-2</v>
      </c>
      <c r="K20" s="17">
        <v>9.3905506529556898E-2</v>
      </c>
      <c r="L20" s="17">
        <v>6.8519793761020298E-2</v>
      </c>
      <c r="M20" s="17">
        <v>8.0414006509931094E-2</v>
      </c>
      <c r="N20" s="17">
        <v>8.3685923806281495E-2</v>
      </c>
      <c r="O20" s="17">
        <v>9.4915899043197596E-2</v>
      </c>
      <c r="P20" s="17"/>
      <c r="Q20" s="17">
        <v>9.8272561187073407E-2</v>
      </c>
      <c r="R20" s="17">
        <v>9.0349996796507306E-2</v>
      </c>
      <c r="S20" s="17">
        <v>8.6814296121052903E-2</v>
      </c>
      <c r="T20" s="17">
        <v>7.1521853717138706E-2</v>
      </c>
      <c r="U20" s="17"/>
      <c r="V20" s="17">
        <v>9.5935041370728405E-2</v>
      </c>
      <c r="W20" s="17">
        <v>6.8025530695492206E-2</v>
      </c>
      <c r="X20" s="17">
        <v>7.6679963668540893E-2</v>
      </c>
      <c r="Y20" s="17">
        <v>7.79484318214307E-2</v>
      </c>
      <c r="Z20" s="17">
        <v>8.7041476452074606E-2</v>
      </c>
      <c r="AA20" s="17">
        <v>7.8576359432648596E-2</v>
      </c>
      <c r="AB20" s="17">
        <v>8.3682097301214897E-2</v>
      </c>
      <c r="AC20" s="17">
        <v>2.2859674382827402E-2</v>
      </c>
      <c r="AD20" s="17">
        <v>6.4936577053955599E-2</v>
      </c>
      <c r="AE20" s="17"/>
      <c r="AF20" s="17">
        <v>6.9665359233790206E-2</v>
      </c>
      <c r="AG20" s="17">
        <v>9.4967668274334199E-2</v>
      </c>
      <c r="AH20" s="17">
        <v>4.6014398635743303E-2</v>
      </c>
      <c r="AI20" s="17">
        <v>7.8871272960862604E-2</v>
      </c>
      <c r="AJ20" s="17">
        <v>6.3793197499523002E-2</v>
      </c>
      <c r="AK20" s="17">
        <v>8.7128184379502802E-2</v>
      </c>
      <c r="AL20" s="17"/>
      <c r="AM20" s="17">
        <v>9.1800812127539697E-2</v>
      </c>
      <c r="AN20" s="17">
        <v>9.0022516265590893E-2</v>
      </c>
      <c r="AO20" s="17">
        <v>0.112699389988051</v>
      </c>
      <c r="AP20" s="17">
        <v>0.10083836222541</v>
      </c>
      <c r="AQ20" s="17">
        <v>0.117105191962261</v>
      </c>
      <c r="AR20" s="17">
        <v>7.8182235561852803E-2</v>
      </c>
      <c r="AS20" s="17">
        <v>6.5194386769672E-2</v>
      </c>
      <c r="AT20" s="17">
        <v>8.9458016443761904E-2</v>
      </c>
      <c r="AU20" s="17">
        <v>6.0043168400718397E-2</v>
      </c>
      <c r="AV20" s="17">
        <v>7.6137393859703403E-2</v>
      </c>
      <c r="AW20" s="17">
        <v>5.9147895897369601E-2</v>
      </c>
      <c r="AX20" s="17">
        <v>4.0139740131265901E-2</v>
      </c>
      <c r="AY20" s="17">
        <v>3.6377856319137397E-2</v>
      </c>
      <c r="AZ20" s="17">
        <v>0.141503096501297</v>
      </c>
      <c r="BA20" s="17">
        <v>7.8252577352974501E-2</v>
      </c>
      <c r="BB20" s="17">
        <v>5.0121192938323803E-2</v>
      </c>
      <c r="BC20" s="17"/>
      <c r="BD20" s="17">
        <v>8.2499451615745206E-2</v>
      </c>
      <c r="BE20" s="17">
        <v>5.7386666969233301E-2</v>
      </c>
      <c r="BF20" s="17">
        <v>8.5634694819419904E-2</v>
      </c>
      <c r="BG20" s="17"/>
      <c r="BH20" s="17">
        <v>7.44101627692864E-2</v>
      </c>
      <c r="BI20" s="17">
        <v>0.106373734920471</v>
      </c>
      <c r="BJ20" s="17">
        <v>7.1411755799679497E-2</v>
      </c>
      <c r="BK20" s="17"/>
      <c r="BL20" s="17">
        <v>8.6321449750695306E-2</v>
      </c>
      <c r="BM20" s="17">
        <v>6.2326016388544299E-2</v>
      </c>
      <c r="BN20" s="17">
        <v>0.102666636561102</v>
      </c>
      <c r="BO20" s="17"/>
      <c r="BP20" s="17">
        <v>6.4637570202766101E-2</v>
      </c>
      <c r="BQ20" s="17">
        <v>7.8841156616814595E-2</v>
      </c>
      <c r="BR20" s="17"/>
      <c r="BS20" s="17">
        <v>6.1553313018562802E-2</v>
      </c>
      <c r="BT20" s="17">
        <v>6.7527569159357204E-2</v>
      </c>
      <c r="BU20" s="17">
        <v>0.10754074329171801</v>
      </c>
      <c r="BV20" s="17">
        <v>6.7811404220170401E-2</v>
      </c>
      <c r="BW20" s="17"/>
      <c r="BX20" s="17">
        <v>7.6229452235085704E-2</v>
      </c>
      <c r="BY20" s="17">
        <v>5.2669970875981603E-2</v>
      </c>
      <c r="BZ20" s="17">
        <v>7.8091408819770794E-2</v>
      </c>
      <c r="CA20" s="17"/>
      <c r="CB20" s="17">
        <v>4.48217041731023E-2</v>
      </c>
      <c r="CC20" s="17">
        <v>5.8284840564479599E-2</v>
      </c>
      <c r="CD20" s="17">
        <v>5.8531000578838303E-2</v>
      </c>
      <c r="CE20" s="17">
        <v>5.0609162574540602E-2</v>
      </c>
      <c r="CF20" s="17">
        <v>0.126496305743936</v>
      </c>
      <c r="CG20" s="17">
        <v>0.15041413179608301</v>
      </c>
      <c r="CH20" s="17"/>
      <c r="CI20" s="17">
        <v>7.4235329243348497E-2</v>
      </c>
      <c r="CJ20" s="17">
        <v>5.47332425426552E-2</v>
      </c>
      <c r="CK20" s="17">
        <v>0.116413526460828</v>
      </c>
      <c r="CL20" s="17">
        <v>7.9401709970400303E-2</v>
      </c>
    </row>
    <row r="21" spans="2:90" x14ac:dyDescent="0.35">
      <c r="B21" s="21" t="s">
        <v>568</v>
      </c>
      <c r="C21" s="17">
        <v>6.2020718192351498E-2</v>
      </c>
      <c r="D21" s="17">
        <v>6.6462788946665505E-2</v>
      </c>
      <c r="E21" s="17">
        <v>5.8736514163007701E-2</v>
      </c>
      <c r="F21" s="17"/>
      <c r="G21" s="17">
        <v>4.1279536667367903E-2</v>
      </c>
      <c r="H21" s="17">
        <v>3.5777845016894197E-2</v>
      </c>
      <c r="I21" s="17">
        <v>4.9433872574621597E-2</v>
      </c>
      <c r="J21" s="17">
        <v>8.1290463401933202E-2</v>
      </c>
      <c r="K21" s="17">
        <v>7.2285240427697295E-2</v>
      </c>
      <c r="L21" s="17">
        <v>6.1156911947723401E-2</v>
      </c>
      <c r="M21" s="17">
        <v>6.3996153738387407E-2</v>
      </c>
      <c r="N21" s="17">
        <v>7.9030682538110006E-2</v>
      </c>
      <c r="O21" s="17">
        <v>7.0860637412886104E-2</v>
      </c>
      <c r="P21" s="17"/>
      <c r="Q21" s="17">
        <v>6.3758399858640596E-2</v>
      </c>
      <c r="R21" s="17">
        <v>7.6629042430374703E-2</v>
      </c>
      <c r="S21" s="17">
        <v>6.8832689471642797E-2</v>
      </c>
      <c r="T21" s="17">
        <v>6.1353114820286402E-2</v>
      </c>
      <c r="U21" s="17"/>
      <c r="V21" s="17">
        <v>8.6884051408290794E-2</v>
      </c>
      <c r="W21" s="17">
        <v>3.9488611953698599E-2</v>
      </c>
      <c r="X21" s="17">
        <v>8.7583471402872898E-2</v>
      </c>
      <c r="Y21" s="17">
        <v>3.9842091296752098E-2</v>
      </c>
      <c r="Z21" s="17">
        <v>5.1775689955008697E-2</v>
      </c>
      <c r="AA21" s="17">
        <v>7.0437825902333995E-2</v>
      </c>
      <c r="AB21" s="17">
        <v>5.0018527385077602E-2</v>
      </c>
      <c r="AC21" s="17">
        <v>5.1333688639054798E-2</v>
      </c>
      <c r="AD21" s="17">
        <v>6.8724653882086206E-2</v>
      </c>
      <c r="AE21" s="17"/>
      <c r="AF21" s="17">
        <v>4.0782951978819801E-2</v>
      </c>
      <c r="AG21" s="17">
        <v>9.06260567388643E-2</v>
      </c>
      <c r="AH21" s="17">
        <v>6.8554552395963197E-2</v>
      </c>
      <c r="AI21" s="17">
        <v>6.6949354379009299E-2</v>
      </c>
      <c r="AJ21" s="17">
        <v>4.8266641523194299E-2</v>
      </c>
      <c r="AK21" s="17">
        <v>6.68852405427771E-2</v>
      </c>
      <c r="AL21" s="17"/>
      <c r="AM21" s="17">
        <v>5.8511683499920697E-2</v>
      </c>
      <c r="AN21" s="17">
        <v>4.1613185292046002E-2</v>
      </c>
      <c r="AO21" s="17">
        <v>6.23569971884207E-2</v>
      </c>
      <c r="AP21" s="17">
        <v>8.8516212221226395E-2</v>
      </c>
      <c r="AQ21" s="17">
        <v>9.6431360956954398E-2</v>
      </c>
      <c r="AR21" s="17">
        <v>4.9482892241808803E-2</v>
      </c>
      <c r="AS21" s="17">
        <v>6.1131268803984798E-2</v>
      </c>
      <c r="AT21" s="17">
        <v>0.108852415571765</v>
      </c>
      <c r="AU21" s="17">
        <v>5.0006545269610299E-2</v>
      </c>
      <c r="AV21" s="17">
        <v>2.72958943791872E-2</v>
      </c>
      <c r="AW21" s="17">
        <v>4.4915599817102497E-2</v>
      </c>
      <c r="AX21" s="17">
        <v>6.9890577989123195E-2</v>
      </c>
      <c r="AY21" s="17">
        <v>0.118472857309411</v>
      </c>
      <c r="AZ21" s="17">
        <v>3.1155802634412099E-2</v>
      </c>
      <c r="BA21" s="17">
        <v>2.0732120785675899E-2</v>
      </c>
      <c r="BB21" s="17">
        <v>6.0487283010719498E-2</v>
      </c>
      <c r="BC21" s="17"/>
      <c r="BD21" s="17">
        <v>7.3840611524130295E-2</v>
      </c>
      <c r="BE21" s="17">
        <v>4.0056964376284497E-2</v>
      </c>
      <c r="BF21" s="17">
        <v>6.9386913669854999E-2</v>
      </c>
      <c r="BG21" s="17"/>
      <c r="BH21" s="17">
        <v>5.3416541518161602E-2</v>
      </c>
      <c r="BI21" s="17">
        <v>7.7183252695350493E-2</v>
      </c>
      <c r="BJ21" s="17">
        <v>9.2850097628573394E-2</v>
      </c>
      <c r="BK21" s="17"/>
      <c r="BL21" s="17">
        <v>5.70787778596544E-2</v>
      </c>
      <c r="BM21" s="17">
        <v>8.77345126420115E-2</v>
      </c>
      <c r="BN21" s="17">
        <v>4.89154162284774E-2</v>
      </c>
      <c r="BO21" s="17"/>
      <c r="BP21" s="17">
        <v>4.30125550601042E-2</v>
      </c>
      <c r="BQ21" s="17">
        <v>6.4594339883058294E-2</v>
      </c>
      <c r="BR21" s="17"/>
      <c r="BS21" s="17">
        <v>4.7794940716569603E-2</v>
      </c>
      <c r="BT21" s="17">
        <v>6.9376716839976302E-2</v>
      </c>
      <c r="BU21" s="17">
        <v>6.3658012749888193E-2</v>
      </c>
      <c r="BV21" s="17">
        <v>6.3091460381171097E-2</v>
      </c>
      <c r="BW21" s="17"/>
      <c r="BX21" s="17">
        <v>7.2522566771057506E-2</v>
      </c>
      <c r="BY21" s="17">
        <v>3.0400442984017999E-2</v>
      </c>
      <c r="BZ21" s="17">
        <v>6.29233921876272E-2</v>
      </c>
      <c r="CA21" s="17"/>
      <c r="CB21" s="17">
        <v>5.2421973056360302E-2</v>
      </c>
      <c r="CC21" s="17">
        <v>6.5494427270523001E-2</v>
      </c>
      <c r="CD21" s="17">
        <v>4.1139759657423301E-2</v>
      </c>
      <c r="CE21" s="17">
        <v>4.7161882288681699E-2</v>
      </c>
      <c r="CF21" s="17">
        <v>9.0970356444195696E-2</v>
      </c>
      <c r="CG21" s="17">
        <v>9.2651541131802795E-2</v>
      </c>
      <c r="CH21" s="17"/>
      <c r="CI21" s="17">
        <v>4.3619213030809401E-2</v>
      </c>
      <c r="CJ21" s="17">
        <v>5.4047943839986498E-2</v>
      </c>
      <c r="CK21" s="17">
        <v>8.3072327541577506E-2</v>
      </c>
      <c r="CL21" s="17">
        <v>6.5248025122148195E-2</v>
      </c>
    </row>
    <row r="22" spans="2:90" x14ac:dyDescent="0.35">
      <c r="B22" s="21" t="s">
        <v>569</v>
      </c>
      <c r="C22" s="17">
        <v>5.6578497281765998E-2</v>
      </c>
      <c r="D22" s="17">
        <v>7.4606059023907795E-2</v>
      </c>
      <c r="E22" s="17">
        <v>3.8338461103046298E-2</v>
      </c>
      <c r="F22" s="17"/>
      <c r="G22" s="17">
        <v>3.8537088725615003E-2</v>
      </c>
      <c r="H22" s="17">
        <v>5.3250858119358202E-2</v>
      </c>
      <c r="I22" s="17">
        <v>5.8955179356993299E-2</v>
      </c>
      <c r="J22" s="17">
        <v>4.2399070002273602E-2</v>
      </c>
      <c r="K22" s="17">
        <v>3.1489402634191997E-2</v>
      </c>
      <c r="L22" s="17">
        <v>7.0358196344279797E-2</v>
      </c>
      <c r="M22" s="17">
        <v>4.3831622071133898E-2</v>
      </c>
      <c r="N22" s="17">
        <v>8.6669064074546304E-2</v>
      </c>
      <c r="O22" s="17">
        <v>7.8598942590865001E-2</v>
      </c>
      <c r="P22" s="17"/>
      <c r="Q22" s="17">
        <v>6.5088531172058303E-2</v>
      </c>
      <c r="R22" s="17">
        <v>6.5851437001011995E-2</v>
      </c>
      <c r="S22" s="17">
        <v>5.2335847488667701E-2</v>
      </c>
      <c r="T22" s="17">
        <v>5.5549161369485199E-2</v>
      </c>
      <c r="U22" s="17"/>
      <c r="V22" s="17">
        <v>3.74462305086097E-2</v>
      </c>
      <c r="W22" s="17">
        <v>5.0960504831675697E-2</v>
      </c>
      <c r="X22" s="17">
        <v>3.92292693259539E-2</v>
      </c>
      <c r="Y22" s="17">
        <v>6.79504522331522E-2</v>
      </c>
      <c r="Z22" s="17">
        <v>7.0982727545075994E-2</v>
      </c>
      <c r="AA22" s="17">
        <v>7.3500854487973499E-2</v>
      </c>
      <c r="AB22" s="17">
        <v>4.7972088493249097E-2</v>
      </c>
      <c r="AC22" s="17">
        <v>1.9952321465682099E-2</v>
      </c>
      <c r="AD22" s="17">
        <v>8.4895789156447299E-2</v>
      </c>
      <c r="AE22" s="17"/>
      <c r="AF22" s="17">
        <v>5.8307088135429799E-2</v>
      </c>
      <c r="AG22" s="17">
        <v>4.78565791501347E-2</v>
      </c>
      <c r="AH22" s="17">
        <v>6.3426574209141606E-2</v>
      </c>
      <c r="AI22" s="17">
        <v>0</v>
      </c>
      <c r="AJ22" s="17">
        <v>4.4331175889356998E-2</v>
      </c>
      <c r="AK22" s="17">
        <v>7.3957324686541898E-2</v>
      </c>
      <c r="AL22" s="17"/>
      <c r="AM22" s="17">
        <v>5.6881830937584102E-2</v>
      </c>
      <c r="AN22" s="17">
        <v>7.9320799395330002E-2</v>
      </c>
      <c r="AO22" s="17">
        <v>4.3113459185077099E-2</v>
      </c>
      <c r="AP22" s="17">
        <v>6.3374545122086706E-2</v>
      </c>
      <c r="AQ22" s="17">
        <v>6.8928442783046703E-2</v>
      </c>
      <c r="AR22" s="17">
        <v>6.9393793123183903E-2</v>
      </c>
      <c r="AS22" s="17">
        <v>4.0164943723768498E-2</v>
      </c>
      <c r="AT22" s="17">
        <v>3.81728530467004E-2</v>
      </c>
      <c r="AU22" s="17">
        <v>9.7451948993579299E-2</v>
      </c>
      <c r="AV22" s="17">
        <v>3.6731790203837503E-2</v>
      </c>
      <c r="AW22" s="17">
        <v>6.2695030116688394E-2</v>
      </c>
      <c r="AX22" s="17">
        <v>2.7440852388426099E-2</v>
      </c>
      <c r="AY22" s="17">
        <v>0.10683618164978199</v>
      </c>
      <c r="AZ22" s="17">
        <v>4.6521830302992404E-3</v>
      </c>
      <c r="BA22" s="17">
        <v>7.9765882780959599E-2</v>
      </c>
      <c r="BB22" s="17">
        <v>2.7995346824008002E-2</v>
      </c>
      <c r="BC22" s="17"/>
      <c r="BD22" s="17">
        <v>6.5915977663260406E-2</v>
      </c>
      <c r="BE22" s="17">
        <v>5.2754119111681597E-2</v>
      </c>
      <c r="BF22" s="17">
        <v>5.1345233391333997E-2</v>
      </c>
      <c r="BG22" s="17"/>
      <c r="BH22" s="17">
        <v>4.9810784852138301E-2</v>
      </c>
      <c r="BI22" s="17">
        <v>8.3035429960781504E-2</v>
      </c>
      <c r="BJ22" s="17">
        <v>4.3247264345108997E-2</v>
      </c>
      <c r="BK22" s="17"/>
      <c r="BL22" s="17">
        <v>9.3646793666634698E-2</v>
      </c>
      <c r="BM22" s="17">
        <v>5.8236007950273998E-2</v>
      </c>
      <c r="BN22" s="17">
        <v>6.7751713810756994E-2</v>
      </c>
      <c r="BO22" s="17"/>
      <c r="BP22" s="17">
        <v>4.7405528735355397E-2</v>
      </c>
      <c r="BQ22" s="17">
        <v>5.9119254345287503E-2</v>
      </c>
      <c r="BR22" s="17"/>
      <c r="BS22" s="17">
        <v>6.0072560202886698E-2</v>
      </c>
      <c r="BT22" s="17">
        <v>5.3433577895357798E-2</v>
      </c>
      <c r="BU22" s="17">
        <v>7.5069476415295294E-2</v>
      </c>
      <c r="BV22" s="17">
        <v>4.2469278393946798E-2</v>
      </c>
      <c r="BW22" s="17"/>
      <c r="BX22" s="17">
        <v>7.3098389210647194E-2</v>
      </c>
      <c r="BY22" s="17">
        <v>4.5460701149027199E-2</v>
      </c>
      <c r="BZ22" s="17">
        <v>5.5625088794017299E-2</v>
      </c>
      <c r="CA22" s="17"/>
      <c r="CB22" s="17">
        <v>3.8168121650831298E-2</v>
      </c>
      <c r="CC22" s="17">
        <v>3.6017835406397802E-2</v>
      </c>
      <c r="CD22" s="17">
        <v>3.9876251561221203E-2</v>
      </c>
      <c r="CE22" s="17">
        <v>5.5575949802458002E-2</v>
      </c>
      <c r="CF22" s="17">
        <v>6.69781472923313E-2</v>
      </c>
      <c r="CG22" s="17">
        <v>0.12007570585295201</v>
      </c>
      <c r="CH22" s="17"/>
      <c r="CI22" s="17">
        <v>5.4669181391346203E-2</v>
      </c>
      <c r="CJ22" s="17">
        <v>4.0369104855524099E-2</v>
      </c>
      <c r="CK22" s="17">
        <v>8.8500947731132207E-2</v>
      </c>
      <c r="CL22" s="17">
        <v>5.80701246424941E-2</v>
      </c>
    </row>
    <row r="23" spans="2:90" ht="29" x14ac:dyDescent="0.35">
      <c r="B23" s="21" t="s">
        <v>570</v>
      </c>
      <c r="C23" s="17">
        <v>5.3082608868059801E-2</v>
      </c>
      <c r="D23" s="17">
        <v>5.9215047818173501E-2</v>
      </c>
      <c r="E23" s="17">
        <v>4.7942358019460098E-2</v>
      </c>
      <c r="F23" s="17"/>
      <c r="G23" s="17">
        <v>3.5421026763695303E-2</v>
      </c>
      <c r="H23" s="17">
        <v>4.0020079868867998E-2</v>
      </c>
      <c r="I23" s="17">
        <v>2.65799568856873E-2</v>
      </c>
      <c r="J23" s="17">
        <v>4.7806593233012902E-2</v>
      </c>
      <c r="K23" s="17">
        <v>4.5601074076957397E-2</v>
      </c>
      <c r="L23" s="17">
        <v>3.34460406398999E-2</v>
      </c>
      <c r="M23" s="17">
        <v>9.5449891923322802E-2</v>
      </c>
      <c r="N23" s="17">
        <v>6.4614086314639996E-2</v>
      </c>
      <c r="O23" s="17">
        <v>8.1701585488158798E-2</v>
      </c>
      <c r="P23" s="17"/>
      <c r="Q23" s="17">
        <v>5.5065833209837697E-2</v>
      </c>
      <c r="R23" s="17">
        <v>6.7831241481216706E-2</v>
      </c>
      <c r="S23" s="17">
        <v>5.5579855140435501E-2</v>
      </c>
      <c r="T23" s="17">
        <v>5.3421685186113801E-2</v>
      </c>
      <c r="U23" s="17"/>
      <c r="V23" s="17">
        <v>5.7251293753049999E-2</v>
      </c>
      <c r="W23" s="17">
        <v>4.11794677428379E-2</v>
      </c>
      <c r="X23" s="17">
        <v>5.26674433618637E-2</v>
      </c>
      <c r="Y23" s="17">
        <v>5.1341616413796198E-2</v>
      </c>
      <c r="Z23" s="17">
        <v>4.5545082620563199E-2</v>
      </c>
      <c r="AA23" s="17">
        <v>6.1163223887539399E-2</v>
      </c>
      <c r="AB23" s="17">
        <v>6.8690455620066801E-2</v>
      </c>
      <c r="AC23" s="17">
        <v>4.1553215894664403E-2</v>
      </c>
      <c r="AD23" s="17">
        <v>5.3913452010380898E-2</v>
      </c>
      <c r="AE23" s="17"/>
      <c r="AF23" s="17">
        <v>8.0056420353687499E-2</v>
      </c>
      <c r="AG23" s="17">
        <v>4.2908565885536501E-2</v>
      </c>
      <c r="AH23" s="17">
        <v>5.3876285091480298E-2</v>
      </c>
      <c r="AI23" s="17">
        <v>1.6668130540173999E-2</v>
      </c>
      <c r="AJ23" s="17">
        <v>3.3937050568518597E-2</v>
      </c>
      <c r="AK23" s="17">
        <v>5.6981839090810602E-2</v>
      </c>
      <c r="AL23" s="17"/>
      <c r="AM23" s="17">
        <v>4.49434327759295E-2</v>
      </c>
      <c r="AN23" s="17">
        <v>4.2128607600692897E-2</v>
      </c>
      <c r="AO23" s="17">
        <v>8.2747439259385394E-2</v>
      </c>
      <c r="AP23" s="17">
        <v>6.6151675297297E-2</v>
      </c>
      <c r="AQ23" s="17">
        <v>6.8864109279457894E-2</v>
      </c>
      <c r="AR23" s="17">
        <v>6.6926964591655702E-2</v>
      </c>
      <c r="AS23" s="17">
        <v>5.2786500761708502E-2</v>
      </c>
      <c r="AT23" s="17">
        <v>7.89815378348208E-2</v>
      </c>
      <c r="AU23" s="17">
        <v>4.5407344900784602E-2</v>
      </c>
      <c r="AV23" s="17">
        <v>4.0248188943766999E-2</v>
      </c>
      <c r="AW23" s="17">
        <v>8.1044785949341697E-2</v>
      </c>
      <c r="AX23" s="17">
        <v>3.8545738433063199E-2</v>
      </c>
      <c r="AY23" s="17">
        <v>6.1761119317747901E-2</v>
      </c>
      <c r="AZ23" s="17">
        <v>1.29234131659831E-2</v>
      </c>
      <c r="BA23" s="17">
        <v>2.8159325588700299E-2</v>
      </c>
      <c r="BB23" s="17">
        <v>3.2187572939940498E-2</v>
      </c>
      <c r="BC23" s="17"/>
      <c r="BD23" s="17">
        <v>6.6461925379250497E-2</v>
      </c>
      <c r="BE23" s="17">
        <v>3.6648678001665803E-2</v>
      </c>
      <c r="BF23" s="17">
        <v>5.17867062192831E-2</v>
      </c>
      <c r="BG23" s="17"/>
      <c r="BH23" s="17">
        <v>4.5412499954526002E-2</v>
      </c>
      <c r="BI23" s="17">
        <v>7.6362731751476606E-2</v>
      </c>
      <c r="BJ23" s="17">
        <v>7.9880741774491004E-2</v>
      </c>
      <c r="BK23" s="17"/>
      <c r="BL23" s="17">
        <v>4.2554060642400103E-2</v>
      </c>
      <c r="BM23" s="17">
        <v>6.1422090124124501E-2</v>
      </c>
      <c r="BN23" s="17">
        <v>5.5179472693671398E-2</v>
      </c>
      <c r="BO23" s="17"/>
      <c r="BP23" s="17">
        <v>5.1385239651547898E-2</v>
      </c>
      <c r="BQ23" s="17">
        <v>4.9705037809529902E-2</v>
      </c>
      <c r="BR23" s="17"/>
      <c r="BS23" s="17">
        <v>6.2215022920304501E-2</v>
      </c>
      <c r="BT23" s="17">
        <v>4.4940331982282797E-2</v>
      </c>
      <c r="BU23" s="17">
        <v>6.8670568825832598E-2</v>
      </c>
      <c r="BV23" s="17">
        <v>4.0465944609869298E-2</v>
      </c>
      <c r="BW23" s="17"/>
      <c r="BX23" s="17">
        <v>3.2871549784387298E-2</v>
      </c>
      <c r="BY23" s="17">
        <v>1.6815942037061899E-2</v>
      </c>
      <c r="BZ23" s="17">
        <v>5.7313486426502497E-2</v>
      </c>
      <c r="CA23" s="17"/>
      <c r="CB23" s="17">
        <v>4.2510557211814903E-2</v>
      </c>
      <c r="CC23" s="17">
        <v>3.84395672238175E-2</v>
      </c>
      <c r="CD23" s="17">
        <v>2.4603721872800799E-2</v>
      </c>
      <c r="CE23" s="17">
        <v>4.3998317804750803E-2</v>
      </c>
      <c r="CF23" s="17">
        <v>6.65960176111174E-2</v>
      </c>
      <c r="CG23" s="17">
        <v>0.12379902750711901</v>
      </c>
      <c r="CH23" s="17"/>
      <c r="CI23" s="17">
        <v>5.19039659858615E-2</v>
      </c>
      <c r="CJ23" s="17">
        <v>4.04856275362507E-2</v>
      </c>
      <c r="CK23" s="17">
        <v>9.6108750740215104E-2</v>
      </c>
      <c r="CL23" s="17">
        <v>4.9324314771140097E-2</v>
      </c>
    </row>
    <row r="24" spans="2:90" ht="29" x14ac:dyDescent="0.35">
      <c r="B24" s="21" t="s">
        <v>571</v>
      </c>
      <c r="C24" s="17">
        <v>5.2716827002990803E-2</v>
      </c>
      <c r="D24" s="17">
        <v>7.0889121565863397E-2</v>
      </c>
      <c r="E24" s="17">
        <v>3.5536038420284799E-2</v>
      </c>
      <c r="F24" s="17"/>
      <c r="G24" s="17">
        <v>3.3631719501932202E-2</v>
      </c>
      <c r="H24" s="17">
        <v>3.04828013817912E-2</v>
      </c>
      <c r="I24" s="17">
        <v>5.040248710182E-2</v>
      </c>
      <c r="J24" s="17">
        <v>5.6404463797226599E-2</v>
      </c>
      <c r="K24" s="17">
        <v>6.3996258266267994E-2</v>
      </c>
      <c r="L24" s="17">
        <v>5.8136654785995903E-2</v>
      </c>
      <c r="M24" s="17">
        <v>4.8997220162958703E-2</v>
      </c>
      <c r="N24" s="17">
        <v>4.3523881288102799E-2</v>
      </c>
      <c r="O24" s="17">
        <v>8.5757343539329997E-2</v>
      </c>
      <c r="P24" s="17"/>
      <c r="Q24" s="17">
        <v>7.0473377478877899E-2</v>
      </c>
      <c r="R24" s="17">
        <v>6.7969642189841598E-2</v>
      </c>
      <c r="S24" s="17">
        <v>6.8579849120371197E-2</v>
      </c>
      <c r="T24" s="17">
        <v>4.9431243063571002E-2</v>
      </c>
      <c r="U24" s="17"/>
      <c r="V24" s="17">
        <v>4.57659846868071E-2</v>
      </c>
      <c r="W24" s="17">
        <v>4.5812648870076203E-2</v>
      </c>
      <c r="X24" s="17">
        <v>4.37805722954707E-2</v>
      </c>
      <c r="Y24" s="17">
        <v>6.7914440245309404E-2</v>
      </c>
      <c r="Z24" s="17">
        <v>5.05033779685993E-2</v>
      </c>
      <c r="AA24" s="17">
        <v>6.1770840917903497E-2</v>
      </c>
      <c r="AB24" s="17">
        <v>5.9733468073669103E-2</v>
      </c>
      <c r="AC24" s="17">
        <v>4.1558396072684398E-2</v>
      </c>
      <c r="AD24" s="17">
        <v>5.64333886615484E-2</v>
      </c>
      <c r="AE24" s="17"/>
      <c r="AF24" s="17">
        <v>4.6633100733653503E-2</v>
      </c>
      <c r="AG24" s="17">
        <v>6.65179531786039E-2</v>
      </c>
      <c r="AH24" s="17">
        <v>3.7205377096006902E-2</v>
      </c>
      <c r="AI24" s="17">
        <v>4.0177881884906397E-2</v>
      </c>
      <c r="AJ24" s="17">
        <v>4.6151313403131201E-2</v>
      </c>
      <c r="AK24" s="17">
        <v>5.9327925831233502E-2</v>
      </c>
      <c r="AL24" s="17"/>
      <c r="AM24" s="17">
        <v>5.3928951571182202E-2</v>
      </c>
      <c r="AN24" s="17">
        <v>5.3540069742796598E-2</v>
      </c>
      <c r="AO24" s="17">
        <v>8.1129053957576802E-2</v>
      </c>
      <c r="AP24" s="17">
        <v>1.85494774087748E-2</v>
      </c>
      <c r="AQ24" s="17">
        <v>5.4935021478650002E-2</v>
      </c>
      <c r="AR24" s="17">
        <v>9.5404565583767004E-2</v>
      </c>
      <c r="AS24" s="17">
        <v>6.6686766488152693E-2</v>
      </c>
      <c r="AT24" s="17">
        <v>5.8397540947060803E-2</v>
      </c>
      <c r="AU24" s="17">
        <v>6.9768971013615594E-2</v>
      </c>
      <c r="AV24" s="17">
        <v>6.22970261319402E-2</v>
      </c>
      <c r="AW24" s="17">
        <v>5.4553651671998903E-2</v>
      </c>
      <c r="AX24" s="17">
        <v>3.9399729844708103E-2</v>
      </c>
      <c r="AY24" s="17">
        <v>2.6315464492685701E-2</v>
      </c>
      <c r="AZ24" s="17">
        <v>3.3466163745339998E-2</v>
      </c>
      <c r="BA24" s="17">
        <v>5.7978981748676897E-2</v>
      </c>
      <c r="BB24" s="17">
        <v>4.0630174917837499E-2</v>
      </c>
      <c r="BC24" s="17"/>
      <c r="BD24" s="17">
        <v>4.9836042640320502E-2</v>
      </c>
      <c r="BE24" s="17">
        <v>4.5297189104872099E-2</v>
      </c>
      <c r="BF24" s="17">
        <v>5.69904408483188E-2</v>
      </c>
      <c r="BG24" s="17"/>
      <c r="BH24" s="17">
        <v>4.8759845231853102E-2</v>
      </c>
      <c r="BI24" s="17">
        <v>4.8630557170012197E-2</v>
      </c>
      <c r="BJ24" s="17">
        <v>6.68711584568418E-2</v>
      </c>
      <c r="BK24" s="17"/>
      <c r="BL24" s="17">
        <v>3.5143540180891802E-2</v>
      </c>
      <c r="BM24" s="17">
        <v>8.3731283348547805E-2</v>
      </c>
      <c r="BN24" s="17">
        <v>6.6841084799837705E-2</v>
      </c>
      <c r="BO24" s="17"/>
      <c r="BP24" s="17">
        <v>4.3384576064019499E-2</v>
      </c>
      <c r="BQ24" s="17">
        <v>5.8843773949937297E-2</v>
      </c>
      <c r="BR24" s="17"/>
      <c r="BS24" s="17">
        <v>4.1626680745578598E-2</v>
      </c>
      <c r="BT24" s="17">
        <v>4.7687597026964297E-2</v>
      </c>
      <c r="BU24" s="17">
        <v>6.1302674524326299E-2</v>
      </c>
      <c r="BV24" s="17">
        <v>5.4902013319612898E-2</v>
      </c>
      <c r="BW24" s="17"/>
      <c r="BX24" s="17">
        <v>4.0857247966141798E-2</v>
      </c>
      <c r="BY24" s="17">
        <v>7.9953951997151204E-2</v>
      </c>
      <c r="BZ24" s="17">
        <v>5.2218007321764397E-2</v>
      </c>
      <c r="CA24" s="17"/>
      <c r="CB24" s="17">
        <v>2.23806082695516E-2</v>
      </c>
      <c r="CC24" s="17">
        <v>3.13541831396165E-2</v>
      </c>
      <c r="CD24" s="17">
        <v>4.2772972002812597E-2</v>
      </c>
      <c r="CE24" s="17">
        <v>5.9526167486634501E-2</v>
      </c>
      <c r="CF24" s="17">
        <v>6.3285191717857001E-2</v>
      </c>
      <c r="CG24" s="17">
        <v>0.11288632925863699</v>
      </c>
      <c r="CH24" s="17"/>
      <c r="CI24" s="17">
        <v>6.1607636371063201E-2</v>
      </c>
      <c r="CJ24" s="17">
        <v>3.49220885926168E-2</v>
      </c>
      <c r="CK24" s="17">
        <v>8.9620421073227499E-2</v>
      </c>
      <c r="CL24" s="17">
        <v>5.1394632802693199E-2</v>
      </c>
    </row>
    <row r="25" spans="2:90" x14ac:dyDescent="0.35">
      <c r="B25" s="21" t="s">
        <v>572</v>
      </c>
      <c r="C25" s="17">
        <v>4.0528151218789797E-2</v>
      </c>
      <c r="D25" s="17">
        <v>4.9568282649532697E-2</v>
      </c>
      <c r="E25" s="17">
        <v>3.15783346738212E-2</v>
      </c>
      <c r="F25" s="17"/>
      <c r="G25" s="17">
        <v>2.2306494376293201E-2</v>
      </c>
      <c r="H25" s="17">
        <v>3.2649196854696597E-2</v>
      </c>
      <c r="I25" s="17">
        <v>3.9600168772434302E-2</v>
      </c>
      <c r="J25" s="17">
        <v>1.9789305291327101E-2</v>
      </c>
      <c r="K25" s="17">
        <v>4.4421084778475901E-2</v>
      </c>
      <c r="L25" s="17">
        <v>4.4037059759482799E-2</v>
      </c>
      <c r="M25" s="17">
        <v>4.3394215334008501E-2</v>
      </c>
      <c r="N25" s="17">
        <v>5.5406528948135997E-2</v>
      </c>
      <c r="O25" s="17">
        <v>5.9179953856970599E-2</v>
      </c>
      <c r="P25" s="17"/>
      <c r="Q25" s="17">
        <v>5.9655110657227499E-2</v>
      </c>
      <c r="R25" s="17">
        <v>3.6844348116496402E-2</v>
      </c>
      <c r="S25" s="17">
        <v>4.2622781450135303E-2</v>
      </c>
      <c r="T25" s="17">
        <v>3.68665966711509E-2</v>
      </c>
      <c r="U25" s="17"/>
      <c r="V25" s="17">
        <v>5.4796690651071303E-2</v>
      </c>
      <c r="W25" s="17">
        <v>2.8770551676483298E-2</v>
      </c>
      <c r="X25" s="17">
        <v>5.29298842645433E-2</v>
      </c>
      <c r="Y25" s="17">
        <v>4.30200765118341E-2</v>
      </c>
      <c r="Z25" s="17">
        <v>5.1949688434632602E-2</v>
      </c>
      <c r="AA25" s="17">
        <v>4.3246973122973702E-2</v>
      </c>
      <c r="AB25" s="17">
        <v>2.5137357927577899E-2</v>
      </c>
      <c r="AC25" s="17">
        <v>2.1889883790584201E-2</v>
      </c>
      <c r="AD25" s="17">
        <v>3.3468170125838803E-2</v>
      </c>
      <c r="AE25" s="17"/>
      <c r="AF25" s="17">
        <v>4.0946797849414997E-2</v>
      </c>
      <c r="AG25" s="17">
        <v>3.6386653230849102E-2</v>
      </c>
      <c r="AH25" s="17">
        <v>3.7757240488437198E-2</v>
      </c>
      <c r="AI25" s="17">
        <v>1.2996718433629E-2</v>
      </c>
      <c r="AJ25" s="17">
        <v>4.2132283773111498E-2</v>
      </c>
      <c r="AK25" s="17">
        <v>4.62186485452123E-2</v>
      </c>
      <c r="AL25" s="17"/>
      <c r="AM25" s="17">
        <v>5.9129362293375898E-2</v>
      </c>
      <c r="AN25" s="17">
        <v>5.5469396299834703E-2</v>
      </c>
      <c r="AO25" s="17">
        <v>3.4000818100671702E-2</v>
      </c>
      <c r="AP25" s="17">
        <v>4.8446524594609401E-2</v>
      </c>
      <c r="AQ25" s="17">
        <v>4.9470046735126602E-2</v>
      </c>
      <c r="AR25" s="17">
        <v>6.0023950984294701E-2</v>
      </c>
      <c r="AS25" s="17">
        <v>4.4942606011428202E-2</v>
      </c>
      <c r="AT25" s="17">
        <v>4.9733688992853999E-2</v>
      </c>
      <c r="AU25" s="17">
        <v>2.6602067516643301E-2</v>
      </c>
      <c r="AV25" s="17">
        <v>1.6797056881494399E-2</v>
      </c>
      <c r="AW25" s="17">
        <v>3.57710026401298E-2</v>
      </c>
      <c r="AX25" s="17">
        <v>1.8465865818729801E-2</v>
      </c>
      <c r="AY25" s="17">
        <v>8.6781130245205701E-2</v>
      </c>
      <c r="AZ25" s="17">
        <v>1.63228787482077E-2</v>
      </c>
      <c r="BA25" s="17">
        <v>6.1797693936342699E-2</v>
      </c>
      <c r="BB25" s="17">
        <v>4.2576971372465501E-2</v>
      </c>
      <c r="BC25" s="17"/>
      <c r="BD25" s="17">
        <v>4.1583587174007501E-2</v>
      </c>
      <c r="BE25" s="17">
        <v>3.4717758965811099E-2</v>
      </c>
      <c r="BF25" s="17">
        <v>4.1896411699497101E-2</v>
      </c>
      <c r="BG25" s="17"/>
      <c r="BH25" s="17">
        <v>3.36336819310308E-2</v>
      </c>
      <c r="BI25" s="17">
        <v>6.1438373783035502E-2</v>
      </c>
      <c r="BJ25" s="17">
        <v>5.8282473007468701E-2</v>
      </c>
      <c r="BK25" s="17"/>
      <c r="BL25" s="17">
        <v>2.1568714426808199E-2</v>
      </c>
      <c r="BM25" s="17">
        <v>3.9373211786629003E-2</v>
      </c>
      <c r="BN25" s="17">
        <v>6.09746598955824E-2</v>
      </c>
      <c r="BO25" s="17"/>
      <c r="BP25" s="17">
        <v>3.3622285803860397E-2</v>
      </c>
      <c r="BQ25" s="17">
        <v>4.6237298961270303E-2</v>
      </c>
      <c r="BR25" s="17"/>
      <c r="BS25" s="17">
        <v>2.1321688712017998E-2</v>
      </c>
      <c r="BT25" s="17">
        <v>4.0295098262644199E-2</v>
      </c>
      <c r="BU25" s="17">
        <v>4.3241570955410202E-2</v>
      </c>
      <c r="BV25" s="17">
        <v>4.0079366596198998E-2</v>
      </c>
      <c r="BW25" s="17"/>
      <c r="BX25" s="17">
        <v>3.2964904016282701E-2</v>
      </c>
      <c r="BY25" s="17">
        <v>1.41161591639044E-2</v>
      </c>
      <c r="BZ25" s="17">
        <v>4.2900456211792302E-2</v>
      </c>
      <c r="CA25" s="17"/>
      <c r="CB25" s="17">
        <v>9.4433699326464202E-3</v>
      </c>
      <c r="CC25" s="17">
        <v>1.6843861543612101E-2</v>
      </c>
      <c r="CD25" s="17">
        <v>3.78319030876971E-2</v>
      </c>
      <c r="CE25" s="17">
        <v>4.1351573119108698E-2</v>
      </c>
      <c r="CF25" s="17">
        <v>4.3970776954548402E-2</v>
      </c>
      <c r="CG25" s="17">
        <v>0.106249720394141</v>
      </c>
      <c r="CH25" s="17"/>
      <c r="CI25" s="17">
        <v>3.7833612201431902E-2</v>
      </c>
      <c r="CJ25" s="17">
        <v>1.9985793702913701E-2</v>
      </c>
      <c r="CK25" s="17">
        <v>8.5155509923625694E-2</v>
      </c>
      <c r="CL25" s="17">
        <v>4.1369805048358903E-2</v>
      </c>
    </row>
    <row r="26" spans="2:90" x14ac:dyDescent="0.35">
      <c r="B26" s="21" t="s">
        <v>110</v>
      </c>
      <c r="C26" s="17">
        <v>3.7177527221164998E-2</v>
      </c>
      <c r="D26" s="17">
        <v>3.9224793185488799E-2</v>
      </c>
      <c r="E26" s="17">
        <v>3.4621163822888101E-2</v>
      </c>
      <c r="F26" s="17"/>
      <c r="G26" s="17">
        <v>6.4923314447484198E-2</v>
      </c>
      <c r="H26" s="17">
        <v>5.9187660819515001E-2</v>
      </c>
      <c r="I26" s="17">
        <v>3.1030839571509601E-2</v>
      </c>
      <c r="J26" s="17">
        <v>2.2084283528378199E-2</v>
      </c>
      <c r="K26" s="17">
        <v>1.5719186200314001E-2</v>
      </c>
      <c r="L26" s="17">
        <v>3.7724763889493799E-2</v>
      </c>
      <c r="M26" s="17">
        <v>2.3162068471792401E-2</v>
      </c>
      <c r="N26" s="17">
        <v>3.7785029966368303E-2</v>
      </c>
      <c r="O26" s="17">
        <v>4.3055166115638303E-2</v>
      </c>
      <c r="P26" s="17"/>
      <c r="Q26" s="17">
        <v>4.3083322013625303E-2</v>
      </c>
      <c r="R26" s="17">
        <v>4.3171376835729698E-2</v>
      </c>
      <c r="S26" s="17">
        <v>5.9630808080575496E-3</v>
      </c>
      <c r="T26" s="17">
        <v>3.4845659625288003E-2</v>
      </c>
      <c r="U26" s="17"/>
      <c r="V26" s="17">
        <v>4.65909811580393E-2</v>
      </c>
      <c r="W26" s="17">
        <v>4.6690563567250903E-2</v>
      </c>
      <c r="X26" s="17">
        <v>2.5704052993088901E-2</v>
      </c>
      <c r="Y26" s="17">
        <v>2.0606212543930299E-2</v>
      </c>
      <c r="Z26" s="17">
        <v>3.18406012293595E-2</v>
      </c>
      <c r="AA26" s="17">
        <v>3.9852634151787997E-2</v>
      </c>
      <c r="AB26" s="17">
        <v>2.37843680354041E-2</v>
      </c>
      <c r="AC26" s="17">
        <v>4.9056383794477902E-2</v>
      </c>
      <c r="AD26" s="17">
        <v>4.3416785159878103E-2</v>
      </c>
      <c r="AE26" s="17"/>
      <c r="AF26" s="17">
        <v>3.7931584625218201E-2</v>
      </c>
      <c r="AG26" s="17">
        <v>3.9462339527326001E-2</v>
      </c>
      <c r="AH26" s="17">
        <v>3.7863951744136599E-2</v>
      </c>
      <c r="AI26" s="17">
        <v>3.5895897484911503E-2</v>
      </c>
      <c r="AJ26" s="17">
        <v>3.4706621539620203E-2</v>
      </c>
      <c r="AK26" s="17">
        <v>3.6395833024397299E-2</v>
      </c>
      <c r="AL26" s="17"/>
      <c r="AM26" s="17">
        <v>6.91510456820634E-2</v>
      </c>
      <c r="AN26" s="17">
        <v>5.6063787941672001E-2</v>
      </c>
      <c r="AO26" s="17">
        <v>5.9050845486593999E-2</v>
      </c>
      <c r="AP26" s="17">
        <v>2.3104752971422299E-2</v>
      </c>
      <c r="AQ26" s="17">
        <v>2.5727716347418501E-2</v>
      </c>
      <c r="AR26" s="17">
        <v>2.4464843787817599E-2</v>
      </c>
      <c r="AS26" s="17">
        <v>1.18168171790154E-2</v>
      </c>
      <c r="AT26" s="17">
        <v>2.4788089364207001E-2</v>
      </c>
      <c r="AU26" s="17">
        <v>3.7230176798107598E-2</v>
      </c>
      <c r="AV26" s="17">
        <v>2.2843038263640002E-2</v>
      </c>
      <c r="AW26" s="17">
        <v>3.4572283532472103E-2</v>
      </c>
      <c r="AX26" s="17">
        <v>1.44185772338277E-2</v>
      </c>
      <c r="AY26" s="17">
        <v>0</v>
      </c>
      <c r="AZ26" s="17">
        <v>5.4329434534565298E-2</v>
      </c>
      <c r="BA26" s="17">
        <v>6.63208749709467E-2</v>
      </c>
      <c r="BB26" s="17">
        <v>2.7912528329667501E-2</v>
      </c>
      <c r="BC26" s="17"/>
      <c r="BD26" s="17">
        <v>2.7614641021496401E-2</v>
      </c>
      <c r="BE26" s="17">
        <v>4.6733591771451199E-2</v>
      </c>
      <c r="BF26" s="17">
        <v>3.4035557036643398E-2</v>
      </c>
      <c r="BG26" s="17"/>
      <c r="BH26" s="17">
        <v>3.2422808080277303E-2</v>
      </c>
      <c r="BI26" s="17">
        <v>1.60309102906037E-2</v>
      </c>
      <c r="BJ26" s="17">
        <v>2.1110861160244999E-2</v>
      </c>
      <c r="BK26" s="17"/>
      <c r="BL26" s="17">
        <v>2.2785344616097401E-2</v>
      </c>
      <c r="BM26" s="17">
        <v>1.5551188092493701E-2</v>
      </c>
      <c r="BN26" s="17">
        <v>2.9032452476151702E-2</v>
      </c>
      <c r="BO26" s="17"/>
      <c r="BP26" s="17">
        <v>3.2933665168281501E-2</v>
      </c>
      <c r="BQ26" s="17">
        <v>4.2782716224498099E-2</v>
      </c>
      <c r="BR26" s="17"/>
      <c r="BS26" s="17">
        <v>2.8414431890445801E-2</v>
      </c>
      <c r="BT26" s="17">
        <v>1.10242726216931E-2</v>
      </c>
      <c r="BU26" s="17">
        <v>2.5142050351693E-2</v>
      </c>
      <c r="BV26" s="17">
        <v>4.6641246249159198E-2</v>
      </c>
      <c r="BW26" s="17"/>
      <c r="BX26" s="17">
        <v>1.7545929983818102E-2</v>
      </c>
      <c r="BY26" s="17">
        <v>5.2418854153981898E-2</v>
      </c>
      <c r="BZ26" s="17">
        <v>3.8185815329877602E-2</v>
      </c>
      <c r="CA26" s="17"/>
      <c r="CB26" s="17">
        <v>1.6768144309857898E-2</v>
      </c>
      <c r="CC26" s="17">
        <v>3.18108608314846E-2</v>
      </c>
      <c r="CD26" s="17">
        <v>5.9299758906081003E-2</v>
      </c>
      <c r="CE26" s="17">
        <v>2.5014112911436098E-2</v>
      </c>
      <c r="CF26" s="17">
        <v>3.9015859781001798E-2</v>
      </c>
      <c r="CG26" s="17">
        <v>4.76781910749473E-2</v>
      </c>
      <c r="CH26" s="17"/>
      <c r="CI26" s="17">
        <v>5.6535069285382898E-2</v>
      </c>
      <c r="CJ26" s="17">
        <v>2.8089115926410401E-2</v>
      </c>
      <c r="CK26" s="17">
        <v>8.4566707643032299E-2</v>
      </c>
      <c r="CL26" s="17">
        <v>2.5581340377525099E-2</v>
      </c>
    </row>
    <row r="27" spans="2:90" x14ac:dyDescent="0.35">
      <c r="B27" s="21" t="s">
        <v>249</v>
      </c>
      <c r="C27" s="23">
        <v>1.9357477010364801E-2</v>
      </c>
      <c r="D27" s="23">
        <v>2.3691429947955599E-2</v>
      </c>
      <c r="E27" s="23">
        <v>1.5386410939376099E-2</v>
      </c>
      <c r="F27" s="23"/>
      <c r="G27" s="23">
        <v>1.9459596870755901E-2</v>
      </c>
      <c r="H27" s="23">
        <v>3.5910617826273902E-2</v>
      </c>
      <c r="I27" s="23">
        <v>1.3204338415468499E-2</v>
      </c>
      <c r="J27" s="23">
        <v>1.9632763358960099E-2</v>
      </c>
      <c r="K27" s="23">
        <v>1.07435971337515E-2</v>
      </c>
      <c r="L27" s="23">
        <v>7.8306112654788606E-3</v>
      </c>
      <c r="M27" s="23">
        <v>3.2846284234545199E-2</v>
      </c>
      <c r="N27" s="23">
        <v>1.9145472003846701E-2</v>
      </c>
      <c r="O27" s="23">
        <v>1.5395912574607399E-2</v>
      </c>
      <c r="P27" s="23"/>
      <c r="Q27" s="23">
        <v>2.9282643644794899E-2</v>
      </c>
      <c r="R27" s="23">
        <v>2.1469703030290801E-2</v>
      </c>
      <c r="S27" s="23">
        <v>1.7177026180115199E-2</v>
      </c>
      <c r="T27" s="23">
        <v>1.80301336141191E-2</v>
      </c>
      <c r="U27" s="23"/>
      <c r="V27" s="23">
        <v>2.7278710575172001E-2</v>
      </c>
      <c r="W27" s="23">
        <v>1.13562686219625E-2</v>
      </c>
      <c r="X27" s="23">
        <v>1.25995049537485E-2</v>
      </c>
      <c r="Y27" s="23">
        <v>2.7208945635830602E-2</v>
      </c>
      <c r="Z27" s="23">
        <v>1.2930931052499799E-2</v>
      </c>
      <c r="AA27" s="23">
        <v>1.59153469867865E-2</v>
      </c>
      <c r="AB27" s="23">
        <v>3.1716183281374502E-2</v>
      </c>
      <c r="AC27" s="23">
        <v>2.2346844401737401E-2</v>
      </c>
      <c r="AD27" s="23">
        <v>1.4760063819753399E-2</v>
      </c>
      <c r="AE27" s="23"/>
      <c r="AF27" s="23">
        <v>1.5733006059739998E-2</v>
      </c>
      <c r="AG27" s="23">
        <v>2.3187619609306601E-2</v>
      </c>
      <c r="AH27" s="23">
        <v>1.47671175007222E-2</v>
      </c>
      <c r="AI27" s="23">
        <v>1.25125715111337E-2</v>
      </c>
      <c r="AJ27" s="23">
        <v>2.6169362417311801E-2</v>
      </c>
      <c r="AK27" s="23">
        <v>1.7742633310241101E-2</v>
      </c>
      <c r="AL27" s="23"/>
      <c r="AM27" s="23">
        <v>3.1621976762501301E-2</v>
      </c>
      <c r="AN27" s="23">
        <v>2.54950401426975E-2</v>
      </c>
      <c r="AO27" s="23">
        <v>1.40299431638191E-2</v>
      </c>
      <c r="AP27" s="23">
        <v>1.98902161018964E-2</v>
      </c>
      <c r="AQ27" s="23">
        <v>5.0712915107759297E-3</v>
      </c>
      <c r="AR27" s="23">
        <v>1.3070131248613901E-2</v>
      </c>
      <c r="AS27" s="23">
        <v>3.0671190334817199E-2</v>
      </c>
      <c r="AT27" s="23">
        <v>7.1823788772513398E-3</v>
      </c>
      <c r="AU27" s="23">
        <v>1.5175592954786999E-2</v>
      </c>
      <c r="AV27" s="23">
        <v>3.0918147316424002E-2</v>
      </c>
      <c r="AW27" s="23">
        <v>3.4534497427025503E-2</v>
      </c>
      <c r="AX27" s="23">
        <v>1.23649759115999E-2</v>
      </c>
      <c r="AY27" s="23">
        <v>2.3112639946643199E-2</v>
      </c>
      <c r="AZ27" s="23">
        <v>2.4746953220424101E-2</v>
      </c>
      <c r="BA27" s="23">
        <v>5.2492394232039998E-3</v>
      </c>
      <c r="BB27" s="23">
        <v>2.4500579735875501E-2</v>
      </c>
      <c r="BC27" s="23"/>
      <c r="BD27" s="23">
        <v>1.6474067793779801E-2</v>
      </c>
      <c r="BE27" s="23">
        <v>2.28630328347466E-2</v>
      </c>
      <c r="BF27" s="23">
        <v>1.98785505374495E-2</v>
      </c>
      <c r="BG27" s="23"/>
      <c r="BH27" s="23">
        <v>1.6022348322153601E-2</v>
      </c>
      <c r="BI27" s="23">
        <v>2.66501746865015E-2</v>
      </c>
      <c r="BJ27" s="23">
        <v>2.23690594743194E-2</v>
      </c>
      <c r="BK27" s="23"/>
      <c r="BL27" s="23">
        <v>0</v>
      </c>
      <c r="BM27" s="23">
        <v>2.07844532447902E-2</v>
      </c>
      <c r="BN27" s="23">
        <v>2.2251641617809199E-2</v>
      </c>
      <c r="BO27" s="23"/>
      <c r="BP27" s="23">
        <v>2.2257551608695001E-2</v>
      </c>
      <c r="BQ27" s="23">
        <v>2.11194178546678E-2</v>
      </c>
      <c r="BR27" s="23"/>
      <c r="BS27" s="23">
        <v>1.25268436650542E-2</v>
      </c>
      <c r="BT27" s="23">
        <v>1.25091244195285E-2</v>
      </c>
      <c r="BU27" s="23">
        <v>1.8109672811802899E-2</v>
      </c>
      <c r="BV27" s="23">
        <v>2.5812798974086702E-2</v>
      </c>
      <c r="BW27" s="23"/>
      <c r="BX27" s="23">
        <v>3.3849148103584502E-3</v>
      </c>
      <c r="BY27" s="23">
        <v>8.26251201923448E-3</v>
      </c>
      <c r="BZ27" s="23">
        <v>2.1621643796958301E-2</v>
      </c>
      <c r="CA27" s="23"/>
      <c r="CB27" s="23">
        <v>8.4063850424439396E-3</v>
      </c>
      <c r="CC27" s="23">
        <v>1.57083770555476E-2</v>
      </c>
      <c r="CD27" s="23">
        <v>3.5007239372158598E-2</v>
      </c>
      <c r="CE27" s="23">
        <v>1.45936025717056E-2</v>
      </c>
      <c r="CF27" s="23">
        <v>2.7520794950417302E-2</v>
      </c>
      <c r="CG27" s="23">
        <v>1.2409419365298E-2</v>
      </c>
      <c r="CH27" s="23"/>
      <c r="CI27" s="23">
        <v>4.2701805536062301E-2</v>
      </c>
      <c r="CJ27" s="23">
        <v>4.6046570292095296E-3</v>
      </c>
      <c r="CK27" s="23">
        <v>3.7609798886686502E-2</v>
      </c>
      <c r="CL27" s="23">
        <v>1.7962948432521102E-2</v>
      </c>
    </row>
    <row r="28" spans="2:90" x14ac:dyDescent="0.35">
      <c r="B28" s="16"/>
    </row>
    <row r="29" spans="2:90" x14ac:dyDescent="0.35">
      <c r="B29" t="s">
        <v>118</v>
      </c>
    </row>
    <row r="30" spans="2:90" x14ac:dyDescent="0.35">
      <c r="B30" t="s">
        <v>119</v>
      </c>
    </row>
    <row r="32" spans="2:90" x14ac:dyDescent="0.35">
      <c r="B3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B2:Q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7" width="20.7265625" customWidth="1"/>
  </cols>
  <sheetData>
    <row r="2" spans="2:17" ht="40" customHeight="1" x14ac:dyDescent="0.35">
      <c r="D2" s="30" t="s">
        <v>590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</row>
    <row r="6" spans="2:17" ht="50" customHeight="1" x14ac:dyDescent="0.35">
      <c r="B6" s="22" t="s">
        <v>14</v>
      </c>
      <c r="C6" s="22" t="s">
        <v>574</v>
      </c>
      <c r="D6" s="22" t="s">
        <v>575</v>
      </c>
      <c r="E6" s="22" t="s">
        <v>576</v>
      </c>
      <c r="F6" s="22" t="s">
        <v>577</v>
      </c>
      <c r="G6" s="22" t="s">
        <v>578</v>
      </c>
      <c r="H6" s="22" t="s">
        <v>579</v>
      </c>
      <c r="I6" s="22" t="s">
        <v>580</v>
      </c>
      <c r="J6" s="22" t="s">
        <v>581</v>
      </c>
      <c r="K6" s="22" t="s">
        <v>582</v>
      </c>
      <c r="L6" s="22" t="s">
        <v>583</v>
      </c>
      <c r="M6" s="22" t="s">
        <v>584</v>
      </c>
      <c r="N6" s="22" t="s">
        <v>585</v>
      </c>
      <c r="O6" s="22" t="s">
        <v>586</v>
      </c>
      <c r="P6" s="22" t="s">
        <v>587</v>
      </c>
    </row>
    <row r="7" spans="2:17" x14ac:dyDescent="0.35">
      <c r="B7" s="21" t="s">
        <v>588</v>
      </c>
      <c r="C7" s="17">
        <v>0.33678276691477699</v>
      </c>
      <c r="D7" s="17">
        <v>0.17184690506397499</v>
      </c>
      <c r="E7" s="17">
        <v>0.233538121997038</v>
      </c>
      <c r="F7" s="17">
        <v>0.38888555488592402</v>
      </c>
      <c r="G7" s="17">
        <v>0.43569805085769803</v>
      </c>
      <c r="H7" s="17">
        <v>0.56667867476015499</v>
      </c>
      <c r="I7" s="17">
        <v>0.27581539636468699</v>
      </c>
      <c r="J7" s="17">
        <v>0.21942141192332901</v>
      </c>
      <c r="K7" s="17">
        <v>0.58203758297591901</v>
      </c>
      <c r="L7" s="17">
        <v>0.36927399322985299</v>
      </c>
      <c r="M7" s="17">
        <v>0.64111602528973799</v>
      </c>
      <c r="N7" s="17">
        <v>0.363586593061962</v>
      </c>
      <c r="O7" s="17">
        <v>0.28824812908363501</v>
      </c>
      <c r="P7" s="17">
        <v>0.39590881150618101</v>
      </c>
    </row>
    <row r="8" spans="2:17" ht="29" x14ac:dyDescent="0.35">
      <c r="B8" s="21" t="s">
        <v>589</v>
      </c>
      <c r="C8" s="17">
        <v>0.48300122821715602</v>
      </c>
      <c r="D8" s="17">
        <v>0.70753550524466502</v>
      </c>
      <c r="E8" s="17">
        <v>0.57849155397295304</v>
      </c>
      <c r="F8" s="17">
        <v>0.46129439447801301</v>
      </c>
      <c r="G8" s="17">
        <v>0.359479187611774</v>
      </c>
      <c r="H8" s="17">
        <v>0.29459667739631401</v>
      </c>
      <c r="I8" s="17">
        <v>0.56558119402739004</v>
      </c>
      <c r="J8" s="17">
        <v>0.62819771442837302</v>
      </c>
      <c r="K8" s="17">
        <v>0.27395394775968102</v>
      </c>
      <c r="L8" s="17">
        <v>0.45440043703149202</v>
      </c>
      <c r="M8" s="17">
        <v>0.22937457634870001</v>
      </c>
      <c r="N8" s="17">
        <v>0.43866537870216399</v>
      </c>
      <c r="O8" s="17">
        <v>0.55205084846319896</v>
      </c>
      <c r="P8" s="17">
        <v>0.41529257023598998</v>
      </c>
    </row>
    <row r="9" spans="2:17" x14ac:dyDescent="0.35">
      <c r="B9" s="21" t="s">
        <v>110</v>
      </c>
      <c r="C9" s="17">
        <v>0.18021600486806699</v>
      </c>
      <c r="D9" s="17">
        <v>0.12061758969135999</v>
      </c>
      <c r="E9" s="17">
        <v>0.18797032403000899</v>
      </c>
      <c r="F9" s="17">
        <v>0.14982005063606299</v>
      </c>
      <c r="G9" s="17">
        <v>0.204822761530528</v>
      </c>
      <c r="H9" s="17">
        <v>0.138724647843532</v>
      </c>
      <c r="I9" s="17">
        <v>0.15860340960792299</v>
      </c>
      <c r="J9" s="17">
        <v>0.152380873648298</v>
      </c>
      <c r="K9" s="17">
        <v>0.1440084692644</v>
      </c>
      <c r="L9" s="17">
        <v>0.17632556973865501</v>
      </c>
      <c r="M9" s="17">
        <v>0.129509398361562</v>
      </c>
      <c r="N9" s="17">
        <v>0.19774802823587401</v>
      </c>
      <c r="O9" s="17">
        <v>0.159701022453166</v>
      </c>
      <c r="P9" s="17">
        <v>0.18879861825782901</v>
      </c>
    </row>
    <row r="10" spans="2:17" x14ac:dyDescent="0.35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2:17" x14ac:dyDescent="0.35">
      <c r="B11" t="s">
        <v>118</v>
      </c>
    </row>
    <row r="12" spans="2:17" x14ac:dyDescent="0.35">
      <c r="B12" t="s">
        <v>119</v>
      </c>
    </row>
    <row r="16" spans="2:17" x14ac:dyDescent="0.35">
      <c r="B16" s="8" t="str">
        <f>HYPERLINK("#'Contents'!A1", "Return to Contents")</f>
        <v>Return to Contents</v>
      </c>
    </row>
  </sheetData>
  <mergeCells count="1">
    <mergeCell ref="D2:Q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591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0.33678276691477699</v>
      </c>
      <c r="D9" s="17">
        <v>0.338477135217364</v>
      </c>
      <c r="E9" s="17">
        <v>0.33140793755537501</v>
      </c>
      <c r="F9" s="17"/>
      <c r="G9" s="17">
        <v>0.255380445269909</v>
      </c>
      <c r="H9" s="17">
        <v>0.264516685625175</v>
      </c>
      <c r="I9" s="17">
        <v>0.39169247936465401</v>
      </c>
      <c r="J9" s="17">
        <v>0.32900207505601098</v>
      </c>
      <c r="K9" s="17">
        <v>0.38207942886910901</v>
      </c>
      <c r="L9" s="17">
        <v>0.35174265349359601</v>
      </c>
      <c r="M9" s="17">
        <v>0.35619642059017698</v>
      </c>
      <c r="N9" s="17">
        <v>0.34328086398330998</v>
      </c>
      <c r="O9" s="17">
        <v>0.353783288758379</v>
      </c>
      <c r="P9" s="17"/>
      <c r="Q9" s="17">
        <v>0.37177199203016897</v>
      </c>
      <c r="R9" s="17">
        <v>0.39407034724835799</v>
      </c>
      <c r="S9" s="17">
        <v>0.36215879884999702</v>
      </c>
      <c r="T9" s="17">
        <v>0.32866537526633899</v>
      </c>
      <c r="U9" s="17"/>
      <c r="V9" s="17">
        <v>0.35279972201450499</v>
      </c>
      <c r="W9" s="17">
        <v>0.32573881684155198</v>
      </c>
      <c r="X9" s="17">
        <v>0.35062214066438802</v>
      </c>
      <c r="Y9" s="17">
        <v>0.25319813238264099</v>
      </c>
      <c r="Z9" s="17">
        <v>0.32138767404546797</v>
      </c>
      <c r="AA9" s="17">
        <v>0.355866604051778</v>
      </c>
      <c r="AB9" s="17">
        <v>0.38275754226425501</v>
      </c>
      <c r="AC9" s="17">
        <v>0.29870994218355601</v>
      </c>
      <c r="AD9" s="17">
        <v>0.356656974077944</v>
      </c>
      <c r="AE9" s="17"/>
      <c r="AF9" s="17">
        <v>0.32639676637681703</v>
      </c>
      <c r="AG9" s="17">
        <v>0.365837119354333</v>
      </c>
      <c r="AH9" s="17">
        <v>0.26721232756828001</v>
      </c>
      <c r="AI9" s="17">
        <v>0.36556426821364002</v>
      </c>
      <c r="AJ9" s="17">
        <v>0.335077802102344</v>
      </c>
      <c r="AK9" s="17">
        <v>0.34368825781885098</v>
      </c>
      <c r="AL9" s="17"/>
      <c r="AM9" s="17">
        <v>0.25640741137096001</v>
      </c>
      <c r="AN9" s="17">
        <v>0.37024586987614699</v>
      </c>
      <c r="AO9" s="17">
        <v>0.32902621698139001</v>
      </c>
      <c r="AP9" s="17">
        <v>0.37235050957527499</v>
      </c>
      <c r="AQ9" s="17">
        <v>0.33227224882079198</v>
      </c>
      <c r="AR9" s="17">
        <v>0.34280395530646202</v>
      </c>
      <c r="AS9" s="17">
        <v>0.32714335732955901</v>
      </c>
      <c r="AT9" s="17">
        <v>0.32823876008543101</v>
      </c>
      <c r="AU9" s="17">
        <v>0.41072079881064</v>
      </c>
      <c r="AV9" s="17">
        <v>0.36819686416588299</v>
      </c>
      <c r="AW9" s="17">
        <v>0.369598308836315</v>
      </c>
      <c r="AX9" s="17">
        <v>0.36650260654189298</v>
      </c>
      <c r="AY9" s="17">
        <v>0.33536578513978399</v>
      </c>
      <c r="AZ9" s="17">
        <v>0.35840527471160499</v>
      </c>
      <c r="BA9" s="17">
        <v>0.35585852087414799</v>
      </c>
      <c r="BB9" s="17">
        <v>0.28772600979010199</v>
      </c>
      <c r="BC9" s="17"/>
      <c r="BD9" s="17">
        <v>0.36109439564437401</v>
      </c>
      <c r="BE9" s="17">
        <v>0.31821054335569399</v>
      </c>
      <c r="BF9" s="17">
        <v>0.32970658407978698</v>
      </c>
      <c r="BG9" s="17"/>
      <c r="BH9" s="17">
        <v>0.33482227736354297</v>
      </c>
      <c r="BI9" s="17">
        <v>0.35719555513451401</v>
      </c>
      <c r="BJ9" s="17">
        <v>0.37535204270768202</v>
      </c>
      <c r="BK9" s="17"/>
      <c r="BL9" s="17">
        <v>0.30225773619584201</v>
      </c>
      <c r="BM9" s="17">
        <v>0.33295313832746798</v>
      </c>
      <c r="BN9" s="17">
        <v>0.338785212385594</v>
      </c>
      <c r="BO9" s="17"/>
      <c r="BP9" s="17">
        <v>0.31230961554297199</v>
      </c>
      <c r="BQ9" s="17">
        <v>0.33511397982602797</v>
      </c>
      <c r="BR9" s="17"/>
      <c r="BS9" s="17">
        <v>0.43136641361995398</v>
      </c>
      <c r="BT9" s="17">
        <v>0.39563482035213099</v>
      </c>
      <c r="BU9" s="17">
        <v>0.35057350364636702</v>
      </c>
      <c r="BV9" s="17">
        <v>0.27304350817887602</v>
      </c>
      <c r="BW9" s="17"/>
      <c r="BX9" s="17">
        <v>0.32471627433264899</v>
      </c>
      <c r="BY9" s="17">
        <v>0.31758178387630198</v>
      </c>
      <c r="BZ9" s="17">
        <v>0.33915808275269099</v>
      </c>
      <c r="CA9" s="17"/>
      <c r="CB9" s="17">
        <v>0.38923574046846798</v>
      </c>
      <c r="CC9" s="17">
        <v>0.32676116468280197</v>
      </c>
      <c r="CD9" s="17">
        <v>0.24714232824826099</v>
      </c>
      <c r="CE9" s="17">
        <v>0.311037799770427</v>
      </c>
      <c r="CF9" s="17">
        <v>0.41545742847019901</v>
      </c>
      <c r="CG9" s="17">
        <v>0.379739557339834</v>
      </c>
      <c r="CH9" s="17"/>
      <c r="CI9" s="17">
        <v>0.29576910537189399</v>
      </c>
      <c r="CJ9" s="17">
        <v>0.358191806180579</v>
      </c>
      <c r="CK9" s="17">
        <v>0.30494493710509801</v>
      </c>
      <c r="CL9" s="17">
        <v>0.34183171943384699</v>
      </c>
    </row>
    <row r="10" spans="2:90" ht="29" x14ac:dyDescent="0.35">
      <c r="B10" s="21" t="s">
        <v>589</v>
      </c>
      <c r="C10" s="17">
        <v>0.48300122821715602</v>
      </c>
      <c r="D10" s="17">
        <v>0.487132194509733</v>
      </c>
      <c r="E10" s="17">
        <v>0.48144415875660901</v>
      </c>
      <c r="F10" s="17"/>
      <c r="G10" s="17">
        <v>0.51416147184937899</v>
      </c>
      <c r="H10" s="17">
        <v>0.49210621207916599</v>
      </c>
      <c r="I10" s="17">
        <v>0.43694679283980897</v>
      </c>
      <c r="J10" s="17">
        <v>0.48429827318379198</v>
      </c>
      <c r="K10" s="17">
        <v>0.47388055007270802</v>
      </c>
      <c r="L10" s="17">
        <v>0.485537001388332</v>
      </c>
      <c r="M10" s="17">
        <v>0.51755546270168795</v>
      </c>
      <c r="N10" s="17">
        <v>0.44802924345488498</v>
      </c>
      <c r="O10" s="17">
        <v>0.49300634097921398</v>
      </c>
      <c r="P10" s="17"/>
      <c r="Q10" s="17">
        <v>0.44097541506081001</v>
      </c>
      <c r="R10" s="17">
        <v>0.48921523803856198</v>
      </c>
      <c r="S10" s="17">
        <v>0.47949033546133701</v>
      </c>
      <c r="T10" s="17">
        <v>0.491932358021897</v>
      </c>
      <c r="U10" s="17"/>
      <c r="V10" s="17">
        <v>0.46817097418466203</v>
      </c>
      <c r="W10" s="17">
        <v>0.51278377617729098</v>
      </c>
      <c r="X10" s="17">
        <v>0.47770190378830801</v>
      </c>
      <c r="Y10" s="17">
        <v>0.52187940578173397</v>
      </c>
      <c r="Z10" s="17">
        <v>0.51010062486105801</v>
      </c>
      <c r="AA10" s="17">
        <v>0.44833044657485799</v>
      </c>
      <c r="AB10" s="17">
        <v>0.46297682952407898</v>
      </c>
      <c r="AC10" s="17">
        <v>0.45959358447166399</v>
      </c>
      <c r="AD10" s="17">
        <v>0.47280133805324898</v>
      </c>
      <c r="AE10" s="17"/>
      <c r="AF10" s="17">
        <v>0.49024659090495398</v>
      </c>
      <c r="AG10" s="17">
        <v>0.450024056051824</v>
      </c>
      <c r="AH10" s="17">
        <v>0.53110954683743095</v>
      </c>
      <c r="AI10" s="17">
        <v>0.46815326072028002</v>
      </c>
      <c r="AJ10" s="17">
        <v>0.466085320477509</v>
      </c>
      <c r="AK10" s="17">
        <v>0.49680786695191098</v>
      </c>
      <c r="AL10" s="17"/>
      <c r="AM10" s="17">
        <v>0.46623450765569802</v>
      </c>
      <c r="AN10" s="17">
        <v>0.41264710874666499</v>
      </c>
      <c r="AO10" s="17">
        <v>0.467807580860087</v>
      </c>
      <c r="AP10" s="17">
        <v>0.42185577118454298</v>
      </c>
      <c r="AQ10" s="17">
        <v>0.51800137460851403</v>
      </c>
      <c r="AR10" s="17">
        <v>0.50533155652978101</v>
      </c>
      <c r="AS10" s="17">
        <v>0.505519940821748</v>
      </c>
      <c r="AT10" s="17">
        <v>0.56116351006971998</v>
      </c>
      <c r="AU10" s="17">
        <v>0.460488780604557</v>
      </c>
      <c r="AV10" s="17">
        <v>0.52952075300368595</v>
      </c>
      <c r="AW10" s="17">
        <v>0.48390441585650201</v>
      </c>
      <c r="AX10" s="17">
        <v>0.47137739428416098</v>
      </c>
      <c r="AY10" s="17">
        <v>0.55273797265643099</v>
      </c>
      <c r="AZ10" s="17">
        <v>0.45486623345277699</v>
      </c>
      <c r="BA10" s="17">
        <v>0.407587347603734</v>
      </c>
      <c r="BB10" s="17">
        <v>0.59114915134156598</v>
      </c>
      <c r="BC10" s="17"/>
      <c r="BD10" s="17">
        <v>0.49054921711542598</v>
      </c>
      <c r="BE10" s="17">
        <v>0.47155576986562803</v>
      </c>
      <c r="BF10" s="17">
        <v>0.49815816512245098</v>
      </c>
      <c r="BG10" s="17"/>
      <c r="BH10" s="17">
        <v>0.48468243385722898</v>
      </c>
      <c r="BI10" s="17">
        <v>0.51524543742573803</v>
      </c>
      <c r="BJ10" s="17">
        <v>0.53190631164542201</v>
      </c>
      <c r="BK10" s="17"/>
      <c r="BL10" s="17">
        <v>0.52734393275302205</v>
      </c>
      <c r="BM10" s="17">
        <v>0.52309655062343796</v>
      </c>
      <c r="BN10" s="17">
        <v>0.57381672652032301</v>
      </c>
      <c r="BO10" s="17"/>
      <c r="BP10" s="17">
        <v>0.53045496915813095</v>
      </c>
      <c r="BQ10" s="17">
        <v>0.46805373708221298</v>
      </c>
      <c r="BR10" s="17"/>
      <c r="BS10" s="17">
        <v>0.44099187817834501</v>
      </c>
      <c r="BT10" s="17">
        <v>0.45327743294717399</v>
      </c>
      <c r="BU10" s="17">
        <v>0.49061871760679798</v>
      </c>
      <c r="BV10" s="17">
        <v>0.53489010604043696</v>
      </c>
      <c r="BW10" s="17"/>
      <c r="BX10" s="17">
        <v>0.54688448592451899</v>
      </c>
      <c r="BY10" s="17">
        <v>0.48871140439674299</v>
      </c>
      <c r="BZ10" s="17">
        <v>0.47632151836757602</v>
      </c>
      <c r="CA10" s="17"/>
      <c r="CB10" s="17">
        <v>0.44160924615664399</v>
      </c>
      <c r="CC10" s="17">
        <v>0.524704968377665</v>
      </c>
      <c r="CD10" s="17">
        <v>0.49093926842971403</v>
      </c>
      <c r="CE10" s="17">
        <v>0.54567419719554999</v>
      </c>
      <c r="CF10" s="17">
        <v>0.49482446189958801</v>
      </c>
      <c r="CG10" s="17">
        <v>0.39320952173220802</v>
      </c>
      <c r="CH10" s="17"/>
      <c r="CI10" s="17">
        <v>0.49631872763370999</v>
      </c>
      <c r="CJ10" s="17">
        <v>0.52323275452986695</v>
      </c>
      <c r="CK10" s="17">
        <v>0.36250515438978198</v>
      </c>
      <c r="CL10" s="17">
        <v>0.48835784727265202</v>
      </c>
    </row>
    <row r="11" spans="2:90" x14ac:dyDescent="0.35">
      <c r="B11" s="21" t="s">
        <v>110</v>
      </c>
      <c r="C11" s="23">
        <v>0.18021600486806699</v>
      </c>
      <c r="D11" s="23">
        <v>0.174390670272903</v>
      </c>
      <c r="E11" s="23">
        <v>0.18714790368801601</v>
      </c>
      <c r="F11" s="23"/>
      <c r="G11" s="23">
        <v>0.23045808288071201</v>
      </c>
      <c r="H11" s="23">
        <v>0.24337710229565901</v>
      </c>
      <c r="I11" s="23">
        <v>0.17136072779553699</v>
      </c>
      <c r="J11" s="23">
        <v>0.18669965176019701</v>
      </c>
      <c r="K11" s="23">
        <v>0.144040021058183</v>
      </c>
      <c r="L11" s="23">
        <v>0.16272034511807301</v>
      </c>
      <c r="M11" s="23">
        <v>0.12624811670813499</v>
      </c>
      <c r="N11" s="23">
        <v>0.20868989256180401</v>
      </c>
      <c r="O11" s="23">
        <v>0.153210370262407</v>
      </c>
      <c r="P11" s="23"/>
      <c r="Q11" s="23">
        <v>0.18725259290902099</v>
      </c>
      <c r="R11" s="23">
        <v>0.11671441471308</v>
      </c>
      <c r="S11" s="23">
        <v>0.15835086568866599</v>
      </c>
      <c r="T11" s="23">
        <v>0.17940226671176401</v>
      </c>
      <c r="U11" s="23"/>
      <c r="V11" s="23">
        <v>0.17902930380083301</v>
      </c>
      <c r="W11" s="23">
        <v>0.16147740698115601</v>
      </c>
      <c r="X11" s="23">
        <v>0.171675955547305</v>
      </c>
      <c r="Y11" s="23">
        <v>0.224922461835625</v>
      </c>
      <c r="Z11" s="23">
        <v>0.16851170109347399</v>
      </c>
      <c r="AA11" s="23">
        <v>0.19580294937336401</v>
      </c>
      <c r="AB11" s="23">
        <v>0.15426562821166601</v>
      </c>
      <c r="AC11" s="23">
        <v>0.24169647334478001</v>
      </c>
      <c r="AD11" s="23">
        <v>0.170541687868807</v>
      </c>
      <c r="AE11" s="23"/>
      <c r="AF11" s="23">
        <v>0.18335664271822899</v>
      </c>
      <c r="AG11" s="23">
        <v>0.18413882459384301</v>
      </c>
      <c r="AH11" s="23">
        <v>0.20167812559428899</v>
      </c>
      <c r="AI11" s="23">
        <v>0.16628247106607999</v>
      </c>
      <c r="AJ11" s="23">
        <v>0.198836877420147</v>
      </c>
      <c r="AK11" s="23">
        <v>0.15950387522923801</v>
      </c>
      <c r="AL11" s="23"/>
      <c r="AM11" s="23">
        <v>0.27735808097334302</v>
      </c>
      <c r="AN11" s="23">
        <v>0.21710702137718799</v>
      </c>
      <c r="AO11" s="23">
        <v>0.20316620215852299</v>
      </c>
      <c r="AP11" s="23">
        <v>0.205793719240182</v>
      </c>
      <c r="AQ11" s="23">
        <v>0.14972637657069299</v>
      </c>
      <c r="AR11" s="23">
        <v>0.151864488163757</v>
      </c>
      <c r="AS11" s="23">
        <v>0.16733670184869201</v>
      </c>
      <c r="AT11" s="23">
        <v>0.110597729844849</v>
      </c>
      <c r="AU11" s="23">
        <v>0.128790420584802</v>
      </c>
      <c r="AV11" s="23">
        <v>0.10228238283043101</v>
      </c>
      <c r="AW11" s="23">
        <v>0.14649727530718301</v>
      </c>
      <c r="AX11" s="23">
        <v>0.16211999917394601</v>
      </c>
      <c r="AY11" s="23">
        <v>0.111896242203785</v>
      </c>
      <c r="AZ11" s="23">
        <v>0.18672849183561699</v>
      </c>
      <c r="BA11" s="23">
        <v>0.23655413152211899</v>
      </c>
      <c r="BB11" s="23">
        <v>0.121124838868332</v>
      </c>
      <c r="BC11" s="23"/>
      <c r="BD11" s="23">
        <v>0.14835638724019901</v>
      </c>
      <c r="BE11" s="23">
        <v>0.21023368677867799</v>
      </c>
      <c r="BF11" s="23">
        <v>0.17213525079776201</v>
      </c>
      <c r="BG11" s="23"/>
      <c r="BH11" s="23">
        <v>0.18049528877922799</v>
      </c>
      <c r="BI11" s="23">
        <v>0.12755900743974799</v>
      </c>
      <c r="BJ11" s="23">
        <v>9.2741645646896395E-2</v>
      </c>
      <c r="BK11" s="23"/>
      <c r="BL11" s="23">
        <v>0.170398331051136</v>
      </c>
      <c r="BM11" s="23">
        <v>0.143950311049093</v>
      </c>
      <c r="BN11" s="23">
        <v>8.7398061094082102E-2</v>
      </c>
      <c r="BO11" s="23"/>
      <c r="BP11" s="23">
        <v>0.15723541529889601</v>
      </c>
      <c r="BQ11" s="23">
        <v>0.19683228309176001</v>
      </c>
      <c r="BR11" s="23"/>
      <c r="BS11" s="23">
        <v>0.12764170820170001</v>
      </c>
      <c r="BT11" s="23">
        <v>0.151087746700695</v>
      </c>
      <c r="BU11" s="23">
        <v>0.15880777874683399</v>
      </c>
      <c r="BV11" s="23">
        <v>0.19206638578068799</v>
      </c>
      <c r="BW11" s="23"/>
      <c r="BX11" s="23">
        <v>0.12839923974283199</v>
      </c>
      <c r="BY11" s="23">
        <v>0.193706811726954</v>
      </c>
      <c r="BZ11" s="23">
        <v>0.18452039887973201</v>
      </c>
      <c r="CA11" s="23"/>
      <c r="CB11" s="23">
        <v>0.169155013374888</v>
      </c>
      <c r="CC11" s="23">
        <v>0.14853386693953299</v>
      </c>
      <c r="CD11" s="23">
        <v>0.26191840332202498</v>
      </c>
      <c r="CE11" s="23">
        <v>0.143288003034023</v>
      </c>
      <c r="CF11" s="23">
        <v>8.9718109630212206E-2</v>
      </c>
      <c r="CG11" s="23">
        <v>0.22705092092795801</v>
      </c>
      <c r="CH11" s="23"/>
      <c r="CI11" s="23">
        <v>0.20791216699439599</v>
      </c>
      <c r="CJ11" s="23">
        <v>0.118575439289554</v>
      </c>
      <c r="CK11" s="23">
        <v>0.33254990850512101</v>
      </c>
      <c r="CL11" s="23">
        <v>0.16981043329350001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153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0.52653135275517804</v>
      </c>
      <c r="D9" s="17">
        <v>0.50965665600566701</v>
      </c>
      <c r="E9" s="17">
        <v>0.54798691577116698</v>
      </c>
      <c r="F9" s="17"/>
      <c r="G9" s="17">
        <v>0.36913130763108098</v>
      </c>
      <c r="H9" s="17">
        <v>0.40649557272398701</v>
      </c>
      <c r="I9" s="17">
        <v>0.54602125145793901</v>
      </c>
      <c r="J9" s="17">
        <v>0.53657359066414001</v>
      </c>
      <c r="K9" s="17">
        <v>0.61413060108545203</v>
      </c>
      <c r="L9" s="17">
        <v>0.60899549840013401</v>
      </c>
      <c r="M9" s="17">
        <v>0.56079748658072903</v>
      </c>
      <c r="N9" s="17">
        <v>0.57021298461549796</v>
      </c>
      <c r="O9" s="17">
        <v>0.517564074454683</v>
      </c>
      <c r="P9" s="17"/>
      <c r="Q9" s="17">
        <v>0.62057703562418898</v>
      </c>
      <c r="R9" s="17">
        <v>0.68003269843272995</v>
      </c>
      <c r="S9" s="17">
        <v>0.48417524710834797</v>
      </c>
      <c r="T9" s="17">
        <v>0.51041286747080905</v>
      </c>
      <c r="U9" s="17"/>
      <c r="V9" s="17">
        <v>0.61318900865867998</v>
      </c>
      <c r="W9" s="17">
        <v>0.52354881177698298</v>
      </c>
      <c r="X9" s="17">
        <v>0.47418418095915299</v>
      </c>
      <c r="Y9" s="17">
        <v>0.48083138756647098</v>
      </c>
      <c r="Z9" s="17">
        <v>0.50373529675755202</v>
      </c>
      <c r="AA9" s="17">
        <v>0.47878297804074799</v>
      </c>
      <c r="AB9" s="17">
        <v>0.57314378471086502</v>
      </c>
      <c r="AC9" s="17">
        <v>0.48669915262552599</v>
      </c>
      <c r="AD9" s="17">
        <v>0.52906435560177301</v>
      </c>
      <c r="AE9" s="17"/>
      <c r="AF9" s="17">
        <v>0.497000576272633</v>
      </c>
      <c r="AG9" s="17">
        <v>0.52965093431184895</v>
      </c>
      <c r="AH9" s="17">
        <v>0.5139660223668</v>
      </c>
      <c r="AI9" s="17">
        <v>0.494273310606136</v>
      </c>
      <c r="AJ9" s="17">
        <v>0.49055391824899502</v>
      </c>
      <c r="AK9" s="17">
        <v>0.57626617392145596</v>
      </c>
      <c r="AL9" s="17"/>
      <c r="AM9" s="17">
        <v>0.48399865251218099</v>
      </c>
      <c r="AN9" s="17">
        <v>0.44884133973572399</v>
      </c>
      <c r="AO9" s="17">
        <v>0.48086169182591898</v>
      </c>
      <c r="AP9" s="17">
        <v>0.45778318291904602</v>
      </c>
      <c r="AQ9" s="17">
        <v>0.53400307170491201</v>
      </c>
      <c r="AR9" s="17">
        <v>0.45759380285984202</v>
      </c>
      <c r="AS9" s="17">
        <v>0.57969120562990395</v>
      </c>
      <c r="AT9" s="17">
        <v>0.518567595489552</v>
      </c>
      <c r="AU9" s="17">
        <v>0.52961717440664902</v>
      </c>
      <c r="AV9" s="17">
        <v>0.56233765904371802</v>
      </c>
      <c r="AW9" s="17">
        <v>0.51540383669619405</v>
      </c>
      <c r="AX9" s="17">
        <v>0.563463311481465</v>
      </c>
      <c r="AY9" s="17">
        <v>0.58644516073352504</v>
      </c>
      <c r="AZ9" s="17">
        <v>0.617993743005402</v>
      </c>
      <c r="BA9" s="17">
        <v>0.66919432129325795</v>
      </c>
      <c r="BB9" s="17">
        <v>0.59145276423488902</v>
      </c>
      <c r="BC9" s="17"/>
      <c r="BD9" s="17">
        <v>0.59369938533435296</v>
      </c>
      <c r="BE9" s="17">
        <v>0.41730437114314001</v>
      </c>
      <c r="BF9" s="17">
        <v>0.55360933580502703</v>
      </c>
      <c r="BG9" s="17"/>
      <c r="BH9" s="17">
        <v>0.53280606867763602</v>
      </c>
      <c r="BI9" s="17">
        <v>0.58498840591227697</v>
      </c>
      <c r="BJ9" s="17">
        <v>0.55786244863936496</v>
      </c>
      <c r="BK9" s="17"/>
      <c r="BL9" s="17">
        <v>0.49437630245535102</v>
      </c>
      <c r="BM9" s="17">
        <v>0.66078310081612601</v>
      </c>
      <c r="BN9" s="17">
        <v>0.59285130471533998</v>
      </c>
      <c r="BO9" s="17"/>
      <c r="BP9" s="17">
        <v>0.53168751195569697</v>
      </c>
      <c r="BQ9" s="17">
        <v>0.50231345461305998</v>
      </c>
      <c r="BR9" s="17"/>
      <c r="BS9" s="17">
        <v>0.621611314273678</v>
      </c>
      <c r="BT9" s="17">
        <v>0.56969057619057395</v>
      </c>
      <c r="BU9" s="17">
        <v>0.49539960483287598</v>
      </c>
      <c r="BV9" s="17">
        <v>0.49431825905288601</v>
      </c>
      <c r="BW9" s="17"/>
      <c r="BX9" s="17">
        <v>0.57215361669321096</v>
      </c>
      <c r="BY9" s="17">
        <v>0.41543980722172202</v>
      </c>
      <c r="BZ9" s="17">
        <v>0.528838235873475</v>
      </c>
      <c r="CA9" s="17"/>
      <c r="CB9" s="17">
        <v>0.64981225270392995</v>
      </c>
      <c r="CC9" s="17">
        <v>0.61526660155928603</v>
      </c>
      <c r="CD9" s="17">
        <v>0.25613228010741201</v>
      </c>
      <c r="CE9" s="17">
        <v>0.63821811694721498</v>
      </c>
      <c r="CF9" s="17">
        <v>0.74032661519607601</v>
      </c>
      <c r="CG9" s="17">
        <v>0.368361139749875</v>
      </c>
      <c r="CH9" s="17"/>
      <c r="CI9" s="17">
        <v>0.46087770519964799</v>
      </c>
      <c r="CJ9" s="17">
        <v>0.56034437009920102</v>
      </c>
      <c r="CK9" s="17">
        <v>0.40640683129094002</v>
      </c>
      <c r="CL9" s="17">
        <v>0.55329177960059195</v>
      </c>
    </row>
    <row r="10" spans="2:90" x14ac:dyDescent="0.35">
      <c r="B10" s="21" t="s">
        <v>147</v>
      </c>
      <c r="C10" s="17">
        <v>0.25835070445640701</v>
      </c>
      <c r="D10" s="17">
        <v>0.26123476097918802</v>
      </c>
      <c r="E10" s="17">
        <v>0.25577104399607697</v>
      </c>
      <c r="F10" s="17"/>
      <c r="G10" s="17">
        <v>0.346782285244637</v>
      </c>
      <c r="H10" s="17">
        <v>0.305201193486207</v>
      </c>
      <c r="I10" s="17">
        <v>0.26101783215790098</v>
      </c>
      <c r="J10" s="17">
        <v>0.26035476822586701</v>
      </c>
      <c r="K10" s="17">
        <v>0.21054703891828799</v>
      </c>
      <c r="L10" s="17">
        <v>0.17377173875416599</v>
      </c>
      <c r="M10" s="17">
        <v>0.26217408865550401</v>
      </c>
      <c r="N10" s="17">
        <v>0.24650273044333701</v>
      </c>
      <c r="O10" s="17">
        <v>0.26313341994335399</v>
      </c>
      <c r="P10" s="17"/>
      <c r="Q10" s="17">
        <v>0.19983466187815199</v>
      </c>
      <c r="R10" s="17">
        <v>0.19781658398670199</v>
      </c>
      <c r="S10" s="17">
        <v>0.28845446238698302</v>
      </c>
      <c r="T10" s="17">
        <v>0.268300196230639</v>
      </c>
      <c r="U10" s="17"/>
      <c r="V10" s="17">
        <v>0.213422523966799</v>
      </c>
      <c r="W10" s="17">
        <v>0.28246051578565101</v>
      </c>
      <c r="X10" s="17">
        <v>0.32992946953929198</v>
      </c>
      <c r="Y10" s="17">
        <v>0.26385580194571101</v>
      </c>
      <c r="Z10" s="17">
        <v>0.27571887745332802</v>
      </c>
      <c r="AA10" s="17">
        <v>0.27065249135667901</v>
      </c>
      <c r="AB10" s="17">
        <v>0.19662041832721</v>
      </c>
      <c r="AC10" s="17">
        <v>0.26667614584240901</v>
      </c>
      <c r="AD10" s="17">
        <v>0.25092662677544603</v>
      </c>
      <c r="AE10" s="17"/>
      <c r="AF10" s="17">
        <v>0.259332642431024</v>
      </c>
      <c r="AG10" s="17">
        <v>0.27951926919747799</v>
      </c>
      <c r="AH10" s="17">
        <v>0.250039438418936</v>
      </c>
      <c r="AI10" s="17">
        <v>0.23778060354503899</v>
      </c>
      <c r="AJ10" s="17">
        <v>0.28041328599309001</v>
      </c>
      <c r="AK10" s="17">
        <v>0.237287192174961</v>
      </c>
      <c r="AL10" s="17"/>
      <c r="AM10" s="17">
        <v>0.23081352781635101</v>
      </c>
      <c r="AN10" s="17">
        <v>0.221653624376285</v>
      </c>
      <c r="AO10" s="17">
        <v>0.20843585241104801</v>
      </c>
      <c r="AP10" s="17">
        <v>0.23637407589784001</v>
      </c>
      <c r="AQ10" s="17">
        <v>0.28711158121314101</v>
      </c>
      <c r="AR10" s="17">
        <v>0.33777691807084598</v>
      </c>
      <c r="AS10" s="17">
        <v>0.22743016882795</v>
      </c>
      <c r="AT10" s="17">
        <v>0.298717658883696</v>
      </c>
      <c r="AU10" s="17">
        <v>0.29754654790330598</v>
      </c>
      <c r="AV10" s="17">
        <v>0.24271537960902001</v>
      </c>
      <c r="AW10" s="17">
        <v>0.28238876178336397</v>
      </c>
      <c r="AX10" s="17">
        <v>0.22355389874385401</v>
      </c>
      <c r="AY10" s="17">
        <v>0.20453285000645</v>
      </c>
      <c r="AZ10" s="17">
        <v>0.224526505304948</v>
      </c>
      <c r="BA10" s="17">
        <v>0.25060611492528301</v>
      </c>
      <c r="BB10" s="17">
        <v>0.265613071996818</v>
      </c>
      <c r="BC10" s="17"/>
      <c r="BD10" s="17">
        <v>0.24497175714424599</v>
      </c>
      <c r="BE10" s="17">
        <v>0.317532142701208</v>
      </c>
      <c r="BF10" s="17">
        <v>0.229075352747656</v>
      </c>
      <c r="BG10" s="17"/>
      <c r="BH10" s="17">
        <v>0.26372658964310502</v>
      </c>
      <c r="BI10" s="17">
        <v>0.250338691641247</v>
      </c>
      <c r="BJ10" s="17">
        <v>0.239513193870419</v>
      </c>
      <c r="BK10" s="17"/>
      <c r="BL10" s="17">
        <v>0.33416786868193299</v>
      </c>
      <c r="BM10" s="17">
        <v>0.21699673697977401</v>
      </c>
      <c r="BN10" s="17">
        <v>0.23165144199240201</v>
      </c>
      <c r="BO10" s="17"/>
      <c r="BP10" s="17">
        <v>0.26362478617607399</v>
      </c>
      <c r="BQ10" s="17">
        <v>0.26404468311777002</v>
      </c>
      <c r="BR10" s="17"/>
      <c r="BS10" s="17">
        <v>0.23345332008229899</v>
      </c>
      <c r="BT10" s="17">
        <v>0.28571647897346703</v>
      </c>
      <c r="BU10" s="17">
        <v>0.27620611697109598</v>
      </c>
      <c r="BV10" s="17">
        <v>0.24485660462811301</v>
      </c>
      <c r="BW10" s="17"/>
      <c r="BX10" s="17">
        <v>0.25188612589710202</v>
      </c>
      <c r="BY10" s="17">
        <v>0.32653154362575498</v>
      </c>
      <c r="BZ10" s="17">
        <v>0.25480140563272802</v>
      </c>
      <c r="CA10" s="17"/>
      <c r="CB10" s="17">
        <v>0.25002020825104798</v>
      </c>
      <c r="CC10" s="17">
        <v>0.232650833843148</v>
      </c>
      <c r="CD10" s="17">
        <v>0.29707173859346597</v>
      </c>
      <c r="CE10" s="17">
        <v>0.25040908965391101</v>
      </c>
      <c r="CF10" s="17">
        <v>0.19710797062926599</v>
      </c>
      <c r="CG10" s="17">
        <v>0.30152917656135703</v>
      </c>
      <c r="CH10" s="17"/>
      <c r="CI10" s="17">
        <v>0.29140253772573799</v>
      </c>
      <c r="CJ10" s="17">
        <v>0.23757744498665601</v>
      </c>
      <c r="CK10" s="17">
        <v>0.30859093074643701</v>
      </c>
      <c r="CL10" s="17">
        <v>0.24981487350547099</v>
      </c>
    </row>
    <row r="11" spans="2:90" x14ac:dyDescent="0.35">
      <c r="B11" s="21" t="s">
        <v>148</v>
      </c>
      <c r="C11" s="17">
        <v>0.10350712352578199</v>
      </c>
      <c r="D11" s="17">
        <v>0.109836220778324</v>
      </c>
      <c r="E11" s="17">
        <v>9.3978975208592302E-2</v>
      </c>
      <c r="F11" s="17"/>
      <c r="G11" s="17">
        <v>8.2934036419544402E-2</v>
      </c>
      <c r="H11" s="17">
        <v>0.11311059030220701</v>
      </c>
      <c r="I11" s="17">
        <v>9.3912760143825005E-2</v>
      </c>
      <c r="J11" s="17">
        <v>0.110918695944213</v>
      </c>
      <c r="K11" s="17">
        <v>9.8172218829867694E-2</v>
      </c>
      <c r="L11" s="17">
        <v>0.103885104471502</v>
      </c>
      <c r="M11" s="17">
        <v>9.3171299484764297E-2</v>
      </c>
      <c r="N11" s="17">
        <v>0.10894458320341301</v>
      </c>
      <c r="O11" s="17">
        <v>0.12402065613654201</v>
      </c>
      <c r="P11" s="17"/>
      <c r="Q11" s="17">
        <v>8.4349526088149704E-2</v>
      </c>
      <c r="R11" s="17">
        <v>6.36547738743619E-2</v>
      </c>
      <c r="S11" s="17">
        <v>0.1346393105482</v>
      </c>
      <c r="T11" s="17">
        <v>0.107010337793833</v>
      </c>
      <c r="U11" s="17"/>
      <c r="V11" s="17">
        <v>7.0598833132779898E-2</v>
      </c>
      <c r="W11" s="17">
        <v>9.5457349718033505E-2</v>
      </c>
      <c r="X11" s="17">
        <v>0.100497463872201</v>
      </c>
      <c r="Y11" s="17">
        <v>0.13269560975775899</v>
      </c>
      <c r="Z11" s="17">
        <v>0.14115383687501001</v>
      </c>
      <c r="AA11" s="17">
        <v>0.123402337343417</v>
      </c>
      <c r="AB11" s="17">
        <v>9.8283731822576603E-2</v>
      </c>
      <c r="AC11" s="17">
        <v>0.13982239799349699</v>
      </c>
      <c r="AD11" s="17">
        <v>8.3980299738019307E-2</v>
      </c>
      <c r="AE11" s="17"/>
      <c r="AF11" s="17">
        <v>0.12079872402865301</v>
      </c>
      <c r="AG11" s="17">
        <v>9.6641385477176003E-2</v>
      </c>
      <c r="AH11" s="17">
        <v>9.1209500347595202E-2</v>
      </c>
      <c r="AI11" s="17">
        <v>0.111537260794391</v>
      </c>
      <c r="AJ11" s="17">
        <v>0.112235647619345</v>
      </c>
      <c r="AK11" s="17">
        <v>9.2439165568693304E-2</v>
      </c>
      <c r="AL11" s="17"/>
      <c r="AM11" s="17">
        <v>0.12501645076229601</v>
      </c>
      <c r="AN11" s="17">
        <v>0.15731886630521399</v>
      </c>
      <c r="AO11" s="17">
        <v>0.11062667414274199</v>
      </c>
      <c r="AP11" s="17">
        <v>0.17259465487692</v>
      </c>
      <c r="AQ11" s="17">
        <v>6.5801138046628599E-2</v>
      </c>
      <c r="AR11" s="17">
        <v>9.6036303101693601E-2</v>
      </c>
      <c r="AS11" s="17">
        <v>0.123528183134543</v>
      </c>
      <c r="AT11" s="17">
        <v>9.7558569464744102E-2</v>
      </c>
      <c r="AU11" s="17">
        <v>8.3343361005201899E-2</v>
      </c>
      <c r="AV11" s="17">
        <v>9.9676397993676599E-2</v>
      </c>
      <c r="AW11" s="17">
        <v>0.111575145093904</v>
      </c>
      <c r="AX11" s="17">
        <v>0.134391769775313</v>
      </c>
      <c r="AY11" s="17">
        <v>8.3415627575814305E-2</v>
      </c>
      <c r="AZ11" s="17">
        <v>5.8594462457189099E-2</v>
      </c>
      <c r="BA11" s="17">
        <v>4.82013703601313E-2</v>
      </c>
      <c r="BB11" s="17">
        <v>6.7951545142740696E-2</v>
      </c>
      <c r="BC11" s="17"/>
      <c r="BD11" s="17">
        <v>8.9512416216116303E-2</v>
      </c>
      <c r="BE11" s="17">
        <v>0.107832193046837</v>
      </c>
      <c r="BF11" s="17">
        <v>0.11101334546237</v>
      </c>
      <c r="BG11" s="17"/>
      <c r="BH11" s="17">
        <v>9.8144936166161295E-2</v>
      </c>
      <c r="BI11" s="17">
        <v>0.107275887272108</v>
      </c>
      <c r="BJ11" s="17">
        <v>8.5382968224735206E-2</v>
      </c>
      <c r="BK11" s="17"/>
      <c r="BL11" s="17">
        <v>0.10668278433754699</v>
      </c>
      <c r="BM11" s="17">
        <v>6.4417539654654896E-2</v>
      </c>
      <c r="BN11" s="17">
        <v>0.110930877522799</v>
      </c>
      <c r="BO11" s="17"/>
      <c r="BP11" s="17">
        <v>8.4307042891450898E-2</v>
      </c>
      <c r="BQ11" s="17">
        <v>0.113021424873962</v>
      </c>
      <c r="BR11" s="17"/>
      <c r="BS11" s="17">
        <v>8.0533770242768504E-2</v>
      </c>
      <c r="BT11" s="17">
        <v>5.1802160980121699E-2</v>
      </c>
      <c r="BU11" s="17">
        <v>0.13008713076918799</v>
      </c>
      <c r="BV11" s="17">
        <v>0.12676648395659201</v>
      </c>
      <c r="BW11" s="17"/>
      <c r="BX11" s="17">
        <v>0.101692576245797</v>
      </c>
      <c r="BY11" s="17">
        <v>0.117098088693136</v>
      </c>
      <c r="BZ11" s="17">
        <v>0.102851718729669</v>
      </c>
      <c r="CA11" s="17"/>
      <c r="CB11" s="17">
        <v>4.1951928827900997E-2</v>
      </c>
      <c r="CC11" s="17">
        <v>6.0157581559494598E-2</v>
      </c>
      <c r="CD11" s="17">
        <v>0.21782632676507899</v>
      </c>
      <c r="CE11" s="17">
        <v>5.1096802621747497E-2</v>
      </c>
      <c r="CF11" s="17">
        <v>3.5803809873888197E-2</v>
      </c>
      <c r="CG11" s="17">
        <v>0.175546363971501</v>
      </c>
      <c r="CH11" s="17"/>
      <c r="CI11" s="17">
        <v>0.10858510489280999</v>
      </c>
      <c r="CJ11" s="17">
        <v>9.0795018843010805E-2</v>
      </c>
      <c r="CK11" s="17">
        <v>0.13743283011504101</v>
      </c>
      <c r="CL11" s="17">
        <v>0.100835304893068</v>
      </c>
    </row>
    <row r="12" spans="2:90" ht="29" x14ac:dyDescent="0.35">
      <c r="B12" s="21" t="s">
        <v>149</v>
      </c>
      <c r="C12" s="17">
        <v>3.8383158832036302E-2</v>
      </c>
      <c r="D12" s="17">
        <v>4.5208724607900402E-2</v>
      </c>
      <c r="E12" s="17">
        <v>2.9495066677566201E-2</v>
      </c>
      <c r="F12" s="17"/>
      <c r="G12" s="17">
        <v>1.3233488379125E-2</v>
      </c>
      <c r="H12" s="17">
        <v>3.63574295128853E-2</v>
      </c>
      <c r="I12" s="17">
        <v>4.4269815808486303E-2</v>
      </c>
      <c r="J12" s="17">
        <v>3.85569454540989E-2</v>
      </c>
      <c r="K12" s="17">
        <v>4.06652268297037E-2</v>
      </c>
      <c r="L12" s="17">
        <v>6.5822430154587899E-2</v>
      </c>
      <c r="M12" s="17">
        <v>2.3420760639848201E-2</v>
      </c>
      <c r="N12" s="17">
        <v>4.8572904815987701E-2</v>
      </c>
      <c r="O12" s="17">
        <v>3.39956893609515E-2</v>
      </c>
      <c r="P12" s="17"/>
      <c r="Q12" s="17">
        <v>4.0820977931774499E-2</v>
      </c>
      <c r="R12" s="17">
        <v>3.0487440745919098E-2</v>
      </c>
      <c r="S12" s="17">
        <v>4.16811700560661E-2</v>
      </c>
      <c r="T12" s="17">
        <v>3.8000749013839097E-2</v>
      </c>
      <c r="U12" s="17"/>
      <c r="V12" s="17">
        <v>4.30405256325559E-2</v>
      </c>
      <c r="W12" s="17">
        <v>2.9096546775382599E-2</v>
      </c>
      <c r="X12" s="17">
        <v>4.06987415416908E-2</v>
      </c>
      <c r="Y12" s="17">
        <v>5.8882247588003499E-2</v>
      </c>
      <c r="Z12" s="17">
        <v>2.29063232840385E-2</v>
      </c>
      <c r="AA12" s="17">
        <v>4.6609405409343101E-2</v>
      </c>
      <c r="AB12" s="17">
        <v>3.5406255211904297E-2</v>
      </c>
      <c r="AC12" s="17">
        <v>3.2820573319789402E-2</v>
      </c>
      <c r="AD12" s="17">
        <v>3.3747792684411797E-2</v>
      </c>
      <c r="AE12" s="17"/>
      <c r="AF12" s="17">
        <v>4.2770176105486703E-2</v>
      </c>
      <c r="AG12" s="17">
        <v>3.0603925612631599E-2</v>
      </c>
      <c r="AH12" s="17">
        <v>2.6621733278874599E-2</v>
      </c>
      <c r="AI12" s="17">
        <v>4.0664108753268098E-2</v>
      </c>
      <c r="AJ12" s="17">
        <v>3.1555037966659497E-2</v>
      </c>
      <c r="AK12" s="17">
        <v>4.5510571449835099E-2</v>
      </c>
      <c r="AL12" s="17"/>
      <c r="AM12" s="17">
        <v>3.5694509609412901E-2</v>
      </c>
      <c r="AN12" s="17">
        <v>8.3389447968477207E-2</v>
      </c>
      <c r="AO12" s="17">
        <v>9.6021817643914001E-2</v>
      </c>
      <c r="AP12" s="17">
        <v>6.2848874849342706E-2</v>
      </c>
      <c r="AQ12" s="17">
        <v>6.1102482502727901E-2</v>
      </c>
      <c r="AR12" s="17">
        <v>3.3839246010856402E-2</v>
      </c>
      <c r="AS12" s="17">
        <v>2.60715174350463E-2</v>
      </c>
      <c r="AT12" s="17">
        <v>2.1809661284622198E-2</v>
      </c>
      <c r="AU12" s="17">
        <v>3.2192738122319403E-2</v>
      </c>
      <c r="AV12" s="17">
        <v>3.6432153144604199E-2</v>
      </c>
      <c r="AW12" s="17">
        <v>2.6270178599591701E-2</v>
      </c>
      <c r="AX12" s="17">
        <v>2.1270608486796499E-2</v>
      </c>
      <c r="AY12" s="17">
        <v>1.69080206156937E-2</v>
      </c>
      <c r="AZ12" s="17">
        <v>8.1948610178803304E-3</v>
      </c>
      <c r="BA12" s="17">
        <v>5.2764650150483603E-3</v>
      </c>
      <c r="BB12" s="17">
        <v>2.8793600892537002E-2</v>
      </c>
      <c r="BC12" s="17"/>
      <c r="BD12" s="17">
        <v>3.56284654859369E-2</v>
      </c>
      <c r="BE12" s="17">
        <v>2.9235197430579202E-2</v>
      </c>
      <c r="BF12" s="17">
        <v>4.6172286579073997E-2</v>
      </c>
      <c r="BG12" s="17"/>
      <c r="BH12" s="17">
        <v>3.8036108510280997E-2</v>
      </c>
      <c r="BI12" s="17">
        <v>7.1598673249369804E-3</v>
      </c>
      <c r="BJ12" s="17">
        <v>5.1082478253247798E-2</v>
      </c>
      <c r="BK12" s="17"/>
      <c r="BL12" s="17">
        <v>4.2174977605570298E-2</v>
      </c>
      <c r="BM12" s="17">
        <v>2.4857476082803202E-2</v>
      </c>
      <c r="BN12" s="17">
        <v>3.4921678949691198E-2</v>
      </c>
      <c r="BO12" s="17"/>
      <c r="BP12" s="17">
        <v>3.2331635825821603E-2</v>
      </c>
      <c r="BQ12" s="17">
        <v>3.8127064689927298E-2</v>
      </c>
      <c r="BR12" s="17"/>
      <c r="BS12" s="17">
        <v>3.2660409185943699E-2</v>
      </c>
      <c r="BT12" s="17">
        <v>3.2595985134304201E-2</v>
      </c>
      <c r="BU12" s="17">
        <v>4.1913086971780797E-2</v>
      </c>
      <c r="BV12" s="17">
        <v>3.9209383107347201E-2</v>
      </c>
      <c r="BW12" s="17"/>
      <c r="BX12" s="17">
        <v>4.6898849978599298E-2</v>
      </c>
      <c r="BY12" s="17">
        <v>3.6214085208495603E-2</v>
      </c>
      <c r="BZ12" s="17">
        <v>3.7672812480742397E-2</v>
      </c>
      <c r="CA12" s="17"/>
      <c r="CB12" s="17">
        <v>1.81588988378149E-2</v>
      </c>
      <c r="CC12" s="17">
        <v>4.9662901806807897E-3</v>
      </c>
      <c r="CD12" s="17">
        <v>9.2401342237255504E-2</v>
      </c>
      <c r="CE12" s="17">
        <v>1.33842804358336E-2</v>
      </c>
      <c r="CF12" s="17">
        <v>1.1271662884686701E-2</v>
      </c>
      <c r="CG12" s="17">
        <v>7.3064382630584998E-2</v>
      </c>
      <c r="CH12" s="17"/>
      <c r="CI12" s="17">
        <v>5.1581805399409798E-2</v>
      </c>
      <c r="CJ12" s="17">
        <v>5.2189384252153297E-2</v>
      </c>
      <c r="CK12" s="17">
        <v>4.59416517177276E-2</v>
      </c>
      <c r="CL12" s="17">
        <v>2.5267527034981498E-2</v>
      </c>
    </row>
    <row r="13" spans="2:90" x14ac:dyDescent="0.35">
      <c r="B13" s="21" t="s">
        <v>150</v>
      </c>
      <c r="C13" s="23">
        <v>7.3227660430596905E-2</v>
      </c>
      <c r="D13" s="23">
        <v>7.4063637628921E-2</v>
      </c>
      <c r="E13" s="23">
        <v>7.2767998346597307E-2</v>
      </c>
      <c r="F13" s="23"/>
      <c r="G13" s="23">
        <v>0.18791888232561199</v>
      </c>
      <c r="H13" s="23">
        <v>0.13883521397471299</v>
      </c>
      <c r="I13" s="23">
        <v>5.4778340431848802E-2</v>
      </c>
      <c r="J13" s="23">
        <v>5.3595999711680699E-2</v>
      </c>
      <c r="K13" s="23">
        <v>3.64849143366884E-2</v>
      </c>
      <c r="L13" s="23">
        <v>4.7525228219609902E-2</v>
      </c>
      <c r="M13" s="23">
        <v>6.0436364639154298E-2</v>
      </c>
      <c r="N13" s="23">
        <v>2.5766796921763702E-2</v>
      </c>
      <c r="O13" s="23">
        <v>6.1286160104469099E-2</v>
      </c>
      <c r="P13" s="23"/>
      <c r="Q13" s="23">
        <v>5.4417798477734897E-2</v>
      </c>
      <c r="R13" s="23">
        <v>2.8008502960287E-2</v>
      </c>
      <c r="S13" s="23">
        <v>5.10498099004029E-2</v>
      </c>
      <c r="T13" s="23">
        <v>7.6275849490879594E-2</v>
      </c>
      <c r="U13" s="23"/>
      <c r="V13" s="23">
        <v>5.9749108609185198E-2</v>
      </c>
      <c r="W13" s="23">
        <v>6.9436775943949702E-2</v>
      </c>
      <c r="X13" s="23">
        <v>5.4690144087663498E-2</v>
      </c>
      <c r="Y13" s="23">
        <v>6.3734953142056003E-2</v>
      </c>
      <c r="Z13" s="23">
        <v>5.6485665630071097E-2</v>
      </c>
      <c r="AA13" s="23">
        <v>8.0552787849812194E-2</v>
      </c>
      <c r="AB13" s="23">
        <v>9.6545809927443896E-2</v>
      </c>
      <c r="AC13" s="23">
        <v>7.3981730218777894E-2</v>
      </c>
      <c r="AD13" s="23">
        <v>0.10228092520035</v>
      </c>
      <c r="AE13" s="23"/>
      <c r="AF13" s="23">
        <v>8.0097881162202497E-2</v>
      </c>
      <c r="AG13" s="23">
        <v>6.3584485400865504E-2</v>
      </c>
      <c r="AH13" s="23">
        <v>0.118163305587794</v>
      </c>
      <c r="AI13" s="23">
        <v>0.11574471630116601</v>
      </c>
      <c r="AJ13" s="23">
        <v>8.5242110171911398E-2</v>
      </c>
      <c r="AK13" s="23">
        <v>4.8496896885054798E-2</v>
      </c>
      <c r="AL13" s="23"/>
      <c r="AM13" s="23">
        <v>0.124476859299759</v>
      </c>
      <c r="AN13" s="23">
        <v>8.8796721614300494E-2</v>
      </c>
      <c r="AO13" s="23">
        <v>0.10405396397637701</v>
      </c>
      <c r="AP13" s="23">
        <v>7.0399211456851199E-2</v>
      </c>
      <c r="AQ13" s="23">
        <v>5.1981726532590401E-2</v>
      </c>
      <c r="AR13" s="23">
        <v>7.4753729956762494E-2</v>
      </c>
      <c r="AS13" s="23">
        <v>4.3278924972556698E-2</v>
      </c>
      <c r="AT13" s="23">
        <v>6.3346514877386198E-2</v>
      </c>
      <c r="AU13" s="23">
        <v>5.7300178562523701E-2</v>
      </c>
      <c r="AV13" s="23">
        <v>5.8838410208981999E-2</v>
      </c>
      <c r="AW13" s="23">
        <v>6.4362077826946099E-2</v>
      </c>
      <c r="AX13" s="23">
        <v>5.7320411512570398E-2</v>
      </c>
      <c r="AY13" s="23">
        <v>0.108698341068517</v>
      </c>
      <c r="AZ13" s="23">
        <v>9.0690428214580704E-2</v>
      </c>
      <c r="BA13" s="23">
        <v>2.6721728406278501E-2</v>
      </c>
      <c r="BB13" s="23">
        <v>4.6189017733015203E-2</v>
      </c>
      <c r="BC13" s="23"/>
      <c r="BD13" s="23">
        <v>3.6187975819348399E-2</v>
      </c>
      <c r="BE13" s="23">
        <v>0.12809609567823499</v>
      </c>
      <c r="BF13" s="23">
        <v>6.0129679405872903E-2</v>
      </c>
      <c r="BG13" s="23"/>
      <c r="BH13" s="23">
        <v>6.7286297002817602E-2</v>
      </c>
      <c r="BI13" s="23">
        <v>5.0237147849430702E-2</v>
      </c>
      <c r="BJ13" s="23">
        <v>6.6158911012232993E-2</v>
      </c>
      <c r="BK13" s="23"/>
      <c r="BL13" s="23">
        <v>2.25980669195989E-2</v>
      </c>
      <c r="BM13" s="23">
        <v>3.2945146466641699E-2</v>
      </c>
      <c r="BN13" s="23">
        <v>2.9644696819767499E-2</v>
      </c>
      <c r="BO13" s="23"/>
      <c r="BP13" s="23">
        <v>8.8049023150956501E-2</v>
      </c>
      <c r="BQ13" s="23">
        <v>8.2493372705281107E-2</v>
      </c>
      <c r="BR13" s="23"/>
      <c r="BS13" s="23">
        <v>3.1741186215310399E-2</v>
      </c>
      <c r="BT13" s="23">
        <v>6.0194798721533299E-2</v>
      </c>
      <c r="BU13" s="23">
        <v>5.6394060455059299E-2</v>
      </c>
      <c r="BV13" s="23">
        <v>9.4849269255062499E-2</v>
      </c>
      <c r="BW13" s="23"/>
      <c r="BX13" s="23">
        <v>2.73688311852909E-2</v>
      </c>
      <c r="BY13" s="23">
        <v>0.10471647525089101</v>
      </c>
      <c r="BZ13" s="23">
        <v>7.5835827283385698E-2</v>
      </c>
      <c r="CA13" s="23"/>
      <c r="CB13" s="23">
        <v>4.0056711379305603E-2</v>
      </c>
      <c r="CC13" s="23">
        <v>8.6958692857390205E-2</v>
      </c>
      <c r="CD13" s="23">
        <v>0.13656831229678701</v>
      </c>
      <c r="CE13" s="23">
        <v>4.6891710341292699E-2</v>
      </c>
      <c r="CF13" s="23">
        <v>1.5489941416082601E-2</v>
      </c>
      <c r="CG13" s="23">
        <v>8.1498937086682002E-2</v>
      </c>
      <c r="CH13" s="23"/>
      <c r="CI13" s="23">
        <v>8.7552846782393098E-2</v>
      </c>
      <c r="CJ13" s="23">
        <v>5.9093781818979597E-2</v>
      </c>
      <c r="CK13" s="23">
        <v>0.101627756129855</v>
      </c>
      <c r="CL13" s="23">
        <v>7.0790514965887605E-2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592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0.17184690506397499</v>
      </c>
      <c r="D9" s="17">
        <v>0.198028642360315</v>
      </c>
      <c r="E9" s="17">
        <v>0.14821101755740401</v>
      </c>
      <c r="F9" s="17"/>
      <c r="G9" s="17">
        <v>0.131325572843353</v>
      </c>
      <c r="H9" s="17">
        <v>0.16608436642011001</v>
      </c>
      <c r="I9" s="17">
        <v>0.179350396902763</v>
      </c>
      <c r="J9" s="17">
        <v>0.158954591928368</v>
      </c>
      <c r="K9" s="17">
        <v>0.16829209576319201</v>
      </c>
      <c r="L9" s="17">
        <v>0.15799154129228099</v>
      </c>
      <c r="M9" s="17">
        <v>0.199415353230736</v>
      </c>
      <c r="N9" s="17">
        <v>0.14986973815805499</v>
      </c>
      <c r="O9" s="17">
        <v>0.229501420279524</v>
      </c>
      <c r="P9" s="17"/>
      <c r="Q9" s="17">
        <v>0.21240930948165401</v>
      </c>
      <c r="R9" s="17">
        <v>0.183859239891313</v>
      </c>
      <c r="S9" s="17">
        <v>0.167059953159434</v>
      </c>
      <c r="T9" s="17">
        <v>0.16620633355059999</v>
      </c>
      <c r="U9" s="17"/>
      <c r="V9" s="17">
        <v>0.180014870939815</v>
      </c>
      <c r="W9" s="17">
        <v>0.15512113186012699</v>
      </c>
      <c r="X9" s="17">
        <v>0.16983887779214901</v>
      </c>
      <c r="Y9" s="17">
        <v>0.114591720198352</v>
      </c>
      <c r="Z9" s="17">
        <v>0.21669427955328099</v>
      </c>
      <c r="AA9" s="17">
        <v>0.203268353490346</v>
      </c>
      <c r="AB9" s="17">
        <v>0.193993579841157</v>
      </c>
      <c r="AC9" s="17">
        <v>0.12971548894455301</v>
      </c>
      <c r="AD9" s="17">
        <v>0.16815808284359701</v>
      </c>
      <c r="AE9" s="17"/>
      <c r="AF9" s="17">
        <v>0.178749448913996</v>
      </c>
      <c r="AG9" s="17">
        <v>0.169365795808883</v>
      </c>
      <c r="AH9" s="17">
        <v>0.13315980772625</v>
      </c>
      <c r="AI9" s="17">
        <v>0.15470036981383001</v>
      </c>
      <c r="AJ9" s="17">
        <v>0.16962500482779899</v>
      </c>
      <c r="AK9" s="17">
        <v>0.18303745673551999</v>
      </c>
      <c r="AL9" s="17"/>
      <c r="AM9" s="17">
        <v>0.174270806105909</v>
      </c>
      <c r="AN9" s="17">
        <v>0.173313264657279</v>
      </c>
      <c r="AO9" s="17">
        <v>0.14670261785893399</v>
      </c>
      <c r="AP9" s="17">
        <v>0.159189084087557</v>
      </c>
      <c r="AQ9" s="17">
        <v>0.19014102488175599</v>
      </c>
      <c r="AR9" s="17">
        <v>0.20961524045027499</v>
      </c>
      <c r="AS9" s="17">
        <v>0.21186861019530401</v>
      </c>
      <c r="AT9" s="17">
        <v>0.26457066586149403</v>
      </c>
      <c r="AU9" s="17">
        <v>0.14143242461389799</v>
      </c>
      <c r="AV9" s="17">
        <v>0.14723565004077799</v>
      </c>
      <c r="AW9" s="17">
        <v>0.19931963908188499</v>
      </c>
      <c r="AX9" s="17">
        <v>0.19424306264235799</v>
      </c>
      <c r="AY9" s="17">
        <v>0.16279388239669701</v>
      </c>
      <c r="AZ9" s="17">
        <v>0.115809576265305</v>
      </c>
      <c r="BA9" s="17">
        <v>0.16918183533630099</v>
      </c>
      <c r="BB9" s="17">
        <v>0.131333649349651</v>
      </c>
      <c r="BC9" s="17"/>
      <c r="BD9" s="17">
        <v>0.17409099467971001</v>
      </c>
      <c r="BE9" s="17">
        <v>0.169873442448675</v>
      </c>
      <c r="BF9" s="17">
        <v>0.166216129731385</v>
      </c>
      <c r="BG9" s="17"/>
      <c r="BH9" s="17">
        <v>0.15826453299604001</v>
      </c>
      <c r="BI9" s="17">
        <v>0.205760828227772</v>
      </c>
      <c r="BJ9" s="17">
        <v>0.193414143603683</v>
      </c>
      <c r="BK9" s="17"/>
      <c r="BL9" s="17">
        <v>0.213830475927477</v>
      </c>
      <c r="BM9" s="17">
        <v>0.17721090505232601</v>
      </c>
      <c r="BN9" s="17">
        <v>0.17837892434543201</v>
      </c>
      <c r="BO9" s="17"/>
      <c r="BP9" s="17">
        <v>0.149847348351517</v>
      </c>
      <c r="BQ9" s="17">
        <v>0.184689941952354</v>
      </c>
      <c r="BR9" s="17"/>
      <c r="BS9" s="17">
        <v>0.19417081216494</v>
      </c>
      <c r="BT9" s="17">
        <v>0.17430042024942599</v>
      </c>
      <c r="BU9" s="17">
        <v>0.198210106529146</v>
      </c>
      <c r="BV9" s="17">
        <v>0.15082549555097799</v>
      </c>
      <c r="BW9" s="17"/>
      <c r="BX9" s="17">
        <v>0.169065272954947</v>
      </c>
      <c r="BY9" s="17">
        <v>0.128967957365761</v>
      </c>
      <c r="BZ9" s="17">
        <v>0.174757402489435</v>
      </c>
      <c r="CA9" s="17"/>
      <c r="CB9" s="17">
        <v>0.123900253717488</v>
      </c>
      <c r="CC9" s="17">
        <v>0.150154687593791</v>
      </c>
      <c r="CD9" s="17">
        <v>0.114291609639814</v>
      </c>
      <c r="CE9" s="17">
        <v>0.120440317303556</v>
      </c>
      <c r="CF9" s="17">
        <v>0.20948849894649399</v>
      </c>
      <c r="CG9" s="17">
        <v>0.36576854083614802</v>
      </c>
      <c r="CH9" s="17"/>
      <c r="CI9" s="17">
        <v>0.19408463967873599</v>
      </c>
      <c r="CJ9" s="17">
        <v>0.13193361831051401</v>
      </c>
      <c r="CK9" s="17">
        <v>0.26332916960323799</v>
      </c>
      <c r="CL9" s="17">
        <v>0.16604834617318001</v>
      </c>
    </row>
    <row r="10" spans="2:90" ht="29" x14ac:dyDescent="0.35">
      <c r="B10" s="21" t="s">
        <v>589</v>
      </c>
      <c r="C10" s="17">
        <v>0.70753550524466502</v>
      </c>
      <c r="D10" s="17">
        <v>0.68826873704015001</v>
      </c>
      <c r="E10" s="17">
        <v>0.72360849280560102</v>
      </c>
      <c r="F10" s="17"/>
      <c r="G10" s="17">
        <v>0.73281156914516998</v>
      </c>
      <c r="H10" s="17">
        <v>0.69234900060019799</v>
      </c>
      <c r="I10" s="17">
        <v>0.72958817414665</v>
      </c>
      <c r="J10" s="17">
        <v>0.71494919925752498</v>
      </c>
      <c r="K10" s="17">
        <v>0.73389481168028303</v>
      </c>
      <c r="L10" s="17">
        <v>0.70242735084024399</v>
      </c>
      <c r="M10" s="17">
        <v>0.73730445412534795</v>
      </c>
      <c r="N10" s="17">
        <v>0.67151002097435097</v>
      </c>
      <c r="O10" s="17">
        <v>0.66063231416895496</v>
      </c>
      <c r="P10" s="17"/>
      <c r="Q10" s="17">
        <v>0.66372495797907705</v>
      </c>
      <c r="R10" s="17">
        <v>0.72172869137855</v>
      </c>
      <c r="S10" s="17">
        <v>0.74412733633765005</v>
      </c>
      <c r="T10" s="17">
        <v>0.71355218693409905</v>
      </c>
      <c r="U10" s="17"/>
      <c r="V10" s="17">
        <v>0.70341768084344503</v>
      </c>
      <c r="W10" s="17">
        <v>0.71539129335127005</v>
      </c>
      <c r="X10" s="17">
        <v>0.73667614973626705</v>
      </c>
      <c r="Y10" s="17">
        <v>0.77671365227754896</v>
      </c>
      <c r="Z10" s="17">
        <v>0.69089097875267103</v>
      </c>
      <c r="AA10" s="17">
        <v>0.64577032062655604</v>
      </c>
      <c r="AB10" s="17">
        <v>0.67542626615155499</v>
      </c>
      <c r="AC10" s="17">
        <v>0.68976934518897903</v>
      </c>
      <c r="AD10" s="17">
        <v>0.71969315029841896</v>
      </c>
      <c r="AE10" s="17"/>
      <c r="AF10" s="17">
        <v>0.69069415566787296</v>
      </c>
      <c r="AG10" s="17">
        <v>0.71104423080202195</v>
      </c>
      <c r="AH10" s="17">
        <v>0.74240551156486201</v>
      </c>
      <c r="AI10" s="17">
        <v>0.72861426855641798</v>
      </c>
      <c r="AJ10" s="17">
        <v>0.70201338320858497</v>
      </c>
      <c r="AK10" s="17">
        <v>0.70765172787812702</v>
      </c>
      <c r="AL10" s="17"/>
      <c r="AM10" s="17">
        <v>0.61678140327981201</v>
      </c>
      <c r="AN10" s="17">
        <v>0.64494774880439598</v>
      </c>
      <c r="AO10" s="17">
        <v>0.65602396180563705</v>
      </c>
      <c r="AP10" s="17">
        <v>0.70778630291518696</v>
      </c>
      <c r="AQ10" s="17">
        <v>0.73692736430655004</v>
      </c>
      <c r="AR10" s="17">
        <v>0.66560612219934501</v>
      </c>
      <c r="AS10" s="17">
        <v>0.69208755556337198</v>
      </c>
      <c r="AT10" s="17">
        <v>0.65236135621695401</v>
      </c>
      <c r="AU10" s="17">
        <v>0.79154540650930205</v>
      </c>
      <c r="AV10" s="17">
        <v>0.76888909704306196</v>
      </c>
      <c r="AW10" s="17">
        <v>0.70949376122170305</v>
      </c>
      <c r="AX10" s="17">
        <v>0.70288438502622796</v>
      </c>
      <c r="AY10" s="17">
        <v>0.746027593757142</v>
      </c>
      <c r="AZ10" s="17">
        <v>0.78151751470447095</v>
      </c>
      <c r="BA10" s="17">
        <v>0.76045321458023796</v>
      </c>
      <c r="BB10" s="17">
        <v>0.81604406195981205</v>
      </c>
      <c r="BC10" s="17"/>
      <c r="BD10" s="17">
        <v>0.72987992528447299</v>
      </c>
      <c r="BE10" s="17">
        <v>0.71240181285253901</v>
      </c>
      <c r="BF10" s="17">
        <v>0.69681137029972195</v>
      </c>
      <c r="BG10" s="17"/>
      <c r="BH10" s="17">
        <v>0.72298317435710102</v>
      </c>
      <c r="BI10" s="17">
        <v>0.71779884342003197</v>
      </c>
      <c r="BJ10" s="17">
        <v>0.73927951045044704</v>
      </c>
      <c r="BK10" s="17"/>
      <c r="BL10" s="17">
        <v>0.67420760321573303</v>
      </c>
      <c r="BM10" s="17">
        <v>0.73507798374664401</v>
      </c>
      <c r="BN10" s="17">
        <v>0.74247570543614105</v>
      </c>
      <c r="BO10" s="17"/>
      <c r="BP10" s="17">
        <v>0.76055361177253</v>
      </c>
      <c r="BQ10" s="17">
        <v>0.67480581232082504</v>
      </c>
      <c r="BR10" s="17"/>
      <c r="BS10" s="17">
        <v>0.73186941199020095</v>
      </c>
      <c r="BT10" s="17">
        <v>0.74321864650657898</v>
      </c>
      <c r="BU10" s="17">
        <v>0.68401033421574498</v>
      </c>
      <c r="BV10" s="17">
        <v>0.72577396549168405</v>
      </c>
      <c r="BW10" s="17"/>
      <c r="BX10" s="17">
        <v>0.72972182289481002</v>
      </c>
      <c r="BY10" s="17">
        <v>0.78630207394604501</v>
      </c>
      <c r="BZ10" s="17">
        <v>0.700497308957165</v>
      </c>
      <c r="CA10" s="17"/>
      <c r="CB10" s="17">
        <v>0.77951664415698896</v>
      </c>
      <c r="CC10" s="17">
        <v>0.75538136617291396</v>
      </c>
      <c r="CD10" s="17">
        <v>0.71268177215545303</v>
      </c>
      <c r="CE10" s="17">
        <v>0.80224130617262801</v>
      </c>
      <c r="CF10" s="17">
        <v>0.70957833074950405</v>
      </c>
      <c r="CG10" s="17">
        <v>0.449717662492434</v>
      </c>
      <c r="CH10" s="17"/>
      <c r="CI10" s="17">
        <v>0.67835480326799402</v>
      </c>
      <c r="CJ10" s="17">
        <v>0.79872619560826996</v>
      </c>
      <c r="CK10" s="17">
        <v>0.46689919267255697</v>
      </c>
      <c r="CL10" s="17">
        <v>0.72434929950001203</v>
      </c>
    </row>
    <row r="11" spans="2:90" x14ac:dyDescent="0.35">
      <c r="B11" s="21" t="s">
        <v>110</v>
      </c>
      <c r="C11" s="23">
        <v>0.12061758969135999</v>
      </c>
      <c r="D11" s="23">
        <v>0.113702620599535</v>
      </c>
      <c r="E11" s="23">
        <v>0.12818048963699499</v>
      </c>
      <c r="F11" s="23"/>
      <c r="G11" s="23">
        <v>0.13586285801147799</v>
      </c>
      <c r="H11" s="23">
        <v>0.14156663297969199</v>
      </c>
      <c r="I11" s="23">
        <v>9.1061428950587206E-2</v>
      </c>
      <c r="J11" s="23">
        <v>0.12609620881410699</v>
      </c>
      <c r="K11" s="23">
        <v>9.7813092556524595E-2</v>
      </c>
      <c r="L11" s="23">
        <v>0.13958110786747499</v>
      </c>
      <c r="M11" s="23">
        <v>6.3280192643916697E-2</v>
      </c>
      <c r="N11" s="23">
        <v>0.17862024086759401</v>
      </c>
      <c r="O11" s="23">
        <v>0.10986626555152</v>
      </c>
      <c r="P11" s="23"/>
      <c r="Q11" s="23">
        <v>0.123865732539268</v>
      </c>
      <c r="R11" s="23">
        <v>9.4412068730136897E-2</v>
      </c>
      <c r="S11" s="23">
        <v>8.8812710502916101E-2</v>
      </c>
      <c r="T11" s="23">
        <v>0.12024147951530099</v>
      </c>
      <c r="U11" s="23"/>
      <c r="V11" s="23">
        <v>0.116567448216741</v>
      </c>
      <c r="W11" s="23">
        <v>0.12948757478860301</v>
      </c>
      <c r="X11" s="23">
        <v>9.3484972471584105E-2</v>
      </c>
      <c r="Y11" s="23">
        <v>0.108694627524099</v>
      </c>
      <c r="Z11" s="23">
        <v>9.2414741694047994E-2</v>
      </c>
      <c r="AA11" s="23">
        <v>0.15096132588309799</v>
      </c>
      <c r="AB11" s="23">
        <v>0.13058015400728801</v>
      </c>
      <c r="AC11" s="23">
        <v>0.18051516586646699</v>
      </c>
      <c r="AD11" s="23">
        <v>0.112148766857984</v>
      </c>
      <c r="AE11" s="23"/>
      <c r="AF11" s="23">
        <v>0.13055639541813099</v>
      </c>
      <c r="AG11" s="23">
        <v>0.11958997338909499</v>
      </c>
      <c r="AH11" s="23">
        <v>0.124434680708888</v>
      </c>
      <c r="AI11" s="23">
        <v>0.116685361629752</v>
      </c>
      <c r="AJ11" s="23">
        <v>0.12836161196361601</v>
      </c>
      <c r="AK11" s="23">
        <v>0.109310815386352</v>
      </c>
      <c r="AL11" s="23"/>
      <c r="AM11" s="23">
        <v>0.20894779061427901</v>
      </c>
      <c r="AN11" s="23">
        <v>0.18173898653832499</v>
      </c>
      <c r="AO11" s="23">
        <v>0.197273420335429</v>
      </c>
      <c r="AP11" s="23">
        <v>0.13302461299725599</v>
      </c>
      <c r="AQ11" s="23">
        <v>7.2931610811693401E-2</v>
      </c>
      <c r="AR11" s="23">
        <v>0.12477863735038</v>
      </c>
      <c r="AS11" s="23">
        <v>9.6043834241324996E-2</v>
      </c>
      <c r="AT11" s="23">
        <v>8.3067977921551697E-2</v>
      </c>
      <c r="AU11" s="23">
        <v>6.7022168876799307E-2</v>
      </c>
      <c r="AV11" s="23">
        <v>8.3875252916160201E-2</v>
      </c>
      <c r="AW11" s="23">
        <v>9.1186599696411699E-2</v>
      </c>
      <c r="AX11" s="23">
        <v>0.102872552331414</v>
      </c>
      <c r="AY11" s="23">
        <v>9.1178523846161402E-2</v>
      </c>
      <c r="AZ11" s="23">
        <v>0.102672909030224</v>
      </c>
      <c r="BA11" s="23">
        <v>7.0364950083460803E-2</v>
      </c>
      <c r="BB11" s="23">
        <v>5.26222886905372E-2</v>
      </c>
      <c r="BC11" s="23"/>
      <c r="BD11" s="23">
        <v>9.6029080035817005E-2</v>
      </c>
      <c r="BE11" s="23">
        <v>0.11772474469878599</v>
      </c>
      <c r="BF11" s="23">
        <v>0.13697249996889299</v>
      </c>
      <c r="BG11" s="23"/>
      <c r="BH11" s="23">
        <v>0.11875229264685901</v>
      </c>
      <c r="BI11" s="23">
        <v>7.6440328352195497E-2</v>
      </c>
      <c r="BJ11" s="23">
        <v>6.7306345945869803E-2</v>
      </c>
      <c r="BK11" s="23"/>
      <c r="BL11" s="23">
        <v>0.11196192085679001</v>
      </c>
      <c r="BM11" s="23">
        <v>8.7711111201029396E-2</v>
      </c>
      <c r="BN11" s="23">
        <v>7.9145370218426894E-2</v>
      </c>
      <c r="BO11" s="23"/>
      <c r="BP11" s="23">
        <v>8.9599039875952302E-2</v>
      </c>
      <c r="BQ11" s="23">
        <v>0.14050424572681999</v>
      </c>
      <c r="BR11" s="23"/>
      <c r="BS11" s="23">
        <v>7.3959775844858397E-2</v>
      </c>
      <c r="BT11" s="23">
        <v>8.2480933243994706E-2</v>
      </c>
      <c r="BU11" s="23">
        <v>0.117779559255109</v>
      </c>
      <c r="BV11" s="23">
        <v>0.123400538957338</v>
      </c>
      <c r="BW11" s="23"/>
      <c r="BX11" s="23">
        <v>0.101212904150243</v>
      </c>
      <c r="BY11" s="23">
        <v>8.4729968688193297E-2</v>
      </c>
      <c r="BZ11" s="23">
        <v>0.1247452885534</v>
      </c>
      <c r="CA11" s="23"/>
      <c r="CB11" s="23">
        <v>9.6583102125522902E-2</v>
      </c>
      <c r="CC11" s="23">
        <v>9.4463946233294696E-2</v>
      </c>
      <c r="CD11" s="23">
        <v>0.173026618204733</v>
      </c>
      <c r="CE11" s="23">
        <v>7.7318376523815902E-2</v>
      </c>
      <c r="CF11" s="23">
        <v>8.0933170304001295E-2</v>
      </c>
      <c r="CG11" s="23">
        <v>0.18451379667141801</v>
      </c>
      <c r="CH11" s="23"/>
      <c r="CI11" s="23">
        <v>0.12756055705326899</v>
      </c>
      <c r="CJ11" s="23">
        <v>6.9340186081216795E-2</v>
      </c>
      <c r="CK11" s="23">
        <v>0.26977163772420398</v>
      </c>
      <c r="CL11" s="23">
        <v>0.109602354326808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593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0.233538121997038</v>
      </c>
      <c r="D9" s="17">
        <v>0.24088048139419299</v>
      </c>
      <c r="E9" s="17">
        <v>0.22774934179713399</v>
      </c>
      <c r="F9" s="17"/>
      <c r="G9" s="17">
        <v>0.22444220652069499</v>
      </c>
      <c r="H9" s="17">
        <v>0.183169103734556</v>
      </c>
      <c r="I9" s="17">
        <v>0.23782069094597799</v>
      </c>
      <c r="J9" s="17">
        <v>0.20528162285505</v>
      </c>
      <c r="K9" s="17">
        <v>0.23003261955496099</v>
      </c>
      <c r="L9" s="17">
        <v>0.212600054603099</v>
      </c>
      <c r="M9" s="17">
        <v>0.26836042077386002</v>
      </c>
      <c r="N9" s="17">
        <v>0.27730339074264299</v>
      </c>
      <c r="O9" s="17">
        <v>0.254917367979687</v>
      </c>
      <c r="P9" s="17"/>
      <c r="Q9" s="17">
        <v>0.25433339029211</v>
      </c>
      <c r="R9" s="17">
        <v>0.33217200592575902</v>
      </c>
      <c r="S9" s="17">
        <v>0.260866571719853</v>
      </c>
      <c r="T9" s="17">
        <v>0.225205368901849</v>
      </c>
      <c r="U9" s="17"/>
      <c r="V9" s="17">
        <v>0.281557828104255</v>
      </c>
      <c r="W9" s="17">
        <v>0.178149971344366</v>
      </c>
      <c r="X9" s="17">
        <v>0.19817668507368699</v>
      </c>
      <c r="Y9" s="17">
        <v>0.167633815828785</v>
      </c>
      <c r="Z9" s="17">
        <v>0.25675876283781002</v>
      </c>
      <c r="AA9" s="17">
        <v>0.25099766667551399</v>
      </c>
      <c r="AB9" s="17">
        <v>0.24619286601825299</v>
      </c>
      <c r="AC9" s="17">
        <v>0.27601705610998201</v>
      </c>
      <c r="AD9" s="17">
        <v>0.26305225553185602</v>
      </c>
      <c r="AE9" s="17"/>
      <c r="AF9" s="17">
        <v>0.237885599477383</v>
      </c>
      <c r="AG9" s="17">
        <v>0.22996220486176699</v>
      </c>
      <c r="AH9" s="17">
        <v>0.16921513203208</v>
      </c>
      <c r="AI9" s="17">
        <v>0.21103821715364701</v>
      </c>
      <c r="AJ9" s="17">
        <v>0.22101815640449601</v>
      </c>
      <c r="AK9" s="17">
        <v>0.26126183538310599</v>
      </c>
      <c r="AL9" s="17"/>
      <c r="AM9" s="17">
        <v>0.198077387296516</v>
      </c>
      <c r="AN9" s="17">
        <v>0.23190526100045</v>
      </c>
      <c r="AO9" s="17">
        <v>0.29384516319514298</v>
      </c>
      <c r="AP9" s="17">
        <v>0.300343897318397</v>
      </c>
      <c r="AQ9" s="17">
        <v>0.20714068564847801</v>
      </c>
      <c r="AR9" s="17">
        <v>0.244956776048282</v>
      </c>
      <c r="AS9" s="17">
        <v>0.23133349133077399</v>
      </c>
      <c r="AT9" s="17">
        <v>0.290392876895879</v>
      </c>
      <c r="AU9" s="17">
        <v>0.24247640962535999</v>
      </c>
      <c r="AV9" s="17">
        <v>0.174446283644417</v>
      </c>
      <c r="AW9" s="17">
        <v>0.226688473371842</v>
      </c>
      <c r="AX9" s="17">
        <v>0.21863205748186701</v>
      </c>
      <c r="AY9" s="17">
        <v>0.30910133272734702</v>
      </c>
      <c r="AZ9" s="17">
        <v>0.23559653202714001</v>
      </c>
      <c r="BA9" s="17">
        <v>0.201971357034334</v>
      </c>
      <c r="BB9" s="17">
        <v>0.27265645693240997</v>
      </c>
      <c r="BC9" s="17"/>
      <c r="BD9" s="17">
        <v>0.25067168576684801</v>
      </c>
      <c r="BE9" s="17">
        <v>0.21722040590580499</v>
      </c>
      <c r="BF9" s="17">
        <v>0.23753977664963899</v>
      </c>
      <c r="BG9" s="17"/>
      <c r="BH9" s="17">
        <v>0.20585068127112799</v>
      </c>
      <c r="BI9" s="17">
        <v>0.33814593324711301</v>
      </c>
      <c r="BJ9" s="17">
        <v>0.30794683852902199</v>
      </c>
      <c r="BK9" s="17"/>
      <c r="BL9" s="17">
        <v>0.28150088878646901</v>
      </c>
      <c r="BM9" s="17">
        <v>0.30547539331008799</v>
      </c>
      <c r="BN9" s="17">
        <v>0.23099135410688701</v>
      </c>
      <c r="BO9" s="17"/>
      <c r="BP9" s="17">
        <v>0.20062254613332001</v>
      </c>
      <c r="BQ9" s="17">
        <v>0.24635388858016599</v>
      </c>
      <c r="BR9" s="17"/>
      <c r="BS9" s="17">
        <v>0.314717206614338</v>
      </c>
      <c r="BT9" s="17">
        <v>0.225206425176532</v>
      </c>
      <c r="BU9" s="17">
        <v>0.22535943716894</v>
      </c>
      <c r="BV9" s="17">
        <v>0.21794687078615099</v>
      </c>
      <c r="BW9" s="17"/>
      <c r="BX9" s="17">
        <v>0.243136940414726</v>
      </c>
      <c r="BY9" s="17">
        <v>0.204322669626753</v>
      </c>
      <c r="BZ9" s="17">
        <v>0.23438248067477099</v>
      </c>
      <c r="CA9" s="17"/>
      <c r="CB9" s="17">
        <v>0.22567001225818201</v>
      </c>
      <c r="CC9" s="17">
        <v>0.24953356732385401</v>
      </c>
      <c r="CD9" s="17">
        <v>0.15664957736799601</v>
      </c>
      <c r="CE9" s="17">
        <v>0.21243759874153301</v>
      </c>
      <c r="CF9" s="17">
        <v>0.29095890868233198</v>
      </c>
      <c r="CG9" s="17">
        <v>0.31290628146557098</v>
      </c>
      <c r="CH9" s="17"/>
      <c r="CI9" s="17">
        <v>0.23933633773412</v>
      </c>
      <c r="CJ9" s="17">
        <v>0.20106696655387599</v>
      </c>
      <c r="CK9" s="17">
        <v>0.26142250495622599</v>
      </c>
      <c r="CL9" s="17">
        <v>0.24396628899748601</v>
      </c>
    </row>
    <row r="10" spans="2:90" ht="29" x14ac:dyDescent="0.35">
      <c r="B10" s="21" t="s">
        <v>589</v>
      </c>
      <c r="C10" s="17">
        <v>0.57849155397295304</v>
      </c>
      <c r="D10" s="17">
        <v>0.58606637637317205</v>
      </c>
      <c r="E10" s="17">
        <v>0.56835234271706803</v>
      </c>
      <c r="F10" s="17"/>
      <c r="G10" s="17">
        <v>0.566646737831346</v>
      </c>
      <c r="H10" s="17">
        <v>0.55633914936493301</v>
      </c>
      <c r="I10" s="17">
        <v>0.59770139067142702</v>
      </c>
      <c r="J10" s="17">
        <v>0.58413614743175801</v>
      </c>
      <c r="K10" s="17">
        <v>0.64142281395061895</v>
      </c>
      <c r="L10" s="17">
        <v>0.586718029585513</v>
      </c>
      <c r="M10" s="17">
        <v>0.59909982011336504</v>
      </c>
      <c r="N10" s="17">
        <v>0.49850698183855502</v>
      </c>
      <c r="O10" s="17">
        <v>0.58161143303726004</v>
      </c>
      <c r="P10" s="17"/>
      <c r="Q10" s="17">
        <v>0.53887310632317797</v>
      </c>
      <c r="R10" s="17">
        <v>0.52237426289394795</v>
      </c>
      <c r="S10" s="17">
        <v>0.57216740263529298</v>
      </c>
      <c r="T10" s="17">
        <v>0.59044185202716604</v>
      </c>
      <c r="U10" s="17"/>
      <c r="V10" s="17">
        <v>0.53399209299036399</v>
      </c>
      <c r="W10" s="17">
        <v>0.61991526153186904</v>
      </c>
      <c r="X10" s="17">
        <v>0.631209259023081</v>
      </c>
      <c r="Y10" s="17">
        <v>0.63557690307725501</v>
      </c>
      <c r="Z10" s="17">
        <v>0.57604700610606596</v>
      </c>
      <c r="AA10" s="17">
        <v>0.57385628773042696</v>
      </c>
      <c r="AB10" s="17">
        <v>0.56080868510799997</v>
      </c>
      <c r="AC10" s="17">
        <v>0.44252723965232998</v>
      </c>
      <c r="AD10" s="17">
        <v>0.56404495765885498</v>
      </c>
      <c r="AE10" s="17"/>
      <c r="AF10" s="17">
        <v>0.57696085912614004</v>
      </c>
      <c r="AG10" s="17">
        <v>0.57829984408007495</v>
      </c>
      <c r="AH10" s="17">
        <v>0.61932682946395401</v>
      </c>
      <c r="AI10" s="17">
        <v>0.60334347276107803</v>
      </c>
      <c r="AJ10" s="17">
        <v>0.57929897094288996</v>
      </c>
      <c r="AK10" s="17">
        <v>0.56441386181589503</v>
      </c>
      <c r="AL10" s="17"/>
      <c r="AM10" s="17">
        <v>0.53652920838301399</v>
      </c>
      <c r="AN10" s="17">
        <v>0.532513917778076</v>
      </c>
      <c r="AO10" s="17">
        <v>0.48894417744952401</v>
      </c>
      <c r="AP10" s="17">
        <v>0.49183062895473501</v>
      </c>
      <c r="AQ10" s="17">
        <v>0.64490029195558096</v>
      </c>
      <c r="AR10" s="17">
        <v>0.55381625466777695</v>
      </c>
      <c r="AS10" s="17">
        <v>0.63957324850459496</v>
      </c>
      <c r="AT10" s="17">
        <v>0.56317239812876996</v>
      </c>
      <c r="AU10" s="17">
        <v>0.63972256963042096</v>
      </c>
      <c r="AV10" s="17">
        <v>0.67698878243683402</v>
      </c>
      <c r="AW10" s="17">
        <v>0.62723215425133705</v>
      </c>
      <c r="AX10" s="17">
        <v>0.61931512963003599</v>
      </c>
      <c r="AY10" s="17">
        <v>0.52976336938803703</v>
      </c>
      <c r="AZ10" s="17">
        <v>0.61879095317750499</v>
      </c>
      <c r="BA10" s="17">
        <v>0.55305372064881997</v>
      </c>
      <c r="BB10" s="17">
        <v>0.59816058066200894</v>
      </c>
      <c r="BC10" s="17"/>
      <c r="BD10" s="17">
        <v>0.59692648434603202</v>
      </c>
      <c r="BE10" s="17">
        <v>0.56523316268613299</v>
      </c>
      <c r="BF10" s="17">
        <v>0.57372778460501805</v>
      </c>
      <c r="BG10" s="17"/>
      <c r="BH10" s="17">
        <v>0.60585552759865502</v>
      </c>
      <c r="BI10" s="17">
        <v>0.53538159486711401</v>
      </c>
      <c r="BJ10" s="17">
        <v>0.592457870286619</v>
      </c>
      <c r="BK10" s="17"/>
      <c r="BL10" s="17">
        <v>0.57341245211560199</v>
      </c>
      <c r="BM10" s="17">
        <v>0.56636596305642195</v>
      </c>
      <c r="BN10" s="17">
        <v>0.61957394952190004</v>
      </c>
      <c r="BO10" s="17"/>
      <c r="BP10" s="17">
        <v>0.63009595991420098</v>
      </c>
      <c r="BQ10" s="17">
        <v>0.54579716805104395</v>
      </c>
      <c r="BR10" s="17"/>
      <c r="BS10" s="17">
        <v>0.54103058756827604</v>
      </c>
      <c r="BT10" s="17">
        <v>0.61193154870099098</v>
      </c>
      <c r="BU10" s="17">
        <v>0.59757115444929498</v>
      </c>
      <c r="BV10" s="17">
        <v>0.58707139079928905</v>
      </c>
      <c r="BW10" s="17"/>
      <c r="BX10" s="17">
        <v>0.61205816806255398</v>
      </c>
      <c r="BY10" s="17">
        <v>0.57080746515657499</v>
      </c>
      <c r="BZ10" s="17">
        <v>0.57563835008359299</v>
      </c>
      <c r="CA10" s="17"/>
      <c r="CB10" s="17">
        <v>0.60460799319912095</v>
      </c>
      <c r="CC10" s="17">
        <v>0.56224085744064201</v>
      </c>
      <c r="CD10" s="17">
        <v>0.58168141874607504</v>
      </c>
      <c r="CE10" s="17">
        <v>0.65823285592064296</v>
      </c>
      <c r="CF10" s="17">
        <v>0.59235969808021405</v>
      </c>
      <c r="CG10" s="17">
        <v>0.46124535419964702</v>
      </c>
      <c r="CH10" s="17"/>
      <c r="CI10" s="17">
        <v>0.54908333484766403</v>
      </c>
      <c r="CJ10" s="17">
        <v>0.68226618638889303</v>
      </c>
      <c r="CK10" s="17">
        <v>0.42003842655241702</v>
      </c>
      <c r="CL10" s="17">
        <v>0.56606000070827001</v>
      </c>
    </row>
    <row r="11" spans="2:90" x14ac:dyDescent="0.35">
      <c r="B11" s="21" t="s">
        <v>110</v>
      </c>
      <c r="C11" s="23">
        <v>0.18797032403000899</v>
      </c>
      <c r="D11" s="23">
        <v>0.17305314223263499</v>
      </c>
      <c r="E11" s="23">
        <v>0.20389831548579801</v>
      </c>
      <c r="F11" s="23"/>
      <c r="G11" s="23">
        <v>0.20891105564796</v>
      </c>
      <c r="H11" s="23">
        <v>0.26049174690051102</v>
      </c>
      <c r="I11" s="23">
        <v>0.16447791838259501</v>
      </c>
      <c r="J11" s="23">
        <v>0.21058222971319199</v>
      </c>
      <c r="K11" s="23">
        <v>0.12854456649442</v>
      </c>
      <c r="L11" s="23">
        <v>0.200681915811387</v>
      </c>
      <c r="M11" s="23">
        <v>0.13253975911277499</v>
      </c>
      <c r="N11" s="23">
        <v>0.224189627418802</v>
      </c>
      <c r="O11" s="23">
        <v>0.16347119898305201</v>
      </c>
      <c r="P11" s="23"/>
      <c r="Q11" s="23">
        <v>0.206793503384713</v>
      </c>
      <c r="R11" s="23">
        <v>0.14545373118029301</v>
      </c>
      <c r="S11" s="23">
        <v>0.16696602564485399</v>
      </c>
      <c r="T11" s="23">
        <v>0.18435277907098499</v>
      </c>
      <c r="U11" s="23"/>
      <c r="V11" s="23">
        <v>0.18445007890538001</v>
      </c>
      <c r="W11" s="23">
        <v>0.20193476712376601</v>
      </c>
      <c r="X11" s="23">
        <v>0.170614055903232</v>
      </c>
      <c r="Y11" s="23">
        <v>0.19678928109395999</v>
      </c>
      <c r="Z11" s="23">
        <v>0.16719423105612399</v>
      </c>
      <c r="AA11" s="23">
        <v>0.175146045594058</v>
      </c>
      <c r="AB11" s="23">
        <v>0.19299844887374601</v>
      </c>
      <c r="AC11" s="23">
        <v>0.28145570423768801</v>
      </c>
      <c r="AD11" s="23">
        <v>0.172902786809289</v>
      </c>
      <c r="AE11" s="23"/>
      <c r="AF11" s="23">
        <v>0.185153541396476</v>
      </c>
      <c r="AG11" s="23">
        <v>0.191737951058158</v>
      </c>
      <c r="AH11" s="23">
        <v>0.21145803850396599</v>
      </c>
      <c r="AI11" s="23">
        <v>0.18561831008527499</v>
      </c>
      <c r="AJ11" s="23">
        <v>0.199682872652614</v>
      </c>
      <c r="AK11" s="23">
        <v>0.174324302801</v>
      </c>
      <c r="AL11" s="23"/>
      <c r="AM11" s="23">
        <v>0.26539340432046898</v>
      </c>
      <c r="AN11" s="23">
        <v>0.235580821221475</v>
      </c>
      <c r="AO11" s="23">
        <v>0.21721065935533301</v>
      </c>
      <c r="AP11" s="23">
        <v>0.20782547372686799</v>
      </c>
      <c r="AQ11" s="23">
        <v>0.147959022395942</v>
      </c>
      <c r="AR11" s="23">
        <v>0.20122696928394199</v>
      </c>
      <c r="AS11" s="23">
        <v>0.12909326016463099</v>
      </c>
      <c r="AT11" s="23">
        <v>0.14643472497535101</v>
      </c>
      <c r="AU11" s="23">
        <v>0.117801020744218</v>
      </c>
      <c r="AV11" s="23">
        <v>0.14856493391875</v>
      </c>
      <c r="AW11" s="23">
        <v>0.146079372376821</v>
      </c>
      <c r="AX11" s="23">
        <v>0.162052812888097</v>
      </c>
      <c r="AY11" s="23">
        <v>0.161135297884616</v>
      </c>
      <c r="AZ11" s="23">
        <v>0.145612514795356</v>
      </c>
      <c r="BA11" s="23">
        <v>0.24497492231684601</v>
      </c>
      <c r="BB11" s="23">
        <v>0.129182962405581</v>
      </c>
      <c r="BC11" s="23"/>
      <c r="BD11" s="23">
        <v>0.15240182988712001</v>
      </c>
      <c r="BE11" s="23">
        <v>0.21754643140806099</v>
      </c>
      <c r="BF11" s="23">
        <v>0.18873243874534301</v>
      </c>
      <c r="BG11" s="23"/>
      <c r="BH11" s="23">
        <v>0.18829379113021699</v>
      </c>
      <c r="BI11" s="23">
        <v>0.12647247188577301</v>
      </c>
      <c r="BJ11" s="23">
        <v>9.9595291184358906E-2</v>
      </c>
      <c r="BK11" s="23"/>
      <c r="BL11" s="23">
        <v>0.145086659097929</v>
      </c>
      <c r="BM11" s="23">
        <v>0.12815864363349</v>
      </c>
      <c r="BN11" s="23">
        <v>0.14943469637121301</v>
      </c>
      <c r="BO11" s="23"/>
      <c r="BP11" s="23">
        <v>0.16928149395247999</v>
      </c>
      <c r="BQ11" s="23">
        <v>0.20784894336879101</v>
      </c>
      <c r="BR11" s="23"/>
      <c r="BS11" s="23">
        <v>0.14425220581738499</v>
      </c>
      <c r="BT11" s="23">
        <v>0.16286202612247799</v>
      </c>
      <c r="BU11" s="23">
        <v>0.17706940838176499</v>
      </c>
      <c r="BV11" s="23">
        <v>0.19498173841456001</v>
      </c>
      <c r="BW11" s="23"/>
      <c r="BX11" s="23">
        <v>0.14480489152272</v>
      </c>
      <c r="BY11" s="23">
        <v>0.22486986521667299</v>
      </c>
      <c r="BZ11" s="23">
        <v>0.18997916924163499</v>
      </c>
      <c r="CA11" s="23"/>
      <c r="CB11" s="23">
        <v>0.16972199454269701</v>
      </c>
      <c r="CC11" s="23">
        <v>0.18822557523550501</v>
      </c>
      <c r="CD11" s="23">
        <v>0.26166900388592901</v>
      </c>
      <c r="CE11" s="23">
        <v>0.12932954533782401</v>
      </c>
      <c r="CF11" s="23">
        <v>0.116681393237454</v>
      </c>
      <c r="CG11" s="23">
        <v>0.225848364334782</v>
      </c>
      <c r="CH11" s="23"/>
      <c r="CI11" s="23">
        <v>0.211580327418216</v>
      </c>
      <c r="CJ11" s="23">
        <v>0.11666684705723</v>
      </c>
      <c r="CK11" s="23">
        <v>0.31853906849135699</v>
      </c>
      <c r="CL11" s="23">
        <v>0.18997371029424401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594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0.38888555488592402</v>
      </c>
      <c r="D9" s="17">
        <v>0.393547844684283</v>
      </c>
      <c r="E9" s="17">
        <v>0.38624490744134399</v>
      </c>
      <c r="F9" s="17"/>
      <c r="G9" s="17">
        <v>0.37226297263907698</v>
      </c>
      <c r="H9" s="17">
        <v>0.30643140423415399</v>
      </c>
      <c r="I9" s="17">
        <v>0.40459058325670799</v>
      </c>
      <c r="J9" s="17">
        <v>0.36971201731525</v>
      </c>
      <c r="K9" s="17">
        <v>0.46255971377925398</v>
      </c>
      <c r="L9" s="17">
        <v>0.365759372155679</v>
      </c>
      <c r="M9" s="17">
        <v>0.40340244123593899</v>
      </c>
      <c r="N9" s="17">
        <v>0.40919216512841999</v>
      </c>
      <c r="O9" s="17">
        <v>0.40293997729178799</v>
      </c>
      <c r="P9" s="17"/>
      <c r="Q9" s="17">
        <v>0.43450380219943402</v>
      </c>
      <c r="R9" s="17">
        <v>0.45969808104075399</v>
      </c>
      <c r="S9" s="17">
        <v>0.41784386786792699</v>
      </c>
      <c r="T9" s="17">
        <v>0.38005865849591602</v>
      </c>
      <c r="U9" s="17"/>
      <c r="V9" s="17">
        <v>0.41412306846691099</v>
      </c>
      <c r="W9" s="17">
        <v>0.37347459465632499</v>
      </c>
      <c r="X9" s="17">
        <v>0.39243213422534201</v>
      </c>
      <c r="Y9" s="17">
        <v>0.30433182313833301</v>
      </c>
      <c r="Z9" s="17">
        <v>0.42195605171834699</v>
      </c>
      <c r="AA9" s="17">
        <v>0.42738709878644199</v>
      </c>
      <c r="AB9" s="17">
        <v>0.40798632231889997</v>
      </c>
      <c r="AC9" s="17">
        <v>0.34654465083924202</v>
      </c>
      <c r="AD9" s="17">
        <v>0.38432462163193598</v>
      </c>
      <c r="AE9" s="17"/>
      <c r="AF9" s="17">
        <v>0.35173479307961197</v>
      </c>
      <c r="AG9" s="17">
        <v>0.38943432415599599</v>
      </c>
      <c r="AH9" s="17">
        <v>0.37475716660491598</v>
      </c>
      <c r="AI9" s="17">
        <v>0.269852482970242</v>
      </c>
      <c r="AJ9" s="17">
        <v>0.377849465808346</v>
      </c>
      <c r="AK9" s="17">
        <v>0.44154816985022499</v>
      </c>
      <c r="AL9" s="17"/>
      <c r="AM9" s="17">
        <v>0.251133180787808</v>
      </c>
      <c r="AN9" s="17">
        <v>0.34288852880771697</v>
      </c>
      <c r="AO9" s="17">
        <v>0.41386640576088202</v>
      </c>
      <c r="AP9" s="17">
        <v>0.35439849036817</v>
      </c>
      <c r="AQ9" s="17">
        <v>0.41127448405093298</v>
      </c>
      <c r="AR9" s="17">
        <v>0.39417173913726999</v>
      </c>
      <c r="AS9" s="17">
        <v>0.34352134389092098</v>
      </c>
      <c r="AT9" s="17">
        <v>0.43583763889419203</v>
      </c>
      <c r="AU9" s="17">
        <v>0.45760680180958302</v>
      </c>
      <c r="AV9" s="17">
        <v>0.45640820761336998</v>
      </c>
      <c r="AW9" s="17">
        <v>0.32859248143806402</v>
      </c>
      <c r="AX9" s="17">
        <v>0.415509195328923</v>
      </c>
      <c r="AY9" s="17">
        <v>0.46949227030314</v>
      </c>
      <c r="AZ9" s="17">
        <v>0.42959031307339801</v>
      </c>
      <c r="BA9" s="17">
        <v>0.49110643984355101</v>
      </c>
      <c r="BB9" s="17">
        <v>0.43269806465268501</v>
      </c>
      <c r="BC9" s="17"/>
      <c r="BD9" s="17">
        <v>0.41524024152550698</v>
      </c>
      <c r="BE9" s="17">
        <v>0.37062571020590102</v>
      </c>
      <c r="BF9" s="17">
        <v>0.38496350024425302</v>
      </c>
      <c r="BG9" s="17"/>
      <c r="BH9" s="17">
        <v>0.38485431314871699</v>
      </c>
      <c r="BI9" s="17">
        <v>0.45167131881616002</v>
      </c>
      <c r="BJ9" s="17">
        <v>0.43993499316512902</v>
      </c>
      <c r="BK9" s="17"/>
      <c r="BL9" s="17">
        <v>0.45488870103350698</v>
      </c>
      <c r="BM9" s="17">
        <v>0.46252893288931501</v>
      </c>
      <c r="BN9" s="17">
        <v>0.398593034523544</v>
      </c>
      <c r="BO9" s="17"/>
      <c r="BP9" s="17">
        <v>0.34981035952918998</v>
      </c>
      <c r="BQ9" s="17">
        <v>0.39457173164440101</v>
      </c>
      <c r="BR9" s="17"/>
      <c r="BS9" s="17">
        <v>0.458712621266188</v>
      </c>
      <c r="BT9" s="17">
        <v>0.40237671757555199</v>
      </c>
      <c r="BU9" s="17">
        <v>0.39533807009287802</v>
      </c>
      <c r="BV9" s="17">
        <v>0.37054813874361497</v>
      </c>
      <c r="BW9" s="17"/>
      <c r="BX9" s="17">
        <v>0.43145589683198998</v>
      </c>
      <c r="BY9" s="17">
        <v>0.37773843628266202</v>
      </c>
      <c r="BZ9" s="17">
        <v>0.38535316961593102</v>
      </c>
      <c r="CA9" s="17"/>
      <c r="CB9" s="17">
        <v>0.41196756721635702</v>
      </c>
      <c r="CC9" s="17">
        <v>0.401115082132669</v>
      </c>
      <c r="CD9" s="17">
        <v>0.30134355391339601</v>
      </c>
      <c r="CE9" s="17">
        <v>0.42635882871203901</v>
      </c>
      <c r="CF9" s="17">
        <v>0.45328292500890699</v>
      </c>
      <c r="CG9" s="17">
        <v>0.380034830217093</v>
      </c>
      <c r="CH9" s="17"/>
      <c r="CI9" s="17">
        <v>0.39242874810512601</v>
      </c>
      <c r="CJ9" s="17">
        <v>0.398956924324604</v>
      </c>
      <c r="CK9" s="17">
        <v>0.32359644081685202</v>
      </c>
      <c r="CL9" s="17">
        <v>0.399528632408783</v>
      </c>
    </row>
    <row r="10" spans="2:90" ht="29" x14ac:dyDescent="0.35">
      <c r="B10" s="21" t="s">
        <v>589</v>
      </c>
      <c r="C10" s="17">
        <v>0.46129439447801301</v>
      </c>
      <c r="D10" s="17">
        <v>0.46170425533325798</v>
      </c>
      <c r="E10" s="17">
        <v>0.45832229735760399</v>
      </c>
      <c r="F10" s="17"/>
      <c r="G10" s="17">
        <v>0.440668317003855</v>
      </c>
      <c r="H10" s="17">
        <v>0.48788867037005701</v>
      </c>
      <c r="I10" s="17">
        <v>0.46775497128217502</v>
      </c>
      <c r="J10" s="17">
        <v>0.46855283338877501</v>
      </c>
      <c r="K10" s="17">
        <v>0.42138567223961598</v>
      </c>
      <c r="L10" s="17">
        <v>0.482022924333804</v>
      </c>
      <c r="M10" s="17">
        <v>0.47918014979623802</v>
      </c>
      <c r="N10" s="17">
        <v>0.41809508461608502</v>
      </c>
      <c r="O10" s="17">
        <v>0.485270275468974</v>
      </c>
      <c r="P10" s="17"/>
      <c r="Q10" s="17">
        <v>0.40500998373316499</v>
      </c>
      <c r="R10" s="17">
        <v>0.44007737208772602</v>
      </c>
      <c r="S10" s="17">
        <v>0.48003703581803597</v>
      </c>
      <c r="T10" s="17">
        <v>0.46938291390890002</v>
      </c>
      <c r="U10" s="17"/>
      <c r="V10" s="17">
        <v>0.44823203249701099</v>
      </c>
      <c r="W10" s="17">
        <v>0.46032208264836399</v>
      </c>
      <c r="X10" s="17">
        <v>0.49384005405266701</v>
      </c>
      <c r="Y10" s="17">
        <v>0.51987128236200297</v>
      </c>
      <c r="Z10" s="17">
        <v>0.45078437447401598</v>
      </c>
      <c r="AA10" s="17">
        <v>0.41548110418054301</v>
      </c>
      <c r="AB10" s="17">
        <v>0.44315776765832299</v>
      </c>
      <c r="AC10" s="17">
        <v>0.43773233285058799</v>
      </c>
      <c r="AD10" s="17">
        <v>0.47464186162383298</v>
      </c>
      <c r="AE10" s="17"/>
      <c r="AF10" s="17">
        <v>0.49334365820915399</v>
      </c>
      <c r="AG10" s="17">
        <v>0.444538363789238</v>
      </c>
      <c r="AH10" s="17">
        <v>0.411896478639032</v>
      </c>
      <c r="AI10" s="17">
        <v>0.57357549070494396</v>
      </c>
      <c r="AJ10" s="17">
        <v>0.46554129605688599</v>
      </c>
      <c r="AK10" s="17">
        <v>0.44319479184166799</v>
      </c>
      <c r="AL10" s="17"/>
      <c r="AM10" s="17">
        <v>0.464281746809381</v>
      </c>
      <c r="AN10" s="17">
        <v>0.42798607098177599</v>
      </c>
      <c r="AO10" s="17">
        <v>0.432555657268058</v>
      </c>
      <c r="AP10" s="17">
        <v>0.51185251898143502</v>
      </c>
      <c r="AQ10" s="17">
        <v>0.43838338757154</v>
      </c>
      <c r="AR10" s="17">
        <v>0.46168187683533402</v>
      </c>
      <c r="AS10" s="17">
        <v>0.52657176687821505</v>
      </c>
      <c r="AT10" s="17">
        <v>0.43159657592644701</v>
      </c>
      <c r="AU10" s="17">
        <v>0.463576146377423</v>
      </c>
      <c r="AV10" s="17">
        <v>0.44206422655699501</v>
      </c>
      <c r="AW10" s="17">
        <v>0.58051623240528005</v>
      </c>
      <c r="AX10" s="17">
        <v>0.45951929409155901</v>
      </c>
      <c r="AY10" s="17">
        <v>0.42710850099806702</v>
      </c>
      <c r="AZ10" s="17">
        <v>0.44034374657504699</v>
      </c>
      <c r="BA10" s="17">
        <v>0.33463108573843903</v>
      </c>
      <c r="BB10" s="17">
        <v>0.489165539206595</v>
      </c>
      <c r="BC10" s="17"/>
      <c r="BD10" s="17">
        <v>0.455885781725554</v>
      </c>
      <c r="BE10" s="17">
        <v>0.454498284706703</v>
      </c>
      <c r="BF10" s="17">
        <v>0.47695255663560099</v>
      </c>
      <c r="BG10" s="17"/>
      <c r="BH10" s="17">
        <v>0.46921768221516702</v>
      </c>
      <c r="BI10" s="17">
        <v>0.43001519172247998</v>
      </c>
      <c r="BJ10" s="17">
        <v>0.48284950631859103</v>
      </c>
      <c r="BK10" s="17"/>
      <c r="BL10" s="17">
        <v>0.43930464408872699</v>
      </c>
      <c r="BM10" s="17">
        <v>0.44916521130627102</v>
      </c>
      <c r="BN10" s="17">
        <v>0.53459962923252202</v>
      </c>
      <c r="BO10" s="17"/>
      <c r="BP10" s="17">
        <v>0.52432059804942599</v>
      </c>
      <c r="BQ10" s="17">
        <v>0.442358434715513</v>
      </c>
      <c r="BR10" s="17"/>
      <c r="BS10" s="17">
        <v>0.43211227429740001</v>
      </c>
      <c r="BT10" s="17">
        <v>0.468942151974724</v>
      </c>
      <c r="BU10" s="17">
        <v>0.45995982124156798</v>
      </c>
      <c r="BV10" s="17">
        <v>0.48268249648806999</v>
      </c>
      <c r="BW10" s="17"/>
      <c r="BX10" s="17">
        <v>0.48043843068828002</v>
      </c>
      <c r="BY10" s="17">
        <v>0.471861994273376</v>
      </c>
      <c r="BZ10" s="17">
        <v>0.45874844132457199</v>
      </c>
      <c r="CA10" s="17"/>
      <c r="CB10" s="17">
        <v>0.45430344485184698</v>
      </c>
      <c r="CC10" s="17">
        <v>0.46711661890967998</v>
      </c>
      <c r="CD10" s="17">
        <v>0.50030750030503401</v>
      </c>
      <c r="CE10" s="17">
        <v>0.46610744388833403</v>
      </c>
      <c r="CF10" s="17">
        <v>0.44091805221226299</v>
      </c>
      <c r="CG10" s="17">
        <v>0.41721279201882799</v>
      </c>
      <c r="CH10" s="17"/>
      <c r="CI10" s="17">
        <v>0.42709281093225498</v>
      </c>
      <c r="CJ10" s="17">
        <v>0.51551228166546303</v>
      </c>
      <c r="CK10" s="17">
        <v>0.39041539056089902</v>
      </c>
      <c r="CL10" s="17">
        <v>0.45585648429664299</v>
      </c>
    </row>
    <row r="11" spans="2:90" x14ac:dyDescent="0.35">
      <c r="B11" s="21" t="s">
        <v>110</v>
      </c>
      <c r="C11" s="23">
        <v>0.14982005063606299</v>
      </c>
      <c r="D11" s="23">
        <v>0.14474789998245899</v>
      </c>
      <c r="E11" s="23">
        <v>0.15543279520105099</v>
      </c>
      <c r="F11" s="23"/>
      <c r="G11" s="23">
        <v>0.18706871035706801</v>
      </c>
      <c r="H11" s="23">
        <v>0.205679925395789</v>
      </c>
      <c r="I11" s="23">
        <v>0.12765444546111701</v>
      </c>
      <c r="J11" s="23">
        <v>0.16173514929597499</v>
      </c>
      <c r="K11" s="23">
        <v>0.11605461398113</v>
      </c>
      <c r="L11" s="23">
        <v>0.152217703510516</v>
      </c>
      <c r="M11" s="23">
        <v>0.117417408967823</v>
      </c>
      <c r="N11" s="23">
        <v>0.17271275025549501</v>
      </c>
      <c r="O11" s="23">
        <v>0.111789747239237</v>
      </c>
      <c r="P11" s="23"/>
      <c r="Q11" s="23">
        <v>0.16048621406739999</v>
      </c>
      <c r="R11" s="23">
        <v>0.10022454687152001</v>
      </c>
      <c r="S11" s="23">
        <v>0.102119096314038</v>
      </c>
      <c r="T11" s="23">
        <v>0.15055842759518401</v>
      </c>
      <c r="U11" s="23"/>
      <c r="V11" s="23">
        <v>0.13764489903607799</v>
      </c>
      <c r="W11" s="23">
        <v>0.16620332269531099</v>
      </c>
      <c r="X11" s="23">
        <v>0.11372781172198999</v>
      </c>
      <c r="Y11" s="23">
        <v>0.17579689449966401</v>
      </c>
      <c r="Z11" s="23">
        <v>0.127259573807637</v>
      </c>
      <c r="AA11" s="23">
        <v>0.157131797033015</v>
      </c>
      <c r="AB11" s="23">
        <v>0.14885591002277701</v>
      </c>
      <c r="AC11" s="23">
        <v>0.21572301631016999</v>
      </c>
      <c r="AD11" s="23">
        <v>0.14103351674423101</v>
      </c>
      <c r="AE11" s="23"/>
      <c r="AF11" s="23">
        <v>0.15492154871123401</v>
      </c>
      <c r="AG11" s="23">
        <v>0.16602731205476601</v>
      </c>
      <c r="AH11" s="23">
        <v>0.21334635475605199</v>
      </c>
      <c r="AI11" s="23">
        <v>0.15657202632481401</v>
      </c>
      <c r="AJ11" s="23">
        <v>0.15660923813476799</v>
      </c>
      <c r="AK11" s="23">
        <v>0.115257038308107</v>
      </c>
      <c r="AL11" s="23"/>
      <c r="AM11" s="23">
        <v>0.284585072402811</v>
      </c>
      <c r="AN11" s="23">
        <v>0.22912540021050701</v>
      </c>
      <c r="AO11" s="23">
        <v>0.15357793697106001</v>
      </c>
      <c r="AP11" s="23">
        <v>0.133748990650395</v>
      </c>
      <c r="AQ11" s="23">
        <v>0.150342128377526</v>
      </c>
      <c r="AR11" s="23">
        <v>0.14414638402739599</v>
      </c>
      <c r="AS11" s="23">
        <v>0.12990688923086499</v>
      </c>
      <c r="AT11" s="23">
        <v>0.13256578517936099</v>
      </c>
      <c r="AU11" s="23">
        <v>7.8817051812994601E-2</v>
      </c>
      <c r="AV11" s="23">
        <v>0.101527565829635</v>
      </c>
      <c r="AW11" s="23">
        <v>9.0891286156655801E-2</v>
      </c>
      <c r="AX11" s="23">
        <v>0.124971510579518</v>
      </c>
      <c r="AY11" s="23">
        <v>0.10339922869879301</v>
      </c>
      <c r="AZ11" s="23">
        <v>0.130065940351556</v>
      </c>
      <c r="BA11" s="23">
        <v>0.17426247441801099</v>
      </c>
      <c r="BB11" s="23">
        <v>7.8136396140719405E-2</v>
      </c>
      <c r="BC11" s="23"/>
      <c r="BD11" s="23">
        <v>0.128873976748939</v>
      </c>
      <c r="BE11" s="23">
        <v>0.17487600508739701</v>
      </c>
      <c r="BF11" s="23">
        <v>0.13808394312014599</v>
      </c>
      <c r="BG11" s="23"/>
      <c r="BH11" s="23">
        <v>0.14592800463611599</v>
      </c>
      <c r="BI11" s="23">
        <v>0.11831348946136</v>
      </c>
      <c r="BJ11" s="23">
        <v>7.7215500516279595E-2</v>
      </c>
      <c r="BK11" s="23"/>
      <c r="BL11" s="23">
        <v>0.105806654877766</v>
      </c>
      <c r="BM11" s="23">
        <v>8.8305855804414399E-2</v>
      </c>
      <c r="BN11" s="23">
        <v>6.6807336243933702E-2</v>
      </c>
      <c r="BO11" s="23"/>
      <c r="BP11" s="23">
        <v>0.125869042421385</v>
      </c>
      <c r="BQ11" s="23">
        <v>0.16306983364008601</v>
      </c>
      <c r="BR11" s="23"/>
      <c r="BS11" s="23">
        <v>0.109175104436411</v>
      </c>
      <c r="BT11" s="23">
        <v>0.12868113044972401</v>
      </c>
      <c r="BU11" s="23">
        <v>0.144702108665554</v>
      </c>
      <c r="BV11" s="23">
        <v>0.14676936476831501</v>
      </c>
      <c r="BW11" s="23"/>
      <c r="BX11" s="23">
        <v>8.8105672479730002E-2</v>
      </c>
      <c r="BY11" s="23">
        <v>0.15039956944396199</v>
      </c>
      <c r="BZ11" s="23">
        <v>0.15589838905949699</v>
      </c>
      <c r="CA11" s="23"/>
      <c r="CB11" s="23">
        <v>0.133728987931796</v>
      </c>
      <c r="CC11" s="23">
        <v>0.13176829895765099</v>
      </c>
      <c r="CD11" s="23">
        <v>0.19834894578157</v>
      </c>
      <c r="CE11" s="23">
        <v>0.10753372739962699</v>
      </c>
      <c r="CF11" s="23">
        <v>0.10579902277882999</v>
      </c>
      <c r="CG11" s="23">
        <v>0.20275237776407901</v>
      </c>
      <c r="CH11" s="23"/>
      <c r="CI11" s="23">
        <v>0.180478440962618</v>
      </c>
      <c r="CJ11" s="23">
        <v>8.5530794009932395E-2</v>
      </c>
      <c r="CK11" s="23">
        <v>0.28598816862224902</v>
      </c>
      <c r="CL11" s="23">
        <v>0.144614883294575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595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0.43569805085769803</v>
      </c>
      <c r="D9" s="17">
        <v>0.42567848974501699</v>
      </c>
      <c r="E9" s="17">
        <v>0.44730806333829498</v>
      </c>
      <c r="F9" s="17"/>
      <c r="G9" s="17">
        <v>0.416377700347137</v>
      </c>
      <c r="H9" s="17">
        <v>0.362490386159881</v>
      </c>
      <c r="I9" s="17">
        <v>0.48696987703137501</v>
      </c>
      <c r="J9" s="17">
        <v>0.40356449405629902</v>
      </c>
      <c r="K9" s="17">
        <v>0.49201428388879398</v>
      </c>
      <c r="L9" s="17">
        <v>0.43824739444445698</v>
      </c>
      <c r="M9" s="17">
        <v>0.475097262816434</v>
      </c>
      <c r="N9" s="17">
        <v>0.453251390256108</v>
      </c>
      <c r="O9" s="17">
        <v>0.39487964850037899</v>
      </c>
      <c r="P9" s="17"/>
      <c r="Q9" s="17">
        <v>0.46914257697834799</v>
      </c>
      <c r="R9" s="17">
        <v>0.51811176491183097</v>
      </c>
      <c r="S9" s="17">
        <v>0.43991742640453102</v>
      </c>
      <c r="T9" s="17">
        <v>0.43047613274209001</v>
      </c>
      <c r="U9" s="17"/>
      <c r="V9" s="17">
        <v>0.41756374602686702</v>
      </c>
      <c r="W9" s="17">
        <v>0.40875638773829698</v>
      </c>
      <c r="X9" s="17">
        <v>0.50150283516920502</v>
      </c>
      <c r="Y9" s="17">
        <v>0.393335679627004</v>
      </c>
      <c r="Z9" s="17">
        <v>0.45570079919534401</v>
      </c>
      <c r="AA9" s="17">
        <v>0.40643884352875698</v>
      </c>
      <c r="AB9" s="17">
        <v>0.48458477794154697</v>
      </c>
      <c r="AC9" s="17">
        <v>0.43507015694684198</v>
      </c>
      <c r="AD9" s="17">
        <v>0.44755450732353202</v>
      </c>
      <c r="AE9" s="17"/>
      <c r="AF9" s="17">
        <v>0.43416803398862402</v>
      </c>
      <c r="AG9" s="17">
        <v>0.46028854364675098</v>
      </c>
      <c r="AH9" s="17">
        <v>0.35231666114705601</v>
      </c>
      <c r="AI9" s="17">
        <v>0.38918769810791598</v>
      </c>
      <c r="AJ9" s="17">
        <v>0.41858346899207799</v>
      </c>
      <c r="AK9" s="17">
        <v>0.462942123821591</v>
      </c>
      <c r="AL9" s="17"/>
      <c r="AM9" s="17">
        <v>0.31331082888908801</v>
      </c>
      <c r="AN9" s="17">
        <v>0.35474910133736598</v>
      </c>
      <c r="AO9" s="17">
        <v>0.44998573360408101</v>
      </c>
      <c r="AP9" s="17">
        <v>0.50411797055688001</v>
      </c>
      <c r="AQ9" s="17">
        <v>0.43982490030214</v>
      </c>
      <c r="AR9" s="17">
        <v>0.46457926717616099</v>
      </c>
      <c r="AS9" s="17">
        <v>0.39819989671632899</v>
      </c>
      <c r="AT9" s="17">
        <v>0.45758738627337497</v>
      </c>
      <c r="AU9" s="17">
        <v>0.53545467158722204</v>
      </c>
      <c r="AV9" s="17">
        <v>0.45442099196573799</v>
      </c>
      <c r="AW9" s="17">
        <v>0.39261288640651798</v>
      </c>
      <c r="AX9" s="17">
        <v>0.466632903558027</v>
      </c>
      <c r="AY9" s="17">
        <v>0.51334294904778799</v>
      </c>
      <c r="AZ9" s="17">
        <v>0.57114738670727005</v>
      </c>
      <c r="BA9" s="17">
        <v>0.29958142639621699</v>
      </c>
      <c r="BB9" s="17">
        <v>0.50225008978817598</v>
      </c>
      <c r="BC9" s="17"/>
      <c r="BD9" s="17">
        <v>0.451716302676263</v>
      </c>
      <c r="BE9" s="17">
        <v>0.43767278691649603</v>
      </c>
      <c r="BF9" s="17">
        <v>0.42911704769153702</v>
      </c>
      <c r="BG9" s="17"/>
      <c r="BH9" s="17">
        <v>0.43471707192384201</v>
      </c>
      <c r="BI9" s="17">
        <v>0.50138383510280105</v>
      </c>
      <c r="BJ9" s="17">
        <v>0.42448075665846402</v>
      </c>
      <c r="BK9" s="17"/>
      <c r="BL9" s="17">
        <v>0.44147866506337202</v>
      </c>
      <c r="BM9" s="17">
        <v>0.48802038236970202</v>
      </c>
      <c r="BN9" s="17">
        <v>0.46673786630950898</v>
      </c>
      <c r="BO9" s="17"/>
      <c r="BP9" s="17">
        <v>0.43965967271976703</v>
      </c>
      <c r="BQ9" s="17">
        <v>0.430732317355492</v>
      </c>
      <c r="BR9" s="17"/>
      <c r="BS9" s="17">
        <v>0.52175814892709904</v>
      </c>
      <c r="BT9" s="17">
        <v>0.51205379199554801</v>
      </c>
      <c r="BU9" s="17">
        <v>0.468552111170006</v>
      </c>
      <c r="BV9" s="17">
        <v>0.35894645942005698</v>
      </c>
      <c r="BW9" s="17"/>
      <c r="BX9" s="17">
        <v>0.46729781928361602</v>
      </c>
      <c r="BY9" s="17">
        <v>0.44511495087523301</v>
      </c>
      <c r="BZ9" s="17">
        <v>0.43198883804176502</v>
      </c>
      <c r="CA9" s="17"/>
      <c r="CB9" s="17">
        <v>0.518128390641311</v>
      </c>
      <c r="CC9" s="17">
        <v>0.456594677898017</v>
      </c>
      <c r="CD9" s="17">
        <v>0.32245917349113901</v>
      </c>
      <c r="CE9" s="17">
        <v>0.44475885654892899</v>
      </c>
      <c r="CF9" s="17">
        <v>0.51695080771581503</v>
      </c>
      <c r="CG9" s="17">
        <v>0.39991202633199302</v>
      </c>
      <c r="CH9" s="17"/>
      <c r="CI9" s="17">
        <v>0.44136907586965901</v>
      </c>
      <c r="CJ9" s="17">
        <v>0.46108112375606403</v>
      </c>
      <c r="CK9" s="17">
        <v>0.31384748255911799</v>
      </c>
      <c r="CL9" s="17">
        <v>0.45188805060902498</v>
      </c>
    </row>
    <row r="10" spans="2:90" ht="29" x14ac:dyDescent="0.35">
      <c r="B10" s="21" t="s">
        <v>589</v>
      </c>
      <c r="C10" s="17">
        <v>0.359479187611774</v>
      </c>
      <c r="D10" s="17">
        <v>0.37953369669588899</v>
      </c>
      <c r="E10" s="17">
        <v>0.33692920770274198</v>
      </c>
      <c r="F10" s="17"/>
      <c r="G10" s="17">
        <v>0.30808543125077098</v>
      </c>
      <c r="H10" s="17">
        <v>0.36914666411091901</v>
      </c>
      <c r="I10" s="17">
        <v>0.35233216433223402</v>
      </c>
      <c r="J10" s="17">
        <v>0.40545044775233702</v>
      </c>
      <c r="K10" s="17">
        <v>0.33847536111680299</v>
      </c>
      <c r="L10" s="17">
        <v>0.34495739408952503</v>
      </c>
      <c r="M10" s="17">
        <v>0.36075532564534801</v>
      </c>
      <c r="N10" s="17">
        <v>0.33683331367700797</v>
      </c>
      <c r="O10" s="17">
        <v>0.41514992466078099</v>
      </c>
      <c r="P10" s="17"/>
      <c r="Q10" s="17">
        <v>0.35832686750771298</v>
      </c>
      <c r="R10" s="17">
        <v>0.35587513759966799</v>
      </c>
      <c r="S10" s="17">
        <v>0.402308767855375</v>
      </c>
      <c r="T10" s="17">
        <v>0.35752437025282502</v>
      </c>
      <c r="U10" s="17"/>
      <c r="V10" s="17">
        <v>0.400049490438313</v>
      </c>
      <c r="W10" s="17">
        <v>0.349570836329542</v>
      </c>
      <c r="X10" s="17">
        <v>0.31529662903877997</v>
      </c>
      <c r="Y10" s="17">
        <v>0.37206307330188598</v>
      </c>
      <c r="Z10" s="17">
        <v>0.39066507465129902</v>
      </c>
      <c r="AA10" s="17">
        <v>0.39803437961155003</v>
      </c>
      <c r="AB10" s="17">
        <v>0.30154374984515397</v>
      </c>
      <c r="AC10" s="17">
        <v>0.327753191599234</v>
      </c>
      <c r="AD10" s="17">
        <v>0.345502563942785</v>
      </c>
      <c r="AE10" s="17"/>
      <c r="AF10" s="17">
        <v>0.35976543364117097</v>
      </c>
      <c r="AG10" s="17">
        <v>0.35248430134985098</v>
      </c>
      <c r="AH10" s="17">
        <v>0.35085249806192198</v>
      </c>
      <c r="AI10" s="17">
        <v>0.370049975778452</v>
      </c>
      <c r="AJ10" s="17">
        <v>0.36464586601274301</v>
      </c>
      <c r="AK10" s="17">
        <v>0.36153209890486598</v>
      </c>
      <c r="AL10" s="17"/>
      <c r="AM10" s="17">
        <v>0.377876396152236</v>
      </c>
      <c r="AN10" s="17">
        <v>0.43641845692710202</v>
      </c>
      <c r="AO10" s="17">
        <v>0.337135361130181</v>
      </c>
      <c r="AP10" s="17">
        <v>0.31513787901688001</v>
      </c>
      <c r="AQ10" s="17">
        <v>0.38993818938098301</v>
      </c>
      <c r="AR10" s="17">
        <v>0.38074922165849401</v>
      </c>
      <c r="AS10" s="17">
        <v>0.38970780217642398</v>
      </c>
      <c r="AT10" s="17">
        <v>0.37340791625492997</v>
      </c>
      <c r="AU10" s="17">
        <v>0.30756819768752203</v>
      </c>
      <c r="AV10" s="17">
        <v>0.377441805653559</v>
      </c>
      <c r="AW10" s="17">
        <v>0.42477207758079499</v>
      </c>
      <c r="AX10" s="17">
        <v>0.31409985516778499</v>
      </c>
      <c r="AY10" s="17">
        <v>0.31319664314929901</v>
      </c>
      <c r="AZ10" s="17">
        <v>0.24024809668847799</v>
      </c>
      <c r="BA10" s="17">
        <v>0.44336203038736199</v>
      </c>
      <c r="BB10" s="17">
        <v>0.35163540459675502</v>
      </c>
      <c r="BC10" s="17"/>
      <c r="BD10" s="17">
        <v>0.37116890857054002</v>
      </c>
      <c r="BE10" s="17">
        <v>0.31304549475474802</v>
      </c>
      <c r="BF10" s="17">
        <v>0.38185130504562997</v>
      </c>
      <c r="BG10" s="17"/>
      <c r="BH10" s="17">
        <v>0.35569779482942399</v>
      </c>
      <c r="BI10" s="17">
        <v>0.354322941980657</v>
      </c>
      <c r="BJ10" s="17">
        <v>0.41896381362267598</v>
      </c>
      <c r="BK10" s="17"/>
      <c r="BL10" s="17">
        <v>0.40682888577382897</v>
      </c>
      <c r="BM10" s="17">
        <v>0.34911195526287397</v>
      </c>
      <c r="BN10" s="17">
        <v>0.38991863527732801</v>
      </c>
      <c r="BO10" s="17"/>
      <c r="BP10" s="17">
        <v>0.37556008625658399</v>
      </c>
      <c r="BQ10" s="17">
        <v>0.35357094036304398</v>
      </c>
      <c r="BR10" s="17"/>
      <c r="BS10" s="17">
        <v>0.30172655172846002</v>
      </c>
      <c r="BT10" s="17">
        <v>0.32633601557198999</v>
      </c>
      <c r="BU10" s="17">
        <v>0.35546079821218002</v>
      </c>
      <c r="BV10" s="17">
        <v>0.41539966198348299</v>
      </c>
      <c r="BW10" s="17"/>
      <c r="BX10" s="17">
        <v>0.34349070264465997</v>
      </c>
      <c r="BY10" s="17">
        <v>0.310842691511029</v>
      </c>
      <c r="BZ10" s="17">
        <v>0.36405187119222798</v>
      </c>
      <c r="CA10" s="17"/>
      <c r="CB10" s="17">
        <v>0.26008350110394202</v>
      </c>
      <c r="CC10" s="17">
        <v>0.36745024318672398</v>
      </c>
      <c r="CD10" s="17">
        <v>0.39040037994993199</v>
      </c>
      <c r="CE10" s="17">
        <v>0.37938601521965298</v>
      </c>
      <c r="CF10" s="17">
        <v>0.38713680324681099</v>
      </c>
      <c r="CG10" s="17">
        <v>0.38013735939651599</v>
      </c>
      <c r="CH10" s="17"/>
      <c r="CI10" s="17">
        <v>0.33762826887471298</v>
      </c>
      <c r="CJ10" s="17">
        <v>0.36187311528620397</v>
      </c>
      <c r="CK10" s="17">
        <v>0.35874073747079999</v>
      </c>
      <c r="CL10" s="17">
        <v>0.36316609403926098</v>
      </c>
    </row>
    <row r="11" spans="2:90" x14ac:dyDescent="0.35">
      <c r="B11" s="21" t="s">
        <v>110</v>
      </c>
      <c r="C11" s="23">
        <v>0.204822761530528</v>
      </c>
      <c r="D11" s="23">
        <v>0.194787813559094</v>
      </c>
      <c r="E11" s="23">
        <v>0.21576272895896201</v>
      </c>
      <c r="F11" s="23"/>
      <c r="G11" s="23">
        <v>0.27553686840209202</v>
      </c>
      <c r="H11" s="23">
        <v>0.2683629497292</v>
      </c>
      <c r="I11" s="23">
        <v>0.160697958636391</v>
      </c>
      <c r="J11" s="23">
        <v>0.19098505819136399</v>
      </c>
      <c r="K11" s="23">
        <v>0.16951035499440301</v>
      </c>
      <c r="L11" s="23">
        <v>0.21679521146601899</v>
      </c>
      <c r="M11" s="23">
        <v>0.16414741153821799</v>
      </c>
      <c r="N11" s="23">
        <v>0.209915296066884</v>
      </c>
      <c r="O11" s="23">
        <v>0.18997042683884</v>
      </c>
      <c r="P11" s="23"/>
      <c r="Q11" s="23">
        <v>0.172530555513939</v>
      </c>
      <c r="R11" s="23">
        <v>0.12601309748850201</v>
      </c>
      <c r="S11" s="23">
        <v>0.157773805740095</v>
      </c>
      <c r="T11" s="23">
        <v>0.211999497005085</v>
      </c>
      <c r="U11" s="23"/>
      <c r="V11" s="23">
        <v>0.18238676353482</v>
      </c>
      <c r="W11" s="23">
        <v>0.24167277593216199</v>
      </c>
      <c r="X11" s="23">
        <v>0.18320053579201501</v>
      </c>
      <c r="Y11" s="23">
        <v>0.23460124707110999</v>
      </c>
      <c r="Z11" s="23">
        <v>0.153634126153358</v>
      </c>
      <c r="AA11" s="23">
        <v>0.195526776859693</v>
      </c>
      <c r="AB11" s="23">
        <v>0.213871472213299</v>
      </c>
      <c r="AC11" s="23">
        <v>0.237176651453923</v>
      </c>
      <c r="AD11" s="23">
        <v>0.206942928733683</v>
      </c>
      <c r="AE11" s="23"/>
      <c r="AF11" s="23">
        <v>0.206066532370205</v>
      </c>
      <c r="AG11" s="23">
        <v>0.18722715500339701</v>
      </c>
      <c r="AH11" s="23">
        <v>0.29683084079102201</v>
      </c>
      <c r="AI11" s="23">
        <v>0.24076232611363199</v>
      </c>
      <c r="AJ11" s="23">
        <v>0.216770664995179</v>
      </c>
      <c r="AK11" s="23">
        <v>0.17552577727354199</v>
      </c>
      <c r="AL11" s="23"/>
      <c r="AM11" s="23">
        <v>0.30881277495867598</v>
      </c>
      <c r="AN11" s="23">
        <v>0.208832441735532</v>
      </c>
      <c r="AO11" s="23">
        <v>0.21287890526573799</v>
      </c>
      <c r="AP11" s="23">
        <v>0.18074415042624001</v>
      </c>
      <c r="AQ11" s="23">
        <v>0.17023691031687699</v>
      </c>
      <c r="AR11" s="23">
        <v>0.154671511165345</v>
      </c>
      <c r="AS11" s="23">
        <v>0.212092301107247</v>
      </c>
      <c r="AT11" s="23">
        <v>0.169004697471695</v>
      </c>
      <c r="AU11" s="23">
        <v>0.15697713072525701</v>
      </c>
      <c r="AV11" s="23">
        <v>0.16813720238070201</v>
      </c>
      <c r="AW11" s="23">
        <v>0.182615036012687</v>
      </c>
      <c r="AX11" s="23">
        <v>0.21926724127418801</v>
      </c>
      <c r="AY11" s="23">
        <v>0.173460407802913</v>
      </c>
      <c r="AZ11" s="23">
        <v>0.18860451660425201</v>
      </c>
      <c r="BA11" s="23">
        <v>0.25705654321642102</v>
      </c>
      <c r="BB11" s="23">
        <v>0.146114505615069</v>
      </c>
      <c r="BC11" s="23"/>
      <c r="BD11" s="23">
        <v>0.177114788753197</v>
      </c>
      <c r="BE11" s="23">
        <v>0.24928171832875601</v>
      </c>
      <c r="BF11" s="23">
        <v>0.189031647262833</v>
      </c>
      <c r="BG11" s="23"/>
      <c r="BH11" s="23">
        <v>0.209585133246734</v>
      </c>
      <c r="BI11" s="23">
        <v>0.14429322291654201</v>
      </c>
      <c r="BJ11" s="23">
        <v>0.15655542971886</v>
      </c>
      <c r="BK11" s="23"/>
      <c r="BL11" s="23">
        <v>0.151692449162799</v>
      </c>
      <c r="BM11" s="23">
        <v>0.162867662367424</v>
      </c>
      <c r="BN11" s="23">
        <v>0.14334349841316299</v>
      </c>
      <c r="BO11" s="23"/>
      <c r="BP11" s="23">
        <v>0.18478024102364901</v>
      </c>
      <c r="BQ11" s="23">
        <v>0.21569674228146399</v>
      </c>
      <c r="BR11" s="23"/>
      <c r="BS11" s="23">
        <v>0.17651529934443999</v>
      </c>
      <c r="BT11" s="23">
        <v>0.161610192432462</v>
      </c>
      <c r="BU11" s="23">
        <v>0.17598709061781401</v>
      </c>
      <c r="BV11" s="23">
        <v>0.22565387859645999</v>
      </c>
      <c r="BW11" s="23"/>
      <c r="BX11" s="23">
        <v>0.189211478071724</v>
      </c>
      <c r="BY11" s="23">
        <v>0.24404235761373799</v>
      </c>
      <c r="BZ11" s="23">
        <v>0.203959290766007</v>
      </c>
      <c r="CA11" s="23"/>
      <c r="CB11" s="23">
        <v>0.22178810825474801</v>
      </c>
      <c r="CC11" s="23">
        <v>0.17595507891525899</v>
      </c>
      <c r="CD11" s="23">
        <v>0.28714044655892901</v>
      </c>
      <c r="CE11" s="23">
        <v>0.175855128231417</v>
      </c>
      <c r="CF11" s="23">
        <v>9.5912389037374202E-2</v>
      </c>
      <c r="CG11" s="23">
        <v>0.21995061427149101</v>
      </c>
      <c r="CH11" s="23"/>
      <c r="CI11" s="23">
        <v>0.22100265525562801</v>
      </c>
      <c r="CJ11" s="23">
        <v>0.177045760957732</v>
      </c>
      <c r="CK11" s="23">
        <v>0.32741177997008297</v>
      </c>
      <c r="CL11" s="23">
        <v>0.18494585535171401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596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0.56667867476015499</v>
      </c>
      <c r="D9" s="17">
        <v>0.550320025663389</v>
      </c>
      <c r="E9" s="17">
        <v>0.58351206982049098</v>
      </c>
      <c r="F9" s="17"/>
      <c r="G9" s="17">
        <v>0.47879666417974998</v>
      </c>
      <c r="H9" s="17">
        <v>0.56681438404143003</v>
      </c>
      <c r="I9" s="17">
        <v>0.598717510625563</v>
      </c>
      <c r="J9" s="17">
        <v>0.58638161375581599</v>
      </c>
      <c r="K9" s="17">
        <v>0.592054496751384</v>
      </c>
      <c r="L9" s="17">
        <v>0.60360026590778604</v>
      </c>
      <c r="M9" s="17">
        <v>0.61811918237451802</v>
      </c>
      <c r="N9" s="17">
        <v>0.53072305343250903</v>
      </c>
      <c r="O9" s="17">
        <v>0.52826732686375</v>
      </c>
      <c r="P9" s="17"/>
      <c r="Q9" s="17">
        <v>0.55549045426889498</v>
      </c>
      <c r="R9" s="17">
        <v>0.60083624731475604</v>
      </c>
      <c r="S9" s="17">
        <v>0.58839172545005602</v>
      </c>
      <c r="T9" s="17">
        <v>0.570745606989847</v>
      </c>
      <c r="U9" s="17"/>
      <c r="V9" s="17">
        <v>0.564229120884149</v>
      </c>
      <c r="W9" s="17">
        <v>0.59871119120042104</v>
      </c>
      <c r="X9" s="17">
        <v>0.57179781559262</v>
      </c>
      <c r="Y9" s="17">
        <v>0.52195575787556103</v>
      </c>
      <c r="Z9" s="17">
        <v>0.56506462613276998</v>
      </c>
      <c r="AA9" s="17">
        <v>0.57302699048231098</v>
      </c>
      <c r="AB9" s="17">
        <v>0.57475027506681897</v>
      </c>
      <c r="AC9" s="17">
        <v>0.497395382054791</v>
      </c>
      <c r="AD9" s="17">
        <v>0.57490755950066397</v>
      </c>
      <c r="AE9" s="17"/>
      <c r="AF9" s="17">
        <v>0.53462767224080499</v>
      </c>
      <c r="AG9" s="17">
        <v>0.54936927445190697</v>
      </c>
      <c r="AH9" s="17">
        <v>0.57538623982339598</v>
      </c>
      <c r="AI9" s="17">
        <v>0.54975549561097203</v>
      </c>
      <c r="AJ9" s="17">
        <v>0.59569522491677396</v>
      </c>
      <c r="AK9" s="17">
        <v>0.58152219070524802</v>
      </c>
      <c r="AL9" s="17"/>
      <c r="AM9" s="17">
        <v>0.39278110574101399</v>
      </c>
      <c r="AN9" s="17">
        <v>0.48817869852842599</v>
      </c>
      <c r="AO9" s="17">
        <v>0.47581391601491002</v>
      </c>
      <c r="AP9" s="17">
        <v>0.51448181584113495</v>
      </c>
      <c r="AQ9" s="17">
        <v>0.60348010713628697</v>
      </c>
      <c r="AR9" s="17">
        <v>0.56732559558463302</v>
      </c>
      <c r="AS9" s="17">
        <v>0.56267563444164603</v>
      </c>
      <c r="AT9" s="17">
        <v>0.57284287994351202</v>
      </c>
      <c r="AU9" s="17">
        <v>0.67962931033509799</v>
      </c>
      <c r="AV9" s="17">
        <v>0.67249305845610197</v>
      </c>
      <c r="AW9" s="17">
        <v>0.54592785853593095</v>
      </c>
      <c r="AX9" s="17">
        <v>0.52430689172454603</v>
      </c>
      <c r="AY9" s="17">
        <v>0.65436378952446606</v>
      </c>
      <c r="AZ9" s="17">
        <v>0.62021173533643703</v>
      </c>
      <c r="BA9" s="17">
        <v>0.64863634511762402</v>
      </c>
      <c r="BB9" s="17">
        <v>0.62875259395956196</v>
      </c>
      <c r="BC9" s="17"/>
      <c r="BD9" s="17">
        <v>0.60308208458089096</v>
      </c>
      <c r="BE9" s="17">
        <v>0.53587032676355695</v>
      </c>
      <c r="BF9" s="17">
        <v>0.57008357652576702</v>
      </c>
      <c r="BG9" s="17"/>
      <c r="BH9" s="17">
        <v>0.57211178951195296</v>
      </c>
      <c r="BI9" s="17">
        <v>0.62235663206693703</v>
      </c>
      <c r="BJ9" s="17">
        <v>0.617426896464354</v>
      </c>
      <c r="BK9" s="17"/>
      <c r="BL9" s="17">
        <v>0.570144422114921</v>
      </c>
      <c r="BM9" s="17">
        <v>0.59314172636629103</v>
      </c>
      <c r="BN9" s="17">
        <v>0.59208334591298195</v>
      </c>
      <c r="BO9" s="17"/>
      <c r="BP9" s="17">
        <v>0.60316143849770398</v>
      </c>
      <c r="BQ9" s="17">
        <v>0.53720347451607497</v>
      </c>
      <c r="BR9" s="17"/>
      <c r="BS9" s="17">
        <v>0.67939245240360102</v>
      </c>
      <c r="BT9" s="17">
        <v>0.65069743878027997</v>
      </c>
      <c r="BU9" s="17">
        <v>0.58018493023494999</v>
      </c>
      <c r="BV9" s="17">
        <v>0.49661354730630303</v>
      </c>
      <c r="BW9" s="17"/>
      <c r="BX9" s="17">
        <v>0.61247994950275897</v>
      </c>
      <c r="BY9" s="17">
        <v>0.53329547105788699</v>
      </c>
      <c r="BZ9" s="17">
        <v>0.56419262056043296</v>
      </c>
      <c r="CA9" s="17"/>
      <c r="CB9" s="17">
        <v>0.69630452677319599</v>
      </c>
      <c r="CC9" s="17">
        <v>0.57852912850004101</v>
      </c>
      <c r="CD9" s="17">
        <v>0.44334494620291998</v>
      </c>
      <c r="CE9" s="17">
        <v>0.62800376398003399</v>
      </c>
      <c r="CF9" s="17">
        <v>0.63945520986652105</v>
      </c>
      <c r="CG9" s="17">
        <v>0.44821124953125102</v>
      </c>
      <c r="CH9" s="17"/>
      <c r="CI9" s="17">
        <v>0.479925160810448</v>
      </c>
      <c r="CJ9" s="17">
        <v>0.65035408876093603</v>
      </c>
      <c r="CK9" s="17">
        <v>0.34218209363686097</v>
      </c>
      <c r="CL9" s="17">
        <v>0.59654542057308002</v>
      </c>
    </row>
    <row r="10" spans="2:90" ht="29" x14ac:dyDescent="0.35">
      <c r="B10" s="21" t="s">
        <v>589</v>
      </c>
      <c r="C10" s="17">
        <v>0.29459667739631401</v>
      </c>
      <c r="D10" s="17">
        <v>0.31505555689207099</v>
      </c>
      <c r="E10" s="17">
        <v>0.27267630661873399</v>
      </c>
      <c r="F10" s="17"/>
      <c r="G10" s="17">
        <v>0.30483267114940699</v>
      </c>
      <c r="H10" s="17">
        <v>0.26157670778999598</v>
      </c>
      <c r="I10" s="17">
        <v>0.30867261776184202</v>
      </c>
      <c r="J10" s="17">
        <v>0.26385454150043303</v>
      </c>
      <c r="K10" s="17">
        <v>0.31342359825709298</v>
      </c>
      <c r="L10" s="17">
        <v>0.285994823203712</v>
      </c>
      <c r="M10" s="17">
        <v>0.24813788493681699</v>
      </c>
      <c r="N10" s="17">
        <v>0.31674550904351001</v>
      </c>
      <c r="O10" s="17">
        <v>0.34415438092075901</v>
      </c>
      <c r="P10" s="17"/>
      <c r="Q10" s="17">
        <v>0.32609701575108002</v>
      </c>
      <c r="R10" s="17">
        <v>0.30546980387781197</v>
      </c>
      <c r="S10" s="17">
        <v>0.30294062169001701</v>
      </c>
      <c r="T10" s="17">
        <v>0.28876174686314598</v>
      </c>
      <c r="U10" s="17"/>
      <c r="V10" s="17">
        <v>0.303844301029148</v>
      </c>
      <c r="W10" s="17">
        <v>0.256195470816524</v>
      </c>
      <c r="X10" s="17">
        <v>0.29389705852332398</v>
      </c>
      <c r="Y10" s="17">
        <v>0.34023609095241403</v>
      </c>
      <c r="Z10" s="17">
        <v>0.34022714587909803</v>
      </c>
      <c r="AA10" s="17">
        <v>0.28635193516621799</v>
      </c>
      <c r="AB10" s="17">
        <v>0.271680194061166</v>
      </c>
      <c r="AC10" s="17">
        <v>0.331908749436434</v>
      </c>
      <c r="AD10" s="17">
        <v>0.27493427255553898</v>
      </c>
      <c r="AE10" s="17"/>
      <c r="AF10" s="17">
        <v>0.29436995681725397</v>
      </c>
      <c r="AG10" s="17">
        <v>0.32070714566071101</v>
      </c>
      <c r="AH10" s="17">
        <v>0.22922322340972401</v>
      </c>
      <c r="AI10" s="17">
        <v>0.33679709050134599</v>
      </c>
      <c r="AJ10" s="17">
        <v>0.25391710894007602</v>
      </c>
      <c r="AK10" s="17">
        <v>0.31773880407014998</v>
      </c>
      <c r="AL10" s="17"/>
      <c r="AM10" s="17">
        <v>0.36376543032964198</v>
      </c>
      <c r="AN10" s="17">
        <v>0.31332512467921803</v>
      </c>
      <c r="AO10" s="17">
        <v>0.33280825801733399</v>
      </c>
      <c r="AP10" s="17">
        <v>0.34021997201502502</v>
      </c>
      <c r="AQ10" s="17">
        <v>0.30114496840641097</v>
      </c>
      <c r="AR10" s="17">
        <v>0.32796912683174301</v>
      </c>
      <c r="AS10" s="17">
        <v>0.31832899146541299</v>
      </c>
      <c r="AT10" s="17">
        <v>0.340723286987058</v>
      </c>
      <c r="AU10" s="17">
        <v>0.25244260219967402</v>
      </c>
      <c r="AV10" s="17">
        <v>0.24599044967310901</v>
      </c>
      <c r="AW10" s="17">
        <v>0.35763047237678902</v>
      </c>
      <c r="AX10" s="17">
        <v>0.32008718324723101</v>
      </c>
      <c r="AY10" s="17">
        <v>0.21533909613879701</v>
      </c>
      <c r="AZ10" s="17">
        <v>0.21578830714151401</v>
      </c>
      <c r="BA10" s="17">
        <v>0.23996265697289301</v>
      </c>
      <c r="BB10" s="17">
        <v>0.25707385929863602</v>
      </c>
      <c r="BC10" s="17"/>
      <c r="BD10" s="17">
        <v>0.29344008234750502</v>
      </c>
      <c r="BE10" s="17">
        <v>0.29885992782283499</v>
      </c>
      <c r="BF10" s="17">
        <v>0.28991310917434698</v>
      </c>
      <c r="BG10" s="17"/>
      <c r="BH10" s="17">
        <v>0.29322124868606703</v>
      </c>
      <c r="BI10" s="17">
        <v>0.29417550198334003</v>
      </c>
      <c r="BJ10" s="17">
        <v>0.29698846246895599</v>
      </c>
      <c r="BK10" s="17"/>
      <c r="BL10" s="17">
        <v>0.28734230188510401</v>
      </c>
      <c r="BM10" s="17">
        <v>0.30794744922266498</v>
      </c>
      <c r="BN10" s="17">
        <v>0.30010962452888101</v>
      </c>
      <c r="BO10" s="17"/>
      <c r="BP10" s="17">
        <v>0.26011171459508498</v>
      </c>
      <c r="BQ10" s="17">
        <v>0.305831749550458</v>
      </c>
      <c r="BR10" s="17"/>
      <c r="BS10" s="17">
        <v>0.23686286517134</v>
      </c>
      <c r="BT10" s="17">
        <v>0.26055952188929798</v>
      </c>
      <c r="BU10" s="17">
        <v>0.28644610430254402</v>
      </c>
      <c r="BV10" s="17">
        <v>0.346213291375564</v>
      </c>
      <c r="BW10" s="17"/>
      <c r="BX10" s="17">
        <v>0.28100035616977498</v>
      </c>
      <c r="BY10" s="17">
        <v>0.29483155950712098</v>
      </c>
      <c r="BZ10" s="17">
        <v>0.29592921078069701</v>
      </c>
      <c r="CA10" s="17"/>
      <c r="CB10" s="17">
        <v>0.20927178868542901</v>
      </c>
      <c r="CC10" s="17">
        <v>0.308269001976816</v>
      </c>
      <c r="CD10" s="17">
        <v>0.34359244714600401</v>
      </c>
      <c r="CE10" s="17">
        <v>0.26770993896397899</v>
      </c>
      <c r="CF10" s="17">
        <v>0.29001137206544098</v>
      </c>
      <c r="CG10" s="17">
        <v>0.34364890670259601</v>
      </c>
      <c r="CH10" s="17"/>
      <c r="CI10" s="17">
        <v>0.35848812502034699</v>
      </c>
      <c r="CJ10" s="17">
        <v>0.266981232813986</v>
      </c>
      <c r="CK10" s="17">
        <v>0.35440590149739098</v>
      </c>
      <c r="CL10" s="17">
        <v>0.280630419226582</v>
      </c>
    </row>
    <row r="11" spans="2:90" x14ac:dyDescent="0.35">
      <c r="B11" s="21" t="s">
        <v>110</v>
      </c>
      <c r="C11" s="23">
        <v>0.138724647843532</v>
      </c>
      <c r="D11" s="23">
        <v>0.13462441744454001</v>
      </c>
      <c r="E11" s="23">
        <v>0.14381162356077501</v>
      </c>
      <c r="F11" s="23"/>
      <c r="G11" s="23">
        <v>0.21637066467084401</v>
      </c>
      <c r="H11" s="23">
        <v>0.17160890816857399</v>
      </c>
      <c r="I11" s="23">
        <v>9.2609871612594999E-2</v>
      </c>
      <c r="J11" s="23">
        <v>0.14976384474375101</v>
      </c>
      <c r="K11" s="23">
        <v>9.4521904991522396E-2</v>
      </c>
      <c r="L11" s="23">
        <v>0.110404910888502</v>
      </c>
      <c r="M11" s="23">
        <v>0.13374293268866499</v>
      </c>
      <c r="N11" s="23">
        <v>0.15253143752397999</v>
      </c>
      <c r="O11" s="23">
        <v>0.12757829221549</v>
      </c>
      <c r="P11" s="23"/>
      <c r="Q11" s="23">
        <v>0.11841252998002499</v>
      </c>
      <c r="R11" s="23">
        <v>9.3693948807431995E-2</v>
      </c>
      <c r="S11" s="23">
        <v>0.10866765285992699</v>
      </c>
      <c r="T11" s="23">
        <v>0.14049264614700599</v>
      </c>
      <c r="U11" s="23"/>
      <c r="V11" s="23">
        <v>0.13192657808670299</v>
      </c>
      <c r="W11" s="23">
        <v>0.14509333798305399</v>
      </c>
      <c r="X11" s="23">
        <v>0.13430512588405599</v>
      </c>
      <c r="Y11" s="23">
        <v>0.137808151172025</v>
      </c>
      <c r="Z11" s="23">
        <v>9.4708227988131805E-2</v>
      </c>
      <c r="AA11" s="23">
        <v>0.140621074351471</v>
      </c>
      <c r="AB11" s="23">
        <v>0.153569530872015</v>
      </c>
      <c r="AC11" s="23">
        <v>0.17069586850877499</v>
      </c>
      <c r="AD11" s="23">
        <v>0.15015816794379599</v>
      </c>
      <c r="AE11" s="23"/>
      <c r="AF11" s="23">
        <v>0.17100237094194101</v>
      </c>
      <c r="AG11" s="23">
        <v>0.12992357988738201</v>
      </c>
      <c r="AH11" s="23">
        <v>0.19539053676688001</v>
      </c>
      <c r="AI11" s="23">
        <v>0.11344741388768299</v>
      </c>
      <c r="AJ11" s="23">
        <v>0.15038766614315</v>
      </c>
      <c r="AK11" s="23">
        <v>0.100739005224601</v>
      </c>
      <c r="AL11" s="23"/>
      <c r="AM11" s="23">
        <v>0.243453463929344</v>
      </c>
      <c r="AN11" s="23">
        <v>0.19849617679235501</v>
      </c>
      <c r="AO11" s="23">
        <v>0.19137782596775599</v>
      </c>
      <c r="AP11" s="23">
        <v>0.14529821214383901</v>
      </c>
      <c r="AQ11" s="23">
        <v>9.5374924457302196E-2</v>
      </c>
      <c r="AR11" s="23">
        <v>0.104705277583624</v>
      </c>
      <c r="AS11" s="23">
        <v>0.118995374092941</v>
      </c>
      <c r="AT11" s="23">
        <v>8.6433833069430505E-2</v>
      </c>
      <c r="AU11" s="23">
        <v>6.7928087465227202E-2</v>
      </c>
      <c r="AV11" s="23">
        <v>8.1516491870788202E-2</v>
      </c>
      <c r="AW11" s="23">
        <v>9.6441669087280205E-2</v>
      </c>
      <c r="AX11" s="23">
        <v>0.15560592502822301</v>
      </c>
      <c r="AY11" s="23">
        <v>0.13029711433673599</v>
      </c>
      <c r="AZ11" s="23">
        <v>0.16399995752204899</v>
      </c>
      <c r="BA11" s="23">
        <v>0.111400997909483</v>
      </c>
      <c r="BB11" s="23">
        <v>0.114173546741802</v>
      </c>
      <c r="BC11" s="23"/>
      <c r="BD11" s="23">
        <v>0.10347783307160401</v>
      </c>
      <c r="BE11" s="23">
        <v>0.165269745413609</v>
      </c>
      <c r="BF11" s="23">
        <v>0.14000331429988599</v>
      </c>
      <c r="BG11" s="23"/>
      <c r="BH11" s="23">
        <v>0.13466696180198001</v>
      </c>
      <c r="BI11" s="23">
        <v>8.3467865949723205E-2</v>
      </c>
      <c r="BJ11" s="23">
        <v>8.5584641066690406E-2</v>
      </c>
      <c r="BK11" s="23"/>
      <c r="BL11" s="23">
        <v>0.14251327599997399</v>
      </c>
      <c r="BM11" s="23">
        <v>9.8910824411043499E-2</v>
      </c>
      <c r="BN11" s="23">
        <v>0.10780702955813699</v>
      </c>
      <c r="BO11" s="23"/>
      <c r="BP11" s="23">
        <v>0.13672684690721101</v>
      </c>
      <c r="BQ11" s="23">
        <v>0.156964775933468</v>
      </c>
      <c r="BR11" s="23"/>
      <c r="BS11" s="23">
        <v>8.3744682425058795E-2</v>
      </c>
      <c r="BT11" s="23">
        <v>8.8743039330422505E-2</v>
      </c>
      <c r="BU11" s="23">
        <v>0.13336896546250601</v>
      </c>
      <c r="BV11" s="23">
        <v>0.157173161318133</v>
      </c>
      <c r="BW11" s="23"/>
      <c r="BX11" s="23">
        <v>0.106519694327466</v>
      </c>
      <c r="BY11" s="23">
        <v>0.171872969434992</v>
      </c>
      <c r="BZ11" s="23">
        <v>0.13987816865887101</v>
      </c>
      <c r="CA11" s="23"/>
      <c r="CB11" s="23">
        <v>9.4423684541375202E-2</v>
      </c>
      <c r="CC11" s="23">
        <v>0.113201869523144</v>
      </c>
      <c r="CD11" s="23">
        <v>0.21306260665107599</v>
      </c>
      <c r="CE11" s="23">
        <v>0.10428629705598701</v>
      </c>
      <c r="CF11" s="23">
        <v>7.0533418068037396E-2</v>
      </c>
      <c r="CG11" s="23">
        <v>0.20813984376615299</v>
      </c>
      <c r="CH11" s="23"/>
      <c r="CI11" s="23">
        <v>0.161586714169205</v>
      </c>
      <c r="CJ11" s="23">
        <v>8.2664678425078394E-2</v>
      </c>
      <c r="CK11" s="23">
        <v>0.30341200486574699</v>
      </c>
      <c r="CL11" s="23">
        <v>0.122824160200339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597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0.27581539636468699</v>
      </c>
      <c r="D9" s="17">
        <v>0.27418975727348999</v>
      </c>
      <c r="E9" s="17">
        <v>0.28058862458788197</v>
      </c>
      <c r="F9" s="17"/>
      <c r="G9" s="17">
        <v>0.198172228444181</v>
      </c>
      <c r="H9" s="17">
        <v>0.219980805028448</v>
      </c>
      <c r="I9" s="17">
        <v>0.21861643113357801</v>
      </c>
      <c r="J9" s="17">
        <v>0.25147045718052102</v>
      </c>
      <c r="K9" s="17">
        <v>0.31182643185587799</v>
      </c>
      <c r="L9" s="17">
        <v>0.29477440856359199</v>
      </c>
      <c r="M9" s="17">
        <v>0.28589512723873101</v>
      </c>
      <c r="N9" s="17">
        <v>0.34903982927885802</v>
      </c>
      <c r="O9" s="17">
        <v>0.335648902501546</v>
      </c>
      <c r="P9" s="17"/>
      <c r="Q9" s="17">
        <v>0.31762805466130201</v>
      </c>
      <c r="R9" s="17">
        <v>0.32597181787156498</v>
      </c>
      <c r="S9" s="17">
        <v>0.36972387743123403</v>
      </c>
      <c r="T9" s="17">
        <v>0.26677554217746202</v>
      </c>
      <c r="U9" s="17"/>
      <c r="V9" s="17">
        <v>0.29412916002181</v>
      </c>
      <c r="W9" s="17">
        <v>0.265037160287246</v>
      </c>
      <c r="X9" s="17">
        <v>0.25668399386625101</v>
      </c>
      <c r="Y9" s="17">
        <v>0.23204761438906299</v>
      </c>
      <c r="Z9" s="17">
        <v>0.29083852593082199</v>
      </c>
      <c r="AA9" s="17">
        <v>0.30431097435641202</v>
      </c>
      <c r="AB9" s="17">
        <v>0.28406601660313102</v>
      </c>
      <c r="AC9" s="17">
        <v>0.292972807628683</v>
      </c>
      <c r="AD9" s="17">
        <v>0.26893993123417698</v>
      </c>
      <c r="AE9" s="17"/>
      <c r="AF9" s="17">
        <v>0.23917826199292</v>
      </c>
      <c r="AG9" s="17">
        <v>0.29870721184724403</v>
      </c>
      <c r="AH9" s="17">
        <v>0.220553969957484</v>
      </c>
      <c r="AI9" s="17">
        <v>0.23647647383535</v>
      </c>
      <c r="AJ9" s="17">
        <v>0.242280462516928</v>
      </c>
      <c r="AK9" s="17">
        <v>0.32939934378122998</v>
      </c>
      <c r="AL9" s="17"/>
      <c r="AM9" s="17">
        <v>0.216122101214058</v>
      </c>
      <c r="AN9" s="17">
        <v>0.261484396330258</v>
      </c>
      <c r="AO9" s="17">
        <v>0.29220621337699298</v>
      </c>
      <c r="AP9" s="17">
        <v>0.284538968287468</v>
      </c>
      <c r="AQ9" s="17">
        <v>0.31906746202208203</v>
      </c>
      <c r="AR9" s="17">
        <v>0.38423921312180398</v>
      </c>
      <c r="AS9" s="17">
        <v>0.31127883059330602</v>
      </c>
      <c r="AT9" s="17">
        <v>0.32580332154853903</v>
      </c>
      <c r="AU9" s="17">
        <v>0.270273413621199</v>
      </c>
      <c r="AV9" s="17">
        <v>0.35142029259856999</v>
      </c>
      <c r="AW9" s="17">
        <v>0.25527802410682299</v>
      </c>
      <c r="AX9" s="17">
        <v>0.28551707570400298</v>
      </c>
      <c r="AY9" s="17">
        <v>0.27076610660822997</v>
      </c>
      <c r="AZ9" s="17">
        <v>0.24223080163760899</v>
      </c>
      <c r="BA9" s="17">
        <v>0.22874182533207299</v>
      </c>
      <c r="BB9" s="17">
        <v>0.197116854565446</v>
      </c>
      <c r="BC9" s="17"/>
      <c r="BD9" s="17">
        <v>0.28357814218151001</v>
      </c>
      <c r="BE9" s="17">
        <v>0.21641155442163101</v>
      </c>
      <c r="BF9" s="17">
        <v>0.31354420506910902</v>
      </c>
      <c r="BG9" s="17"/>
      <c r="BH9" s="17">
        <v>0.26612798932816201</v>
      </c>
      <c r="BI9" s="17">
        <v>0.32037255447294399</v>
      </c>
      <c r="BJ9" s="17">
        <v>0.30110684480194599</v>
      </c>
      <c r="BK9" s="17"/>
      <c r="BL9" s="17">
        <v>0.281870132173688</v>
      </c>
      <c r="BM9" s="17">
        <v>0.32522655597415201</v>
      </c>
      <c r="BN9" s="17">
        <v>0.33229064552362902</v>
      </c>
      <c r="BO9" s="17"/>
      <c r="BP9" s="17">
        <v>0.264514636646972</v>
      </c>
      <c r="BQ9" s="17">
        <v>0.28427457379362597</v>
      </c>
      <c r="BR9" s="17"/>
      <c r="BS9" s="17">
        <v>0.37759018655857302</v>
      </c>
      <c r="BT9" s="17">
        <v>0.32922797725964897</v>
      </c>
      <c r="BU9" s="17">
        <v>0.271733810640295</v>
      </c>
      <c r="BV9" s="17">
        <v>0.21974382394771899</v>
      </c>
      <c r="BW9" s="17"/>
      <c r="BX9" s="17">
        <v>0.28952730870244597</v>
      </c>
      <c r="BY9" s="17">
        <v>0.166908072553964</v>
      </c>
      <c r="BZ9" s="17">
        <v>0.28114936858357198</v>
      </c>
      <c r="CA9" s="17"/>
      <c r="CB9" s="17">
        <v>0.31031765920146198</v>
      </c>
      <c r="CC9" s="17">
        <v>0.27942189688397701</v>
      </c>
      <c r="CD9" s="17">
        <v>0.19226405347218001</v>
      </c>
      <c r="CE9" s="17">
        <v>0.20659206575685499</v>
      </c>
      <c r="CF9" s="17">
        <v>0.36783749669329902</v>
      </c>
      <c r="CG9" s="17">
        <v>0.35268255254030301</v>
      </c>
      <c r="CH9" s="17"/>
      <c r="CI9" s="17">
        <v>0.25102967853480102</v>
      </c>
      <c r="CJ9" s="17">
        <v>0.271162246996622</v>
      </c>
      <c r="CK9" s="17">
        <v>0.29488117097632099</v>
      </c>
      <c r="CL9" s="17">
        <v>0.27904570870472101</v>
      </c>
    </row>
    <row r="10" spans="2:90" ht="29" x14ac:dyDescent="0.35">
      <c r="B10" s="21" t="s">
        <v>589</v>
      </c>
      <c r="C10" s="17">
        <v>0.56558119402739004</v>
      </c>
      <c r="D10" s="17">
        <v>0.58436345740506801</v>
      </c>
      <c r="E10" s="17">
        <v>0.54238521790410998</v>
      </c>
      <c r="F10" s="17"/>
      <c r="G10" s="17">
        <v>0.61506191912714603</v>
      </c>
      <c r="H10" s="17">
        <v>0.58215759189445504</v>
      </c>
      <c r="I10" s="17">
        <v>0.62833550112717595</v>
      </c>
      <c r="J10" s="17">
        <v>0.563534495789623</v>
      </c>
      <c r="K10" s="17">
        <v>0.568797003572171</v>
      </c>
      <c r="L10" s="17">
        <v>0.56562757689239596</v>
      </c>
      <c r="M10" s="17">
        <v>0.58025102991347399</v>
      </c>
      <c r="N10" s="17">
        <v>0.45828039316084301</v>
      </c>
      <c r="O10" s="17">
        <v>0.54160560468415597</v>
      </c>
      <c r="P10" s="17"/>
      <c r="Q10" s="17">
        <v>0.52755193389339905</v>
      </c>
      <c r="R10" s="17">
        <v>0.57505327875959</v>
      </c>
      <c r="S10" s="17">
        <v>0.53310365718739905</v>
      </c>
      <c r="T10" s="17">
        <v>0.57033143170443601</v>
      </c>
      <c r="U10" s="17"/>
      <c r="V10" s="17">
        <v>0.554573357605881</v>
      </c>
      <c r="W10" s="17">
        <v>0.60104546817054205</v>
      </c>
      <c r="X10" s="17">
        <v>0.60528465786257302</v>
      </c>
      <c r="Y10" s="17">
        <v>0.57093412477191396</v>
      </c>
      <c r="Z10" s="17">
        <v>0.56618019231829697</v>
      </c>
      <c r="AA10" s="17">
        <v>0.52412588365867097</v>
      </c>
      <c r="AB10" s="17">
        <v>0.52349282616298798</v>
      </c>
      <c r="AC10" s="17">
        <v>0.50486627628318803</v>
      </c>
      <c r="AD10" s="17">
        <v>0.58855252338352604</v>
      </c>
      <c r="AE10" s="17"/>
      <c r="AF10" s="17">
        <v>0.58870137615596696</v>
      </c>
      <c r="AG10" s="17">
        <v>0.55980171267455903</v>
      </c>
      <c r="AH10" s="17">
        <v>0.55340321667040904</v>
      </c>
      <c r="AI10" s="17">
        <v>0.594767597191043</v>
      </c>
      <c r="AJ10" s="17">
        <v>0.60087512707079804</v>
      </c>
      <c r="AK10" s="17">
        <v>0.531383228068802</v>
      </c>
      <c r="AL10" s="17"/>
      <c r="AM10" s="17">
        <v>0.53860108627355696</v>
      </c>
      <c r="AN10" s="17">
        <v>0.54401591947300498</v>
      </c>
      <c r="AO10" s="17">
        <v>0.48299390175951101</v>
      </c>
      <c r="AP10" s="17">
        <v>0.521446858137943</v>
      </c>
      <c r="AQ10" s="17">
        <v>0.57636731752020998</v>
      </c>
      <c r="AR10" s="17">
        <v>0.46879747241604403</v>
      </c>
      <c r="AS10" s="17">
        <v>0.56058505022093597</v>
      </c>
      <c r="AT10" s="17">
        <v>0.53251240144331102</v>
      </c>
      <c r="AU10" s="17">
        <v>0.63246071023426298</v>
      </c>
      <c r="AV10" s="17">
        <v>0.52854364729880798</v>
      </c>
      <c r="AW10" s="17">
        <v>0.58728450948490496</v>
      </c>
      <c r="AX10" s="17">
        <v>0.57335334067090404</v>
      </c>
      <c r="AY10" s="17">
        <v>0.62132231143672101</v>
      </c>
      <c r="AZ10" s="17">
        <v>0.59593811515539696</v>
      </c>
      <c r="BA10" s="17">
        <v>0.57816756854246898</v>
      </c>
      <c r="BB10" s="17">
        <v>0.70071911369852702</v>
      </c>
      <c r="BC10" s="17"/>
      <c r="BD10" s="17">
        <v>0.58252053688691396</v>
      </c>
      <c r="BE10" s="17">
        <v>0.60645783304092504</v>
      </c>
      <c r="BF10" s="17">
        <v>0.53035184705758398</v>
      </c>
      <c r="BG10" s="17"/>
      <c r="BH10" s="17">
        <v>0.57425905719790404</v>
      </c>
      <c r="BI10" s="17">
        <v>0.58750925589788805</v>
      </c>
      <c r="BJ10" s="17">
        <v>0.61510411455701897</v>
      </c>
      <c r="BK10" s="17"/>
      <c r="BL10" s="17">
        <v>0.59276153042382596</v>
      </c>
      <c r="BM10" s="17">
        <v>0.57286753280166902</v>
      </c>
      <c r="BN10" s="17">
        <v>0.57726358508943698</v>
      </c>
      <c r="BO10" s="17"/>
      <c r="BP10" s="17">
        <v>0.61698641750635397</v>
      </c>
      <c r="BQ10" s="17">
        <v>0.53864104147034997</v>
      </c>
      <c r="BR10" s="17"/>
      <c r="BS10" s="17">
        <v>0.50762791393922502</v>
      </c>
      <c r="BT10" s="17">
        <v>0.52266030404716302</v>
      </c>
      <c r="BU10" s="17">
        <v>0.59244779694074101</v>
      </c>
      <c r="BV10" s="17">
        <v>0.61559447515367305</v>
      </c>
      <c r="BW10" s="17"/>
      <c r="BX10" s="17">
        <v>0.60432391164210297</v>
      </c>
      <c r="BY10" s="17">
        <v>0.68154260641142805</v>
      </c>
      <c r="BZ10" s="17">
        <v>0.55461714495858305</v>
      </c>
      <c r="CA10" s="17"/>
      <c r="CB10" s="17">
        <v>0.52765514263677804</v>
      </c>
      <c r="CC10" s="17">
        <v>0.59096335648922804</v>
      </c>
      <c r="CD10" s="17">
        <v>0.59198167976268001</v>
      </c>
      <c r="CE10" s="17">
        <v>0.67994110269891495</v>
      </c>
      <c r="CF10" s="17">
        <v>0.54334225511773304</v>
      </c>
      <c r="CG10" s="17">
        <v>0.434669801618558</v>
      </c>
      <c r="CH10" s="17"/>
      <c r="CI10" s="17">
        <v>0.56578452679245195</v>
      </c>
      <c r="CJ10" s="17">
        <v>0.61347075168299303</v>
      </c>
      <c r="CK10" s="17">
        <v>0.41901746197379702</v>
      </c>
      <c r="CL10" s="17">
        <v>0.57630179129477599</v>
      </c>
    </row>
    <row r="11" spans="2:90" x14ac:dyDescent="0.35">
      <c r="B11" s="21" t="s">
        <v>110</v>
      </c>
      <c r="C11" s="23">
        <v>0.15860340960792299</v>
      </c>
      <c r="D11" s="23">
        <v>0.141446785321442</v>
      </c>
      <c r="E11" s="23">
        <v>0.17702615750800799</v>
      </c>
      <c r="F11" s="23"/>
      <c r="G11" s="23">
        <v>0.186765852428673</v>
      </c>
      <c r="H11" s="23">
        <v>0.19786160307709699</v>
      </c>
      <c r="I11" s="23">
        <v>0.15304806773924701</v>
      </c>
      <c r="J11" s="23">
        <v>0.184995047029856</v>
      </c>
      <c r="K11" s="23">
        <v>0.119376564571951</v>
      </c>
      <c r="L11" s="23">
        <v>0.13959801454401199</v>
      </c>
      <c r="M11" s="23">
        <v>0.133853842847795</v>
      </c>
      <c r="N11" s="23">
        <v>0.192679777560298</v>
      </c>
      <c r="O11" s="23">
        <v>0.122745492814298</v>
      </c>
      <c r="P11" s="23"/>
      <c r="Q11" s="23">
        <v>0.154820011445299</v>
      </c>
      <c r="R11" s="23">
        <v>9.8974903368845304E-2</v>
      </c>
      <c r="S11" s="23">
        <v>9.7172465381367507E-2</v>
      </c>
      <c r="T11" s="23">
        <v>0.162893026118102</v>
      </c>
      <c r="U11" s="23"/>
      <c r="V11" s="23">
        <v>0.151297482372309</v>
      </c>
      <c r="W11" s="23">
        <v>0.133917371542212</v>
      </c>
      <c r="X11" s="23">
        <v>0.138031348271177</v>
      </c>
      <c r="Y11" s="23">
        <v>0.19701826083902299</v>
      </c>
      <c r="Z11" s="23">
        <v>0.14298128175088001</v>
      </c>
      <c r="AA11" s="23">
        <v>0.17156314198491701</v>
      </c>
      <c r="AB11" s="23">
        <v>0.192441157233881</v>
      </c>
      <c r="AC11" s="23">
        <v>0.202160916088129</v>
      </c>
      <c r="AD11" s="23">
        <v>0.14250754538229701</v>
      </c>
      <c r="AE11" s="23"/>
      <c r="AF11" s="23">
        <v>0.17212036185111401</v>
      </c>
      <c r="AG11" s="23">
        <v>0.141491075478197</v>
      </c>
      <c r="AH11" s="23">
        <v>0.22604281337210699</v>
      </c>
      <c r="AI11" s="23">
        <v>0.168755928973607</v>
      </c>
      <c r="AJ11" s="23">
        <v>0.15684441041227301</v>
      </c>
      <c r="AK11" s="23">
        <v>0.13921742814996799</v>
      </c>
      <c r="AL11" s="23"/>
      <c r="AM11" s="23">
        <v>0.24527681251238501</v>
      </c>
      <c r="AN11" s="23">
        <v>0.19449968419673799</v>
      </c>
      <c r="AO11" s="23">
        <v>0.224799884863496</v>
      </c>
      <c r="AP11" s="23">
        <v>0.19401417357459</v>
      </c>
      <c r="AQ11" s="23">
        <v>0.104565220457708</v>
      </c>
      <c r="AR11" s="23">
        <v>0.14696331446215199</v>
      </c>
      <c r="AS11" s="23">
        <v>0.12813611918575801</v>
      </c>
      <c r="AT11" s="23">
        <v>0.14168427700815001</v>
      </c>
      <c r="AU11" s="23">
        <v>9.7265876144538493E-2</v>
      </c>
      <c r="AV11" s="23">
        <v>0.12003606010262199</v>
      </c>
      <c r="AW11" s="23">
        <v>0.157437466408272</v>
      </c>
      <c r="AX11" s="23">
        <v>0.14112958362509401</v>
      </c>
      <c r="AY11" s="23">
        <v>0.107911581955049</v>
      </c>
      <c r="AZ11" s="23">
        <v>0.16183108320699399</v>
      </c>
      <c r="BA11" s="23">
        <v>0.193090606125457</v>
      </c>
      <c r="BB11" s="23">
        <v>0.10216403173602701</v>
      </c>
      <c r="BC11" s="23"/>
      <c r="BD11" s="23">
        <v>0.133901320931576</v>
      </c>
      <c r="BE11" s="23">
        <v>0.177130612537443</v>
      </c>
      <c r="BF11" s="23">
        <v>0.156103947873307</v>
      </c>
      <c r="BG11" s="23"/>
      <c r="BH11" s="23">
        <v>0.15961295347393401</v>
      </c>
      <c r="BI11" s="23">
        <v>9.2118189629167999E-2</v>
      </c>
      <c r="BJ11" s="23">
        <v>8.3789040641035095E-2</v>
      </c>
      <c r="BK11" s="23"/>
      <c r="BL11" s="23">
        <v>0.12536833740248601</v>
      </c>
      <c r="BM11" s="23">
        <v>0.101905911224179</v>
      </c>
      <c r="BN11" s="23">
        <v>9.0445769386933703E-2</v>
      </c>
      <c r="BO11" s="23"/>
      <c r="BP11" s="23">
        <v>0.118498945846674</v>
      </c>
      <c r="BQ11" s="23">
        <v>0.177084384736025</v>
      </c>
      <c r="BR11" s="23"/>
      <c r="BS11" s="23">
        <v>0.114781899502202</v>
      </c>
      <c r="BT11" s="23">
        <v>0.14811171869318901</v>
      </c>
      <c r="BU11" s="23">
        <v>0.13581839241896401</v>
      </c>
      <c r="BV11" s="23">
        <v>0.16466170089860899</v>
      </c>
      <c r="BW11" s="23"/>
      <c r="BX11" s="23">
        <v>0.106148779655451</v>
      </c>
      <c r="BY11" s="23">
        <v>0.151549321034608</v>
      </c>
      <c r="BZ11" s="23">
        <v>0.164233486457845</v>
      </c>
      <c r="CA11" s="23"/>
      <c r="CB11" s="23">
        <v>0.16202719816176001</v>
      </c>
      <c r="CC11" s="23">
        <v>0.12961474662679501</v>
      </c>
      <c r="CD11" s="23">
        <v>0.21575426676514001</v>
      </c>
      <c r="CE11" s="23">
        <v>0.113466831544231</v>
      </c>
      <c r="CF11" s="23">
        <v>8.8820248188968595E-2</v>
      </c>
      <c r="CG11" s="23">
        <v>0.21264764584113899</v>
      </c>
      <c r="CH11" s="23"/>
      <c r="CI11" s="23">
        <v>0.18318579467274601</v>
      </c>
      <c r="CJ11" s="23">
        <v>0.11536700132038601</v>
      </c>
      <c r="CK11" s="23">
        <v>0.28610136704988098</v>
      </c>
      <c r="CL11" s="23">
        <v>0.144652500000503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598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0.21942141192332901</v>
      </c>
      <c r="D9" s="17">
        <v>0.24084496160584801</v>
      </c>
      <c r="E9" s="17">
        <v>0.20209715522896499</v>
      </c>
      <c r="F9" s="17"/>
      <c r="G9" s="17">
        <v>0.15942755282848001</v>
      </c>
      <c r="H9" s="17">
        <v>0.16665652485618901</v>
      </c>
      <c r="I9" s="17">
        <v>0.194867909254793</v>
      </c>
      <c r="J9" s="17">
        <v>0.19612560910553301</v>
      </c>
      <c r="K9" s="17">
        <v>0.239681105141196</v>
      </c>
      <c r="L9" s="17">
        <v>0.20637983519671901</v>
      </c>
      <c r="M9" s="17">
        <v>0.25951803947065899</v>
      </c>
      <c r="N9" s="17">
        <v>0.25677645391725501</v>
      </c>
      <c r="O9" s="17">
        <v>0.28173695675466798</v>
      </c>
      <c r="P9" s="17"/>
      <c r="Q9" s="17">
        <v>0.246984585318995</v>
      </c>
      <c r="R9" s="17">
        <v>0.28288355231595202</v>
      </c>
      <c r="S9" s="17">
        <v>0.214999816910458</v>
      </c>
      <c r="T9" s="17">
        <v>0.216301859585142</v>
      </c>
      <c r="U9" s="17"/>
      <c r="V9" s="17">
        <v>0.22120695946795799</v>
      </c>
      <c r="W9" s="17">
        <v>0.18280175424801801</v>
      </c>
      <c r="X9" s="17">
        <v>0.207416300852379</v>
      </c>
      <c r="Y9" s="17">
        <v>0.21973633770013701</v>
      </c>
      <c r="Z9" s="17">
        <v>0.23108944138712301</v>
      </c>
      <c r="AA9" s="17">
        <v>0.23313914165951599</v>
      </c>
      <c r="AB9" s="17">
        <v>0.238941355647839</v>
      </c>
      <c r="AC9" s="17">
        <v>0.22091282134366499</v>
      </c>
      <c r="AD9" s="17">
        <v>0.234198581590085</v>
      </c>
      <c r="AE9" s="17"/>
      <c r="AF9" s="17">
        <v>0.23249439831157001</v>
      </c>
      <c r="AG9" s="17">
        <v>0.210739547665697</v>
      </c>
      <c r="AH9" s="17">
        <v>0.12363762711960399</v>
      </c>
      <c r="AI9" s="17">
        <v>0.23001813936613699</v>
      </c>
      <c r="AJ9" s="17">
        <v>0.19358430267073901</v>
      </c>
      <c r="AK9" s="17">
        <v>0.25608351238049898</v>
      </c>
      <c r="AL9" s="17"/>
      <c r="AM9" s="17">
        <v>0.20336184897648699</v>
      </c>
      <c r="AN9" s="17">
        <v>0.25935672054263398</v>
      </c>
      <c r="AO9" s="17">
        <v>0.25438239619776998</v>
      </c>
      <c r="AP9" s="17">
        <v>0.21112626407016399</v>
      </c>
      <c r="AQ9" s="17">
        <v>0.28031792354705398</v>
      </c>
      <c r="AR9" s="17">
        <v>0.234491303891184</v>
      </c>
      <c r="AS9" s="17">
        <v>0.228809056702097</v>
      </c>
      <c r="AT9" s="17">
        <v>0.28859607691179001</v>
      </c>
      <c r="AU9" s="17">
        <v>0.23724168626057299</v>
      </c>
      <c r="AV9" s="17">
        <v>0.18569419040259</v>
      </c>
      <c r="AW9" s="17">
        <v>0.21982374967620699</v>
      </c>
      <c r="AX9" s="17">
        <v>0.16763756212251399</v>
      </c>
      <c r="AY9" s="17">
        <v>0.26045033856468103</v>
      </c>
      <c r="AZ9" s="17">
        <v>0.16943746726643</v>
      </c>
      <c r="BA9" s="17">
        <v>0.13560165836930299</v>
      </c>
      <c r="BB9" s="17">
        <v>0.18654849473827101</v>
      </c>
      <c r="BC9" s="17"/>
      <c r="BD9" s="17">
        <v>0.22004564842781599</v>
      </c>
      <c r="BE9" s="17">
        <v>0.16669700328395701</v>
      </c>
      <c r="BF9" s="17">
        <v>0.25489617351204602</v>
      </c>
      <c r="BG9" s="17"/>
      <c r="BH9" s="17">
        <v>0.20545840855950001</v>
      </c>
      <c r="BI9" s="17">
        <v>0.288187597162954</v>
      </c>
      <c r="BJ9" s="17">
        <v>0.24228253897459001</v>
      </c>
      <c r="BK9" s="17"/>
      <c r="BL9" s="17">
        <v>0.29444535866119897</v>
      </c>
      <c r="BM9" s="17">
        <v>0.25946339051699202</v>
      </c>
      <c r="BN9" s="17">
        <v>0.26046568174697499</v>
      </c>
      <c r="BO9" s="17"/>
      <c r="BP9" s="17">
        <v>0.19632368119804</v>
      </c>
      <c r="BQ9" s="17">
        <v>0.24086998145057101</v>
      </c>
      <c r="BR9" s="17"/>
      <c r="BS9" s="17">
        <v>0.25201681432717599</v>
      </c>
      <c r="BT9" s="17">
        <v>0.250218992438694</v>
      </c>
      <c r="BU9" s="17">
        <v>0.223047063408046</v>
      </c>
      <c r="BV9" s="17">
        <v>0.19197978467615701</v>
      </c>
      <c r="BW9" s="17"/>
      <c r="BX9" s="17">
        <v>0.22361018583537701</v>
      </c>
      <c r="BY9" s="17">
        <v>0.135488828174536</v>
      </c>
      <c r="BZ9" s="17">
        <v>0.22416412111876599</v>
      </c>
      <c r="CA9" s="17"/>
      <c r="CB9" s="17">
        <v>0.20294494185090201</v>
      </c>
      <c r="CC9" s="17">
        <v>0.22601762423965899</v>
      </c>
      <c r="CD9" s="17">
        <v>0.11912433509666399</v>
      </c>
      <c r="CE9" s="17">
        <v>0.17921848186193301</v>
      </c>
      <c r="CF9" s="17">
        <v>0.31611440394987</v>
      </c>
      <c r="CG9" s="17">
        <v>0.34316965207250899</v>
      </c>
      <c r="CH9" s="17"/>
      <c r="CI9" s="17">
        <v>0.20693242017139801</v>
      </c>
      <c r="CJ9" s="17">
        <v>0.20181649747063601</v>
      </c>
      <c r="CK9" s="17">
        <v>0.26467260857227698</v>
      </c>
      <c r="CL9" s="17">
        <v>0.22056194973125101</v>
      </c>
    </row>
    <row r="10" spans="2:90" ht="29" x14ac:dyDescent="0.35">
      <c r="B10" s="21" t="s">
        <v>589</v>
      </c>
      <c r="C10" s="17">
        <v>0.62819771442837302</v>
      </c>
      <c r="D10" s="17">
        <v>0.61583685287335999</v>
      </c>
      <c r="E10" s="17">
        <v>0.63404689497029898</v>
      </c>
      <c r="F10" s="17"/>
      <c r="G10" s="17">
        <v>0.64940728165978001</v>
      </c>
      <c r="H10" s="17">
        <v>0.63014700328815099</v>
      </c>
      <c r="I10" s="17">
        <v>0.643703103829248</v>
      </c>
      <c r="J10" s="17">
        <v>0.65799724227707901</v>
      </c>
      <c r="K10" s="17">
        <v>0.64397394400079999</v>
      </c>
      <c r="L10" s="17">
        <v>0.65530081783515204</v>
      </c>
      <c r="M10" s="17">
        <v>0.63458206020740404</v>
      </c>
      <c r="N10" s="17">
        <v>0.56637217255670202</v>
      </c>
      <c r="O10" s="17">
        <v>0.58218242841310897</v>
      </c>
      <c r="P10" s="17"/>
      <c r="Q10" s="17">
        <v>0.59772796754747204</v>
      </c>
      <c r="R10" s="17">
        <v>0.61492345012636795</v>
      </c>
      <c r="S10" s="17">
        <v>0.65168388326571303</v>
      </c>
      <c r="T10" s="17">
        <v>0.63217275269092998</v>
      </c>
      <c r="U10" s="17"/>
      <c r="V10" s="17">
        <v>0.63251153992286402</v>
      </c>
      <c r="W10" s="17">
        <v>0.66223626940868696</v>
      </c>
      <c r="X10" s="17">
        <v>0.65059775262038799</v>
      </c>
      <c r="Y10" s="17">
        <v>0.60833454876053195</v>
      </c>
      <c r="Z10" s="17">
        <v>0.63440557093569505</v>
      </c>
      <c r="AA10" s="17">
        <v>0.60501078513294204</v>
      </c>
      <c r="AB10" s="17">
        <v>0.60228818732562905</v>
      </c>
      <c r="AC10" s="17">
        <v>0.57251812301627303</v>
      </c>
      <c r="AD10" s="17">
        <v>0.633976759142723</v>
      </c>
      <c r="AE10" s="17"/>
      <c r="AF10" s="17">
        <v>0.59696240534204703</v>
      </c>
      <c r="AG10" s="17">
        <v>0.63945879752079404</v>
      </c>
      <c r="AH10" s="17">
        <v>0.68646579041568501</v>
      </c>
      <c r="AI10" s="17">
        <v>0.60605822461824199</v>
      </c>
      <c r="AJ10" s="17">
        <v>0.63857903168035901</v>
      </c>
      <c r="AK10" s="17">
        <v>0.62495789278192304</v>
      </c>
      <c r="AL10" s="17"/>
      <c r="AM10" s="17">
        <v>0.56704381249313296</v>
      </c>
      <c r="AN10" s="17">
        <v>0.52245000009199805</v>
      </c>
      <c r="AO10" s="17">
        <v>0.56368527418259096</v>
      </c>
      <c r="AP10" s="17">
        <v>0.61513306087157704</v>
      </c>
      <c r="AQ10" s="17">
        <v>0.60585520498607903</v>
      </c>
      <c r="AR10" s="17">
        <v>0.64304373629882805</v>
      </c>
      <c r="AS10" s="17">
        <v>0.63859704108910897</v>
      </c>
      <c r="AT10" s="17">
        <v>0.59427130045596599</v>
      </c>
      <c r="AU10" s="17">
        <v>0.66973530520555702</v>
      </c>
      <c r="AV10" s="17">
        <v>0.67876047798432204</v>
      </c>
      <c r="AW10" s="17">
        <v>0.65229558547030997</v>
      </c>
      <c r="AX10" s="17">
        <v>0.66800597149456897</v>
      </c>
      <c r="AY10" s="17">
        <v>0.632224417745892</v>
      </c>
      <c r="AZ10" s="17">
        <v>0.74518474408786195</v>
      </c>
      <c r="BA10" s="17">
        <v>0.64700502207045596</v>
      </c>
      <c r="BB10" s="17">
        <v>0.73201242000163902</v>
      </c>
      <c r="BC10" s="17"/>
      <c r="BD10" s="17">
        <v>0.65863804519369396</v>
      </c>
      <c r="BE10" s="17">
        <v>0.65290508849121998</v>
      </c>
      <c r="BF10" s="17">
        <v>0.59306628062066102</v>
      </c>
      <c r="BG10" s="17"/>
      <c r="BH10" s="17">
        <v>0.641033988573253</v>
      </c>
      <c r="BI10" s="17">
        <v>0.61849815682729403</v>
      </c>
      <c r="BJ10" s="17">
        <v>0.67730542145075401</v>
      </c>
      <c r="BK10" s="17"/>
      <c r="BL10" s="17">
        <v>0.60340670385095696</v>
      </c>
      <c r="BM10" s="17">
        <v>0.66511797815419005</v>
      </c>
      <c r="BN10" s="17">
        <v>0.64763978379489595</v>
      </c>
      <c r="BO10" s="17"/>
      <c r="BP10" s="17">
        <v>0.67517901704269401</v>
      </c>
      <c r="BQ10" s="17">
        <v>0.59152222913788599</v>
      </c>
      <c r="BR10" s="17"/>
      <c r="BS10" s="17">
        <v>0.633305272179985</v>
      </c>
      <c r="BT10" s="17">
        <v>0.63723692567228596</v>
      </c>
      <c r="BU10" s="17">
        <v>0.64618422825030697</v>
      </c>
      <c r="BV10" s="17">
        <v>0.64232233876622902</v>
      </c>
      <c r="BW10" s="17"/>
      <c r="BX10" s="17">
        <v>0.66910907862011204</v>
      </c>
      <c r="BY10" s="17">
        <v>0.71430207987157701</v>
      </c>
      <c r="BZ10" s="17">
        <v>0.61885354611243204</v>
      </c>
      <c r="CA10" s="17"/>
      <c r="CB10" s="17">
        <v>0.66170088399682903</v>
      </c>
      <c r="CC10" s="17">
        <v>0.66040141153730703</v>
      </c>
      <c r="CD10" s="17">
        <v>0.64914963096281098</v>
      </c>
      <c r="CE10" s="17">
        <v>0.70691397435085102</v>
      </c>
      <c r="CF10" s="17">
        <v>0.61251356681833402</v>
      </c>
      <c r="CG10" s="17">
        <v>0.44469232670418601</v>
      </c>
      <c r="CH10" s="17"/>
      <c r="CI10" s="17">
        <v>0.62164970844932799</v>
      </c>
      <c r="CJ10" s="17">
        <v>0.70396731810152302</v>
      </c>
      <c r="CK10" s="17">
        <v>0.41984856463482401</v>
      </c>
      <c r="CL10" s="17">
        <v>0.64043513203637203</v>
      </c>
    </row>
    <row r="11" spans="2:90" x14ac:dyDescent="0.35">
      <c r="B11" s="21" t="s">
        <v>110</v>
      </c>
      <c r="C11" s="23">
        <v>0.152380873648298</v>
      </c>
      <c r="D11" s="23">
        <v>0.14331818552079201</v>
      </c>
      <c r="E11" s="23">
        <v>0.16385594980073601</v>
      </c>
      <c r="F11" s="23"/>
      <c r="G11" s="23">
        <v>0.19116516551174001</v>
      </c>
      <c r="H11" s="23">
        <v>0.20319647185565901</v>
      </c>
      <c r="I11" s="23">
        <v>0.161428986915959</v>
      </c>
      <c r="J11" s="23">
        <v>0.14587714861738801</v>
      </c>
      <c r="K11" s="23">
        <v>0.116344950858004</v>
      </c>
      <c r="L11" s="23">
        <v>0.138319346968129</v>
      </c>
      <c r="M11" s="23">
        <v>0.105899900321937</v>
      </c>
      <c r="N11" s="23">
        <v>0.17685137352604299</v>
      </c>
      <c r="O11" s="23">
        <v>0.136080614832223</v>
      </c>
      <c r="P11" s="23"/>
      <c r="Q11" s="23">
        <v>0.15528744713353301</v>
      </c>
      <c r="R11" s="23">
        <v>0.10219299755767999</v>
      </c>
      <c r="S11" s="23">
        <v>0.133316299823829</v>
      </c>
      <c r="T11" s="23">
        <v>0.15152538772392801</v>
      </c>
      <c r="U11" s="23"/>
      <c r="V11" s="23">
        <v>0.146281500609177</v>
      </c>
      <c r="W11" s="23">
        <v>0.154961976343296</v>
      </c>
      <c r="X11" s="23">
        <v>0.14198594652723301</v>
      </c>
      <c r="Y11" s="23">
        <v>0.17192911353933099</v>
      </c>
      <c r="Z11" s="23">
        <v>0.134504987677182</v>
      </c>
      <c r="AA11" s="23">
        <v>0.16185007320754199</v>
      </c>
      <c r="AB11" s="23">
        <v>0.158770457026532</v>
      </c>
      <c r="AC11" s="23">
        <v>0.206569055640063</v>
      </c>
      <c r="AD11" s="23">
        <v>0.131824659267192</v>
      </c>
      <c r="AE11" s="23"/>
      <c r="AF11" s="23">
        <v>0.17054319634638401</v>
      </c>
      <c r="AG11" s="23">
        <v>0.14980165481350899</v>
      </c>
      <c r="AH11" s="23">
        <v>0.189896582464711</v>
      </c>
      <c r="AI11" s="23">
        <v>0.16392363601562099</v>
      </c>
      <c r="AJ11" s="23">
        <v>0.16783666564890201</v>
      </c>
      <c r="AK11" s="23">
        <v>0.11895859483757799</v>
      </c>
      <c r="AL11" s="23"/>
      <c r="AM11" s="23">
        <v>0.22959433853038</v>
      </c>
      <c r="AN11" s="23">
        <v>0.218193279365368</v>
      </c>
      <c r="AO11" s="23">
        <v>0.18193232961963901</v>
      </c>
      <c r="AP11" s="23">
        <v>0.17374067505825899</v>
      </c>
      <c r="AQ11" s="23">
        <v>0.113826871466867</v>
      </c>
      <c r="AR11" s="23">
        <v>0.122464959809989</v>
      </c>
      <c r="AS11" s="23">
        <v>0.132593902208794</v>
      </c>
      <c r="AT11" s="23">
        <v>0.117132622632244</v>
      </c>
      <c r="AU11" s="23">
        <v>9.30230085338698E-2</v>
      </c>
      <c r="AV11" s="23">
        <v>0.13554533161308699</v>
      </c>
      <c r="AW11" s="23">
        <v>0.12788066485348401</v>
      </c>
      <c r="AX11" s="23">
        <v>0.16435646638291801</v>
      </c>
      <c r="AY11" s="23">
        <v>0.107325243689428</v>
      </c>
      <c r="AZ11" s="23">
        <v>8.5377788645708205E-2</v>
      </c>
      <c r="BA11" s="23">
        <v>0.21739331956024099</v>
      </c>
      <c r="BB11" s="23">
        <v>8.1439085260090097E-2</v>
      </c>
      <c r="BC11" s="23"/>
      <c r="BD11" s="23">
        <v>0.12131630637849</v>
      </c>
      <c r="BE11" s="23">
        <v>0.18039790822482299</v>
      </c>
      <c r="BF11" s="23">
        <v>0.15203754586729301</v>
      </c>
      <c r="BG11" s="23"/>
      <c r="BH11" s="23">
        <v>0.15350760286724699</v>
      </c>
      <c r="BI11" s="23">
        <v>9.3314246009752105E-2</v>
      </c>
      <c r="BJ11" s="23">
        <v>8.0412039574655994E-2</v>
      </c>
      <c r="BK11" s="23"/>
      <c r="BL11" s="23">
        <v>0.102147937487844</v>
      </c>
      <c r="BM11" s="23">
        <v>7.5418631328817307E-2</v>
      </c>
      <c r="BN11" s="23">
        <v>9.1894534458129104E-2</v>
      </c>
      <c r="BO11" s="23"/>
      <c r="BP11" s="23">
        <v>0.12849730175926599</v>
      </c>
      <c r="BQ11" s="23">
        <v>0.167607789411543</v>
      </c>
      <c r="BR11" s="23"/>
      <c r="BS11" s="23">
        <v>0.114677913492839</v>
      </c>
      <c r="BT11" s="23">
        <v>0.11254408188902</v>
      </c>
      <c r="BU11" s="23">
        <v>0.130768708341647</v>
      </c>
      <c r="BV11" s="23">
        <v>0.165697876557614</v>
      </c>
      <c r="BW11" s="23"/>
      <c r="BX11" s="23">
        <v>0.10728073554451099</v>
      </c>
      <c r="BY11" s="23">
        <v>0.15020909195388699</v>
      </c>
      <c r="BZ11" s="23">
        <v>0.156982332768802</v>
      </c>
      <c r="CA11" s="23"/>
      <c r="CB11" s="23">
        <v>0.135354174152269</v>
      </c>
      <c r="CC11" s="23">
        <v>0.113580964223034</v>
      </c>
      <c r="CD11" s="23">
        <v>0.23172603394052399</v>
      </c>
      <c r="CE11" s="23">
        <v>0.113867543787216</v>
      </c>
      <c r="CF11" s="23">
        <v>7.1372029231796197E-2</v>
      </c>
      <c r="CG11" s="23">
        <v>0.212138021223305</v>
      </c>
      <c r="CH11" s="23"/>
      <c r="CI11" s="23">
        <v>0.171417871379274</v>
      </c>
      <c r="CJ11" s="23">
        <v>9.4216184427841201E-2</v>
      </c>
      <c r="CK11" s="23">
        <v>0.31547882679289901</v>
      </c>
      <c r="CL11" s="23">
        <v>0.13900291823237701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599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0.58203758297591901</v>
      </c>
      <c r="D9" s="17">
        <v>0.55291233017805497</v>
      </c>
      <c r="E9" s="17">
        <v>0.61075850017466904</v>
      </c>
      <c r="F9" s="17"/>
      <c r="G9" s="17">
        <v>0.57432314494430603</v>
      </c>
      <c r="H9" s="17">
        <v>0.54623560558087503</v>
      </c>
      <c r="I9" s="17">
        <v>0.61399473458688003</v>
      </c>
      <c r="J9" s="17">
        <v>0.59263053389329601</v>
      </c>
      <c r="K9" s="17">
        <v>0.60232432169052896</v>
      </c>
      <c r="L9" s="17">
        <v>0.62581284287502004</v>
      </c>
      <c r="M9" s="17">
        <v>0.61223925147597402</v>
      </c>
      <c r="N9" s="17">
        <v>0.51473089300360197</v>
      </c>
      <c r="O9" s="17">
        <v>0.56143427660720902</v>
      </c>
      <c r="P9" s="17"/>
      <c r="Q9" s="17">
        <v>0.54838020653652297</v>
      </c>
      <c r="R9" s="17">
        <v>0.54436539461062206</v>
      </c>
      <c r="S9" s="17">
        <v>0.59679528167849505</v>
      </c>
      <c r="T9" s="17">
        <v>0.59080196904420901</v>
      </c>
      <c r="U9" s="17"/>
      <c r="V9" s="17">
        <v>0.55296510560147905</v>
      </c>
      <c r="W9" s="17">
        <v>0.64730649529675199</v>
      </c>
      <c r="X9" s="17">
        <v>0.61450327469817601</v>
      </c>
      <c r="Y9" s="17">
        <v>0.54958226533652099</v>
      </c>
      <c r="Z9" s="17">
        <v>0.57259745722702104</v>
      </c>
      <c r="AA9" s="17">
        <v>0.51210499961076805</v>
      </c>
      <c r="AB9" s="17">
        <v>0.58304394112607505</v>
      </c>
      <c r="AC9" s="17">
        <v>0.58394755682366395</v>
      </c>
      <c r="AD9" s="17">
        <v>0.60440591293942103</v>
      </c>
      <c r="AE9" s="17"/>
      <c r="AF9" s="17">
        <v>0.57403941390452895</v>
      </c>
      <c r="AG9" s="17">
        <v>0.58444332879207395</v>
      </c>
      <c r="AH9" s="17">
        <v>0.60997304050414403</v>
      </c>
      <c r="AI9" s="17">
        <v>0.49809975106369703</v>
      </c>
      <c r="AJ9" s="17">
        <v>0.58764560679030498</v>
      </c>
      <c r="AK9" s="17">
        <v>0.58607685051212099</v>
      </c>
      <c r="AL9" s="17"/>
      <c r="AM9" s="17">
        <v>0.43988847413934501</v>
      </c>
      <c r="AN9" s="17">
        <v>0.48301384338593401</v>
      </c>
      <c r="AO9" s="17">
        <v>0.60082000092577703</v>
      </c>
      <c r="AP9" s="17">
        <v>0.49817597826902699</v>
      </c>
      <c r="AQ9" s="17">
        <v>0.59775375526792496</v>
      </c>
      <c r="AR9" s="17">
        <v>0.58048165929205897</v>
      </c>
      <c r="AS9" s="17">
        <v>0.57266702736730002</v>
      </c>
      <c r="AT9" s="17">
        <v>0.58981425663654796</v>
      </c>
      <c r="AU9" s="17">
        <v>0.63346938292235799</v>
      </c>
      <c r="AV9" s="17">
        <v>0.66048013786333704</v>
      </c>
      <c r="AW9" s="17">
        <v>0.56136827138586298</v>
      </c>
      <c r="AX9" s="17">
        <v>0.54776547794931096</v>
      </c>
      <c r="AY9" s="17">
        <v>0.67721630640354002</v>
      </c>
      <c r="AZ9" s="17">
        <v>0.71878475122752605</v>
      </c>
      <c r="BA9" s="17">
        <v>0.59652515674186202</v>
      </c>
      <c r="BB9" s="17">
        <v>0.60333127081507498</v>
      </c>
      <c r="BC9" s="17"/>
      <c r="BD9" s="17">
        <v>0.61231196450591396</v>
      </c>
      <c r="BE9" s="17">
        <v>0.574014470784728</v>
      </c>
      <c r="BF9" s="17">
        <v>0.56739374598968895</v>
      </c>
      <c r="BG9" s="17"/>
      <c r="BH9" s="17">
        <v>0.59555084873528796</v>
      </c>
      <c r="BI9" s="17">
        <v>0.62324626963818697</v>
      </c>
      <c r="BJ9" s="17">
        <v>0.61204255717258704</v>
      </c>
      <c r="BK9" s="17"/>
      <c r="BL9" s="17">
        <v>0.57560864935822798</v>
      </c>
      <c r="BM9" s="17">
        <v>0.62834082383241796</v>
      </c>
      <c r="BN9" s="17">
        <v>0.559445684035633</v>
      </c>
      <c r="BO9" s="17"/>
      <c r="BP9" s="17">
        <v>0.60704701951613504</v>
      </c>
      <c r="BQ9" s="17">
        <v>0.55958100424229895</v>
      </c>
      <c r="BR9" s="17"/>
      <c r="BS9" s="17">
        <v>0.71164360100093604</v>
      </c>
      <c r="BT9" s="17">
        <v>0.67372366701762498</v>
      </c>
      <c r="BU9" s="17">
        <v>0.570169045900632</v>
      </c>
      <c r="BV9" s="17">
        <v>0.51861871971579399</v>
      </c>
      <c r="BW9" s="17"/>
      <c r="BX9" s="17">
        <v>0.595270653998767</v>
      </c>
      <c r="BY9" s="17">
        <v>0.65733601793943797</v>
      </c>
      <c r="BZ9" s="17">
        <v>0.57609948923270005</v>
      </c>
      <c r="CA9" s="17"/>
      <c r="CB9" s="17">
        <v>0.74996929240940702</v>
      </c>
      <c r="CC9" s="17">
        <v>0.63626192498932499</v>
      </c>
      <c r="CD9" s="17">
        <v>0.50320992215279503</v>
      </c>
      <c r="CE9" s="17">
        <v>0.59928551534109697</v>
      </c>
      <c r="CF9" s="17">
        <v>0.63602708122529505</v>
      </c>
      <c r="CG9" s="17">
        <v>0.36640464690765101</v>
      </c>
      <c r="CH9" s="17"/>
      <c r="CI9" s="17">
        <v>0.456811660266636</v>
      </c>
      <c r="CJ9" s="17">
        <v>0.66355641324741799</v>
      </c>
      <c r="CK9" s="17">
        <v>0.35596737803423001</v>
      </c>
      <c r="CL9" s="17">
        <v>0.62222637875689002</v>
      </c>
    </row>
    <row r="10" spans="2:90" ht="29" x14ac:dyDescent="0.35">
      <c r="B10" s="21" t="s">
        <v>589</v>
      </c>
      <c r="C10" s="17">
        <v>0.27395394775968102</v>
      </c>
      <c r="D10" s="17">
        <v>0.29749704890325401</v>
      </c>
      <c r="E10" s="17">
        <v>0.25048585205552898</v>
      </c>
      <c r="F10" s="17"/>
      <c r="G10" s="17">
        <v>0.247828396428767</v>
      </c>
      <c r="H10" s="17">
        <v>0.27199800934669699</v>
      </c>
      <c r="I10" s="17">
        <v>0.25226114038888697</v>
      </c>
      <c r="J10" s="17">
        <v>0.26181208908561798</v>
      </c>
      <c r="K10" s="17">
        <v>0.299577272098147</v>
      </c>
      <c r="L10" s="17">
        <v>0.24094899383531801</v>
      </c>
      <c r="M10" s="17">
        <v>0.279403343587936</v>
      </c>
      <c r="N10" s="17">
        <v>0.301015486793689</v>
      </c>
      <c r="O10" s="17">
        <v>0.30514198853805402</v>
      </c>
      <c r="P10" s="17"/>
      <c r="Q10" s="17">
        <v>0.29509240331535402</v>
      </c>
      <c r="R10" s="17">
        <v>0.36308905836185801</v>
      </c>
      <c r="S10" s="17">
        <v>0.28580472189297201</v>
      </c>
      <c r="T10" s="17">
        <v>0.26552804876925501</v>
      </c>
      <c r="U10" s="17"/>
      <c r="V10" s="17">
        <v>0.29953325611403497</v>
      </c>
      <c r="W10" s="17">
        <v>0.217300473196222</v>
      </c>
      <c r="X10" s="17">
        <v>0.29433236391156598</v>
      </c>
      <c r="Y10" s="17">
        <v>0.30951609982294398</v>
      </c>
      <c r="Z10" s="17">
        <v>0.28271829480264499</v>
      </c>
      <c r="AA10" s="17">
        <v>0.33706319664349299</v>
      </c>
      <c r="AB10" s="17">
        <v>0.27117627204781403</v>
      </c>
      <c r="AC10" s="17">
        <v>0.20621500353948299</v>
      </c>
      <c r="AD10" s="17">
        <v>0.23317912518523801</v>
      </c>
      <c r="AE10" s="17"/>
      <c r="AF10" s="17">
        <v>0.26129650839431601</v>
      </c>
      <c r="AG10" s="17">
        <v>0.30560176043422399</v>
      </c>
      <c r="AH10" s="17">
        <v>0.20732791800494199</v>
      </c>
      <c r="AI10" s="17">
        <v>0.33830931050487001</v>
      </c>
      <c r="AJ10" s="17">
        <v>0.25795831367057898</v>
      </c>
      <c r="AK10" s="17">
        <v>0.28452019854435601</v>
      </c>
      <c r="AL10" s="17"/>
      <c r="AM10" s="17">
        <v>0.32463918930197599</v>
      </c>
      <c r="AN10" s="17">
        <v>0.28479331443018902</v>
      </c>
      <c r="AO10" s="17">
        <v>0.23282880415781601</v>
      </c>
      <c r="AP10" s="17">
        <v>0.33841041263627902</v>
      </c>
      <c r="AQ10" s="17">
        <v>0.295418857133738</v>
      </c>
      <c r="AR10" s="17">
        <v>0.312276422756881</v>
      </c>
      <c r="AS10" s="17">
        <v>0.273357286956038</v>
      </c>
      <c r="AT10" s="17">
        <v>0.30057407810220499</v>
      </c>
      <c r="AU10" s="17">
        <v>0.265026881300718</v>
      </c>
      <c r="AV10" s="17">
        <v>0.24953767077951</v>
      </c>
      <c r="AW10" s="17">
        <v>0.362250583890255</v>
      </c>
      <c r="AX10" s="17">
        <v>0.259260257667081</v>
      </c>
      <c r="AY10" s="17">
        <v>0.20986384453019599</v>
      </c>
      <c r="AZ10" s="17">
        <v>0.19934843168003</v>
      </c>
      <c r="BA10" s="17">
        <v>0.287197203645782</v>
      </c>
      <c r="BB10" s="17">
        <v>0.30750092334344697</v>
      </c>
      <c r="BC10" s="17"/>
      <c r="BD10" s="17">
        <v>0.27190220474685001</v>
      </c>
      <c r="BE10" s="17">
        <v>0.26795492834722601</v>
      </c>
      <c r="BF10" s="17">
        <v>0.27776814263640498</v>
      </c>
      <c r="BG10" s="17"/>
      <c r="BH10" s="17">
        <v>0.25977659271076903</v>
      </c>
      <c r="BI10" s="17">
        <v>0.29240314698880299</v>
      </c>
      <c r="BJ10" s="17">
        <v>0.30592881807433198</v>
      </c>
      <c r="BK10" s="17"/>
      <c r="BL10" s="17">
        <v>0.294722290881336</v>
      </c>
      <c r="BM10" s="17">
        <v>0.26526350335882398</v>
      </c>
      <c r="BN10" s="17">
        <v>0.33611484251252999</v>
      </c>
      <c r="BO10" s="17"/>
      <c r="BP10" s="17">
        <v>0.27667152492779301</v>
      </c>
      <c r="BQ10" s="17">
        <v>0.27585228872360101</v>
      </c>
      <c r="BR10" s="17"/>
      <c r="BS10" s="17">
        <v>0.21056152124517499</v>
      </c>
      <c r="BT10" s="17">
        <v>0.22279354433300599</v>
      </c>
      <c r="BU10" s="17">
        <v>0.28792971775367898</v>
      </c>
      <c r="BV10" s="17">
        <v>0.32199653992864802</v>
      </c>
      <c r="BW10" s="17"/>
      <c r="BX10" s="17">
        <v>0.25137242879604199</v>
      </c>
      <c r="BY10" s="17">
        <v>0.23355077043834699</v>
      </c>
      <c r="BZ10" s="17">
        <v>0.27867385311170401</v>
      </c>
      <c r="CA10" s="17"/>
      <c r="CB10" s="17">
        <v>0.156552283167391</v>
      </c>
      <c r="CC10" s="17">
        <v>0.25201273892269899</v>
      </c>
      <c r="CD10" s="17">
        <v>0.280331264214777</v>
      </c>
      <c r="CE10" s="17">
        <v>0.29246579947551898</v>
      </c>
      <c r="CF10" s="17">
        <v>0.27505666591633698</v>
      </c>
      <c r="CG10" s="17">
        <v>0.41133866675466502</v>
      </c>
      <c r="CH10" s="17"/>
      <c r="CI10" s="17">
        <v>0.38761701476057098</v>
      </c>
      <c r="CJ10" s="17">
        <v>0.24438824821451399</v>
      </c>
      <c r="CK10" s="17">
        <v>0.32568922731309002</v>
      </c>
      <c r="CL10" s="17">
        <v>0.25212068793291098</v>
      </c>
    </row>
    <row r="11" spans="2:90" x14ac:dyDescent="0.35">
      <c r="B11" s="21" t="s">
        <v>110</v>
      </c>
      <c r="C11" s="23">
        <v>0.1440084692644</v>
      </c>
      <c r="D11" s="23">
        <v>0.14959062091869099</v>
      </c>
      <c r="E11" s="23">
        <v>0.13875564776980101</v>
      </c>
      <c r="F11" s="23"/>
      <c r="G11" s="23">
        <v>0.177848458626927</v>
      </c>
      <c r="H11" s="23">
        <v>0.18176638507242801</v>
      </c>
      <c r="I11" s="23">
        <v>0.133744125024233</v>
      </c>
      <c r="J11" s="23">
        <v>0.14555737702108601</v>
      </c>
      <c r="K11" s="23">
        <v>9.8098406211324402E-2</v>
      </c>
      <c r="L11" s="23">
        <v>0.13323816328966201</v>
      </c>
      <c r="M11" s="23">
        <v>0.10835740493609</v>
      </c>
      <c r="N11" s="23">
        <v>0.184253620202709</v>
      </c>
      <c r="O11" s="23">
        <v>0.13342373485473699</v>
      </c>
      <c r="P11" s="23"/>
      <c r="Q11" s="23">
        <v>0.156527390148123</v>
      </c>
      <c r="R11" s="23">
        <v>9.2545547027519395E-2</v>
      </c>
      <c r="S11" s="23">
        <v>0.11739999642853299</v>
      </c>
      <c r="T11" s="23">
        <v>0.14366998218653501</v>
      </c>
      <c r="U11" s="23"/>
      <c r="V11" s="23">
        <v>0.14750163828448501</v>
      </c>
      <c r="W11" s="23">
        <v>0.135393031507027</v>
      </c>
      <c r="X11" s="23">
        <v>9.1164361390258006E-2</v>
      </c>
      <c r="Y11" s="23">
        <v>0.140901634840536</v>
      </c>
      <c r="Z11" s="23">
        <v>0.144684247970334</v>
      </c>
      <c r="AA11" s="23">
        <v>0.15083180374573801</v>
      </c>
      <c r="AB11" s="23">
        <v>0.14577978682611101</v>
      </c>
      <c r="AC11" s="23">
        <v>0.209837439636853</v>
      </c>
      <c r="AD11" s="23">
        <v>0.16241496187534099</v>
      </c>
      <c r="AE11" s="23"/>
      <c r="AF11" s="23">
        <v>0.16466407770115499</v>
      </c>
      <c r="AG11" s="23">
        <v>0.10995491077370199</v>
      </c>
      <c r="AH11" s="23">
        <v>0.18269904149091401</v>
      </c>
      <c r="AI11" s="23">
        <v>0.16359093843143299</v>
      </c>
      <c r="AJ11" s="23">
        <v>0.15439607953911599</v>
      </c>
      <c r="AK11" s="23">
        <v>0.129402950943523</v>
      </c>
      <c r="AL11" s="23"/>
      <c r="AM11" s="23">
        <v>0.235472336558679</v>
      </c>
      <c r="AN11" s="23">
        <v>0.23219284218387701</v>
      </c>
      <c r="AO11" s="23">
        <v>0.16635119491640701</v>
      </c>
      <c r="AP11" s="23">
        <v>0.16341360909469499</v>
      </c>
      <c r="AQ11" s="23">
        <v>0.106827387598337</v>
      </c>
      <c r="AR11" s="23">
        <v>0.107241917951061</v>
      </c>
      <c r="AS11" s="23">
        <v>0.153975685676663</v>
      </c>
      <c r="AT11" s="23">
        <v>0.10961166526124599</v>
      </c>
      <c r="AU11" s="23">
        <v>0.101503735776924</v>
      </c>
      <c r="AV11" s="23">
        <v>8.9982191357153005E-2</v>
      </c>
      <c r="AW11" s="23">
        <v>7.6381144723881897E-2</v>
      </c>
      <c r="AX11" s="23">
        <v>0.19297426438360901</v>
      </c>
      <c r="AY11" s="23">
        <v>0.112919849066264</v>
      </c>
      <c r="AZ11" s="23">
        <v>8.1866817092444394E-2</v>
      </c>
      <c r="BA11" s="23">
        <v>0.116277639612355</v>
      </c>
      <c r="BB11" s="23">
        <v>8.9167805841477599E-2</v>
      </c>
      <c r="BC11" s="23"/>
      <c r="BD11" s="23">
        <v>0.115785830747236</v>
      </c>
      <c r="BE11" s="23">
        <v>0.15803060086804599</v>
      </c>
      <c r="BF11" s="23">
        <v>0.15483811137390699</v>
      </c>
      <c r="BG11" s="23"/>
      <c r="BH11" s="23">
        <v>0.14467255855394301</v>
      </c>
      <c r="BI11" s="23">
        <v>8.4350583373010796E-2</v>
      </c>
      <c r="BJ11" s="23">
        <v>8.2028624753080995E-2</v>
      </c>
      <c r="BK11" s="23"/>
      <c r="BL11" s="23">
        <v>0.129669059760436</v>
      </c>
      <c r="BM11" s="23">
        <v>0.106395672808757</v>
      </c>
      <c r="BN11" s="23">
        <v>0.104439473451837</v>
      </c>
      <c r="BO11" s="23"/>
      <c r="BP11" s="23">
        <v>0.116281455556072</v>
      </c>
      <c r="BQ11" s="23">
        <v>0.16456670703410001</v>
      </c>
      <c r="BR11" s="23"/>
      <c r="BS11" s="23">
        <v>7.7794877753889394E-2</v>
      </c>
      <c r="BT11" s="23">
        <v>0.103482788649369</v>
      </c>
      <c r="BU11" s="23">
        <v>0.14190123634568899</v>
      </c>
      <c r="BV11" s="23">
        <v>0.159384740355558</v>
      </c>
      <c r="BW11" s="23"/>
      <c r="BX11" s="23">
        <v>0.15335691720519101</v>
      </c>
      <c r="BY11" s="23">
        <v>0.109113211622215</v>
      </c>
      <c r="BZ11" s="23">
        <v>0.145226657655596</v>
      </c>
      <c r="CA11" s="23"/>
      <c r="CB11" s="23">
        <v>9.3478424423201797E-2</v>
      </c>
      <c r="CC11" s="23">
        <v>0.111725336087976</v>
      </c>
      <c r="CD11" s="23">
        <v>0.216458813632428</v>
      </c>
      <c r="CE11" s="23">
        <v>0.108248685183385</v>
      </c>
      <c r="CF11" s="23">
        <v>8.8916252858367698E-2</v>
      </c>
      <c r="CG11" s="23">
        <v>0.222256686337684</v>
      </c>
      <c r="CH11" s="23"/>
      <c r="CI11" s="23">
        <v>0.155571324972793</v>
      </c>
      <c r="CJ11" s="23">
        <v>9.2055338538068396E-2</v>
      </c>
      <c r="CK11" s="23">
        <v>0.31834339465268102</v>
      </c>
      <c r="CL11" s="23">
        <v>0.1256529333102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600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0.36927399322985299</v>
      </c>
      <c r="D9" s="17">
        <v>0.34523797018422198</v>
      </c>
      <c r="E9" s="17">
        <v>0.39366953673898802</v>
      </c>
      <c r="F9" s="17"/>
      <c r="G9" s="17">
        <v>0.31386298137837298</v>
      </c>
      <c r="H9" s="17">
        <v>0.289182346577875</v>
      </c>
      <c r="I9" s="17">
        <v>0.41863072949596403</v>
      </c>
      <c r="J9" s="17">
        <v>0.39622999676152498</v>
      </c>
      <c r="K9" s="17">
        <v>0.376683841515558</v>
      </c>
      <c r="L9" s="17">
        <v>0.34977137359843302</v>
      </c>
      <c r="M9" s="17">
        <v>0.36554905543768701</v>
      </c>
      <c r="N9" s="17">
        <v>0.37735727266639602</v>
      </c>
      <c r="O9" s="17">
        <v>0.43048508182705902</v>
      </c>
      <c r="P9" s="17"/>
      <c r="Q9" s="17">
        <v>0.36267791963031099</v>
      </c>
      <c r="R9" s="17">
        <v>0.34927158393917901</v>
      </c>
      <c r="S9" s="17">
        <v>0.341909765993402</v>
      </c>
      <c r="T9" s="17">
        <v>0.37491259412734501</v>
      </c>
      <c r="U9" s="17"/>
      <c r="V9" s="17">
        <v>0.37334184425107297</v>
      </c>
      <c r="W9" s="17">
        <v>0.347274903975899</v>
      </c>
      <c r="X9" s="17">
        <v>0.31707109537716699</v>
      </c>
      <c r="Y9" s="17">
        <v>0.29091730898753698</v>
      </c>
      <c r="Z9" s="17">
        <v>0.42374396329094599</v>
      </c>
      <c r="AA9" s="17">
        <v>0.41294007021732698</v>
      </c>
      <c r="AB9" s="17">
        <v>0.39096400090718297</v>
      </c>
      <c r="AC9" s="17">
        <v>0.39117751744466001</v>
      </c>
      <c r="AD9" s="17">
        <v>0.39311388400145397</v>
      </c>
      <c r="AE9" s="17"/>
      <c r="AF9" s="17">
        <v>0.37869564061752597</v>
      </c>
      <c r="AG9" s="17">
        <v>0.39144145974578298</v>
      </c>
      <c r="AH9" s="17">
        <v>0.34593827797492199</v>
      </c>
      <c r="AI9" s="17">
        <v>0.33567384265913502</v>
      </c>
      <c r="AJ9" s="17">
        <v>0.33690567184555298</v>
      </c>
      <c r="AK9" s="17">
        <v>0.38217270219552402</v>
      </c>
      <c r="AL9" s="17"/>
      <c r="AM9" s="17">
        <v>0.27457558388572501</v>
      </c>
      <c r="AN9" s="17">
        <v>0.36655213498184003</v>
      </c>
      <c r="AO9" s="17">
        <v>0.37938066852104402</v>
      </c>
      <c r="AP9" s="17">
        <v>0.292265041644929</v>
      </c>
      <c r="AQ9" s="17">
        <v>0.38001558745952801</v>
      </c>
      <c r="AR9" s="17">
        <v>0.46845746193957699</v>
      </c>
      <c r="AS9" s="17">
        <v>0.37458323662706799</v>
      </c>
      <c r="AT9" s="17">
        <v>0.41462815323559399</v>
      </c>
      <c r="AU9" s="17">
        <v>0.39253919946106502</v>
      </c>
      <c r="AV9" s="17">
        <v>0.356576851119835</v>
      </c>
      <c r="AW9" s="17">
        <v>0.39936001533556797</v>
      </c>
      <c r="AX9" s="17">
        <v>0.386231706086751</v>
      </c>
      <c r="AY9" s="17">
        <v>0.45226502726512702</v>
      </c>
      <c r="AZ9" s="17">
        <v>0.32278254315877702</v>
      </c>
      <c r="BA9" s="17">
        <v>0.407533996873506</v>
      </c>
      <c r="BB9" s="17">
        <v>0.31277906391355498</v>
      </c>
      <c r="BC9" s="17"/>
      <c r="BD9" s="17">
        <v>0.38842387124788502</v>
      </c>
      <c r="BE9" s="17">
        <v>0.32398004449319501</v>
      </c>
      <c r="BF9" s="17">
        <v>0.38317941482533102</v>
      </c>
      <c r="BG9" s="17"/>
      <c r="BH9" s="17">
        <v>0.38294083891361702</v>
      </c>
      <c r="BI9" s="17">
        <v>0.35165420695638799</v>
      </c>
      <c r="BJ9" s="17">
        <v>0.35783236962648102</v>
      </c>
      <c r="BK9" s="17"/>
      <c r="BL9" s="17">
        <v>0.37721702558936099</v>
      </c>
      <c r="BM9" s="17">
        <v>0.37197136654872398</v>
      </c>
      <c r="BN9" s="17">
        <v>0.361218164749321</v>
      </c>
      <c r="BO9" s="17"/>
      <c r="BP9" s="17">
        <v>0.32286455676518599</v>
      </c>
      <c r="BQ9" s="17">
        <v>0.37065448817603303</v>
      </c>
      <c r="BR9" s="17"/>
      <c r="BS9" s="17">
        <v>0.50544176120357098</v>
      </c>
      <c r="BT9" s="17">
        <v>0.47490725051674398</v>
      </c>
      <c r="BU9" s="17">
        <v>0.35475506963898901</v>
      </c>
      <c r="BV9" s="17">
        <v>0.28036746120587003</v>
      </c>
      <c r="BW9" s="17"/>
      <c r="BX9" s="17">
        <v>0.37446743650637798</v>
      </c>
      <c r="BY9" s="17">
        <v>0.36654647378772098</v>
      </c>
      <c r="BZ9" s="17">
        <v>0.36892709362501502</v>
      </c>
      <c r="CA9" s="17"/>
      <c r="CB9" s="17">
        <v>0.470883892602321</v>
      </c>
      <c r="CC9" s="17">
        <v>0.34742686256528099</v>
      </c>
      <c r="CD9" s="17">
        <v>0.29722674839937602</v>
      </c>
      <c r="CE9" s="17">
        <v>0.32336987904334402</v>
      </c>
      <c r="CF9" s="17">
        <v>0.44660195211417703</v>
      </c>
      <c r="CG9" s="17">
        <v>0.36410183955424402</v>
      </c>
      <c r="CH9" s="17"/>
      <c r="CI9" s="17">
        <v>0.32339643837951698</v>
      </c>
      <c r="CJ9" s="17">
        <v>0.41273230788808202</v>
      </c>
      <c r="CK9" s="17">
        <v>0.298077015504433</v>
      </c>
      <c r="CL9" s="17">
        <v>0.37288603803950598</v>
      </c>
    </row>
    <row r="10" spans="2:90" ht="29" x14ac:dyDescent="0.35">
      <c r="B10" s="21" t="s">
        <v>589</v>
      </c>
      <c r="C10" s="17">
        <v>0.45440043703149202</v>
      </c>
      <c r="D10" s="17">
        <v>0.47994811779985003</v>
      </c>
      <c r="E10" s="17">
        <v>0.42856603898462597</v>
      </c>
      <c r="F10" s="17"/>
      <c r="G10" s="17">
        <v>0.462193307358232</v>
      </c>
      <c r="H10" s="17">
        <v>0.47510422115711298</v>
      </c>
      <c r="I10" s="17">
        <v>0.42574972039291598</v>
      </c>
      <c r="J10" s="17">
        <v>0.409147452916993</v>
      </c>
      <c r="K10" s="17">
        <v>0.47314418621947901</v>
      </c>
      <c r="L10" s="17">
        <v>0.47797553758044498</v>
      </c>
      <c r="M10" s="17">
        <v>0.48952540306776599</v>
      </c>
      <c r="N10" s="17">
        <v>0.44753116621792899</v>
      </c>
      <c r="O10" s="17">
        <v>0.42876609414254302</v>
      </c>
      <c r="P10" s="17"/>
      <c r="Q10" s="17">
        <v>0.48961990000045502</v>
      </c>
      <c r="R10" s="17">
        <v>0.51188364469201997</v>
      </c>
      <c r="S10" s="17">
        <v>0.51737863529127803</v>
      </c>
      <c r="T10" s="17">
        <v>0.44401387549865601</v>
      </c>
      <c r="U10" s="17"/>
      <c r="V10" s="17">
        <v>0.46936422595798499</v>
      </c>
      <c r="W10" s="17">
        <v>0.455223345756397</v>
      </c>
      <c r="X10" s="17">
        <v>0.48725085239013299</v>
      </c>
      <c r="Y10" s="17">
        <v>0.52234737514143004</v>
      </c>
      <c r="Z10" s="17">
        <v>0.45917268177698001</v>
      </c>
      <c r="AA10" s="17">
        <v>0.42102658965247902</v>
      </c>
      <c r="AB10" s="17">
        <v>0.41791391909836001</v>
      </c>
      <c r="AC10" s="17">
        <v>0.37659922368081</v>
      </c>
      <c r="AD10" s="17">
        <v>0.434840380921169</v>
      </c>
      <c r="AE10" s="17"/>
      <c r="AF10" s="17">
        <v>0.42340646606514698</v>
      </c>
      <c r="AG10" s="17">
        <v>0.44642757361799201</v>
      </c>
      <c r="AH10" s="17">
        <v>0.43447243057521401</v>
      </c>
      <c r="AI10" s="17">
        <v>0.47482150241008803</v>
      </c>
      <c r="AJ10" s="17">
        <v>0.469714926862559</v>
      </c>
      <c r="AK10" s="17">
        <v>0.47353213051217802</v>
      </c>
      <c r="AL10" s="17"/>
      <c r="AM10" s="17">
        <v>0.41379755746622898</v>
      </c>
      <c r="AN10" s="17">
        <v>0.41429981273369099</v>
      </c>
      <c r="AO10" s="17">
        <v>0.37886170648120898</v>
      </c>
      <c r="AP10" s="17">
        <v>0.51960595616990601</v>
      </c>
      <c r="AQ10" s="17">
        <v>0.49022141438775102</v>
      </c>
      <c r="AR10" s="17">
        <v>0.39803684521477201</v>
      </c>
      <c r="AS10" s="17">
        <v>0.45439473841337502</v>
      </c>
      <c r="AT10" s="17">
        <v>0.40636765794071</v>
      </c>
      <c r="AU10" s="17">
        <v>0.48152597960134502</v>
      </c>
      <c r="AV10" s="17">
        <v>0.50664224142231595</v>
      </c>
      <c r="AW10" s="17">
        <v>0.50746799603672899</v>
      </c>
      <c r="AX10" s="17">
        <v>0.490573097063429</v>
      </c>
      <c r="AY10" s="17">
        <v>0.452036088076673</v>
      </c>
      <c r="AZ10" s="17">
        <v>0.47521171336156498</v>
      </c>
      <c r="BA10" s="17">
        <v>0.39752250477853901</v>
      </c>
      <c r="BB10" s="17">
        <v>0.56594665815461198</v>
      </c>
      <c r="BC10" s="17"/>
      <c r="BD10" s="17">
        <v>0.47464259211179799</v>
      </c>
      <c r="BE10" s="17">
        <v>0.455417678676374</v>
      </c>
      <c r="BF10" s="17">
        <v>0.44736056015851</v>
      </c>
      <c r="BG10" s="17"/>
      <c r="BH10" s="17">
        <v>0.44087099974603</v>
      </c>
      <c r="BI10" s="17">
        <v>0.50940616375213599</v>
      </c>
      <c r="BJ10" s="17">
        <v>0.52355281640514195</v>
      </c>
      <c r="BK10" s="17"/>
      <c r="BL10" s="17">
        <v>0.49473437819348098</v>
      </c>
      <c r="BM10" s="17">
        <v>0.515369842575926</v>
      </c>
      <c r="BN10" s="17">
        <v>0.55048756509867602</v>
      </c>
      <c r="BO10" s="17"/>
      <c r="BP10" s="17">
        <v>0.52017794149697005</v>
      </c>
      <c r="BQ10" s="17">
        <v>0.43426881556416802</v>
      </c>
      <c r="BR10" s="17"/>
      <c r="BS10" s="17">
        <v>0.36585366022744198</v>
      </c>
      <c r="BT10" s="17">
        <v>0.381817850966852</v>
      </c>
      <c r="BU10" s="17">
        <v>0.479152478608318</v>
      </c>
      <c r="BV10" s="17">
        <v>0.52886536943821305</v>
      </c>
      <c r="BW10" s="17"/>
      <c r="BX10" s="17">
        <v>0.48992417763630902</v>
      </c>
      <c r="BY10" s="17">
        <v>0.42743983620044701</v>
      </c>
      <c r="BZ10" s="17">
        <v>0.45253789154011398</v>
      </c>
      <c r="CA10" s="17"/>
      <c r="CB10" s="17">
        <v>0.353158461684001</v>
      </c>
      <c r="CC10" s="17">
        <v>0.51432555598651397</v>
      </c>
      <c r="CD10" s="17">
        <v>0.44818640682854499</v>
      </c>
      <c r="CE10" s="17">
        <v>0.54692541038451603</v>
      </c>
      <c r="CF10" s="17">
        <v>0.44328060832874</v>
      </c>
      <c r="CG10" s="17">
        <v>0.42261355571602499</v>
      </c>
      <c r="CH10" s="17"/>
      <c r="CI10" s="17">
        <v>0.46428774208163998</v>
      </c>
      <c r="CJ10" s="17">
        <v>0.45593553095182099</v>
      </c>
      <c r="CK10" s="17">
        <v>0.40129265870165598</v>
      </c>
      <c r="CL10" s="17">
        <v>0.46541247607668801</v>
      </c>
    </row>
    <row r="11" spans="2:90" x14ac:dyDescent="0.35">
      <c r="B11" s="21" t="s">
        <v>110</v>
      </c>
      <c r="C11" s="23">
        <v>0.17632556973865501</v>
      </c>
      <c r="D11" s="23">
        <v>0.174813912015927</v>
      </c>
      <c r="E11" s="23">
        <v>0.177764424276386</v>
      </c>
      <c r="F11" s="23"/>
      <c r="G11" s="23">
        <v>0.22394371126339499</v>
      </c>
      <c r="H11" s="23">
        <v>0.23571343226501201</v>
      </c>
      <c r="I11" s="23">
        <v>0.15561955011112</v>
      </c>
      <c r="J11" s="23">
        <v>0.19462255032148201</v>
      </c>
      <c r="K11" s="23">
        <v>0.15017197226496301</v>
      </c>
      <c r="L11" s="23">
        <v>0.172253088821123</v>
      </c>
      <c r="M11" s="23">
        <v>0.144925541494548</v>
      </c>
      <c r="N11" s="23">
        <v>0.175111561115675</v>
      </c>
      <c r="O11" s="23">
        <v>0.14074882403039801</v>
      </c>
      <c r="P11" s="23"/>
      <c r="Q11" s="23">
        <v>0.14770218036923499</v>
      </c>
      <c r="R11" s="23">
        <v>0.13884477136880199</v>
      </c>
      <c r="S11" s="23">
        <v>0.14071159871531999</v>
      </c>
      <c r="T11" s="23">
        <v>0.18107353037400001</v>
      </c>
      <c r="U11" s="23"/>
      <c r="V11" s="23">
        <v>0.15729392979094201</v>
      </c>
      <c r="W11" s="23">
        <v>0.197501750267704</v>
      </c>
      <c r="X11" s="23">
        <v>0.19567805223270099</v>
      </c>
      <c r="Y11" s="23">
        <v>0.18673531587103201</v>
      </c>
      <c r="Z11" s="23">
        <v>0.117083354932074</v>
      </c>
      <c r="AA11" s="23">
        <v>0.166033340130194</v>
      </c>
      <c r="AB11" s="23">
        <v>0.19112207999445699</v>
      </c>
      <c r="AC11" s="23">
        <v>0.23222325887452999</v>
      </c>
      <c r="AD11" s="23">
        <v>0.172045735077377</v>
      </c>
      <c r="AE11" s="23"/>
      <c r="AF11" s="23">
        <v>0.19789789331732799</v>
      </c>
      <c r="AG11" s="23">
        <v>0.162130966636226</v>
      </c>
      <c r="AH11" s="23">
        <v>0.219589291449864</v>
      </c>
      <c r="AI11" s="23">
        <v>0.189504654930778</v>
      </c>
      <c r="AJ11" s="23">
        <v>0.19337940129188799</v>
      </c>
      <c r="AK11" s="23">
        <v>0.14429516729229799</v>
      </c>
      <c r="AL11" s="23"/>
      <c r="AM11" s="23">
        <v>0.31162685864804701</v>
      </c>
      <c r="AN11" s="23">
        <v>0.21914805228446901</v>
      </c>
      <c r="AO11" s="23">
        <v>0.241757624997747</v>
      </c>
      <c r="AP11" s="23">
        <v>0.18812900218516501</v>
      </c>
      <c r="AQ11" s="23">
        <v>0.12976299815272099</v>
      </c>
      <c r="AR11" s="23">
        <v>0.13350569284565</v>
      </c>
      <c r="AS11" s="23">
        <v>0.17102202495955701</v>
      </c>
      <c r="AT11" s="23">
        <v>0.17900418882369601</v>
      </c>
      <c r="AU11" s="23">
        <v>0.12593482093759001</v>
      </c>
      <c r="AV11" s="23">
        <v>0.13678090745784899</v>
      </c>
      <c r="AW11" s="23">
        <v>9.3171988627703706E-2</v>
      </c>
      <c r="AX11" s="23">
        <v>0.12319519684982</v>
      </c>
      <c r="AY11" s="23">
        <v>9.5698884658199201E-2</v>
      </c>
      <c r="AZ11" s="23">
        <v>0.202005743479658</v>
      </c>
      <c r="BA11" s="23">
        <v>0.19494349834795499</v>
      </c>
      <c r="BB11" s="23">
        <v>0.121274277931833</v>
      </c>
      <c r="BC11" s="23"/>
      <c r="BD11" s="23">
        <v>0.13693353664031699</v>
      </c>
      <c r="BE11" s="23">
        <v>0.22060227683043099</v>
      </c>
      <c r="BF11" s="23">
        <v>0.169460025016159</v>
      </c>
      <c r="BG11" s="23"/>
      <c r="BH11" s="23">
        <v>0.17618816134035301</v>
      </c>
      <c r="BI11" s="23">
        <v>0.13893962929147599</v>
      </c>
      <c r="BJ11" s="23">
        <v>0.118614813968377</v>
      </c>
      <c r="BK11" s="23"/>
      <c r="BL11" s="23">
        <v>0.128048596217158</v>
      </c>
      <c r="BM11" s="23">
        <v>0.11265879087535099</v>
      </c>
      <c r="BN11" s="23">
        <v>8.8294270152002294E-2</v>
      </c>
      <c r="BO11" s="23"/>
      <c r="BP11" s="23">
        <v>0.15695750173784301</v>
      </c>
      <c r="BQ11" s="23">
        <v>0.19507669625979901</v>
      </c>
      <c r="BR11" s="23"/>
      <c r="BS11" s="23">
        <v>0.12870457856898701</v>
      </c>
      <c r="BT11" s="23">
        <v>0.14327489851640399</v>
      </c>
      <c r="BU11" s="23">
        <v>0.16609245175269299</v>
      </c>
      <c r="BV11" s="23">
        <v>0.190767169355917</v>
      </c>
      <c r="BW11" s="23"/>
      <c r="BX11" s="23">
        <v>0.135608385857313</v>
      </c>
      <c r="BY11" s="23">
        <v>0.20601369001183201</v>
      </c>
      <c r="BZ11" s="23">
        <v>0.17853501483487</v>
      </c>
      <c r="CA11" s="23"/>
      <c r="CB11" s="23">
        <v>0.175957645713678</v>
      </c>
      <c r="CC11" s="23">
        <v>0.13824758144820501</v>
      </c>
      <c r="CD11" s="23">
        <v>0.25458684477207999</v>
      </c>
      <c r="CE11" s="23">
        <v>0.12970471057214</v>
      </c>
      <c r="CF11" s="23">
        <v>0.110117439557083</v>
      </c>
      <c r="CG11" s="23">
        <v>0.21328460472973099</v>
      </c>
      <c r="CH11" s="23"/>
      <c r="CI11" s="23">
        <v>0.21231581953884399</v>
      </c>
      <c r="CJ11" s="23">
        <v>0.13133216116009699</v>
      </c>
      <c r="CK11" s="23">
        <v>0.30063032579391102</v>
      </c>
      <c r="CL11" s="23">
        <v>0.16170148588380601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601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0.64111602528973799</v>
      </c>
      <c r="D9" s="17">
        <v>0.58169177319041199</v>
      </c>
      <c r="E9" s="17">
        <v>0.69736583206494196</v>
      </c>
      <c r="F9" s="17"/>
      <c r="G9" s="17">
        <v>0.63956267785368304</v>
      </c>
      <c r="H9" s="17">
        <v>0.57330029110198</v>
      </c>
      <c r="I9" s="17">
        <v>0.67334354837847998</v>
      </c>
      <c r="J9" s="17">
        <v>0.65936003513814001</v>
      </c>
      <c r="K9" s="17">
        <v>0.68190573145376698</v>
      </c>
      <c r="L9" s="17">
        <v>0.66311463456650199</v>
      </c>
      <c r="M9" s="17">
        <v>0.63984709616378799</v>
      </c>
      <c r="N9" s="17">
        <v>0.59594358330288899</v>
      </c>
      <c r="O9" s="17">
        <v>0.64700933793080695</v>
      </c>
      <c r="P9" s="17"/>
      <c r="Q9" s="17">
        <v>0.63633153857903202</v>
      </c>
      <c r="R9" s="17">
        <v>0.59688396537470301</v>
      </c>
      <c r="S9" s="17">
        <v>0.70665665758019502</v>
      </c>
      <c r="T9" s="17">
        <v>0.64651892790910204</v>
      </c>
      <c r="U9" s="17"/>
      <c r="V9" s="17">
        <v>0.63552817569521203</v>
      </c>
      <c r="W9" s="17">
        <v>0.64419664074397798</v>
      </c>
      <c r="X9" s="17">
        <v>0.65205266210322699</v>
      </c>
      <c r="Y9" s="17">
        <v>0.60095388005460604</v>
      </c>
      <c r="Z9" s="17">
        <v>0.64694503386709101</v>
      </c>
      <c r="AA9" s="17">
        <v>0.62130838115133102</v>
      </c>
      <c r="AB9" s="17">
        <v>0.68130133724759001</v>
      </c>
      <c r="AC9" s="17">
        <v>0.63143366292621605</v>
      </c>
      <c r="AD9" s="17">
        <v>0.652281175292587</v>
      </c>
      <c r="AE9" s="17"/>
      <c r="AF9" s="17">
        <v>0.62727839508252603</v>
      </c>
      <c r="AG9" s="17">
        <v>0.63278136270794305</v>
      </c>
      <c r="AH9" s="17">
        <v>0.63188612821894596</v>
      </c>
      <c r="AI9" s="17">
        <v>0.56821345231032305</v>
      </c>
      <c r="AJ9" s="17">
        <v>0.67872232018037604</v>
      </c>
      <c r="AK9" s="17">
        <v>0.64458148538793802</v>
      </c>
      <c r="AL9" s="17"/>
      <c r="AM9" s="17">
        <v>0.49554993537874698</v>
      </c>
      <c r="AN9" s="17">
        <v>0.59036585738180103</v>
      </c>
      <c r="AO9" s="17">
        <v>0.56355571627013001</v>
      </c>
      <c r="AP9" s="17">
        <v>0.555943451508216</v>
      </c>
      <c r="AQ9" s="17">
        <v>0.64367643016954001</v>
      </c>
      <c r="AR9" s="17">
        <v>0.61990288014332995</v>
      </c>
      <c r="AS9" s="17">
        <v>0.61346030006554197</v>
      </c>
      <c r="AT9" s="17">
        <v>0.60864874418104697</v>
      </c>
      <c r="AU9" s="17">
        <v>0.76106737290806503</v>
      </c>
      <c r="AV9" s="17">
        <v>0.75016306300999602</v>
      </c>
      <c r="AW9" s="17">
        <v>0.64428687999385004</v>
      </c>
      <c r="AX9" s="17">
        <v>0.68769339183704004</v>
      </c>
      <c r="AY9" s="17">
        <v>0.69182292118474298</v>
      </c>
      <c r="AZ9" s="17">
        <v>0.74364778277494903</v>
      </c>
      <c r="BA9" s="17">
        <v>0.69007474628384502</v>
      </c>
      <c r="BB9" s="17">
        <v>0.69191853959469096</v>
      </c>
      <c r="BC9" s="17"/>
      <c r="BD9" s="17">
        <v>0.67864558826925203</v>
      </c>
      <c r="BE9" s="17">
        <v>0.627435401432622</v>
      </c>
      <c r="BF9" s="17">
        <v>0.62273523709151901</v>
      </c>
      <c r="BG9" s="17"/>
      <c r="BH9" s="17">
        <v>0.65269551230872103</v>
      </c>
      <c r="BI9" s="17">
        <v>0.66977196605372902</v>
      </c>
      <c r="BJ9" s="17">
        <v>0.68229559854828703</v>
      </c>
      <c r="BK9" s="17"/>
      <c r="BL9" s="17">
        <v>0.61141055617788898</v>
      </c>
      <c r="BM9" s="17">
        <v>0.69277148285423695</v>
      </c>
      <c r="BN9" s="17">
        <v>0.64963661869342704</v>
      </c>
      <c r="BO9" s="17"/>
      <c r="BP9" s="17">
        <v>0.68361979672401296</v>
      </c>
      <c r="BQ9" s="17">
        <v>0.60661063231465295</v>
      </c>
      <c r="BR9" s="17"/>
      <c r="BS9" s="17">
        <v>0.77997917492891</v>
      </c>
      <c r="BT9" s="17">
        <v>0.72957190607099898</v>
      </c>
      <c r="BU9" s="17">
        <v>0.64054082640144805</v>
      </c>
      <c r="BV9" s="17">
        <v>0.57873971300675897</v>
      </c>
      <c r="BW9" s="17"/>
      <c r="BX9" s="17">
        <v>0.700685071391838</v>
      </c>
      <c r="BY9" s="17">
        <v>0.65922863936713305</v>
      </c>
      <c r="BZ9" s="17">
        <v>0.63410158399461902</v>
      </c>
      <c r="CA9" s="17"/>
      <c r="CB9" s="17">
        <v>0.80537792710892397</v>
      </c>
      <c r="CC9" s="17">
        <v>0.69388771280733297</v>
      </c>
      <c r="CD9" s="17">
        <v>0.56758472216234002</v>
      </c>
      <c r="CE9" s="17">
        <v>0.66785003720375002</v>
      </c>
      <c r="CF9" s="17">
        <v>0.70095539310267796</v>
      </c>
      <c r="CG9" s="17">
        <v>0.40846659881549102</v>
      </c>
      <c r="CH9" s="17"/>
      <c r="CI9" s="17">
        <v>0.54924031549639296</v>
      </c>
      <c r="CJ9" s="17">
        <v>0.73358830519808005</v>
      </c>
      <c r="CK9" s="17">
        <v>0.37638944919469702</v>
      </c>
      <c r="CL9" s="17">
        <v>0.67765165609637301</v>
      </c>
    </row>
    <row r="10" spans="2:90" ht="29" x14ac:dyDescent="0.35">
      <c r="B10" s="21" t="s">
        <v>589</v>
      </c>
      <c r="C10" s="17">
        <v>0.22937457634870001</v>
      </c>
      <c r="D10" s="17">
        <v>0.281023828639062</v>
      </c>
      <c r="E10" s="17">
        <v>0.179529198028444</v>
      </c>
      <c r="F10" s="17"/>
      <c r="G10" s="17">
        <v>0.20089251980148201</v>
      </c>
      <c r="H10" s="17">
        <v>0.23721800763643799</v>
      </c>
      <c r="I10" s="17">
        <v>0.230447541675037</v>
      </c>
      <c r="J10" s="17">
        <v>0.206523942900111</v>
      </c>
      <c r="K10" s="17">
        <v>0.24136689093797201</v>
      </c>
      <c r="L10" s="17">
        <v>0.20931996476655701</v>
      </c>
      <c r="M10" s="17">
        <v>0.24632386168152801</v>
      </c>
      <c r="N10" s="17">
        <v>0.246237693365745</v>
      </c>
      <c r="O10" s="17">
        <v>0.24268707401673101</v>
      </c>
      <c r="P10" s="17"/>
      <c r="Q10" s="17">
        <v>0.26194261474954</v>
      </c>
      <c r="R10" s="17">
        <v>0.31828210474040403</v>
      </c>
      <c r="S10" s="17">
        <v>0.20114480837404</v>
      </c>
      <c r="T10" s="17">
        <v>0.21934241376149399</v>
      </c>
      <c r="U10" s="17"/>
      <c r="V10" s="17">
        <v>0.23578993746197199</v>
      </c>
      <c r="W10" s="17">
        <v>0.213569405800597</v>
      </c>
      <c r="X10" s="17">
        <v>0.22496864892774099</v>
      </c>
      <c r="Y10" s="17">
        <v>0.24530402959984099</v>
      </c>
      <c r="Z10" s="17">
        <v>0.249153398162543</v>
      </c>
      <c r="AA10" s="17">
        <v>0.24795149877033501</v>
      </c>
      <c r="AB10" s="17">
        <v>0.20809191083235501</v>
      </c>
      <c r="AC10" s="17">
        <v>0.200523172290445</v>
      </c>
      <c r="AD10" s="17">
        <v>0.227698636132628</v>
      </c>
      <c r="AE10" s="17"/>
      <c r="AF10" s="17">
        <v>0.22281587848430501</v>
      </c>
      <c r="AG10" s="17">
        <v>0.26384978342488602</v>
      </c>
      <c r="AH10" s="17">
        <v>0.184309124549561</v>
      </c>
      <c r="AI10" s="17">
        <v>0.281984158721581</v>
      </c>
      <c r="AJ10" s="17">
        <v>0.18700301669892799</v>
      </c>
      <c r="AK10" s="17">
        <v>0.24619529182828101</v>
      </c>
      <c r="AL10" s="17"/>
      <c r="AM10" s="17">
        <v>0.30860389015703199</v>
      </c>
      <c r="AN10" s="17">
        <v>0.23420592260745901</v>
      </c>
      <c r="AO10" s="17">
        <v>0.25238248859551798</v>
      </c>
      <c r="AP10" s="17">
        <v>0.26679848633261</v>
      </c>
      <c r="AQ10" s="17">
        <v>0.28412113605496597</v>
      </c>
      <c r="AR10" s="17">
        <v>0.28199301279967198</v>
      </c>
      <c r="AS10" s="17">
        <v>0.28434256909494598</v>
      </c>
      <c r="AT10" s="17">
        <v>0.28560190492339899</v>
      </c>
      <c r="AU10" s="17">
        <v>0.17970344432955601</v>
      </c>
      <c r="AV10" s="17">
        <v>0.173987449995152</v>
      </c>
      <c r="AW10" s="17">
        <v>0.265439587374807</v>
      </c>
      <c r="AX10" s="17">
        <v>0.145001538448017</v>
      </c>
      <c r="AY10" s="17">
        <v>0.20927242399895701</v>
      </c>
      <c r="AZ10" s="17">
        <v>0.14314988772352599</v>
      </c>
      <c r="BA10" s="17">
        <v>0.17118452840669801</v>
      </c>
      <c r="BB10" s="17">
        <v>0.20697205188416601</v>
      </c>
      <c r="BC10" s="17"/>
      <c r="BD10" s="17">
        <v>0.21068129585982001</v>
      </c>
      <c r="BE10" s="17">
        <v>0.22579785986685499</v>
      </c>
      <c r="BF10" s="17">
        <v>0.25123856363067798</v>
      </c>
      <c r="BG10" s="17"/>
      <c r="BH10" s="17">
        <v>0.22305296645092401</v>
      </c>
      <c r="BI10" s="17">
        <v>0.25256787661234997</v>
      </c>
      <c r="BJ10" s="17">
        <v>0.21733077155161601</v>
      </c>
      <c r="BK10" s="17"/>
      <c r="BL10" s="17">
        <v>0.22582974547370799</v>
      </c>
      <c r="BM10" s="17">
        <v>0.23841369822719499</v>
      </c>
      <c r="BN10" s="17">
        <v>0.271575509080551</v>
      </c>
      <c r="BO10" s="17"/>
      <c r="BP10" s="17">
        <v>0.21606047309196599</v>
      </c>
      <c r="BQ10" s="17">
        <v>0.245755107836228</v>
      </c>
      <c r="BR10" s="17"/>
      <c r="BS10" s="17">
        <v>0.17435382152533799</v>
      </c>
      <c r="BT10" s="17">
        <v>0.175573412293624</v>
      </c>
      <c r="BU10" s="17">
        <v>0.24088474611718699</v>
      </c>
      <c r="BV10" s="17">
        <v>0.273463585911561</v>
      </c>
      <c r="BW10" s="17"/>
      <c r="BX10" s="17">
        <v>0.19584432110515501</v>
      </c>
      <c r="BY10" s="17">
        <v>0.23113011162864699</v>
      </c>
      <c r="BZ10" s="17">
        <v>0.23258848977355201</v>
      </c>
      <c r="CA10" s="17"/>
      <c r="CB10" s="17">
        <v>0.11822367040093899</v>
      </c>
      <c r="CC10" s="17">
        <v>0.199738121865601</v>
      </c>
      <c r="CD10" s="17">
        <v>0.244618144555139</v>
      </c>
      <c r="CE10" s="17">
        <v>0.23279447243870999</v>
      </c>
      <c r="CF10" s="17">
        <v>0.21843075645812501</v>
      </c>
      <c r="CG10" s="17">
        <v>0.38194854905820302</v>
      </c>
      <c r="CH10" s="17"/>
      <c r="CI10" s="17">
        <v>0.30121366685345202</v>
      </c>
      <c r="CJ10" s="17">
        <v>0.19109319517281401</v>
      </c>
      <c r="CK10" s="17">
        <v>0.33555631318989798</v>
      </c>
      <c r="CL10" s="17">
        <v>0.20757294502683299</v>
      </c>
    </row>
    <row r="11" spans="2:90" x14ac:dyDescent="0.35">
      <c r="B11" s="21" t="s">
        <v>110</v>
      </c>
      <c r="C11" s="23">
        <v>0.129509398361562</v>
      </c>
      <c r="D11" s="23">
        <v>0.13728439817052601</v>
      </c>
      <c r="E11" s="23">
        <v>0.123104969906614</v>
      </c>
      <c r="F11" s="23"/>
      <c r="G11" s="23">
        <v>0.15954480234483501</v>
      </c>
      <c r="H11" s="23">
        <v>0.18948170126158201</v>
      </c>
      <c r="I11" s="23">
        <v>9.6208909946483595E-2</v>
      </c>
      <c r="J11" s="23">
        <v>0.13411602196174899</v>
      </c>
      <c r="K11" s="23">
        <v>7.6727377608261704E-2</v>
      </c>
      <c r="L11" s="23">
        <v>0.127565400666941</v>
      </c>
      <c r="M11" s="23">
        <v>0.11382904215468399</v>
      </c>
      <c r="N11" s="23">
        <v>0.15781872333136701</v>
      </c>
      <c r="O11" s="23">
        <v>0.110303588052462</v>
      </c>
      <c r="P11" s="23"/>
      <c r="Q11" s="23">
        <v>0.101725846671429</v>
      </c>
      <c r="R11" s="23">
        <v>8.4833929884892897E-2</v>
      </c>
      <c r="S11" s="23">
        <v>9.2198534045765002E-2</v>
      </c>
      <c r="T11" s="23">
        <v>0.134138658329404</v>
      </c>
      <c r="U11" s="23"/>
      <c r="V11" s="23">
        <v>0.12868188684281601</v>
      </c>
      <c r="W11" s="23">
        <v>0.142233953455424</v>
      </c>
      <c r="X11" s="23">
        <v>0.122978688969032</v>
      </c>
      <c r="Y11" s="23">
        <v>0.153742090345553</v>
      </c>
      <c r="Z11" s="23">
        <v>0.103901567970366</v>
      </c>
      <c r="AA11" s="23">
        <v>0.13074012007833399</v>
      </c>
      <c r="AB11" s="23">
        <v>0.11060675192005499</v>
      </c>
      <c r="AC11" s="23">
        <v>0.168043164783339</v>
      </c>
      <c r="AD11" s="23">
        <v>0.120020188574786</v>
      </c>
      <c r="AE11" s="23"/>
      <c r="AF11" s="23">
        <v>0.14990572643316899</v>
      </c>
      <c r="AG11" s="23">
        <v>0.103368853867171</v>
      </c>
      <c r="AH11" s="23">
        <v>0.18380474723149301</v>
      </c>
      <c r="AI11" s="23">
        <v>0.149802388968096</v>
      </c>
      <c r="AJ11" s="23">
        <v>0.134274663120696</v>
      </c>
      <c r="AK11" s="23">
        <v>0.10922322278378099</v>
      </c>
      <c r="AL11" s="23"/>
      <c r="AM11" s="23">
        <v>0.19584617446422001</v>
      </c>
      <c r="AN11" s="23">
        <v>0.17542822001073999</v>
      </c>
      <c r="AO11" s="23">
        <v>0.184061795134352</v>
      </c>
      <c r="AP11" s="23">
        <v>0.177258062159174</v>
      </c>
      <c r="AQ11" s="23">
        <v>7.2202433775494498E-2</v>
      </c>
      <c r="AR11" s="23">
        <v>9.8104107056997805E-2</v>
      </c>
      <c r="AS11" s="23">
        <v>0.102197130839512</v>
      </c>
      <c r="AT11" s="23">
        <v>0.105749350895554</v>
      </c>
      <c r="AU11" s="23">
        <v>5.9229182762378603E-2</v>
      </c>
      <c r="AV11" s="23">
        <v>7.5849486994851598E-2</v>
      </c>
      <c r="AW11" s="23">
        <v>9.0273532631343703E-2</v>
      </c>
      <c r="AX11" s="23">
        <v>0.16730506971494299</v>
      </c>
      <c r="AY11" s="23">
        <v>9.8904654816299994E-2</v>
      </c>
      <c r="AZ11" s="23">
        <v>0.11320232950152601</v>
      </c>
      <c r="BA11" s="23">
        <v>0.138740725309456</v>
      </c>
      <c r="BB11" s="23">
        <v>0.101109408521143</v>
      </c>
      <c r="BC11" s="23"/>
      <c r="BD11" s="23">
        <v>0.110673115870928</v>
      </c>
      <c r="BE11" s="23">
        <v>0.14676673870052301</v>
      </c>
      <c r="BF11" s="23">
        <v>0.12602619927780301</v>
      </c>
      <c r="BG11" s="23"/>
      <c r="BH11" s="23">
        <v>0.124251521240355</v>
      </c>
      <c r="BI11" s="23">
        <v>7.7660157333921703E-2</v>
      </c>
      <c r="BJ11" s="23">
        <v>0.100373629900097</v>
      </c>
      <c r="BK11" s="23"/>
      <c r="BL11" s="23">
        <v>0.16275969834840301</v>
      </c>
      <c r="BM11" s="23">
        <v>6.8814818918568305E-2</v>
      </c>
      <c r="BN11" s="23">
        <v>7.8787872226022307E-2</v>
      </c>
      <c r="BO11" s="23"/>
      <c r="BP11" s="23">
        <v>0.100319730184021</v>
      </c>
      <c r="BQ11" s="23">
        <v>0.14763425984911899</v>
      </c>
      <c r="BR11" s="23"/>
      <c r="BS11" s="23">
        <v>4.5667003545752101E-2</v>
      </c>
      <c r="BT11" s="23">
        <v>9.4854681635377705E-2</v>
      </c>
      <c r="BU11" s="23">
        <v>0.118574427481365</v>
      </c>
      <c r="BV11" s="23">
        <v>0.14779670108168</v>
      </c>
      <c r="BW11" s="23"/>
      <c r="BX11" s="23">
        <v>0.103470607503008</v>
      </c>
      <c r="BY11" s="23">
        <v>0.10964124900422</v>
      </c>
      <c r="BZ11" s="23">
        <v>0.133309926231829</v>
      </c>
      <c r="CA11" s="23"/>
      <c r="CB11" s="23">
        <v>7.6398402490136894E-2</v>
      </c>
      <c r="CC11" s="23">
        <v>0.10637416532706601</v>
      </c>
      <c r="CD11" s="23">
        <v>0.18779713328252101</v>
      </c>
      <c r="CE11" s="23">
        <v>9.9355490357539697E-2</v>
      </c>
      <c r="CF11" s="23">
        <v>8.0613850439196999E-2</v>
      </c>
      <c r="CG11" s="23">
        <v>0.20958485212630501</v>
      </c>
      <c r="CH11" s="23"/>
      <c r="CI11" s="23">
        <v>0.14954601765015499</v>
      </c>
      <c r="CJ11" s="23">
        <v>7.5318499629106098E-2</v>
      </c>
      <c r="CK11" s="23">
        <v>0.288054237615405</v>
      </c>
      <c r="CL11" s="23">
        <v>0.114775398876793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154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0.54039932206973096</v>
      </c>
      <c r="D9" s="17">
        <v>0.52267463905424705</v>
      </c>
      <c r="E9" s="17">
        <v>0.56322429300534904</v>
      </c>
      <c r="F9" s="17"/>
      <c r="G9" s="17">
        <v>0.39555242378924499</v>
      </c>
      <c r="H9" s="17">
        <v>0.42183410266705501</v>
      </c>
      <c r="I9" s="17">
        <v>0.55724890077146205</v>
      </c>
      <c r="J9" s="17">
        <v>0.56333753330309499</v>
      </c>
      <c r="K9" s="17">
        <v>0.58953448569712497</v>
      </c>
      <c r="L9" s="17">
        <v>0.62082716415551997</v>
      </c>
      <c r="M9" s="17">
        <v>0.60729084062794103</v>
      </c>
      <c r="N9" s="17">
        <v>0.57457493764197298</v>
      </c>
      <c r="O9" s="17">
        <v>0.524088467464493</v>
      </c>
      <c r="P9" s="17"/>
      <c r="Q9" s="17">
        <v>0.58429180643485401</v>
      </c>
      <c r="R9" s="17">
        <v>0.738826513152399</v>
      </c>
      <c r="S9" s="17">
        <v>0.52410924166652795</v>
      </c>
      <c r="T9" s="17">
        <v>0.52418701324232597</v>
      </c>
      <c r="U9" s="17"/>
      <c r="V9" s="17">
        <v>0.61535014057418402</v>
      </c>
      <c r="W9" s="17">
        <v>0.56070578910644797</v>
      </c>
      <c r="X9" s="17">
        <v>0.47883837618951602</v>
      </c>
      <c r="Y9" s="17">
        <v>0.51880330806458397</v>
      </c>
      <c r="Z9" s="17">
        <v>0.49973054208195899</v>
      </c>
      <c r="AA9" s="17">
        <v>0.52521557102203098</v>
      </c>
      <c r="AB9" s="17">
        <v>0.53563436806020703</v>
      </c>
      <c r="AC9" s="17">
        <v>0.50372873200398904</v>
      </c>
      <c r="AD9" s="17">
        <v>0.54148402695002096</v>
      </c>
      <c r="AE9" s="17"/>
      <c r="AF9" s="17">
        <v>0.51922594330705696</v>
      </c>
      <c r="AG9" s="17">
        <v>0.54283456864455804</v>
      </c>
      <c r="AH9" s="17">
        <v>0.52133365481733396</v>
      </c>
      <c r="AI9" s="17">
        <v>0.57593551997363601</v>
      </c>
      <c r="AJ9" s="17">
        <v>0.50425927450325203</v>
      </c>
      <c r="AK9" s="17">
        <v>0.57661481458184205</v>
      </c>
      <c r="AL9" s="17"/>
      <c r="AM9" s="17">
        <v>0.52813787663011702</v>
      </c>
      <c r="AN9" s="17">
        <v>0.44465525058513999</v>
      </c>
      <c r="AO9" s="17">
        <v>0.50344115949494705</v>
      </c>
      <c r="AP9" s="17">
        <v>0.51643135841959598</v>
      </c>
      <c r="AQ9" s="17">
        <v>0.57732359733243099</v>
      </c>
      <c r="AR9" s="17">
        <v>0.50293946066009698</v>
      </c>
      <c r="AS9" s="17">
        <v>0.57277292970092597</v>
      </c>
      <c r="AT9" s="17">
        <v>0.51557677278247305</v>
      </c>
      <c r="AU9" s="17">
        <v>0.54196808769444604</v>
      </c>
      <c r="AV9" s="17">
        <v>0.52912428941731704</v>
      </c>
      <c r="AW9" s="17">
        <v>0.54417266084405902</v>
      </c>
      <c r="AX9" s="17">
        <v>0.58209359977350095</v>
      </c>
      <c r="AY9" s="17">
        <v>0.58547447327719604</v>
      </c>
      <c r="AZ9" s="17">
        <v>0.58561752324002603</v>
      </c>
      <c r="BA9" s="17">
        <v>0.70908351158984195</v>
      </c>
      <c r="BB9" s="17">
        <v>0.58678193874545703</v>
      </c>
      <c r="BC9" s="17"/>
      <c r="BD9" s="17">
        <v>0.58082726967415998</v>
      </c>
      <c r="BE9" s="17">
        <v>0.44320863936697902</v>
      </c>
      <c r="BF9" s="17">
        <v>0.57655056986748099</v>
      </c>
      <c r="BG9" s="17"/>
      <c r="BH9" s="17">
        <v>0.546522626538683</v>
      </c>
      <c r="BI9" s="17">
        <v>0.62981823123346403</v>
      </c>
      <c r="BJ9" s="17">
        <v>0.55503296396646595</v>
      </c>
      <c r="BK9" s="17"/>
      <c r="BL9" s="17">
        <v>0.4730542816478</v>
      </c>
      <c r="BM9" s="17">
        <v>0.64231673929822397</v>
      </c>
      <c r="BN9" s="17">
        <v>0.602961345296535</v>
      </c>
      <c r="BO9" s="17"/>
      <c r="BP9" s="17">
        <v>0.53603916246389505</v>
      </c>
      <c r="BQ9" s="17">
        <v>0.52651683433028595</v>
      </c>
      <c r="BR9" s="17"/>
      <c r="BS9" s="17">
        <v>0.66300612378190205</v>
      </c>
      <c r="BT9" s="17">
        <v>0.58159975402735498</v>
      </c>
      <c r="BU9" s="17">
        <v>0.48995568262943801</v>
      </c>
      <c r="BV9" s="17">
        <v>0.51345099472722899</v>
      </c>
      <c r="BW9" s="17"/>
      <c r="BX9" s="17">
        <v>0.54388039127921095</v>
      </c>
      <c r="BY9" s="17">
        <v>0.464518198985372</v>
      </c>
      <c r="BZ9" s="17">
        <v>0.54471737761119399</v>
      </c>
      <c r="CA9" s="17"/>
      <c r="CB9" s="17">
        <v>0.68337356398031801</v>
      </c>
      <c r="CC9" s="17">
        <v>0.65513552651573304</v>
      </c>
      <c r="CD9" s="17">
        <v>0.214412213363464</v>
      </c>
      <c r="CE9" s="17">
        <v>0.67033185311103405</v>
      </c>
      <c r="CF9" s="17">
        <v>0.77138459613626298</v>
      </c>
      <c r="CG9" s="17">
        <v>0.37496192215676699</v>
      </c>
      <c r="CH9" s="17"/>
      <c r="CI9" s="17">
        <v>0.482007121363419</v>
      </c>
      <c r="CJ9" s="17">
        <v>0.55039237023554399</v>
      </c>
      <c r="CK9" s="17">
        <v>0.43393777886467</v>
      </c>
      <c r="CL9" s="17">
        <v>0.57594260736890701</v>
      </c>
    </row>
    <row r="10" spans="2:90" x14ac:dyDescent="0.35">
      <c r="B10" s="21" t="s">
        <v>147</v>
      </c>
      <c r="C10" s="17">
        <v>0.241050474324085</v>
      </c>
      <c r="D10" s="17">
        <v>0.25698894935481797</v>
      </c>
      <c r="E10" s="17">
        <v>0.224608981588582</v>
      </c>
      <c r="F10" s="17"/>
      <c r="G10" s="17">
        <v>0.31620482195500099</v>
      </c>
      <c r="H10" s="17">
        <v>0.28340035727316498</v>
      </c>
      <c r="I10" s="17">
        <v>0.23609493540052301</v>
      </c>
      <c r="J10" s="17">
        <v>0.23838790657206799</v>
      </c>
      <c r="K10" s="17">
        <v>0.22269911061635</v>
      </c>
      <c r="L10" s="17">
        <v>0.17152052173150101</v>
      </c>
      <c r="M10" s="17">
        <v>0.21615118894532301</v>
      </c>
      <c r="N10" s="17">
        <v>0.211578281795544</v>
      </c>
      <c r="O10" s="17">
        <v>0.27680969652934201</v>
      </c>
      <c r="P10" s="17"/>
      <c r="Q10" s="17">
        <v>0.20192423005785301</v>
      </c>
      <c r="R10" s="17">
        <v>0.14580026603639401</v>
      </c>
      <c r="S10" s="17">
        <v>0.23216794643775801</v>
      </c>
      <c r="T10" s="17">
        <v>0.25396510382277399</v>
      </c>
      <c r="U10" s="17"/>
      <c r="V10" s="17">
        <v>0.18786814665245699</v>
      </c>
      <c r="W10" s="17">
        <v>0.22368731729602401</v>
      </c>
      <c r="X10" s="17">
        <v>0.29235579002054701</v>
      </c>
      <c r="Y10" s="17">
        <v>0.26045692518114699</v>
      </c>
      <c r="Z10" s="17">
        <v>0.29043631619183202</v>
      </c>
      <c r="AA10" s="17">
        <v>0.25600807526517499</v>
      </c>
      <c r="AB10" s="17">
        <v>0.23189191285994901</v>
      </c>
      <c r="AC10" s="17">
        <v>0.22998642109393799</v>
      </c>
      <c r="AD10" s="17">
        <v>0.23903952176569401</v>
      </c>
      <c r="AE10" s="17"/>
      <c r="AF10" s="17">
        <v>0.26140561576661597</v>
      </c>
      <c r="AG10" s="17">
        <v>0.23524391227299299</v>
      </c>
      <c r="AH10" s="17">
        <v>0.21898841267785599</v>
      </c>
      <c r="AI10" s="17">
        <v>0.18678024666773599</v>
      </c>
      <c r="AJ10" s="17">
        <v>0.23661899782971499</v>
      </c>
      <c r="AK10" s="17">
        <v>0.24701171089975099</v>
      </c>
      <c r="AL10" s="17"/>
      <c r="AM10" s="17">
        <v>0.18327407730516901</v>
      </c>
      <c r="AN10" s="17">
        <v>0.237823513442454</v>
      </c>
      <c r="AO10" s="17">
        <v>0.219669271295869</v>
      </c>
      <c r="AP10" s="17">
        <v>0.256447805098791</v>
      </c>
      <c r="AQ10" s="17">
        <v>0.22741783832078999</v>
      </c>
      <c r="AR10" s="17">
        <v>0.29445728119574999</v>
      </c>
      <c r="AS10" s="17">
        <v>0.22616712541695499</v>
      </c>
      <c r="AT10" s="17">
        <v>0.25080514439866303</v>
      </c>
      <c r="AU10" s="17">
        <v>0.28939862135933098</v>
      </c>
      <c r="AV10" s="17">
        <v>0.28477106826203202</v>
      </c>
      <c r="AW10" s="17">
        <v>0.20913268081454101</v>
      </c>
      <c r="AX10" s="17">
        <v>0.22725372139118599</v>
      </c>
      <c r="AY10" s="17">
        <v>0.20993877067819</v>
      </c>
      <c r="AZ10" s="17">
        <v>0.16937092441299001</v>
      </c>
      <c r="BA10" s="17">
        <v>0.179188889673006</v>
      </c>
      <c r="BB10" s="17">
        <v>0.26423852880292698</v>
      </c>
      <c r="BC10" s="17"/>
      <c r="BD10" s="17">
        <v>0.23113119914440999</v>
      </c>
      <c r="BE10" s="17">
        <v>0.28563342586101798</v>
      </c>
      <c r="BF10" s="17">
        <v>0.22301349723904701</v>
      </c>
      <c r="BG10" s="17"/>
      <c r="BH10" s="17">
        <v>0.24158930244689</v>
      </c>
      <c r="BI10" s="17">
        <v>0.19420068286150199</v>
      </c>
      <c r="BJ10" s="17">
        <v>0.27042995908076101</v>
      </c>
      <c r="BK10" s="17"/>
      <c r="BL10" s="17">
        <v>0.30142028354210498</v>
      </c>
      <c r="BM10" s="17">
        <v>0.20835207322978699</v>
      </c>
      <c r="BN10" s="17">
        <v>0.211327355548974</v>
      </c>
      <c r="BO10" s="17"/>
      <c r="BP10" s="17">
        <v>0.24190185619045701</v>
      </c>
      <c r="BQ10" s="17">
        <v>0.24333797490197101</v>
      </c>
      <c r="BR10" s="17"/>
      <c r="BS10" s="17">
        <v>0.201368603926876</v>
      </c>
      <c r="BT10" s="17">
        <v>0.22928515607276401</v>
      </c>
      <c r="BU10" s="17">
        <v>0.28118641675234501</v>
      </c>
      <c r="BV10" s="17">
        <v>0.23485872730650201</v>
      </c>
      <c r="BW10" s="17"/>
      <c r="BX10" s="17">
        <v>0.21119394916758</v>
      </c>
      <c r="BY10" s="17">
        <v>0.23354163501283401</v>
      </c>
      <c r="BZ10" s="17">
        <v>0.24446973571393801</v>
      </c>
      <c r="CA10" s="17"/>
      <c r="CB10" s="17">
        <v>0.21219162013576001</v>
      </c>
      <c r="CC10" s="17">
        <v>0.18059163940417</v>
      </c>
      <c r="CD10" s="17">
        <v>0.33241266693257199</v>
      </c>
      <c r="CE10" s="17">
        <v>0.19875563649626901</v>
      </c>
      <c r="CF10" s="17">
        <v>0.16056070614082099</v>
      </c>
      <c r="CG10" s="17">
        <v>0.32670439192739698</v>
      </c>
      <c r="CH10" s="17"/>
      <c r="CI10" s="17">
        <v>0.28626063991926698</v>
      </c>
      <c r="CJ10" s="17">
        <v>0.20848359532079699</v>
      </c>
      <c r="CK10" s="17">
        <v>0.293935939489395</v>
      </c>
      <c r="CL10" s="17">
        <v>0.23603852249558499</v>
      </c>
    </row>
    <row r="11" spans="2:90" x14ac:dyDescent="0.35">
      <c r="B11" s="21" t="s">
        <v>148</v>
      </c>
      <c r="C11" s="17">
        <v>0.10316158757856</v>
      </c>
      <c r="D11" s="17">
        <v>9.8747169630194503E-2</v>
      </c>
      <c r="E11" s="17">
        <v>0.106119880505151</v>
      </c>
      <c r="F11" s="17"/>
      <c r="G11" s="17">
        <v>7.3108163797851802E-2</v>
      </c>
      <c r="H11" s="17">
        <v>0.13858235630144</v>
      </c>
      <c r="I11" s="17">
        <v>0.108402395795964</v>
      </c>
      <c r="J11" s="17">
        <v>7.6072374589394795E-2</v>
      </c>
      <c r="K11" s="17">
        <v>9.9595952031591606E-2</v>
      </c>
      <c r="L11" s="17">
        <v>0.10954240005526</v>
      </c>
      <c r="M11" s="17">
        <v>0.106580404616524</v>
      </c>
      <c r="N11" s="17">
        <v>0.10986286489392599</v>
      </c>
      <c r="O11" s="17">
        <v>0.10542472412895799</v>
      </c>
      <c r="P11" s="17"/>
      <c r="Q11" s="17">
        <v>0.106084787947478</v>
      </c>
      <c r="R11" s="17">
        <v>7.1087658806144705E-2</v>
      </c>
      <c r="S11" s="17">
        <v>0.12266175236534201</v>
      </c>
      <c r="T11" s="17">
        <v>0.103382888210902</v>
      </c>
      <c r="U11" s="17"/>
      <c r="V11" s="17">
        <v>8.5325814493143498E-2</v>
      </c>
      <c r="W11" s="17">
        <v>0.113269681147264</v>
      </c>
      <c r="X11" s="17">
        <v>9.6933282271425697E-2</v>
      </c>
      <c r="Y11" s="17">
        <v>0.13319654236023401</v>
      </c>
      <c r="Z11" s="17">
        <v>0.12133159259573</v>
      </c>
      <c r="AA11" s="17">
        <v>9.3692532368864004E-2</v>
      </c>
      <c r="AB11" s="17">
        <v>9.7501443691255796E-2</v>
      </c>
      <c r="AC11" s="17">
        <v>0.135059451150042</v>
      </c>
      <c r="AD11" s="17">
        <v>8.4343860812198995E-2</v>
      </c>
      <c r="AE11" s="17"/>
      <c r="AF11" s="17">
        <v>8.6994639513523306E-2</v>
      </c>
      <c r="AG11" s="17">
        <v>0.112190525736168</v>
      </c>
      <c r="AH11" s="17">
        <v>0.106023614310174</v>
      </c>
      <c r="AI11" s="17">
        <v>0.14395527037644701</v>
      </c>
      <c r="AJ11" s="17">
        <v>0.118397881908352</v>
      </c>
      <c r="AK11" s="17">
        <v>9.3580920701354806E-2</v>
      </c>
      <c r="AL11" s="17"/>
      <c r="AM11" s="17">
        <v>0.132410984759083</v>
      </c>
      <c r="AN11" s="17">
        <v>0.14974324115271301</v>
      </c>
      <c r="AO11" s="17">
        <v>9.4856230499756805E-2</v>
      </c>
      <c r="AP11" s="17">
        <v>0.10415520765549401</v>
      </c>
      <c r="AQ11" s="17">
        <v>0.105901879359415</v>
      </c>
      <c r="AR11" s="17">
        <v>0.134915304818645</v>
      </c>
      <c r="AS11" s="17">
        <v>9.5985223033881198E-2</v>
      </c>
      <c r="AT11" s="17">
        <v>0.15836074700927</v>
      </c>
      <c r="AU11" s="17">
        <v>6.6156106753442898E-2</v>
      </c>
      <c r="AV11" s="17">
        <v>9.0400039632306597E-2</v>
      </c>
      <c r="AW11" s="17">
        <v>0.10579653578838601</v>
      </c>
      <c r="AX11" s="17">
        <v>9.0245581433089805E-2</v>
      </c>
      <c r="AY11" s="17">
        <v>0.106319325767991</v>
      </c>
      <c r="AZ11" s="17">
        <v>3.5367935762450897E-2</v>
      </c>
      <c r="BA11" s="17">
        <v>3.23582908080568E-2</v>
      </c>
      <c r="BB11" s="17">
        <v>8.1729884212866505E-2</v>
      </c>
      <c r="BC11" s="17"/>
      <c r="BD11" s="17">
        <v>9.0998304387096704E-2</v>
      </c>
      <c r="BE11" s="17">
        <v>0.110075416299727</v>
      </c>
      <c r="BF11" s="17">
        <v>0.108607977485043</v>
      </c>
      <c r="BG11" s="17"/>
      <c r="BH11" s="17">
        <v>0.102756484377364</v>
      </c>
      <c r="BI11" s="17">
        <v>0.103096202467187</v>
      </c>
      <c r="BJ11" s="17">
        <v>8.4272668261316103E-2</v>
      </c>
      <c r="BK11" s="17"/>
      <c r="BL11" s="17">
        <v>0.14801414910057101</v>
      </c>
      <c r="BM11" s="17">
        <v>8.0315765582338994E-2</v>
      </c>
      <c r="BN11" s="17">
        <v>0.107981950320863</v>
      </c>
      <c r="BO11" s="17"/>
      <c r="BP11" s="17">
        <v>0.114097318492814</v>
      </c>
      <c r="BQ11" s="17">
        <v>0.10835391753066299</v>
      </c>
      <c r="BR11" s="17"/>
      <c r="BS11" s="17">
        <v>6.6016147655481E-2</v>
      </c>
      <c r="BT11" s="17">
        <v>9.2853691139844693E-2</v>
      </c>
      <c r="BU11" s="17">
        <v>0.11303643874282</v>
      </c>
      <c r="BV11" s="17">
        <v>0.11663491835763699</v>
      </c>
      <c r="BW11" s="17"/>
      <c r="BX11" s="17">
        <v>0.14877299436330799</v>
      </c>
      <c r="BY11" s="17">
        <v>0.13237686915952299</v>
      </c>
      <c r="BZ11" s="17">
        <v>9.6847645941964197E-2</v>
      </c>
      <c r="CA11" s="17"/>
      <c r="CB11" s="17">
        <v>5.1649507872749599E-2</v>
      </c>
      <c r="CC11" s="17">
        <v>7.9157637017718593E-2</v>
      </c>
      <c r="CD11" s="17">
        <v>0.198108072697641</v>
      </c>
      <c r="CE11" s="17">
        <v>6.6246481061091697E-2</v>
      </c>
      <c r="CF11" s="17">
        <v>3.42867769320555E-2</v>
      </c>
      <c r="CG11" s="17">
        <v>0.152560307590725</v>
      </c>
      <c r="CH11" s="17"/>
      <c r="CI11" s="17">
        <v>9.5880490939620797E-2</v>
      </c>
      <c r="CJ11" s="17">
        <v>9.7401114258447205E-2</v>
      </c>
      <c r="CK11" s="17">
        <v>0.143860345033652</v>
      </c>
      <c r="CL11" s="17">
        <v>9.7359797112368501E-2</v>
      </c>
    </row>
    <row r="12" spans="2:90" ht="29" x14ac:dyDescent="0.35">
      <c r="B12" s="21" t="s">
        <v>149</v>
      </c>
      <c r="C12" s="17">
        <v>4.5688709142957397E-2</v>
      </c>
      <c r="D12" s="17">
        <v>4.9552105318943503E-2</v>
      </c>
      <c r="E12" s="17">
        <v>3.96309018157266E-2</v>
      </c>
      <c r="F12" s="17"/>
      <c r="G12" s="17">
        <v>3.1752379057185302E-2</v>
      </c>
      <c r="H12" s="17">
        <v>3.1499698589844402E-2</v>
      </c>
      <c r="I12" s="17">
        <v>4.3388897797705897E-2</v>
      </c>
      <c r="J12" s="17">
        <v>5.4639359249182597E-2</v>
      </c>
      <c r="K12" s="17">
        <v>4.4307858604214899E-2</v>
      </c>
      <c r="L12" s="17">
        <v>5.7492240705417301E-2</v>
      </c>
      <c r="M12" s="17">
        <v>3.9690173250160797E-2</v>
      </c>
      <c r="N12" s="17">
        <v>5.8360755944812999E-2</v>
      </c>
      <c r="O12" s="17">
        <v>4.8355542564300198E-2</v>
      </c>
      <c r="P12" s="17"/>
      <c r="Q12" s="17">
        <v>4.1690368556385998E-2</v>
      </c>
      <c r="R12" s="17">
        <v>1.4154244099366799E-2</v>
      </c>
      <c r="S12" s="17">
        <v>4.8259192720543402E-2</v>
      </c>
      <c r="T12" s="17">
        <v>4.7913988982937597E-2</v>
      </c>
      <c r="U12" s="17"/>
      <c r="V12" s="17">
        <v>4.7459034384165398E-2</v>
      </c>
      <c r="W12" s="17">
        <v>2.61397425461414E-2</v>
      </c>
      <c r="X12" s="17">
        <v>6.3224404122710798E-2</v>
      </c>
      <c r="Y12" s="17">
        <v>3.1208514175166398E-2</v>
      </c>
      <c r="Z12" s="17">
        <v>4.9566180125093201E-2</v>
      </c>
      <c r="AA12" s="17">
        <v>5.5874709344405402E-2</v>
      </c>
      <c r="AB12" s="17">
        <v>5.0274531669592101E-2</v>
      </c>
      <c r="AC12" s="17">
        <v>6.7374431381920702E-2</v>
      </c>
      <c r="AD12" s="17">
        <v>4.34999022873446E-2</v>
      </c>
      <c r="AE12" s="17"/>
      <c r="AF12" s="17">
        <v>5.9162831779869002E-2</v>
      </c>
      <c r="AG12" s="17">
        <v>4.7401605279186201E-2</v>
      </c>
      <c r="AH12" s="17">
        <v>2.9132935807976001E-2</v>
      </c>
      <c r="AI12" s="17">
        <v>2.63390027045937E-2</v>
      </c>
      <c r="AJ12" s="17">
        <v>4.2624874030323799E-2</v>
      </c>
      <c r="AK12" s="17">
        <v>4.3280863493050999E-2</v>
      </c>
      <c r="AL12" s="17"/>
      <c r="AM12" s="17">
        <v>5.56641883109701E-2</v>
      </c>
      <c r="AN12" s="17">
        <v>9.3705282944929594E-2</v>
      </c>
      <c r="AO12" s="17">
        <v>0.119160851001512</v>
      </c>
      <c r="AP12" s="17">
        <v>6.8242014719155905E-2</v>
      </c>
      <c r="AQ12" s="17">
        <v>4.1877005791296898E-2</v>
      </c>
      <c r="AR12" s="17">
        <v>1.43252076469743E-2</v>
      </c>
      <c r="AS12" s="17">
        <v>5.3730614303228598E-2</v>
      </c>
      <c r="AT12" s="17">
        <v>1.20378360155672E-2</v>
      </c>
      <c r="AU12" s="17">
        <v>4.5226905366069103E-2</v>
      </c>
      <c r="AV12" s="17">
        <v>3.71568979793419E-2</v>
      </c>
      <c r="AW12" s="17">
        <v>5.5845798167689698E-2</v>
      </c>
      <c r="AX12" s="17">
        <v>3.9755827333974397E-2</v>
      </c>
      <c r="AY12" s="17">
        <v>1.6798524439691299E-2</v>
      </c>
      <c r="AZ12" s="17">
        <v>2.8871356194989501E-2</v>
      </c>
      <c r="BA12" s="17">
        <v>1.1924077254191799E-2</v>
      </c>
      <c r="BB12" s="17">
        <v>1.6140118525768202E-2</v>
      </c>
      <c r="BC12" s="17"/>
      <c r="BD12" s="17">
        <v>4.7542294471804997E-2</v>
      </c>
      <c r="BE12" s="17">
        <v>3.9883447970534502E-2</v>
      </c>
      <c r="BF12" s="17">
        <v>4.7181991992228098E-2</v>
      </c>
      <c r="BG12" s="17"/>
      <c r="BH12" s="17">
        <v>4.6029867038894202E-2</v>
      </c>
      <c r="BI12" s="17">
        <v>2.99906943557945E-2</v>
      </c>
      <c r="BJ12" s="17">
        <v>3.44382278405021E-2</v>
      </c>
      <c r="BK12" s="17"/>
      <c r="BL12" s="17">
        <v>3.357200824414E-2</v>
      </c>
      <c r="BM12" s="17">
        <v>4.1038078748874503E-2</v>
      </c>
      <c r="BN12" s="17">
        <v>4.0405637451070203E-2</v>
      </c>
      <c r="BO12" s="17"/>
      <c r="BP12" s="17">
        <v>2.7864355686543298E-2</v>
      </c>
      <c r="BQ12" s="17">
        <v>5.0200662739939499E-2</v>
      </c>
      <c r="BR12" s="17"/>
      <c r="BS12" s="17">
        <v>4.2135027067342103E-2</v>
      </c>
      <c r="BT12" s="17">
        <v>3.1797418357265197E-2</v>
      </c>
      <c r="BU12" s="17">
        <v>5.0366929936105198E-2</v>
      </c>
      <c r="BV12" s="17">
        <v>5.3761086372268597E-2</v>
      </c>
      <c r="BW12" s="17"/>
      <c r="BX12" s="17">
        <v>5.57430111368434E-2</v>
      </c>
      <c r="BY12" s="17">
        <v>6.8644287605346202E-2</v>
      </c>
      <c r="BZ12" s="17">
        <v>4.3282016866090699E-2</v>
      </c>
      <c r="CA12" s="17"/>
      <c r="CB12" s="17">
        <v>1.05301345653832E-2</v>
      </c>
      <c r="CC12" s="17">
        <v>1.00465115891479E-2</v>
      </c>
      <c r="CD12" s="17">
        <v>0.123220723378397</v>
      </c>
      <c r="CE12" s="17">
        <v>1.4643069015494101E-2</v>
      </c>
      <c r="CF12" s="17">
        <v>1.35472558258202E-2</v>
      </c>
      <c r="CG12" s="17">
        <v>7.7428461669344001E-2</v>
      </c>
      <c r="CH12" s="17"/>
      <c r="CI12" s="17">
        <v>3.6673607448850301E-2</v>
      </c>
      <c r="CJ12" s="17">
        <v>7.6451915922963701E-2</v>
      </c>
      <c r="CK12" s="17">
        <v>4.0660310715086002E-2</v>
      </c>
      <c r="CL12" s="17">
        <v>3.0906022335873799E-2</v>
      </c>
    </row>
    <row r="13" spans="2:90" x14ac:dyDescent="0.35">
      <c r="B13" s="21" t="s">
        <v>150</v>
      </c>
      <c r="C13" s="23">
        <v>6.9699906884666193E-2</v>
      </c>
      <c r="D13" s="23">
        <v>7.2037136641796506E-2</v>
      </c>
      <c r="E13" s="23">
        <v>6.6415943085191401E-2</v>
      </c>
      <c r="F13" s="23"/>
      <c r="G13" s="23">
        <v>0.18338221140071601</v>
      </c>
      <c r="H13" s="23">
        <v>0.12468348516849601</v>
      </c>
      <c r="I13" s="23">
        <v>5.4864870234345199E-2</v>
      </c>
      <c r="J13" s="23">
        <v>6.7562826286259994E-2</v>
      </c>
      <c r="K13" s="23">
        <v>4.3862593050718303E-2</v>
      </c>
      <c r="L13" s="23">
        <v>4.0617673352301598E-2</v>
      </c>
      <c r="M13" s="23">
        <v>3.0287392560051501E-2</v>
      </c>
      <c r="N13" s="23">
        <v>4.5623159723744401E-2</v>
      </c>
      <c r="O13" s="23">
        <v>4.5321569312905902E-2</v>
      </c>
      <c r="P13" s="23"/>
      <c r="Q13" s="23">
        <v>6.6008807003429398E-2</v>
      </c>
      <c r="R13" s="23">
        <v>3.0131317905694899E-2</v>
      </c>
      <c r="S13" s="23">
        <v>7.2801866809828794E-2</v>
      </c>
      <c r="T13" s="23">
        <v>7.0551005741060602E-2</v>
      </c>
      <c r="U13" s="23"/>
      <c r="V13" s="23">
        <v>6.3996863896050901E-2</v>
      </c>
      <c r="W13" s="23">
        <v>7.6197469904123002E-2</v>
      </c>
      <c r="X13" s="23">
        <v>6.8648147395801107E-2</v>
      </c>
      <c r="Y13" s="23">
        <v>5.6334710218868198E-2</v>
      </c>
      <c r="Z13" s="23">
        <v>3.8935369005385599E-2</v>
      </c>
      <c r="AA13" s="23">
        <v>6.92091119995253E-2</v>
      </c>
      <c r="AB13" s="23">
        <v>8.4697743718996493E-2</v>
      </c>
      <c r="AC13" s="23">
        <v>6.3850964370109897E-2</v>
      </c>
      <c r="AD13" s="23">
        <v>9.1632688184740907E-2</v>
      </c>
      <c r="AE13" s="23"/>
      <c r="AF13" s="23">
        <v>7.3210969632934206E-2</v>
      </c>
      <c r="AG13" s="23">
        <v>6.2329388067094101E-2</v>
      </c>
      <c r="AH13" s="23">
        <v>0.12452138238666</v>
      </c>
      <c r="AI13" s="23">
        <v>6.6989960277586899E-2</v>
      </c>
      <c r="AJ13" s="23">
        <v>9.8098971728357506E-2</v>
      </c>
      <c r="AK13" s="23">
        <v>3.9511690324001598E-2</v>
      </c>
      <c r="AL13" s="23"/>
      <c r="AM13" s="23">
        <v>0.10051287299466</v>
      </c>
      <c r="AN13" s="23">
        <v>7.4072711874762595E-2</v>
      </c>
      <c r="AO13" s="23">
        <v>6.2872487707914995E-2</v>
      </c>
      <c r="AP13" s="23">
        <v>5.4723614106962901E-2</v>
      </c>
      <c r="AQ13" s="23">
        <v>4.7479679196066799E-2</v>
      </c>
      <c r="AR13" s="23">
        <v>5.33627456785336E-2</v>
      </c>
      <c r="AS13" s="23">
        <v>5.1344107545010099E-2</v>
      </c>
      <c r="AT13" s="23">
        <v>6.3219499794027301E-2</v>
      </c>
      <c r="AU13" s="23">
        <v>5.7250278826710597E-2</v>
      </c>
      <c r="AV13" s="23">
        <v>5.8547704709002897E-2</v>
      </c>
      <c r="AW13" s="23">
        <v>8.5052324385324798E-2</v>
      </c>
      <c r="AX13" s="23">
        <v>6.0651270068248601E-2</v>
      </c>
      <c r="AY13" s="23">
        <v>8.1468905836932504E-2</v>
      </c>
      <c r="AZ13" s="23">
        <v>0.180772260389543</v>
      </c>
      <c r="BA13" s="23">
        <v>6.7445230674903003E-2</v>
      </c>
      <c r="BB13" s="23">
        <v>5.1109529712981397E-2</v>
      </c>
      <c r="BC13" s="23"/>
      <c r="BD13" s="23">
        <v>4.9500932322528397E-2</v>
      </c>
      <c r="BE13" s="23">
        <v>0.121199070501741</v>
      </c>
      <c r="BF13" s="23">
        <v>4.4645963416201299E-2</v>
      </c>
      <c r="BG13" s="23"/>
      <c r="BH13" s="23">
        <v>6.3101719598169403E-2</v>
      </c>
      <c r="BI13" s="23">
        <v>4.28941890820526E-2</v>
      </c>
      <c r="BJ13" s="23">
        <v>5.5826180850954803E-2</v>
      </c>
      <c r="BK13" s="23"/>
      <c r="BL13" s="23">
        <v>4.3939277465385201E-2</v>
      </c>
      <c r="BM13" s="23">
        <v>2.7977343140775001E-2</v>
      </c>
      <c r="BN13" s="23">
        <v>3.7323711382557599E-2</v>
      </c>
      <c r="BO13" s="23"/>
      <c r="BP13" s="23">
        <v>8.0097307166291001E-2</v>
      </c>
      <c r="BQ13" s="23">
        <v>7.1590610497140897E-2</v>
      </c>
      <c r="BR13" s="23"/>
      <c r="BS13" s="23">
        <v>2.74740975683988E-2</v>
      </c>
      <c r="BT13" s="23">
        <v>6.4463980402771098E-2</v>
      </c>
      <c r="BU13" s="23">
        <v>6.5454531939291197E-2</v>
      </c>
      <c r="BV13" s="23">
        <v>8.1294273236363596E-2</v>
      </c>
      <c r="BW13" s="23"/>
      <c r="BX13" s="23">
        <v>4.0409654053057902E-2</v>
      </c>
      <c r="BY13" s="23">
        <v>0.100919009236925</v>
      </c>
      <c r="BZ13" s="23">
        <v>7.0683223866813097E-2</v>
      </c>
      <c r="CA13" s="23"/>
      <c r="CB13" s="23">
        <v>4.2255173445789503E-2</v>
      </c>
      <c r="CC13" s="23">
        <v>7.5068685473229604E-2</v>
      </c>
      <c r="CD13" s="23">
        <v>0.131846323627927</v>
      </c>
      <c r="CE13" s="23">
        <v>5.0022960316111698E-2</v>
      </c>
      <c r="CF13" s="23">
        <v>2.02206649650403E-2</v>
      </c>
      <c r="CG13" s="23">
        <v>6.8344916655766003E-2</v>
      </c>
      <c r="CH13" s="23"/>
      <c r="CI13" s="23">
        <v>9.9178140328843103E-2</v>
      </c>
      <c r="CJ13" s="23">
        <v>6.7271004262248094E-2</v>
      </c>
      <c r="CK13" s="23">
        <v>8.7605625897197198E-2</v>
      </c>
      <c r="CL13" s="23">
        <v>5.9753050687265198E-2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602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0.363586593061962</v>
      </c>
      <c r="D9" s="17">
        <v>0.33483530614805501</v>
      </c>
      <c r="E9" s="17">
        <v>0.39386781105804902</v>
      </c>
      <c r="F9" s="17"/>
      <c r="G9" s="17">
        <v>0.27350987526861498</v>
      </c>
      <c r="H9" s="17">
        <v>0.30242359405085101</v>
      </c>
      <c r="I9" s="17">
        <v>0.320342349392024</v>
      </c>
      <c r="J9" s="17">
        <v>0.34796959498347402</v>
      </c>
      <c r="K9" s="17">
        <v>0.37848437838160698</v>
      </c>
      <c r="L9" s="17">
        <v>0.42388364564710501</v>
      </c>
      <c r="M9" s="17">
        <v>0.44726802472346999</v>
      </c>
      <c r="N9" s="17">
        <v>0.40460260097212702</v>
      </c>
      <c r="O9" s="17">
        <v>0.36068040078449298</v>
      </c>
      <c r="P9" s="17"/>
      <c r="Q9" s="17">
        <v>0.39099976407074399</v>
      </c>
      <c r="R9" s="17">
        <v>0.36285820758908</v>
      </c>
      <c r="S9" s="17">
        <v>0.42025150605246198</v>
      </c>
      <c r="T9" s="17">
        <v>0.36088767841993502</v>
      </c>
      <c r="U9" s="17"/>
      <c r="V9" s="17">
        <v>0.36588739671050102</v>
      </c>
      <c r="W9" s="17">
        <v>0.33821550884532797</v>
      </c>
      <c r="X9" s="17">
        <v>0.36161401368146301</v>
      </c>
      <c r="Y9" s="17">
        <v>0.348969075365269</v>
      </c>
      <c r="Z9" s="17">
        <v>0.40241338496958701</v>
      </c>
      <c r="AA9" s="17">
        <v>0.352202554727641</v>
      </c>
      <c r="AB9" s="17">
        <v>0.40748377177384998</v>
      </c>
      <c r="AC9" s="17">
        <v>0.36590397575705802</v>
      </c>
      <c r="AD9" s="17">
        <v>0.35256370835603101</v>
      </c>
      <c r="AE9" s="17"/>
      <c r="AF9" s="17">
        <v>0.34208329856168601</v>
      </c>
      <c r="AG9" s="17">
        <v>0.35355928663031699</v>
      </c>
      <c r="AH9" s="17">
        <v>0.32583498298908697</v>
      </c>
      <c r="AI9" s="17">
        <v>0.31767298863409099</v>
      </c>
      <c r="AJ9" s="17">
        <v>0.37636059054590598</v>
      </c>
      <c r="AK9" s="17">
        <v>0.39337911915898199</v>
      </c>
      <c r="AL9" s="17"/>
      <c r="AM9" s="17">
        <v>0.32785749485639898</v>
      </c>
      <c r="AN9" s="17">
        <v>0.35239730168033501</v>
      </c>
      <c r="AO9" s="17">
        <v>0.360610407036414</v>
      </c>
      <c r="AP9" s="17">
        <v>0.36852985751543199</v>
      </c>
      <c r="AQ9" s="17">
        <v>0.37006088605016002</v>
      </c>
      <c r="AR9" s="17">
        <v>0.38947147808816202</v>
      </c>
      <c r="AS9" s="17">
        <v>0.38239357217976699</v>
      </c>
      <c r="AT9" s="17">
        <v>0.39522517847328298</v>
      </c>
      <c r="AU9" s="17">
        <v>0.43550558245530002</v>
      </c>
      <c r="AV9" s="17">
        <v>0.32349232518261201</v>
      </c>
      <c r="AW9" s="17">
        <v>0.35937406662784999</v>
      </c>
      <c r="AX9" s="17">
        <v>0.26727446962936502</v>
      </c>
      <c r="AY9" s="17">
        <v>0.46196764729209</v>
      </c>
      <c r="AZ9" s="17">
        <v>0.32156119109710402</v>
      </c>
      <c r="BA9" s="17">
        <v>0.36185855140183198</v>
      </c>
      <c r="BB9" s="17">
        <v>0.41020539598481298</v>
      </c>
      <c r="BC9" s="17"/>
      <c r="BD9" s="17">
        <v>0.38871650499948301</v>
      </c>
      <c r="BE9" s="17">
        <v>0.31096524209829901</v>
      </c>
      <c r="BF9" s="17">
        <v>0.38666864029383402</v>
      </c>
      <c r="BG9" s="17"/>
      <c r="BH9" s="17">
        <v>0.349697243882651</v>
      </c>
      <c r="BI9" s="17">
        <v>0.46107755622683999</v>
      </c>
      <c r="BJ9" s="17">
        <v>0.40610703346188898</v>
      </c>
      <c r="BK9" s="17"/>
      <c r="BL9" s="17">
        <v>0.37233957736450801</v>
      </c>
      <c r="BM9" s="17">
        <v>0.44427788727706502</v>
      </c>
      <c r="BN9" s="17">
        <v>0.39019372350209502</v>
      </c>
      <c r="BO9" s="17"/>
      <c r="BP9" s="17">
        <v>0.38840132175124698</v>
      </c>
      <c r="BQ9" s="17">
        <v>0.35066251462004899</v>
      </c>
      <c r="BR9" s="17"/>
      <c r="BS9" s="17">
        <v>0.51359907418478201</v>
      </c>
      <c r="BT9" s="17">
        <v>0.42857240433344901</v>
      </c>
      <c r="BU9" s="17">
        <v>0.37750209618486502</v>
      </c>
      <c r="BV9" s="17">
        <v>0.28534135119954102</v>
      </c>
      <c r="BW9" s="17"/>
      <c r="BX9" s="17">
        <v>0.416412458037068</v>
      </c>
      <c r="BY9" s="17">
        <v>0.28246067956383403</v>
      </c>
      <c r="BZ9" s="17">
        <v>0.36333842845099101</v>
      </c>
      <c r="CA9" s="17"/>
      <c r="CB9" s="17">
        <v>0.46921108930630701</v>
      </c>
      <c r="CC9" s="17">
        <v>0.38458281141811301</v>
      </c>
      <c r="CD9" s="17">
        <v>0.21908810054898001</v>
      </c>
      <c r="CE9" s="17">
        <v>0.34335318980935903</v>
      </c>
      <c r="CF9" s="17">
        <v>0.46176159929793398</v>
      </c>
      <c r="CG9" s="17">
        <v>0.363891215104518</v>
      </c>
      <c r="CH9" s="17"/>
      <c r="CI9" s="17">
        <v>0.35828229994595601</v>
      </c>
      <c r="CJ9" s="17">
        <v>0.37617215311416002</v>
      </c>
      <c r="CK9" s="17">
        <v>0.320459836198976</v>
      </c>
      <c r="CL9" s="17">
        <v>0.36883285023975798</v>
      </c>
    </row>
    <row r="10" spans="2:90" ht="29" x14ac:dyDescent="0.35">
      <c r="B10" s="21" t="s">
        <v>589</v>
      </c>
      <c r="C10" s="17">
        <v>0.43866537870216399</v>
      </c>
      <c r="D10" s="17">
        <v>0.47213174469643798</v>
      </c>
      <c r="E10" s="17">
        <v>0.40544933381553799</v>
      </c>
      <c r="F10" s="17"/>
      <c r="G10" s="17">
        <v>0.464389291781312</v>
      </c>
      <c r="H10" s="17">
        <v>0.46910798182407198</v>
      </c>
      <c r="I10" s="17">
        <v>0.47445441012679701</v>
      </c>
      <c r="J10" s="17">
        <v>0.455629886250973</v>
      </c>
      <c r="K10" s="17">
        <v>0.43662234868795702</v>
      </c>
      <c r="L10" s="17">
        <v>0.42337172955319102</v>
      </c>
      <c r="M10" s="17">
        <v>0.39233055493473901</v>
      </c>
      <c r="N10" s="17">
        <v>0.38992457225020899</v>
      </c>
      <c r="O10" s="17">
        <v>0.45011519237032899</v>
      </c>
      <c r="P10" s="17"/>
      <c r="Q10" s="17">
        <v>0.42960174758540398</v>
      </c>
      <c r="R10" s="17">
        <v>0.49805531625920901</v>
      </c>
      <c r="S10" s="17">
        <v>0.41950980143416799</v>
      </c>
      <c r="T10" s="17">
        <v>0.438631090152029</v>
      </c>
      <c r="U10" s="17"/>
      <c r="V10" s="17">
        <v>0.43175845964220999</v>
      </c>
      <c r="W10" s="17">
        <v>0.437606519192344</v>
      </c>
      <c r="X10" s="17">
        <v>0.47611315744057597</v>
      </c>
      <c r="Y10" s="17">
        <v>0.44236514189221499</v>
      </c>
      <c r="Z10" s="17">
        <v>0.43910645728548597</v>
      </c>
      <c r="AA10" s="17">
        <v>0.44914875858006598</v>
      </c>
      <c r="AB10" s="17">
        <v>0.40293729639207299</v>
      </c>
      <c r="AC10" s="17">
        <v>0.38033915444946498</v>
      </c>
      <c r="AD10" s="17">
        <v>0.45459820308286503</v>
      </c>
      <c r="AE10" s="17"/>
      <c r="AF10" s="17">
        <v>0.45835917358223399</v>
      </c>
      <c r="AG10" s="17">
        <v>0.46471174674251198</v>
      </c>
      <c r="AH10" s="17">
        <v>0.40576033412004497</v>
      </c>
      <c r="AI10" s="17">
        <v>0.51146003097113402</v>
      </c>
      <c r="AJ10" s="17">
        <v>0.40476578576157102</v>
      </c>
      <c r="AK10" s="17">
        <v>0.43058975626796397</v>
      </c>
      <c r="AL10" s="17"/>
      <c r="AM10" s="17">
        <v>0.395484941733172</v>
      </c>
      <c r="AN10" s="17">
        <v>0.40551896924122299</v>
      </c>
      <c r="AO10" s="17">
        <v>0.42144137544119697</v>
      </c>
      <c r="AP10" s="17">
        <v>0.44649475488190798</v>
      </c>
      <c r="AQ10" s="17">
        <v>0.46652942057459201</v>
      </c>
      <c r="AR10" s="17">
        <v>0.41257381587029301</v>
      </c>
      <c r="AS10" s="17">
        <v>0.45705381908652598</v>
      </c>
      <c r="AT10" s="17">
        <v>0.45145115172774303</v>
      </c>
      <c r="AU10" s="17">
        <v>0.43972498258988002</v>
      </c>
      <c r="AV10" s="17">
        <v>0.49700270538351898</v>
      </c>
      <c r="AW10" s="17">
        <v>0.46436393635291201</v>
      </c>
      <c r="AX10" s="17">
        <v>0.51875034684343801</v>
      </c>
      <c r="AY10" s="17">
        <v>0.40389938552593602</v>
      </c>
      <c r="AZ10" s="17">
        <v>0.44372880488836097</v>
      </c>
      <c r="BA10" s="17">
        <v>0.441291927503902</v>
      </c>
      <c r="BB10" s="17">
        <v>0.47097564259878599</v>
      </c>
      <c r="BC10" s="17"/>
      <c r="BD10" s="17">
        <v>0.44136681528764599</v>
      </c>
      <c r="BE10" s="17">
        <v>0.45369434650964102</v>
      </c>
      <c r="BF10" s="17">
        <v>0.42908049441637702</v>
      </c>
      <c r="BG10" s="17"/>
      <c r="BH10" s="17">
        <v>0.45136005470212798</v>
      </c>
      <c r="BI10" s="17">
        <v>0.382744980945387</v>
      </c>
      <c r="BJ10" s="17">
        <v>0.47269946589120798</v>
      </c>
      <c r="BK10" s="17"/>
      <c r="BL10" s="17">
        <v>0.49321860820730301</v>
      </c>
      <c r="BM10" s="17">
        <v>0.41784786292435</v>
      </c>
      <c r="BN10" s="17">
        <v>0.46068642845556301</v>
      </c>
      <c r="BO10" s="17"/>
      <c r="BP10" s="17">
        <v>0.439328890525225</v>
      </c>
      <c r="BQ10" s="17">
        <v>0.437034626966328</v>
      </c>
      <c r="BR10" s="17"/>
      <c r="BS10" s="17">
        <v>0.325854702133066</v>
      </c>
      <c r="BT10" s="17">
        <v>0.38474128644557198</v>
      </c>
      <c r="BU10" s="17">
        <v>0.45116298772121399</v>
      </c>
      <c r="BV10" s="17">
        <v>0.50955791079684398</v>
      </c>
      <c r="BW10" s="17"/>
      <c r="BX10" s="17">
        <v>0.415510000394687</v>
      </c>
      <c r="BY10" s="17">
        <v>0.47198615547099299</v>
      </c>
      <c r="BZ10" s="17">
        <v>0.43891177437051798</v>
      </c>
      <c r="CA10" s="17"/>
      <c r="CB10" s="17">
        <v>0.34934911916650402</v>
      </c>
      <c r="CC10" s="17">
        <v>0.45719772271248998</v>
      </c>
      <c r="CD10" s="17">
        <v>0.50464702415136198</v>
      </c>
      <c r="CE10" s="17">
        <v>0.47993857260436201</v>
      </c>
      <c r="CF10" s="17">
        <v>0.40407123633797998</v>
      </c>
      <c r="CG10" s="17">
        <v>0.41128793962021898</v>
      </c>
      <c r="CH10" s="17"/>
      <c r="CI10" s="17">
        <v>0.41769656414369699</v>
      </c>
      <c r="CJ10" s="17">
        <v>0.46611482337930799</v>
      </c>
      <c r="CK10" s="17">
        <v>0.38143845899851397</v>
      </c>
      <c r="CL10" s="17">
        <v>0.44241252118449498</v>
      </c>
    </row>
    <row r="11" spans="2:90" x14ac:dyDescent="0.35">
      <c r="B11" s="21" t="s">
        <v>110</v>
      </c>
      <c r="C11" s="23">
        <v>0.19774802823587401</v>
      </c>
      <c r="D11" s="23">
        <v>0.193032949155508</v>
      </c>
      <c r="E11" s="23">
        <v>0.20068285512641301</v>
      </c>
      <c r="F11" s="23"/>
      <c r="G11" s="23">
        <v>0.26210083295007303</v>
      </c>
      <c r="H11" s="23">
        <v>0.22846842412507701</v>
      </c>
      <c r="I11" s="23">
        <v>0.20520324048117999</v>
      </c>
      <c r="J11" s="23">
        <v>0.19640051876555301</v>
      </c>
      <c r="K11" s="23">
        <v>0.184893272930436</v>
      </c>
      <c r="L11" s="23">
        <v>0.15274462479970399</v>
      </c>
      <c r="M11" s="23">
        <v>0.160401420341792</v>
      </c>
      <c r="N11" s="23">
        <v>0.20547282677766401</v>
      </c>
      <c r="O11" s="23">
        <v>0.189204406845178</v>
      </c>
      <c r="P11" s="23"/>
      <c r="Q11" s="23">
        <v>0.179398488343852</v>
      </c>
      <c r="R11" s="23">
        <v>0.13908647615171099</v>
      </c>
      <c r="S11" s="23">
        <v>0.16023869251337</v>
      </c>
      <c r="T11" s="23">
        <v>0.200481231428037</v>
      </c>
      <c r="U11" s="23"/>
      <c r="V11" s="23">
        <v>0.20235414364728899</v>
      </c>
      <c r="W11" s="23">
        <v>0.224177971962328</v>
      </c>
      <c r="X11" s="23">
        <v>0.16227282887795999</v>
      </c>
      <c r="Y11" s="23">
        <v>0.20866578274251599</v>
      </c>
      <c r="Z11" s="23">
        <v>0.15848015774492699</v>
      </c>
      <c r="AA11" s="23">
        <v>0.19864868669229299</v>
      </c>
      <c r="AB11" s="23">
        <v>0.18957893183407801</v>
      </c>
      <c r="AC11" s="23">
        <v>0.253756869793477</v>
      </c>
      <c r="AD11" s="23">
        <v>0.19283808856110399</v>
      </c>
      <c r="AE11" s="23"/>
      <c r="AF11" s="23">
        <v>0.19955752785608</v>
      </c>
      <c r="AG11" s="23">
        <v>0.18172896662717</v>
      </c>
      <c r="AH11" s="23">
        <v>0.268404682890869</v>
      </c>
      <c r="AI11" s="23">
        <v>0.17086698039477499</v>
      </c>
      <c r="AJ11" s="23">
        <v>0.218873623692523</v>
      </c>
      <c r="AK11" s="23">
        <v>0.176031124573055</v>
      </c>
      <c r="AL11" s="23"/>
      <c r="AM11" s="23">
        <v>0.27665756341042802</v>
      </c>
      <c r="AN11" s="23">
        <v>0.242083729078442</v>
      </c>
      <c r="AO11" s="23">
        <v>0.21794821752238899</v>
      </c>
      <c r="AP11" s="23">
        <v>0.18497538760266</v>
      </c>
      <c r="AQ11" s="23">
        <v>0.16340969337524799</v>
      </c>
      <c r="AR11" s="23">
        <v>0.197954706041545</v>
      </c>
      <c r="AS11" s="23">
        <v>0.160552608733707</v>
      </c>
      <c r="AT11" s="23">
        <v>0.15332366979897399</v>
      </c>
      <c r="AU11" s="23">
        <v>0.12476943495482</v>
      </c>
      <c r="AV11" s="23">
        <v>0.17950496943386901</v>
      </c>
      <c r="AW11" s="23">
        <v>0.176261997019238</v>
      </c>
      <c r="AX11" s="23">
        <v>0.21397518352719599</v>
      </c>
      <c r="AY11" s="23">
        <v>0.13413296718197501</v>
      </c>
      <c r="AZ11" s="23">
        <v>0.23471000401453501</v>
      </c>
      <c r="BA11" s="23">
        <v>0.19684952109426701</v>
      </c>
      <c r="BB11" s="23">
        <v>0.118818961416401</v>
      </c>
      <c r="BC11" s="23"/>
      <c r="BD11" s="23">
        <v>0.169916679712871</v>
      </c>
      <c r="BE11" s="23">
        <v>0.23534041139205999</v>
      </c>
      <c r="BF11" s="23">
        <v>0.18425086528978901</v>
      </c>
      <c r="BG11" s="23"/>
      <c r="BH11" s="23">
        <v>0.198942701415221</v>
      </c>
      <c r="BI11" s="23">
        <v>0.15617746282777301</v>
      </c>
      <c r="BJ11" s="23">
        <v>0.121193500646903</v>
      </c>
      <c r="BK11" s="23"/>
      <c r="BL11" s="23">
        <v>0.134441814428189</v>
      </c>
      <c r="BM11" s="23">
        <v>0.13787424979858501</v>
      </c>
      <c r="BN11" s="23">
        <v>0.14911984804234099</v>
      </c>
      <c r="BO11" s="23"/>
      <c r="BP11" s="23">
        <v>0.172269787723527</v>
      </c>
      <c r="BQ11" s="23">
        <v>0.21230285841362401</v>
      </c>
      <c r="BR11" s="23"/>
      <c r="BS11" s="23">
        <v>0.16054622368215199</v>
      </c>
      <c r="BT11" s="23">
        <v>0.18668630922097901</v>
      </c>
      <c r="BU11" s="23">
        <v>0.17133491609392101</v>
      </c>
      <c r="BV11" s="23">
        <v>0.205100738003615</v>
      </c>
      <c r="BW11" s="23"/>
      <c r="BX11" s="23">
        <v>0.168077541568246</v>
      </c>
      <c r="BY11" s="23">
        <v>0.24555316496517299</v>
      </c>
      <c r="BZ11" s="23">
        <v>0.197749797178491</v>
      </c>
      <c r="CA11" s="23"/>
      <c r="CB11" s="23">
        <v>0.181439791527189</v>
      </c>
      <c r="CC11" s="23">
        <v>0.158219465869397</v>
      </c>
      <c r="CD11" s="23">
        <v>0.27626487529965799</v>
      </c>
      <c r="CE11" s="23">
        <v>0.17670823758627999</v>
      </c>
      <c r="CF11" s="23">
        <v>0.13416716436408699</v>
      </c>
      <c r="CG11" s="23">
        <v>0.224820845275262</v>
      </c>
      <c r="CH11" s="23"/>
      <c r="CI11" s="23">
        <v>0.224021135910347</v>
      </c>
      <c r="CJ11" s="23">
        <v>0.15771302350653099</v>
      </c>
      <c r="CK11" s="23">
        <v>0.29810170480251003</v>
      </c>
      <c r="CL11" s="23">
        <v>0.18875462857574599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603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0.28824812908363501</v>
      </c>
      <c r="D9" s="17">
        <v>0.278681927504764</v>
      </c>
      <c r="E9" s="17">
        <v>0.30118174985196899</v>
      </c>
      <c r="F9" s="17"/>
      <c r="G9" s="17">
        <v>0.22310721027638999</v>
      </c>
      <c r="H9" s="17">
        <v>0.21357565365947501</v>
      </c>
      <c r="I9" s="17">
        <v>0.27843536678646802</v>
      </c>
      <c r="J9" s="17">
        <v>0.28722221351111299</v>
      </c>
      <c r="K9" s="17">
        <v>0.29719724960129101</v>
      </c>
      <c r="L9" s="17">
        <v>0.26897886159895601</v>
      </c>
      <c r="M9" s="17">
        <v>0.311552906409584</v>
      </c>
      <c r="N9" s="17">
        <v>0.35004141267611599</v>
      </c>
      <c r="O9" s="17">
        <v>0.35004325281939103</v>
      </c>
      <c r="P9" s="17"/>
      <c r="Q9" s="17">
        <v>0.298971011539933</v>
      </c>
      <c r="R9" s="17">
        <v>0.29450902151934799</v>
      </c>
      <c r="S9" s="17">
        <v>0.25207536624218002</v>
      </c>
      <c r="T9" s="17">
        <v>0.28995150644954598</v>
      </c>
      <c r="U9" s="17"/>
      <c r="V9" s="17">
        <v>0.32970793396987502</v>
      </c>
      <c r="W9" s="17">
        <v>0.22397031826615901</v>
      </c>
      <c r="X9" s="17">
        <v>0.24574602601828099</v>
      </c>
      <c r="Y9" s="17">
        <v>0.29965116954565701</v>
      </c>
      <c r="Z9" s="17">
        <v>0.34146500142623498</v>
      </c>
      <c r="AA9" s="17">
        <v>0.33011714557150201</v>
      </c>
      <c r="AB9" s="17">
        <v>0.30560814499012001</v>
      </c>
      <c r="AC9" s="17">
        <v>0.260221695014067</v>
      </c>
      <c r="AD9" s="17">
        <v>0.26103583800992303</v>
      </c>
      <c r="AE9" s="17"/>
      <c r="AF9" s="17">
        <v>0.28330321751910897</v>
      </c>
      <c r="AG9" s="17">
        <v>0.29701993135153598</v>
      </c>
      <c r="AH9" s="17">
        <v>0.23044594691575099</v>
      </c>
      <c r="AI9" s="17">
        <v>0.26639363569694302</v>
      </c>
      <c r="AJ9" s="17">
        <v>0.29576441145106702</v>
      </c>
      <c r="AK9" s="17">
        <v>0.30136090483607197</v>
      </c>
      <c r="AL9" s="17"/>
      <c r="AM9" s="17">
        <v>0.22838208388637901</v>
      </c>
      <c r="AN9" s="17">
        <v>0.30034649230743699</v>
      </c>
      <c r="AO9" s="17">
        <v>0.30955926070207501</v>
      </c>
      <c r="AP9" s="17">
        <v>0.24388355971811501</v>
      </c>
      <c r="AQ9" s="17">
        <v>0.33479606984557903</v>
      </c>
      <c r="AR9" s="17">
        <v>0.35435158338220202</v>
      </c>
      <c r="AS9" s="17">
        <v>0.26472451675104203</v>
      </c>
      <c r="AT9" s="17">
        <v>0.34619726983883797</v>
      </c>
      <c r="AU9" s="17">
        <v>0.27013685245740399</v>
      </c>
      <c r="AV9" s="17">
        <v>0.298840766509681</v>
      </c>
      <c r="AW9" s="17">
        <v>0.34497924092137899</v>
      </c>
      <c r="AX9" s="17">
        <v>0.328685519727894</v>
      </c>
      <c r="AY9" s="17">
        <v>0.31387038659294803</v>
      </c>
      <c r="AZ9" s="17">
        <v>0.28239068383328603</v>
      </c>
      <c r="BA9" s="17">
        <v>0.19392016928092001</v>
      </c>
      <c r="BB9" s="17">
        <v>0.26313915342911998</v>
      </c>
      <c r="BC9" s="17"/>
      <c r="BD9" s="17">
        <v>0.27690672032051</v>
      </c>
      <c r="BE9" s="17">
        <v>0.23380370488871499</v>
      </c>
      <c r="BF9" s="17">
        <v>0.33661716738410802</v>
      </c>
      <c r="BG9" s="17"/>
      <c r="BH9" s="17">
        <v>0.27813385718183697</v>
      </c>
      <c r="BI9" s="17">
        <v>0.350089902034809</v>
      </c>
      <c r="BJ9" s="17">
        <v>0.301521390008545</v>
      </c>
      <c r="BK9" s="17"/>
      <c r="BL9" s="17">
        <v>0.38666709544193301</v>
      </c>
      <c r="BM9" s="17">
        <v>0.32271449065625202</v>
      </c>
      <c r="BN9" s="17">
        <v>0.37938079073291697</v>
      </c>
      <c r="BO9" s="17"/>
      <c r="BP9" s="17">
        <v>0.27736653402063</v>
      </c>
      <c r="BQ9" s="17">
        <v>0.30430009130063101</v>
      </c>
      <c r="BR9" s="17"/>
      <c r="BS9" s="17">
        <v>0.38504564713023898</v>
      </c>
      <c r="BT9" s="17">
        <v>0.34074615284191601</v>
      </c>
      <c r="BU9" s="17">
        <v>0.29994646930288799</v>
      </c>
      <c r="BV9" s="17">
        <v>0.22888327425200899</v>
      </c>
      <c r="BW9" s="17"/>
      <c r="BX9" s="17">
        <v>0.32800307515946497</v>
      </c>
      <c r="BY9" s="17">
        <v>0.16890067520572799</v>
      </c>
      <c r="BZ9" s="17">
        <v>0.29164360676727202</v>
      </c>
      <c r="CA9" s="17"/>
      <c r="CB9" s="17">
        <v>0.35244664349638</v>
      </c>
      <c r="CC9" s="17">
        <v>0.27079712896351199</v>
      </c>
      <c r="CD9" s="17">
        <v>0.20389157245035699</v>
      </c>
      <c r="CE9" s="17">
        <v>0.25048186508411302</v>
      </c>
      <c r="CF9" s="17">
        <v>0.36331964057744298</v>
      </c>
      <c r="CG9" s="17">
        <v>0.334246965586318</v>
      </c>
      <c r="CH9" s="17"/>
      <c r="CI9" s="17">
        <v>0.274659210421835</v>
      </c>
      <c r="CJ9" s="17">
        <v>0.283431536250912</v>
      </c>
      <c r="CK9" s="17">
        <v>0.278123337980065</v>
      </c>
      <c r="CL9" s="17">
        <v>0.29683245115309898</v>
      </c>
    </row>
    <row r="10" spans="2:90" ht="29" x14ac:dyDescent="0.35">
      <c r="B10" s="21" t="s">
        <v>589</v>
      </c>
      <c r="C10" s="17">
        <v>0.55205084846319896</v>
      </c>
      <c r="D10" s="17">
        <v>0.57274412177243506</v>
      </c>
      <c r="E10" s="17">
        <v>0.52661614699595405</v>
      </c>
      <c r="F10" s="17"/>
      <c r="G10" s="17">
        <v>0.57670995628237098</v>
      </c>
      <c r="H10" s="17">
        <v>0.55942738295007599</v>
      </c>
      <c r="I10" s="17">
        <v>0.57635182925449002</v>
      </c>
      <c r="J10" s="17">
        <v>0.53342410232714998</v>
      </c>
      <c r="K10" s="17">
        <v>0.58470811852929205</v>
      </c>
      <c r="L10" s="17">
        <v>0.58601425351317404</v>
      </c>
      <c r="M10" s="17">
        <v>0.58137764586650698</v>
      </c>
      <c r="N10" s="17">
        <v>0.45720265246709102</v>
      </c>
      <c r="O10" s="17">
        <v>0.52263051166399899</v>
      </c>
      <c r="P10" s="17"/>
      <c r="Q10" s="17">
        <v>0.55802560268023904</v>
      </c>
      <c r="R10" s="17">
        <v>0.59393756546291998</v>
      </c>
      <c r="S10" s="17">
        <v>0.60439376432277303</v>
      </c>
      <c r="T10" s="17">
        <v>0.549728770605308</v>
      </c>
      <c r="U10" s="17"/>
      <c r="V10" s="17">
        <v>0.52846363258106399</v>
      </c>
      <c r="W10" s="17">
        <v>0.63642045223066002</v>
      </c>
      <c r="X10" s="17">
        <v>0.60005696413324305</v>
      </c>
      <c r="Y10" s="17">
        <v>0.51486047500769105</v>
      </c>
      <c r="Z10" s="17">
        <v>0.51259622997062904</v>
      </c>
      <c r="AA10" s="17">
        <v>0.519640112756664</v>
      </c>
      <c r="AB10" s="17">
        <v>0.51588971650729498</v>
      </c>
      <c r="AC10" s="17">
        <v>0.54378829638998905</v>
      </c>
      <c r="AD10" s="17">
        <v>0.55878451664090101</v>
      </c>
      <c r="AE10" s="17"/>
      <c r="AF10" s="17">
        <v>0.54299580772100198</v>
      </c>
      <c r="AG10" s="17">
        <v>0.54882394456008199</v>
      </c>
      <c r="AH10" s="17">
        <v>0.60360112022691104</v>
      </c>
      <c r="AI10" s="17">
        <v>0.57452760852321205</v>
      </c>
      <c r="AJ10" s="17">
        <v>0.52935883340851897</v>
      </c>
      <c r="AK10" s="17">
        <v>0.55808910980959103</v>
      </c>
      <c r="AL10" s="17"/>
      <c r="AM10" s="17">
        <v>0.49517053716776299</v>
      </c>
      <c r="AN10" s="17">
        <v>0.48152703982401202</v>
      </c>
      <c r="AO10" s="17">
        <v>0.51234578886244797</v>
      </c>
      <c r="AP10" s="17">
        <v>0.62317128547663703</v>
      </c>
      <c r="AQ10" s="17">
        <v>0.53932943374893405</v>
      </c>
      <c r="AR10" s="17">
        <v>0.50028803909762698</v>
      </c>
      <c r="AS10" s="17">
        <v>0.58885848821548603</v>
      </c>
      <c r="AT10" s="17">
        <v>0.54479894833112197</v>
      </c>
      <c r="AU10" s="17">
        <v>0.59422402274870101</v>
      </c>
      <c r="AV10" s="17">
        <v>0.56763044551877695</v>
      </c>
      <c r="AW10" s="17">
        <v>0.52305971492360503</v>
      </c>
      <c r="AX10" s="17">
        <v>0.53786443666589201</v>
      </c>
      <c r="AY10" s="17">
        <v>0.57437959961462004</v>
      </c>
      <c r="AZ10" s="17">
        <v>0.58476201255608296</v>
      </c>
      <c r="BA10" s="17">
        <v>0.59803311874489795</v>
      </c>
      <c r="BB10" s="17">
        <v>0.62291990413252096</v>
      </c>
      <c r="BC10" s="17"/>
      <c r="BD10" s="17">
        <v>0.59450827776387505</v>
      </c>
      <c r="BE10" s="17">
        <v>0.56841020878259196</v>
      </c>
      <c r="BF10" s="17">
        <v>0.510918223159183</v>
      </c>
      <c r="BG10" s="17"/>
      <c r="BH10" s="17">
        <v>0.563582307100714</v>
      </c>
      <c r="BI10" s="17">
        <v>0.55478583379837099</v>
      </c>
      <c r="BJ10" s="17">
        <v>0.58486147949951806</v>
      </c>
      <c r="BK10" s="17"/>
      <c r="BL10" s="17">
        <v>0.49664466542590402</v>
      </c>
      <c r="BM10" s="17">
        <v>0.58162347618001098</v>
      </c>
      <c r="BN10" s="17">
        <v>0.53001693522971804</v>
      </c>
      <c r="BO10" s="17"/>
      <c r="BP10" s="17">
        <v>0.57527196467338004</v>
      </c>
      <c r="BQ10" s="17">
        <v>0.52120259697819604</v>
      </c>
      <c r="BR10" s="17"/>
      <c r="BS10" s="17">
        <v>0.50432216715702705</v>
      </c>
      <c r="BT10" s="17">
        <v>0.54044734613193202</v>
      </c>
      <c r="BU10" s="17">
        <v>0.54660471315191395</v>
      </c>
      <c r="BV10" s="17">
        <v>0.59848786026369205</v>
      </c>
      <c r="BW10" s="17"/>
      <c r="BX10" s="17">
        <v>0.55852581617697294</v>
      </c>
      <c r="BY10" s="17">
        <v>0.61189883479817897</v>
      </c>
      <c r="BZ10" s="17">
        <v>0.54773170490191303</v>
      </c>
      <c r="CA10" s="17"/>
      <c r="CB10" s="17">
        <v>0.51195522141225402</v>
      </c>
      <c r="CC10" s="17">
        <v>0.58345148175876804</v>
      </c>
      <c r="CD10" s="17">
        <v>0.56621425032691397</v>
      </c>
      <c r="CE10" s="17">
        <v>0.62036983621049302</v>
      </c>
      <c r="CF10" s="17">
        <v>0.55680286055083095</v>
      </c>
      <c r="CG10" s="17">
        <v>0.463267442997082</v>
      </c>
      <c r="CH10" s="17"/>
      <c r="CI10" s="17">
        <v>0.54918106579583104</v>
      </c>
      <c r="CJ10" s="17">
        <v>0.59979822397990901</v>
      </c>
      <c r="CK10" s="17">
        <v>0.41963884102923799</v>
      </c>
      <c r="CL10" s="17">
        <v>0.55977800955732704</v>
      </c>
    </row>
    <row r="11" spans="2:90" x14ac:dyDescent="0.35">
      <c r="B11" s="21" t="s">
        <v>110</v>
      </c>
      <c r="C11" s="23">
        <v>0.159701022453166</v>
      </c>
      <c r="D11" s="23">
        <v>0.148573950722801</v>
      </c>
      <c r="E11" s="23">
        <v>0.17220210315207601</v>
      </c>
      <c r="F11" s="23"/>
      <c r="G11" s="23">
        <v>0.20018283344123899</v>
      </c>
      <c r="H11" s="23">
        <v>0.226996963390449</v>
      </c>
      <c r="I11" s="23">
        <v>0.14521280395904301</v>
      </c>
      <c r="J11" s="23">
        <v>0.179353684161737</v>
      </c>
      <c r="K11" s="23">
        <v>0.118094631869418</v>
      </c>
      <c r="L11" s="23">
        <v>0.14500688488787</v>
      </c>
      <c r="M11" s="23">
        <v>0.10706944772391</v>
      </c>
      <c r="N11" s="23">
        <v>0.19275593485679299</v>
      </c>
      <c r="O11" s="23">
        <v>0.12732623551660999</v>
      </c>
      <c r="P11" s="23"/>
      <c r="Q11" s="23">
        <v>0.14300338577982799</v>
      </c>
      <c r="R11" s="23">
        <v>0.111553413017732</v>
      </c>
      <c r="S11" s="23">
        <v>0.143530869435047</v>
      </c>
      <c r="T11" s="23">
        <v>0.16031972294514599</v>
      </c>
      <c r="U11" s="23"/>
      <c r="V11" s="23">
        <v>0.14182843344906099</v>
      </c>
      <c r="W11" s="23">
        <v>0.139609229503181</v>
      </c>
      <c r="X11" s="23">
        <v>0.15419700984847701</v>
      </c>
      <c r="Y11" s="23">
        <v>0.18548835544665099</v>
      </c>
      <c r="Z11" s="23">
        <v>0.14593876860313601</v>
      </c>
      <c r="AA11" s="23">
        <v>0.15024274167183399</v>
      </c>
      <c r="AB11" s="23">
        <v>0.17850213850258501</v>
      </c>
      <c r="AC11" s="23">
        <v>0.19599000859594401</v>
      </c>
      <c r="AD11" s="23">
        <v>0.18017964534917599</v>
      </c>
      <c r="AE11" s="23"/>
      <c r="AF11" s="23">
        <v>0.17370097475988899</v>
      </c>
      <c r="AG11" s="23">
        <v>0.154156124088382</v>
      </c>
      <c r="AH11" s="23">
        <v>0.165952932857338</v>
      </c>
      <c r="AI11" s="23">
        <v>0.15907875577984501</v>
      </c>
      <c r="AJ11" s="23">
        <v>0.17487675514041501</v>
      </c>
      <c r="AK11" s="23">
        <v>0.14054998535433699</v>
      </c>
      <c r="AL11" s="23"/>
      <c r="AM11" s="23">
        <v>0.27644737894585802</v>
      </c>
      <c r="AN11" s="23">
        <v>0.218126467868551</v>
      </c>
      <c r="AO11" s="23">
        <v>0.17809495043547699</v>
      </c>
      <c r="AP11" s="23">
        <v>0.13294515480524799</v>
      </c>
      <c r="AQ11" s="23">
        <v>0.12587449640548701</v>
      </c>
      <c r="AR11" s="23">
        <v>0.145360377520171</v>
      </c>
      <c r="AS11" s="23">
        <v>0.146416995033472</v>
      </c>
      <c r="AT11" s="23">
        <v>0.10900378183004</v>
      </c>
      <c r="AU11" s="23">
        <v>0.13563912479389501</v>
      </c>
      <c r="AV11" s="23">
        <v>0.133528787971542</v>
      </c>
      <c r="AW11" s="23">
        <v>0.131961044155016</v>
      </c>
      <c r="AX11" s="23">
        <v>0.13345004360621401</v>
      </c>
      <c r="AY11" s="23">
        <v>0.111750013792432</v>
      </c>
      <c r="AZ11" s="23">
        <v>0.13284730361063099</v>
      </c>
      <c r="BA11" s="23">
        <v>0.20804671197418201</v>
      </c>
      <c r="BB11" s="23">
        <v>0.11394094243835901</v>
      </c>
      <c r="BC11" s="23"/>
      <c r="BD11" s="23">
        <v>0.128585001915615</v>
      </c>
      <c r="BE11" s="23">
        <v>0.19778608632869299</v>
      </c>
      <c r="BF11" s="23">
        <v>0.15246460945671</v>
      </c>
      <c r="BG11" s="23"/>
      <c r="BH11" s="23">
        <v>0.158283835717449</v>
      </c>
      <c r="BI11" s="23">
        <v>9.5124264166820002E-2</v>
      </c>
      <c r="BJ11" s="23">
        <v>0.113617130491937</v>
      </c>
      <c r="BK11" s="23"/>
      <c r="BL11" s="23">
        <v>0.116688239132164</v>
      </c>
      <c r="BM11" s="23">
        <v>9.5662033163737004E-2</v>
      </c>
      <c r="BN11" s="23">
        <v>9.0602274037365496E-2</v>
      </c>
      <c r="BO11" s="23"/>
      <c r="BP11" s="23">
        <v>0.14736150130598999</v>
      </c>
      <c r="BQ11" s="23">
        <v>0.174497311721172</v>
      </c>
      <c r="BR11" s="23"/>
      <c r="BS11" s="23">
        <v>0.110632185712734</v>
      </c>
      <c r="BT11" s="23">
        <v>0.11880650102615201</v>
      </c>
      <c r="BU11" s="23">
        <v>0.15344881754519801</v>
      </c>
      <c r="BV11" s="23">
        <v>0.17262886548429901</v>
      </c>
      <c r="BW11" s="23"/>
      <c r="BX11" s="23">
        <v>0.113471108663562</v>
      </c>
      <c r="BY11" s="23">
        <v>0.21920048999609301</v>
      </c>
      <c r="BZ11" s="23">
        <v>0.160624688330815</v>
      </c>
      <c r="CA11" s="23"/>
      <c r="CB11" s="23">
        <v>0.13559813509136601</v>
      </c>
      <c r="CC11" s="23">
        <v>0.14575138927771999</v>
      </c>
      <c r="CD11" s="23">
        <v>0.22989417722272901</v>
      </c>
      <c r="CE11" s="23">
        <v>0.12914829870539399</v>
      </c>
      <c r="CF11" s="23">
        <v>7.9877498871726196E-2</v>
      </c>
      <c r="CG11" s="23">
        <v>0.202485591416599</v>
      </c>
      <c r="CH11" s="23"/>
      <c r="CI11" s="23">
        <v>0.17615972378233399</v>
      </c>
      <c r="CJ11" s="23">
        <v>0.116770239769179</v>
      </c>
      <c r="CK11" s="23">
        <v>0.30223782099069701</v>
      </c>
      <c r="CL11" s="23">
        <v>0.14338953928957399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604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588</v>
      </c>
      <c r="C9" s="17">
        <v>0.39590881150618101</v>
      </c>
      <c r="D9" s="17">
        <v>0.38484863424434601</v>
      </c>
      <c r="E9" s="17">
        <v>0.408437106279877</v>
      </c>
      <c r="F9" s="17"/>
      <c r="G9" s="17">
        <v>0.367107171383657</v>
      </c>
      <c r="H9" s="17">
        <v>0.289824765415023</v>
      </c>
      <c r="I9" s="17">
        <v>0.43670814520891099</v>
      </c>
      <c r="J9" s="17">
        <v>0.37861662857495998</v>
      </c>
      <c r="K9" s="17">
        <v>0.43324997351614902</v>
      </c>
      <c r="L9" s="17">
        <v>0.40531941066299798</v>
      </c>
      <c r="M9" s="17">
        <v>0.42306062415589402</v>
      </c>
      <c r="N9" s="17">
        <v>0.40393318018101398</v>
      </c>
      <c r="O9" s="17">
        <v>0.42038792496134902</v>
      </c>
      <c r="P9" s="17"/>
      <c r="Q9" s="17">
        <v>0.36958670825754403</v>
      </c>
      <c r="R9" s="17">
        <v>0.35106799697501601</v>
      </c>
      <c r="S9" s="17">
        <v>0.35192982017756702</v>
      </c>
      <c r="T9" s="17">
        <v>0.40258756914549898</v>
      </c>
      <c r="U9" s="17"/>
      <c r="V9" s="17">
        <v>0.334271178386088</v>
      </c>
      <c r="W9" s="17">
        <v>0.39390378506776802</v>
      </c>
      <c r="X9" s="17">
        <v>0.39539024402419898</v>
      </c>
      <c r="Y9" s="17">
        <v>0.40240059292963298</v>
      </c>
      <c r="Z9" s="17">
        <v>0.43483009121441502</v>
      </c>
      <c r="AA9" s="17">
        <v>0.38771881086204801</v>
      </c>
      <c r="AB9" s="17">
        <v>0.46201177360996598</v>
      </c>
      <c r="AC9" s="17">
        <v>0.420687133507954</v>
      </c>
      <c r="AD9" s="17">
        <v>0.39198564178489897</v>
      </c>
      <c r="AE9" s="17"/>
      <c r="AF9" s="17">
        <v>0.38905055635351199</v>
      </c>
      <c r="AG9" s="17">
        <v>0.41874276209183198</v>
      </c>
      <c r="AH9" s="17">
        <v>0.39475775716747502</v>
      </c>
      <c r="AI9" s="17">
        <v>0.34994546231280999</v>
      </c>
      <c r="AJ9" s="17">
        <v>0.37775665640878803</v>
      </c>
      <c r="AK9" s="17">
        <v>0.40528406874430101</v>
      </c>
      <c r="AL9" s="17"/>
      <c r="AM9" s="17">
        <v>0.26848242640100101</v>
      </c>
      <c r="AN9" s="17">
        <v>0.38015381131922799</v>
      </c>
      <c r="AO9" s="17">
        <v>0.43203493899371598</v>
      </c>
      <c r="AP9" s="17">
        <v>0.41780728496150499</v>
      </c>
      <c r="AQ9" s="17">
        <v>0.446891663129244</v>
      </c>
      <c r="AR9" s="17">
        <v>0.43312516963443498</v>
      </c>
      <c r="AS9" s="17">
        <v>0.37140939287443298</v>
      </c>
      <c r="AT9" s="17">
        <v>0.39938245461724797</v>
      </c>
      <c r="AU9" s="17">
        <v>0.38855067476583299</v>
      </c>
      <c r="AV9" s="17">
        <v>0.37451034082102302</v>
      </c>
      <c r="AW9" s="17">
        <v>0.386356219477064</v>
      </c>
      <c r="AX9" s="17">
        <v>0.46332416791233599</v>
      </c>
      <c r="AY9" s="17">
        <v>0.40091869971173799</v>
      </c>
      <c r="AZ9" s="17">
        <v>0.40865608623028399</v>
      </c>
      <c r="BA9" s="17">
        <v>0.45441037886973501</v>
      </c>
      <c r="BB9" s="17">
        <v>0.38506420154514898</v>
      </c>
      <c r="BC9" s="17"/>
      <c r="BD9" s="17">
        <v>0.40109792430824198</v>
      </c>
      <c r="BE9" s="17">
        <v>0.35474939386239301</v>
      </c>
      <c r="BF9" s="17">
        <v>0.42121645954012599</v>
      </c>
      <c r="BG9" s="17"/>
      <c r="BH9" s="17">
        <v>0.401929469165269</v>
      </c>
      <c r="BI9" s="17">
        <v>0.39800438716092801</v>
      </c>
      <c r="BJ9" s="17">
        <v>0.44818849286829998</v>
      </c>
      <c r="BK9" s="17"/>
      <c r="BL9" s="17">
        <v>0.42168990149430302</v>
      </c>
      <c r="BM9" s="17">
        <v>0.39607583116191197</v>
      </c>
      <c r="BN9" s="17">
        <v>0.43040591546815199</v>
      </c>
      <c r="BO9" s="17"/>
      <c r="BP9" s="17">
        <v>0.38462434350035202</v>
      </c>
      <c r="BQ9" s="17">
        <v>0.39346936496353602</v>
      </c>
      <c r="BR9" s="17"/>
      <c r="BS9" s="17">
        <v>0.59837604898710195</v>
      </c>
      <c r="BT9" s="17">
        <v>0.44403132352680402</v>
      </c>
      <c r="BU9" s="17">
        <v>0.38205757258172801</v>
      </c>
      <c r="BV9" s="17">
        <v>0.32107444981335498</v>
      </c>
      <c r="BW9" s="17"/>
      <c r="BX9" s="17">
        <v>0.44415826946467701</v>
      </c>
      <c r="BY9" s="17">
        <v>0.35707341044288798</v>
      </c>
      <c r="BZ9" s="17">
        <v>0.39351525880918298</v>
      </c>
      <c r="CA9" s="17"/>
      <c r="CB9" s="17">
        <v>0.49727406033938198</v>
      </c>
      <c r="CC9" s="17">
        <v>0.38271760708748498</v>
      </c>
      <c r="CD9" s="17">
        <v>0.34578619315374298</v>
      </c>
      <c r="CE9" s="17">
        <v>0.33197704444031101</v>
      </c>
      <c r="CF9" s="17">
        <v>0.45450082041784301</v>
      </c>
      <c r="CG9" s="17">
        <v>0.38422310728867298</v>
      </c>
      <c r="CH9" s="17"/>
      <c r="CI9" s="17">
        <v>0.381202118467242</v>
      </c>
      <c r="CJ9" s="17">
        <v>0.44284894377225198</v>
      </c>
      <c r="CK9" s="17">
        <v>0.30481718001033398</v>
      </c>
      <c r="CL9" s="17">
        <v>0.39576949081686202</v>
      </c>
    </row>
    <row r="10" spans="2:90" ht="29" x14ac:dyDescent="0.35">
      <c r="B10" s="21" t="s">
        <v>589</v>
      </c>
      <c r="C10" s="17">
        <v>0.41529257023598998</v>
      </c>
      <c r="D10" s="17">
        <v>0.42966178075983003</v>
      </c>
      <c r="E10" s="17">
        <v>0.39957516855131497</v>
      </c>
      <c r="F10" s="17"/>
      <c r="G10" s="17">
        <v>0.407792787141392</v>
      </c>
      <c r="H10" s="17">
        <v>0.45280879959375497</v>
      </c>
      <c r="I10" s="17">
        <v>0.40174930883023002</v>
      </c>
      <c r="J10" s="17">
        <v>0.44350051763181098</v>
      </c>
      <c r="K10" s="17">
        <v>0.409147806436085</v>
      </c>
      <c r="L10" s="17">
        <v>0.40231283557996</v>
      </c>
      <c r="M10" s="17">
        <v>0.42965781916124801</v>
      </c>
      <c r="N10" s="17">
        <v>0.38073070298512202</v>
      </c>
      <c r="O10" s="17">
        <v>0.41272867304373101</v>
      </c>
      <c r="P10" s="17"/>
      <c r="Q10" s="17">
        <v>0.477088680743047</v>
      </c>
      <c r="R10" s="17">
        <v>0.51491356914473596</v>
      </c>
      <c r="S10" s="17">
        <v>0.50961933167062401</v>
      </c>
      <c r="T10" s="17">
        <v>0.40013533327782203</v>
      </c>
      <c r="U10" s="17"/>
      <c r="V10" s="17">
        <v>0.505696639408863</v>
      </c>
      <c r="W10" s="17">
        <v>0.39338699128501903</v>
      </c>
      <c r="X10" s="17">
        <v>0.44536635409276698</v>
      </c>
      <c r="Y10" s="17">
        <v>0.39211319130412298</v>
      </c>
      <c r="Z10" s="17">
        <v>0.39902405427158899</v>
      </c>
      <c r="AA10" s="17">
        <v>0.42953033528974</v>
      </c>
      <c r="AB10" s="17">
        <v>0.33168515715875702</v>
      </c>
      <c r="AC10" s="17">
        <v>0.31732089475641501</v>
      </c>
      <c r="AD10" s="17">
        <v>0.41945648162414201</v>
      </c>
      <c r="AE10" s="17"/>
      <c r="AF10" s="17">
        <v>0.401123119104562</v>
      </c>
      <c r="AG10" s="17">
        <v>0.42762286556550999</v>
      </c>
      <c r="AH10" s="17">
        <v>0.334700160857761</v>
      </c>
      <c r="AI10" s="17">
        <v>0.44191411474291298</v>
      </c>
      <c r="AJ10" s="17">
        <v>0.42674869771165702</v>
      </c>
      <c r="AK10" s="17">
        <v>0.429405202642475</v>
      </c>
      <c r="AL10" s="17"/>
      <c r="AM10" s="17">
        <v>0.47824502394499302</v>
      </c>
      <c r="AN10" s="17">
        <v>0.39203707985380098</v>
      </c>
      <c r="AO10" s="17">
        <v>0.35626429847888302</v>
      </c>
      <c r="AP10" s="17">
        <v>0.39070442376277198</v>
      </c>
      <c r="AQ10" s="17">
        <v>0.42097277617527201</v>
      </c>
      <c r="AR10" s="17">
        <v>0.38226209542779499</v>
      </c>
      <c r="AS10" s="17">
        <v>0.45756032445445</v>
      </c>
      <c r="AT10" s="17">
        <v>0.443497000302569</v>
      </c>
      <c r="AU10" s="17">
        <v>0.49095019546931301</v>
      </c>
      <c r="AV10" s="17">
        <v>0.46015384682590799</v>
      </c>
      <c r="AW10" s="17">
        <v>0.45624268433091603</v>
      </c>
      <c r="AX10" s="17">
        <v>0.36786650638163199</v>
      </c>
      <c r="AY10" s="17">
        <v>0.43882153850724898</v>
      </c>
      <c r="AZ10" s="17">
        <v>0.406676124510369</v>
      </c>
      <c r="BA10" s="17">
        <v>0.35642665278032598</v>
      </c>
      <c r="BB10" s="17">
        <v>0.45248636709782403</v>
      </c>
      <c r="BC10" s="17"/>
      <c r="BD10" s="17">
        <v>0.42870014380858301</v>
      </c>
      <c r="BE10" s="17">
        <v>0.430315253715843</v>
      </c>
      <c r="BF10" s="17">
        <v>0.39444783025815999</v>
      </c>
      <c r="BG10" s="17"/>
      <c r="BH10" s="17">
        <v>0.40142736231005599</v>
      </c>
      <c r="BI10" s="17">
        <v>0.48015409925827501</v>
      </c>
      <c r="BJ10" s="17">
        <v>0.41881290869888699</v>
      </c>
      <c r="BK10" s="17"/>
      <c r="BL10" s="17">
        <v>0.46873094388953301</v>
      </c>
      <c r="BM10" s="17">
        <v>0.46318121026636</v>
      </c>
      <c r="BN10" s="17">
        <v>0.47339132871182499</v>
      </c>
      <c r="BO10" s="17"/>
      <c r="BP10" s="17">
        <v>0.462707628315353</v>
      </c>
      <c r="BQ10" s="17">
        <v>0.40486561166922502</v>
      </c>
      <c r="BR10" s="17"/>
      <c r="BS10" s="17">
        <v>0.27979142066100499</v>
      </c>
      <c r="BT10" s="17">
        <v>0.38984119062841999</v>
      </c>
      <c r="BU10" s="17">
        <v>0.45211805144262601</v>
      </c>
      <c r="BV10" s="17">
        <v>0.468112768532298</v>
      </c>
      <c r="BW10" s="17"/>
      <c r="BX10" s="17">
        <v>0.38478256995951599</v>
      </c>
      <c r="BY10" s="17">
        <v>0.471312443546477</v>
      </c>
      <c r="BZ10" s="17">
        <v>0.41487271027507699</v>
      </c>
      <c r="CA10" s="17"/>
      <c r="CB10" s="17">
        <v>0.31828412016235302</v>
      </c>
      <c r="CC10" s="17">
        <v>0.45420710063033398</v>
      </c>
      <c r="CD10" s="17">
        <v>0.39707629793168298</v>
      </c>
      <c r="CE10" s="17">
        <v>0.48519721674694999</v>
      </c>
      <c r="CF10" s="17">
        <v>0.44144774529101199</v>
      </c>
      <c r="CG10" s="17">
        <v>0.41474496725770899</v>
      </c>
      <c r="CH10" s="17"/>
      <c r="CI10" s="17">
        <v>0.41935596412752901</v>
      </c>
      <c r="CJ10" s="17">
        <v>0.39660314998510399</v>
      </c>
      <c r="CK10" s="17">
        <v>0.40469900206082399</v>
      </c>
      <c r="CL10" s="17">
        <v>0.42822333292440301</v>
      </c>
    </row>
    <row r="11" spans="2:90" x14ac:dyDescent="0.35">
      <c r="B11" s="21" t="s">
        <v>110</v>
      </c>
      <c r="C11" s="23">
        <v>0.18879861825782901</v>
      </c>
      <c r="D11" s="23">
        <v>0.18548958499582399</v>
      </c>
      <c r="E11" s="23">
        <v>0.19198772516880799</v>
      </c>
      <c r="F11" s="23"/>
      <c r="G11" s="23">
        <v>0.225100041474951</v>
      </c>
      <c r="H11" s="23">
        <v>0.25736643499122203</v>
      </c>
      <c r="I11" s="23">
        <v>0.16154254596085901</v>
      </c>
      <c r="J11" s="23">
        <v>0.17788285379322899</v>
      </c>
      <c r="K11" s="23">
        <v>0.157602220047767</v>
      </c>
      <c r="L11" s="23">
        <v>0.19236775375704199</v>
      </c>
      <c r="M11" s="23">
        <v>0.147281556682858</v>
      </c>
      <c r="N11" s="23">
        <v>0.215336116833863</v>
      </c>
      <c r="O11" s="23">
        <v>0.16688340199492099</v>
      </c>
      <c r="P11" s="23"/>
      <c r="Q11" s="23">
        <v>0.153324610999408</v>
      </c>
      <c r="R11" s="23">
        <v>0.13401843388024801</v>
      </c>
      <c r="S11" s="23">
        <v>0.138450848151809</v>
      </c>
      <c r="T11" s="23">
        <v>0.19727709757667999</v>
      </c>
      <c r="U11" s="23"/>
      <c r="V11" s="23">
        <v>0.160032182205049</v>
      </c>
      <c r="W11" s="23">
        <v>0.21270922364721301</v>
      </c>
      <c r="X11" s="23">
        <v>0.15924340188303401</v>
      </c>
      <c r="Y11" s="23">
        <v>0.20548621576624401</v>
      </c>
      <c r="Z11" s="23">
        <v>0.16614585451399599</v>
      </c>
      <c r="AA11" s="23">
        <v>0.18275085384821199</v>
      </c>
      <c r="AB11" s="23">
        <v>0.206303069231277</v>
      </c>
      <c r="AC11" s="23">
        <v>0.26199197173563099</v>
      </c>
      <c r="AD11" s="23">
        <v>0.18855787659095899</v>
      </c>
      <c r="AE11" s="23"/>
      <c r="AF11" s="23">
        <v>0.20982632454192601</v>
      </c>
      <c r="AG11" s="23">
        <v>0.153634372342659</v>
      </c>
      <c r="AH11" s="23">
        <v>0.27054208197476398</v>
      </c>
      <c r="AI11" s="23">
        <v>0.20814042294427601</v>
      </c>
      <c r="AJ11" s="23">
        <v>0.19549464587955501</v>
      </c>
      <c r="AK11" s="23">
        <v>0.16531072861322299</v>
      </c>
      <c r="AL11" s="23"/>
      <c r="AM11" s="23">
        <v>0.25327254965400597</v>
      </c>
      <c r="AN11" s="23">
        <v>0.227809108826971</v>
      </c>
      <c r="AO11" s="23">
        <v>0.211700762527402</v>
      </c>
      <c r="AP11" s="23">
        <v>0.191488291275723</v>
      </c>
      <c r="AQ11" s="23">
        <v>0.13213556069548299</v>
      </c>
      <c r="AR11" s="23">
        <v>0.18461273493777</v>
      </c>
      <c r="AS11" s="23">
        <v>0.171030282671116</v>
      </c>
      <c r="AT11" s="23">
        <v>0.157120545080183</v>
      </c>
      <c r="AU11" s="23">
        <v>0.120499129764854</v>
      </c>
      <c r="AV11" s="23">
        <v>0.16533581235306899</v>
      </c>
      <c r="AW11" s="23">
        <v>0.157401096192019</v>
      </c>
      <c r="AX11" s="23">
        <v>0.16880932570603199</v>
      </c>
      <c r="AY11" s="23">
        <v>0.160259761781013</v>
      </c>
      <c r="AZ11" s="23">
        <v>0.18466778925934699</v>
      </c>
      <c r="BA11" s="23">
        <v>0.18916296834993901</v>
      </c>
      <c r="BB11" s="23">
        <v>0.162449431357027</v>
      </c>
      <c r="BC11" s="23"/>
      <c r="BD11" s="23">
        <v>0.17020193188317501</v>
      </c>
      <c r="BE11" s="23">
        <v>0.21493535242176401</v>
      </c>
      <c r="BF11" s="23">
        <v>0.18433571020171399</v>
      </c>
      <c r="BG11" s="23"/>
      <c r="BH11" s="23">
        <v>0.196643168524675</v>
      </c>
      <c r="BI11" s="23">
        <v>0.12184151358079599</v>
      </c>
      <c r="BJ11" s="23">
        <v>0.132998598432813</v>
      </c>
      <c r="BK11" s="23"/>
      <c r="BL11" s="23">
        <v>0.10957915461616401</v>
      </c>
      <c r="BM11" s="23">
        <v>0.140742958571728</v>
      </c>
      <c r="BN11" s="23">
        <v>9.6202755820023106E-2</v>
      </c>
      <c r="BO11" s="23"/>
      <c r="BP11" s="23">
        <v>0.15266802818429501</v>
      </c>
      <c r="BQ11" s="23">
        <v>0.20166502336723899</v>
      </c>
      <c r="BR11" s="23"/>
      <c r="BS11" s="23">
        <v>0.121832530351893</v>
      </c>
      <c r="BT11" s="23">
        <v>0.16612748584477499</v>
      </c>
      <c r="BU11" s="23">
        <v>0.165824375975647</v>
      </c>
      <c r="BV11" s="23">
        <v>0.210812781654347</v>
      </c>
      <c r="BW11" s="23"/>
      <c r="BX11" s="23">
        <v>0.171059160575807</v>
      </c>
      <c r="BY11" s="23">
        <v>0.17161414601063499</v>
      </c>
      <c r="BZ11" s="23">
        <v>0.19161203091574</v>
      </c>
      <c r="CA11" s="23"/>
      <c r="CB11" s="23">
        <v>0.18444181949826499</v>
      </c>
      <c r="CC11" s="23">
        <v>0.16307529228218001</v>
      </c>
      <c r="CD11" s="23">
        <v>0.25713750891457299</v>
      </c>
      <c r="CE11" s="23">
        <v>0.182825738812738</v>
      </c>
      <c r="CF11" s="23">
        <v>0.104051434291145</v>
      </c>
      <c r="CG11" s="23">
        <v>0.201031925453618</v>
      </c>
      <c r="CH11" s="23"/>
      <c r="CI11" s="23">
        <v>0.19944191740522901</v>
      </c>
      <c r="CJ11" s="23">
        <v>0.16054790624264401</v>
      </c>
      <c r="CK11" s="23">
        <v>0.29048381792884098</v>
      </c>
      <c r="CL11" s="23">
        <v>0.17600717625873499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B2:K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1" width="20.7265625" customWidth="1"/>
  </cols>
  <sheetData>
    <row r="2" spans="2:11" ht="40" customHeight="1" x14ac:dyDescent="0.35">
      <c r="D2" s="30" t="s">
        <v>617</v>
      </c>
      <c r="E2" s="26"/>
      <c r="F2" s="26"/>
      <c r="G2" s="26"/>
      <c r="H2" s="26"/>
      <c r="I2" s="26"/>
      <c r="J2" s="26"/>
      <c r="K2" s="26"/>
    </row>
    <row r="6" spans="2:11" ht="50" customHeight="1" x14ac:dyDescent="0.35">
      <c r="B6" s="22" t="s">
        <v>14</v>
      </c>
      <c r="C6" s="22" t="s">
        <v>605</v>
      </c>
      <c r="D6" s="22" t="s">
        <v>606</v>
      </c>
      <c r="E6" s="22" t="s">
        <v>607</v>
      </c>
      <c r="F6" s="22" t="s">
        <v>608</v>
      </c>
      <c r="G6" s="22" t="s">
        <v>609</v>
      </c>
      <c r="H6" s="22" t="s">
        <v>610</v>
      </c>
      <c r="I6" s="22" t="s">
        <v>611</v>
      </c>
      <c r="J6" s="22" t="s">
        <v>612</v>
      </c>
    </row>
    <row r="7" spans="2:11" ht="29" x14ac:dyDescent="0.35">
      <c r="B7" s="21" t="s">
        <v>613</v>
      </c>
      <c r="C7" s="17">
        <v>0.47455479283253299</v>
      </c>
      <c r="D7" s="17">
        <v>0.514447153059028</v>
      </c>
      <c r="E7" s="17">
        <v>0.56937331373014999</v>
      </c>
      <c r="F7" s="17">
        <v>0.302162006531355</v>
      </c>
      <c r="G7" s="17">
        <v>0.60357331204618503</v>
      </c>
      <c r="H7" s="17">
        <v>9.4124177179997895E-2</v>
      </c>
      <c r="I7" s="17">
        <v>0.44078901907960999</v>
      </c>
      <c r="J7" s="17">
        <v>0.412311615566125</v>
      </c>
    </row>
    <row r="8" spans="2:11" ht="29" x14ac:dyDescent="0.35">
      <c r="B8" s="21" t="s">
        <v>614</v>
      </c>
      <c r="C8" s="17">
        <v>0.22767119338800301</v>
      </c>
      <c r="D8" s="17">
        <v>0.184256665957546</v>
      </c>
      <c r="E8" s="17">
        <v>0.17289356266034001</v>
      </c>
      <c r="F8" s="17">
        <v>0.27401409712316799</v>
      </c>
      <c r="G8" s="17">
        <v>0.15841090149162601</v>
      </c>
      <c r="H8" s="17">
        <v>0.369718473083885</v>
      </c>
      <c r="I8" s="17">
        <v>0.209522037048371</v>
      </c>
      <c r="J8" s="17">
        <v>0.19535903997954099</v>
      </c>
    </row>
    <row r="9" spans="2:11" ht="29" x14ac:dyDescent="0.35">
      <c r="B9" s="21" t="s">
        <v>615</v>
      </c>
      <c r="C9" s="17">
        <v>0.13244581114393</v>
      </c>
      <c r="D9" s="17">
        <v>0.13972603113708401</v>
      </c>
      <c r="E9" s="17">
        <v>0.137716653420348</v>
      </c>
      <c r="F9" s="17">
        <v>0.19177852399636799</v>
      </c>
      <c r="G9" s="17">
        <v>0.12080315918147</v>
      </c>
      <c r="H9" s="17">
        <v>0.131605911808031</v>
      </c>
      <c r="I9" s="17">
        <v>0.169969330196376</v>
      </c>
      <c r="J9" s="17">
        <v>0.17242351508819301</v>
      </c>
    </row>
    <row r="10" spans="2:11" ht="29" x14ac:dyDescent="0.35">
      <c r="B10" s="21" t="s">
        <v>616</v>
      </c>
      <c r="C10" s="17">
        <v>8.0381635725435593E-2</v>
      </c>
      <c r="D10" s="17">
        <v>7.8290097864446503E-2</v>
      </c>
      <c r="E10" s="17">
        <v>4.5252123747316401E-2</v>
      </c>
      <c r="F10" s="17">
        <v>0.121067426777239</v>
      </c>
      <c r="G10" s="17">
        <v>5.4589773764986603E-2</v>
      </c>
      <c r="H10" s="17">
        <v>0.33130956833752101</v>
      </c>
      <c r="I10" s="17">
        <v>8.0697020167631694E-2</v>
      </c>
      <c r="J10" s="17">
        <v>9.2505695694859502E-2</v>
      </c>
    </row>
    <row r="11" spans="2:11" x14ac:dyDescent="0.35">
      <c r="B11" s="21" t="s">
        <v>150</v>
      </c>
      <c r="C11" s="17">
        <v>8.4946566910097998E-2</v>
      </c>
      <c r="D11" s="17">
        <v>8.3280051981895406E-2</v>
      </c>
      <c r="E11" s="17">
        <v>7.4764346441846097E-2</v>
      </c>
      <c r="F11" s="17">
        <v>0.110977945571871</v>
      </c>
      <c r="G11" s="17">
        <v>6.2622853515732199E-2</v>
      </c>
      <c r="H11" s="17">
        <v>7.32418695905665E-2</v>
      </c>
      <c r="I11" s="17">
        <v>9.9022593508011597E-2</v>
      </c>
      <c r="J11" s="17">
        <v>0.127400133671283</v>
      </c>
    </row>
    <row r="12" spans="2:11" x14ac:dyDescent="0.35">
      <c r="B12" s="16"/>
      <c r="C12" s="16"/>
      <c r="D12" s="16"/>
      <c r="E12" s="16"/>
      <c r="F12" s="16"/>
      <c r="G12" s="16"/>
      <c r="H12" s="16"/>
      <c r="I12" s="16"/>
      <c r="J12" s="16"/>
    </row>
    <row r="13" spans="2:11" x14ac:dyDescent="0.35">
      <c r="B13" t="s">
        <v>118</v>
      </c>
    </row>
    <row r="14" spans="2:11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K2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618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613</v>
      </c>
      <c r="C9" s="17">
        <v>0.47455479283253299</v>
      </c>
      <c r="D9" s="17">
        <v>0.43832491450757299</v>
      </c>
      <c r="E9" s="17">
        <v>0.51107118027336296</v>
      </c>
      <c r="F9" s="17"/>
      <c r="G9" s="17">
        <v>0.60647429751328197</v>
      </c>
      <c r="H9" s="17">
        <v>0.54594891038538396</v>
      </c>
      <c r="I9" s="17">
        <v>0.46765419743688003</v>
      </c>
      <c r="J9" s="17">
        <v>0.505565391682261</v>
      </c>
      <c r="K9" s="17">
        <v>0.46100324380062502</v>
      </c>
      <c r="L9" s="17">
        <v>0.45383008732271601</v>
      </c>
      <c r="M9" s="17">
        <v>0.43980565072072703</v>
      </c>
      <c r="N9" s="17">
        <v>0.44329667814839702</v>
      </c>
      <c r="O9" s="17">
        <v>0.36636293631370498</v>
      </c>
      <c r="P9" s="17"/>
      <c r="Q9" s="17">
        <v>0.388034193062685</v>
      </c>
      <c r="R9" s="17">
        <v>0.33349619732716401</v>
      </c>
      <c r="S9" s="17">
        <v>0.46083629546081101</v>
      </c>
      <c r="T9" s="17">
        <v>0.49694257560600502</v>
      </c>
      <c r="U9" s="17"/>
      <c r="V9" s="17">
        <v>0.412322565591138</v>
      </c>
      <c r="W9" s="17">
        <v>0.53403849124450797</v>
      </c>
      <c r="X9" s="17">
        <v>0.50392956635863795</v>
      </c>
      <c r="Y9" s="17">
        <v>0.444358016675995</v>
      </c>
      <c r="Z9" s="17">
        <v>0.474650773641691</v>
      </c>
      <c r="AA9" s="17">
        <v>0.42006520594547397</v>
      </c>
      <c r="AB9" s="17">
        <v>0.51792621211288803</v>
      </c>
      <c r="AC9" s="17">
        <v>0.40220617809647902</v>
      </c>
      <c r="AD9" s="17">
        <v>0.51734087758672398</v>
      </c>
      <c r="AE9" s="17"/>
      <c r="AF9" s="17">
        <v>0.47243807217233103</v>
      </c>
      <c r="AG9" s="17">
        <v>0.47065724500911199</v>
      </c>
      <c r="AH9" s="17">
        <v>0.52049560065923595</v>
      </c>
      <c r="AI9" s="17">
        <v>0.46416679391866</v>
      </c>
      <c r="AJ9" s="17">
        <v>0.51419323880833601</v>
      </c>
      <c r="AK9" s="17">
        <v>0.44361053491764701</v>
      </c>
      <c r="AL9" s="17"/>
      <c r="AM9" s="17">
        <v>0.31664433059305003</v>
      </c>
      <c r="AN9" s="17">
        <v>0.29808663842472899</v>
      </c>
      <c r="AO9" s="17">
        <v>0.383662727056714</v>
      </c>
      <c r="AP9" s="17">
        <v>0.41968386265151703</v>
      </c>
      <c r="AQ9" s="17">
        <v>0.42153842046261503</v>
      </c>
      <c r="AR9" s="17">
        <v>0.45706554130518601</v>
      </c>
      <c r="AS9" s="17">
        <v>0.48306969755180901</v>
      </c>
      <c r="AT9" s="17">
        <v>0.38950999317027801</v>
      </c>
      <c r="AU9" s="17">
        <v>0.57949748261183098</v>
      </c>
      <c r="AV9" s="17">
        <v>0.52570222755297102</v>
      </c>
      <c r="AW9" s="17">
        <v>0.611748649453427</v>
      </c>
      <c r="AX9" s="17">
        <v>0.61267189429261104</v>
      </c>
      <c r="AY9" s="17">
        <v>0.60268118970192797</v>
      </c>
      <c r="AZ9" s="17">
        <v>0.59080259129635704</v>
      </c>
      <c r="BA9" s="17">
        <v>0.54480818291332</v>
      </c>
      <c r="BB9" s="17">
        <v>0.55057092705442201</v>
      </c>
      <c r="BC9" s="17"/>
      <c r="BD9" s="17">
        <v>0.45766233054463801</v>
      </c>
      <c r="BE9" s="17">
        <v>0.53100469459793498</v>
      </c>
      <c r="BF9" s="17">
        <v>0.44849166753810898</v>
      </c>
      <c r="BG9" s="17"/>
      <c r="BH9" s="17">
        <v>0.51412205894861096</v>
      </c>
      <c r="BI9" s="17">
        <v>0.43578001843388098</v>
      </c>
      <c r="BJ9" s="17">
        <v>0.44073972497174602</v>
      </c>
      <c r="BK9" s="17"/>
      <c r="BL9" s="17">
        <v>0.39284076624317199</v>
      </c>
      <c r="BM9" s="17">
        <v>0.471150932815256</v>
      </c>
      <c r="BN9" s="17">
        <v>0.42789180987632103</v>
      </c>
      <c r="BO9" s="17"/>
      <c r="BP9" s="17">
        <v>0.52518378993354098</v>
      </c>
      <c r="BQ9" s="17">
        <v>0.45098714147451902</v>
      </c>
      <c r="BR9" s="17"/>
      <c r="BS9" s="17">
        <v>0.52006552725441801</v>
      </c>
      <c r="BT9" s="17">
        <v>0.53087098770363605</v>
      </c>
      <c r="BU9" s="17">
        <v>0.435551417678884</v>
      </c>
      <c r="BV9" s="17">
        <v>0.47820690735031302</v>
      </c>
      <c r="BW9" s="17"/>
      <c r="BX9" s="17">
        <v>0.466381800323313</v>
      </c>
      <c r="BY9" s="17">
        <v>0.51162608929657605</v>
      </c>
      <c r="BZ9" s="17">
        <v>0.47308643555430802</v>
      </c>
      <c r="CA9" s="17"/>
      <c r="CB9" s="17">
        <v>0.60617875845398606</v>
      </c>
      <c r="CC9" s="17">
        <v>0.55095518436964397</v>
      </c>
      <c r="CD9" s="17">
        <v>0.47631424668282801</v>
      </c>
      <c r="CE9" s="17">
        <v>0.54279762528912501</v>
      </c>
      <c r="CF9" s="17">
        <v>0.43201104526085299</v>
      </c>
      <c r="CG9" s="17">
        <v>0.182278705279492</v>
      </c>
      <c r="CH9" s="17"/>
      <c r="CI9" s="17">
        <v>0.41064938644258298</v>
      </c>
      <c r="CJ9" s="17">
        <v>0.58873558695809103</v>
      </c>
      <c r="CK9" s="17">
        <v>0.19192502971426101</v>
      </c>
      <c r="CL9" s="17">
        <v>0.49677723520084599</v>
      </c>
    </row>
    <row r="10" spans="2:90" ht="29" x14ac:dyDescent="0.35">
      <c r="B10" s="21" t="s">
        <v>614</v>
      </c>
      <c r="C10" s="17">
        <v>0.22767119338800301</v>
      </c>
      <c r="D10" s="17">
        <v>0.22607089824234</v>
      </c>
      <c r="E10" s="17">
        <v>0.227886089205044</v>
      </c>
      <c r="F10" s="17"/>
      <c r="G10" s="17">
        <v>0.16368787023642101</v>
      </c>
      <c r="H10" s="17">
        <v>0.23030661485682399</v>
      </c>
      <c r="I10" s="17">
        <v>0.23029113247387101</v>
      </c>
      <c r="J10" s="17">
        <v>0.19908052480034499</v>
      </c>
      <c r="K10" s="17">
        <v>0.23679621574530299</v>
      </c>
      <c r="L10" s="17">
        <v>0.24160195002923199</v>
      </c>
      <c r="M10" s="17">
        <v>0.24014763968401701</v>
      </c>
      <c r="N10" s="17">
        <v>0.227390488654409</v>
      </c>
      <c r="O10" s="17">
        <v>0.27296275344972198</v>
      </c>
      <c r="P10" s="17"/>
      <c r="Q10" s="17">
        <v>0.27529394411592201</v>
      </c>
      <c r="R10" s="17">
        <v>0.25642824836359501</v>
      </c>
      <c r="S10" s="17">
        <v>0.24624016145451699</v>
      </c>
      <c r="T10" s="17">
        <v>0.21850680871513101</v>
      </c>
      <c r="U10" s="17"/>
      <c r="V10" s="17">
        <v>0.25398738920804897</v>
      </c>
      <c r="W10" s="17">
        <v>0.21505360285835301</v>
      </c>
      <c r="X10" s="17">
        <v>0.2376451090192</v>
      </c>
      <c r="Y10" s="17">
        <v>0.23733855648770399</v>
      </c>
      <c r="Z10" s="17">
        <v>0.22532785548789699</v>
      </c>
      <c r="AA10" s="17">
        <v>0.22733652037308599</v>
      </c>
      <c r="AB10" s="17">
        <v>0.18817289972440801</v>
      </c>
      <c r="AC10" s="17">
        <v>0.262145187823148</v>
      </c>
      <c r="AD10" s="17">
        <v>0.216147624231215</v>
      </c>
      <c r="AE10" s="17"/>
      <c r="AF10" s="17">
        <v>0.23073698297707501</v>
      </c>
      <c r="AG10" s="17">
        <v>0.22345023823119201</v>
      </c>
      <c r="AH10" s="17">
        <v>0.19194941624579301</v>
      </c>
      <c r="AI10" s="17">
        <v>0.207152856612077</v>
      </c>
      <c r="AJ10" s="17">
        <v>0.23064041857696199</v>
      </c>
      <c r="AK10" s="17">
        <v>0.23903633184451201</v>
      </c>
      <c r="AL10" s="17"/>
      <c r="AM10" s="17">
        <v>0.27417487494932902</v>
      </c>
      <c r="AN10" s="17">
        <v>0.20596332550910201</v>
      </c>
      <c r="AO10" s="17">
        <v>0.25205414854069003</v>
      </c>
      <c r="AP10" s="17">
        <v>0.18763830678931501</v>
      </c>
      <c r="AQ10" s="17">
        <v>0.26754502879599301</v>
      </c>
      <c r="AR10" s="17">
        <v>0.29041820153383602</v>
      </c>
      <c r="AS10" s="17">
        <v>0.202881181168446</v>
      </c>
      <c r="AT10" s="17">
        <v>0.27662053014444898</v>
      </c>
      <c r="AU10" s="17">
        <v>0.17811231265823699</v>
      </c>
      <c r="AV10" s="17">
        <v>0.22043734317036201</v>
      </c>
      <c r="AW10" s="17">
        <v>0.161156094006841</v>
      </c>
      <c r="AX10" s="17">
        <v>0.19525285924287</v>
      </c>
      <c r="AY10" s="17">
        <v>0.14605064661225201</v>
      </c>
      <c r="AZ10" s="17">
        <v>0.19396006250584399</v>
      </c>
      <c r="BA10" s="17">
        <v>0.22520083930481599</v>
      </c>
      <c r="BB10" s="17">
        <v>0.25096241976415401</v>
      </c>
      <c r="BC10" s="17"/>
      <c r="BD10" s="17">
        <v>0.25565779012367901</v>
      </c>
      <c r="BE10" s="17">
        <v>0.193841752339905</v>
      </c>
      <c r="BF10" s="17">
        <v>0.23114249539866499</v>
      </c>
      <c r="BG10" s="17"/>
      <c r="BH10" s="17">
        <v>0.22066148358835999</v>
      </c>
      <c r="BI10" s="17">
        <v>0.22166968654692301</v>
      </c>
      <c r="BJ10" s="17">
        <v>0.275535384060693</v>
      </c>
      <c r="BK10" s="17"/>
      <c r="BL10" s="17">
        <v>0.30793633574846802</v>
      </c>
      <c r="BM10" s="17">
        <v>0.22818121038929001</v>
      </c>
      <c r="BN10" s="17">
        <v>0.26059941504402101</v>
      </c>
      <c r="BO10" s="17"/>
      <c r="BP10" s="17">
        <v>0.19736763038841501</v>
      </c>
      <c r="BQ10" s="17">
        <v>0.22883779320434899</v>
      </c>
      <c r="BR10" s="17"/>
      <c r="BS10" s="17">
        <v>0.27391564698495202</v>
      </c>
      <c r="BT10" s="17">
        <v>0.24411322647529399</v>
      </c>
      <c r="BU10" s="17">
        <v>0.231939770662274</v>
      </c>
      <c r="BV10" s="17">
        <v>0.20680401853966601</v>
      </c>
      <c r="BW10" s="17"/>
      <c r="BX10" s="17">
        <v>0.26086747864661303</v>
      </c>
      <c r="BY10" s="17">
        <v>0.23136958491255499</v>
      </c>
      <c r="BZ10" s="17">
        <v>0.22415522028048601</v>
      </c>
      <c r="CA10" s="17"/>
      <c r="CB10" s="17">
        <v>0.223152330458045</v>
      </c>
      <c r="CC10" s="17">
        <v>0.232025629840795</v>
      </c>
      <c r="CD10" s="17">
        <v>0.186655019570692</v>
      </c>
      <c r="CE10" s="17">
        <v>0.170699271808158</v>
      </c>
      <c r="CF10" s="17">
        <v>0.28298600807848601</v>
      </c>
      <c r="CG10" s="17">
        <v>0.305448163023474</v>
      </c>
      <c r="CH10" s="17"/>
      <c r="CI10" s="17">
        <v>0.22197549297421301</v>
      </c>
      <c r="CJ10" s="17">
        <v>0.198055488045462</v>
      </c>
      <c r="CK10" s="17">
        <v>0.23104198107906601</v>
      </c>
      <c r="CL10" s="17">
        <v>0.24551867494350699</v>
      </c>
    </row>
    <row r="11" spans="2:90" ht="29" x14ac:dyDescent="0.35">
      <c r="B11" s="21" t="s">
        <v>615</v>
      </c>
      <c r="C11" s="17">
        <v>0.13244581114393</v>
      </c>
      <c r="D11" s="17">
        <v>0.149515153995359</v>
      </c>
      <c r="E11" s="17">
        <v>0.116523895294802</v>
      </c>
      <c r="F11" s="17"/>
      <c r="G11" s="17">
        <v>7.73006080557955E-2</v>
      </c>
      <c r="H11" s="17">
        <v>7.3722080780986701E-2</v>
      </c>
      <c r="I11" s="17">
        <v>0.13786151482362899</v>
      </c>
      <c r="J11" s="17">
        <v>0.130794788058258</v>
      </c>
      <c r="K11" s="17">
        <v>0.13843244354998299</v>
      </c>
      <c r="L11" s="17">
        <v>0.13626959890139201</v>
      </c>
      <c r="M11" s="17">
        <v>0.141281264264113</v>
      </c>
      <c r="N11" s="17">
        <v>0.14581828946863201</v>
      </c>
      <c r="O11" s="17">
        <v>0.200538933237175</v>
      </c>
      <c r="P11" s="17"/>
      <c r="Q11" s="17">
        <v>0.14911043742198299</v>
      </c>
      <c r="R11" s="17">
        <v>0.174222344093659</v>
      </c>
      <c r="S11" s="17">
        <v>0.132822882324766</v>
      </c>
      <c r="T11" s="17">
        <v>0.12589848474548801</v>
      </c>
      <c r="U11" s="17"/>
      <c r="V11" s="17">
        <v>0.14183434190540201</v>
      </c>
      <c r="W11" s="17">
        <v>0.10293363996897199</v>
      </c>
      <c r="X11" s="17">
        <v>0.124825587940548</v>
      </c>
      <c r="Y11" s="17">
        <v>0.132516179517944</v>
      </c>
      <c r="Z11" s="17">
        <v>0.142983863427568</v>
      </c>
      <c r="AA11" s="17">
        <v>0.173036027905064</v>
      </c>
      <c r="AB11" s="17">
        <v>0.13013800096731101</v>
      </c>
      <c r="AC11" s="17">
        <v>0.12491635431447499</v>
      </c>
      <c r="AD11" s="17">
        <v>0.12505099082252999</v>
      </c>
      <c r="AE11" s="17"/>
      <c r="AF11" s="17">
        <v>0.115590758479846</v>
      </c>
      <c r="AG11" s="17">
        <v>0.144369630597115</v>
      </c>
      <c r="AH11" s="17">
        <v>0.154607437801558</v>
      </c>
      <c r="AI11" s="17">
        <v>7.8586973300437193E-2</v>
      </c>
      <c r="AJ11" s="17">
        <v>0.118796242183683</v>
      </c>
      <c r="AK11" s="17">
        <v>0.147032327602234</v>
      </c>
      <c r="AL11" s="17"/>
      <c r="AM11" s="17">
        <v>0.13063534558697101</v>
      </c>
      <c r="AN11" s="17">
        <v>0.17939104694083699</v>
      </c>
      <c r="AO11" s="17">
        <v>0.17017854583922901</v>
      </c>
      <c r="AP11" s="17">
        <v>0.16360501735070601</v>
      </c>
      <c r="AQ11" s="17">
        <v>0.17115423822339601</v>
      </c>
      <c r="AR11" s="17">
        <v>0.16262533921425501</v>
      </c>
      <c r="AS11" s="17">
        <v>0.17629539576719699</v>
      </c>
      <c r="AT11" s="17">
        <v>0.16097910833645701</v>
      </c>
      <c r="AU11" s="17">
        <v>0.14937480118754801</v>
      </c>
      <c r="AV11" s="17">
        <v>0.117972022696052</v>
      </c>
      <c r="AW11" s="17">
        <v>7.0587087214926694E-2</v>
      </c>
      <c r="AX11" s="17">
        <v>9.03871758741433E-2</v>
      </c>
      <c r="AY11" s="17">
        <v>0.116544895367498</v>
      </c>
      <c r="AZ11" s="17">
        <v>8.8702393697316098E-2</v>
      </c>
      <c r="BA11" s="17">
        <v>4.5106570541852201E-2</v>
      </c>
      <c r="BB11" s="17">
        <v>0.114489857264613</v>
      </c>
      <c r="BC11" s="17"/>
      <c r="BD11" s="17">
        <v>0.12550839284589199</v>
      </c>
      <c r="BE11" s="17">
        <v>0.109175113372944</v>
      </c>
      <c r="BF11" s="17">
        <v>0.156845902608194</v>
      </c>
      <c r="BG11" s="17"/>
      <c r="BH11" s="17">
        <v>0.115323841779679</v>
      </c>
      <c r="BI11" s="17">
        <v>0.197129236636085</v>
      </c>
      <c r="BJ11" s="17">
        <v>0.158905617084765</v>
      </c>
      <c r="BK11" s="17"/>
      <c r="BL11" s="17">
        <v>0.121348175557827</v>
      </c>
      <c r="BM11" s="17">
        <v>0.14061105871202501</v>
      </c>
      <c r="BN11" s="17">
        <v>0.166674299081049</v>
      </c>
      <c r="BO11" s="17"/>
      <c r="BP11" s="17">
        <v>9.81303721518548E-2</v>
      </c>
      <c r="BQ11" s="17">
        <v>0.151366157000213</v>
      </c>
      <c r="BR11" s="17"/>
      <c r="BS11" s="17">
        <v>8.9697031162921104E-2</v>
      </c>
      <c r="BT11" s="17">
        <v>0.10778239047792</v>
      </c>
      <c r="BU11" s="17">
        <v>0.16011601878009099</v>
      </c>
      <c r="BV11" s="17">
        <v>0.140378167468341</v>
      </c>
      <c r="BW11" s="17"/>
      <c r="BX11" s="17">
        <v>0.11497081457719401</v>
      </c>
      <c r="BY11" s="17">
        <v>9.9201510265301496E-2</v>
      </c>
      <c r="BZ11" s="17">
        <v>0.13621990575465101</v>
      </c>
      <c r="CA11" s="17"/>
      <c r="CB11" s="17">
        <v>8.0087073197824502E-2</v>
      </c>
      <c r="CC11" s="17">
        <v>8.5989159253886296E-2</v>
      </c>
      <c r="CD11" s="17">
        <v>0.13590150028839801</v>
      </c>
      <c r="CE11" s="17">
        <v>0.1137990919939</v>
      </c>
      <c r="CF11" s="17">
        <v>0.115997413587157</v>
      </c>
      <c r="CG11" s="17">
        <v>0.27983899123635703</v>
      </c>
      <c r="CH11" s="17"/>
      <c r="CI11" s="17">
        <v>0.15021870983114499</v>
      </c>
      <c r="CJ11" s="17">
        <v>9.1799609084520006E-2</v>
      </c>
      <c r="CK11" s="17">
        <v>0.29221060278449401</v>
      </c>
      <c r="CL11" s="17">
        <v>0.10990652772284799</v>
      </c>
    </row>
    <row r="12" spans="2:90" ht="29" x14ac:dyDescent="0.35">
      <c r="B12" s="21" t="s">
        <v>616</v>
      </c>
      <c r="C12" s="17">
        <v>8.0381635725435593E-2</v>
      </c>
      <c r="D12" s="17">
        <v>9.1647876103772202E-2</v>
      </c>
      <c r="E12" s="17">
        <v>6.9975776626023597E-2</v>
      </c>
      <c r="F12" s="17"/>
      <c r="G12" s="17">
        <v>5.1970929841747698E-2</v>
      </c>
      <c r="H12" s="17">
        <v>4.86395905363965E-2</v>
      </c>
      <c r="I12" s="17">
        <v>9.1984475416238498E-2</v>
      </c>
      <c r="J12" s="17">
        <v>0.100292848789464</v>
      </c>
      <c r="K12" s="17">
        <v>9.0684219188454498E-2</v>
      </c>
      <c r="L12" s="17">
        <v>6.2403841944566898E-2</v>
      </c>
      <c r="M12" s="17">
        <v>0.101738537908275</v>
      </c>
      <c r="N12" s="17">
        <v>8.8879897413161602E-2</v>
      </c>
      <c r="O12" s="17">
        <v>8.5093560762022E-2</v>
      </c>
      <c r="P12" s="17"/>
      <c r="Q12" s="17">
        <v>0.10883821288590299</v>
      </c>
      <c r="R12" s="17">
        <v>0.13601488668391901</v>
      </c>
      <c r="S12" s="17">
        <v>9.7419980361361305E-2</v>
      </c>
      <c r="T12" s="17">
        <v>7.5568838588185305E-2</v>
      </c>
      <c r="U12" s="17"/>
      <c r="V12" s="17">
        <v>8.9948112753900994E-2</v>
      </c>
      <c r="W12" s="17">
        <v>6.1128009059464403E-2</v>
      </c>
      <c r="X12" s="17">
        <v>6.6324969092816599E-2</v>
      </c>
      <c r="Y12" s="17">
        <v>9.3547262833045805E-2</v>
      </c>
      <c r="Z12" s="17">
        <v>8.5412734579246793E-2</v>
      </c>
      <c r="AA12" s="17">
        <v>9.3618046425643406E-2</v>
      </c>
      <c r="AB12" s="17">
        <v>8.0417696919969903E-2</v>
      </c>
      <c r="AC12" s="17">
        <v>8.9064297996607894E-2</v>
      </c>
      <c r="AD12" s="17">
        <v>7.4370547275300097E-2</v>
      </c>
      <c r="AE12" s="17"/>
      <c r="AF12" s="17">
        <v>7.6735732245847593E-2</v>
      </c>
      <c r="AG12" s="17">
        <v>8.7371078837096994E-2</v>
      </c>
      <c r="AH12" s="17">
        <v>6.8967599096358301E-2</v>
      </c>
      <c r="AI12" s="17">
        <v>0.109679100492568</v>
      </c>
      <c r="AJ12" s="17">
        <v>5.3827876230837499E-2</v>
      </c>
      <c r="AK12" s="17">
        <v>9.3233283898675398E-2</v>
      </c>
      <c r="AL12" s="17"/>
      <c r="AM12" s="17">
        <v>0.140055454710384</v>
      </c>
      <c r="AN12" s="17">
        <v>0.155494737567209</v>
      </c>
      <c r="AO12" s="17">
        <v>8.7416337176724798E-2</v>
      </c>
      <c r="AP12" s="17">
        <v>0.13585764421237101</v>
      </c>
      <c r="AQ12" s="17">
        <v>9.0157446744055694E-2</v>
      </c>
      <c r="AR12" s="17">
        <v>4.3067422205138199E-2</v>
      </c>
      <c r="AS12" s="17">
        <v>7.4742984712130603E-2</v>
      </c>
      <c r="AT12" s="17">
        <v>0.120375310907511</v>
      </c>
      <c r="AU12" s="17">
        <v>5.6541020575703198E-2</v>
      </c>
      <c r="AV12" s="17">
        <v>6.9412295152493295E-2</v>
      </c>
      <c r="AW12" s="17">
        <v>7.81119563478231E-2</v>
      </c>
      <c r="AX12" s="17">
        <v>4.1686835951779903E-2</v>
      </c>
      <c r="AY12" s="17">
        <v>6.4705791078858294E-2</v>
      </c>
      <c r="AZ12" s="17">
        <v>6.2602774352230495E-2</v>
      </c>
      <c r="BA12" s="17">
        <v>8.9004695586711702E-2</v>
      </c>
      <c r="BB12" s="17">
        <v>2.9414823827556801E-2</v>
      </c>
      <c r="BC12" s="17"/>
      <c r="BD12" s="17">
        <v>8.6492784819742E-2</v>
      </c>
      <c r="BE12" s="17">
        <v>7.0164375473373994E-2</v>
      </c>
      <c r="BF12" s="17">
        <v>8.4969088005642707E-2</v>
      </c>
      <c r="BG12" s="17"/>
      <c r="BH12" s="17">
        <v>7.2898263407139605E-2</v>
      </c>
      <c r="BI12" s="17">
        <v>8.6026856180125899E-2</v>
      </c>
      <c r="BJ12" s="17">
        <v>8.2044172600405002E-2</v>
      </c>
      <c r="BK12" s="17"/>
      <c r="BL12" s="17">
        <v>8.2811407545309398E-2</v>
      </c>
      <c r="BM12" s="17">
        <v>9.5457742692875505E-2</v>
      </c>
      <c r="BN12" s="17">
        <v>9.5065317420924597E-2</v>
      </c>
      <c r="BO12" s="17"/>
      <c r="BP12" s="17">
        <v>9.75107896074634E-2</v>
      </c>
      <c r="BQ12" s="17">
        <v>7.9072227519761298E-2</v>
      </c>
      <c r="BR12" s="17"/>
      <c r="BS12" s="17">
        <v>8.1747268682181295E-2</v>
      </c>
      <c r="BT12" s="17">
        <v>6.5760600297549293E-2</v>
      </c>
      <c r="BU12" s="17">
        <v>8.9657519233803995E-2</v>
      </c>
      <c r="BV12" s="17">
        <v>7.9692764322460904E-2</v>
      </c>
      <c r="BW12" s="17"/>
      <c r="BX12" s="17">
        <v>0.103244397220927</v>
      </c>
      <c r="BY12" s="17">
        <v>6.4200396795274103E-2</v>
      </c>
      <c r="BZ12" s="17">
        <v>7.91109989630676E-2</v>
      </c>
      <c r="CA12" s="17"/>
      <c r="CB12" s="17">
        <v>4.955025168827E-2</v>
      </c>
      <c r="CC12" s="17">
        <v>5.4758644809455498E-2</v>
      </c>
      <c r="CD12" s="17">
        <v>7.9104289546483103E-2</v>
      </c>
      <c r="CE12" s="17">
        <v>8.5516510398024603E-2</v>
      </c>
      <c r="CF12" s="17">
        <v>0.115333632612557</v>
      </c>
      <c r="CG12" s="17">
        <v>0.114971099791449</v>
      </c>
      <c r="CH12" s="17"/>
      <c r="CI12" s="17">
        <v>0.11416155912609099</v>
      </c>
      <c r="CJ12" s="17">
        <v>6.4657488705958499E-2</v>
      </c>
      <c r="CK12" s="17">
        <v>9.3663091079450894E-2</v>
      </c>
      <c r="CL12" s="17">
        <v>7.8541843431343406E-2</v>
      </c>
    </row>
    <row r="13" spans="2:90" x14ac:dyDescent="0.35">
      <c r="B13" s="21" t="s">
        <v>150</v>
      </c>
      <c r="C13" s="23">
        <v>8.4946566910097998E-2</v>
      </c>
      <c r="D13" s="23">
        <v>9.4441157150955898E-2</v>
      </c>
      <c r="E13" s="23">
        <v>7.4543058600767001E-2</v>
      </c>
      <c r="F13" s="23"/>
      <c r="G13" s="23">
        <v>0.10056629435275399</v>
      </c>
      <c r="H13" s="23">
        <v>0.10138280344040899</v>
      </c>
      <c r="I13" s="23">
        <v>7.2208679849381702E-2</v>
      </c>
      <c r="J13" s="23">
        <v>6.4266446669671906E-2</v>
      </c>
      <c r="K13" s="23">
        <v>7.3083877715633599E-2</v>
      </c>
      <c r="L13" s="23">
        <v>0.105894521802092</v>
      </c>
      <c r="M13" s="23">
        <v>7.7026907422867399E-2</v>
      </c>
      <c r="N13" s="23">
        <v>9.4614646315400494E-2</v>
      </c>
      <c r="O13" s="23">
        <v>7.5041816237376296E-2</v>
      </c>
      <c r="P13" s="23"/>
      <c r="Q13" s="23">
        <v>7.8723212513506793E-2</v>
      </c>
      <c r="R13" s="23">
        <v>9.9838323531663206E-2</v>
      </c>
      <c r="S13" s="23">
        <v>6.2680680398544394E-2</v>
      </c>
      <c r="T13" s="23">
        <v>8.3083292345190393E-2</v>
      </c>
      <c r="U13" s="23"/>
      <c r="V13" s="23">
        <v>0.10190759054151</v>
      </c>
      <c r="W13" s="23">
        <v>8.6846256868702898E-2</v>
      </c>
      <c r="X13" s="23">
        <v>6.7274767588797205E-2</v>
      </c>
      <c r="Y13" s="23">
        <v>9.2239984485311496E-2</v>
      </c>
      <c r="Z13" s="23">
        <v>7.1624772863597294E-2</v>
      </c>
      <c r="AA13" s="23">
        <v>8.5944199350733094E-2</v>
      </c>
      <c r="AB13" s="23">
        <v>8.3345190275423003E-2</v>
      </c>
      <c r="AC13" s="23">
        <v>0.121667981769289</v>
      </c>
      <c r="AD13" s="23">
        <v>6.7089960084230099E-2</v>
      </c>
      <c r="AE13" s="23"/>
      <c r="AF13" s="23">
        <v>0.104498454124901</v>
      </c>
      <c r="AG13" s="23">
        <v>7.4151807325483293E-2</v>
      </c>
      <c r="AH13" s="23">
        <v>6.3979946197054299E-2</v>
      </c>
      <c r="AI13" s="23">
        <v>0.140414275676259</v>
      </c>
      <c r="AJ13" s="23">
        <v>8.2542224200180897E-2</v>
      </c>
      <c r="AK13" s="23">
        <v>7.7087521736932396E-2</v>
      </c>
      <c r="AL13" s="23"/>
      <c r="AM13" s="23">
        <v>0.138489994160266</v>
      </c>
      <c r="AN13" s="23">
        <v>0.16106425155812201</v>
      </c>
      <c r="AO13" s="23">
        <v>0.106688241386642</v>
      </c>
      <c r="AP13" s="23">
        <v>9.3215168996090406E-2</v>
      </c>
      <c r="AQ13" s="23">
        <v>4.960486577394E-2</v>
      </c>
      <c r="AR13" s="23">
        <v>4.6823495741585203E-2</v>
      </c>
      <c r="AS13" s="23">
        <v>6.3010740800417894E-2</v>
      </c>
      <c r="AT13" s="23">
        <v>5.2515057441305697E-2</v>
      </c>
      <c r="AU13" s="23">
        <v>3.6474382966681297E-2</v>
      </c>
      <c r="AV13" s="23">
        <v>6.6476111428121806E-2</v>
      </c>
      <c r="AW13" s="23">
        <v>7.8396212976981697E-2</v>
      </c>
      <c r="AX13" s="23">
        <v>6.0001234638595198E-2</v>
      </c>
      <c r="AY13" s="23">
        <v>7.0017477239463194E-2</v>
      </c>
      <c r="AZ13" s="23">
        <v>6.3932178148253097E-2</v>
      </c>
      <c r="BA13" s="23">
        <v>9.5879711653300101E-2</v>
      </c>
      <c r="BB13" s="23">
        <v>5.4561972089253202E-2</v>
      </c>
      <c r="BC13" s="23"/>
      <c r="BD13" s="23">
        <v>7.4678701666048702E-2</v>
      </c>
      <c r="BE13" s="23">
        <v>9.5814064215841599E-2</v>
      </c>
      <c r="BF13" s="23">
        <v>7.85508464493892E-2</v>
      </c>
      <c r="BG13" s="23"/>
      <c r="BH13" s="23">
        <v>7.6994352276209793E-2</v>
      </c>
      <c r="BI13" s="23">
        <v>5.9394202202984102E-2</v>
      </c>
      <c r="BJ13" s="23">
        <v>4.2775101282391099E-2</v>
      </c>
      <c r="BK13" s="23"/>
      <c r="BL13" s="23">
        <v>9.5063314905223295E-2</v>
      </c>
      <c r="BM13" s="23">
        <v>6.4599055390552995E-2</v>
      </c>
      <c r="BN13" s="23">
        <v>4.9769158577684901E-2</v>
      </c>
      <c r="BO13" s="23"/>
      <c r="BP13" s="23">
        <v>8.1807417918726005E-2</v>
      </c>
      <c r="BQ13" s="23">
        <v>8.9736680801158597E-2</v>
      </c>
      <c r="BR13" s="23"/>
      <c r="BS13" s="23">
        <v>3.45745259155281E-2</v>
      </c>
      <c r="BT13" s="23">
        <v>5.1472795045600102E-2</v>
      </c>
      <c r="BU13" s="23">
        <v>8.2735273644946705E-2</v>
      </c>
      <c r="BV13" s="23">
        <v>9.4918142319217996E-2</v>
      </c>
      <c r="BW13" s="23"/>
      <c r="BX13" s="23">
        <v>5.4535509231953397E-2</v>
      </c>
      <c r="BY13" s="23">
        <v>9.3602418730293499E-2</v>
      </c>
      <c r="BZ13" s="23">
        <v>8.7427439447487598E-2</v>
      </c>
      <c r="CA13" s="23"/>
      <c r="CB13" s="23">
        <v>4.1031586201874602E-2</v>
      </c>
      <c r="CC13" s="23">
        <v>7.6271381726219098E-2</v>
      </c>
      <c r="CD13" s="23">
        <v>0.122024943911599</v>
      </c>
      <c r="CE13" s="23">
        <v>8.7187500510792604E-2</v>
      </c>
      <c r="CF13" s="23">
        <v>5.36719004609474E-2</v>
      </c>
      <c r="CG13" s="23">
        <v>0.117463040669228</v>
      </c>
      <c r="CH13" s="23"/>
      <c r="CI13" s="23">
        <v>0.102994851625968</v>
      </c>
      <c r="CJ13" s="23">
        <v>5.67518272059684E-2</v>
      </c>
      <c r="CK13" s="23">
        <v>0.19115929534272899</v>
      </c>
      <c r="CL13" s="23">
        <v>6.9255718701454694E-2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619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613</v>
      </c>
      <c r="C9" s="17">
        <v>0.514447153059028</v>
      </c>
      <c r="D9" s="17">
        <v>0.47096600700799202</v>
      </c>
      <c r="E9" s="17">
        <v>0.55600556637257903</v>
      </c>
      <c r="F9" s="17"/>
      <c r="G9" s="17">
        <v>0.53436249674932301</v>
      </c>
      <c r="H9" s="17">
        <v>0.54788606979740495</v>
      </c>
      <c r="I9" s="17">
        <v>0.53492501158439798</v>
      </c>
      <c r="J9" s="17">
        <v>0.56296908638718901</v>
      </c>
      <c r="K9" s="17">
        <v>0.51286240329241195</v>
      </c>
      <c r="L9" s="17">
        <v>0.51926430008300295</v>
      </c>
      <c r="M9" s="17">
        <v>0.51724162360719395</v>
      </c>
      <c r="N9" s="17">
        <v>0.47444439693225698</v>
      </c>
      <c r="O9" s="17">
        <v>0.43880096665732998</v>
      </c>
      <c r="P9" s="17"/>
      <c r="Q9" s="17">
        <v>0.45760759639647097</v>
      </c>
      <c r="R9" s="17">
        <v>0.41334615750811199</v>
      </c>
      <c r="S9" s="17">
        <v>0.55480872048968</v>
      </c>
      <c r="T9" s="17">
        <v>0.53108705561396197</v>
      </c>
      <c r="U9" s="17"/>
      <c r="V9" s="17">
        <v>0.45769457674238401</v>
      </c>
      <c r="W9" s="17">
        <v>0.55742074180734502</v>
      </c>
      <c r="X9" s="17">
        <v>0.55667132032531597</v>
      </c>
      <c r="Y9" s="17">
        <v>0.47324275908415198</v>
      </c>
      <c r="Z9" s="17">
        <v>0.53987262912938905</v>
      </c>
      <c r="AA9" s="17">
        <v>0.47952121335588799</v>
      </c>
      <c r="AB9" s="17">
        <v>0.49651298966975099</v>
      </c>
      <c r="AC9" s="17">
        <v>0.47341345102752203</v>
      </c>
      <c r="AD9" s="17">
        <v>0.57208286549408205</v>
      </c>
      <c r="AE9" s="17"/>
      <c r="AF9" s="17">
        <v>0.52928683946890798</v>
      </c>
      <c r="AG9" s="17">
        <v>0.51515786003256603</v>
      </c>
      <c r="AH9" s="17">
        <v>0.54082372591777494</v>
      </c>
      <c r="AI9" s="17">
        <v>0.56991650200478905</v>
      </c>
      <c r="AJ9" s="17">
        <v>0.51531666271919796</v>
      </c>
      <c r="AK9" s="17">
        <v>0.48808358718295403</v>
      </c>
      <c r="AL9" s="17"/>
      <c r="AM9" s="17">
        <v>0.42454854664311098</v>
      </c>
      <c r="AN9" s="17">
        <v>0.46245049869094401</v>
      </c>
      <c r="AO9" s="17">
        <v>0.495320632843327</v>
      </c>
      <c r="AP9" s="17">
        <v>0.37099570003277499</v>
      </c>
      <c r="AQ9" s="17">
        <v>0.49452413840513798</v>
      </c>
      <c r="AR9" s="17">
        <v>0.50395975817688199</v>
      </c>
      <c r="AS9" s="17">
        <v>0.45908074417728101</v>
      </c>
      <c r="AT9" s="17">
        <v>0.52363902958955999</v>
      </c>
      <c r="AU9" s="17">
        <v>0.55873250630710902</v>
      </c>
      <c r="AV9" s="17">
        <v>0.60464146568202204</v>
      </c>
      <c r="AW9" s="17">
        <v>0.53157885284520501</v>
      </c>
      <c r="AX9" s="17">
        <v>0.57069462596281395</v>
      </c>
      <c r="AY9" s="17">
        <v>0.57942918048552405</v>
      </c>
      <c r="AZ9" s="17">
        <v>0.56317934215348797</v>
      </c>
      <c r="BA9" s="17">
        <v>0.48382896834622402</v>
      </c>
      <c r="BB9" s="17">
        <v>0.55547716461588803</v>
      </c>
      <c r="BC9" s="17"/>
      <c r="BD9" s="17">
        <v>0.53062148855843005</v>
      </c>
      <c r="BE9" s="17">
        <v>0.52535919982699997</v>
      </c>
      <c r="BF9" s="17">
        <v>0.50169623024518095</v>
      </c>
      <c r="BG9" s="17"/>
      <c r="BH9" s="17">
        <v>0.55108066833990599</v>
      </c>
      <c r="BI9" s="17">
        <v>0.44783677163888502</v>
      </c>
      <c r="BJ9" s="17">
        <v>0.51071672515793998</v>
      </c>
      <c r="BK9" s="17"/>
      <c r="BL9" s="17">
        <v>0.460985840998969</v>
      </c>
      <c r="BM9" s="17">
        <v>0.53725466196277005</v>
      </c>
      <c r="BN9" s="17">
        <v>0.52049564204710097</v>
      </c>
      <c r="BO9" s="17"/>
      <c r="BP9" s="17">
        <v>0.53969527132478201</v>
      </c>
      <c r="BQ9" s="17">
        <v>0.48733750234107098</v>
      </c>
      <c r="BR9" s="17"/>
      <c r="BS9" s="17">
        <v>0.65061119147832402</v>
      </c>
      <c r="BT9" s="17">
        <v>0.57917137556977505</v>
      </c>
      <c r="BU9" s="17">
        <v>0.48093842570092099</v>
      </c>
      <c r="BV9" s="17">
        <v>0.485521887772287</v>
      </c>
      <c r="BW9" s="17"/>
      <c r="BX9" s="17">
        <v>0.53973651781027898</v>
      </c>
      <c r="BY9" s="17">
        <v>0.57857078203948797</v>
      </c>
      <c r="BZ9" s="17">
        <v>0.50800135602035601</v>
      </c>
      <c r="CA9" s="17"/>
      <c r="CB9" s="17">
        <v>0.66825815299963698</v>
      </c>
      <c r="CC9" s="17">
        <v>0.56921407976085103</v>
      </c>
      <c r="CD9" s="17">
        <v>0.51579665717686396</v>
      </c>
      <c r="CE9" s="17">
        <v>0.52174480266107304</v>
      </c>
      <c r="CF9" s="17">
        <v>0.54392443376472099</v>
      </c>
      <c r="CG9" s="17">
        <v>0.228885673964067</v>
      </c>
      <c r="CH9" s="17"/>
      <c r="CI9" s="17">
        <v>0.41658880944055998</v>
      </c>
      <c r="CJ9" s="17">
        <v>0.663777424495815</v>
      </c>
      <c r="CK9" s="17">
        <v>0.21899546860454899</v>
      </c>
      <c r="CL9" s="17">
        <v>0.52696915364285901</v>
      </c>
    </row>
    <row r="10" spans="2:90" ht="29" x14ac:dyDescent="0.35">
      <c r="B10" s="21" t="s">
        <v>614</v>
      </c>
      <c r="C10" s="17">
        <v>0.184256665957546</v>
      </c>
      <c r="D10" s="17">
        <v>0.20916295000805701</v>
      </c>
      <c r="E10" s="17">
        <v>0.16279624033662299</v>
      </c>
      <c r="F10" s="17"/>
      <c r="G10" s="17">
        <v>0.15249382947881401</v>
      </c>
      <c r="H10" s="17">
        <v>0.16523007193785699</v>
      </c>
      <c r="I10" s="17">
        <v>0.19222473899377901</v>
      </c>
      <c r="J10" s="17">
        <v>0.13267239985329701</v>
      </c>
      <c r="K10" s="17">
        <v>0.16852674740816601</v>
      </c>
      <c r="L10" s="17">
        <v>0.189956104306611</v>
      </c>
      <c r="M10" s="17">
        <v>0.203747152086032</v>
      </c>
      <c r="N10" s="17">
        <v>0.19977643594069999</v>
      </c>
      <c r="O10" s="17">
        <v>0.243818816664158</v>
      </c>
      <c r="P10" s="17"/>
      <c r="Q10" s="17">
        <v>0.18219604335762701</v>
      </c>
      <c r="R10" s="17">
        <v>0.245454353557014</v>
      </c>
      <c r="S10" s="17">
        <v>0.16708928438715101</v>
      </c>
      <c r="T10" s="17">
        <v>0.17988273848908301</v>
      </c>
      <c r="U10" s="17"/>
      <c r="V10" s="17">
        <v>0.216290511786179</v>
      </c>
      <c r="W10" s="17">
        <v>0.161691263965245</v>
      </c>
      <c r="X10" s="17">
        <v>0.16322538074094201</v>
      </c>
      <c r="Y10" s="17">
        <v>0.16299844368494101</v>
      </c>
      <c r="Z10" s="17">
        <v>0.16119437676131901</v>
      </c>
      <c r="AA10" s="17">
        <v>0.21637587116214499</v>
      </c>
      <c r="AB10" s="17">
        <v>0.22199895036598499</v>
      </c>
      <c r="AC10" s="17">
        <v>0.21470751496196799</v>
      </c>
      <c r="AD10" s="17">
        <v>0.15474265147131</v>
      </c>
      <c r="AE10" s="17"/>
      <c r="AF10" s="17">
        <v>0.143255160724791</v>
      </c>
      <c r="AG10" s="17">
        <v>0.18159330534496401</v>
      </c>
      <c r="AH10" s="17">
        <v>0.16563104901015699</v>
      </c>
      <c r="AI10" s="17">
        <v>0.12868615471811101</v>
      </c>
      <c r="AJ10" s="17">
        <v>0.19493952423357699</v>
      </c>
      <c r="AK10" s="17">
        <v>0.21990558450700401</v>
      </c>
      <c r="AL10" s="17"/>
      <c r="AM10" s="17">
        <v>0.177063992601345</v>
      </c>
      <c r="AN10" s="17">
        <v>0.214126982784141</v>
      </c>
      <c r="AO10" s="17">
        <v>0.20149499497005899</v>
      </c>
      <c r="AP10" s="17">
        <v>0.25689388818016101</v>
      </c>
      <c r="AQ10" s="17">
        <v>0.22502417732080801</v>
      </c>
      <c r="AR10" s="17">
        <v>0.18452902556637499</v>
      </c>
      <c r="AS10" s="17">
        <v>0.20061144062355701</v>
      </c>
      <c r="AT10" s="17">
        <v>0.20627028642474701</v>
      </c>
      <c r="AU10" s="17">
        <v>0.155570508079558</v>
      </c>
      <c r="AV10" s="17">
        <v>0.119683805838785</v>
      </c>
      <c r="AW10" s="17">
        <v>0.19492165316343699</v>
      </c>
      <c r="AX10" s="17">
        <v>0.144930093279415</v>
      </c>
      <c r="AY10" s="17">
        <v>0.17186283422219301</v>
      </c>
      <c r="AZ10" s="17">
        <v>0.18832254293433801</v>
      </c>
      <c r="BA10" s="17">
        <v>0.18759672175574399</v>
      </c>
      <c r="BB10" s="17">
        <v>0.23958256053725199</v>
      </c>
      <c r="BC10" s="17"/>
      <c r="BD10" s="17">
        <v>0.17920086990447101</v>
      </c>
      <c r="BE10" s="17">
        <v>0.17040016428320701</v>
      </c>
      <c r="BF10" s="17">
        <v>0.19671113099530901</v>
      </c>
      <c r="BG10" s="17"/>
      <c r="BH10" s="17">
        <v>0.16505727176396601</v>
      </c>
      <c r="BI10" s="17">
        <v>0.27036627833432503</v>
      </c>
      <c r="BJ10" s="17">
        <v>0.23901960344730899</v>
      </c>
      <c r="BK10" s="17"/>
      <c r="BL10" s="17">
        <v>0.278142200378869</v>
      </c>
      <c r="BM10" s="17">
        <v>0.20763146716632999</v>
      </c>
      <c r="BN10" s="17">
        <v>0.202283914527775</v>
      </c>
      <c r="BO10" s="17"/>
      <c r="BP10" s="17">
        <v>0.15720805187235901</v>
      </c>
      <c r="BQ10" s="17">
        <v>0.20062361847205001</v>
      </c>
      <c r="BR10" s="17"/>
      <c r="BS10" s="17">
        <v>0.14385323950708501</v>
      </c>
      <c r="BT10" s="17">
        <v>0.173583018853747</v>
      </c>
      <c r="BU10" s="17">
        <v>0.22603066323121099</v>
      </c>
      <c r="BV10" s="17">
        <v>0.182203260243708</v>
      </c>
      <c r="BW10" s="17"/>
      <c r="BX10" s="17">
        <v>0.16542169808070101</v>
      </c>
      <c r="BY10" s="17">
        <v>0.165043441402772</v>
      </c>
      <c r="BZ10" s="17">
        <v>0.187303276644461</v>
      </c>
      <c r="CA10" s="17"/>
      <c r="CB10" s="17">
        <v>0.10346335065846</v>
      </c>
      <c r="CC10" s="17">
        <v>0.17504949906411199</v>
      </c>
      <c r="CD10" s="17">
        <v>0.147916767683413</v>
      </c>
      <c r="CE10" s="17">
        <v>0.19671733432515201</v>
      </c>
      <c r="CF10" s="17">
        <v>0.23777818396984399</v>
      </c>
      <c r="CG10" s="17">
        <v>0.28812897403319998</v>
      </c>
      <c r="CH10" s="17"/>
      <c r="CI10" s="17">
        <v>0.22697411218059099</v>
      </c>
      <c r="CJ10" s="17">
        <v>0.12882813135806201</v>
      </c>
      <c r="CK10" s="17">
        <v>0.243164979629126</v>
      </c>
      <c r="CL10" s="17">
        <v>0.19168428542250801</v>
      </c>
    </row>
    <row r="11" spans="2:90" ht="29" x14ac:dyDescent="0.35">
      <c r="B11" s="21" t="s">
        <v>615</v>
      </c>
      <c r="C11" s="17">
        <v>0.13972603113708401</v>
      </c>
      <c r="D11" s="17">
        <v>0.15815003767601801</v>
      </c>
      <c r="E11" s="17">
        <v>0.121233515065134</v>
      </c>
      <c r="F11" s="17"/>
      <c r="G11" s="17">
        <v>0.12734810642802799</v>
      </c>
      <c r="H11" s="17">
        <v>0.105964462465074</v>
      </c>
      <c r="I11" s="17">
        <v>0.12922409851777</v>
      </c>
      <c r="J11" s="17">
        <v>0.164554101008245</v>
      </c>
      <c r="K11" s="17">
        <v>0.16972484719976699</v>
      </c>
      <c r="L11" s="17">
        <v>0.14767490674668601</v>
      </c>
      <c r="M11" s="17">
        <v>0.11122906810152999</v>
      </c>
      <c r="N11" s="17">
        <v>0.15218180026602199</v>
      </c>
      <c r="O11" s="17">
        <v>0.14869360015604299</v>
      </c>
      <c r="P11" s="17"/>
      <c r="Q11" s="17">
        <v>0.19824128065923799</v>
      </c>
      <c r="R11" s="17">
        <v>0.17925115637206401</v>
      </c>
      <c r="S11" s="17">
        <v>0.163532398578801</v>
      </c>
      <c r="T11" s="17">
        <v>0.127450735663341</v>
      </c>
      <c r="U11" s="17"/>
      <c r="V11" s="17">
        <v>0.16713318110032299</v>
      </c>
      <c r="W11" s="17">
        <v>0.12494413098282001</v>
      </c>
      <c r="X11" s="17">
        <v>0.14312472738422499</v>
      </c>
      <c r="Y11" s="17">
        <v>0.16346385788255199</v>
      </c>
      <c r="Z11" s="17">
        <v>0.14957784654470099</v>
      </c>
      <c r="AA11" s="17">
        <v>0.141426520414451</v>
      </c>
      <c r="AB11" s="17">
        <v>0.11312660879557</v>
      </c>
      <c r="AC11" s="17">
        <v>9.7999724780957295E-2</v>
      </c>
      <c r="AD11" s="17">
        <v>0.127962592171423</v>
      </c>
      <c r="AE11" s="17"/>
      <c r="AF11" s="17">
        <v>0.14879970851027899</v>
      </c>
      <c r="AG11" s="17">
        <v>0.16012827980229399</v>
      </c>
      <c r="AH11" s="17">
        <v>8.4297123308848698E-2</v>
      </c>
      <c r="AI11" s="17">
        <v>0.11821694863519799</v>
      </c>
      <c r="AJ11" s="17">
        <v>0.136951540237297</v>
      </c>
      <c r="AK11" s="17">
        <v>0.14210628324901201</v>
      </c>
      <c r="AL11" s="17"/>
      <c r="AM11" s="17">
        <v>0.162584829860001</v>
      </c>
      <c r="AN11" s="17">
        <v>0.1241796532152</v>
      </c>
      <c r="AO11" s="17">
        <v>0.13349965361312699</v>
      </c>
      <c r="AP11" s="17">
        <v>0.17074578705389901</v>
      </c>
      <c r="AQ11" s="17">
        <v>0.15994055947343699</v>
      </c>
      <c r="AR11" s="17">
        <v>0.155519432487984</v>
      </c>
      <c r="AS11" s="17">
        <v>0.13912671793</v>
      </c>
      <c r="AT11" s="17">
        <v>0.14120153642292199</v>
      </c>
      <c r="AU11" s="17">
        <v>0.16992114632993299</v>
      </c>
      <c r="AV11" s="17">
        <v>0.18260161236196601</v>
      </c>
      <c r="AW11" s="17">
        <v>0.14073899810339099</v>
      </c>
      <c r="AX11" s="17">
        <v>0.11595107416917701</v>
      </c>
      <c r="AY11" s="17">
        <v>0.13132277567143499</v>
      </c>
      <c r="AZ11" s="17">
        <v>0.12928409494909399</v>
      </c>
      <c r="BA11" s="17">
        <v>0.18702990313630499</v>
      </c>
      <c r="BB11" s="17">
        <v>9.2201220973299497E-2</v>
      </c>
      <c r="BC11" s="17"/>
      <c r="BD11" s="17">
        <v>0.149895708163025</v>
      </c>
      <c r="BE11" s="17">
        <v>0.120839162921142</v>
      </c>
      <c r="BF11" s="17">
        <v>0.14841536508942299</v>
      </c>
      <c r="BG11" s="17"/>
      <c r="BH11" s="17">
        <v>0.13089394192638501</v>
      </c>
      <c r="BI11" s="17">
        <v>0.158161151831097</v>
      </c>
      <c r="BJ11" s="17">
        <v>0.12114620349932401</v>
      </c>
      <c r="BK11" s="17"/>
      <c r="BL11" s="17">
        <v>0.119163080697804</v>
      </c>
      <c r="BM11" s="17">
        <v>0.12430067031559</v>
      </c>
      <c r="BN11" s="17">
        <v>0.16586629238525999</v>
      </c>
      <c r="BO11" s="17"/>
      <c r="BP11" s="17">
        <v>0.13164704980171299</v>
      </c>
      <c r="BQ11" s="17">
        <v>0.143639263672353</v>
      </c>
      <c r="BR11" s="17"/>
      <c r="BS11" s="17">
        <v>0.10526021615919499</v>
      </c>
      <c r="BT11" s="17">
        <v>0.14034964346423001</v>
      </c>
      <c r="BU11" s="17">
        <v>0.15078356568157</v>
      </c>
      <c r="BV11" s="17">
        <v>0.141111936747425</v>
      </c>
      <c r="BW11" s="17"/>
      <c r="BX11" s="17">
        <v>0.130080732532037</v>
      </c>
      <c r="BY11" s="17">
        <v>8.6161390946218303E-2</v>
      </c>
      <c r="BZ11" s="17">
        <v>0.14397314090871399</v>
      </c>
      <c r="CA11" s="17"/>
      <c r="CB11" s="17">
        <v>0.109504873947968</v>
      </c>
      <c r="CC11" s="17">
        <v>0.10708120132318399</v>
      </c>
      <c r="CD11" s="17">
        <v>0.144864428451219</v>
      </c>
      <c r="CE11" s="17">
        <v>0.124729449623922</v>
      </c>
      <c r="CF11" s="17">
        <v>0.107416572921333</v>
      </c>
      <c r="CG11" s="17">
        <v>0.25072083530245598</v>
      </c>
      <c r="CH11" s="17"/>
      <c r="CI11" s="17">
        <v>0.16064940878537501</v>
      </c>
      <c r="CJ11" s="17">
        <v>8.7543226355123696E-2</v>
      </c>
      <c r="CK11" s="17">
        <v>0.25560961494450601</v>
      </c>
      <c r="CL11" s="17">
        <v>0.134963838035696</v>
      </c>
    </row>
    <row r="12" spans="2:90" ht="29" x14ac:dyDescent="0.35">
      <c r="B12" s="21" t="s">
        <v>616</v>
      </c>
      <c r="C12" s="17">
        <v>7.8290097864446503E-2</v>
      </c>
      <c r="D12" s="17">
        <v>8.42755212435818E-2</v>
      </c>
      <c r="E12" s="17">
        <v>7.1797836767514903E-2</v>
      </c>
      <c r="F12" s="17"/>
      <c r="G12" s="17">
        <v>7.0419297865646199E-2</v>
      </c>
      <c r="H12" s="17">
        <v>7.5663312058444204E-2</v>
      </c>
      <c r="I12" s="17">
        <v>6.6096629932758902E-2</v>
      </c>
      <c r="J12" s="17">
        <v>6.3012352903757896E-2</v>
      </c>
      <c r="K12" s="17">
        <v>9.4888293110332506E-2</v>
      </c>
      <c r="L12" s="17">
        <v>6.02741706209673E-2</v>
      </c>
      <c r="M12" s="17">
        <v>0.101538185107182</v>
      </c>
      <c r="N12" s="17">
        <v>9.2312974534564995E-2</v>
      </c>
      <c r="O12" s="17">
        <v>7.8072839283840498E-2</v>
      </c>
      <c r="P12" s="17"/>
      <c r="Q12" s="17">
        <v>7.9218582060097006E-2</v>
      </c>
      <c r="R12" s="17">
        <v>7.7532172885819997E-2</v>
      </c>
      <c r="S12" s="17">
        <v>3.8588138375961201E-2</v>
      </c>
      <c r="T12" s="17">
        <v>7.9244356919174697E-2</v>
      </c>
      <c r="U12" s="17"/>
      <c r="V12" s="17">
        <v>7.81603800198237E-2</v>
      </c>
      <c r="W12" s="17">
        <v>8.6568731410874497E-2</v>
      </c>
      <c r="X12" s="17">
        <v>5.76780273215712E-2</v>
      </c>
      <c r="Y12" s="17">
        <v>8.1505458160938099E-2</v>
      </c>
      <c r="Z12" s="17">
        <v>5.49551331698283E-2</v>
      </c>
      <c r="AA12" s="17">
        <v>7.9208709728536594E-2</v>
      </c>
      <c r="AB12" s="17">
        <v>8.3987318754253304E-2</v>
      </c>
      <c r="AC12" s="17">
        <v>9.8511160208838905E-2</v>
      </c>
      <c r="AD12" s="17">
        <v>8.55306559140563E-2</v>
      </c>
      <c r="AE12" s="17"/>
      <c r="AF12" s="17">
        <v>8.3804305038087903E-2</v>
      </c>
      <c r="AG12" s="17">
        <v>7.1372676638698104E-2</v>
      </c>
      <c r="AH12" s="17">
        <v>8.6581131869390898E-2</v>
      </c>
      <c r="AI12" s="17">
        <v>7.9699083761315695E-2</v>
      </c>
      <c r="AJ12" s="17">
        <v>6.4345564388037402E-2</v>
      </c>
      <c r="AK12" s="17">
        <v>8.4676342355105905E-2</v>
      </c>
      <c r="AL12" s="17"/>
      <c r="AM12" s="17">
        <v>9.6012569618671897E-2</v>
      </c>
      <c r="AN12" s="17">
        <v>5.2624135429987097E-2</v>
      </c>
      <c r="AO12" s="17">
        <v>8.6031427528291696E-2</v>
      </c>
      <c r="AP12" s="17">
        <v>0.101135565590193</v>
      </c>
      <c r="AQ12" s="17">
        <v>6.5090089669526702E-2</v>
      </c>
      <c r="AR12" s="17">
        <v>0.10679825908389499</v>
      </c>
      <c r="AS12" s="17">
        <v>0.125900518719812</v>
      </c>
      <c r="AT12" s="17">
        <v>7.2357078960208807E-2</v>
      </c>
      <c r="AU12" s="17">
        <v>7.6506064301954599E-2</v>
      </c>
      <c r="AV12" s="17">
        <v>6.1122030727620402E-2</v>
      </c>
      <c r="AW12" s="17">
        <v>5.8474454998726499E-2</v>
      </c>
      <c r="AX12" s="17">
        <v>9.5341490495875897E-2</v>
      </c>
      <c r="AY12" s="17">
        <v>5.0649455206226601E-2</v>
      </c>
      <c r="AZ12" s="17">
        <v>1.48849845129066E-2</v>
      </c>
      <c r="BA12" s="17">
        <v>4.8200391814377401E-2</v>
      </c>
      <c r="BB12" s="17">
        <v>6.6784753146312201E-2</v>
      </c>
      <c r="BC12" s="17"/>
      <c r="BD12" s="17">
        <v>7.3609074831621907E-2</v>
      </c>
      <c r="BE12" s="17">
        <v>8.3471891133617096E-2</v>
      </c>
      <c r="BF12" s="17">
        <v>7.7643571466524203E-2</v>
      </c>
      <c r="BG12" s="17"/>
      <c r="BH12" s="17">
        <v>7.7247557793331104E-2</v>
      </c>
      <c r="BI12" s="17">
        <v>7.4240718107641102E-2</v>
      </c>
      <c r="BJ12" s="17">
        <v>7.1029184181269703E-2</v>
      </c>
      <c r="BK12" s="17"/>
      <c r="BL12" s="17">
        <v>5.3726143372435302E-2</v>
      </c>
      <c r="BM12" s="17">
        <v>7.7621817237855203E-2</v>
      </c>
      <c r="BN12" s="17">
        <v>6.2089819024166798E-2</v>
      </c>
      <c r="BO12" s="17"/>
      <c r="BP12" s="17">
        <v>8.5092007802229003E-2</v>
      </c>
      <c r="BQ12" s="17">
        <v>7.8051786823428407E-2</v>
      </c>
      <c r="BR12" s="17"/>
      <c r="BS12" s="17">
        <v>6.1707922965130502E-2</v>
      </c>
      <c r="BT12" s="17">
        <v>5.6821452091638899E-2</v>
      </c>
      <c r="BU12" s="17">
        <v>6.4659072704629603E-2</v>
      </c>
      <c r="BV12" s="17">
        <v>9.6937441144768294E-2</v>
      </c>
      <c r="BW12" s="17"/>
      <c r="BX12" s="17">
        <v>0.100534446415212</v>
      </c>
      <c r="BY12" s="17">
        <v>8.7666035843757206E-2</v>
      </c>
      <c r="BZ12" s="17">
        <v>7.5510229467388099E-2</v>
      </c>
      <c r="CA12" s="17"/>
      <c r="CB12" s="17">
        <v>5.9656973588566198E-2</v>
      </c>
      <c r="CC12" s="17">
        <v>5.7471193578579598E-2</v>
      </c>
      <c r="CD12" s="17">
        <v>8.3498902867757102E-2</v>
      </c>
      <c r="CE12" s="17">
        <v>9.8697761484145302E-2</v>
      </c>
      <c r="CF12" s="17">
        <v>5.63982990298625E-2</v>
      </c>
      <c r="CG12" s="17">
        <v>0.11329732678068601</v>
      </c>
      <c r="CH12" s="17"/>
      <c r="CI12" s="17">
        <v>0.10565034932412</v>
      </c>
      <c r="CJ12" s="17">
        <v>5.9855225490357898E-2</v>
      </c>
      <c r="CK12" s="17">
        <v>0.105334175078463</v>
      </c>
      <c r="CL12" s="17">
        <v>7.5826120188616106E-2</v>
      </c>
    </row>
    <row r="13" spans="2:90" x14ac:dyDescent="0.35">
      <c r="B13" s="21" t="s">
        <v>150</v>
      </c>
      <c r="C13" s="23">
        <v>8.3280051981895406E-2</v>
      </c>
      <c r="D13" s="23">
        <v>7.74454840643512E-2</v>
      </c>
      <c r="E13" s="23">
        <v>8.8166841458148695E-2</v>
      </c>
      <c r="F13" s="23"/>
      <c r="G13" s="23">
        <v>0.11537626947818901</v>
      </c>
      <c r="H13" s="23">
        <v>0.10525608374122</v>
      </c>
      <c r="I13" s="23">
        <v>7.7529520971294799E-2</v>
      </c>
      <c r="J13" s="23">
        <v>7.6792059847511807E-2</v>
      </c>
      <c r="K13" s="23">
        <v>5.3997708989321699E-2</v>
      </c>
      <c r="L13" s="23">
        <v>8.2830518242732395E-2</v>
      </c>
      <c r="M13" s="23">
        <v>6.6243971098061696E-2</v>
      </c>
      <c r="N13" s="23">
        <v>8.1284392326455804E-2</v>
      </c>
      <c r="O13" s="23">
        <v>9.0613777238628304E-2</v>
      </c>
      <c r="P13" s="23"/>
      <c r="Q13" s="23">
        <v>8.2736497526567407E-2</v>
      </c>
      <c r="R13" s="23">
        <v>8.4416159676990205E-2</v>
      </c>
      <c r="S13" s="23">
        <v>7.5981458168407096E-2</v>
      </c>
      <c r="T13" s="23">
        <v>8.2335113314439601E-2</v>
      </c>
      <c r="U13" s="23"/>
      <c r="V13" s="23">
        <v>8.0721350351289897E-2</v>
      </c>
      <c r="W13" s="23">
        <v>6.9375131833715603E-2</v>
      </c>
      <c r="X13" s="23">
        <v>7.9300544227945594E-2</v>
      </c>
      <c r="Y13" s="23">
        <v>0.118789481187416</v>
      </c>
      <c r="Z13" s="23">
        <v>9.4400014394762297E-2</v>
      </c>
      <c r="AA13" s="23">
        <v>8.3467685338979594E-2</v>
      </c>
      <c r="AB13" s="23">
        <v>8.4374132414440695E-2</v>
      </c>
      <c r="AC13" s="23">
        <v>0.115368149020714</v>
      </c>
      <c r="AD13" s="23">
        <v>5.9681234949128199E-2</v>
      </c>
      <c r="AE13" s="23"/>
      <c r="AF13" s="23">
        <v>9.4853986257933703E-2</v>
      </c>
      <c r="AG13" s="23">
        <v>7.1747878181478694E-2</v>
      </c>
      <c r="AH13" s="23">
        <v>0.122666969893828</v>
      </c>
      <c r="AI13" s="23">
        <v>0.103481310880587</v>
      </c>
      <c r="AJ13" s="23">
        <v>8.8446708421889994E-2</v>
      </c>
      <c r="AK13" s="23">
        <v>6.5228202705924193E-2</v>
      </c>
      <c r="AL13" s="23"/>
      <c r="AM13" s="23">
        <v>0.13979006127687099</v>
      </c>
      <c r="AN13" s="23">
        <v>0.14661872987972799</v>
      </c>
      <c r="AO13" s="23">
        <v>8.3653291045195699E-2</v>
      </c>
      <c r="AP13" s="23">
        <v>0.100229059142972</v>
      </c>
      <c r="AQ13" s="23">
        <v>5.5421035131089501E-2</v>
      </c>
      <c r="AR13" s="23">
        <v>4.91935246848638E-2</v>
      </c>
      <c r="AS13" s="23">
        <v>7.5280578549350205E-2</v>
      </c>
      <c r="AT13" s="23">
        <v>5.6532068602563101E-2</v>
      </c>
      <c r="AU13" s="23">
        <v>3.9269774981445002E-2</v>
      </c>
      <c r="AV13" s="23">
        <v>3.1951085389605997E-2</v>
      </c>
      <c r="AW13" s="23">
        <v>7.4286040889240595E-2</v>
      </c>
      <c r="AX13" s="23">
        <v>7.3082716092718603E-2</v>
      </c>
      <c r="AY13" s="23">
        <v>6.6735754414621401E-2</v>
      </c>
      <c r="AZ13" s="23">
        <v>0.104329035450173</v>
      </c>
      <c r="BA13" s="23">
        <v>9.3344014947348494E-2</v>
      </c>
      <c r="BB13" s="23">
        <v>4.59543007272483E-2</v>
      </c>
      <c r="BC13" s="23"/>
      <c r="BD13" s="23">
        <v>6.6672858542452598E-2</v>
      </c>
      <c r="BE13" s="23">
        <v>9.9929581835033393E-2</v>
      </c>
      <c r="BF13" s="23">
        <v>7.5533702203563896E-2</v>
      </c>
      <c r="BG13" s="23"/>
      <c r="BH13" s="23">
        <v>7.57205601764116E-2</v>
      </c>
      <c r="BI13" s="23">
        <v>4.9395080088051303E-2</v>
      </c>
      <c r="BJ13" s="23">
        <v>5.8088283714157203E-2</v>
      </c>
      <c r="BK13" s="23"/>
      <c r="BL13" s="23">
        <v>8.7982734551922195E-2</v>
      </c>
      <c r="BM13" s="23">
        <v>5.3191383317455203E-2</v>
      </c>
      <c r="BN13" s="23">
        <v>4.9264332015697299E-2</v>
      </c>
      <c r="BO13" s="23"/>
      <c r="BP13" s="23">
        <v>8.6357619198917004E-2</v>
      </c>
      <c r="BQ13" s="23">
        <v>9.0347828691097198E-2</v>
      </c>
      <c r="BR13" s="23"/>
      <c r="BS13" s="23">
        <v>3.8567429890264397E-2</v>
      </c>
      <c r="BT13" s="23">
        <v>5.0074510020609302E-2</v>
      </c>
      <c r="BU13" s="23">
        <v>7.7588272681668694E-2</v>
      </c>
      <c r="BV13" s="23">
        <v>9.4225474091811798E-2</v>
      </c>
      <c r="BW13" s="23"/>
      <c r="BX13" s="23">
        <v>6.4226605161771297E-2</v>
      </c>
      <c r="BY13" s="23">
        <v>8.2558349767764799E-2</v>
      </c>
      <c r="BZ13" s="23">
        <v>8.5211996959080605E-2</v>
      </c>
      <c r="CA13" s="23"/>
      <c r="CB13" s="23">
        <v>5.9116648805368703E-2</v>
      </c>
      <c r="CC13" s="23">
        <v>9.11840262732731E-2</v>
      </c>
      <c r="CD13" s="23">
        <v>0.107923243820747</v>
      </c>
      <c r="CE13" s="23">
        <v>5.8110651905708299E-2</v>
      </c>
      <c r="CF13" s="23">
        <v>5.4482510314239299E-2</v>
      </c>
      <c r="CG13" s="23">
        <v>0.118967189919591</v>
      </c>
      <c r="CH13" s="23"/>
      <c r="CI13" s="23">
        <v>9.0137320269353796E-2</v>
      </c>
      <c r="CJ13" s="23">
        <v>5.9995992300641503E-2</v>
      </c>
      <c r="CK13" s="23">
        <v>0.176895761743356</v>
      </c>
      <c r="CL13" s="23">
        <v>7.0556602710321603E-2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620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613</v>
      </c>
      <c r="C9" s="17">
        <v>0.56937331373014999</v>
      </c>
      <c r="D9" s="17">
        <v>0.54039230317303999</v>
      </c>
      <c r="E9" s="17">
        <v>0.59601544625599001</v>
      </c>
      <c r="F9" s="17"/>
      <c r="G9" s="17">
        <v>0.60932271529018101</v>
      </c>
      <c r="H9" s="17">
        <v>0.58079964016311403</v>
      </c>
      <c r="I9" s="17">
        <v>0.58492207821368303</v>
      </c>
      <c r="J9" s="17">
        <v>0.58654144628751004</v>
      </c>
      <c r="K9" s="17">
        <v>0.55698430587937997</v>
      </c>
      <c r="L9" s="17">
        <v>0.58210422168980203</v>
      </c>
      <c r="M9" s="17">
        <v>0.56142108488953102</v>
      </c>
      <c r="N9" s="17">
        <v>0.55691412902377102</v>
      </c>
      <c r="O9" s="17">
        <v>0.51346769391682301</v>
      </c>
      <c r="P9" s="17"/>
      <c r="Q9" s="17">
        <v>0.52813065259687397</v>
      </c>
      <c r="R9" s="17">
        <v>0.57123107754188696</v>
      </c>
      <c r="S9" s="17">
        <v>0.55080459324978004</v>
      </c>
      <c r="T9" s="17">
        <v>0.57987192689054501</v>
      </c>
      <c r="U9" s="17"/>
      <c r="V9" s="17">
        <v>0.49829291575252299</v>
      </c>
      <c r="W9" s="17">
        <v>0.61664255897239895</v>
      </c>
      <c r="X9" s="17">
        <v>0.60650413345655296</v>
      </c>
      <c r="Y9" s="17">
        <v>0.56216770250806802</v>
      </c>
      <c r="Z9" s="17">
        <v>0.60280291668029196</v>
      </c>
      <c r="AA9" s="17">
        <v>0.54066930854396</v>
      </c>
      <c r="AB9" s="17">
        <v>0.528808322991563</v>
      </c>
      <c r="AC9" s="17">
        <v>0.543395001610537</v>
      </c>
      <c r="AD9" s="17">
        <v>0.61890394656692205</v>
      </c>
      <c r="AE9" s="17"/>
      <c r="AF9" s="17">
        <v>0.58570699310044105</v>
      </c>
      <c r="AG9" s="17">
        <v>0.51758322884830299</v>
      </c>
      <c r="AH9" s="17">
        <v>0.59117181735989</v>
      </c>
      <c r="AI9" s="17">
        <v>0.58057462738435195</v>
      </c>
      <c r="AJ9" s="17">
        <v>0.60110205326539901</v>
      </c>
      <c r="AK9" s="17">
        <v>0.56097479012532503</v>
      </c>
      <c r="AL9" s="17"/>
      <c r="AM9" s="17">
        <v>0.35085376586988398</v>
      </c>
      <c r="AN9" s="17">
        <v>0.46804808265571402</v>
      </c>
      <c r="AO9" s="17">
        <v>0.53974440980315896</v>
      </c>
      <c r="AP9" s="17">
        <v>0.56218236519366005</v>
      </c>
      <c r="AQ9" s="17">
        <v>0.51092795566856597</v>
      </c>
      <c r="AR9" s="17">
        <v>0.49756644950434997</v>
      </c>
      <c r="AS9" s="17">
        <v>0.56563448525775895</v>
      </c>
      <c r="AT9" s="17">
        <v>0.49762325561056597</v>
      </c>
      <c r="AU9" s="17">
        <v>0.59930736896314096</v>
      </c>
      <c r="AV9" s="17">
        <v>0.68615972245939005</v>
      </c>
      <c r="AW9" s="17">
        <v>0.62271235479452103</v>
      </c>
      <c r="AX9" s="17">
        <v>0.57671896386866695</v>
      </c>
      <c r="AY9" s="17">
        <v>0.60317894374603498</v>
      </c>
      <c r="AZ9" s="17">
        <v>0.71032442602355295</v>
      </c>
      <c r="BA9" s="17">
        <v>0.63513884984384705</v>
      </c>
      <c r="BB9" s="17">
        <v>0.71634187667562099</v>
      </c>
      <c r="BC9" s="17"/>
      <c r="BD9" s="17">
        <v>0.622388416776672</v>
      </c>
      <c r="BE9" s="17">
        <v>0.56116292814224999</v>
      </c>
      <c r="BF9" s="17">
        <v>0.53366556818157596</v>
      </c>
      <c r="BG9" s="17"/>
      <c r="BH9" s="17">
        <v>0.59589709498476195</v>
      </c>
      <c r="BI9" s="17">
        <v>0.57855038579798401</v>
      </c>
      <c r="BJ9" s="17">
        <v>0.59602161907036799</v>
      </c>
      <c r="BK9" s="17"/>
      <c r="BL9" s="17">
        <v>0.51766066506696695</v>
      </c>
      <c r="BM9" s="17">
        <v>0.58173158765755395</v>
      </c>
      <c r="BN9" s="17">
        <v>0.58368100537373302</v>
      </c>
      <c r="BO9" s="17"/>
      <c r="BP9" s="17">
        <v>0.60943718931208801</v>
      </c>
      <c r="BQ9" s="17">
        <v>0.52474587125176197</v>
      </c>
      <c r="BR9" s="17"/>
      <c r="BS9" s="17">
        <v>0.70746572456898005</v>
      </c>
      <c r="BT9" s="17">
        <v>0.63832734919659895</v>
      </c>
      <c r="BU9" s="17">
        <v>0.51682049502429706</v>
      </c>
      <c r="BV9" s="17">
        <v>0.55253058539033595</v>
      </c>
      <c r="BW9" s="17"/>
      <c r="BX9" s="17">
        <v>0.65170593985312297</v>
      </c>
      <c r="BY9" s="17">
        <v>0.57948818259048596</v>
      </c>
      <c r="BZ9" s="17">
        <v>0.56059518306948597</v>
      </c>
      <c r="CA9" s="17"/>
      <c r="CB9" s="17">
        <v>0.74579013466969302</v>
      </c>
      <c r="CC9" s="17">
        <v>0.71948002407021105</v>
      </c>
      <c r="CD9" s="17">
        <v>0.49798769877016402</v>
      </c>
      <c r="CE9" s="17">
        <v>0.59429229721983901</v>
      </c>
      <c r="CF9" s="17">
        <v>0.58883940923863098</v>
      </c>
      <c r="CG9" s="17">
        <v>0.240092324566754</v>
      </c>
      <c r="CH9" s="17"/>
      <c r="CI9" s="17">
        <v>0.51560593468731197</v>
      </c>
      <c r="CJ9" s="17">
        <v>0.70461157726822099</v>
      </c>
      <c r="CK9" s="17">
        <v>0.195561516146319</v>
      </c>
      <c r="CL9" s="17">
        <v>0.60117174910572801</v>
      </c>
    </row>
    <row r="10" spans="2:90" ht="29" x14ac:dyDescent="0.35">
      <c r="B10" s="21" t="s">
        <v>614</v>
      </c>
      <c r="C10" s="17">
        <v>0.17289356266034001</v>
      </c>
      <c r="D10" s="17">
        <v>0.18822220294713801</v>
      </c>
      <c r="E10" s="17">
        <v>0.15864467403374799</v>
      </c>
      <c r="F10" s="17"/>
      <c r="G10" s="17">
        <v>0.14129152671976</v>
      </c>
      <c r="H10" s="17">
        <v>0.120749827653895</v>
      </c>
      <c r="I10" s="17">
        <v>0.16461827855744801</v>
      </c>
      <c r="J10" s="17">
        <v>0.180658963649758</v>
      </c>
      <c r="K10" s="17">
        <v>0.18221526130437901</v>
      </c>
      <c r="L10" s="17">
        <v>0.171652591828231</v>
      </c>
      <c r="M10" s="17">
        <v>0.19893961759048501</v>
      </c>
      <c r="N10" s="17">
        <v>0.19746425900825301</v>
      </c>
      <c r="O10" s="17">
        <v>0.191938295881807</v>
      </c>
      <c r="P10" s="17"/>
      <c r="Q10" s="17">
        <v>0.173301733443466</v>
      </c>
      <c r="R10" s="17">
        <v>0.159356310011944</v>
      </c>
      <c r="S10" s="17">
        <v>0.21341090410823499</v>
      </c>
      <c r="T10" s="17">
        <v>0.16912617913105199</v>
      </c>
      <c r="U10" s="17"/>
      <c r="V10" s="17">
        <v>0.18424975319921899</v>
      </c>
      <c r="W10" s="17">
        <v>0.15695996325358</v>
      </c>
      <c r="X10" s="17">
        <v>0.15590332379355601</v>
      </c>
      <c r="Y10" s="17">
        <v>0.18988766896748399</v>
      </c>
      <c r="Z10" s="17">
        <v>0.15683319442867799</v>
      </c>
      <c r="AA10" s="17">
        <v>0.22447086581048001</v>
      </c>
      <c r="AB10" s="17">
        <v>0.189030685191313</v>
      </c>
      <c r="AC10" s="17">
        <v>0.22303684566087301</v>
      </c>
      <c r="AD10" s="17">
        <v>0.118199571133208</v>
      </c>
      <c r="AE10" s="17"/>
      <c r="AF10" s="17">
        <v>0.15394039690816899</v>
      </c>
      <c r="AG10" s="17">
        <v>0.177607689995916</v>
      </c>
      <c r="AH10" s="17">
        <v>0.15081182507549601</v>
      </c>
      <c r="AI10" s="17">
        <v>0.16459055264339101</v>
      </c>
      <c r="AJ10" s="17">
        <v>0.15913243894432</v>
      </c>
      <c r="AK10" s="17">
        <v>0.19794213387649201</v>
      </c>
      <c r="AL10" s="17"/>
      <c r="AM10" s="17">
        <v>0.16690195441851299</v>
      </c>
      <c r="AN10" s="17">
        <v>0.24325748402591099</v>
      </c>
      <c r="AO10" s="17">
        <v>0.199040012761346</v>
      </c>
      <c r="AP10" s="17">
        <v>0.17127482723439799</v>
      </c>
      <c r="AQ10" s="17">
        <v>0.20491336881538599</v>
      </c>
      <c r="AR10" s="17">
        <v>0.261919456671525</v>
      </c>
      <c r="AS10" s="17">
        <v>0.160624370529317</v>
      </c>
      <c r="AT10" s="17">
        <v>0.19761080131080899</v>
      </c>
      <c r="AU10" s="17">
        <v>0.167446050407908</v>
      </c>
      <c r="AV10" s="17">
        <v>0.13720088091699101</v>
      </c>
      <c r="AW10" s="17">
        <v>0.15284144965371299</v>
      </c>
      <c r="AX10" s="17">
        <v>0.237152001939263</v>
      </c>
      <c r="AY10" s="17">
        <v>0.128665787268333</v>
      </c>
      <c r="AZ10" s="17">
        <v>8.7557864630094906E-2</v>
      </c>
      <c r="BA10" s="17">
        <v>0.14082213301274801</v>
      </c>
      <c r="BB10" s="17">
        <v>0.121986524234047</v>
      </c>
      <c r="BC10" s="17"/>
      <c r="BD10" s="17">
        <v>0.146024509597389</v>
      </c>
      <c r="BE10" s="17">
        <v>0.16030029201135401</v>
      </c>
      <c r="BF10" s="17">
        <v>0.20516037034531701</v>
      </c>
      <c r="BG10" s="17"/>
      <c r="BH10" s="17">
        <v>0.162990378284599</v>
      </c>
      <c r="BI10" s="17">
        <v>0.193345091360907</v>
      </c>
      <c r="BJ10" s="17">
        <v>0.17518448329679401</v>
      </c>
      <c r="BK10" s="17"/>
      <c r="BL10" s="17">
        <v>0.20667404781462601</v>
      </c>
      <c r="BM10" s="17">
        <v>0.19972413825402799</v>
      </c>
      <c r="BN10" s="17">
        <v>0.18123673994935499</v>
      </c>
      <c r="BO10" s="17"/>
      <c r="BP10" s="17">
        <v>0.128188403192359</v>
      </c>
      <c r="BQ10" s="17">
        <v>0.203621777427618</v>
      </c>
      <c r="BR10" s="17"/>
      <c r="BS10" s="17">
        <v>0.150541860669513</v>
      </c>
      <c r="BT10" s="17">
        <v>0.194069387950285</v>
      </c>
      <c r="BU10" s="17">
        <v>0.20868319745064201</v>
      </c>
      <c r="BV10" s="17">
        <v>0.15111558567504901</v>
      </c>
      <c r="BW10" s="17"/>
      <c r="BX10" s="17">
        <v>0.153656934723997</v>
      </c>
      <c r="BY10" s="17">
        <v>0.18315955545719001</v>
      </c>
      <c r="BZ10" s="17">
        <v>0.17416845766598099</v>
      </c>
      <c r="CA10" s="17"/>
      <c r="CB10" s="17">
        <v>0.114445193771881</v>
      </c>
      <c r="CC10" s="17">
        <v>0.11990648803305599</v>
      </c>
      <c r="CD10" s="17">
        <v>0.16093813474355301</v>
      </c>
      <c r="CE10" s="17">
        <v>0.157891465805408</v>
      </c>
      <c r="CF10" s="17">
        <v>0.23562499456053901</v>
      </c>
      <c r="CG10" s="17">
        <v>0.28803262781348699</v>
      </c>
      <c r="CH10" s="17"/>
      <c r="CI10" s="17">
        <v>0.14708776418990999</v>
      </c>
      <c r="CJ10" s="17">
        <v>0.14137215993369001</v>
      </c>
      <c r="CK10" s="17">
        <v>0.231982632672667</v>
      </c>
      <c r="CL10" s="17">
        <v>0.18154622967609901</v>
      </c>
    </row>
    <row r="11" spans="2:90" ht="29" x14ac:dyDescent="0.35">
      <c r="B11" s="21" t="s">
        <v>615</v>
      </c>
      <c r="C11" s="17">
        <v>0.137716653420348</v>
      </c>
      <c r="D11" s="17">
        <v>0.148454161521442</v>
      </c>
      <c r="E11" s="17">
        <v>0.12849710002696299</v>
      </c>
      <c r="F11" s="17"/>
      <c r="G11" s="17">
        <v>0.117495126516051</v>
      </c>
      <c r="H11" s="17">
        <v>0.12970569450238301</v>
      </c>
      <c r="I11" s="17">
        <v>0.13208162946757601</v>
      </c>
      <c r="J11" s="17">
        <v>0.10916013980448799</v>
      </c>
      <c r="K11" s="17">
        <v>0.161858430186163</v>
      </c>
      <c r="L11" s="17">
        <v>0.13166243260301599</v>
      </c>
      <c r="M11" s="17">
        <v>0.151047881056766</v>
      </c>
      <c r="N11" s="17">
        <v>0.13076723346374899</v>
      </c>
      <c r="O11" s="17">
        <v>0.17156256736469699</v>
      </c>
      <c r="P11" s="17"/>
      <c r="Q11" s="17">
        <v>0.19316841015792699</v>
      </c>
      <c r="R11" s="17">
        <v>0.15868941633296299</v>
      </c>
      <c r="S11" s="17">
        <v>0.123795875824596</v>
      </c>
      <c r="T11" s="17">
        <v>0.129453921089347</v>
      </c>
      <c r="U11" s="17"/>
      <c r="V11" s="17">
        <v>0.18257711796133</v>
      </c>
      <c r="W11" s="17">
        <v>0.115937868743671</v>
      </c>
      <c r="X11" s="17">
        <v>0.13021183416385701</v>
      </c>
      <c r="Y11" s="17">
        <v>0.105540602908753</v>
      </c>
      <c r="Z11" s="17">
        <v>0.13865187753230901</v>
      </c>
      <c r="AA11" s="17">
        <v>0.14944121590863099</v>
      </c>
      <c r="AB11" s="17">
        <v>0.135023740699969</v>
      </c>
      <c r="AC11" s="17">
        <v>9.7816384791026195E-2</v>
      </c>
      <c r="AD11" s="17">
        <v>0.143031720076778</v>
      </c>
      <c r="AE11" s="17"/>
      <c r="AF11" s="17">
        <v>0.121947612561445</v>
      </c>
      <c r="AG11" s="17">
        <v>0.17769211999990001</v>
      </c>
      <c r="AH11" s="17">
        <v>0.115034132341163</v>
      </c>
      <c r="AI11" s="17">
        <v>0.10986486674805</v>
      </c>
      <c r="AJ11" s="17">
        <v>0.13168598924291799</v>
      </c>
      <c r="AK11" s="17">
        <v>0.139752292637839</v>
      </c>
      <c r="AL11" s="17"/>
      <c r="AM11" s="17">
        <v>0.21255863280305601</v>
      </c>
      <c r="AN11" s="17">
        <v>0.14071304858325301</v>
      </c>
      <c r="AO11" s="17">
        <v>0.16450802650071999</v>
      </c>
      <c r="AP11" s="17">
        <v>0.16792944461093701</v>
      </c>
      <c r="AQ11" s="17">
        <v>0.15756459456914301</v>
      </c>
      <c r="AR11" s="17">
        <v>0.168284485731438</v>
      </c>
      <c r="AS11" s="17">
        <v>0.137705627624126</v>
      </c>
      <c r="AT11" s="17">
        <v>0.16338959583613699</v>
      </c>
      <c r="AU11" s="17">
        <v>0.14619709803193801</v>
      </c>
      <c r="AV11" s="17">
        <v>0.110120513582442</v>
      </c>
      <c r="AW11" s="17">
        <v>9.3495337013013505E-2</v>
      </c>
      <c r="AX11" s="17">
        <v>0.114558164310976</v>
      </c>
      <c r="AY11" s="17">
        <v>0.120365793140553</v>
      </c>
      <c r="AZ11" s="17">
        <v>8.6058289270988395E-2</v>
      </c>
      <c r="BA11" s="17">
        <v>0.10682370831349999</v>
      </c>
      <c r="BB11" s="17">
        <v>0.112236858516615</v>
      </c>
      <c r="BC11" s="17"/>
      <c r="BD11" s="17">
        <v>0.13081561900348601</v>
      </c>
      <c r="BE11" s="17">
        <v>0.13442543814117799</v>
      </c>
      <c r="BF11" s="17">
        <v>0.14906364818235901</v>
      </c>
      <c r="BG11" s="17"/>
      <c r="BH11" s="17">
        <v>0.13131679552120001</v>
      </c>
      <c r="BI11" s="17">
        <v>0.13235325865984199</v>
      </c>
      <c r="BJ11" s="17">
        <v>0.15287216701241799</v>
      </c>
      <c r="BK11" s="17"/>
      <c r="BL11" s="17">
        <v>0.128559731401061</v>
      </c>
      <c r="BM11" s="17">
        <v>0.139557352641106</v>
      </c>
      <c r="BN11" s="17">
        <v>0.14540448488364499</v>
      </c>
      <c r="BO11" s="17"/>
      <c r="BP11" s="17">
        <v>0.14341383873638899</v>
      </c>
      <c r="BQ11" s="17">
        <v>0.14263634908227599</v>
      </c>
      <c r="BR11" s="17"/>
      <c r="BS11" s="17">
        <v>8.2583941900167102E-2</v>
      </c>
      <c r="BT11" s="17">
        <v>0.10607255765139199</v>
      </c>
      <c r="BU11" s="17">
        <v>0.16807779531661701</v>
      </c>
      <c r="BV11" s="17">
        <v>0.15006999299621601</v>
      </c>
      <c r="BW11" s="17"/>
      <c r="BX11" s="17">
        <v>0.114521889078089</v>
      </c>
      <c r="BY11" s="17">
        <v>0.13888576972087599</v>
      </c>
      <c r="BZ11" s="17">
        <v>0.13994268104150101</v>
      </c>
      <c r="CA11" s="17"/>
      <c r="CB11" s="17">
        <v>8.5168874002827993E-2</v>
      </c>
      <c r="CC11" s="17">
        <v>8.0455810810960995E-2</v>
      </c>
      <c r="CD11" s="17">
        <v>0.153494966609973</v>
      </c>
      <c r="CE11" s="17">
        <v>0.159401669934985</v>
      </c>
      <c r="CF11" s="17">
        <v>0.110839694832449</v>
      </c>
      <c r="CG11" s="17">
        <v>0.243880303342177</v>
      </c>
      <c r="CH11" s="17"/>
      <c r="CI11" s="17">
        <v>0.18960306313259501</v>
      </c>
      <c r="CJ11" s="17">
        <v>9.2691394144267095E-2</v>
      </c>
      <c r="CK11" s="17">
        <v>0.267279892017871</v>
      </c>
      <c r="CL11" s="17">
        <v>0.118145408251195</v>
      </c>
    </row>
    <row r="12" spans="2:90" ht="29" x14ac:dyDescent="0.35">
      <c r="B12" s="21" t="s">
        <v>616</v>
      </c>
      <c r="C12" s="17">
        <v>4.5252123747316401E-2</v>
      </c>
      <c r="D12" s="17">
        <v>5.3299558606713003E-2</v>
      </c>
      <c r="E12" s="17">
        <v>3.8051950653837902E-2</v>
      </c>
      <c r="F12" s="17"/>
      <c r="G12" s="17">
        <v>3.1426552118172503E-2</v>
      </c>
      <c r="H12" s="17">
        <v>5.5684307991462699E-2</v>
      </c>
      <c r="I12" s="17">
        <v>6.0316101834719103E-2</v>
      </c>
      <c r="J12" s="17">
        <v>5.7100574732316001E-2</v>
      </c>
      <c r="K12" s="17">
        <v>5.03737803023252E-2</v>
      </c>
      <c r="L12" s="17">
        <v>2.3658779741019601E-2</v>
      </c>
      <c r="M12" s="17">
        <v>3.3008796356058398E-2</v>
      </c>
      <c r="N12" s="17">
        <v>3.9306545846146297E-2</v>
      </c>
      <c r="O12" s="17">
        <v>5.7664486724908502E-2</v>
      </c>
      <c r="P12" s="17"/>
      <c r="Q12" s="17">
        <v>2.9727016556495098E-2</v>
      </c>
      <c r="R12" s="17">
        <v>4.4043901693893599E-2</v>
      </c>
      <c r="S12" s="17">
        <v>5.7214649812047401E-2</v>
      </c>
      <c r="T12" s="17">
        <v>4.6937486946927898E-2</v>
      </c>
      <c r="U12" s="17"/>
      <c r="V12" s="17">
        <v>4.9859568867487998E-2</v>
      </c>
      <c r="W12" s="17">
        <v>3.9104813620537103E-2</v>
      </c>
      <c r="X12" s="17">
        <v>4.7451858209628897E-2</v>
      </c>
      <c r="Y12" s="17">
        <v>5.3933491357378301E-2</v>
      </c>
      <c r="Z12" s="17">
        <v>3.4745523700050601E-2</v>
      </c>
      <c r="AA12" s="17">
        <v>3.8291598574495302E-2</v>
      </c>
      <c r="AB12" s="17">
        <v>5.8800509789022702E-2</v>
      </c>
      <c r="AC12" s="17">
        <v>3.51669308238622E-2</v>
      </c>
      <c r="AD12" s="17">
        <v>4.4181907045150903E-2</v>
      </c>
      <c r="AE12" s="17"/>
      <c r="AF12" s="17">
        <v>6.3952727219927397E-2</v>
      </c>
      <c r="AG12" s="17">
        <v>5.8684437642630101E-2</v>
      </c>
      <c r="AH12" s="17">
        <v>4.0437330487751999E-2</v>
      </c>
      <c r="AI12" s="17">
        <v>3.0857880039736E-2</v>
      </c>
      <c r="AJ12" s="17">
        <v>2.8325849580799901E-2</v>
      </c>
      <c r="AK12" s="17">
        <v>3.8769268821920298E-2</v>
      </c>
      <c r="AL12" s="17"/>
      <c r="AM12" s="17">
        <v>0.121401153512424</v>
      </c>
      <c r="AN12" s="17">
        <v>2.5589009732252001E-2</v>
      </c>
      <c r="AO12" s="17">
        <v>4.1809282350985501E-2</v>
      </c>
      <c r="AP12" s="17">
        <v>4.5022386608099901E-2</v>
      </c>
      <c r="AQ12" s="17">
        <v>6.5198359935380507E-2</v>
      </c>
      <c r="AR12" s="17">
        <v>2.2890492542352599E-2</v>
      </c>
      <c r="AS12" s="17">
        <v>7.0896110469956905E-2</v>
      </c>
      <c r="AT12" s="17">
        <v>5.3556296077471401E-2</v>
      </c>
      <c r="AU12" s="17">
        <v>4.9245386096175903E-2</v>
      </c>
      <c r="AV12" s="17">
        <v>1.37687043614359E-2</v>
      </c>
      <c r="AW12" s="17">
        <v>6.0187102229174297E-2</v>
      </c>
      <c r="AX12" s="17">
        <v>2.75334126927268E-2</v>
      </c>
      <c r="AY12" s="17">
        <v>6.3552112857851006E-2</v>
      </c>
      <c r="AZ12" s="17">
        <v>2.5677112006025699E-2</v>
      </c>
      <c r="BA12" s="17">
        <v>4.3502477175902797E-2</v>
      </c>
      <c r="BB12" s="17">
        <v>1.76136784876363E-2</v>
      </c>
      <c r="BC12" s="17"/>
      <c r="BD12" s="17">
        <v>3.6822627252320599E-2</v>
      </c>
      <c r="BE12" s="17">
        <v>4.6068222299550099E-2</v>
      </c>
      <c r="BF12" s="17">
        <v>4.8106894181979901E-2</v>
      </c>
      <c r="BG12" s="17"/>
      <c r="BH12" s="17">
        <v>3.9306088444938901E-2</v>
      </c>
      <c r="BI12" s="17">
        <v>5.0480941844188401E-2</v>
      </c>
      <c r="BJ12" s="17">
        <v>4.8190011495346602E-2</v>
      </c>
      <c r="BK12" s="17"/>
      <c r="BL12" s="17">
        <v>6.8896265756864403E-2</v>
      </c>
      <c r="BM12" s="17">
        <v>2.96852394762731E-2</v>
      </c>
      <c r="BN12" s="17">
        <v>4.1828942929967798E-2</v>
      </c>
      <c r="BO12" s="17"/>
      <c r="BP12" s="17">
        <v>4.8354020555660897E-2</v>
      </c>
      <c r="BQ12" s="17">
        <v>4.9184596518052799E-2</v>
      </c>
      <c r="BR12" s="17"/>
      <c r="BS12" s="17">
        <v>3.3778386151631201E-2</v>
      </c>
      <c r="BT12" s="17">
        <v>2.9589962273096401E-2</v>
      </c>
      <c r="BU12" s="17">
        <v>3.1084362367305898E-2</v>
      </c>
      <c r="BV12" s="17">
        <v>5.7957163996200101E-2</v>
      </c>
      <c r="BW12" s="17"/>
      <c r="BX12" s="17">
        <v>4.33632429487181E-2</v>
      </c>
      <c r="BY12" s="17">
        <v>4.22111543970667E-2</v>
      </c>
      <c r="BZ12" s="17">
        <v>4.5626120869230999E-2</v>
      </c>
      <c r="CA12" s="17"/>
      <c r="CB12" s="17">
        <v>1.1147820857935999E-2</v>
      </c>
      <c r="CC12" s="17">
        <v>2.4318373935139501E-2</v>
      </c>
      <c r="CD12" s="17">
        <v>5.6340877954936301E-2</v>
      </c>
      <c r="CE12" s="17">
        <v>3.7405949793417298E-2</v>
      </c>
      <c r="CF12" s="17">
        <v>2.0242344906066499E-2</v>
      </c>
      <c r="CG12" s="17">
        <v>0.124444245236732</v>
      </c>
      <c r="CH12" s="17"/>
      <c r="CI12" s="17">
        <v>7.7988696960764894E-2</v>
      </c>
      <c r="CJ12" s="17">
        <v>1.6462616875059101E-2</v>
      </c>
      <c r="CK12" s="17">
        <v>0.12302197034422201</v>
      </c>
      <c r="CL12" s="17">
        <v>3.4187347259757001E-2</v>
      </c>
    </row>
    <row r="13" spans="2:90" x14ac:dyDescent="0.35">
      <c r="B13" s="21" t="s">
        <v>150</v>
      </c>
      <c r="C13" s="23">
        <v>7.4764346441846097E-2</v>
      </c>
      <c r="D13" s="23">
        <v>6.9631773751667694E-2</v>
      </c>
      <c r="E13" s="23">
        <v>7.8790829029460899E-2</v>
      </c>
      <c r="F13" s="23"/>
      <c r="G13" s="23">
        <v>0.100464079355836</v>
      </c>
      <c r="H13" s="23">
        <v>0.113060529689145</v>
      </c>
      <c r="I13" s="23">
        <v>5.8061911926574103E-2</v>
      </c>
      <c r="J13" s="23">
        <v>6.6538875525927604E-2</v>
      </c>
      <c r="K13" s="23">
        <v>4.8568222327752597E-2</v>
      </c>
      <c r="L13" s="23">
        <v>9.0921974137931794E-2</v>
      </c>
      <c r="M13" s="23">
        <v>5.5582620107159302E-2</v>
      </c>
      <c r="N13" s="23">
        <v>7.5547832658080294E-2</v>
      </c>
      <c r="O13" s="23">
        <v>6.5366956111764393E-2</v>
      </c>
      <c r="P13" s="23"/>
      <c r="Q13" s="23">
        <v>7.5672187245238498E-2</v>
      </c>
      <c r="R13" s="23">
        <v>6.6679294419313501E-2</v>
      </c>
      <c r="S13" s="23">
        <v>5.47739770053422E-2</v>
      </c>
      <c r="T13" s="23">
        <v>7.4610485942128907E-2</v>
      </c>
      <c r="U13" s="23"/>
      <c r="V13" s="23">
        <v>8.50206442194405E-2</v>
      </c>
      <c r="W13" s="23">
        <v>7.1354795409813696E-2</v>
      </c>
      <c r="X13" s="23">
        <v>5.9928850376405697E-2</v>
      </c>
      <c r="Y13" s="23">
        <v>8.8470534258317607E-2</v>
      </c>
      <c r="Z13" s="23">
        <v>6.6966487658670304E-2</v>
      </c>
      <c r="AA13" s="23">
        <v>4.7127011162433702E-2</v>
      </c>
      <c r="AB13" s="23">
        <v>8.8336741328133003E-2</v>
      </c>
      <c r="AC13" s="23">
        <v>0.100584837113701</v>
      </c>
      <c r="AD13" s="23">
        <v>7.5682855177940905E-2</v>
      </c>
      <c r="AE13" s="23"/>
      <c r="AF13" s="23">
        <v>7.4452270210017907E-2</v>
      </c>
      <c r="AG13" s="23">
        <v>6.8432523513250507E-2</v>
      </c>
      <c r="AH13" s="23">
        <v>0.102544894735699</v>
      </c>
      <c r="AI13" s="23">
        <v>0.114112073184471</v>
      </c>
      <c r="AJ13" s="23">
        <v>7.9753668966563204E-2</v>
      </c>
      <c r="AK13" s="23">
        <v>6.2561514538423693E-2</v>
      </c>
      <c r="AL13" s="23"/>
      <c r="AM13" s="23">
        <v>0.14828449339612201</v>
      </c>
      <c r="AN13" s="23">
        <v>0.12239237500286999</v>
      </c>
      <c r="AO13" s="23">
        <v>5.48982685837896E-2</v>
      </c>
      <c r="AP13" s="23">
        <v>5.3590976352905398E-2</v>
      </c>
      <c r="AQ13" s="23">
        <v>6.13957210115244E-2</v>
      </c>
      <c r="AR13" s="23">
        <v>4.9339115550334198E-2</v>
      </c>
      <c r="AS13" s="23">
        <v>6.5139406118841003E-2</v>
      </c>
      <c r="AT13" s="23">
        <v>8.7820051165016497E-2</v>
      </c>
      <c r="AU13" s="23">
        <v>3.7804096500836902E-2</v>
      </c>
      <c r="AV13" s="23">
        <v>5.2750178679741098E-2</v>
      </c>
      <c r="AW13" s="23">
        <v>7.0763756309578499E-2</v>
      </c>
      <c r="AX13" s="23">
        <v>4.4037457188367803E-2</v>
      </c>
      <c r="AY13" s="23">
        <v>8.4237362987227796E-2</v>
      </c>
      <c r="AZ13" s="23">
        <v>9.0382308069337794E-2</v>
      </c>
      <c r="BA13" s="23">
        <v>7.37128316540024E-2</v>
      </c>
      <c r="BB13" s="23">
        <v>3.1821062086081299E-2</v>
      </c>
      <c r="BC13" s="23"/>
      <c r="BD13" s="23">
        <v>6.3948827370132605E-2</v>
      </c>
      <c r="BE13" s="23">
        <v>9.80431194056679E-2</v>
      </c>
      <c r="BF13" s="23">
        <v>6.4003519108768905E-2</v>
      </c>
      <c r="BG13" s="23"/>
      <c r="BH13" s="23">
        <v>7.0489642764500607E-2</v>
      </c>
      <c r="BI13" s="23">
        <v>4.52703223370787E-2</v>
      </c>
      <c r="BJ13" s="23">
        <v>2.7731719125072898E-2</v>
      </c>
      <c r="BK13" s="23"/>
      <c r="BL13" s="23">
        <v>7.8209289960481404E-2</v>
      </c>
      <c r="BM13" s="23">
        <v>4.9301681971038999E-2</v>
      </c>
      <c r="BN13" s="23">
        <v>4.7848826863299602E-2</v>
      </c>
      <c r="BO13" s="23"/>
      <c r="BP13" s="23">
        <v>7.0606548203502803E-2</v>
      </c>
      <c r="BQ13" s="23">
        <v>7.9811405720291398E-2</v>
      </c>
      <c r="BR13" s="23"/>
      <c r="BS13" s="23">
        <v>2.56300867097084E-2</v>
      </c>
      <c r="BT13" s="23">
        <v>3.1940742928627697E-2</v>
      </c>
      <c r="BU13" s="23">
        <v>7.5334149841137898E-2</v>
      </c>
      <c r="BV13" s="23">
        <v>8.8326671942198801E-2</v>
      </c>
      <c r="BW13" s="23"/>
      <c r="BX13" s="23">
        <v>3.6751993396072602E-2</v>
      </c>
      <c r="BY13" s="23">
        <v>5.6255337834381101E-2</v>
      </c>
      <c r="BZ13" s="23">
        <v>7.9667557353800794E-2</v>
      </c>
      <c r="CA13" s="23"/>
      <c r="CB13" s="23">
        <v>4.3447976697661497E-2</v>
      </c>
      <c r="CC13" s="23">
        <v>5.5839303150631701E-2</v>
      </c>
      <c r="CD13" s="23">
        <v>0.131238321921374</v>
      </c>
      <c r="CE13" s="23">
        <v>5.1008617246350002E-2</v>
      </c>
      <c r="CF13" s="23">
        <v>4.4453556462313998E-2</v>
      </c>
      <c r="CG13" s="23">
        <v>0.10355049904084999</v>
      </c>
      <c r="CH13" s="23"/>
      <c r="CI13" s="23">
        <v>6.9714541029417806E-2</v>
      </c>
      <c r="CJ13" s="23">
        <v>4.4862251778762803E-2</v>
      </c>
      <c r="CK13" s="23">
        <v>0.182153988818921</v>
      </c>
      <c r="CL13" s="23">
        <v>6.4949265707220302E-2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621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613</v>
      </c>
      <c r="C9" s="17">
        <v>0.302162006531355</v>
      </c>
      <c r="D9" s="17">
        <v>0.272934892660463</v>
      </c>
      <c r="E9" s="17">
        <v>0.33072572126670702</v>
      </c>
      <c r="F9" s="17"/>
      <c r="G9" s="17">
        <v>0.25487861777183801</v>
      </c>
      <c r="H9" s="17">
        <v>0.28487950788272898</v>
      </c>
      <c r="I9" s="17">
        <v>0.29699520122095302</v>
      </c>
      <c r="J9" s="17">
        <v>0.35089774853550698</v>
      </c>
      <c r="K9" s="17">
        <v>0.351544254570404</v>
      </c>
      <c r="L9" s="17">
        <v>0.28295073673962501</v>
      </c>
      <c r="M9" s="17">
        <v>0.32408084135701998</v>
      </c>
      <c r="N9" s="17">
        <v>0.29140408132977802</v>
      </c>
      <c r="O9" s="17">
        <v>0.28413394455558399</v>
      </c>
      <c r="P9" s="17"/>
      <c r="Q9" s="17">
        <v>0.304948120985019</v>
      </c>
      <c r="R9" s="17">
        <v>0.34100535315505998</v>
      </c>
      <c r="S9" s="17">
        <v>0.28754562139519602</v>
      </c>
      <c r="T9" s="17">
        <v>0.30083984795694102</v>
      </c>
      <c r="U9" s="17"/>
      <c r="V9" s="17">
        <v>0.31114726029579598</v>
      </c>
      <c r="W9" s="17">
        <v>0.26581336088903801</v>
      </c>
      <c r="X9" s="17">
        <v>0.29311750864353397</v>
      </c>
      <c r="Y9" s="17">
        <v>0.29040487154929401</v>
      </c>
      <c r="Z9" s="17">
        <v>0.32817372584988402</v>
      </c>
      <c r="AA9" s="17">
        <v>0.27521705919729</v>
      </c>
      <c r="AB9" s="17">
        <v>0.347604610912846</v>
      </c>
      <c r="AC9" s="17">
        <v>0.31908025509205501</v>
      </c>
      <c r="AD9" s="17">
        <v>0.31395248560295402</v>
      </c>
      <c r="AE9" s="17"/>
      <c r="AF9" s="17">
        <v>0.26156135706910699</v>
      </c>
      <c r="AG9" s="17">
        <v>0.32943472252417499</v>
      </c>
      <c r="AH9" s="17">
        <v>0.27325972212939698</v>
      </c>
      <c r="AI9" s="17">
        <v>0.34705213730321299</v>
      </c>
      <c r="AJ9" s="17">
        <v>0.25524593728893002</v>
      </c>
      <c r="AK9" s="17">
        <v>0.34606884589599801</v>
      </c>
      <c r="AL9" s="17"/>
      <c r="AM9" s="17">
        <v>0.168377702347665</v>
      </c>
      <c r="AN9" s="17">
        <v>0.27706048235574698</v>
      </c>
      <c r="AO9" s="17">
        <v>0.26541090639190301</v>
      </c>
      <c r="AP9" s="17">
        <v>0.28353741517405501</v>
      </c>
      <c r="AQ9" s="17">
        <v>0.32570295568986302</v>
      </c>
      <c r="AR9" s="17">
        <v>0.32990864614236198</v>
      </c>
      <c r="AS9" s="17">
        <v>0.309490782949082</v>
      </c>
      <c r="AT9" s="17">
        <v>0.29629891265680502</v>
      </c>
      <c r="AU9" s="17">
        <v>0.32733511729029502</v>
      </c>
      <c r="AV9" s="17">
        <v>0.32200192171808101</v>
      </c>
      <c r="AW9" s="17">
        <v>0.32128252738782298</v>
      </c>
      <c r="AX9" s="17">
        <v>0.29239796924362899</v>
      </c>
      <c r="AY9" s="17">
        <v>0.32827539910411602</v>
      </c>
      <c r="AZ9" s="17">
        <v>0.31811301878756698</v>
      </c>
      <c r="BA9" s="17">
        <v>0.264762921693594</v>
      </c>
      <c r="BB9" s="17">
        <v>0.37604837775802002</v>
      </c>
      <c r="BC9" s="17"/>
      <c r="BD9" s="17">
        <v>0.32465740384017</v>
      </c>
      <c r="BE9" s="17">
        <v>0.26243392061002802</v>
      </c>
      <c r="BF9" s="17">
        <v>0.31887098915032702</v>
      </c>
      <c r="BG9" s="17"/>
      <c r="BH9" s="17">
        <v>0.30225037479144901</v>
      </c>
      <c r="BI9" s="17">
        <v>0.31678494432982202</v>
      </c>
      <c r="BJ9" s="17">
        <v>0.34991750353839701</v>
      </c>
      <c r="BK9" s="17"/>
      <c r="BL9" s="17">
        <v>0.26439026927078302</v>
      </c>
      <c r="BM9" s="17">
        <v>0.34963456736931597</v>
      </c>
      <c r="BN9" s="17">
        <v>0.36539084378777797</v>
      </c>
      <c r="BO9" s="17"/>
      <c r="BP9" s="17">
        <v>0.29792292847128199</v>
      </c>
      <c r="BQ9" s="17">
        <v>0.28859764596147802</v>
      </c>
      <c r="BR9" s="17"/>
      <c r="BS9" s="17">
        <v>0.52561251506846196</v>
      </c>
      <c r="BT9" s="17">
        <v>0.370215608021918</v>
      </c>
      <c r="BU9" s="17">
        <v>0.27339827205717498</v>
      </c>
      <c r="BV9" s="17">
        <v>0.22134478315466699</v>
      </c>
      <c r="BW9" s="17"/>
      <c r="BX9" s="17">
        <v>0.388813268766177</v>
      </c>
      <c r="BY9" s="17">
        <v>0.263779540395984</v>
      </c>
      <c r="BZ9" s="17">
        <v>0.29593621220392502</v>
      </c>
      <c r="CA9" s="17"/>
      <c r="CB9" s="17">
        <v>0.42300864322045001</v>
      </c>
      <c r="CC9" s="17">
        <v>0.397626902789397</v>
      </c>
      <c r="CD9" s="17">
        <v>0.166933113153623</v>
      </c>
      <c r="CE9" s="17">
        <v>0.236674148333365</v>
      </c>
      <c r="CF9" s="17">
        <v>0.470837534727649</v>
      </c>
      <c r="CG9" s="17">
        <v>0.17435680682191901</v>
      </c>
      <c r="CH9" s="17"/>
      <c r="CI9" s="17">
        <v>0.27741146344259099</v>
      </c>
      <c r="CJ9" s="17">
        <v>0.356055959002197</v>
      </c>
      <c r="CK9" s="17">
        <v>0.121401880518719</v>
      </c>
      <c r="CL9" s="17">
        <v>0.32404172261168901</v>
      </c>
    </row>
    <row r="10" spans="2:90" ht="29" x14ac:dyDescent="0.35">
      <c r="B10" s="21" t="s">
        <v>614</v>
      </c>
      <c r="C10" s="17">
        <v>0.27401409712316799</v>
      </c>
      <c r="D10" s="17">
        <v>0.288493252087963</v>
      </c>
      <c r="E10" s="17">
        <v>0.26092829091020198</v>
      </c>
      <c r="F10" s="17"/>
      <c r="G10" s="17">
        <v>0.27438395354032402</v>
      </c>
      <c r="H10" s="17">
        <v>0.23892764520415</v>
      </c>
      <c r="I10" s="17">
        <v>0.30869563063835898</v>
      </c>
      <c r="J10" s="17">
        <v>0.29135625390063402</v>
      </c>
      <c r="K10" s="17">
        <v>0.22341589054993699</v>
      </c>
      <c r="L10" s="17">
        <v>0.27907159003829801</v>
      </c>
      <c r="M10" s="17">
        <v>0.239536447725676</v>
      </c>
      <c r="N10" s="17">
        <v>0.29210278525220101</v>
      </c>
      <c r="O10" s="17">
        <v>0.31504917097546298</v>
      </c>
      <c r="P10" s="17"/>
      <c r="Q10" s="17">
        <v>0.28744982307620598</v>
      </c>
      <c r="R10" s="17">
        <v>0.28533068438296899</v>
      </c>
      <c r="S10" s="17">
        <v>0.27586426259603702</v>
      </c>
      <c r="T10" s="17">
        <v>0.27402680082939002</v>
      </c>
      <c r="U10" s="17"/>
      <c r="V10" s="17">
        <v>0.27909203878309402</v>
      </c>
      <c r="W10" s="17">
        <v>0.31941533339727701</v>
      </c>
      <c r="X10" s="17">
        <v>0.29412456003341902</v>
      </c>
      <c r="Y10" s="17">
        <v>0.21948091552344701</v>
      </c>
      <c r="Z10" s="17">
        <v>0.287332211681813</v>
      </c>
      <c r="AA10" s="17">
        <v>0.27991053849549002</v>
      </c>
      <c r="AB10" s="17">
        <v>0.249122800798248</v>
      </c>
      <c r="AC10" s="17">
        <v>0.233471526382969</v>
      </c>
      <c r="AD10" s="17">
        <v>0.26028417941010101</v>
      </c>
      <c r="AE10" s="17"/>
      <c r="AF10" s="17">
        <v>0.27462662681291899</v>
      </c>
      <c r="AG10" s="17">
        <v>0.26380484063356302</v>
      </c>
      <c r="AH10" s="17">
        <v>0.23764616562881499</v>
      </c>
      <c r="AI10" s="17">
        <v>0.26189516311355299</v>
      </c>
      <c r="AJ10" s="17">
        <v>0.30460193564000398</v>
      </c>
      <c r="AK10" s="17">
        <v>0.27107845648154799</v>
      </c>
      <c r="AL10" s="17"/>
      <c r="AM10" s="17">
        <v>0.22754026621361101</v>
      </c>
      <c r="AN10" s="17">
        <v>0.26179281328294801</v>
      </c>
      <c r="AO10" s="17">
        <v>0.32294566309267098</v>
      </c>
      <c r="AP10" s="17">
        <v>0.25984119100016301</v>
      </c>
      <c r="AQ10" s="17">
        <v>0.282317099352625</v>
      </c>
      <c r="AR10" s="17">
        <v>0.24824332955952899</v>
      </c>
      <c r="AS10" s="17">
        <v>0.30985377359048699</v>
      </c>
      <c r="AT10" s="17">
        <v>0.25425432423222599</v>
      </c>
      <c r="AU10" s="17">
        <v>0.25290593621658902</v>
      </c>
      <c r="AV10" s="17">
        <v>0.29822442213131201</v>
      </c>
      <c r="AW10" s="17">
        <v>0.31049385621932002</v>
      </c>
      <c r="AX10" s="17">
        <v>0.25882505837234199</v>
      </c>
      <c r="AY10" s="17">
        <v>0.31931317139471399</v>
      </c>
      <c r="AZ10" s="17">
        <v>0.27562787290683699</v>
      </c>
      <c r="BA10" s="17">
        <v>0.26818757178671199</v>
      </c>
      <c r="BB10" s="17">
        <v>0.32174448603297101</v>
      </c>
      <c r="BC10" s="17"/>
      <c r="BD10" s="17">
        <v>0.27328673500936701</v>
      </c>
      <c r="BE10" s="17">
        <v>0.26395718804967699</v>
      </c>
      <c r="BF10" s="17">
        <v>0.279557404759668</v>
      </c>
      <c r="BG10" s="17"/>
      <c r="BH10" s="17">
        <v>0.28860581165402999</v>
      </c>
      <c r="BI10" s="17">
        <v>0.249760690337096</v>
      </c>
      <c r="BJ10" s="17">
        <v>0.25785079147818002</v>
      </c>
      <c r="BK10" s="17"/>
      <c r="BL10" s="17">
        <v>0.24975113410406</v>
      </c>
      <c r="BM10" s="17">
        <v>0.275722694631994</v>
      </c>
      <c r="BN10" s="17">
        <v>0.26214712086028302</v>
      </c>
      <c r="BO10" s="17"/>
      <c r="BP10" s="17">
        <v>0.24941092772319301</v>
      </c>
      <c r="BQ10" s="17">
        <v>0.28382287646950999</v>
      </c>
      <c r="BR10" s="17"/>
      <c r="BS10" s="17">
        <v>0.223846862787308</v>
      </c>
      <c r="BT10" s="17">
        <v>0.28076765966719902</v>
      </c>
      <c r="BU10" s="17">
        <v>0.28970271937109998</v>
      </c>
      <c r="BV10" s="17">
        <v>0.293789390185766</v>
      </c>
      <c r="BW10" s="17"/>
      <c r="BX10" s="17">
        <v>0.237409762360895</v>
      </c>
      <c r="BY10" s="17">
        <v>0.29139296089661099</v>
      </c>
      <c r="BZ10" s="17">
        <v>0.27657249631433201</v>
      </c>
      <c r="CA10" s="17"/>
      <c r="CB10" s="17">
        <v>0.243302034460878</v>
      </c>
      <c r="CC10" s="17">
        <v>0.26796342235359299</v>
      </c>
      <c r="CD10" s="17">
        <v>0.29867455032934498</v>
      </c>
      <c r="CE10" s="17">
        <v>0.311049100143094</v>
      </c>
      <c r="CF10" s="17">
        <v>0.25253239833615099</v>
      </c>
      <c r="CG10" s="17">
        <v>0.25895002689716401</v>
      </c>
      <c r="CH10" s="17"/>
      <c r="CI10" s="17">
        <v>0.20331898981651</v>
      </c>
      <c r="CJ10" s="17">
        <v>0.30125473394292301</v>
      </c>
      <c r="CK10" s="17">
        <v>0.23420488016972099</v>
      </c>
      <c r="CL10" s="17">
        <v>0.28440443553104799</v>
      </c>
    </row>
    <row r="11" spans="2:90" ht="29" x14ac:dyDescent="0.35">
      <c r="B11" s="21" t="s">
        <v>615</v>
      </c>
      <c r="C11" s="17">
        <v>0.19177852399636799</v>
      </c>
      <c r="D11" s="17">
        <v>0.20903981640251201</v>
      </c>
      <c r="E11" s="17">
        <v>0.175543851786616</v>
      </c>
      <c r="F11" s="17"/>
      <c r="G11" s="17">
        <v>0.16100318517190901</v>
      </c>
      <c r="H11" s="17">
        <v>0.19086140763058099</v>
      </c>
      <c r="I11" s="17">
        <v>0.17660806835967899</v>
      </c>
      <c r="J11" s="17">
        <v>0.164359188360678</v>
      </c>
      <c r="K11" s="17">
        <v>0.196256784189175</v>
      </c>
      <c r="L11" s="17">
        <v>0.23573591026899399</v>
      </c>
      <c r="M11" s="17">
        <v>0.22017537499141099</v>
      </c>
      <c r="N11" s="17">
        <v>0.17782572762252799</v>
      </c>
      <c r="O11" s="17">
        <v>0.19926301598906099</v>
      </c>
      <c r="P11" s="17"/>
      <c r="Q11" s="17">
        <v>0.20121132777949299</v>
      </c>
      <c r="R11" s="17">
        <v>0.19681428866481601</v>
      </c>
      <c r="S11" s="17">
        <v>0.223261785566467</v>
      </c>
      <c r="T11" s="17">
        <v>0.19004880652596001</v>
      </c>
      <c r="U11" s="17"/>
      <c r="V11" s="17">
        <v>0.176575386853044</v>
      </c>
      <c r="W11" s="17">
        <v>0.19378656353545001</v>
      </c>
      <c r="X11" s="17">
        <v>0.205863298100878</v>
      </c>
      <c r="Y11" s="17">
        <v>0.22719290879489101</v>
      </c>
      <c r="Z11" s="17">
        <v>0.205652954604616</v>
      </c>
      <c r="AA11" s="17">
        <v>0.23651670789276399</v>
      </c>
      <c r="AB11" s="17">
        <v>0.12161364438873799</v>
      </c>
      <c r="AC11" s="17">
        <v>0.205186375893923</v>
      </c>
      <c r="AD11" s="17">
        <v>0.17349896711233601</v>
      </c>
      <c r="AE11" s="17"/>
      <c r="AF11" s="17">
        <v>0.22252633021748</v>
      </c>
      <c r="AG11" s="17">
        <v>0.182200056382641</v>
      </c>
      <c r="AH11" s="17">
        <v>0.189661686702771</v>
      </c>
      <c r="AI11" s="17">
        <v>0.13417383838185101</v>
      </c>
      <c r="AJ11" s="17">
        <v>0.173774442263918</v>
      </c>
      <c r="AK11" s="17">
        <v>0.19546866068299501</v>
      </c>
      <c r="AL11" s="17"/>
      <c r="AM11" s="17">
        <v>0.26936577742489498</v>
      </c>
      <c r="AN11" s="17">
        <v>0.26514629775655502</v>
      </c>
      <c r="AO11" s="17">
        <v>0.21183586682894301</v>
      </c>
      <c r="AP11" s="17">
        <v>0.26652717469908499</v>
      </c>
      <c r="AQ11" s="17">
        <v>0.20435577207036101</v>
      </c>
      <c r="AR11" s="17">
        <v>0.18228090163389199</v>
      </c>
      <c r="AS11" s="17">
        <v>0.17025992049069499</v>
      </c>
      <c r="AT11" s="17">
        <v>0.149657365704184</v>
      </c>
      <c r="AU11" s="17">
        <v>0.22558042292369701</v>
      </c>
      <c r="AV11" s="17">
        <v>0.192658040459288</v>
      </c>
      <c r="AW11" s="17">
        <v>0.14932272453772399</v>
      </c>
      <c r="AX11" s="17">
        <v>0.25232997512983801</v>
      </c>
      <c r="AY11" s="17">
        <v>0.12869482650108</v>
      </c>
      <c r="AZ11" s="17">
        <v>0.14447888404164999</v>
      </c>
      <c r="BA11" s="17">
        <v>0.179022702293061</v>
      </c>
      <c r="BB11" s="17">
        <v>0.15568045920026299</v>
      </c>
      <c r="BC11" s="17"/>
      <c r="BD11" s="17">
        <v>0.201435095705391</v>
      </c>
      <c r="BE11" s="17">
        <v>0.19994902893201599</v>
      </c>
      <c r="BF11" s="17">
        <v>0.175082757492523</v>
      </c>
      <c r="BG11" s="17"/>
      <c r="BH11" s="17">
        <v>0.17251282770755899</v>
      </c>
      <c r="BI11" s="17">
        <v>0.22077014147276999</v>
      </c>
      <c r="BJ11" s="17">
        <v>0.260120206343805</v>
      </c>
      <c r="BK11" s="17"/>
      <c r="BL11" s="17">
        <v>0.26070288251324297</v>
      </c>
      <c r="BM11" s="17">
        <v>0.19357008109144</v>
      </c>
      <c r="BN11" s="17">
        <v>0.19786596906121201</v>
      </c>
      <c r="BO11" s="17"/>
      <c r="BP11" s="17">
        <v>0.20871436085307399</v>
      </c>
      <c r="BQ11" s="17">
        <v>0.18899491570636401</v>
      </c>
      <c r="BR11" s="17"/>
      <c r="BS11" s="17">
        <v>0.14138462143570599</v>
      </c>
      <c r="BT11" s="17">
        <v>0.178434909234718</v>
      </c>
      <c r="BU11" s="17">
        <v>0.23289231801576701</v>
      </c>
      <c r="BV11" s="17">
        <v>0.183901671347516</v>
      </c>
      <c r="BW11" s="17"/>
      <c r="BX11" s="17">
        <v>0.19599129114576699</v>
      </c>
      <c r="BY11" s="17">
        <v>0.228156131643931</v>
      </c>
      <c r="BZ11" s="17">
        <v>0.18912575565812101</v>
      </c>
      <c r="CA11" s="17"/>
      <c r="CB11" s="17">
        <v>0.15207760591122599</v>
      </c>
      <c r="CC11" s="17">
        <v>0.13550368551038</v>
      </c>
      <c r="CD11" s="17">
        <v>0.194403300125746</v>
      </c>
      <c r="CE11" s="17">
        <v>0.205355772239976</v>
      </c>
      <c r="CF11" s="17">
        <v>0.17200188859209301</v>
      </c>
      <c r="CG11" s="17">
        <v>0.30361312871853002</v>
      </c>
      <c r="CH11" s="17"/>
      <c r="CI11" s="17">
        <v>0.243066784198229</v>
      </c>
      <c r="CJ11" s="17">
        <v>0.14727195700335299</v>
      </c>
      <c r="CK11" s="17">
        <v>0.32272360776933201</v>
      </c>
      <c r="CL11" s="17">
        <v>0.17166775364503001</v>
      </c>
    </row>
    <row r="12" spans="2:90" ht="29" x14ac:dyDescent="0.35">
      <c r="B12" s="21" t="s">
        <v>616</v>
      </c>
      <c r="C12" s="17">
        <v>0.121067426777239</v>
      </c>
      <c r="D12" s="17">
        <v>0.12762477859930901</v>
      </c>
      <c r="E12" s="17">
        <v>0.11382069245616699</v>
      </c>
      <c r="F12" s="17"/>
      <c r="G12" s="17">
        <v>0.158786422180589</v>
      </c>
      <c r="H12" s="17">
        <v>0.139874838283717</v>
      </c>
      <c r="I12" s="17">
        <v>0.102328321764694</v>
      </c>
      <c r="J12" s="17">
        <v>8.8528521224429696E-2</v>
      </c>
      <c r="K12" s="17">
        <v>0.12432901953185101</v>
      </c>
      <c r="L12" s="17">
        <v>0.10699655082262</v>
      </c>
      <c r="M12" s="17">
        <v>0.12469924947219201</v>
      </c>
      <c r="N12" s="17">
        <v>0.13998932711057399</v>
      </c>
      <c r="O12" s="17">
        <v>0.104295342794036</v>
      </c>
      <c r="P12" s="17"/>
      <c r="Q12" s="17">
        <v>0.109256469446548</v>
      </c>
      <c r="R12" s="17">
        <v>8.5376619527537598E-2</v>
      </c>
      <c r="S12" s="17">
        <v>0.13853572285625501</v>
      </c>
      <c r="T12" s="17">
        <v>0.12534145107814801</v>
      </c>
      <c r="U12" s="17"/>
      <c r="V12" s="17">
        <v>0.119643030624611</v>
      </c>
      <c r="W12" s="17">
        <v>0.11891228296093299</v>
      </c>
      <c r="X12" s="17">
        <v>0.11491184822096299</v>
      </c>
      <c r="Y12" s="17">
        <v>0.140218694391224</v>
      </c>
      <c r="Z12" s="17">
        <v>0.108433132299492</v>
      </c>
      <c r="AA12" s="17">
        <v>0.104447185029607</v>
      </c>
      <c r="AB12" s="17">
        <v>0.11377876923989599</v>
      </c>
      <c r="AC12" s="17">
        <v>0.113138857915336</v>
      </c>
      <c r="AD12" s="17">
        <v>0.14479870133516801</v>
      </c>
      <c r="AE12" s="17"/>
      <c r="AF12" s="17">
        <v>0.117885230455595</v>
      </c>
      <c r="AG12" s="17">
        <v>0.13299258548291801</v>
      </c>
      <c r="AH12" s="17">
        <v>0.120560067913574</v>
      </c>
      <c r="AI12" s="17">
        <v>0.13802086699016899</v>
      </c>
      <c r="AJ12" s="17">
        <v>0.13609539640027801</v>
      </c>
      <c r="AK12" s="17">
        <v>0.105338370107702</v>
      </c>
      <c r="AL12" s="17"/>
      <c r="AM12" s="17">
        <v>0.14213782465528099</v>
      </c>
      <c r="AN12" s="17">
        <v>7.3117951634767198E-2</v>
      </c>
      <c r="AO12" s="17">
        <v>0.112432269874351</v>
      </c>
      <c r="AP12" s="17">
        <v>9.9464453774955303E-2</v>
      </c>
      <c r="AQ12" s="17">
        <v>0.11638636162409199</v>
      </c>
      <c r="AR12" s="17">
        <v>0.151121247072354</v>
      </c>
      <c r="AS12" s="17">
        <v>0.12688731388203101</v>
      </c>
      <c r="AT12" s="17">
        <v>0.15442039011563</v>
      </c>
      <c r="AU12" s="17">
        <v>0.114776314352631</v>
      </c>
      <c r="AV12" s="17">
        <v>0.112403516448302</v>
      </c>
      <c r="AW12" s="17">
        <v>0.110192861982238</v>
      </c>
      <c r="AX12" s="17">
        <v>0.143226057766594</v>
      </c>
      <c r="AY12" s="17">
        <v>0.13724247054681801</v>
      </c>
      <c r="AZ12" s="17">
        <v>9.2064224113302701E-2</v>
      </c>
      <c r="BA12" s="17">
        <v>0.11975969051287499</v>
      </c>
      <c r="BB12" s="17">
        <v>8.1215628892190403E-2</v>
      </c>
      <c r="BC12" s="17"/>
      <c r="BD12" s="17">
        <v>0.106661934260115</v>
      </c>
      <c r="BE12" s="17">
        <v>0.13827127352052199</v>
      </c>
      <c r="BF12" s="17">
        <v>0.123179586329902</v>
      </c>
      <c r="BG12" s="17"/>
      <c r="BH12" s="17">
        <v>0.12669644628535401</v>
      </c>
      <c r="BI12" s="17">
        <v>0.123408027089027</v>
      </c>
      <c r="BJ12" s="17">
        <v>7.5645222694657802E-2</v>
      </c>
      <c r="BK12" s="17"/>
      <c r="BL12" s="17">
        <v>0.14914951475184701</v>
      </c>
      <c r="BM12" s="17">
        <v>9.8625213426975597E-2</v>
      </c>
      <c r="BN12" s="17">
        <v>0.101335300654989</v>
      </c>
      <c r="BO12" s="17"/>
      <c r="BP12" s="17">
        <v>0.11631838269345</v>
      </c>
      <c r="BQ12" s="17">
        <v>0.128905777376045</v>
      </c>
      <c r="BR12" s="17"/>
      <c r="BS12" s="17">
        <v>5.1360029136799497E-2</v>
      </c>
      <c r="BT12" s="17">
        <v>9.2960269333889706E-2</v>
      </c>
      <c r="BU12" s="17">
        <v>0.103721016640904</v>
      </c>
      <c r="BV12" s="17">
        <v>0.17103494542943101</v>
      </c>
      <c r="BW12" s="17"/>
      <c r="BX12" s="17">
        <v>9.8929624929159701E-2</v>
      </c>
      <c r="BY12" s="17">
        <v>0.1017603270145</v>
      </c>
      <c r="BZ12" s="17">
        <v>0.12444701288926401</v>
      </c>
      <c r="CA12" s="17"/>
      <c r="CB12" s="17">
        <v>8.7278830306395105E-2</v>
      </c>
      <c r="CC12" s="17">
        <v>9.4734373681060705E-2</v>
      </c>
      <c r="CD12" s="17">
        <v>0.17508782364476499</v>
      </c>
      <c r="CE12" s="17">
        <v>0.14663852817859699</v>
      </c>
      <c r="CF12" s="17">
        <v>4.7590663530893501E-2</v>
      </c>
      <c r="CG12" s="17">
        <v>0.14640984683094499</v>
      </c>
      <c r="CH12" s="17"/>
      <c r="CI12" s="17">
        <v>0.16784225455624999</v>
      </c>
      <c r="CJ12" s="17">
        <v>0.120503771100332</v>
      </c>
      <c r="CK12" s="17">
        <v>0.115774024610872</v>
      </c>
      <c r="CL12" s="17">
        <v>0.112314868689118</v>
      </c>
    </row>
    <row r="13" spans="2:90" x14ac:dyDescent="0.35">
      <c r="B13" s="21" t="s">
        <v>150</v>
      </c>
      <c r="C13" s="23">
        <v>0.110977945571871</v>
      </c>
      <c r="D13" s="23">
        <v>0.10190726024975399</v>
      </c>
      <c r="E13" s="23">
        <v>0.118981443580308</v>
      </c>
      <c r="F13" s="23"/>
      <c r="G13" s="23">
        <v>0.15094782133533999</v>
      </c>
      <c r="H13" s="23">
        <v>0.14545660099882399</v>
      </c>
      <c r="I13" s="23">
        <v>0.115372778016314</v>
      </c>
      <c r="J13" s="23">
        <v>0.104858287978752</v>
      </c>
      <c r="K13" s="23">
        <v>0.104454051158633</v>
      </c>
      <c r="L13" s="23">
        <v>9.5245212130462706E-2</v>
      </c>
      <c r="M13" s="23">
        <v>9.1508086453701107E-2</v>
      </c>
      <c r="N13" s="23">
        <v>9.86780786849175E-2</v>
      </c>
      <c r="O13" s="23">
        <v>9.7258525685855093E-2</v>
      </c>
      <c r="P13" s="23"/>
      <c r="Q13" s="23">
        <v>9.7134258712732902E-2</v>
      </c>
      <c r="R13" s="23">
        <v>9.1473054269616993E-2</v>
      </c>
      <c r="S13" s="23">
        <v>7.4792607586044904E-2</v>
      </c>
      <c r="T13" s="23">
        <v>0.109743093609561</v>
      </c>
      <c r="U13" s="23"/>
      <c r="V13" s="23">
        <v>0.113542283443455</v>
      </c>
      <c r="W13" s="23">
        <v>0.102072459217301</v>
      </c>
      <c r="X13" s="23">
        <v>9.1982785001204798E-2</v>
      </c>
      <c r="Y13" s="23">
        <v>0.122702609741145</v>
      </c>
      <c r="Z13" s="23">
        <v>7.0407975564194203E-2</v>
      </c>
      <c r="AA13" s="23">
        <v>0.10390850938485</v>
      </c>
      <c r="AB13" s="23">
        <v>0.167880174660271</v>
      </c>
      <c r="AC13" s="23">
        <v>0.12912298471571701</v>
      </c>
      <c r="AD13" s="23">
        <v>0.10746566653944099</v>
      </c>
      <c r="AE13" s="23"/>
      <c r="AF13" s="23">
        <v>0.123400455444898</v>
      </c>
      <c r="AG13" s="23">
        <v>9.15677949767017E-2</v>
      </c>
      <c r="AH13" s="23">
        <v>0.17887235762544301</v>
      </c>
      <c r="AI13" s="23">
        <v>0.118857994211215</v>
      </c>
      <c r="AJ13" s="23">
        <v>0.13028228840686901</v>
      </c>
      <c r="AK13" s="23">
        <v>8.2045666831756597E-2</v>
      </c>
      <c r="AL13" s="23"/>
      <c r="AM13" s="23">
        <v>0.19257842935854799</v>
      </c>
      <c r="AN13" s="23">
        <v>0.122882454969982</v>
      </c>
      <c r="AO13" s="23">
        <v>8.7375293812131993E-2</v>
      </c>
      <c r="AP13" s="23">
        <v>9.0629765351741706E-2</v>
      </c>
      <c r="AQ13" s="23">
        <v>7.1237811263058406E-2</v>
      </c>
      <c r="AR13" s="23">
        <v>8.8445875591862802E-2</v>
      </c>
      <c r="AS13" s="23">
        <v>8.3508209087705301E-2</v>
      </c>
      <c r="AT13" s="23">
        <v>0.14536900729115501</v>
      </c>
      <c r="AU13" s="23">
        <v>7.9402209216787895E-2</v>
      </c>
      <c r="AV13" s="23">
        <v>7.4712099243016902E-2</v>
      </c>
      <c r="AW13" s="23">
        <v>0.108708029872895</v>
      </c>
      <c r="AX13" s="23">
        <v>5.3220939487598103E-2</v>
      </c>
      <c r="AY13" s="23">
        <v>8.6474132453271402E-2</v>
      </c>
      <c r="AZ13" s="23">
        <v>0.169716000150644</v>
      </c>
      <c r="BA13" s="23">
        <v>0.16826711371375799</v>
      </c>
      <c r="BB13" s="23">
        <v>6.5311048116556206E-2</v>
      </c>
      <c r="BC13" s="23"/>
      <c r="BD13" s="23">
        <v>9.3958831184956501E-2</v>
      </c>
      <c r="BE13" s="23">
        <v>0.13538858888775701</v>
      </c>
      <c r="BF13" s="23">
        <v>0.10330926226758</v>
      </c>
      <c r="BG13" s="23"/>
      <c r="BH13" s="23">
        <v>0.10993453956160899</v>
      </c>
      <c r="BI13" s="23">
        <v>8.9276196771284802E-2</v>
      </c>
      <c r="BJ13" s="23">
        <v>5.6466275944959801E-2</v>
      </c>
      <c r="BK13" s="23"/>
      <c r="BL13" s="23">
        <v>7.6006199360067694E-2</v>
      </c>
      <c r="BM13" s="23">
        <v>8.2447443480273802E-2</v>
      </c>
      <c r="BN13" s="23">
        <v>7.3260765635738398E-2</v>
      </c>
      <c r="BO13" s="23"/>
      <c r="BP13" s="23">
        <v>0.127633400259001</v>
      </c>
      <c r="BQ13" s="23">
        <v>0.10967878448660399</v>
      </c>
      <c r="BR13" s="23"/>
      <c r="BS13" s="23">
        <v>5.7795971571725099E-2</v>
      </c>
      <c r="BT13" s="23">
        <v>7.7621553742274793E-2</v>
      </c>
      <c r="BU13" s="23">
        <v>0.100285673915053</v>
      </c>
      <c r="BV13" s="23">
        <v>0.12992920988261999</v>
      </c>
      <c r="BW13" s="23"/>
      <c r="BX13" s="23">
        <v>7.8856052798001799E-2</v>
      </c>
      <c r="BY13" s="23">
        <v>0.114911040048974</v>
      </c>
      <c r="BZ13" s="23">
        <v>0.113918522934358</v>
      </c>
      <c r="CA13" s="23"/>
      <c r="CB13" s="23">
        <v>9.43328861010507E-2</v>
      </c>
      <c r="CC13" s="23">
        <v>0.104171615665569</v>
      </c>
      <c r="CD13" s="23">
        <v>0.16490121274652</v>
      </c>
      <c r="CE13" s="23">
        <v>0.100282451104968</v>
      </c>
      <c r="CF13" s="23">
        <v>5.7037514813213397E-2</v>
      </c>
      <c r="CG13" s="23">
        <v>0.116670190731443</v>
      </c>
      <c r="CH13" s="23"/>
      <c r="CI13" s="23">
        <v>0.108360507986421</v>
      </c>
      <c r="CJ13" s="23">
        <v>7.4913578951194201E-2</v>
      </c>
      <c r="CK13" s="23">
        <v>0.205895606931355</v>
      </c>
      <c r="CL13" s="23">
        <v>0.10757121952311501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622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613</v>
      </c>
      <c r="C9" s="17">
        <v>0.60357331204618503</v>
      </c>
      <c r="D9" s="17">
        <v>0.55715218760512997</v>
      </c>
      <c r="E9" s="17">
        <v>0.64710342418644995</v>
      </c>
      <c r="F9" s="17"/>
      <c r="G9" s="17">
        <v>0.65870243540507101</v>
      </c>
      <c r="H9" s="17">
        <v>0.653020336395986</v>
      </c>
      <c r="I9" s="17">
        <v>0.60633905667074905</v>
      </c>
      <c r="J9" s="17">
        <v>0.64860056997777904</v>
      </c>
      <c r="K9" s="17">
        <v>0.61670420395663805</v>
      </c>
      <c r="L9" s="17">
        <v>0.61396197484046</v>
      </c>
      <c r="M9" s="17">
        <v>0.58535070128616795</v>
      </c>
      <c r="N9" s="17">
        <v>0.56174779006267395</v>
      </c>
      <c r="O9" s="17">
        <v>0.50421608784185801</v>
      </c>
      <c r="P9" s="17"/>
      <c r="Q9" s="17">
        <v>0.54440990918820498</v>
      </c>
      <c r="R9" s="17">
        <v>0.51898661489910103</v>
      </c>
      <c r="S9" s="17">
        <v>0.621997237354461</v>
      </c>
      <c r="T9" s="17">
        <v>0.62112921147045896</v>
      </c>
      <c r="U9" s="17"/>
      <c r="V9" s="17">
        <v>0.559000073995918</v>
      </c>
      <c r="W9" s="17">
        <v>0.65348372831452695</v>
      </c>
      <c r="X9" s="17">
        <v>0.64265865506503606</v>
      </c>
      <c r="Y9" s="17">
        <v>0.58041121229321302</v>
      </c>
      <c r="Z9" s="17">
        <v>0.66490906272706096</v>
      </c>
      <c r="AA9" s="17">
        <v>0.55775339988684303</v>
      </c>
      <c r="AB9" s="17">
        <v>0.58546576286947205</v>
      </c>
      <c r="AC9" s="17">
        <v>0.589863319757152</v>
      </c>
      <c r="AD9" s="17">
        <v>0.60325397720609197</v>
      </c>
      <c r="AE9" s="17"/>
      <c r="AF9" s="17">
        <v>0.63308703177696701</v>
      </c>
      <c r="AG9" s="17">
        <v>0.58199120446129804</v>
      </c>
      <c r="AH9" s="17">
        <v>0.66904404099318404</v>
      </c>
      <c r="AI9" s="17">
        <v>0.55495307436060404</v>
      </c>
      <c r="AJ9" s="17">
        <v>0.63847156210843403</v>
      </c>
      <c r="AK9" s="17">
        <v>0.56258840733550897</v>
      </c>
      <c r="AL9" s="17"/>
      <c r="AM9" s="17">
        <v>0.47494877024555798</v>
      </c>
      <c r="AN9" s="17">
        <v>0.52165133007486097</v>
      </c>
      <c r="AO9" s="17">
        <v>0.58258386767613302</v>
      </c>
      <c r="AP9" s="17">
        <v>0.497501694772569</v>
      </c>
      <c r="AQ9" s="17">
        <v>0.53685015720548401</v>
      </c>
      <c r="AR9" s="17">
        <v>0.57673611808784697</v>
      </c>
      <c r="AS9" s="17">
        <v>0.58220525331079098</v>
      </c>
      <c r="AT9" s="17">
        <v>0.59150903371671804</v>
      </c>
      <c r="AU9" s="17">
        <v>0.70747701631197601</v>
      </c>
      <c r="AV9" s="17">
        <v>0.68780284447677797</v>
      </c>
      <c r="AW9" s="17">
        <v>0.60397181473737604</v>
      </c>
      <c r="AX9" s="17">
        <v>0.59262935219010104</v>
      </c>
      <c r="AY9" s="17">
        <v>0.65883243222896304</v>
      </c>
      <c r="AZ9" s="17">
        <v>0.70271744791399005</v>
      </c>
      <c r="BA9" s="17">
        <v>0.525951037932054</v>
      </c>
      <c r="BB9" s="17">
        <v>0.69303379082170502</v>
      </c>
      <c r="BC9" s="17"/>
      <c r="BD9" s="17">
        <v>0.61733964734609903</v>
      </c>
      <c r="BE9" s="17">
        <v>0.63804864825674901</v>
      </c>
      <c r="BF9" s="17">
        <v>0.56997874763396394</v>
      </c>
      <c r="BG9" s="17"/>
      <c r="BH9" s="17">
        <v>0.63651339166163501</v>
      </c>
      <c r="BI9" s="17">
        <v>0.53084158055672703</v>
      </c>
      <c r="BJ9" s="17">
        <v>0.61201440590334499</v>
      </c>
      <c r="BK9" s="17"/>
      <c r="BL9" s="17">
        <v>0.59176940374959397</v>
      </c>
      <c r="BM9" s="17">
        <v>0.58735048088961195</v>
      </c>
      <c r="BN9" s="17">
        <v>0.52744040243728796</v>
      </c>
      <c r="BO9" s="17"/>
      <c r="BP9" s="17">
        <v>0.63102432878701897</v>
      </c>
      <c r="BQ9" s="17">
        <v>0.57532219565938902</v>
      </c>
      <c r="BR9" s="17"/>
      <c r="BS9" s="17">
        <v>0.66821912376737602</v>
      </c>
      <c r="BT9" s="17">
        <v>0.65185632943543803</v>
      </c>
      <c r="BU9" s="17">
        <v>0.56299747100456199</v>
      </c>
      <c r="BV9" s="17">
        <v>0.61257623413880902</v>
      </c>
      <c r="BW9" s="17"/>
      <c r="BX9" s="17">
        <v>0.63197058437496301</v>
      </c>
      <c r="BY9" s="17">
        <v>0.70110617639518602</v>
      </c>
      <c r="BZ9" s="17">
        <v>0.59476661088107197</v>
      </c>
      <c r="CA9" s="17"/>
      <c r="CB9" s="17">
        <v>0.77661266610930202</v>
      </c>
      <c r="CC9" s="17">
        <v>0.70273474889020904</v>
      </c>
      <c r="CD9" s="17">
        <v>0.62193283249263498</v>
      </c>
      <c r="CE9" s="17">
        <v>0.65218641916490505</v>
      </c>
      <c r="CF9" s="17">
        <v>0.55382846624696103</v>
      </c>
      <c r="CG9" s="17">
        <v>0.237671056313559</v>
      </c>
      <c r="CH9" s="17"/>
      <c r="CI9" s="17">
        <v>0.44153376863525101</v>
      </c>
      <c r="CJ9" s="17">
        <v>0.77003999712681503</v>
      </c>
      <c r="CK9" s="17">
        <v>0.222381655761658</v>
      </c>
      <c r="CL9" s="17">
        <v>0.64320888797544795</v>
      </c>
    </row>
    <row r="10" spans="2:90" ht="29" x14ac:dyDescent="0.35">
      <c r="B10" s="21" t="s">
        <v>614</v>
      </c>
      <c r="C10" s="17">
        <v>0.15841090149162601</v>
      </c>
      <c r="D10" s="17">
        <v>0.18606829846991199</v>
      </c>
      <c r="E10" s="17">
        <v>0.13224612394708099</v>
      </c>
      <c r="F10" s="17"/>
      <c r="G10" s="17">
        <v>0.13482602396114299</v>
      </c>
      <c r="H10" s="17">
        <v>0.14725437423776799</v>
      </c>
      <c r="I10" s="17">
        <v>0.17276113508678401</v>
      </c>
      <c r="J10" s="17">
        <v>0.12347623546457701</v>
      </c>
      <c r="K10" s="17">
        <v>0.140942815100038</v>
      </c>
      <c r="L10" s="17">
        <v>0.17125183845945099</v>
      </c>
      <c r="M10" s="17">
        <v>0.17709388151852501</v>
      </c>
      <c r="N10" s="17">
        <v>0.158015008388461</v>
      </c>
      <c r="O10" s="17">
        <v>0.19436151961294901</v>
      </c>
      <c r="P10" s="17"/>
      <c r="Q10" s="17">
        <v>0.192665427953993</v>
      </c>
      <c r="R10" s="17">
        <v>0.22501366057743599</v>
      </c>
      <c r="S10" s="17">
        <v>0.129162576680729</v>
      </c>
      <c r="T10" s="17">
        <v>0.151988414201538</v>
      </c>
      <c r="U10" s="17"/>
      <c r="V10" s="17">
        <v>0.181699345890798</v>
      </c>
      <c r="W10" s="17">
        <v>0.16276464136719501</v>
      </c>
      <c r="X10" s="17">
        <v>0.13965812859697599</v>
      </c>
      <c r="Y10" s="17">
        <v>0.14751721883024799</v>
      </c>
      <c r="Z10" s="17">
        <v>0.13438994801516499</v>
      </c>
      <c r="AA10" s="17">
        <v>0.170245926155981</v>
      </c>
      <c r="AB10" s="17">
        <v>0.17994523104247701</v>
      </c>
      <c r="AC10" s="17">
        <v>0.11220725617123301</v>
      </c>
      <c r="AD10" s="17">
        <v>0.15197992607154201</v>
      </c>
      <c r="AE10" s="17"/>
      <c r="AF10" s="17">
        <v>0.130262573881674</v>
      </c>
      <c r="AG10" s="17">
        <v>0.17560295754565999</v>
      </c>
      <c r="AH10" s="17">
        <v>0.10174644253396301</v>
      </c>
      <c r="AI10" s="17">
        <v>0.13791016544649801</v>
      </c>
      <c r="AJ10" s="17">
        <v>0.15128756329697701</v>
      </c>
      <c r="AK10" s="17">
        <v>0.19110877085383801</v>
      </c>
      <c r="AL10" s="17"/>
      <c r="AM10" s="17">
        <v>0.1265924835103</v>
      </c>
      <c r="AN10" s="17">
        <v>0.19036616436586801</v>
      </c>
      <c r="AO10" s="17">
        <v>0.15529003970951699</v>
      </c>
      <c r="AP10" s="17">
        <v>0.18154201961623401</v>
      </c>
      <c r="AQ10" s="17">
        <v>0.16251536966493199</v>
      </c>
      <c r="AR10" s="17">
        <v>0.170914005398737</v>
      </c>
      <c r="AS10" s="17">
        <v>0.16850083530322399</v>
      </c>
      <c r="AT10" s="17">
        <v>0.17615788917192901</v>
      </c>
      <c r="AU10" s="17">
        <v>0.138832276333656</v>
      </c>
      <c r="AV10" s="17">
        <v>0.14766256025237501</v>
      </c>
      <c r="AW10" s="17">
        <v>0.19882345478560701</v>
      </c>
      <c r="AX10" s="17">
        <v>0.21432853644493699</v>
      </c>
      <c r="AY10" s="17">
        <v>0.16111776024496599</v>
      </c>
      <c r="AZ10" s="17">
        <v>0.15442229681480901</v>
      </c>
      <c r="BA10" s="17">
        <v>0.22130460290592899</v>
      </c>
      <c r="BB10" s="17">
        <v>0.144234306632049</v>
      </c>
      <c r="BC10" s="17"/>
      <c r="BD10" s="17">
        <v>0.17400283158056301</v>
      </c>
      <c r="BE10" s="17">
        <v>0.135103647518483</v>
      </c>
      <c r="BF10" s="17">
        <v>0.16478086846433701</v>
      </c>
      <c r="BG10" s="17"/>
      <c r="BH10" s="17">
        <v>0.14142643468812099</v>
      </c>
      <c r="BI10" s="17">
        <v>0.23096190812583101</v>
      </c>
      <c r="BJ10" s="17">
        <v>0.18213993715111701</v>
      </c>
      <c r="BK10" s="17"/>
      <c r="BL10" s="17">
        <v>0.14029942456150701</v>
      </c>
      <c r="BM10" s="17">
        <v>0.18187561253972401</v>
      </c>
      <c r="BN10" s="17">
        <v>0.19632316821885801</v>
      </c>
      <c r="BO10" s="17"/>
      <c r="BP10" s="17">
        <v>0.134916510366968</v>
      </c>
      <c r="BQ10" s="17">
        <v>0.16479556709636101</v>
      </c>
      <c r="BR10" s="17"/>
      <c r="BS10" s="17">
        <v>0.163726612574526</v>
      </c>
      <c r="BT10" s="17">
        <v>0.18392380068441699</v>
      </c>
      <c r="BU10" s="17">
        <v>0.18540958542928099</v>
      </c>
      <c r="BV10" s="17">
        <v>0.13382106858604401</v>
      </c>
      <c r="BW10" s="17"/>
      <c r="BX10" s="17">
        <v>0.11095566026048</v>
      </c>
      <c r="BY10" s="17">
        <v>0.102393057957486</v>
      </c>
      <c r="BZ10" s="17">
        <v>0.16655453520324301</v>
      </c>
      <c r="CA10" s="17"/>
      <c r="CB10" s="17">
        <v>0.105759185452499</v>
      </c>
      <c r="CC10" s="17">
        <v>0.13085237821469101</v>
      </c>
      <c r="CD10" s="17">
        <v>0.13075548991484501</v>
      </c>
      <c r="CE10" s="17">
        <v>0.132467567849092</v>
      </c>
      <c r="CF10" s="17">
        <v>0.22897047482049401</v>
      </c>
      <c r="CG10" s="17">
        <v>0.26533513830755001</v>
      </c>
      <c r="CH10" s="17"/>
      <c r="CI10" s="17">
        <v>0.21539463330491199</v>
      </c>
      <c r="CJ10" s="17">
        <v>0.10192522875547801</v>
      </c>
      <c r="CK10" s="17">
        <v>0.217705574710917</v>
      </c>
      <c r="CL10" s="17">
        <v>0.16315852597991101</v>
      </c>
    </row>
    <row r="11" spans="2:90" ht="29" x14ac:dyDescent="0.35">
      <c r="B11" s="21" t="s">
        <v>615</v>
      </c>
      <c r="C11" s="17">
        <v>0.12080315918147</v>
      </c>
      <c r="D11" s="17">
        <v>0.13539479890631201</v>
      </c>
      <c r="E11" s="17">
        <v>0.10846982306485201</v>
      </c>
      <c r="F11" s="17"/>
      <c r="G11" s="17">
        <v>7.7822534186899106E-2</v>
      </c>
      <c r="H11" s="17">
        <v>6.7076307702184298E-2</v>
      </c>
      <c r="I11" s="17">
        <v>0.11461577835294599</v>
      </c>
      <c r="J11" s="17">
        <v>0.129506706413858</v>
      </c>
      <c r="K11" s="17">
        <v>0.135415066386851</v>
      </c>
      <c r="L11" s="17">
        <v>0.105048838836222</v>
      </c>
      <c r="M11" s="17">
        <v>0.12483755122218</v>
      </c>
      <c r="N11" s="17">
        <v>0.14206534451818101</v>
      </c>
      <c r="O11" s="17">
        <v>0.18188752070848599</v>
      </c>
      <c r="P11" s="17"/>
      <c r="Q11" s="17">
        <v>0.14130722252150099</v>
      </c>
      <c r="R11" s="17">
        <v>0.11914708867787099</v>
      </c>
      <c r="S11" s="17">
        <v>0.12745508001002301</v>
      </c>
      <c r="T11" s="17">
        <v>0.114594923477677</v>
      </c>
      <c r="U11" s="17"/>
      <c r="V11" s="17">
        <v>0.13505912178777599</v>
      </c>
      <c r="W11" s="17">
        <v>0.106900766834698</v>
      </c>
      <c r="X11" s="17">
        <v>8.3494842851744702E-2</v>
      </c>
      <c r="Y11" s="17">
        <v>0.108428417718113</v>
      </c>
      <c r="Z11" s="17">
        <v>0.108507218531468</v>
      </c>
      <c r="AA11" s="17">
        <v>0.14887171766391899</v>
      </c>
      <c r="AB11" s="17">
        <v>0.11480316184201</v>
      </c>
      <c r="AC11" s="17">
        <v>0.111740497183884</v>
      </c>
      <c r="AD11" s="17">
        <v>0.14900951949494801</v>
      </c>
      <c r="AE11" s="17"/>
      <c r="AF11" s="17">
        <v>9.3934887789581797E-2</v>
      </c>
      <c r="AG11" s="17">
        <v>0.14613868611658301</v>
      </c>
      <c r="AH11" s="17">
        <v>8.5019445883024694E-2</v>
      </c>
      <c r="AI11" s="17">
        <v>0.13760241405906701</v>
      </c>
      <c r="AJ11" s="17">
        <v>0.118283734334825</v>
      </c>
      <c r="AK11" s="17">
        <v>0.13432202464273699</v>
      </c>
      <c r="AL11" s="17"/>
      <c r="AM11" s="17">
        <v>0.16171679982707099</v>
      </c>
      <c r="AN11" s="17">
        <v>9.6146700778493799E-2</v>
      </c>
      <c r="AO11" s="17">
        <v>0.116532823541818</v>
      </c>
      <c r="AP11" s="17">
        <v>0.19022486143720099</v>
      </c>
      <c r="AQ11" s="17">
        <v>0.16647049818672199</v>
      </c>
      <c r="AR11" s="17">
        <v>0.16552469968901201</v>
      </c>
      <c r="AS11" s="17">
        <v>0.16739244020414901</v>
      </c>
      <c r="AT11" s="17">
        <v>0.127816836152012</v>
      </c>
      <c r="AU11" s="17">
        <v>7.2778454060862099E-2</v>
      </c>
      <c r="AV11" s="17">
        <v>7.6987760034863198E-2</v>
      </c>
      <c r="AW11" s="17">
        <v>9.5267628908301899E-2</v>
      </c>
      <c r="AX11" s="17">
        <v>0.13568516342012801</v>
      </c>
      <c r="AY11" s="17">
        <v>0.100135307378002</v>
      </c>
      <c r="AZ11" s="17">
        <v>5.01049950056894E-2</v>
      </c>
      <c r="BA11" s="17">
        <v>0.137233464215371</v>
      </c>
      <c r="BB11" s="17">
        <v>9.7705732667574194E-2</v>
      </c>
      <c r="BC11" s="17"/>
      <c r="BD11" s="17">
        <v>0.116610475648847</v>
      </c>
      <c r="BE11" s="17">
        <v>9.1481398698985E-2</v>
      </c>
      <c r="BF11" s="17">
        <v>0.144585018124711</v>
      </c>
      <c r="BG11" s="17"/>
      <c r="BH11" s="17">
        <v>0.106977375949355</v>
      </c>
      <c r="BI11" s="17">
        <v>0.14410722972644499</v>
      </c>
      <c r="BJ11" s="17">
        <v>0.143425374895918</v>
      </c>
      <c r="BK11" s="17"/>
      <c r="BL11" s="17">
        <v>0.12701198879614001</v>
      </c>
      <c r="BM11" s="17">
        <v>0.121415903533813</v>
      </c>
      <c r="BN11" s="17">
        <v>0.197877850942729</v>
      </c>
      <c r="BO11" s="17"/>
      <c r="BP11" s="17">
        <v>0.111487347438636</v>
      </c>
      <c r="BQ11" s="17">
        <v>0.132420929916687</v>
      </c>
      <c r="BR11" s="17"/>
      <c r="BS11" s="17">
        <v>9.8797486409130497E-2</v>
      </c>
      <c r="BT11" s="17">
        <v>9.1916589282475897E-2</v>
      </c>
      <c r="BU11" s="17">
        <v>0.14852127377399399</v>
      </c>
      <c r="BV11" s="17">
        <v>0.1216755116796</v>
      </c>
      <c r="BW11" s="17"/>
      <c r="BX11" s="17">
        <v>0.15216170434743201</v>
      </c>
      <c r="BY11" s="17">
        <v>9.4773510189169199E-2</v>
      </c>
      <c r="BZ11" s="17">
        <v>0.11929604600390099</v>
      </c>
      <c r="CA11" s="17"/>
      <c r="CB11" s="17">
        <v>5.8052232072714802E-2</v>
      </c>
      <c r="CC11" s="17">
        <v>8.2980127259455402E-2</v>
      </c>
      <c r="CD11" s="17">
        <v>0.102574942769498</v>
      </c>
      <c r="CE11" s="17">
        <v>0.11232955841810401</v>
      </c>
      <c r="CF11" s="17">
        <v>0.131238919727938</v>
      </c>
      <c r="CG11" s="17">
        <v>0.26887113377681399</v>
      </c>
      <c r="CH11" s="17"/>
      <c r="CI11" s="17">
        <v>0.17471085112649101</v>
      </c>
      <c r="CJ11" s="17">
        <v>6.6301687471557097E-2</v>
      </c>
      <c r="CK11" s="17">
        <v>0.23160325288910499</v>
      </c>
      <c r="CL11" s="17">
        <v>0.11136151352809801</v>
      </c>
    </row>
    <row r="12" spans="2:90" ht="29" x14ac:dyDescent="0.35">
      <c r="B12" s="21" t="s">
        <v>616</v>
      </c>
      <c r="C12" s="17">
        <v>5.4589773764986603E-2</v>
      </c>
      <c r="D12" s="17">
        <v>6.1409579789738697E-2</v>
      </c>
      <c r="E12" s="17">
        <v>4.8790588317762798E-2</v>
      </c>
      <c r="F12" s="17"/>
      <c r="G12" s="17">
        <v>3.7655198862374402E-2</v>
      </c>
      <c r="H12" s="17">
        <v>6.8593120183880293E-2</v>
      </c>
      <c r="I12" s="17">
        <v>4.5444914361279301E-2</v>
      </c>
      <c r="J12" s="17">
        <v>5.4195083574361001E-2</v>
      </c>
      <c r="K12" s="17">
        <v>5.6220481148691701E-2</v>
      </c>
      <c r="L12" s="17">
        <v>5.5099250746377199E-2</v>
      </c>
      <c r="M12" s="17">
        <v>6.8835049600478093E-2</v>
      </c>
      <c r="N12" s="17">
        <v>4.7546431779302803E-2</v>
      </c>
      <c r="O12" s="17">
        <v>5.6877034528440097E-2</v>
      </c>
      <c r="P12" s="17"/>
      <c r="Q12" s="17">
        <v>5.4383229487640801E-2</v>
      </c>
      <c r="R12" s="17">
        <v>5.62236803771353E-2</v>
      </c>
      <c r="S12" s="17">
        <v>6.0687467177729E-2</v>
      </c>
      <c r="T12" s="17">
        <v>5.3374716583243699E-2</v>
      </c>
      <c r="U12" s="17"/>
      <c r="V12" s="17">
        <v>4.66181659282391E-2</v>
      </c>
      <c r="W12" s="17">
        <v>3.0440061559625899E-2</v>
      </c>
      <c r="X12" s="17">
        <v>7.7126391817578396E-2</v>
      </c>
      <c r="Y12" s="17">
        <v>6.6574039401094007E-2</v>
      </c>
      <c r="Z12" s="17">
        <v>3.9778822488201603E-2</v>
      </c>
      <c r="AA12" s="17">
        <v>7.1422056781664606E-2</v>
      </c>
      <c r="AB12" s="17">
        <v>4.63588074310399E-2</v>
      </c>
      <c r="AC12" s="17">
        <v>8.7666348905794098E-2</v>
      </c>
      <c r="AD12" s="17">
        <v>5.8729732146814498E-2</v>
      </c>
      <c r="AE12" s="17"/>
      <c r="AF12" s="17">
        <v>7.5036998499454305E-2</v>
      </c>
      <c r="AG12" s="17">
        <v>4.3576845536790802E-2</v>
      </c>
      <c r="AH12" s="17">
        <v>5.29862450852603E-2</v>
      </c>
      <c r="AI12" s="17">
        <v>7.8603002445641806E-2</v>
      </c>
      <c r="AJ12" s="17">
        <v>3.5642298863802303E-2</v>
      </c>
      <c r="AK12" s="17">
        <v>5.4968010182009398E-2</v>
      </c>
      <c r="AL12" s="17"/>
      <c r="AM12" s="17">
        <v>0.109908936111432</v>
      </c>
      <c r="AN12" s="17">
        <v>8.1255295540240899E-2</v>
      </c>
      <c r="AO12" s="17">
        <v>7.6563597308056494E-2</v>
      </c>
      <c r="AP12" s="17">
        <v>5.5117212058345098E-2</v>
      </c>
      <c r="AQ12" s="17">
        <v>8.9857877208376E-2</v>
      </c>
      <c r="AR12" s="17">
        <v>5.9453752703294803E-2</v>
      </c>
      <c r="AS12" s="17">
        <v>4.3540344865092798E-2</v>
      </c>
      <c r="AT12" s="17">
        <v>7.1604624353694898E-2</v>
      </c>
      <c r="AU12" s="17">
        <v>4.3471212547933798E-2</v>
      </c>
      <c r="AV12" s="17">
        <v>2.9732300550869398E-2</v>
      </c>
      <c r="AW12" s="17">
        <v>3.4932999895144201E-2</v>
      </c>
      <c r="AX12" s="17">
        <v>2.2653839821324E-2</v>
      </c>
      <c r="AY12" s="17">
        <v>1.6772425974854201E-2</v>
      </c>
      <c r="AZ12" s="17">
        <v>7.1274167322239197E-3</v>
      </c>
      <c r="BA12" s="17">
        <v>2.21668799992976E-2</v>
      </c>
      <c r="BB12" s="17">
        <v>2.8637909260571501E-2</v>
      </c>
      <c r="BC12" s="17"/>
      <c r="BD12" s="17">
        <v>4.5316183263792498E-2</v>
      </c>
      <c r="BE12" s="17">
        <v>5.8591584098063601E-2</v>
      </c>
      <c r="BF12" s="17">
        <v>5.6298444333650902E-2</v>
      </c>
      <c r="BG12" s="17"/>
      <c r="BH12" s="17">
        <v>5.4509902943352999E-2</v>
      </c>
      <c r="BI12" s="17">
        <v>5.4003672120241403E-2</v>
      </c>
      <c r="BJ12" s="17">
        <v>4.11220090339591E-2</v>
      </c>
      <c r="BK12" s="17"/>
      <c r="BL12" s="17">
        <v>7.8247228349841602E-2</v>
      </c>
      <c r="BM12" s="17">
        <v>5.6346166907875E-2</v>
      </c>
      <c r="BN12" s="17">
        <v>4.6257448354165599E-2</v>
      </c>
      <c r="BO12" s="17"/>
      <c r="BP12" s="17">
        <v>5.7971147808881601E-2</v>
      </c>
      <c r="BQ12" s="17">
        <v>5.9382374206825801E-2</v>
      </c>
      <c r="BR12" s="17"/>
      <c r="BS12" s="17">
        <v>4.1745871660470897E-2</v>
      </c>
      <c r="BT12" s="17">
        <v>3.9874834923876799E-2</v>
      </c>
      <c r="BU12" s="17">
        <v>5.1890126491481198E-2</v>
      </c>
      <c r="BV12" s="17">
        <v>6.2943131758317103E-2</v>
      </c>
      <c r="BW12" s="17"/>
      <c r="BX12" s="17">
        <v>4.7220990225445798E-2</v>
      </c>
      <c r="BY12" s="17">
        <v>5.3060256328362802E-2</v>
      </c>
      <c r="BZ12" s="17">
        <v>5.5413777344190299E-2</v>
      </c>
      <c r="CA12" s="17"/>
      <c r="CB12" s="17">
        <v>2.9780313643717801E-2</v>
      </c>
      <c r="CC12" s="17">
        <v>2.8549264053019999E-2</v>
      </c>
      <c r="CD12" s="17">
        <v>6.0459259726380297E-2</v>
      </c>
      <c r="CE12" s="17">
        <v>5.0742379194926197E-2</v>
      </c>
      <c r="CF12" s="17">
        <v>5.3011742494464498E-2</v>
      </c>
      <c r="CG12" s="17">
        <v>0.112234313335353</v>
      </c>
      <c r="CH12" s="17"/>
      <c r="CI12" s="17">
        <v>7.9388492671936997E-2</v>
      </c>
      <c r="CJ12" s="17">
        <v>2.7771610443373299E-2</v>
      </c>
      <c r="CK12" s="17">
        <v>0.14392701053294901</v>
      </c>
      <c r="CL12" s="17">
        <v>4.1064311786990701E-2</v>
      </c>
    </row>
    <row r="13" spans="2:90" x14ac:dyDescent="0.35">
      <c r="B13" s="21" t="s">
        <v>150</v>
      </c>
      <c r="C13" s="23">
        <v>6.2622853515732199E-2</v>
      </c>
      <c r="D13" s="23">
        <v>5.9975135228907503E-2</v>
      </c>
      <c r="E13" s="23">
        <v>6.3390040483854104E-2</v>
      </c>
      <c r="F13" s="23"/>
      <c r="G13" s="23">
        <v>9.0993807584512906E-2</v>
      </c>
      <c r="H13" s="23">
        <v>6.4055861480181997E-2</v>
      </c>
      <c r="I13" s="23">
        <v>6.0839115528241401E-2</v>
      </c>
      <c r="J13" s="23">
        <v>4.4221404569424999E-2</v>
      </c>
      <c r="K13" s="23">
        <v>5.0717433407781301E-2</v>
      </c>
      <c r="L13" s="23">
        <v>5.4638097117489501E-2</v>
      </c>
      <c r="M13" s="23">
        <v>4.3882816372648403E-2</v>
      </c>
      <c r="N13" s="23">
        <v>9.0625425251381606E-2</v>
      </c>
      <c r="O13" s="23">
        <v>6.2657837308266601E-2</v>
      </c>
      <c r="P13" s="23"/>
      <c r="Q13" s="23">
        <v>6.7234210848660506E-2</v>
      </c>
      <c r="R13" s="23">
        <v>8.0628955468457206E-2</v>
      </c>
      <c r="S13" s="23">
        <v>6.0697638777058797E-2</v>
      </c>
      <c r="T13" s="23">
        <v>5.8912734267082399E-2</v>
      </c>
      <c r="U13" s="23"/>
      <c r="V13" s="23">
        <v>7.76232923972692E-2</v>
      </c>
      <c r="W13" s="23">
        <v>4.64108019239549E-2</v>
      </c>
      <c r="X13" s="23">
        <v>5.7061981668664899E-2</v>
      </c>
      <c r="Y13" s="23">
        <v>9.7069111757331697E-2</v>
      </c>
      <c r="Z13" s="23">
        <v>5.2414948238103901E-2</v>
      </c>
      <c r="AA13" s="23">
        <v>5.1706899511592401E-2</v>
      </c>
      <c r="AB13" s="23">
        <v>7.3427036815001095E-2</v>
      </c>
      <c r="AC13" s="23">
        <v>9.8522577981936393E-2</v>
      </c>
      <c r="AD13" s="23">
        <v>3.7026845080603402E-2</v>
      </c>
      <c r="AE13" s="23"/>
      <c r="AF13" s="23">
        <v>6.7678508052322894E-2</v>
      </c>
      <c r="AG13" s="23">
        <v>5.26903063396678E-2</v>
      </c>
      <c r="AH13" s="23">
        <v>9.1203825504568903E-2</v>
      </c>
      <c r="AI13" s="23">
        <v>9.0931343688189503E-2</v>
      </c>
      <c r="AJ13" s="23">
        <v>5.6314841395962101E-2</v>
      </c>
      <c r="AK13" s="23">
        <v>5.7012786985906297E-2</v>
      </c>
      <c r="AL13" s="23"/>
      <c r="AM13" s="23">
        <v>0.12683301030563901</v>
      </c>
      <c r="AN13" s="23">
        <v>0.110580509240536</v>
      </c>
      <c r="AO13" s="23">
        <v>6.9029671764475206E-2</v>
      </c>
      <c r="AP13" s="23">
        <v>7.5614212115650697E-2</v>
      </c>
      <c r="AQ13" s="23">
        <v>4.4306097734485302E-2</v>
      </c>
      <c r="AR13" s="23">
        <v>2.7371424121109801E-2</v>
      </c>
      <c r="AS13" s="23">
        <v>3.8361126316743599E-2</v>
      </c>
      <c r="AT13" s="23">
        <v>3.2911616605646399E-2</v>
      </c>
      <c r="AU13" s="23">
        <v>3.7441040745572099E-2</v>
      </c>
      <c r="AV13" s="23">
        <v>5.7814534685114903E-2</v>
      </c>
      <c r="AW13" s="23">
        <v>6.7004101673571098E-2</v>
      </c>
      <c r="AX13" s="23">
        <v>3.4703108123510198E-2</v>
      </c>
      <c r="AY13" s="23">
        <v>6.3142074173214296E-2</v>
      </c>
      <c r="AZ13" s="23">
        <v>8.5627843533287604E-2</v>
      </c>
      <c r="BA13" s="23">
        <v>9.3344014947348494E-2</v>
      </c>
      <c r="BB13" s="23">
        <v>3.6388260618100701E-2</v>
      </c>
      <c r="BC13" s="23"/>
      <c r="BD13" s="23">
        <v>4.6730862160698002E-2</v>
      </c>
      <c r="BE13" s="23">
        <v>7.67747214277196E-2</v>
      </c>
      <c r="BF13" s="23">
        <v>6.4356921443336795E-2</v>
      </c>
      <c r="BG13" s="23"/>
      <c r="BH13" s="23">
        <v>6.0572894757535301E-2</v>
      </c>
      <c r="BI13" s="23">
        <v>4.0085609470755297E-2</v>
      </c>
      <c r="BJ13" s="23">
        <v>2.1298273015660799E-2</v>
      </c>
      <c r="BK13" s="23"/>
      <c r="BL13" s="23">
        <v>6.2671954542917505E-2</v>
      </c>
      <c r="BM13" s="23">
        <v>5.30118361289766E-2</v>
      </c>
      <c r="BN13" s="23">
        <v>3.21011300469594E-2</v>
      </c>
      <c r="BO13" s="23"/>
      <c r="BP13" s="23">
        <v>6.4600665598495699E-2</v>
      </c>
      <c r="BQ13" s="23">
        <v>6.8078933120737206E-2</v>
      </c>
      <c r="BR13" s="23"/>
      <c r="BS13" s="23">
        <v>2.7510905588496899E-2</v>
      </c>
      <c r="BT13" s="23">
        <v>3.2428445673792203E-2</v>
      </c>
      <c r="BU13" s="23">
        <v>5.1181543300681698E-2</v>
      </c>
      <c r="BV13" s="23">
        <v>6.8984053837229303E-2</v>
      </c>
      <c r="BW13" s="23"/>
      <c r="BX13" s="23">
        <v>5.7691060791678898E-2</v>
      </c>
      <c r="BY13" s="23">
        <v>4.8666999129796301E-2</v>
      </c>
      <c r="BZ13" s="23">
        <v>6.3969030567593801E-2</v>
      </c>
      <c r="CA13" s="23"/>
      <c r="CB13" s="23">
        <v>2.9795602721767098E-2</v>
      </c>
      <c r="CC13" s="23">
        <v>5.4883481582624703E-2</v>
      </c>
      <c r="CD13" s="23">
        <v>8.4277475096641602E-2</v>
      </c>
      <c r="CE13" s="23">
        <v>5.2274075372972802E-2</v>
      </c>
      <c r="CF13" s="23">
        <v>3.29503967101425E-2</v>
      </c>
      <c r="CG13" s="23">
        <v>0.115888358266723</v>
      </c>
      <c r="CH13" s="23"/>
      <c r="CI13" s="23">
        <v>8.8972254261409395E-2</v>
      </c>
      <c r="CJ13" s="23">
        <v>3.3961476202776897E-2</v>
      </c>
      <c r="CK13" s="23">
        <v>0.18438250610537199</v>
      </c>
      <c r="CL13" s="23">
        <v>4.12067607295519E-2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B2:CL18"/>
  <sheetViews>
    <sheetView showGridLines="0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623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613</v>
      </c>
      <c r="C9" s="17">
        <v>9.4124177179997895E-2</v>
      </c>
      <c r="D9" s="17">
        <v>0.103733477037318</v>
      </c>
      <c r="E9" s="17">
        <v>8.6273545489321701E-2</v>
      </c>
      <c r="F9" s="17"/>
      <c r="G9" s="17">
        <v>6.0476836110799903E-2</v>
      </c>
      <c r="H9" s="17">
        <v>6.2408029040137002E-2</v>
      </c>
      <c r="I9" s="17">
        <v>0.11199083360036501</v>
      </c>
      <c r="J9" s="17">
        <v>9.1576510454241103E-2</v>
      </c>
      <c r="K9" s="17">
        <v>8.4249993148379804E-2</v>
      </c>
      <c r="L9" s="17">
        <v>8.2542879459472696E-2</v>
      </c>
      <c r="M9" s="17">
        <v>0.112570985510265</v>
      </c>
      <c r="N9" s="17">
        <v>0.110832560603754</v>
      </c>
      <c r="O9" s="17">
        <v>0.124946839299935</v>
      </c>
      <c r="P9" s="17"/>
      <c r="Q9" s="17">
        <v>0.12635486590109499</v>
      </c>
      <c r="R9" s="17">
        <v>0.114759727631145</v>
      </c>
      <c r="S9" s="17">
        <v>0.10257490467302199</v>
      </c>
      <c r="T9" s="17">
        <v>8.9401787515868303E-2</v>
      </c>
      <c r="U9" s="17"/>
      <c r="V9" s="17">
        <v>0.115540774828388</v>
      </c>
      <c r="W9" s="17">
        <v>9.5925331226755201E-2</v>
      </c>
      <c r="X9" s="17">
        <v>9.2341242117393196E-2</v>
      </c>
      <c r="Y9" s="17">
        <v>7.1318333457824096E-2</v>
      </c>
      <c r="Z9" s="17">
        <v>7.5304183973758695E-2</v>
      </c>
      <c r="AA9" s="17">
        <v>9.6160377624370505E-2</v>
      </c>
      <c r="AB9" s="17">
        <v>9.0246239037240494E-2</v>
      </c>
      <c r="AC9" s="17">
        <v>0.14571614977421901</v>
      </c>
      <c r="AD9" s="17">
        <v>8.2357676649672598E-2</v>
      </c>
      <c r="AE9" s="17"/>
      <c r="AF9" s="17">
        <v>7.4997502126394694E-2</v>
      </c>
      <c r="AG9" s="17">
        <v>0.11573166133653399</v>
      </c>
      <c r="AH9" s="17">
        <v>4.8046484710801203E-2</v>
      </c>
      <c r="AI9" s="17">
        <v>5.6162222706093202E-2</v>
      </c>
      <c r="AJ9" s="17">
        <v>8.7222158546066103E-2</v>
      </c>
      <c r="AK9" s="17">
        <v>0.117467113214028</v>
      </c>
      <c r="AL9" s="17"/>
      <c r="AM9" s="17">
        <v>5.8661877867930499E-2</v>
      </c>
      <c r="AN9" s="17">
        <v>0.102543692602434</v>
      </c>
      <c r="AO9" s="17">
        <v>0.118024387248128</v>
      </c>
      <c r="AP9" s="17">
        <v>0.102831457670709</v>
      </c>
      <c r="AQ9" s="17">
        <v>8.2174412897520199E-2</v>
      </c>
      <c r="AR9" s="17">
        <v>0.12508371822855999</v>
      </c>
      <c r="AS9" s="17">
        <v>9.7736859900158096E-2</v>
      </c>
      <c r="AT9" s="17">
        <v>5.9572900110477403E-2</v>
      </c>
      <c r="AU9" s="17">
        <v>8.3341636257674295E-2</v>
      </c>
      <c r="AV9" s="17">
        <v>0.14156977103431001</v>
      </c>
      <c r="AW9" s="17">
        <v>0.14880929764513601</v>
      </c>
      <c r="AX9" s="17">
        <v>0.103658889935954</v>
      </c>
      <c r="AY9" s="17">
        <v>5.8426183613676699E-2</v>
      </c>
      <c r="AZ9" s="17">
        <v>0.10273034133631</v>
      </c>
      <c r="BA9" s="17">
        <v>0.11351060448929901</v>
      </c>
      <c r="BB9" s="17">
        <v>4.9592040880072803E-2</v>
      </c>
      <c r="BC9" s="17"/>
      <c r="BD9" s="17">
        <v>8.8497024218185699E-2</v>
      </c>
      <c r="BE9" s="17">
        <v>8.3604830969768798E-2</v>
      </c>
      <c r="BF9" s="17">
        <v>0.105034636495714</v>
      </c>
      <c r="BG9" s="17"/>
      <c r="BH9" s="17">
        <v>8.7018071063543298E-2</v>
      </c>
      <c r="BI9" s="17">
        <v>9.7792448480984395E-2</v>
      </c>
      <c r="BJ9" s="17">
        <v>0.11982252463040199</v>
      </c>
      <c r="BK9" s="17"/>
      <c r="BL9" s="17">
        <v>0.13720106364714801</v>
      </c>
      <c r="BM9" s="17">
        <v>0.10689652734245</v>
      </c>
      <c r="BN9" s="17">
        <v>0.159336892073043</v>
      </c>
      <c r="BO9" s="17"/>
      <c r="BP9" s="17">
        <v>9.7698359880178998E-2</v>
      </c>
      <c r="BQ9" s="17">
        <v>9.8846152087682895E-2</v>
      </c>
      <c r="BR9" s="17"/>
      <c r="BS9" s="17">
        <v>0.106963832265866</v>
      </c>
      <c r="BT9" s="17">
        <v>7.8076081585018206E-2</v>
      </c>
      <c r="BU9" s="17">
        <v>0.105649495513831</v>
      </c>
      <c r="BV9" s="17">
        <v>9.2988537068102006E-2</v>
      </c>
      <c r="BW9" s="17"/>
      <c r="BX9" s="17">
        <v>0.123637982159036</v>
      </c>
      <c r="BY9" s="17">
        <v>8.8089324985155606E-2</v>
      </c>
      <c r="BZ9" s="17">
        <v>9.1571132826465396E-2</v>
      </c>
      <c r="CA9" s="17"/>
      <c r="CB9" s="17">
        <v>7.1626087405594993E-2</v>
      </c>
      <c r="CC9" s="17">
        <v>8.8592348209170793E-2</v>
      </c>
      <c r="CD9" s="17">
        <v>5.5752250202490701E-2</v>
      </c>
      <c r="CE9" s="17">
        <v>8.0145498549060695E-2</v>
      </c>
      <c r="CF9" s="17">
        <v>0.177589418745734</v>
      </c>
      <c r="CG9" s="17">
        <v>0.130329362075088</v>
      </c>
      <c r="CH9" s="17"/>
      <c r="CI9" s="17">
        <v>7.5429698397815104E-2</v>
      </c>
      <c r="CJ9" s="17">
        <v>0.106369474408937</v>
      </c>
      <c r="CK9" s="17">
        <v>9.7267745835136102E-2</v>
      </c>
      <c r="CL9" s="17">
        <v>9.0259490901540299E-2</v>
      </c>
    </row>
    <row r="10" spans="2:90" ht="29" x14ac:dyDescent="0.35">
      <c r="B10" s="21" t="s">
        <v>614</v>
      </c>
      <c r="C10" s="17">
        <v>0.369718473083885</v>
      </c>
      <c r="D10" s="17">
        <v>0.35529529413030098</v>
      </c>
      <c r="E10" s="17">
        <v>0.38201354062746301</v>
      </c>
      <c r="F10" s="17"/>
      <c r="G10" s="17">
        <v>0.27533051784149998</v>
      </c>
      <c r="H10" s="17">
        <v>0.34216626294605701</v>
      </c>
      <c r="I10" s="17">
        <v>0.390525862426019</v>
      </c>
      <c r="J10" s="17">
        <v>0.37582870191781398</v>
      </c>
      <c r="K10" s="17">
        <v>0.422350020085829</v>
      </c>
      <c r="L10" s="17">
        <v>0.42823925803156798</v>
      </c>
      <c r="M10" s="17">
        <v>0.37604248739187701</v>
      </c>
      <c r="N10" s="17">
        <v>0.34631063968021197</v>
      </c>
      <c r="O10" s="17">
        <v>0.37009996980721599</v>
      </c>
      <c r="P10" s="17"/>
      <c r="Q10" s="17">
        <v>0.28106494359958001</v>
      </c>
      <c r="R10" s="17">
        <v>0.346321356259566</v>
      </c>
      <c r="S10" s="17">
        <v>0.38203008794542298</v>
      </c>
      <c r="T10" s="17">
        <v>0.38167843891330999</v>
      </c>
      <c r="U10" s="17"/>
      <c r="V10" s="17">
        <v>0.35427988133636101</v>
      </c>
      <c r="W10" s="17">
        <v>0.39039783311360099</v>
      </c>
      <c r="X10" s="17">
        <v>0.38631552957481002</v>
      </c>
      <c r="Y10" s="17">
        <v>0.39845894760219902</v>
      </c>
      <c r="Z10" s="17">
        <v>0.34895332873451601</v>
      </c>
      <c r="AA10" s="17">
        <v>0.35352459975261902</v>
      </c>
      <c r="AB10" s="17">
        <v>0.40313102117851202</v>
      </c>
      <c r="AC10" s="17">
        <v>0.29124461184920503</v>
      </c>
      <c r="AD10" s="17">
        <v>0.35712951110552998</v>
      </c>
      <c r="AE10" s="17"/>
      <c r="AF10" s="17">
        <v>0.33725873395935102</v>
      </c>
      <c r="AG10" s="17">
        <v>0.31543653519532</v>
      </c>
      <c r="AH10" s="17">
        <v>0.40097759244894898</v>
      </c>
      <c r="AI10" s="17">
        <v>0.34785196032628501</v>
      </c>
      <c r="AJ10" s="17">
        <v>0.39731287801915899</v>
      </c>
      <c r="AK10" s="17">
        <v>0.40050492170704999</v>
      </c>
      <c r="AL10" s="17"/>
      <c r="AM10" s="17">
        <v>0.293548275835262</v>
      </c>
      <c r="AN10" s="17">
        <v>0.30333140869668102</v>
      </c>
      <c r="AO10" s="17">
        <v>0.31147132157235302</v>
      </c>
      <c r="AP10" s="17">
        <v>0.31067667750313999</v>
      </c>
      <c r="AQ10" s="17">
        <v>0.39496337688192801</v>
      </c>
      <c r="AR10" s="17">
        <v>0.37659593946156</v>
      </c>
      <c r="AS10" s="17">
        <v>0.35736566696850802</v>
      </c>
      <c r="AT10" s="17">
        <v>0.28035240829861902</v>
      </c>
      <c r="AU10" s="17">
        <v>0.37053946288472001</v>
      </c>
      <c r="AV10" s="17">
        <v>0.41233420116172098</v>
      </c>
      <c r="AW10" s="17">
        <v>0.35291059433485999</v>
      </c>
      <c r="AX10" s="17">
        <v>0.44891039513717101</v>
      </c>
      <c r="AY10" s="17">
        <v>0.47239185622123198</v>
      </c>
      <c r="AZ10" s="17">
        <v>0.428788559918723</v>
      </c>
      <c r="BA10" s="17">
        <v>0.40221452994657297</v>
      </c>
      <c r="BB10" s="17">
        <v>0.55424339814783996</v>
      </c>
      <c r="BC10" s="17"/>
      <c r="BD10" s="17">
        <v>0.41367735673363099</v>
      </c>
      <c r="BE10" s="17">
        <v>0.344838261574206</v>
      </c>
      <c r="BF10" s="17">
        <v>0.35685535169473098</v>
      </c>
      <c r="BG10" s="17"/>
      <c r="BH10" s="17">
        <v>0.366729472618535</v>
      </c>
      <c r="BI10" s="17">
        <v>0.41700162493526599</v>
      </c>
      <c r="BJ10" s="17">
        <v>0.42416171801674002</v>
      </c>
      <c r="BK10" s="17"/>
      <c r="BL10" s="17">
        <v>0.34534900958973902</v>
      </c>
      <c r="BM10" s="17">
        <v>0.457376438911683</v>
      </c>
      <c r="BN10" s="17">
        <v>0.34883243993643798</v>
      </c>
      <c r="BO10" s="17"/>
      <c r="BP10" s="17">
        <v>0.38733754950069599</v>
      </c>
      <c r="BQ10" s="17">
        <v>0.33972648951809697</v>
      </c>
      <c r="BR10" s="17"/>
      <c r="BS10" s="17">
        <v>0.41949311206089701</v>
      </c>
      <c r="BT10" s="17">
        <v>0.43936230067828103</v>
      </c>
      <c r="BU10" s="17">
        <v>0.37577777742316898</v>
      </c>
      <c r="BV10" s="17">
        <v>0.32951680710975201</v>
      </c>
      <c r="BW10" s="17"/>
      <c r="BX10" s="17">
        <v>0.32094776745917403</v>
      </c>
      <c r="BY10" s="17">
        <v>0.33404634712179798</v>
      </c>
      <c r="BZ10" s="17">
        <v>0.37674217687148698</v>
      </c>
      <c r="CA10" s="17"/>
      <c r="CB10" s="17">
        <v>0.43452630158446398</v>
      </c>
      <c r="CC10" s="17">
        <v>0.36708007948707899</v>
      </c>
      <c r="CD10" s="17">
        <v>0.32116945809722902</v>
      </c>
      <c r="CE10" s="17">
        <v>0.38170225197409702</v>
      </c>
      <c r="CF10" s="17">
        <v>0.38806361709063503</v>
      </c>
      <c r="CG10" s="17">
        <v>0.33700365611070299</v>
      </c>
      <c r="CH10" s="17"/>
      <c r="CI10" s="17">
        <v>0.320504102858716</v>
      </c>
      <c r="CJ10" s="17">
        <v>0.39893044981307801</v>
      </c>
      <c r="CK10" s="17">
        <v>0.29016971176770101</v>
      </c>
      <c r="CL10" s="17">
        <v>0.38470436842735001</v>
      </c>
    </row>
    <row r="11" spans="2:90" ht="29" x14ac:dyDescent="0.35">
      <c r="B11" s="21" t="s">
        <v>615</v>
      </c>
      <c r="C11" s="17">
        <v>0.131605911808031</v>
      </c>
      <c r="D11" s="17">
        <v>0.14169564724126099</v>
      </c>
      <c r="E11" s="17">
        <v>0.123169834271945</v>
      </c>
      <c r="F11" s="17"/>
      <c r="G11" s="17">
        <v>0.14160047835540099</v>
      </c>
      <c r="H11" s="17">
        <v>9.6796737313865594E-2</v>
      </c>
      <c r="I11" s="17">
        <v>0.119521325255811</v>
      </c>
      <c r="J11" s="17">
        <v>0.122437627877029</v>
      </c>
      <c r="K11" s="17">
        <v>0.145527184120048</v>
      </c>
      <c r="L11" s="17">
        <v>0.103957972443792</v>
      </c>
      <c r="M11" s="17">
        <v>0.13932697338441299</v>
      </c>
      <c r="N11" s="17">
        <v>0.16302945229257901</v>
      </c>
      <c r="O11" s="17">
        <v>0.14786119040786999</v>
      </c>
      <c r="P11" s="17"/>
      <c r="Q11" s="17">
        <v>0.17467446475607701</v>
      </c>
      <c r="R11" s="17">
        <v>0.13183326151267899</v>
      </c>
      <c r="S11" s="17">
        <v>0.112717901465495</v>
      </c>
      <c r="T11" s="17">
        <v>0.12681384152081601</v>
      </c>
      <c r="U11" s="17"/>
      <c r="V11" s="17">
        <v>0.14795809711439201</v>
      </c>
      <c r="W11" s="17">
        <v>0.14558514892665</v>
      </c>
      <c r="X11" s="17">
        <v>0.112521908084387</v>
      </c>
      <c r="Y11" s="17">
        <v>0.109447564463289</v>
      </c>
      <c r="Z11" s="17">
        <v>0.160725651786639</v>
      </c>
      <c r="AA11" s="17">
        <v>0.137498124961976</v>
      </c>
      <c r="AB11" s="17">
        <v>0.112978144211328</v>
      </c>
      <c r="AC11" s="17">
        <v>0.131483309328637</v>
      </c>
      <c r="AD11" s="17">
        <v>0.11620696080815</v>
      </c>
      <c r="AE11" s="17"/>
      <c r="AF11" s="17">
        <v>0.147860210672356</v>
      </c>
      <c r="AG11" s="17">
        <v>0.14975208476902099</v>
      </c>
      <c r="AH11" s="17">
        <v>0.130116582370497</v>
      </c>
      <c r="AI11" s="17">
        <v>0.114704280981494</v>
      </c>
      <c r="AJ11" s="17">
        <v>0.107326634831148</v>
      </c>
      <c r="AK11" s="17">
        <v>0.12834509615727099</v>
      </c>
      <c r="AL11" s="17"/>
      <c r="AM11" s="17">
        <v>0.20635181806959901</v>
      </c>
      <c r="AN11" s="17">
        <v>0.159781121786465</v>
      </c>
      <c r="AO11" s="17">
        <v>0.11209906188697701</v>
      </c>
      <c r="AP11" s="17">
        <v>0.180548884934665</v>
      </c>
      <c r="AQ11" s="17">
        <v>0.128411812306578</v>
      </c>
      <c r="AR11" s="17">
        <v>0.15739379423184999</v>
      </c>
      <c r="AS11" s="17">
        <v>0.16259498379824</v>
      </c>
      <c r="AT11" s="17">
        <v>0.18957577749856599</v>
      </c>
      <c r="AU11" s="17">
        <v>0.13683133879449799</v>
      </c>
      <c r="AV11" s="17">
        <v>0.115941936042676</v>
      </c>
      <c r="AW11" s="17">
        <v>0.13335486117310499</v>
      </c>
      <c r="AX11" s="17">
        <v>0.11582818046203899</v>
      </c>
      <c r="AY11" s="17">
        <v>0.105985529695969</v>
      </c>
      <c r="AZ11" s="17">
        <v>8.0288891982485594E-2</v>
      </c>
      <c r="BA11" s="17">
        <v>0.107899925055327</v>
      </c>
      <c r="BB11" s="17">
        <v>9.1321885190456198E-2</v>
      </c>
      <c r="BC11" s="17"/>
      <c r="BD11" s="17">
        <v>0.14461536956905299</v>
      </c>
      <c r="BE11" s="17">
        <v>0.11549857968482299</v>
      </c>
      <c r="BF11" s="17">
        <v>0.13316174986250301</v>
      </c>
      <c r="BG11" s="17"/>
      <c r="BH11" s="17">
        <v>0.11844588108247001</v>
      </c>
      <c r="BI11" s="17">
        <v>0.15234934731211899</v>
      </c>
      <c r="BJ11" s="17">
        <v>0.184958140190704</v>
      </c>
      <c r="BK11" s="17"/>
      <c r="BL11" s="17">
        <v>0.121169356687034</v>
      </c>
      <c r="BM11" s="17">
        <v>9.9370858452466598E-2</v>
      </c>
      <c r="BN11" s="17">
        <v>0.177833988351427</v>
      </c>
      <c r="BO11" s="17"/>
      <c r="BP11" s="17">
        <v>0.112336822943678</v>
      </c>
      <c r="BQ11" s="17">
        <v>0.135846311191335</v>
      </c>
      <c r="BR11" s="17"/>
      <c r="BS11" s="17">
        <v>9.6826945156432004E-2</v>
      </c>
      <c r="BT11" s="17">
        <v>0.11714347830694299</v>
      </c>
      <c r="BU11" s="17">
        <v>0.171760848959083</v>
      </c>
      <c r="BV11" s="17">
        <v>0.126839055694206</v>
      </c>
      <c r="BW11" s="17"/>
      <c r="BX11" s="17">
        <v>0.11882787688414199</v>
      </c>
      <c r="BY11" s="17">
        <v>7.7622658755095095E-2</v>
      </c>
      <c r="BZ11" s="17">
        <v>0.13618910092269901</v>
      </c>
      <c r="CA11" s="17"/>
      <c r="CB11" s="17">
        <v>8.16328687811472E-2</v>
      </c>
      <c r="CC11" s="17">
        <v>0.11388848082431401</v>
      </c>
      <c r="CD11" s="17">
        <v>0.12289222894974799</v>
      </c>
      <c r="CE11" s="17">
        <v>0.12123351513038</v>
      </c>
      <c r="CF11" s="17">
        <v>0.123065939435518</v>
      </c>
      <c r="CG11" s="17">
        <v>0.244468581899144</v>
      </c>
      <c r="CH11" s="17"/>
      <c r="CI11" s="17">
        <v>0.148439712847942</v>
      </c>
      <c r="CJ11" s="17">
        <v>9.0739991809790393E-2</v>
      </c>
      <c r="CK11" s="17">
        <v>0.249638426703373</v>
      </c>
      <c r="CL11" s="17">
        <v>0.120514726774132</v>
      </c>
    </row>
    <row r="12" spans="2:90" ht="29" x14ac:dyDescent="0.35">
      <c r="B12" s="21" t="s">
        <v>616</v>
      </c>
      <c r="C12" s="17">
        <v>0.33130956833752101</v>
      </c>
      <c r="D12" s="17">
        <v>0.32882537917977001</v>
      </c>
      <c r="E12" s="17">
        <v>0.33364280806249702</v>
      </c>
      <c r="F12" s="17"/>
      <c r="G12" s="17">
        <v>0.419394837953323</v>
      </c>
      <c r="H12" s="17">
        <v>0.38911248058188203</v>
      </c>
      <c r="I12" s="17">
        <v>0.32931998745416402</v>
      </c>
      <c r="J12" s="17">
        <v>0.34876811779245798</v>
      </c>
      <c r="K12" s="17">
        <v>0.30358187599081499</v>
      </c>
      <c r="L12" s="17">
        <v>0.32247805881705499</v>
      </c>
      <c r="M12" s="17">
        <v>0.29317216245931899</v>
      </c>
      <c r="N12" s="17">
        <v>0.30565313776738201</v>
      </c>
      <c r="O12" s="17">
        <v>0.28160420824722798</v>
      </c>
      <c r="P12" s="17"/>
      <c r="Q12" s="17">
        <v>0.34225141193916597</v>
      </c>
      <c r="R12" s="17">
        <v>0.32613707299866701</v>
      </c>
      <c r="S12" s="17">
        <v>0.33737175029086203</v>
      </c>
      <c r="T12" s="17">
        <v>0.32966959266913498</v>
      </c>
      <c r="U12" s="17"/>
      <c r="V12" s="17">
        <v>0.30197666731171902</v>
      </c>
      <c r="W12" s="17">
        <v>0.31682011464030202</v>
      </c>
      <c r="X12" s="17">
        <v>0.33223188767489398</v>
      </c>
      <c r="Y12" s="17">
        <v>0.32972162982742698</v>
      </c>
      <c r="Z12" s="17">
        <v>0.34729593315702401</v>
      </c>
      <c r="AA12" s="17">
        <v>0.345417774688559</v>
      </c>
      <c r="AB12" s="17">
        <v>0.29957107799791699</v>
      </c>
      <c r="AC12" s="17">
        <v>0.34549605644915599</v>
      </c>
      <c r="AD12" s="17">
        <v>0.381435067024958</v>
      </c>
      <c r="AE12" s="17"/>
      <c r="AF12" s="17">
        <v>0.359927060457158</v>
      </c>
      <c r="AG12" s="17">
        <v>0.35743639489864798</v>
      </c>
      <c r="AH12" s="17">
        <v>0.32174797633718999</v>
      </c>
      <c r="AI12" s="17">
        <v>0.40368233465750603</v>
      </c>
      <c r="AJ12" s="17">
        <v>0.32500228728055702</v>
      </c>
      <c r="AK12" s="17">
        <v>0.29218846225343098</v>
      </c>
      <c r="AL12" s="17"/>
      <c r="AM12" s="17">
        <v>0.30900703316513101</v>
      </c>
      <c r="AN12" s="17">
        <v>0.32802338107291201</v>
      </c>
      <c r="AO12" s="17">
        <v>0.36493383928748802</v>
      </c>
      <c r="AP12" s="17">
        <v>0.34830694894088099</v>
      </c>
      <c r="AQ12" s="17">
        <v>0.35038860519213799</v>
      </c>
      <c r="AR12" s="17">
        <v>0.30548336953519301</v>
      </c>
      <c r="AS12" s="17">
        <v>0.30368700822319</v>
      </c>
      <c r="AT12" s="17">
        <v>0.402850270312896</v>
      </c>
      <c r="AU12" s="17">
        <v>0.382919724451597</v>
      </c>
      <c r="AV12" s="17">
        <v>0.26752586730063899</v>
      </c>
      <c r="AW12" s="17">
        <v>0.28084236367933002</v>
      </c>
      <c r="AX12" s="17">
        <v>0.278588809320996</v>
      </c>
      <c r="AY12" s="17">
        <v>0.29953563135535499</v>
      </c>
      <c r="AZ12" s="17">
        <v>0.336207169992985</v>
      </c>
      <c r="BA12" s="17">
        <v>0.26508396638676202</v>
      </c>
      <c r="BB12" s="17">
        <v>0.27842968874001101</v>
      </c>
      <c r="BC12" s="17"/>
      <c r="BD12" s="17">
        <v>0.30119668174665098</v>
      </c>
      <c r="BE12" s="17">
        <v>0.36301992261483301</v>
      </c>
      <c r="BF12" s="17">
        <v>0.33093026604571202</v>
      </c>
      <c r="BG12" s="17"/>
      <c r="BH12" s="17">
        <v>0.35682319257356498</v>
      </c>
      <c r="BI12" s="17">
        <v>0.28352370726096798</v>
      </c>
      <c r="BJ12" s="17">
        <v>0.23175705152878001</v>
      </c>
      <c r="BK12" s="17"/>
      <c r="BL12" s="17">
        <v>0.36875517538056601</v>
      </c>
      <c r="BM12" s="17">
        <v>0.27924784434101702</v>
      </c>
      <c r="BN12" s="17">
        <v>0.26644855009920498</v>
      </c>
      <c r="BO12" s="17"/>
      <c r="BP12" s="17">
        <v>0.32779815273080898</v>
      </c>
      <c r="BQ12" s="17">
        <v>0.34537208685305498</v>
      </c>
      <c r="BR12" s="17"/>
      <c r="BS12" s="17">
        <v>0.33212888583087802</v>
      </c>
      <c r="BT12" s="17">
        <v>0.32754531517167501</v>
      </c>
      <c r="BU12" s="17">
        <v>0.28324898631874901</v>
      </c>
      <c r="BV12" s="17">
        <v>0.37294838586147999</v>
      </c>
      <c r="BW12" s="17"/>
      <c r="BX12" s="17">
        <v>0.39406642532316599</v>
      </c>
      <c r="BY12" s="17">
        <v>0.41414911287511302</v>
      </c>
      <c r="BZ12" s="17">
        <v>0.320001824423226</v>
      </c>
      <c r="CA12" s="17"/>
      <c r="CB12" s="17">
        <v>0.36479880099914802</v>
      </c>
      <c r="CC12" s="17">
        <v>0.37614457934965201</v>
      </c>
      <c r="CD12" s="17">
        <v>0.39532927789962002</v>
      </c>
      <c r="CE12" s="17">
        <v>0.36227303015075202</v>
      </c>
      <c r="CF12" s="17">
        <v>0.26095557866503499</v>
      </c>
      <c r="CG12" s="17">
        <v>0.16813870397784</v>
      </c>
      <c r="CH12" s="17"/>
      <c r="CI12" s="17">
        <v>0.37276171089054499</v>
      </c>
      <c r="CJ12" s="17">
        <v>0.359275365327272</v>
      </c>
      <c r="CK12" s="17">
        <v>0.18797677216795899</v>
      </c>
      <c r="CL12" s="17">
        <v>0.34366672480795202</v>
      </c>
    </row>
    <row r="13" spans="2:90" x14ac:dyDescent="0.35">
      <c r="B13" s="21" t="s">
        <v>150</v>
      </c>
      <c r="C13" s="23">
        <v>7.32418695905665E-2</v>
      </c>
      <c r="D13" s="23">
        <v>7.0450202411349902E-2</v>
      </c>
      <c r="E13" s="23">
        <v>7.4900271548773503E-2</v>
      </c>
      <c r="F13" s="23"/>
      <c r="G13" s="23">
        <v>0.103197329738977</v>
      </c>
      <c r="H13" s="23">
        <v>0.109516490118059</v>
      </c>
      <c r="I13" s="23">
        <v>4.8641991263640202E-2</v>
      </c>
      <c r="J13" s="23">
        <v>6.1389041958457201E-2</v>
      </c>
      <c r="K13" s="23">
        <v>4.4290926654927301E-2</v>
      </c>
      <c r="L13" s="23">
        <v>6.2781831248112402E-2</v>
      </c>
      <c r="M13" s="23">
        <v>7.8887391254126193E-2</v>
      </c>
      <c r="N13" s="23">
        <v>7.4174209656073395E-2</v>
      </c>
      <c r="O13" s="23">
        <v>7.5487792237750997E-2</v>
      </c>
      <c r="P13" s="23"/>
      <c r="Q13" s="23">
        <v>7.5654313804082704E-2</v>
      </c>
      <c r="R13" s="23">
        <v>8.0948581597942201E-2</v>
      </c>
      <c r="S13" s="23">
        <v>6.5305355625197598E-2</v>
      </c>
      <c r="T13" s="23">
        <v>7.2436339380870296E-2</v>
      </c>
      <c r="U13" s="23"/>
      <c r="V13" s="23">
        <v>8.0244579409139996E-2</v>
      </c>
      <c r="W13" s="23">
        <v>5.1271572092691897E-2</v>
      </c>
      <c r="X13" s="23">
        <v>7.6589432548516703E-2</v>
      </c>
      <c r="Y13" s="23">
        <v>9.1053524649260198E-2</v>
      </c>
      <c r="Z13" s="23">
        <v>6.7720902348062606E-2</v>
      </c>
      <c r="AA13" s="23">
        <v>6.7399122972475106E-2</v>
      </c>
      <c r="AB13" s="23">
        <v>9.4073517575001903E-2</v>
      </c>
      <c r="AC13" s="23">
        <v>8.60598725987817E-2</v>
      </c>
      <c r="AD13" s="23">
        <v>6.2870784411689695E-2</v>
      </c>
      <c r="AE13" s="23"/>
      <c r="AF13" s="23">
        <v>7.9956492784740499E-2</v>
      </c>
      <c r="AG13" s="23">
        <v>6.16433238004769E-2</v>
      </c>
      <c r="AH13" s="23">
        <v>9.9111364132562302E-2</v>
      </c>
      <c r="AI13" s="23">
        <v>7.7599201328621498E-2</v>
      </c>
      <c r="AJ13" s="23">
        <v>8.3136041323070897E-2</v>
      </c>
      <c r="AK13" s="23">
        <v>6.14944066682191E-2</v>
      </c>
      <c r="AL13" s="23"/>
      <c r="AM13" s="23">
        <v>0.13243099506207701</v>
      </c>
      <c r="AN13" s="23">
        <v>0.106320395841509</v>
      </c>
      <c r="AO13" s="23">
        <v>9.3471390005053501E-2</v>
      </c>
      <c r="AP13" s="23">
        <v>5.7636030950605099E-2</v>
      </c>
      <c r="AQ13" s="23">
        <v>4.4061792721836003E-2</v>
      </c>
      <c r="AR13" s="23">
        <v>3.5443178542836899E-2</v>
      </c>
      <c r="AS13" s="23">
        <v>7.86154811099046E-2</v>
      </c>
      <c r="AT13" s="23">
        <v>6.7648643779441603E-2</v>
      </c>
      <c r="AU13" s="23">
        <v>2.6367837611510899E-2</v>
      </c>
      <c r="AV13" s="23">
        <v>6.2628224460653706E-2</v>
      </c>
      <c r="AW13" s="23">
        <v>8.4082883167569594E-2</v>
      </c>
      <c r="AX13" s="23">
        <v>5.3013725143840597E-2</v>
      </c>
      <c r="AY13" s="23">
        <v>6.3660799113767097E-2</v>
      </c>
      <c r="AZ13" s="23">
        <v>5.1985036769496701E-2</v>
      </c>
      <c r="BA13" s="23">
        <v>0.111290974122039</v>
      </c>
      <c r="BB13" s="23">
        <v>2.6412987041620001E-2</v>
      </c>
      <c r="BC13" s="23"/>
      <c r="BD13" s="23">
        <v>5.2013567732479803E-2</v>
      </c>
      <c r="BE13" s="23">
        <v>9.3038405156368104E-2</v>
      </c>
      <c r="BF13" s="23">
        <v>7.4017995901340505E-2</v>
      </c>
      <c r="BG13" s="23"/>
      <c r="BH13" s="23">
        <v>7.0983382661886807E-2</v>
      </c>
      <c r="BI13" s="23">
        <v>4.9332872010662901E-2</v>
      </c>
      <c r="BJ13" s="23">
        <v>3.9300565633374598E-2</v>
      </c>
      <c r="BK13" s="23"/>
      <c r="BL13" s="23">
        <v>2.7525394695513801E-2</v>
      </c>
      <c r="BM13" s="23">
        <v>5.7108330952382998E-2</v>
      </c>
      <c r="BN13" s="23">
        <v>4.7548129539888101E-2</v>
      </c>
      <c r="BO13" s="23"/>
      <c r="BP13" s="23">
        <v>7.4829114944637801E-2</v>
      </c>
      <c r="BQ13" s="23">
        <v>8.0208960349829203E-2</v>
      </c>
      <c r="BR13" s="23"/>
      <c r="BS13" s="23">
        <v>4.4587224685928198E-2</v>
      </c>
      <c r="BT13" s="23">
        <v>3.7872824258082902E-2</v>
      </c>
      <c r="BU13" s="23">
        <v>6.3562891785167996E-2</v>
      </c>
      <c r="BV13" s="23">
        <v>7.7707214266460906E-2</v>
      </c>
      <c r="BW13" s="23"/>
      <c r="BX13" s="23">
        <v>4.2519948174482299E-2</v>
      </c>
      <c r="BY13" s="23">
        <v>8.6092556262838696E-2</v>
      </c>
      <c r="BZ13" s="23">
        <v>7.5495764956122896E-2</v>
      </c>
      <c r="CA13" s="23"/>
      <c r="CB13" s="23">
        <v>4.7415941229645903E-2</v>
      </c>
      <c r="CC13" s="23">
        <v>5.4294512129784298E-2</v>
      </c>
      <c r="CD13" s="23">
        <v>0.104856784850912</v>
      </c>
      <c r="CE13" s="23">
        <v>5.4645704195710403E-2</v>
      </c>
      <c r="CF13" s="23">
        <v>5.03254460630784E-2</v>
      </c>
      <c r="CG13" s="23">
        <v>0.120059695937224</v>
      </c>
      <c r="CH13" s="23"/>
      <c r="CI13" s="23">
        <v>8.2864775004981295E-2</v>
      </c>
      <c r="CJ13" s="23">
        <v>4.4684718640923098E-2</v>
      </c>
      <c r="CK13" s="23">
        <v>0.174947343525831</v>
      </c>
      <c r="CL13" s="23">
        <v>6.08546890890257E-2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155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0.29454805470786899</v>
      </c>
      <c r="D9" s="17">
        <v>0.29165180828139903</v>
      </c>
      <c r="E9" s="17">
        <v>0.301712063496681</v>
      </c>
      <c r="F9" s="17"/>
      <c r="G9" s="17">
        <v>0.201948220259866</v>
      </c>
      <c r="H9" s="17">
        <v>0.21901058229618101</v>
      </c>
      <c r="I9" s="17">
        <v>0.34203419432436699</v>
      </c>
      <c r="J9" s="17">
        <v>0.340189072182987</v>
      </c>
      <c r="K9" s="17">
        <v>0.316778701702215</v>
      </c>
      <c r="L9" s="17">
        <v>0.23816739777315299</v>
      </c>
      <c r="M9" s="17">
        <v>0.35658193733390497</v>
      </c>
      <c r="N9" s="17">
        <v>0.28568922921947798</v>
      </c>
      <c r="O9" s="17">
        <v>0.34481012315711901</v>
      </c>
      <c r="P9" s="17"/>
      <c r="Q9" s="17">
        <v>0.37823527925397799</v>
      </c>
      <c r="R9" s="17">
        <v>0.47720345074957798</v>
      </c>
      <c r="S9" s="17">
        <v>0.38701514770273998</v>
      </c>
      <c r="T9" s="17">
        <v>0.272500877702818</v>
      </c>
      <c r="U9" s="17"/>
      <c r="V9" s="17">
        <v>0.35050175140635598</v>
      </c>
      <c r="W9" s="17">
        <v>0.29266503235334701</v>
      </c>
      <c r="X9" s="17">
        <v>0.28108573122344699</v>
      </c>
      <c r="Y9" s="17">
        <v>0.229677855085551</v>
      </c>
      <c r="Z9" s="17">
        <v>0.28876824972312598</v>
      </c>
      <c r="AA9" s="17">
        <v>0.30101043958406498</v>
      </c>
      <c r="AB9" s="17">
        <v>0.24615482468800801</v>
      </c>
      <c r="AC9" s="17">
        <v>0.25977210332110001</v>
      </c>
      <c r="AD9" s="17">
        <v>0.33395191327962198</v>
      </c>
      <c r="AE9" s="17"/>
      <c r="AF9" s="17">
        <v>0.28466542705060199</v>
      </c>
      <c r="AG9" s="17">
        <v>0.29146976234720701</v>
      </c>
      <c r="AH9" s="17">
        <v>0.23965091437867</v>
      </c>
      <c r="AI9" s="17">
        <v>0.31325040770115098</v>
      </c>
      <c r="AJ9" s="17">
        <v>0.26460947020007197</v>
      </c>
      <c r="AK9" s="17">
        <v>0.33379485565056599</v>
      </c>
      <c r="AL9" s="17"/>
      <c r="AM9" s="17">
        <v>0.348081055858738</v>
      </c>
      <c r="AN9" s="17">
        <v>0.27315184746108101</v>
      </c>
      <c r="AO9" s="17">
        <v>0.27393061827238802</v>
      </c>
      <c r="AP9" s="17">
        <v>0.38185798208236299</v>
      </c>
      <c r="AQ9" s="17">
        <v>0.38037301141728302</v>
      </c>
      <c r="AR9" s="17">
        <v>0.288503989145869</v>
      </c>
      <c r="AS9" s="17">
        <v>0.25403852547110001</v>
      </c>
      <c r="AT9" s="17">
        <v>0.26784551404650098</v>
      </c>
      <c r="AU9" s="17">
        <v>0.295820860750865</v>
      </c>
      <c r="AV9" s="17">
        <v>0.306506338544562</v>
      </c>
      <c r="AW9" s="17">
        <v>0.28254967750736898</v>
      </c>
      <c r="AX9" s="17">
        <v>0.30583147311069397</v>
      </c>
      <c r="AY9" s="17">
        <v>0.308266784850242</v>
      </c>
      <c r="AZ9" s="17">
        <v>0.33797610183961901</v>
      </c>
      <c r="BA9" s="17">
        <v>0.21891305909772901</v>
      </c>
      <c r="BB9" s="17">
        <v>0.31940450216211203</v>
      </c>
      <c r="BC9" s="17"/>
      <c r="BD9" s="17">
        <v>0.31768614197976403</v>
      </c>
      <c r="BE9" s="17">
        <v>0.25487671215489999</v>
      </c>
      <c r="BF9" s="17">
        <v>0.30522573036716</v>
      </c>
      <c r="BG9" s="17"/>
      <c r="BH9" s="17">
        <v>0.29165646717655103</v>
      </c>
      <c r="BI9" s="17">
        <v>0.35998365422465001</v>
      </c>
      <c r="BJ9" s="17">
        <v>0.27124030828950901</v>
      </c>
      <c r="BK9" s="17"/>
      <c r="BL9" s="17">
        <v>0.29529391837836599</v>
      </c>
      <c r="BM9" s="17">
        <v>0.29498916299600902</v>
      </c>
      <c r="BN9" s="17">
        <v>0.38569338530706798</v>
      </c>
      <c r="BO9" s="17"/>
      <c r="BP9" s="17">
        <v>0.27865259709914503</v>
      </c>
      <c r="BQ9" s="17">
        <v>0.296627661856319</v>
      </c>
      <c r="BR9" s="17"/>
      <c r="BS9" s="17">
        <v>0.31983357274060698</v>
      </c>
      <c r="BT9" s="17">
        <v>0.29930893697676503</v>
      </c>
      <c r="BU9" s="17">
        <v>0.26609035635627398</v>
      </c>
      <c r="BV9" s="17">
        <v>0.30291472139003001</v>
      </c>
      <c r="BW9" s="17"/>
      <c r="BX9" s="17">
        <v>0.31719449550207002</v>
      </c>
      <c r="BY9" s="17">
        <v>0.261888976978432</v>
      </c>
      <c r="BZ9" s="17">
        <v>0.29431141708660202</v>
      </c>
      <c r="CA9" s="17"/>
      <c r="CB9" s="17">
        <v>0.258383155736088</v>
      </c>
      <c r="CC9" s="17">
        <v>0.37717173715653002</v>
      </c>
      <c r="CD9" s="17">
        <v>0.147100998845655</v>
      </c>
      <c r="CE9" s="17">
        <v>0.342701646638298</v>
      </c>
      <c r="CF9" s="17">
        <v>0.49377410728493898</v>
      </c>
      <c r="CG9" s="17">
        <v>0.238822290370301</v>
      </c>
      <c r="CH9" s="17"/>
      <c r="CI9" s="17">
        <v>0.268649376588661</v>
      </c>
      <c r="CJ9" s="17">
        <v>0.33373173041776599</v>
      </c>
      <c r="CK9" s="17">
        <v>0.24067142163237201</v>
      </c>
      <c r="CL9" s="17">
        <v>0.291588816495224</v>
      </c>
    </row>
    <row r="10" spans="2:90" x14ac:dyDescent="0.35">
      <c r="B10" s="21" t="s">
        <v>147</v>
      </c>
      <c r="C10" s="17">
        <v>0.34733340057555101</v>
      </c>
      <c r="D10" s="17">
        <v>0.33830606847899197</v>
      </c>
      <c r="E10" s="17">
        <v>0.35360574269054101</v>
      </c>
      <c r="F10" s="17"/>
      <c r="G10" s="17">
        <v>0.34920811982118299</v>
      </c>
      <c r="H10" s="17">
        <v>0.36170368462114699</v>
      </c>
      <c r="I10" s="17">
        <v>0.285665150621294</v>
      </c>
      <c r="J10" s="17">
        <v>0.36495756584323003</v>
      </c>
      <c r="K10" s="17">
        <v>0.37968961275345198</v>
      </c>
      <c r="L10" s="17">
        <v>0.31970790636333901</v>
      </c>
      <c r="M10" s="17">
        <v>0.37800168494538899</v>
      </c>
      <c r="N10" s="17">
        <v>0.34672948897057798</v>
      </c>
      <c r="O10" s="17">
        <v>0.33903648465481401</v>
      </c>
      <c r="P10" s="17"/>
      <c r="Q10" s="17">
        <v>0.346321025832453</v>
      </c>
      <c r="R10" s="17">
        <v>0.29658527742479202</v>
      </c>
      <c r="S10" s="17">
        <v>0.30531585940391598</v>
      </c>
      <c r="T10" s="17">
        <v>0.34964736322526002</v>
      </c>
      <c r="U10" s="17"/>
      <c r="V10" s="17">
        <v>0.33503484086079999</v>
      </c>
      <c r="W10" s="17">
        <v>0.34719301141629599</v>
      </c>
      <c r="X10" s="17">
        <v>0.36415611315165097</v>
      </c>
      <c r="Y10" s="17">
        <v>0.38227845762507501</v>
      </c>
      <c r="Z10" s="17">
        <v>0.317674248832642</v>
      </c>
      <c r="AA10" s="17">
        <v>0.34471525243708001</v>
      </c>
      <c r="AB10" s="17">
        <v>0.32937209795202299</v>
      </c>
      <c r="AC10" s="17">
        <v>0.35078964436170401</v>
      </c>
      <c r="AD10" s="17">
        <v>0.35764429866915898</v>
      </c>
      <c r="AE10" s="17"/>
      <c r="AF10" s="17">
        <v>0.29537745584386399</v>
      </c>
      <c r="AG10" s="17">
        <v>0.40421618600523401</v>
      </c>
      <c r="AH10" s="17">
        <v>0.39839597020247502</v>
      </c>
      <c r="AI10" s="17">
        <v>0.28749227859649401</v>
      </c>
      <c r="AJ10" s="17">
        <v>0.33400255669666801</v>
      </c>
      <c r="AK10" s="17">
        <v>0.354873063884519</v>
      </c>
      <c r="AL10" s="17"/>
      <c r="AM10" s="17">
        <v>0.31246524569363898</v>
      </c>
      <c r="AN10" s="17">
        <v>0.36633589054335303</v>
      </c>
      <c r="AO10" s="17">
        <v>0.360650777912221</v>
      </c>
      <c r="AP10" s="17">
        <v>0.316624040056176</v>
      </c>
      <c r="AQ10" s="17">
        <v>0.30250560181324998</v>
      </c>
      <c r="AR10" s="17">
        <v>0.37487194373392801</v>
      </c>
      <c r="AS10" s="17">
        <v>0.35146532890597598</v>
      </c>
      <c r="AT10" s="17">
        <v>0.32307935515332897</v>
      </c>
      <c r="AU10" s="17">
        <v>0.37016860538493301</v>
      </c>
      <c r="AV10" s="17">
        <v>0.34734648017528502</v>
      </c>
      <c r="AW10" s="17">
        <v>0.36614128630538501</v>
      </c>
      <c r="AX10" s="17">
        <v>0.32961817274780503</v>
      </c>
      <c r="AY10" s="17">
        <v>0.360063795599317</v>
      </c>
      <c r="AZ10" s="17">
        <v>0.43844335061745698</v>
      </c>
      <c r="BA10" s="17">
        <v>0.46280520196751401</v>
      </c>
      <c r="BB10" s="17">
        <v>0.35695247630594401</v>
      </c>
      <c r="BC10" s="17"/>
      <c r="BD10" s="17">
        <v>0.36638372188371998</v>
      </c>
      <c r="BE10" s="17">
        <v>0.3392411485772</v>
      </c>
      <c r="BF10" s="17">
        <v>0.33856258088293301</v>
      </c>
      <c r="BG10" s="17"/>
      <c r="BH10" s="17">
        <v>0.34741928002792899</v>
      </c>
      <c r="BI10" s="17">
        <v>0.33871429737341502</v>
      </c>
      <c r="BJ10" s="17">
        <v>0.387632330619681</v>
      </c>
      <c r="BK10" s="17"/>
      <c r="BL10" s="17">
        <v>0.35502765453497898</v>
      </c>
      <c r="BM10" s="17">
        <v>0.35958946757094401</v>
      </c>
      <c r="BN10" s="17">
        <v>0.34112947299763302</v>
      </c>
      <c r="BO10" s="17"/>
      <c r="BP10" s="17">
        <v>0.34508911252458102</v>
      </c>
      <c r="BQ10" s="17">
        <v>0.33835241893465401</v>
      </c>
      <c r="BR10" s="17"/>
      <c r="BS10" s="17">
        <v>0.32236780829685202</v>
      </c>
      <c r="BT10" s="17">
        <v>0.36810417911443</v>
      </c>
      <c r="BU10" s="17">
        <v>0.37179969276467301</v>
      </c>
      <c r="BV10" s="17">
        <v>0.335765020437432</v>
      </c>
      <c r="BW10" s="17"/>
      <c r="BX10" s="17">
        <v>0.32286835971819999</v>
      </c>
      <c r="BY10" s="17">
        <v>0.32854369834681801</v>
      </c>
      <c r="BZ10" s="17">
        <v>0.35091174848663897</v>
      </c>
      <c r="CA10" s="17"/>
      <c r="CB10" s="17">
        <v>0.33131599861241401</v>
      </c>
      <c r="CC10" s="17">
        <v>0.31830776314944498</v>
      </c>
      <c r="CD10" s="17">
        <v>0.32196267480727397</v>
      </c>
      <c r="CE10" s="17">
        <v>0.41732356084310501</v>
      </c>
      <c r="CF10" s="17">
        <v>0.36015620143106097</v>
      </c>
      <c r="CG10" s="17">
        <v>0.34987954949779199</v>
      </c>
      <c r="CH10" s="17"/>
      <c r="CI10" s="17">
        <v>0.32373006320992598</v>
      </c>
      <c r="CJ10" s="17">
        <v>0.33314488278340398</v>
      </c>
      <c r="CK10" s="17">
        <v>0.38508985494616499</v>
      </c>
      <c r="CL10" s="17">
        <v>0.35094737337725901</v>
      </c>
    </row>
    <row r="11" spans="2:90" x14ac:dyDescent="0.35">
      <c r="B11" s="21" t="s">
        <v>148</v>
      </c>
      <c r="C11" s="17">
        <v>0.20404972245255401</v>
      </c>
      <c r="D11" s="17">
        <v>0.211934671602448</v>
      </c>
      <c r="E11" s="17">
        <v>0.19592604441585701</v>
      </c>
      <c r="F11" s="17"/>
      <c r="G11" s="17">
        <v>0.18860639864300099</v>
      </c>
      <c r="H11" s="17">
        <v>0.219170571323651</v>
      </c>
      <c r="I11" s="17">
        <v>0.206176394903516</v>
      </c>
      <c r="J11" s="17">
        <v>0.176413893227404</v>
      </c>
      <c r="K11" s="17">
        <v>0.176102667107499</v>
      </c>
      <c r="L11" s="17">
        <v>0.262121332165485</v>
      </c>
      <c r="M11" s="17">
        <v>0.16435856563846199</v>
      </c>
      <c r="N11" s="17">
        <v>0.244451701813612</v>
      </c>
      <c r="O11" s="17">
        <v>0.196292817629003</v>
      </c>
      <c r="P11" s="17"/>
      <c r="Q11" s="17">
        <v>0.15903461066048499</v>
      </c>
      <c r="R11" s="17">
        <v>0.14533712107965499</v>
      </c>
      <c r="S11" s="17">
        <v>0.21012502193332999</v>
      </c>
      <c r="T11" s="17">
        <v>0.21601067087888501</v>
      </c>
      <c r="U11" s="17"/>
      <c r="V11" s="17">
        <v>0.187068995730231</v>
      </c>
      <c r="W11" s="17">
        <v>0.16971051194895101</v>
      </c>
      <c r="X11" s="17">
        <v>0.23074831647585001</v>
      </c>
      <c r="Y11" s="17">
        <v>0.194238373432775</v>
      </c>
      <c r="Z11" s="17">
        <v>0.26120051822191198</v>
      </c>
      <c r="AA11" s="17">
        <v>0.18096297566880001</v>
      </c>
      <c r="AB11" s="17">
        <v>0.26192881385585798</v>
      </c>
      <c r="AC11" s="17">
        <v>0.20291081830166599</v>
      </c>
      <c r="AD11" s="17">
        <v>0.190211823162003</v>
      </c>
      <c r="AE11" s="17"/>
      <c r="AF11" s="17">
        <v>0.21580252218866</v>
      </c>
      <c r="AG11" s="17">
        <v>0.17080101136796799</v>
      </c>
      <c r="AH11" s="17">
        <v>0.19952008089380499</v>
      </c>
      <c r="AI11" s="17">
        <v>0.24259765690413501</v>
      </c>
      <c r="AJ11" s="17">
        <v>0.246164610143076</v>
      </c>
      <c r="AK11" s="17">
        <v>0.184672444047146</v>
      </c>
      <c r="AL11" s="17"/>
      <c r="AM11" s="17">
        <v>0.18171584253332701</v>
      </c>
      <c r="AN11" s="17">
        <v>0.20464868273973499</v>
      </c>
      <c r="AO11" s="17">
        <v>0.20084730505447301</v>
      </c>
      <c r="AP11" s="17">
        <v>0.18073522367303699</v>
      </c>
      <c r="AQ11" s="17">
        <v>0.17508883464688399</v>
      </c>
      <c r="AR11" s="17">
        <v>0.22041587012686301</v>
      </c>
      <c r="AS11" s="17">
        <v>0.23781543465577801</v>
      </c>
      <c r="AT11" s="17">
        <v>0.217023758157049</v>
      </c>
      <c r="AU11" s="17">
        <v>0.19432004632087799</v>
      </c>
      <c r="AV11" s="17">
        <v>0.186905123990009</v>
      </c>
      <c r="AW11" s="17">
        <v>0.22407966566878501</v>
      </c>
      <c r="AX11" s="17">
        <v>0.24248714487216</v>
      </c>
      <c r="AY11" s="17">
        <v>0.178739781518618</v>
      </c>
      <c r="AZ11" s="17">
        <v>0.175053851845658</v>
      </c>
      <c r="BA11" s="17">
        <v>0.15294835926193201</v>
      </c>
      <c r="BB11" s="17">
        <v>0.220890975971198</v>
      </c>
      <c r="BC11" s="17"/>
      <c r="BD11" s="17">
        <v>0.21386083900587199</v>
      </c>
      <c r="BE11" s="17">
        <v>0.198712728613232</v>
      </c>
      <c r="BF11" s="17">
        <v>0.204824133731877</v>
      </c>
      <c r="BG11" s="17"/>
      <c r="BH11" s="17">
        <v>0.20749887681175</v>
      </c>
      <c r="BI11" s="17">
        <v>0.20115647124264299</v>
      </c>
      <c r="BJ11" s="17">
        <v>0.175628432904024</v>
      </c>
      <c r="BK11" s="17"/>
      <c r="BL11" s="17">
        <v>0.18406911588105501</v>
      </c>
      <c r="BM11" s="17">
        <v>0.246708155173785</v>
      </c>
      <c r="BN11" s="17">
        <v>0.177507914596226</v>
      </c>
      <c r="BO11" s="17"/>
      <c r="BP11" s="17">
        <v>0.22892276333155101</v>
      </c>
      <c r="BQ11" s="17">
        <v>0.19115845493828701</v>
      </c>
      <c r="BR11" s="17"/>
      <c r="BS11" s="17">
        <v>0.22495105815522801</v>
      </c>
      <c r="BT11" s="17">
        <v>0.20421516127099801</v>
      </c>
      <c r="BU11" s="17">
        <v>0.22227314749743399</v>
      </c>
      <c r="BV11" s="17">
        <v>0.18854811583727399</v>
      </c>
      <c r="BW11" s="17"/>
      <c r="BX11" s="17">
        <v>0.21376885048564501</v>
      </c>
      <c r="BY11" s="17">
        <v>0.189577316319686</v>
      </c>
      <c r="BZ11" s="17">
        <v>0.20397619723174601</v>
      </c>
      <c r="CA11" s="17"/>
      <c r="CB11" s="17">
        <v>0.26972183867371302</v>
      </c>
      <c r="CC11" s="17">
        <v>0.16586454703473699</v>
      </c>
      <c r="CD11" s="17">
        <v>0.24652190154108999</v>
      </c>
      <c r="CE11" s="17">
        <v>0.17007866579783701</v>
      </c>
      <c r="CF11" s="17">
        <v>0.103631187930673</v>
      </c>
      <c r="CG11" s="17">
        <v>0.228088725443537</v>
      </c>
      <c r="CH11" s="17"/>
      <c r="CI11" s="17">
        <v>0.21052611203934299</v>
      </c>
      <c r="CJ11" s="17">
        <v>0.18289063501641201</v>
      </c>
      <c r="CK11" s="17">
        <v>0.19328469563770101</v>
      </c>
      <c r="CL11" s="17">
        <v>0.217941335131558</v>
      </c>
    </row>
    <row r="12" spans="2:90" ht="29" x14ac:dyDescent="0.35">
      <c r="B12" s="21" t="s">
        <v>149</v>
      </c>
      <c r="C12" s="17">
        <v>9.0132120877994604E-2</v>
      </c>
      <c r="D12" s="17">
        <v>9.5214107966891698E-2</v>
      </c>
      <c r="E12" s="17">
        <v>8.3254751250518802E-2</v>
      </c>
      <c r="F12" s="17"/>
      <c r="G12" s="17">
        <v>0.121367034998624</v>
      </c>
      <c r="H12" s="17">
        <v>0.107290228646353</v>
      </c>
      <c r="I12" s="17">
        <v>0.102055272435861</v>
      </c>
      <c r="J12" s="17">
        <v>8.1469974788416194E-2</v>
      </c>
      <c r="K12" s="17">
        <v>6.7598870117132698E-2</v>
      </c>
      <c r="L12" s="17">
        <v>0.121803483874867</v>
      </c>
      <c r="M12" s="17">
        <v>6.96618902305155E-2</v>
      </c>
      <c r="N12" s="17">
        <v>7.7841046096814595E-2</v>
      </c>
      <c r="O12" s="17">
        <v>6.6326067432180696E-2</v>
      </c>
      <c r="P12" s="17"/>
      <c r="Q12" s="17">
        <v>7.7982806993668302E-2</v>
      </c>
      <c r="R12" s="17">
        <v>1.6577930589785898E-2</v>
      </c>
      <c r="S12" s="17">
        <v>4.4663690595355299E-2</v>
      </c>
      <c r="T12" s="17">
        <v>9.8621905752705699E-2</v>
      </c>
      <c r="U12" s="17"/>
      <c r="V12" s="17">
        <v>8.0808300452411705E-2</v>
      </c>
      <c r="W12" s="17">
        <v>0.107703871103451</v>
      </c>
      <c r="X12" s="17">
        <v>7.6499697937265104E-2</v>
      </c>
      <c r="Y12" s="17">
        <v>7.9980567070860806E-2</v>
      </c>
      <c r="Z12" s="17">
        <v>7.6807702092271099E-2</v>
      </c>
      <c r="AA12" s="17">
        <v>0.12169304882772</v>
      </c>
      <c r="AB12" s="17">
        <v>9.7209950823477997E-2</v>
      </c>
      <c r="AC12" s="17">
        <v>0.124151397016659</v>
      </c>
      <c r="AD12" s="17">
        <v>6.6278861922255503E-2</v>
      </c>
      <c r="AE12" s="17"/>
      <c r="AF12" s="17">
        <v>0.108340762617517</v>
      </c>
      <c r="AG12" s="17">
        <v>8.4667436196165194E-2</v>
      </c>
      <c r="AH12" s="17">
        <v>0.109999502762156</v>
      </c>
      <c r="AI12" s="17">
        <v>6.9572068216050997E-2</v>
      </c>
      <c r="AJ12" s="17">
        <v>9.4514249506549797E-2</v>
      </c>
      <c r="AK12" s="17">
        <v>7.4258766444840599E-2</v>
      </c>
      <c r="AL12" s="17"/>
      <c r="AM12" s="17">
        <v>0.13169527051760699</v>
      </c>
      <c r="AN12" s="17">
        <v>7.1527129622403096E-2</v>
      </c>
      <c r="AO12" s="17">
        <v>8.1906663311801603E-2</v>
      </c>
      <c r="AP12" s="17">
        <v>0.101339414073293</v>
      </c>
      <c r="AQ12" s="17">
        <v>9.1399097949058303E-2</v>
      </c>
      <c r="AR12" s="17">
        <v>6.9088050841537699E-2</v>
      </c>
      <c r="AS12" s="17">
        <v>0.110771860041811</v>
      </c>
      <c r="AT12" s="17">
        <v>8.1184746530019003E-2</v>
      </c>
      <c r="AU12" s="17">
        <v>7.3366984663474105E-2</v>
      </c>
      <c r="AV12" s="17">
        <v>7.4567312235371302E-2</v>
      </c>
      <c r="AW12" s="17">
        <v>9.0608121843866102E-2</v>
      </c>
      <c r="AX12" s="17">
        <v>7.9926153916807102E-2</v>
      </c>
      <c r="AY12" s="17">
        <v>0.106398334774197</v>
      </c>
      <c r="AZ12" s="17">
        <v>2.3079845530786999E-2</v>
      </c>
      <c r="BA12" s="17">
        <v>0.11341685370902301</v>
      </c>
      <c r="BB12" s="17">
        <v>7.5269027104061206E-2</v>
      </c>
      <c r="BC12" s="17"/>
      <c r="BD12" s="17">
        <v>7.2477905579018106E-2</v>
      </c>
      <c r="BE12" s="17">
        <v>0.110945940365428</v>
      </c>
      <c r="BF12" s="17">
        <v>8.6427679190237305E-2</v>
      </c>
      <c r="BG12" s="17"/>
      <c r="BH12" s="17">
        <v>8.8965477169992702E-2</v>
      </c>
      <c r="BI12" s="17">
        <v>6.4381646777698504E-2</v>
      </c>
      <c r="BJ12" s="17">
        <v>0.10580083383936099</v>
      </c>
      <c r="BK12" s="17"/>
      <c r="BL12" s="17">
        <v>7.1650075173392502E-2</v>
      </c>
      <c r="BM12" s="17">
        <v>6.7244265920752694E-2</v>
      </c>
      <c r="BN12" s="17">
        <v>6.9874036190288993E-2</v>
      </c>
      <c r="BO12" s="17"/>
      <c r="BP12" s="17">
        <v>8.0829559089418704E-2</v>
      </c>
      <c r="BQ12" s="17">
        <v>9.6078897678086805E-2</v>
      </c>
      <c r="BR12" s="17"/>
      <c r="BS12" s="17">
        <v>9.2613162165460006E-2</v>
      </c>
      <c r="BT12" s="17">
        <v>8.6081150338951806E-2</v>
      </c>
      <c r="BU12" s="17">
        <v>9.8264247361287596E-2</v>
      </c>
      <c r="BV12" s="17">
        <v>8.60175721319862E-2</v>
      </c>
      <c r="BW12" s="17"/>
      <c r="BX12" s="17">
        <v>8.4724421915943496E-2</v>
      </c>
      <c r="BY12" s="17">
        <v>0.14880836228659799</v>
      </c>
      <c r="BZ12" s="17">
        <v>8.70621792291527E-2</v>
      </c>
      <c r="CA12" s="17"/>
      <c r="CB12" s="17">
        <v>0.100049810716711</v>
      </c>
      <c r="CC12" s="17">
        <v>7.6048276188816599E-2</v>
      </c>
      <c r="CD12" s="17">
        <v>0.15389566411438499</v>
      </c>
      <c r="CE12" s="17">
        <v>3.9379731814816597E-2</v>
      </c>
      <c r="CF12" s="17">
        <v>2.1582187026252898E-2</v>
      </c>
      <c r="CG12" s="17">
        <v>0.114265562740315</v>
      </c>
      <c r="CH12" s="17"/>
      <c r="CI12" s="17">
        <v>0.12600559995247601</v>
      </c>
      <c r="CJ12" s="17">
        <v>9.0158785150138102E-2</v>
      </c>
      <c r="CK12" s="17">
        <v>8.0605212837974297E-2</v>
      </c>
      <c r="CL12" s="17">
        <v>8.4603945836055905E-2</v>
      </c>
    </row>
    <row r="13" spans="2:90" x14ac:dyDescent="0.35">
      <c r="B13" s="21" t="s">
        <v>150</v>
      </c>
      <c r="C13" s="23">
        <v>6.39367013860309E-2</v>
      </c>
      <c r="D13" s="23">
        <v>6.2893343670268498E-2</v>
      </c>
      <c r="E13" s="23">
        <v>6.5501398146403503E-2</v>
      </c>
      <c r="F13" s="23"/>
      <c r="G13" s="23">
        <v>0.13887022627732501</v>
      </c>
      <c r="H13" s="23">
        <v>9.28249331126689E-2</v>
      </c>
      <c r="I13" s="23">
        <v>6.4068987714961306E-2</v>
      </c>
      <c r="J13" s="23">
        <v>3.6969493957962798E-2</v>
      </c>
      <c r="K13" s="23">
        <v>5.9830148319700502E-2</v>
      </c>
      <c r="L13" s="23">
        <v>5.8199879823154603E-2</v>
      </c>
      <c r="M13" s="23">
        <v>3.1395921851727897E-2</v>
      </c>
      <c r="N13" s="23">
        <v>4.5288533899516897E-2</v>
      </c>
      <c r="O13" s="23">
        <v>5.3534507126883103E-2</v>
      </c>
      <c r="P13" s="23"/>
      <c r="Q13" s="23">
        <v>3.8426277259415699E-2</v>
      </c>
      <c r="R13" s="23">
        <v>6.4296220156190298E-2</v>
      </c>
      <c r="S13" s="23">
        <v>5.28802803646585E-2</v>
      </c>
      <c r="T13" s="23">
        <v>6.3219182440331298E-2</v>
      </c>
      <c r="U13" s="23"/>
      <c r="V13" s="23">
        <v>4.6586111550200801E-2</v>
      </c>
      <c r="W13" s="23">
        <v>8.2727573177954997E-2</v>
      </c>
      <c r="X13" s="23">
        <v>4.75101412117859E-2</v>
      </c>
      <c r="Y13" s="23">
        <v>0.11382474678573801</v>
      </c>
      <c r="Z13" s="23">
        <v>5.5549281130048297E-2</v>
      </c>
      <c r="AA13" s="23">
        <v>5.16182834823352E-2</v>
      </c>
      <c r="AB13" s="23">
        <v>6.5334312680632806E-2</v>
      </c>
      <c r="AC13" s="23">
        <v>6.2376036998871502E-2</v>
      </c>
      <c r="AD13" s="23">
        <v>5.1913102966960903E-2</v>
      </c>
      <c r="AE13" s="23"/>
      <c r="AF13" s="23">
        <v>9.5813832299357901E-2</v>
      </c>
      <c r="AG13" s="23">
        <v>4.8845604083425503E-2</v>
      </c>
      <c r="AH13" s="23">
        <v>5.2433531762893899E-2</v>
      </c>
      <c r="AI13" s="23">
        <v>8.7087588582169098E-2</v>
      </c>
      <c r="AJ13" s="23">
        <v>6.0709113453635298E-2</v>
      </c>
      <c r="AK13" s="23">
        <v>5.2400869972928199E-2</v>
      </c>
      <c r="AL13" s="23"/>
      <c r="AM13" s="23">
        <v>2.6042585396687801E-2</v>
      </c>
      <c r="AN13" s="23">
        <v>8.4336449633427402E-2</v>
      </c>
      <c r="AO13" s="23">
        <v>8.26646354491168E-2</v>
      </c>
      <c r="AP13" s="23">
        <v>1.9443340115130801E-2</v>
      </c>
      <c r="AQ13" s="23">
        <v>5.0633454173525702E-2</v>
      </c>
      <c r="AR13" s="23">
        <v>4.7120146151802898E-2</v>
      </c>
      <c r="AS13" s="23">
        <v>4.5908850925335497E-2</v>
      </c>
      <c r="AT13" s="23">
        <v>0.110866626113102</v>
      </c>
      <c r="AU13" s="23">
        <v>6.6323502879849505E-2</v>
      </c>
      <c r="AV13" s="23">
        <v>8.4674745054772196E-2</v>
      </c>
      <c r="AW13" s="23">
        <v>3.6621248674595402E-2</v>
      </c>
      <c r="AX13" s="23">
        <v>4.21370553525348E-2</v>
      </c>
      <c r="AY13" s="23">
        <v>4.6531303257626201E-2</v>
      </c>
      <c r="AZ13" s="23">
        <v>2.5446850166479899E-2</v>
      </c>
      <c r="BA13" s="23">
        <v>5.1916525963803098E-2</v>
      </c>
      <c r="BB13" s="23">
        <v>2.7483018456685201E-2</v>
      </c>
      <c r="BC13" s="23"/>
      <c r="BD13" s="23">
        <v>2.95913915516254E-2</v>
      </c>
      <c r="BE13" s="23">
        <v>9.6223470289239804E-2</v>
      </c>
      <c r="BF13" s="23">
        <v>6.4959875827793001E-2</v>
      </c>
      <c r="BG13" s="23"/>
      <c r="BH13" s="23">
        <v>6.4459898813777394E-2</v>
      </c>
      <c r="BI13" s="23">
        <v>3.5763930381593298E-2</v>
      </c>
      <c r="BJ13" s="23">
        <v>5.9698094347425901E-2</v>
      </c>
      <c r="BK13" s="23"/>
      <c r="BL13" s="23">
        <v>9.3959236032208196E-2</v>
      </c>
      <c r="BM13" s="23">
        <v>3.1468948338509203E-2</v>
      </c>
      <c r="BN13" s="23">
        <v>2.5795190908783901E-2</v>
      </c>
      <c r="BO13" s="23"/>
      <c r="BP13" s="23">
        <v>6.6505967955304099E-2</v>
      </c>
      <c r="BQ13" s="23">
        <v>7.7782566592653105E-2</v>
      </c>
      <c r="BR13" s="23"/>
      <c r="BS13" s="23">
        <v>4.0234398641852902E-2</v>
      </c>
      <c r="BT13" s="23">
        <v>4.2290572298856598E-2</v>
      </c>
      <c r="BU13" s="23">
        <v>4.15725560203314E-2</v>
      </c>
      <c r="BV13" s="23">
        <v>8.6754570203278397E-2</v>
      </c>
      <c r="BW13" s="23"/>
      <c r="BX13" s="23">
        <v>6.1443872378140897E-2</v>
      </c>
      <c r="BY13" s="23">
        <v>7.1181646068465498E-2</v>
      </c>
      <c r="BZ13" s="23">
        <v>6.3738457965860099E-2</v>
      </c>
      <c r="CA13" s="23"/>
      <c r="CB13" s="23">
        <v>4.0529196261073701E-2</v>
      </c>
      <c r="CC13" s="23">
        <v>6.2607676470470996E-2</v>
      </c>
      <c r="CD13" s="23">
        <v>0.13051876069159599</v>
      </c>
      <c r="CE13" s="23">
        <v>3.0516394905943399E-2</v>
      </c>
      <c r="CF13" s="23">
        <v>2.0856316327074E-2</v>
      </c>
      <c r="CG13" s="23">
        <v>6.8943871948055305E-2</v>
      </c>
      <c r="CH13" s="23"/>
      <c r="CI13" s="23">
        <v>7.1088848209594005E-2</v>
      </c>
      <c r="CJ13" s="23">
        <v>6.00739666322802E-2</v>
      </c>
      <c r="CK13" s="23">
        <v>0.100348814945788</v>
      </c>
      <c r="CL13" s="23">
        <v>5.4918529159903098E-2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624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613</v>
      </c>
      <c r="C9" s="17">
        <v>0.44078901907960999</v>
      </c>
      <c r="D9" s="17">
        <v>0.40911989052666897</v>
      </c>
      <c r="E9" s="17">
        <v>0.46831718963961799</v>
      </c>
      <c r="F9" s="17"/>
      <c r="G9" s="17">
        <v>0.48227032486883298</v>
      </c>
      <c r="H9" s="17">
        <v>0.45689411683435399</v>
      </c>
      <c r="I9" s="17">
        <v>0.45027353487989202</v>
      </c>
      <c r="J9" s="17">
        <v>0.41840830329179002</v>
      </c>
      <c r="K9" s="17">
        <v>0.47069507214945899</v>
      </c>
      <c r="L9" s="17">
        <v>0.432837524182623</v>
      </c>
      <c r="M9" s="17">
        <v>0.41955181920440598</v>
      </c>
      <c r="N9" s="17">
        <v>0.438481799398793</v>
      </c>
      <c r="O9" s="17">
        <v>0.404314734977548</v>
      </c>
      <c r="P9" s="17"/>
      <c r="Q9" s="17">
        <v>0.38979686385855999</v>
      </c>
      <c r="R9" s="17">
        <v>0.34507771125254699</v>
      </c>
      <c r="S9" s="17">
        <v>0.401484159115365</v>
      </c>
      <c r="T9" s="17">
        <v>0.45928655227913701</v>
      </c>
      <c r="U9" s="17"/>
      <c r="V9" s="17">
        <v>0.38140164693348699</v>
      </c>
      <c r="W9" s="17">
        <v>0.47744732146515101</v>
      </c>
      <c r="X9" s="17">
        <v>0.42553120132802102</v>
      </c>
      <c r="Y9" s="17">
        <v>0.42526941802663099</v>
      </c>
      <c r="Z9" s="17">
        <v>0.50378474509524995</v>
      </c>
      <c r="AA9" s="17">
        <v>0.43321388989043003</v>
      </c>
      <c r="AB9" s="17">
        <v>0.40590677781825701</v>
      </c>
      <c r="AC9" s="17">
        <v>0.45679384102996701</v>
      </c>
      <c r="AD9" s="17">
        <v>0.47857850049788803</v>
      </c>
      <c r="AE9" s="17"/>
      <c r="AF9" s="17">
        <v>0.450044729226523</v>
      </c>
      <c r="AG9" s="17">
        <v>0.42884308821411798</v>
      </c>
      <c r="AH9" s="17">
        <v>0.4873014253131</v>
      </c>
      <c r="AI9" s="17">
        <v>0.45608027860615002</v>
      </c>
      <c r="AJ9" s="17">
        <v>0.44603236521376199</v>
      </c>
      <c r="AK9" s="17">
        <v>0.42337671954118</v>
      </c>
      <c r="AL9" s="17"/>
      <c r="AM9" s="17">
        <v>0.34673374507564397</v>
      </c>
      <c r="AN9" s="17">
        <v>0.40520997100074502</v>
      </c>
      <c r="AO9" s="17">
        <v>0.45217044185204502</v>
      </c>
      <c r="AP9" s="17">
        <v>0.36947524832302397</v>
      </c>
      <c r="AQ9" s="17">
        <v>0.45504528783812698</v>
      </c>
      <c r="AR9" s="17">
        <v>0.48141087888373701</v>
      </c>
      <c r="AS9" s="17">
        <v>0.42333431119870701</v>
      </c>
      <c r="AT9" s="17">
        <v>0.39425896683698602</v>
      </c>
      <c r="AU9" s="17">
        <v>0.51547910492652904</v>
      </c>
      <c r="AV9" s="17">
        <v>0.56553066152567499</v>
      </c>
      <c r="AW9" s="17">
        <v>0.38296945464375698</v>
      </c>
      <c r="AX9" s="17">
        <v>0.47067833223868399</v>
      </c>
      <c r="AY9" s="17">
        <v>0.38137981723928299</v>
      </c>
      <c r="AZ9" s="17">
        <v>0.47415454658244799</v>
      </c>
      <c r="BA9" s="17">
        <v>0.33923933389682198</v>
      </c>
      <c r="BB9" s="17">
        <v>0.42311309583156398</v>
      </c>
      <c r="BC9" s="17"/>
      <c r="BD9" s="17">
        <v>0.43686368986426199</v>
      </c>
      <c r="BE9" s="17">
        <v>0.45164144416408297</v>
      </c>
      <c r="BF9" s="17">
        <v>0.43647083267271602</v>
      </c>
      <c r="BG9" s="17"/>
      <c r="BH9" s="17">
        <v>0.470737301368642</v>
      </c>
      <c r="BI9" s="17">
        <v>0.379970644947143</v>
      </c>
      <c r="BJ9" s="17">
        <v>0.43312311966924499</v>
      </c>
      <c r="BK9" s="17"/>
      <c r="BL9" s="17">
        <v>0.40434372775269301</v>
      </c>
      <c r="BM9" s="17">
        <v>0.44849736046298599</v>
      </c>
      <c r="BN9" s="17">
        <v>0.40325550806816002</v>
      </c>
      <c r="BO9" s="17"/>
      <c r="BP9" s="17">
        <v>0.43711881772393801</v>
      </c>
      <c r="BQ9" s="17">
        <v>0.43582988478689599</v>
      </c>
      <c r="BR9" s="17"/>
      <c r="BS9" s="17">
        <v>0.51239681836487805</v>
      </c>
      <c r="BT9" s="17">
        <v>0.48063029166830801</v>
      </c>
      <c r="BU9" s="17">
        <v>0.41702239049947198</v>
      </c>
      <c r="BV9" s="17">
        <v>0.433644441794728</v>
      </c>
      <c r="BW9" s="17"/>
      <c r="BX9" s="17">
        <v>0.43126403678964997</v>
      </c>
      <c r="BY9" s="17">
        <v>0.46159053334379502</v>
      </c>
      <c r="BZ9" s="17">
        <v>0.44045438481343502</v>
      </c>
      <c r="CA9" s="17"/>
      <c r="CB9" s="17">
        <v>0.56562472421625698</v>
      </c>
      <c r="CC9" s="17">
        <v>0.50830135944049504</v>
      </c>
      <c r="CD9" s="17">
        <v>0.44610039489600301</v>
      </c>
      <c r="CE9" s="17">
        <v>0.444542708736683</v>
      </c>
      <c r="CF9" s="17">
        <v>0.41968190018649898</v>
      </c>
      <c r="CG9" s="17">
        <v>0.21562810222550899</v>
      </c>
      <c r="CH9" s="17"/>
      <c r="CI9" s="17">
        <v>0.34340801256407899</v>
      </c>
      <c r="CJ9" s="17">
        <v>0.59437892847642304</v>
      </c>
      <c r="CK9" s="17">
        <v>0.16897509461207899</v>
      </c>
      <c r="CL9" s="17">
        <v>0.44440003373795001</v>
      </c>
    </row>
    <row r="10" spans="2:90" ht="29" x14ac:dyDescent="0.35">
      <c r="B10" s="21" t="s">
        <v>614</v>
      </c>
      <c r="C10" s="17">
        <v>0.209522037048371</v>
      </c>
      <c r="D10" s="17">
        <v>0.236671621397673</v>
      </c>
      <c r="E10" s="17">
        <v>0.18412629937557801</v>
      </c>
      <c r="F10" s="17"/>
      <c r="G10" s="17">
        <v>0.19042054655639901</v>
      </c>
      <c r="H10" s="17">
        <v>0.18013929278378299</v>
      </c>
      <c r="I10" s="17">
        <v>0.221000773828915</v>
      </c>
      <c r="J10" s="17">
        <v>0.20040372701728701</v>
      </c>
      <c r="K10" s="17">
        <v>0.18946102342150101</v>
      </c>
      <c r="L10" s="17">
        <v>0.18129489384194</v>
      </c>
      <c r="M10" s="17">
        <v>0.264397251493178</v>
      </c>
      <c r="N10" s="17">
        <v>0.187097127633958</v>
      </c>
      <c r="O10" s="17">
        <v>0.26486284528584397</v>
      </c>
      <c r="P10" s="17"/>
      <c r="Q10" s="17">
        <v>0.23346766588655099</v>
      </c>
      <c r="R10" s="17">
        <v>0.257840765585794</v>
      </c>
      <c r="S10" s="17">
        <v>0.20837093638746801</v>
      </c>
      <c r="T10" s="17">
        <v>0.204251982636312</v>
      </c>
      <c r="U10" s="17"/>
      <c r="V10" s="17">
        <v>0.233132698256594</v>
      </c>
      <c r="W10" s="17">
        <v>0.19126423458936401</v>
      </c>
      <c r="X10" s="17">
        <v>0.22839331797468501</v>
      </c>
      <c r="Y10" s="17">
        <v>0.18091844897580001</v>
      </c>
      <c r="Z10" s="17">
        <v>0.18950070984884301</v>
      </c>
      <c r="AA10" s="17">
        <v>0.20427312561501401</v>
      </c>
      <c r="AB10" s="17">
        <v>0.24038933645470401</v>
      </c>
      <c r="AC10" s="17">
        <v>0.27713285645841501</v>
      </c>
      <c r="AD10" s="17">
        <v>0.18344678556294</v>
      </c>
      <c r="AE10" s="17"/>
      <c r="AF10" s="17">
        <v>0.18192053032008099</v>
      </c>
      <c r="AG10" s="17">
        <v>0.22939234517948201</v>
      </c>
      <c r="AH10" s="17">
        <v>0.16701418490589101</v>
      </c>
      <c r="AI10" s="17">
        <v>0.21503993512811301</v>
      </c>
      <c r="AJ10" s="17">
        <v>0.214011961960523</v>
      </c>
      <c r="AK10" s="17">
        <v>0.22581587286011601</v>
      </c>
      <c r="AL10" s="17"/>
      <c r="AM10" s="17">
        <v>0.16374535918064401</v>
      </c>
      <c r="AN10" s="17">
        <v>0.109539552197745</v>
      </c>
      <c r="AO10" s="17">
        <v>0.217110634215404</v>
      </c>
      <c r="AP10" s="17">
        <v>0.19616783449021899</v>
      </c>
      <c r="AQ10" s="17">
        <v>0.20788804229542501</v>
      </c>
      <c r="AR10" s="17">
        <v>0.23828474116328199</v>
      </c>
      <c r="AS10" s="17">
        <v>0.25721449115029399</v>
      </c>
      <c r="AT10" s="17">
        <v>0.23889322969528301</v>
      </c>
      <c r="AU10" s="17">
        <v>0.18388931453867099</v>
      </c>
      <c r="AV10" s="17">
        <v>0.12804388431111599</v>
      </c>
      <c r="AW10" s="17">
        <v>0.276102324960461</v>
      </c>
      <c r="AX10" s="17">
        <v>0.19716826156196601</v>
      </c>
      <c r="AY10" s="17">
        <v>0.31696752746810303</v>
      </c>
      <c r="AZ10" s="17">
        <v>0.21153670088115401</v>
      </c>
      <c r="BA10" s="17">
        <v>0.24646557418628701</v>
      </c>
      <c r="BB10" s="17">
        <v>0.27094996509980102</v>
      </c>
      <c r="BC10" s="17"/>
      <c r="BD10" s="17">
        <v>0.22918916821006</v>
      </c>
      <c r="BE10" s="17">
        <v>0.17777255839412201</v>
      </c>
      <c r="BF10" s="17">
        <v>0.22284512967155301</v>
      </c>
      <c r="BG10" s="17"/>
      <c r="BH10" s="17">
        <v>0.18646021474733401</v>
      </c>
      <c r="BI10" s="17">
        <v>0.31047065575495703</v>
      </c>
      <c r="BJ10" s="17">
        <v>0.23681500985680501</v>
      </c>
      <c r="BK10" s="17"/>
      <c r="BL10" s="17">
        <v>0.28204592558024499</v>
      </c>
      <c r="BM10" s="17">
        <v>0.27891486847028102</v>
      </c>
      <c r="BN10" s="17">
        <v>0.25388320300407102</v>
      </c>
      <c r="BO10" s="17"/>
      <c r="BP10" s="17">
        <v>0.21274600747264899</v>
      </c>
      <c r="BQ10" s="17">
        <v>0.20628028254730801</v>
      </c>
      <c r="BR10" s="17"/>
      <c r="BS10" s="17">
        <v>0.22019777272634999</v>
      </c>
      <c r="BT10" s="17">
        <v>0.203616328662656</v>
      </c>
      <c r="BU10" s="17">
        <v>0.24066240370141201</v>
      </c>
      <c r="BV10" s="17">
        <v>0.19646784350549301</v>
      </c>
      <c r="BW10" s="17"/>
      <c r="BX10" s="17">
        <v>0.24647537535438099</v>
      </c>
      <c r="BY10" s="17">
        <v>0.15979134056824501</v>
      </c>
      <c r="BZ10" s="17">
        <v>0.208917093291697</v>
      </c>
      <c r="CA10" s="17"/>
      <c r="CB10" s="17">
        <v>0.158219029043523</v>
      </c>
      <c r="CC10" s="17">
        <v>0.17781480980744299</v>
      </c>
      <c r="CD10" s="17">
        <v>0.13408442367284101</v>
      </c>
      <c r="CE10" s="17">
        <v>0.20107230926574499</v>
      </c>
      <c r="CF10" s="17">
        <v>0.31386009966057998</v>
      </c>
      <c r="CG10" s="17">
        <v>0.34240396147238</v>
      </c>
      <c r="CH10" s="17"/>
      <c r="CI10" s="17">
        <v>0.22518873713309101</v>
      </c>
      <c r="CJ10" s="17">
        <v>0.155942962488784</v>
      </c>
      <c r="CK10" s="17">
        <v>0.29375434756334501</v>
      </c>
      <c r="CL10" s="17">
        <v>0.21518725429907001</v>
      </c>
    </row>
    <row r="11" spans="2:90" ht="29" x14ac:dyDescent="0.35">
      <c r="B11" s="21" t="s">
        <v>615</v>
      </c>
      <c r="C11" s="17">
        <v>0.169969330196376</v>
      </c>
      <c r="D11" s="17">
        <v>0.1718954405068</v>
      </c>
      <c r="E11" s="17">
        <v>0.169576901744941</v>
      </c>
      <c r="F11" s="17"/>
      <c r="G11" s="17">
        <v>0.16980847806093199</v>
      </c>
      <c r="H11" s="17">
        <v>0.171927245419773</v>
      </c>
      <c r="I11" s="17">
        <v>0.15421369731249601</v>
      </c>
      <c r="J11" s="17">
        <v>0.17430781152345201</v>
      </c>
      <c r="K11" s="17">
        <v>0.180778785303641</v>
      </c>
      <c r="L11" s="17">
        <v>0.16494494996519601</v>
      </c>
      <c r="M11" s="17">
        <v>0.148963095495562</v>
      </c>
      <c r="N11" s="17">
        <v>0.18193318267842601</v>
      </c>
      <c r="O11" s="17">
        <v>0.18163213580166401</v>
      </c>
      <c r="P11" s="17"/>
      <c r="Q11" s="17">
        <v>0.179569629477103</v>
      </c>
      <c r="R11" s="17">
        <v>0.18655345695804801</v>
      </c>
      <c r="S11" s="17">
        <v>0.21041813828060499</v>
      </c>
      <c r="T11" s="17">
        <v>0.16115540691006899</v>
      </c>
      <c r="U11" s="17"/>
      <c r="V11" s="17">
        <v>0.170912254105995</v>
      </c>
      <c r="W11" s="17">
        <v>0.18187552175244301</v>
      </c>
      <c r="X11" s="17">
        <v>0.19479839088478701</v>
      </c>
      <c r="Y11" s="17">
        <v>0.182671824461687</v>
      </c>
      <c r="Z11" s="17">
        <v>0.12966155430457499</v>
      </c>
      <c r="AA11" s="17">
        <v>0.20290878267051901</v>
      </c>
      <c r="AB11" s="17">
        <v>0.16138139679598401</v>
      </c>
      <c r="AC11" s="17">
        <v>7.38028669747995E-2</v>
      </c>
      <c r="AD11" s="17">
        <v>0.16435109682427901</v>
      </c>
      <c r="AE11" s="17"/>
      <c r="AF11" s="17">
        <v>0.17957217810888901</v>
      </c>
      <c r="AG11" s="17">
        <v>0.16443204274986301</v>
      </c>
      <c r="AH11" s="17">
        <v>0.15915049160245001</v>
      </c>
      <c r="AI11" s="17">
        <v>0.133798626831407</v>
      </c>
      <c r="AJ11" s="17">
        <v>0.16342664012035699</v>
      </c>
      <c r="AK11" s="17">
        <v>0.17744250857337801</v>
      </c>
      <c r="AL11" s="17"/>
      <c r="AM11" s="17">
        <v>0.20766755269382201</v>
      </c>
      <c r="AN11" s="17">
        <v>0.21026941072161501</v>
      </c>
      <c r="AO11" s="17">
        <v>0.19003752110800101</v>
      </c>
      <c r="AP11" s="17">
        <v>0.21171434408196199</v>
      </c>
      <c r="AQ11" s="17">
        <v>0.180019136505602</v>
      </c>
      <c r="AR11" s="17">
        <v>0.151325374684843</v>
      </c>
      <c r="AS11" s="17">
        <v>0.17020169656801701</v>
      </c>
      <c r="AT11" s="17">
        <v>0.19789607293779601</v>
      </c>
      <c r="AU11" s="17">
        <v>0.14830199026271501</v>
      </c>
      <c r="AV11" s="17">
        <v>0.172585763766924</v>
      </c>
      <c r="AW11" s="17">
        <v>0.155713948795974</v>
      </c>
      <c r="AX11" s="17">
        <v>0.197363744255771</v>
      </c>
      <c r="AY11" s="17">
        <v>0.11818568640339</v>
      </c>
      <c r="AZ11" s="17">
        <v>0.20318401142635301</v>
      </c>
      <c r="BA11" s="17">
        <v>0.17381474595114299</v>
      </c>
      <c r="BB11" s="17">
        <v>0.130627083733974</v>
      </c>
      <c r="BC11" s="17"/>
      <c r="BD11" s="17">
        <v>0.16147825197055901</v>
      </c>
      <c r="BE11" s="17">
        <v>0.186656908599174</v>
      </c>
      <c r="BF11" s="17">
        <v>0.164900480753086</v>
      </c>
      <c r="BG11" s="17"/>
      <c r="BH11" s="17">
        <v>0.16624384198175299</v>
      </c>
      <c r="BI11" s="17">
        <v>0.15970403096488101</v>
      </c>
      <c r="BJ11" s="17">
        <v>0.19219770286565299</v>
      </c>
      <c r="BK11" s="17"/>
      <c r="BL11" s="17">
        <v>0.15517759571637399</v>
      </c>
      <c r="BM11" s="17">
        <v>0.14361295480743</v>
      </c>
      <c r="BN11" s="17">
        <v>0.181351073339823</v>
      </c>
      <c r="BO11" s="17"/>
      <c r="BP11" s="17">
        <v>0.16511584927150799</v>
      </c>
      <c r="BQ11" s="17">
        <v>0.17440798863121201</v>
      </c>
      <c r="BR11" s="17"/>
      <c r="BS11" s="17">
        <v>0.13283938597769501</v>
      </c>
      <c r="BT11" s="17">
        <v>0.17155810979824701</v>
      </c>
      <c r="BU11" s="17">
        <v>0.19619331194039799</v>
      </c>
      <c r="BV11" s="17">
        <v>0.16688652068172899</v>
      </c>
      <c r="BW11" s="17"/>
      <c r="BX11" s="17">
        <v>0.15448752258544801</v>
      </c>
      <c r="BY11" s="17">
        <v>0.21108101531239101</v>
      </c>
      <c r="BZ11" s="17">
        <v>0.168976762966453</v>
      </c>
      <c r="CA11" s="17"/>
      <c r="CB11" s="17">
        <v>0.13508106367502201</v>
      </c>
      <c r="CC11" s="17">
        <v>0.12327293885958999</v>
      </c>
      <c r="CD11" s="17">
        <v>0.206650297981088</v>
      </c>
      <c r="CE11" s="17">
        <v>0.18259251783726399</v>
      </c>
      <c r="CF11" s="17">
        <v>0.146380851115744</v>
      </c>
      <c r="CG11" s="17">
        <v>0.21887902137186199</v>
      </c>
      <c r="CH11" s="17"/>
      <c r="CI11" s="17">
        <v>0.19367652337510499</v>
      </c>
      <c r="CJ11" s="17">
        <v>0.13366841275789201</v>
      </c>
      <c r="CK11" s="17">
        <v>0.22469734602503899</v>
      </c>
      <c r="CL11" s="17">
        <v>0.171493413731302</v>
      </c>
    </row>
    <row r="12" spans="2:90" ht="29" x14ac:dyDescent="0.35">
      <c r="B12" s="21" t="s">
        <v>616</v>
      </c>
      <c r="C12" s="17">
        <v>8.0697020167631694E-2</v>
      </c>
      <c r="D12" s="17">
        <v>9.39090740997955E-2</v>
      </c>
      <c r="E12" s="17">
        <v>6.8995287598355395E-2</v>
      </c>
      <c r="F12" s="17"/>
      <c r="G12" s="17">
        <v>4.4660340434513099E-2</v>
      </c>
      <c r="H12" s="17">
        <v>6.2056822226052598E-2</v>
      </c>
      <c r="I12" s="17">
        <v>8.5407934731761698E-2</v>
      </c>
      <c r="J12" s="17">
        <v>8.7331776502365899E-2</v>
      </c>
      <c r="K12" s="17">
        <v>8.0108118203020301E-2</v>
      </c>
      <c r="L12" s="17">
        <v>0.10411389345368501</v>
      </c>
      <c r="M12" s="17">
        <v>0.10889226010306299</v>
      </c>
      <c r="N12" s="17">
        <v>7.5488621628846994E-2</v>
      </c>
      <c r="O12" s="17">
        <v>7.6288762092606002E-2</v>
      </c>
      <c r="P12" s="17"/>
      <c r="Q12" s="17">
        <v>8.2995199349634702E-2</v>
      </c>
      <c r="R12" s="17">
        <v>0.10557217439766201</v>
      </c>
      <c r="S12" s="17">
        <v>8.1206673678198601E-2</v>
      </c>
      <c r="T12" s="17">
        <v>7.9590048621975898E-2</v>
      </c>
      <c r="U12" s="17"/>
      <c r="V12" s="17">
        <v>0.109764260330384</v>
      </c>
      <c r="W12" s="17">
        <v>5.3271183343787797E-2</v>
      </c>
      <c r="X12" s="17">
        <v>7.7602102460950007E-2</v>
      </c>
      <c r="Y12" s="17">
        <v>8.5790437319724494E-2</v>
      </c>
      <c r="Z12" s="17">
        <v>8.3706327870986905E-2</v>
      </c>
      <c r="AA12" s="17">
        <v>6.4765428355771704E-2</v>
      </c>
      <c r="AB12" s="17">
        <v>6.5191600322544799E-2</v>
      </c>
      <c r="AC12" s="17">
        <v>6.5927985898028604E-2</v>
      </c>
      <c r="AD12" s="17">
        <v>0.102496041036097</v>
      </c>
      <c r="AE12" s="17"/>
      <c r="AF12" s="17">
        <v>7.1670838628200603E-2</v>
      </c>
      <c r="AG12" s="17">
        <v>9.1697304822577402E-2</v>
      </c>
      <c r="AH12" s="17">
        <v>5.0298469872746498E-2</v>
      </c>
      <c r="AI12" s="17">
        <v>9.1485618026680801E-2</v>
      </c>
      <c r="AJ12" s="17">
        <v>8.3524437755086695E-2</v>
      </c>
      <c r="AK12" s="17">
        <v>8.5913657220460696E-2</v>
      </c>
      <c r="AL12" s="17"/>
      <c r="AM12" s="17">
        <v>9.9726454563853997E-2</v>
      </c>
      <c r="AN12" s="17">
        <v>9.3997643414010804E-2</v>
      </c>
      <c r="AO12" s="17">
        <v>5.8655485233350402E-2</v>
      </c>
      <c r="AP12" s="17">
        <v>8.6492465739948801E-2</v>
      </c>
      <c r="AQ12" s="17">
        <v>9.75021153091718E-2</v>
      </c>
      <c r="AR12" s="17">
        <v>8.1355381035683905E-2</v>
      </c>
      <c r="AS12" s="17">
        <v>7.8143426874205904E-2</v>
      </c>
      <c r="AT12" s="17">
        <v>0.108270764399359</v>
      </c>
      <c r="AU12" s="17">
        <v>8.9955979827052598E-2</v>
      </c>
      <c r="AV12" s="17">
        <v>4.8941361042188401E-2</v>
      </c>
      <c r="AW12" s="17">
        <v>0.107400211576842</v>
      </c>
      <c r="AX12" s="17">
        <v>5.9429020961414503E-2</v>
      </c>
      <c r="AY12" s="17">
        <v>0.109517233254026</v>
      </c>
      <c r="AZ12" s="17">
        <v>6.0031595686884001E-2</v>
      </c>
      <c r="BA12" s="17">
        <v>4.9415030769389599E-2</v>
      </c>
      <c r="BB12" s="17">
        <v>0.10237465968864699</v>
      </c>
      <c r="BC12" s="17"/>
      <c r="BD12" s="17">
        <v>8.2573580804785801E-2</v>
      </c>
      <c r="BE12" s="17">
        <v>7.1255321466837607E-2</v>
      </c>
      <c r="BF12" s="17">
        <v>8.6759500020640701E-2</v>
      </c>
      <c r="BG12" s="17"/>
      <c r="BH12" s="17">
        <v>7.7858253592113402E-2</v>
      </c>
      <c r="BI12" s="17">
        <v>8.8700919876747497E-2</v>
      </c>
      <c r="BJ12" s="17">
        <v>9.2927060088923194E-2</v>
      </c>
      <c r="BK12" s="17"/>
      <c r="BL12" s="17">
        <v>7.5304872566013203E-2</v>
      </c>
      <c r="BM12" s="17">
        <v>6.82249886545193E-2</v>
      </c>
      <c r="BN12" s="17">
        <v>0.109769684136843</v>
      </c>
      <c r="BO12" s="17"/>
      <c r="BP12" s="17">
        <v>8.0386826838362804E-2</v>
      </c>
      <c r="BQ12" s="17">
        <v>8.5266992411703504E-2</v>
      </c>
      <c r="BR12" s="17"/>
      <c r="BS12" s="17">
        <v>6.5630758862524993E-2</v>
      </c>
      <c r="BT12" s="17">
        <v>7.0322618465988404E-2</v>
      </c>
      <c r="BU12" s="17">
        <v>5.9610294008917299E-2</v>
      </c>
      <c r="BV12" s="17">
        <v>9.87244581307717E-2</v>
      </c>
      <c r="BW12" s="17"/>
      <c r="BX12" s="17">
        <v>0.101965799445334</v>
      </c>
      <c r="BY12" s="17">
        <v>6.4967165444426406E-2</v>
      </c>
      <c r="BZ12" s="17">
        <v>7.9556559104237895E-2</v>
      </c>
      <c r="CA12" s="17"/>
      <c r="CB12" s="17">
        <v>6.5417348935700198E-2</v>
      </c>
      <c r="CC12" s="17">
        <v>8.07432189037494E-2</v>
      </c>
      <c r="CD12" s="17">
        <v>8.0447057684529505E-2</v>
      </c>
      <c r="CE12" s="17">
        <v>9.3458010595265206E-2</v>
      </c>
      <c r="CF12" s="17">
        <v>6.5471351139285594E-2</v>
      </c>
      <c r="CG12" s="17">
        <v>9.8074341507844498E-2</v>
      </c>
      <c r="CH12" s="17"/>
      <c r="CI12" s="17">
        <v>0.11335522414504901</v>
      </c>
      <c r="CJ12" s="17">
        <v>6.1758435753991599E-2</v>
      </c>
      <c r="CK12" s="17">
        <v>8.9895014141250201E-2</v>
      </c>
      <c r="CL12" s="17">
        <v>8.2091596811163806E-2</v>
      </c>
    </row>
    <row r="13" spans="2:90" x14ac:dyDescent="0.35">
      <c r="B13" s="21" t="s">
        <v>150</v>
      </c>
      <c r="C13" s="23">
        <v>9.9022593508011597E-2</v>
      </c>
      <c r="D13" s="23">
        <v>8.84039734690623E-2</v>
      </c>
      <c r="E13" s="23">
        <v>0.10898432164150799</v>
      </c>
      <c r="F13" s="23"/>
      <c r="G13" s="23">
        <v>0.112840310079324</v>
      </c>
      <c r="H13" s="23">
        <v>0.128982522736037</v>
      </c>
      <c r="I13" s="23">
        <v>8.9104059246935499E-2</v>
      </c>
      <c r="J13" s="23">
        <v>0.11954838166510499</v>
      </c>
      <c r="K13" s="23">
        <v>7.8957000922378104E-2</v>
      </c>
      <c r="L13" s="23">
        <v>0.116808738556556</v>
      </c>
      <c r="M13" s="23">
        <v>5.8195573703790499E-2</v>
      </c>
      <c r="N13" s="23">
        <v>0.11699926865997599</v>
      </c>
      <c r="O13" s="23">
        <v>7.2901521842338404E-2</v>
      </c>
      <c r="P13" s="23"/>
      <c r="Q13" s="23">
        <v>0.114170641428152</v>
      </c>
      <c r="R13" s="23">
        <v>0.10495589180595</v>
      </c>
      <c r="S13" s="23">
        <v>9.8520092538363704E-2</v>
      </c>
      <c r="T13" s="23">
        <v>9.5716009552506101E-2</v>
      </c>
      <c r="U13" s="23"/>
      <c r="V13" s="23">
        <v>0.10478914037353999</v>
      </c>
      <c r="W13" s="23">
        <v>9.6141738849254296E-2</v>
      </c>
      <c r="X13" s="23">
        <v>7.3674987351557295E-2</v>
      </c>
      <c r="Y13" s="23">
        <v>0.12534987121615701</v>
      </c>
      <c r="Z13" s="23">
        <v>9.3346662880345696E-2</v>
      </c>
      <c r="AA13" s="23">
        <v>9.4838773468264997E-2</v>
      </c>
      <c r="AB13" s="23">
        <v>0.12713088860850999</v>
      </c>
      <c r="AC13" s="23">
        <v>0.12634244963878899</v>
      </c>
      <c r="AD13" s="23">
        <v>7.1127576078794996E-2</v>
      </c>
      <c r="AE13" s="23"/>
      <c r="AF13" s="23">
        <v>0.116791723716306</v>
      </c>
      <c r="AG13" s="23">
        <v>8.5635219033959098E-2</v>
      </c>
      <c r="AH13" s="23">
        <v>0.13623542830581201</v>
      </c>
      <c r="AI13" s="23">
        <v>0.10359554140765</v>
      </c>
      <c r="AJ13" s="23">
        <v>9.3004594950271094E-2</v>
      </c>
      <c r="AK13" s="23">
        <v>8.7451241804865201E-2</v>
      </c>
      <c r="AL13" s="23"/>
      <c r="AM13" s="23">
        <v>0.182126888486036</v>
      </c>
      <c r="AN13" s="23">
        <v>0.18098342266588399</v>
      </c>
      <c r="AO13" s="23">
        <v>8.2025917591199801E-2</v>
      </c>
      <c r="AP13" s="23">
        <v>0.13615010736484601</v>
      </c>
      <c r="AQ13" s="23">
        <v>5.9545418051674001E-2</v>
      </c>
      <c r="AR13" s="23">
        <v>4.7623624232454601E-2</v>
      </c>
      <c r="AS13" s="23">
        <v>7.1106074208775696E-2</v>
      </c>
      <c r="AT13" s="23">
        <v>6.0680966130575602E-2</v>
      </c>
      <c r="AU13" s="23">
        <v>6.2373610445032097E-2</v>
      </c>
      <c r="AV13" s="23">
        <v>8.48983293540964E-2</v>
      </c>
      <c r="AW13" s="23">
        <v>7.7814060022964995E-2</v>
      </c>
      <c r="AX13" s="23">
        <v>7.53606409821653E-2</v>
      </c>
      <c r="AY13" s="23">
        <v>7.3949735635197106E-2</v>
      </c>
      <c r="AZ13" s="23">
        <v>5.1093145423160499E-2</v>
      </c>
      <c r="BA13" s="23">
        <v>0.191065315196357</v>
      </c>
      <c r="BB13" s="23">
        <v>7.2935195646014805E-2</v>
      </c>
      <c r="BC13" s="23"/>
      <c r="BD13" s="23">
        <v>8.9895309150333405E-2</v>
      </c>
      <c r="BE13" s="23">
        <v>0.112673767375782</v>
      </c>
      <c r="BF13" s="23">
        <v>8.9024056882003294E-2</v>
      </c>
      <c r="BG13" s="23"/>
      <c r="BH13" s="23">
        <v>9.8700388310157094E-2</v>
      </c>
      <c r="BI13" s="23">
        <v>6.1153748456272299E-2</v>
      </c>
      <c r="BJ13" s="23">
        <v>4.49371075193735E-2</v>
      </c>
      <c r="BK13" s="23"/>
      <c r="BL13" s="23">
        <v>8.31278783846751E-2</v>
      </c>
      <c r="BM13" s="23">
        <v>6.0749827604783202E-2</v>
      </c>
      <c r="BN13" s="23">
        <v>5.1740531451102599E-2</v>
      </c>
      <c r="BO13" s="23"/>
      <c r="BP13" s="23">
        <v>0.10463249869354201</v>
      </c>
      <c r="BQ13" s="23">
        <v>9.8214851622880406E-2</v>
      </c>
      <c r="BR13" s="23"/>
      <c r="BS13" s="23">
        <v>6.8935264068551896E-2</v>
      </c>
      <c r="BT13" s="23">
        <v>7.3872651404800496E-2</v>
      </c>
      <c r="BU13" s="23">
        <v>8.65115998498001E-2</v>
      </c>
      <c r="BV13" s="23">
        <v>0.104276735887278</v>
      </c>
      <c r="BW13" s="23"/>
      <c r="BX13" s="23">
        <v>6.5807265825187505E-2</v>
      </c>
      <c r="BY13" s="23">
        <v>0.102569945331143</v>
      </c>
      <c r="BZ13" s="23">
        <v>0.102095199824178</v>
      </c>
      <c r="CA13" s="23"/>
      <c r="CB13" s="23">
        <v>7.5657834129498502E-2</v>
      </c>
      <c r="CC13" s="23">
        <v>0.10986767298872201</v>
      </c>
      <c r="CD13" s="23">
        <v>0.13271782576553801</v>
      </c>
      <c r="CE13" s="23">
        <v>7.83344535650424E-2</v>
      </c>
      <c r="CF13" s="23">
        <v>5.4605797897891398E-2</v>
      </c>
      <c r="CG13" s="23">
        <v>0.12501457342240499</v>
      </c>
      <c r="CH13" s="23"/>
      <c r="CI13" s="23">
        <v>0.124371502782676</v>
      </c>
      <c r="CJ13" s="23">
        <v>5.4251260522910197E-2</v>
      </c>
      <c r="CK13" s="23">
        <v>0.222678197658286</v>
      </c>
      <c r="CL13" s="23">
        <v>8.6827701420514297E-2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625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613</v>
      </c>
      <c r="C9" s="17">
        <v>0.412311615566125</v>
      </c>
      <c r="D9" s="17">
        <v>0.380733932821328</v>
      </c>
      <c r="E9" s="17">
        <v>0.44029457664866101</v>
      </c>
      <c r="F9" s="17"/>
      <c r="G9" s="17">
        <v>0.35951666387193498</v>
      </c>
      <c r="H9" s="17">
        <v>0.346901196896157</v>
      </c>
      <c r="I9" s="17">
        <v>0.44871303342942598</v>
      </c>
      <c r="J9" s="17">
        <v>0.45726740061788801</v>
      </c>
      <c r="K9" s="17">
        <v>0.45134181232732901</v>
      </c>
      <c r="L9" s="17">
        <v>0.45639970566633797</v>
      </c>
      <c r="M9" s="17">
        <v>0.43861041502894998</v>
      </c>
      <c r="N9" s="17">
        <v>0.372903814142792</v>
      </c>
      <c r="O9" s="17">
        <v>0.38321980423081797</v>
      </c>
      <c r="P9" s="17"/>
      <c r="Q9" s="17">
        <v>0.39030648357520598</v>
      </c>
      <c r="R9" s="17">
        <v>0.378512083437891</v>
      </c>
      <c r="S9" s="17">
        <v>0.42707497740453099</v>
      </c>
      <c r="T9" s="17">
        <v>0.42141628909402901</v>
      </c>
      <c r="U9" s="17"/>
      <c r="V9" s="17">
        <v>0.42080506279572699</v>
      </c>
      <c r="W9" s="17">
        <v>0.447212683978226</v>
      </c>
      <c r="X9" s="17">
        <v>0.38226800490937002</v>
      </c>
      <c r="Y9" s="17">
        <v>0.41123409274152201</v>
      </c>
      <c r="Z9" s="17">
        <v>0.46032102583374201</v>
      </c>
      <c r="AA9" s="17">
        <v>0.36758106225252501</v>
      </c>
      <c r="AB9" s="17">
        <v>0.353827278689128</v>
      </c>
      <c r="AC9" s="17">
        <v>0.39925403663447601</v>
      </c>
      <c r="AD9" s="17">
        <v>0.43602897810505198</v>
      </c>
      <c r="AE9" s="17"/>
      <c r="AF9" s="17">
        <v>0.417957758069253</v>
      </c>
      <c r="AG9" s="17">
        <v>0.43396887215033703</v>
      </c>
      <c r="AH9" s="17">
        <v>0.42607217190441199</v>
      </c>
      <c r="AI9" s="17">
        <v>0.37603901060745698</v>
      </c>
      <c r="AJ9" s="17">
        <v>0.41919661123701002</v>
      </c>
      <c r="AK9" s="17">
        <v>0.39424729416045001</v>
      </c>
      <c r="AL9" s="17"/>
      <c r="AM9" s="17">
        <v>0.33807316962887701</v>
      </c>
      <c r="AN9" s="17">
        <v>0.34093861823975902</v>
      </c>
      <c r="AO9" s="17">
        <v>0.49651042642347099</v>
      </c>
      <c r="AP9" s="17">
        <v>0.37236390442252199</v>
      </c>
      <c r="AQ9" s="17">
        <v>0.40130299144996401</v>
      </c>
      <c r="AR9" s="17">
        <v>0.37653166402441002</v>
      </c>
      <c r="AS9" s="17">
        <v>0.41907458713629903</v>
      </c>
      <c r="AT9" s="17">
        <v>0.38062287338106099</v>
      </c>
      <c r="AU9" s="17">
        <v>0.46737097276487699</v>
      </c>
      <c r="AV9" s="17">
        <v>0.46280901257642898</v>
      </c>
      <c r="AW9" s="17">
        <v>0.49736684710784301</v>
      </c>
      <c r="AX9" s="17">
        <v>0.33282456058776599</v>
      </c>
      <c r="AY9" s="17">
        <v>0.369540378745639</v>
      </c>
      <c r="AZ9" s="17">
        <v>0.39468984861522399</v>
      </c>
      <c r="BA9" s="17">
        <v>0.31406853244657301</v>
      </c>
      <c r="BB9" s="17">
        <v>0.478636270212772</v>
      </c>
      <c r="BC9" s="17"/>
      <c r="BD9" s="17">
        <v>0.46385097579918599</v>
      </c>
      <c r="BE9" s="17">
        <v>0.38750100294215101</v>
      </c>
      <c r="BF9" s="17">
        <v>0.38426463434206698</v>
      </c>
      <c r="BG9" s="17"/>
      <c r="BH9" s="17">
        <v>0.43884287460050397</v>
      </c>
      <c r="BI9" s="17">
        <v>0.34499799143230803</v>
      </c>
      <c r="BJ9" s="17">
        <v>0.42520517810897401</v>
      </c>
      <c r="BK9" s="17"/>
      <c r="BL9" s="17">
        <v>0.40258382601320197</v>
      </c>
      <c r="BM9" s="17">
        <v>0.45876912647847901</v>
      </c>
      <c r="BN9" s="17">
        <v>0.43750736708428101</v>
      </c>
      <c r="BO9" s="17"/>
      <c r="BP9" s="17">
        <v>0.400786083703846</v>
      </c>
      <c r="BQ9" s="17">
        <v>0.39017718849139499</v>
      </c>
      <c r="BR9" s="17"/>
      <c r="BS9" s="17">
        <v>0.53819543777759904</v>
      </c>
      <c r="BT9" s="17">
        <v>0.44589181374773301</v>
      </c>
      <c r="BU9" s="17">
        <v>0.38738561601346899</v>
      </c>
      <c r="BV9" s="17">
        <v>0.39005675417311197</v>
      </c>
      <c r="BW9" s="17"/>
      <c r="BX9" s="17">
        <v>0.46178628744156702</v>
      </c>
      <c r="BY9" s="17">
        <v>0.43950233899887597</v>
      </c>
      <c r="BZ9" s="17">
        <v>0.40573935586329801</v>
      </c>
      <c r="CA9" s="17"/>
      <c r="CB9" s="17">
        <v>0.52042030400304096</v>
      </c>
      <c r="CC9" s="17">
        <v>0.44772160395083899</v>
      </c>
      <c r="CD9" s="17">
        <v>0.385989527291552</v>
      </c>
      <c r="CE9" s="17">
        <v>0.42954780135242698</v>
      </c>
      <c r="CF9" s="17">
        <v>0.46880309217392402</v>
      </c>
      <c r="CG9" s="17">
        <v>0.21210189458126599</v>
      </c>
      <c r="CH9" s="17"/>
      <c r="CI9" s="17">
        <v>0.210180584576447</v>
      </c>
      <c r="CJ9" s="17">
        <v>0.58033510321479098</v>
      </c>
      <c r="CK9" s="17">
        <v>0.17052777186249399</v>
      </c>
      <c r="CL9" s="17">
        <v>0.422917542587883</v>
      </c>
    </row>
    <row r="10" spans="2:90" ht="29" x14ac:dyDescent="0.35">
      <c r="B10" s="21" t="s">
        <v>614</v>
      </c>
      <c r="C10" s="17">
        <v>0.19535903997954099</v>
      </c>
      <c r="D10" s="17">
        <v>0.211453627721301</v>
      </c>
      <c r="E10" s="17">
        <v>0.18236320718642199</v>
      </c>
      <c r="F10" s="17"/>
      <c r="G10" s="17">
        <v>0.201702202685827</v>
      </c>
      <c r="H10" s="17">
        <v>0.17826917408823401</v>
      </c>
      <c r="I10" s="17">
        <v>0.17535194348809999</v>
      </c>
      <c r="J10" s="17">
        <v>0.14404292361076099</v>
      </c>
      <c r="K10" s="17">
        <v>0.18268417049745</v>
      </c>
      <c r="L10" s="17">
        <v>0.16687246031734199</v>
      </c>
      <c r="M10" s="17">
        <v>0.19740475707825</v>
      </c>
      <c r="N10" s="17">
        <v>0.22282861031429499</v>
      </c>
      <c r="O10" s="17">
        <v>0.27754242190157202</v>
      </c>
      <c r="P10" s="17"/>
      <c r="Q10" s="17">
        <v>0.199163023576407</v>
      </c>
      <c r="R10" s="17">
        <v>0.23691034315346801</v>
      </c>
      <c r="S10" s="17">
        <v>0.193936047233707</v>
      </c>
      <c r="T10" s="17">
        <v>0.19146732647518999</v>
      </c>
      <c r="U10" s="17"/>
      <c r="V10" s="17">
        <v>0.21830050971914999</v>
      </c>
      <c r="W10" s="17">
        <v>0.18178470307793401</v>
      </c>
      <c r="X10" s="17">
        <v>0.181348570748044</v>
      </c>
      <c r="Y10" s="17">
        <v>0.211029987672333</v>
      </c>
      <c r="Z10" s="17">
        <v>0.20189043124523501</v>
      </c>
      <c r="AA10" s="17">
        <v>0.20538735914660999</v>
      </c>
      <c r="AB10" s="17">
        <v>0.20354867443685301</v>
      </c>
      <c r="AC10" s="17">
        <v>0.208739998041931</v>
      </c>
      <c r="AD10" s="17">
        <v>0.15861702797421501</v>
      </c>
      <c r="AE10" s="17"/>
      <c r="AF10" s="17">
        <v>0.182899599056459</v>
      </c>
      <c r="AG10" s="17">
        <v>0.17993741885620501</v>
      </c>
      <c r="AH10" s="17">
        <v>0.14921431291408099</v>
      </c>
      <c r="AI10" s="17">
        <v>0.192877573802582</v>
      </c>
      <c r="AJ10" s="17">
        <v>0.20986535660528599</v>
      </c>
      <c r="AK10" s="17">
        <v>0.21675068743261999</v>
      </c>
      <c r="AL10" s="17"/>
      <c r="AM10" s="17">
        <v>0.22481933925265801</v>
      </c>
      <c r="AN10" s="17">
        <v>0.19915819091581299</v>
      </c>
      <c r="AO10" s="17">
        <v>0.182281675261384</v>
      </c>
      <c r="AP10" s="17">
        <v>0.22351436334598901</v>
      </c>
      <c r="AQ10" s="17">
        <v>0.15953138865108901</v>
      </c>
      <c r="AR10" s="17">
        <v>0.22485425553670099</v>
      </c>
      <c r="AS10" s="17">
        <v>0.202821769830209</v>
      </c>
      <c r="AT10" s="17">
        <v>0.197247457505247</v>
      </c>
      <c r="AU10" s="17">
        <v>0.15491991916728601</v>
      </c>
      <c r="AV10" s="17">
        <v>0.25725375968735698</v>
      </c>
      <c r="AW10" s="17">
        <v>0.222433425005891</v>
      </c>
      <c r="AX10" s="17">
        <v>0.209398940997125</v>
      </c>
      <c r="AY10" s="17">
        <v>0.25416133175783001</v>
      </c>
      <c r="AZ10" s="17">
        <v>0.15940819978134599</v>
      </c>
      <c r="BA10" s="17">
        <v>0.22746937505551901</v>
      </c>
      <c r="BB10" s="17">
        <v>0.22128893019353399</v>
      </c>
      <c r="BC10" s="17"/>
      <c r="BD10" s="17">
        <v>0.18131281807932101</v>
      </c>
      <c r="BE10" s="17">
        <v>0.18051864218843799</v>
      </c>
      <c r="BF10" s="17">
        <v>0.218074322739476</v>
      </c>
      <c r="BG10" s="17"/>
      <c r="BH10" s="17">
        <v>0.183396456609284</v>
      </c>
      <c r="BI10" s="17">
        <v>0.24149429426583799</v>
      </c>
      <c r="BJ10" s="17">
        <v>0.218375884142648</v>
      </c>
      <c r="BK10" s="17"/>
      <c r="BL10" s="17">
        <v>0.213184989047733</v>
      </c>
      <c r="BM10" s="17">
        <v>0.245067111576699</v>
      </c>
      <c r="BN10" s="17">
        <v>0.21165740696853499</v>
      </c>
      <c r="BO10" s="17"/>
      <c r="BP10" s="17">
        <v>0.19128449344658599</v>
      </c>
      <c r="BQ10" s="17">
        <v>0.204542781644763</v>
      </c>
      <c r="BR10" s="17"/>
      <c r="BS10" s="17">
        <v>0.155179031662317</v>
      </c>
      <c r="BT10" s="17">
        <v>0.199537458031531</v>
      </c>
      <c r="BU10" s="17">
        <v>0.22283191667909599</v>
      </c>
      <c r="BV10" s="17">
        <v>0.19402525378368601</v>
      </c>
      <c r="BW10" s="17"/>
      <c r="BX10" s="17">
        <v>0.20221007622946699</v>
      </c>
      <c r="BY10" s="17">
        <v>0.15372695696170199</v>
      </c>
      <c r="BZ10" s="17">
        <v>0.19723862328717101</v>
      </c>
      <c r="CA10" s="17"/>
      <c r="CB10" s="17">
        <v>0.14803491231357199</v>
      </c>
      <c r="CC10" s="17">
        <v>0.18306990159882</v>
      </c>
      <c r="CD10" s="17">
        <v>0.15678146135411899</v>
      </c>
      <c r="CE10" s="17">
        <v>0.18161796061204899</v>
      </c>
      <c r="CF10" s="17">
        <v>0.22914178798627</v>
      </c>
      <c r="CG10" s="17">
        <v>0.31102760082264902</v>
      </c>
      <c r="CH10" s="17"/>
      <c r="CI10" s="17">
        <v>0.28508137851864601</v>
      </c>
      <c r="CJ10" s="17">
        <v>0.13586531441810901</v>
      </c>
      <c r="CK10" s="17">
        <v>0.26215319922541103</v>
      </c>
      <c r="CL10" s="17">
        <v>0.192539730306825</v>
      </c>
    </row>
    <row r="11" spans="2:90" ht="29" x14ac:dyDescent="0.35">
      <c r="B11" s="21" t="s">
        <v>615</v>
      </c>
      <c r="C11" s="17">
        <v>0.17242351508819301</v>
      </c>
      <c r="D11" s="17">
        <v>0.18334984937926799</v>
      </c>
      <c r="E11" s="17">
        <v>0.16334224613628501</v>
      </c>
      <c r="F11" s="17"/>
      <c r="G11" s="17">
        <v>0.16277351728272599</v>
      </c>
      <c r="H11" s="17">
        <v>0.15870753127819301</v>
      </c>
      <c r="I11" s="17">
        <v>0.192985702899342</v>
      </c>
      <c r="J11" s="17">
        <v>0.20309950971750301</v>
      </c>
      <c r="K11" s="17">
        <v>0.150406104243934</v>
      </c>
      <c r="L11" s="17">
        <v>0.16860198642766899</v>
      </c>
      <c r="M11" s="17">
        <v>0.17142866404488899</v>
      </c>
      <c r="N11" s="17">
        <v>0.163979522148059</v>
      </c>
      <c r="O11" s="17">
        <v>0.18038517542549001</v>
      </c>
      <c r="P11" s="17"/>
      <c r="Q11" s="17">
        <v>0.17563765851291999</v>
      </c>
      <c r="R11" s="17">
        <v>0.14905538193348</v>
      </c>
      <c r="S11" s="17">
        <v>0.16184632956681599</v>
      </c>
      <c r="T11" s="17">
        <v>0.17281129220497701</v>
      </c>
      <c r="U11" s="17"/>
      <c r="V11" s="17">
        <v>0.151171575102861</v>
      </c>
      <c r="W11" s="17">
        <v>0.188513130203178</v>
      </c>
      <c r="X11" s="17">
        <v>0.21792729962398499</v>
      </c>
      <c r="Y11" s="17">
        <v>0.141680336353814</v>
      </c>
      <c r="Z11" s="17">
        <v>0.156521298303538</v>
      </c>
      <c r="AA11" s="17">
        <v>0.20843395432214401</v>
      </c>
      <c r="AB11" s="17">
        <v>0.18664233461468199</v>
      </c>
      <c r="AC11" s="17">
        <v>0.15049944083721001</v>
      </c>
      <c r="AD11" s="17">
        <v>0.14809792499396601</v>
      </c>
      <c r="AE11" s="17"/>
      <c r="AF11" s="17">
        <v>0.168966843874398</v>
      </c>
      <c r="AG11" s="17">
        <v>0.17874065186469301</v>
      </c>
      <c r="AH11" s="17">
        <v>0.15733654871133701</v>
      </c>
      <c r="AI11" s="17">
        <v>0.19266029805940299</v>
      </c>
      <c r="AJ11" s="17">
        <v>0.15802251194820299</v>
      </c>
      <c r="AK11" s="17">
        <v>0.180440318389743</v>
      </c>
      <c r="AL11" s="17"/>
      <c r="AM11" s="17">
        <v>0.19402861773028901</v>
      </c>
      <c r="AN11" s="17">
        <v>0.20180678341038999</v>
      </c>
      <c r="AO11" s="17">
        <v>0.15024903240239801</v>
      </c>
      <c r="AP11" s="17">
        <v>0.21999702542982999</v>
      </c>
      <c r="AQ11" s="17">
        <v>0.20952617313451999</v>
      </c>
      <c r="AR11" s="17">
        <v>0.22254083690267101</v>
      </c>
      <c r="AS11" s="17">
        <v>0.189089761808415</v>
      </c>
      <c r="AT11" s="17">
        <v>0.20081375605492599</v>
      </c>
      <c r="AU11" s="17">
        <v>0.20333625249574999</v>
      </c>
      <c r="AV11" s="17">
        <v>0.121250541184452</v>
      </c>
      <c r="AW11" s="17">
        <v>0.10340212956098099</v>
      </c>
      <c r="AX11" s="17">
        <v>0.20954234700763999</v>
      </c>
      <c r="AY11" s="17">
        <v>0.15088756891232</v>
      </c>
      <c r="AZ11" s="17">
        <v>0.11626174539036099</v>
      </c>
      <c r="BA11" s="17">
        <v>9.8722966965283807E-2</v>
      </c>
      <c r="BB11" s="17">
        <v>0.137958278354331</v>
      </c>
      <c r="BC11" s="17"/>
      <c r="BD11" s="17">
        <v>0.162738756050472</v>
      </c>
      <c r="BE11" s="17">
        <v>0.16044812286677099</v>
      </c>
      <c r="BF11" s="17">
        <v>0.19148424666824199</v>
      </c>
      <c r="BG11" s="17"/>
      <c r="BH11" s="17">
        <v>0.16328099679743999</v>
      </c>
      <c r="BI11" s="17">
        <v>0.19007695806408501</v>
      </c>
      <c r="BJ11" s="17">
        <v>0.19046668504415801</v>
      </c>
      <c r="BK11" s="17"/>
      <c r="BL11" s="17">
        <v>0.162590391082469</v>
      </c>
      <c r="BM11" s="17">
        <v>0.16001505691975501</v>
      </c>
      <c r="BN11" s="17">
        <v>0.15676412044351201</v>
      </c>
      <c r="BO11" s="17"/>
      <c r="BP11" s="17">
        <v>0.16726881855446399</v>
      </c>
      <c r="BQ11" s="17">
        <v>0.17924786179736399</v>
      </c>
      <c r="BR11" s="17"/>
      <c r="BS11" s="17">
        <v>0.11727022666272</v>
      </c>
      <c r="BT11" s="17">
        <v>0.168423591536249</v>
      </c>
      <c r="BU11" s="17">
        <v>0.19793250114020999</v>
      </c>
      <c r="BV11" s="17">
        <v>0.17502141189562401</v>
      </c>
      <c r="BW11" s="17"/>
      <c r="BX11" s="17">
        <v>0.15885120701893099</v>
      </c>
      <c r="BY11" s="17">
        <v>0.16133087757988801</v>
      </c>
      <c r="BZ11" s="17">
        <v>0.174449749306093</v>
      </c>
      <c r="CA11" s="17"/>
      <c r="CB11" s="17">
        <v>0.136810684613341</v>
      </c>
      <c r="CC11" s="17">
        <v>0.16458935742627201</v>
      </c>
      <c r="CD11" s="17">
        <v>0.20359461394974801</v>
      </c>
      <c r="CE11" s="17">
        <v>0.15998333049246699</v>
      </c>
      <c r="CF11" s="17">
        <v>0.15951515159075999</v>
      </c>
      <c r="CG11" s="17">
        <v>0.20355055324570501</v>
      </c>
      <c r="CH11" s="17"/>
      <c r="CI11" s="17">
        <v>0.19409789418079601</v>
      </c>
      <c r="CJ11" s="17">
        <v>0.14522874277596301</v>
      </c>
      <c r="CK11" s="17">
        <v>0.23041859820687799</v>
      </c>
      <c r="CL11" s="17">
        <v>0.16816341665419601</v>
      </c>
    </row>
    <row r="12" spans="2:90" ht="29" x14ac:dyDescent="0.35">
      <c r="B12" s="21" t="s">
        <v>616</v>
      </c>
      <c r="C12" s="17">
        <v>9.2505695694859502E-2</v>
      </c>
      <c r="D12" s="17">
        <v>0.10550067414617401</v>
      </c>
      <c r="E12" s="17">
        <v>7.8965090097489005E-2</v>
      </c>
      <c r="F12" s="17"/>
      <c r="G12" s="17">
        <v>0.122012543208615</v>
      </c>
      <c r="H12" s="17">
        <v>0.111181662017612</v>
      </c>
      <c r="I12" s="17">
        <v>6.6807128197763896E-2</v>
      </c>
      <c r="J12" s="17">
        <v>8.1773592182848007E-2</v>
      </c>
      <c r="K12" s="17">
        <v>0.110478964295722</v>
      </c>
      <c r="L12" s="17">
        <v>6.9572240678715799E-2</v>
      </c>
      <c r="M12" s="17">
        <v>0.101873967568599</v>
      </c>
      <c r="N12" s="17">
        <v>0.109658012450773</v>
      </c>
      <c r="O12" s="17">
        <v>6.1123982746930303E-2</v>
      </c>
      <c r="P12" s="17"/>
      <c r="Q12" s="17">
        <v>8.8623791752350106E-2</v>
      </c>
      <c r="R12" s="17">
        <v>0.106845313361385</v>
      </c>
      <c r="S12" s="17">
        <v>8.9950577208065499E-2</v>
      </c>
      <c r="T12" s="17">
        <v>9.0001123950247397E-2</v>
      </c>
      <c r="U12" s="17"/>
      <c r="V12" s="17">
        <v>9.2885252555370904E-2</v>
      </c>
      <c r="W12" s="17">
        <v>5.8487792915227897E-2</v>
      </c>
      <c r="X12" s="17">
        <v>0.100192049605273</v>
      </c>
      <c r="Y12" s="17">
        <v>0.120069422416391</v>
      </c>
      <c r="Z12" s="17">
        <v>5.3535790512602599E-2</v>
      </c>
      <c r="AA12" s="17">
        <v>9.3102907268168306E-2</v>
      </c>
      <c r="AB12" s="17">
        <v>8.6782896624204603E-2</v>
      </c>
      <c r="AC12" s="17">
        <v>6.3470705133454902E-2</v>
      </c>
      <c r="AD12" s="17">
        <v>0.143563423786673</v>
      </c>
      <c r="AE12" s="17"/>
      <c r="AF12" s="17">
        <v>9.0707219995601607E-2</v>
      </c>
      <c r="AG12" s="17">
        <v>9.5614828055985396E-2</v>
      </c>
      <c r="AH12" s="17">
        <v>9.6903954393487896E-2</v>
      </c>
      <c r="AI12" s="17">
        <v>5.7781841078614803E-2</v>
      </c>
      <c r="AJ12" s="17">
        <v>8.9293266376130401E-2</v>
      </c>
      <c r="AK12" s="17">
        <v>9.7828261908073005E-2</v>
      </c>
      <c r="AL12" s="17"/>
      <c r="AM12" s="17">
        <v>6.8116232739957594E-2</v>
      </c>
      <c r="AN12" s="17">
        <v>7.7909773962684198E-2</v>
      </c>
      <c r="AO12" s="17">
        <v>7.5225890856354893E-2</v>
      </c>
      <c r="AP12" s="17">
        <v>8.6318897483527696E-2</v>
      </c>
      <c r="AQ12" s="17">
        <v>0.13257223600027601</v>
      </c>
      <c r="AR12" s="17">
        <v>7.6387450167101106E-2</v>
      </c>
      <c r="AS12" s="17">
        <v>8.8238832605005202E-2</v>
      </c>
      <c r="AT12" s="17">
        <v>0.11738983061284899</v>
      </c>
      <c r="AU12" s="17">
        <v>9.9324599452628407E-2</v>
      </c>
      <c r="AV12" s="17">
        <v>6.3794476771205796E-2</v>
      </c>
      <c r="AW12" s="17">
        <v>8.8915180877098807E-2</v>
      </c>
      <c r="AX12" s="17">
        <v>0.107569413795173</v>
      </c>
      <c r="AY12" s="17">
        <v>9.3952783446518695E-2</v>
      </c>
      <c r="AZ12" s="17">
        <v>0.15257745619308399</v>
      </c>
      <c r="BA12" s="17">
        <v>0.13410673936228201</v>
      </c>
      <c r="BB12" s="17">
        <v>8.9044729142135196E-2</v>
      </c>
      <c r="BC12" s="17"/>
      <c r="BD12" s="17">
        <v>9.44967522954583E-2</v>
      </c>
      <c r="BE12" s="17">
        <v>0.10811143150961</v>
      </c>
      <c r="BF12" s="17">
        <v>8.2337046197547406E-2</v>
      </c>
      <c r="BG12" s="17"/>
      <c r="BH12" s="17">
        <v>8.7780026825388296E-2</v>
      </c>
      <c r="BI12" s="17">
        <v>0.104349532368437</v>
      </c>
      <c r="BJ12" s="17">
        <v>9.5151645045240596E-2</v>
      </c>
      <c r="BK12" s="17"/>
      <c r="BL12" s="17">
        <v>6.7253818484031794E-2</v>
      </c>
      <c r="BM12" s="17">
        <v>5.4796582181356801E-2</v>
      </c>
      <c r="BN12" s="17">
        <v>0.122944500334201</v>
      </c>
      <c r="BO12" s="17"/>
      <c r="BP12" s="17">
        <v>0.100662548412064</v>
      </c>
      <c r="BQ12" s="17">
        <v>9.19186837736896E-2</v>
      </c>
      <c r="BR12" s="17"/>
      <c r="BS12" s="17">
        <v>8.40643899184947E-2</v>
      </c>
      <c r="BT12" s="17">
        <v>7.8744644679894504E-2</v>
      </c>
      <c r="BU12" s="17">
        <v>8.85755232313757E-2</v>
      </c>
      <c r="BV12" s="17">
        <v>0.104022551220168</v>
      </c>
      <c r="BW12" s="17"/>
      <c r="BX12" s="17">
        <v>7.1850481411101202E-2</v>
      </c>
      <c r="BY12" s="17">
        <v>0.10884574322448</v>
      </c>
      <c r="BZ12" s="17">
        <v>9.3547875255621402E-2</v>
      </c>
      <c r="CA12" s="17"/>
      <c r="CB12" s="17">
        <v>5.84676272380465E-2</v>
      </c>
      <c r="CC12" s="17">
        <v>8.2198489983125997E-2</v>
      </c>
      <c r="CD12" s="17">
        <v>9.2791906221305995E-2</v>
      </c>
      <c r="CE12" s="17">
        <v>0.115858687797548</v>
      </c>
      <c r="CF12" s="17">
        <v>6.8535058938902702E-2</v>
      </c>
      <c r="CG12" s="17">
        <v>0.139552509659537</v>
      </c>
      <c r="CH12" s="17"/>
      <c r="CI12" s="17">
        <v>0.16928841318771101</v>
      </c>
      <c r="CJ12" s="17">
        <v>5.32856375347419E-2</v>
      </c>
      <c r="CK12" s="17">
        <v>0.13074451866523801</v>
      </c>
      <c r="CL12" s="17">
        <v>8.8232855016669207E-2</v>
      </c>
    </row>
    <row r="13" spans="2:90" x14ac:dyDescent="0.35">
      <c r="B13" s="21" t="s">
        <v>150</v>
      </c>
      <c r="C13" s="23">
        <v>0.127400133671283</v>
      </c>
      <c r="D13" s="23">
        <v>0.11896191593192799</v>
      </c>
      <c r="E13" s="23">
        <v>0.13503487993114299</v>
      </c>
      <c r="F13" s="23"/>
      <c r="G13" s="23">
        <v>0.15399507295089701</v>
      </c>
      <c r="H13" s="23">
        <v>0.204940435719804</v>
      </c>
      <c r="I13" s="23">
        <v>0.116142191985369</v>
      </c>
      <c r="J13" s="23">
        <v>0.113816573870999</v>
      </c>
      <c r="K13" s="23">
        <v>0.10508894863556401</v>
      </c>
      <c r="L13" s="23">
        <v>0.13855360690993501</v>
      </c>
      <c r="M13" s="23">
        <v>9.0682196279312302E-2</v>
      </c>
      <c r="N13" s="23">
        <v>0.13063004094408101</v>
      </c>
      <c r="O13" s="23">
        <v>9.7728615695189397E-2</v>
      </c>
      <c r="P13" s="23"/>
      <c r="Q13" s="23">
        <v>0.14626904258311699</v>
      </c>
      <c r="R13" s="23">
        <v>0.12867687811377601</v>
      </c>
      <c r="S13" s="23">
        <v>0.12719206858688001</v>
      </c>
      <c r="T13" s="23">
        <v>0.124303968275556</v>
      </c>
      <c r="U13" s="23"/>
      <c r="V13" s="23">
        <v>0.116837599826892</v>
      </c>
      <c r="W13" s="23">
        <v>0.124001689825434</v>
      </c>
      <c r="X13" s="23">
        <v>0.118264075113327</v>
      </c>
      <c r="Y13" s="23">
        <v>0.115986160815939</v>
      </c>
      <c r="Z13" s="23">
        <v>0.12773145410488301</v>
      </c>
      <c r="AA13" s="23">
        <v>0.12549471701055301</v>
      </c>
      <c r="AB13" s="23">
        <v>0.169198815635133</v>
      </c>
      <c r="AC13" s="23">
        <v>0.178035819352929</v>
      </c>
      <c r="AD13" s="23">
        <v>0.113692645140094</v>
      </c>
      <c r="AE13" s="23"/>
      <c r="AF13" s="23">
        <v>0.139468579004289</v>
      </c>
      <c r="AG13" s="23">
        <v>0.11173822907278</v>
      </c>
      <c r="AH13" s="23">
        <v>0.170473012076682</v>
      </c>
      <c r="AI13" s="23">
        <v>0.180641276451944</v>
      </c>
      <c r="AJ13" s="23">
        <v>0.123622253833371</v>
      </c>
      <c r="AK13" s="23">
        <v>0.110733438109114</v>
      </c>
      <c r="AL13" s="23"/>
      <c r="AM13" s="23">
        <v>0.17496264064821901</v>
      </c>
      <c r="AN13" s="23">
        <v>0.180186633471354</v>
      </c>
      <c r="AO13" s="23">
        <v>9.5732975056391806E-2</v>
      </c>
      <c r="AP13" s="23">
        <v>9.7805809318131903E-2</v>
      </c>
      <c r="AQ13" s="23">
        <v>9.7067210764151604E-2</v>
      </c>
      <c r="AR13" s="23">
        <v>9.9685793369116996E-2</v>
      </c>
      <c r="AS13" s="23">
        <v>0.100775048620072</v>
      </c>
      <c r="AT13" s="23">
        <v>0.103926082445918</v>
      </c>
      <c r="AU13" s="23">
        <v>7.5048256119458201E-2</v>
      </c>
      <c r="AV13" s="23">
        <v>9.4892209780556097E-2</v>
      </c>
      <c r="AW13" s="23">
        <v>8.7882417448185507E-2</v>
      </c>
      <c r="AX13" s="23">
        <v>0.140664737612296</v>
      </c>
      <c r="AY13" s="23">
        <v>0.13145793713769299</v>
      </c>
      <c r="AZ13" s="23">
        <v>0.177062750019985</v>
      </c>
      <c r="BA13" s="23">
        <v>0.22563238617034201</v>
      </c>
      <c r="BB13" s="23">
        <v>7.30717920972275E-2</v>
      </c>
      <c r="BC13" s="23"/>
      <c r="BD13" s="23">
        <v>9.76006977755626E-2</v>
      </c>
      <c r="BE13" s="23">
        <v>0.16342080049303001</v>
      </c>
      <c r="BF13" s="23">
        <v>0.12383975005266799</v>
      </c>
      <c r="BG13" s="23"/>
      <c r="BH13" s="23">
        <v>0.126699645167384</v>
      </c>
      <c r="BI13" s="23">
        <v>0.119081223869331</v>
      </c>
      <c r="BJ13" s="23">
        <v>7.0800607658979803E-2</v>
      </c>
      <c r="BK13" s="23"/>
      <c r="BL13" s="23">
        <v>0.15438697537256499</v>
      </c>
      <c r="BM13" s="23">
        <v>8.1352122843710406E-2</v>
      </c>
      <c r="BN13" s="23">
        <v>7.1126605169470294E-2</v>
      </c>
      <c r="BO13" s="23"/>
      <c r="BP13" s="23">
        <v>0.13999805588303901</v>
      </c>
      <c r="BQ13" s="23">
        <v>0.13411348429278799</v>
      </c>
      <c r="BR13" s="23"/>
      <c r="BS13" s="23">
        <v>0.105290913978869</v>
      </c>
      <c r="BT13" s="23">
        <v>0.10740249200459299</v>
      </c>
      <c r="BU13" s="23">
        <v>0.103274442935849</v>
      </c>
      <c r="BV13" s="23">
        <v>0.13687402892741099</v>
      </c>
      <c r="BW13" s="23"/>
      <c r="BX13" s="23">
        <v>0.105301947898934</v>
      </c>
      <c r="BY13" s="23">
        <v>0.13659408323505401</v>
      </c>
      <c r="BZ13" s="23">
        <v>0.12902439628781601</v>
      </c>
      <c r="CA13" s="23"/>
      <c r="CB13" s="23">
        <v>0.136266471831999</v>
      </c>
      <c r="CC13" s="23">
        <v>0.12242064704094301</v>
      </c>
      <c r="CD13" s="23">
        <v>0.16084249118327601</v>
      </c>
      <c r="CE13" s="23">
        <v>0.11299221974551001</v>
      </c>
      <c r="CF13" s="23">
        <v>7.4004909310143197E-2</v>
      </c>
      <c r="CG13" s="23">
        <v>0.13376744169084301</v>
      </c>
      <c r="CH13" s="23"/>
      <c r="CI13" s="23">
        <v>0.14135172953639899</v>
      </c>
      <c r="CJ13" s="23">
        <v>8.5285202056394893E-2</v>
      </c>
      <c r="CK13" s="23">
        <v>0.20615591203997899</v>
      </c>
      <c r="CL13" s="23">
        <v>0.12814645543442699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B2:CL2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640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626</v>
      </c>
      <c r="C9" s="17">
        <v>0.253895366305535</v>
      </c>
      <c r="D9" s="17">
        <v>0.213302875793454</v>
      </c>
      <c r="E9" s="17">
        <v>0.28948528680367003</v>
      </c>
      <c r="F9" s="17"/>
      <c r="G9" s="17">
        <v>0.21727623389466699</v>
      </c>
      <c r="H9" s="17">
        <v>0.23880206516420799</v>
      </c>
      <c r="I9" s="17">
        <v>0.23017972642099199</v>
      </c>
      <c r="J9" s="17">
        <v>0.29193564818377499</v>
      </c>
      <c r="K9" s="17">
        <v>0.26841278663238699</v>
      </c>
      <c r="L9" s="17">
        <v>0.31672599082283598</v>
      </c>
      <c r="M9" s="17">
        <v>0.26686413119160501</v>
      </c>
      <c r="N9" s="17">
        <v>0.22569031655337299</v>
      </c>
      <c r="O9" s="17">
        <v>0.23017550428532499</v>
      </c>
      <c r="P9" s="17"/>
      <c r="Q9" s="17">
        <v>0.22860576387164</v>
      </c>
      <c r="R9" s="17">
        <v>0.246000243217464</v>
      </c>
      <c r="S9" s="17">
        <v>0.308285286888761</v>
      </c>
      <c r="T9" s="17">
        <v>0.25713863065155301</v>
      </c>
      <c r="U9" s="17"/>
      <c r="V9" s="17">
        <v>0.23541416343990401</v>
      </c>
      <c r="W9" s="17">
        <v>0.26432633741044897</v>
      </c>
      <c r="X9" s="17">
        <v>0.26008922197675399</v>
      </c>
      <c r="Y9" s="17">
        <v>0.245978141085443</v>
      </c>
      <c r="Z9" s="17">
        <v>0.314074541867913</v>
      </c>
      <c r="AA9" s="17">
        <v>0.22725200173548901</v>
      </c>
      <c r="AB9" s="17">
        <v>0.21814218778400701</v>
      </c>
      <c r="AC9" s="17">
        <v>0.25015532326104101</v>
      </c>
      <c r="AD9" s="17">
        <v>0.275072106803466</v>
      </c>
      <c r="AE9" s="17"/>
      <c r="AF9" s="17">
        <v>0.269237772964253</v>
      </c>
      <c r="AG9" s="17">
        <v>0.25601933259922599</v>
      </c>
      <c r="AH9" s="17">
        <v>0.236895895954153</v>
      </c>
      <c r="AI9" s="17">
        <v>0.16100240081327</v>
      </c>
      <c r="AJ9" s="17">
        <v>0.26762491116819298</v>
      </c>
      <c r="AK9" s="17">
        <v>0.25036536526087999</v>
      </c>
      <c r="AL9" s="17"/>
      <c r="AM9" s="17">
        <v>0.22132259384073899</v>
      </c>
      <c r="AN9" s="17">
        <v>0.22526856792229999</v>
      </c>
      <c r="AO9" s="17">
        <v>0.21658720249472899</v>
      </c>
      <c r="AP9" s="17">
        <v>0.21458472764394501</v>
      </c>
      <c r="AQ9" s="17">
        <v>0.296244659890252</v>
      </c>
      <c r="AR9" s="17">
        <v>0.29333677223542798</v>
      </c>
      <c r="AS9" s="17">
        <v>0.20494885691822201</v>
      </c>
      <c r="AT9" s="17">
        <v>0.23204852178069299</v>
      </c>
      <c r="AU9" s="17">
        <v>0.31380470434376001</v>
      </c>
      <c r="AV9" s="17">
        <v>0.290376211346282</v>
      </c>
      <c r="AW9" s="17">
        <v>0.30731503850214997</v>
      </c>
      <c r="AX9" s="17">
        <v>0.29038847213395003</v>
      </c>
      <c r="AY9" s="17">
        <v>0.28084973975738498</v>
      </c>
      <c r="AZ9" s="17">
        <v>0.249037873945995</v>
      </c>
      <c r="BA9" s="17">
        <v>0.25609764929144302</v>
      </c>
      <c r="BB9" s="17">
        <v>0.333491500790357</v>
      </c>
      <c r="BC9" s="17"/>
      <c r="BD9" s="17">
        <v>0.30011280295153903</v>
      </c>
      <c r="BE9" s="17">
        <v>0.23179540377527599</v>
      </c>
      <c r="BF9" s="17">
        <v>0.23393641003131099</v>
      </c>
      <c r="BG9" s="17"/>
      <c r="BH9" s="17">
        <v>0.25517668395542498</v>
      </c>
      <c r="BI9" s="17">
        <v>0.25540580601421498</v>
      </c>
      <c r="BJ9" s="17">
        <v>0.30383981009775402</v>
      </c>
      <c r="BK9" s="17"/>
      <c r="BL9" s="17">
        <v>0.32470420737280697</v>
      </c>
      <c r="BM9" s="17">
        <v>0.26889152086868601</v>
      </c>
      <c r="BN9" s="17">
        <v>0.276809149333752</v>
      </c>
      <c r="BO9" s="17"/>
      <c r="BP9" s="17">
        <v>0.26140213914459598</v>
      </c>
      <c r="BQ9" s="17">
        <v>0.227031649043301</v>
      </c>
      <c r="BR9" s="17"/>
      <c r="BS9" s="17">
        <v>0.33155205841163599</v>
      </c>
      <c r="BT9" s="17">
        <v>0.30571587805357398</v>
      </c>
      <c r="BU9" s="17">
        <v>0.26054420536100498</v>
      </c>
      <c r="BV9" s="17">
        <v>0.20776497682390599</v>
      </c>
      <c r="BW9" s="17"/>
      <c r="BX9" s="17">
        <v>0.28491560342843197</v>
      </c>
      <c r="BY9" s="17">
        <v>0.31063299430274499</v>
      </c>
      <c r="BZ9" s="17">
        <v>0.24733569258730401</v>
      </c>
      <c r="CA9" s="17"/>
      <c r="CB9" s="17">
        <v>0.33296308947453701</v>
      </c>
      <c r="CC9" s="17">
        <v>0.22191654106803299</v>
      </c>
      <c r="CD9" s="17">
        <v>0.235051748224581</v>
      </c>
      <c r="CE9" s="17">
        <v>0.27946764201206498</v>
      </c>
      <c r="CF9" s="17">
        <v>0.28198105029432902</v>
      </c>
      <c r="CG9" s="17">
        <v>0.171507545033728</v>
      </c>
      <c r="CH9" s="17"/>
      <c r="CI9" s="17">
        <v>0.148707281277807</v>
      </c>
      <c r="CJ9" s="17">
        <v>0.35863610608358698</v>
      </c>
      <c r="CK9" s="17">
        <v>0.16859680320124201</v>
      </c>
      <c r="CL9" s="17">
        <v>0.23842377363411499</v>
      </c>
    </row>
    <row r="10" spans="2:90" x14ac:dyDescent="0.35">
      <c r="B10" s="21" t="s">
        <v>627</v>
      </c>
      <c r="C10" s="17">
        <v>0.243836025257156</v>
      </c>
      <c r="D10" s="17">
        <v>0.21891549909240099</v>
      </c>
      <c r="E10" s="17">
        <v>0.26761986559578899</v>
      </c>
      <c r="F10" s="17"/>
      <c r="G10" s="17">
        <v>0.23485288685515099</v>
      </c>
      <c r="H10" s="17">
        <v>0.21630473400580699</v>
      </c>
      <c r="I10" s="17">
        <v>0.270355895600701</v>
      </c>
      <c r="J10" s="17">
        <v>0.263055860820403</v>
      </c>
      <c r="K10" s="17">
        <v>0.24286050656244801</v>
      </c>
      <c r="L10" s="17">
        <v>0.27352197990674598</v>
      </c>
      <c r="M10" s="17">
        <v>0.23331948543175901</v>
      </c>
      <c r="N10" s="17">
        <v>0.218614013341486</v>
      </c>
      <c r="O10" s="17">
        <v>0.243945486029986</v>
      </c>
      <c r="P10" s="17"/>
      <c r="Q10" s="17">
        <v>0.24038182913668199</v>
      </c>
      <c r="R10" s="17">
        <v>0.26888509337841099</v>
      </c>
      <c r="S10" s="17">
        <v>0.29690401849370901</v>
      </c>
      <c r="T10" s="17">
        <v>0.24061522550005099</v>
      </c>
      <c r="U10" s="17"/>
      <c r="V10" s="17">
        <v>0.244367909540084</v>
      </c>
      <c r="W10" s="17">
        <v>0.25396176714784702</v>
      </c>
      <c r="X10" s="17">
        <v>0.27245050169646401</v>
      </c>
      <c r="Y10" s="17">
        <v>0.225591978970242</v>
      </c>
      <c r="Z10" s="17">
        <v>0.23055730282824599</v>
      </c>
      <c r="AA10" s="17">
        <v>0.22211700406304899</v>
      </c>
      <c r="AB10" s="17">
        <v>0.22300179114614299</v>
      </c>
      <c r="AC10" s="17">
        <v>0.25231407555382102</v>
      </c>
      <c r="AD10" s="17">
        <v>0.26392241276997502</v>
      </c>
      <c r="AE10" s="17"/>
      <c r="AF10" s="17">
        <v>0.23435520150909001</v>
      </c>
      <c r="AG10" s="17">
        <v>0.22799457605423901</v>
      </c>
      <c r="AH10" s="17">
        <v>0.244951440022702</v>
      </c>
      <c r="AI10" s="17">
        <v>0.239196549343347</v>
      </c>
      <c r="AJ10" s="17">
        <v>0.260880327081916</v>
      </c>
      <c r="AK10" s="17">
        <v>0.24886914576963801</v>
      </c>
      <c r="AL10" s="17"/>
      <c r="AM10" s="17">
        <v>0.22952687760903401</v>
      </c>
      <c r="AN10" s="17">
        <v>0.172320307144499</v>
      </c>
      <c r="AO10" s="17">
        <v>0.20884861826898901</v>
      </c>
      <c r="AP10" s="17">
        <v>0.29242266108300102</v>
      </c>
      <c r="AQ10" s="17">
        <v>0.201670606603567</v>
      </c>
      <c r="AR10" s="17">
        <v>0.233112629476598</v>
      </c>
      <c r="AS10" s="17">
        <v>0.237009017014954</v>
      </c>
      <c r="AT10" s="17">
        <v>0.26022289222149603</v>
      </c>
      <c r="AU10" s="17">
        <v>0.27261884705175099</v>
      </c>
      <c r="AV10" s="17">
        <v>0.266106759904783</v>
      </c>
      <c r="AW10" s="17">
        <v>0.24085602446452201</v>
      </c>
      <c r="AX10" s="17">
        <v>0.26079248161519902</v>
      </c>
      <c r="AY10" s="17">
        <v>0.36448362945012902</v>
      </c>
      <c r="AZ10" s="17">
        <v>0.329772393803415</v>
      </c>
      <c r="BA10" s="17">
        <v>0.17573523635619201</v>
      </c>
      <c r="BB10" s="17">
        <v>0.34738401129299601</v>
      </c>
      <c r="BC10" s="17"/>
      <c r="BD10" s="17">
        <v>0.27444059415418498</v>
      </c>
      <c r="BE10" s="17">
        <v>0.24899577381618901</v>
      </c>
      <c r="BF10" s="17">
        <v>0.22078252560313899</v>
      </c>
      <c r="BG10" s="17"/>
      <c r="BH10" s="17">
        <v>0.24833330841232601</v>
      </c>
      <c r="BI10" s="17">
        <v>0.23928464636265701</v>
      </c>
      <c r="BJ10" s="17">
        <v>0.28415655026717901</v>
      </c>
      <c r="BK10" s="17"/>
      <c r="BL10" s="17">
        <v>0.19564991172156401</v>
      </c>
      <c r="BM10" s="17">
        <v>0.25402425234509202</v>
      </c>
      <c r="BN10" s="17">
        <v>0.27897575172239703</v>
      </c>
      <c r="BO10" s="17"/>
      <c r="BP10" s="17">
        <v>0.238769465697063</v>
      </c>
      <c r="BQ10" s="17">
        <v>0.22787845365193499</v>
      </c>
      <c r="BR10" s="17"/>
      <c r="BS10" s="17">
        <v>0.296741581415367</v>
      </c>
      <c r="BT10" s="17">
        <v>0.28586872170901001</v>
      </c>
      <c r="BU10" s="17">
        <v>0.246935713905159</v>
      </c>
      <c r="BV10" s="17">
        <v>0.21598148799672401</v>
      </c>
      <c r="BW10" s="17"/>
      <c r="BX10" s="17">
        <v>0.254225832162152</v>
      </c>
      <c r="BY10" s="17">
        <v>0.22768215530262301</v>
      </c>
      <c r="BZ10" s="17">
        <v>0.243799383396616</v>
      </c>
      <c r="CA10" s="17"/>
      <c r="CB10" s="17">
        <v>0.27971736135721598</v>
      </c>
      <c r="CC10" s="17">
        <v>0.25814624460522201</v>
      </c>
      <c r="CD10" s="17">
        <v>0.21759823974884901</v>
      </c>
      <c r="CE10" s="17">
        <v>0.26941609865532401</v>
      </c>
      <c r="CF10" s="17">
        <v>0.249432878970511</v>
      </c>
      <c r="CG10" s="17">
        <v>0.18904007890697899</v>
      </c>
      <c r="CH10" s="17"/>
      <c r="CI10" s="17">
        <v>0.209717028418651</v>
      </c>
      <c r="CJ10" s="17">
        <v>0.28305137736701702</v>
      </c>
      <c r="CK10" s="17">
        <v>0.15007579902159901</v>
      </c>
      <c r="CL10" s="17">
        <v>0.25331809719534298</v>
      </c>
    </row>
    <row r="11" spans="2:90" ht="29" x14ac:dyDescent="0.35">
      <c r="B11" s="21" t="s">
        <v>628</v>
      </c>
      <c r="C11" s="17">
        <v>0.193707358803375</v>
      </c>
      <c r="D11" s="17">
        <v>0.173728616887833</v>
      </c>
      <c r="E11" s="17">
        <v>0.21233274450877401</v>
      </c>
      <c r="F11" s="17"/>
      <c r="G11" s="17">
        <v>0.16374568916713</v>
      </c>
      <c r="H11" s="17">
        <v>0.17413981978515</v>
      </c>
      <c r="I11" s="17">
        <v>0.19140995904088201</v>
      </c>
      <c r="J11" s="17">
        <v>0.23686803779735299</v>
      </c>
      <c r="K11" s="17">
        <v>0.20355436304827801</v>
      </c>
      <c r="L11" s="17">
        <v>0.19631841701936201</v>
      </c>
      <c r="M11" s="17">
        <v>0.19291034063863299</v>
      </c>
      <c r="N11" s="17">
        <v>0.16388254662495</v>
      </c>
      <c r="O11" s="17">
        <v>0.22002552710137999</v>
      </c>
      <c r="P11" s="17"/>
      <c r="Q11" s="17">
        <v>0.18029913262948</v>
      </c>
      <c r="R11" s="17">
        <v>0.206309348793104</v>
      </c>
      <c r="S11" s="17">
        <v>0.26843745841426903</v>
      </c>
      <c r="T11" s="17">
        <v>0.19269747094504</v>
      </c>
      <c r="U11" s="17"/>
      <c r="V11" s="17">
        <v>0.22399153156687299</v>
      </c>
      <c r="W11" s="17">
        <v>0.18313820978391099</v>
      </c>
      <c r="X11" s="17">
        <v>0.18931928842343099</v>
      </c>
      <c r="Y11" s="17">
        <v>0.16673938678227801</v>
      </c>
      <c r="Z11" s="17">
        <v>0.18423155140703901</v>
      </c>
      <c r="AA11" s="17">
        <v>0.179179410264455</v>
      </c>
      <c r="AB11" s="17">
        <v>0.195519959589079</v>
      </c>
      <c r="AC11" s="17">
        <v>0.22544569504381701</v>
      </c>
      <c r="AD11" s="17">
        <v>0.19965804515426</v>
      </c>
      <c r="AE11" s="17"/>
      <c r="AF11" s="17">
        <v>0.168787260774895</v>
      </c>
      <c r="AG11" s="17">
        <v>0.211932758975243</v>
      </c>
      <c r="AH11" s="17">
        <v>0.18264748448940199</v>
      </c>
      <c r="AI11" s="17">
        <v>0.184432868061848</v>
      </c>
      <c r="AJ11" s="17">
        <v>0.16977902947058801</v>
      </c>
      <c r="AK11" s="17">
        <v>0.22016373709186601</v>
      </c>
      <c r="AL11" s="17"/>
      <c r="AM11" s="17">
        <v>0.16660124261232001</v>
      </c>
      <c r="AN11" s="17">
        <v>0.198913953812698</v>
      </c>
      <c r="AO11" s="17">
        <v>0.18748133150429</v>
      </c>
      <c r="AP11" s="17">
        <v>0.20192764612615499</v>
      </c>
      <c r="AQ11" s="17">
        <v>0.22290852617357801</v>
      </c>
      <c r="AR11" s="17">
        <v>0.205591260873798</v>
      </c>
      <c r="AS11" s="17">
        <v>0.229170094883938</v>
      </c>
      <c r="AT11" s="17">
        <v>0.179406296509454</v>
      </c>
      <c r="AU11" s="17">
        <v>0.15749036282456999</v>
      </c>
      <c r="AV11" s="17">
        <v>0.19401289067549801</v>
      </c>
      <c r="AW11" s="17">
        <v>0.225795723101716</v>
      </c>
      <c r="AX11" s="17">
        <v>0.199851294473566</v>
      </c>
      <c r="AY11" s="17">
        <v>0.21256971001267599</v>
      </c>
      <c r="AZ11" s="17">
        <v>0.32803678263891001</v>
      </c>
      <c r="BA11" s="17">
        <v>0.19875940288532401</v>
      </c>
      <c r="BB11" s="17">
        <v>0.195485066620633</v>
      </c>
      <c r="BC11" s="17"/>
      <c r="BD11" s="17">
        <v>0.20113096197729699</v>
      </c>
      <c r="BE11" s="17">
        <v>0.177175971223407</v>
      </c>
      <c r="BF11" s="17">
        <v>0.20407446421863901</v>
      </c>
      <c r="BG11" s="17"/>
      <c r="BH11" s="17">
        <v>0.19898924625615699</v>
      </c>
      <c r="BI11" s="17">
        <v>0.19846991422326701</v>
      </c>
      <c r="BJ11" s="17">
        <v>0.22293633261118101</v>
      </c>
      <c r="BK11" s="17"/>
      <c r="BL11" s="17">
        <v>0.161767443992165</v>
      </c>
      <c r="BM11" s="17">
        <v>0.21957442671387001</v>
      </c>
      <c r="BN11" s="17">
        <v>0.246290259932052</v>
      </c>
      <c r="BO11" s="17"/>
      <c r="BP11" s="17">
        <v>0.22307389469014999</v>
      </c>
      <c r="BQ11" s="17">
        <v>0.175746364389153</v>
      </c>
      <c r="BR11" s="17"/>
      <c r="BS11" s="17">
        <v>0.24636583407526499</v>
      </c>
      <c r="BT11" s="17">
        <v>0.24065972352783799</v>
      </c>
      <c r="BU11" s="17">
        <v>0.21685663004820399</v>
      </c>
      <c r="BV11" s="17">
        <v>0.14586519919250099</v>
      </c>
      <c r="BW11" s="17"/>
      <c r="BX11" s="17">
        <v>0.167312779922592</v>
      </c>
      <c r="BY11" s="17">
        <v>0.217585215896446</v>
      </c>
      <c r="BZ11" s="17">
        <v>0.19485492766877199</v>
      </c>
      <c r="CA11" s="17"/>
      <c r="CB11" s="17">
        <v>0.27549600173524402</v>
      </c>
      <c r="CC11" s="17">
        <v>0.165172115590181</v>
      </c>
      <c r="CD11" s="17">
        <v>0.14606819775444699</v>
      </c>
      <c r="CE11" s="17">
        <v>0.20448069655360901</v>
      </c>
      <c r="CF11" s="17">
        <v>0.22233401410836301</v>
      </c>
      <c r="CG11" s="17">
        <v>0.16226283061262001</v>
      </c>
      <c r="CH11" s="17"/>
      <c r="CI11" s="17">
        <v>0.165206249761748</v>
      </c>
      <c r="CJ11" s="17">
        <v>0.22978381106940299</v>
      </c>
      <c r="CK11" s="17">
        <v>0.12691815350144101</v>
      </c>
      <c r="CL11" s="17">
        <v>0.19660148705809299</v>
      </c>
    </row>
    <row r="12" spans="2:90" ht="29" x14ac:dyDescent="0.35">
      <c r="B12" s="21" t="s">
        <v>629</v>
      </c>
      <c r="C12" s="17">
        <v>0.173540300737104</v>
      </c>
      <c r="D12" s="17">
        <v>0.162573055115974</v>
      </c>
      <c r="E12" s="17">
        <v>0.18129114312615</v>
      </c>
      <c r="F12" s="17"/>
      <c r="G12" s="17">
        <v>0.17970831771308399</v>
      </c>
      <c r="H12" s="17">
        <v>0.16255256152845099</v>
      </c>
      <c r="I12" s="17">
        <v>0.14331921122008301</v>
      </c>
      <c r="J12" s="17">
        <v>0.13831797323432601</v>
      </c>
      <c r="K12" s="17">
        <v>0.167069892447582</v>
      </c>
      <c r="L12" s="17">
        <v>0.14809549493242799</v>
      </c>
      <c r="M12" s="17">
        <v>0.21924745497453901</v>
      </c>
      <c r="N12" s="17">
        <v>0.21119181354414701</v>
      </c>
      <c r="O12" s="17">
        <v>0.18485541943322201</v>
      </c>
      <c r="P12" s="17"/>
      <c r="Q12" s="17">
        <v>0.174480425092613</v>
      </c>
      <c r="R12" s="17">
        <v>0.21011815780746301</v>
      </c>
      <c r="S12" s="17">
        <v>0.17302567424767401</v>
      </c>
      <c r="T12" s="17">
        <v>0.17211194623498599</v>
      </c>
      <c r="U12" s="17"/>
      <c r="V12" s="17">
        <v>0.19300795260915199</v>
      </c>
      <c r="W12" s="17">
        <v>0.1662885562168</v>
      </c>
      <c r="X12" s="17">
        <v>0.14795592733877</v>
      </c>
      <c r="Y12" s="17">
        <v>0.14678583847505</v>
      </c>
      <c r="Z12" s="17">
        <v>0.203977146316772</v>
      </c>
      <c r="AA12" s="17">
        <v>0.153454044933408</v>
      </c>
      <c r="AB12" s="17">
        <v>0.17420612979956199</v>
      </c>
      <c r="AC12" s="17">
        <v>0.20686564653460701</v>
      </c>
      <c r="AD12" s="17">
        <v>0.182231240301261</v>
      </c>
      <c r="AE12" s="17"/>
      <c r="AF12" s="17">
        <v>0.126854606669731</v>
      </c>
      <c r="AG12" s="17">
        <v>0.16847873374130901</v>
      </c>
      <c r="AH12" s="17">
        <v>0.148063292397104</v>
      </c>
      <c r="AI12" s="17">
        <v>7.6865044998530502E-2</v>
      </c>
      <c r="AJ12" s="17">
        <v>0.19076293746692699</v>
      </c>
      <c r="AK12" s="17">
        <v>0.21853902883097301</v>
      </c>
      <c r="AL12" s="17"/>
      <c r="AM12" s="17">
        <v>8.0043428726091007E-2</v>
      </c>
      <c r="AN12" s="17">
        <v>0.14908481916319899</v>
      </c>
      <c r="AO12" s="17">
        <v>0.158980910615137</v>
      </c>
      <c r="AP12" s="17">
        <v>0.111838667303477</v>
      </c>
      <c r="AQ12" s="17">
        <v>0.17031391404492999</v>
      </c>
      <c r="AR12" s="17">
        <v>0.228520426324023</v>
      </c>
      <c r="AS12" s="17">
        <v>0.155401093125065</v>
      </c>
      <c r="AT12" s="17">
        <v>0.19086446514737401</v>
      </c>
      <c r="AU12" s="17">
        <v>0.20937517159357699</v>
      </c>
      <c r="AV12" s="17">
        <v>0.18795665592347799</v>
      </c>
      <c r="AW12" s="17">
        <v>0.14008608633382499</v>
      </c>
      <c r="AX12" s="17">
        <v>0.16812845807975399</v>
      </c>
      <c r="AY12" s="17">
        <v>0.24244865592416701</v>
      </c>
      <c r="AZ12" s="17">
        <v>0.17128625649708101</v>
      </c>
      <c r="BA12" s="17">
        <v>0.151933065775812</v>
      </c>
      <c r="BB12" s="17">
        <v>0.26530695086516198</v>
      </c>
      <c r="BC12" s="17"/>
      <c r="BD12" s="17">
        <v>0.17948059121680299</v>
      </c>
      <c r="BE12" s="17">
        <v>0.16230107500666199</v>
      </c>
      <c r="BF12" s="17">
        <v>0.18343082500247501</v>
      </c>
      <c r="BG12" s="17"/>
      <c r="BH12" s="17">
        <v>0.16762355287345901</v>
      </c>
      <c r="BI12" s="17">
        <v>0.208528693832645</v>
      </c>
      <c r="BJ12" s="17">
        <v>0.18403060934142601</v>
      </c>
      <c r="BK12" s="17"/>
      <c r="BL12" s="17">
        <v>0.25309391327728697</v>
      </c>
      <c r="BM12" s="17">
        <v>0.24424102599073</v>
      </c>
      <c r="BN12" s="17">
        <v>0.22999456635941201</v>
      </c>
      <c r="BO12" s="17"/>
      <c r="BP12" s="17">
        <v>0.19352632847776799</v>
      </c>
      <c r="BQ12" s="17">
        <v>0.16666099257706399</v>
      </c>
      <c r="BR12" s="17"/>
      <c r="BS12" s="17">
        <v>0.24235711767714199</v>
      </c>
      <c r="BT12" s="17">
        <v>0.18132599114803499</v>
      </c>
      <c r="BU12" s="17">
        <v>0.16632784399500999</v>
      </c>
      <c r="BV12" s="17">
        <v>0.15528646070736099</v>
      </c>
      <c r="BW12" s="17"/>
      <c r="BX12" s="17">
        <v>0.22020213858297999</v>
      </c>
      <c r="BY12" s="17">
        <v>0.24350456448313801</v>
      </c>
      <c r="BZ12" s="17">
        <v>0.164618256220561</v>
      </c>
      <c r="CA12" s="17"/>
      <c r="CB12" s="17">
        <v>0.195800792957775</v>
      </c>
      <c r="CC12" s="17">
        <v>0.163160886210099</v>
      </c>
      <c r="CD12" s="17">
        <v>0.131919154449465</v>
      </c>
      <c r="CE12" s="17">
        <v>0.164121366821812</v>
      </c>
      <c r="CF12" s="17">
        <v>0.23791758737093999</v>
      </c>
      <c r="CG12" s="17">
        <v>0.17675621335175701</v>
      </c>
      <c r="CH12" s="17"/>
      <c r="CI12" s="17">
        <v>0.18102161282277299</v>
      </c>
      <c r="CJ12" s="17">
        <v>0.201241877171283</v>
      </c>
      <c r="CK12" s="17">
        <v>0.130922033391316</v>
      </c>
      <c r="CL12" s="17">
        <v>0.166867589283866</v>
      </c>
    </row>
    <row r="13" spans="2:90" x14ac:dyDescent="0.35">
      <c r="B13" s="21" t="s">
        <v>150</v>
      </c>
      <c r="C13" s="17">
        <v>0.166789219989606</v>
      </c>
      <c r="D13" s="17">
        <v>0.15891102155328199</v>
      </c>
      <c r="E13" s="17">
        <v>0.17516426918210901</v>
      </c>
      <c r="F13" s="17"/>
      <c r="G13" s="17">
        <v>0.28349962037722498</v>
      </c>
      <c r="H13" s="17">
        <v>0.212973792396185</v>
      </c>
      <c r="I13" s="17">
        <v>0.15196624504154599</v>
      </c>
      <c r="J13" s="17">
        <v>0.13079562612023099</v>
      </c>
      <c r="K13" s="17">
        <v>0.122855182268629</v>
      </c>
      <c r="L13" s="17">
        <v>0.19177907276879799</v>
      </c>
      <c r="M13" s="17">
        <v>0.12126814802784799</v>
      </c>
      <c r="N13" s="17">
        <v>0.16361045366159299</v>
      </c>
      <c r="O13" s="17">
        <v>0.12886425024638101</v>
      </c>
      <c r="P13" s="17"/>
      <c r="Q13" s="17">
        <v>0.154598571357905</v>
      </c>
      <c r="R13" s="17">
        <v>0.123132244136212</v>
      </c>
      <c r="S13" s="17">
        <v>9.4650721757861503E-2</v>
      </c>
      <c r="T13" s="17">
        <v>0.17192265870830101</v>
      </c>
      <c r="U13" s="17"/>
      <c r="V13" s="17">
        <v>0.13467444218701499</v>
      </c>
      <c r="W13" s="17">
        <v>0.19372304362635301</v>
      </c>
      <c r="X13" s="17">
        <v>0.119693847840386</v>
      </c>
      <c r="Y13" s="17">
        <v>0.21556449848071799</v>
      </c>
      <c r="Z13" s="17">
        <v>0.160585907261792</v>
      </c>
      <c r="AA13" s="17">
        <v>0.15712044891548199</v>
      </c>
      <c r="AB13" s="17">
        <v>0.199708567606001</v>
      </c>
      <c r="AC13" s="17">
        <v>0.16836620295416399</v>
      </c>
      <c r="AD13" s="17">
        <v>0.15824431307870901</v>
      </c>
      <c r="AE13" s="17"/>
      <c r="AF13" s="17">
        <v>0.18260256013502099</v>
      </c>
      <c r="AG13" s="17">
        <v>0.17279905703326001</v>
      </c>
      <c r="AH13" s="17">
        <v>0.20039264717795999</v>
      </c>
      <c r="AI13" s="17">
        <v>0.25258948250455898</v>
      </c>
      <c r="AJ13" s="17">
        <v>0.18205219224083599</v>
      </c>
      <c r="AK13" s="17">
        <v>0.122397745829033</v>
      </c>
      <c r="AL13" s="17"/>
      <c r="AM13" s="17">
        <v>0.20419276117003499</v>
      </c>
      <c r="AN13" s="17">
        <v>0.185787091478368</v>
      </c>
      <c r="AO13" s="17">
        <v>0.16456051997940899</v>
      </c>
      <c r="AP13" s="17">
        <v>0.188516605590379</v>
      </c>
      <c r="AQ13" s="17">
        <v>0.112060198547082</v>
      </c>
      <c r="AR13" s="17">
        <v>0.15694105757669499</v>
      </c>
      <c r="AS13" s="17">
        <v>0.11290135076230599</v>
      </c>
      <c r="AT13" s="17">
        <v>0.18113768350728801</v>
      </c>
      <c r="AU13" s="17">
        <v>0.14360454298654701</v>
      </c>
      <c r="AV13" s="17">
        <v>0.14379934188426399</v>
      </c>
      <c r="AW13" s="17">
        <v>0.11747625786030701</v>
      </c>
      <c r="AX13" s="17">
        <v>0.110432103975664</v>
      </c>
      <c r="AY13" s="17">
        <v>9.6662179998394604E-2</v>
      </c>
      <c r="AZ13" s="17">
        <v>8.2370924673933005E-2</v>
      </c>
      <c r="BA13" s="17">
        <v>0.138877848080182</v>
      </c>
      <c r="BB13" s="17">
        <v>0.123692097015839</v>
      </c>
      <c r="BC13" s="17"/>
      <c r="BD13" s="17">
        <v>0.130781820486539</v>
      </c>
      <c r="BE13" s="17">
        <v>0.21103583628764699</v>
      </c>
      <c r="BF13" s="17">
        <v>0.163977360447885</v>
      </c>
      <c r="BG13" s="17"/>
      <c r="BH13" s="17">
        <v>0.167393954781143</v>
      </c>
      <c r="BI13" s="17">
        <v>0.147516132414969</v>
      </c>
      <c r="BJ13" s="17">
        <v>8.4198737813783897E-2</v>
      </c>
      <c r="BK13" s="17"/>
      <c r="BL13" s="17">
        <v>0.128708448415528</v>
      </c>
      <c r="BM13" s="17">
        <v>0.13899703872583899</v>
      </c>
      <c r="BN13" s="17">
        <v>6.5210052887445802E-2</v>
      </c>
      <c r="BO13" s="17"/>
      <c r="BP13" s="17">
        <v>0.17518254078755099</v>
      </c>
      <c r="BQ13" s="17">
        <v>0.178004635287454</v>
      </c>
      <c r="BR13" s="17"/>
      <c r="BS13" s="17">
        <v>0.116546373252245</v>
      </c>
      <c r="BT13" s="17">
        <v>0.12985841464859799</v>
      </c>
      <c r="BU13" s="17">
        <v>0.148571956441926</v>
      </c>
      <c r="BV13" s="17">
        <v>0.19153507813291401</v>
      </c>
      <c r="BW13" s="17"/>
      <c r="BX13" s="17">
        <v>0.134435610194343</v>
      </c>
      <c r="BY13" s="17">
        <v>0.16850898253600299</v>
      </c>
      <c r="BZ13" s="17">
        <v>0.16988876317682999</v>
      </c>
      <c r="CA13" s="17"/>
      <c r="CB13" s="17">
        <v>0.17243077969526699</v>
      </c>
      <c r="CC13" s="17">
        <v>0.20435051499927001</v>
      </c>
      <c r="CD13" s="17">
        <v>0.24795014181368499</v>
      </c>
      <c r="CE13" s="17">
        <v>0.12843043448111</v>
      </c>
      <c r="CF13" s="17">
        <v>7.8596720322838098E-2</v>
      </c>
      <c r="CG13" s="17">
        <v>0.112469159249742</v>
      </c>
      <c r="CH13" s="17"/>
      <c r="CI13" s="17">
        <v>0.21129326278792801</v>
      </c>
      <c r="CJ13" s="17">
        <v>0.11371402860746201</v>
      </c>
      <c r="CK13" s="17">
        <v>0.19994007814117701</v>
      </c>
      <c r="CL13" s="17">
        <v>0.17928388243730201</v>
      </c>
    </row>
    <row r="14" spans="2:90" x14ac:dyDescent="0.35">
      <c r="B14" s="21" t="s">
        <v>630</v>
      </c>
      <c r="C14" s="17">
        <v>0.16656719016958099</v>
      </c>
      <c r="D14" s="17">
        <v>0.16186661342386199</v>
      </c>
      <c r="E14" s="17">
        <v>0.167514502602956</v>
      </c>
      <c r="F14" s="17"/>
      <c r="G14" s="17">
        <v>9.5692032927522402E-2</v>
      </c>
      <c r="H14" s="17">
        <v>0.15608473748270099</v>
      </c>
      <c r="I14" s="17">
        <v>0.16211394391053899</v>
      </c>
      <c r="J14" s="17">
        <v>0.20913339529927999</v>
      </c>
      <c r="K14" s="17">
        <v>0.151090815766346</v>
      </c>
      <c r="L14" s="17">
        <v>0.20827069392408001</v>
      </c>
      <c r="M14" s="17">
        <v>0.14342028983682101</v>
      </c>
      <c r="N14" s="17">
        <v>0.21744757286282199</v>
      </c>
      <c r="O14" s="17">
        <v>0.15224408045090901</v>
      </c>
      <c r="P14" s="17"/>
      <c r="Q14" s="17">
        <v>0.138600069769269</v>
      </c>
      <c r="R14" s="17">
        <v>0.15489857673299401</v>
      </c>
      <c r="S14" s="17">
        <v>0.175185330237558</v>
      </c>
      <c r="T14" s="17">
        <v>0.17084484051712101</v>
      </c>
      <c r="U14" s="17"/>
      <c r="V14" s="17">
        <v>0.18389181477154801</v>
      </c>
      <c r="W14" s="17">
        <v>0.19689869768294599</v>
      </c>
      <c r="X14" s="17">
        <v>0.173882808571063</v>
      </c>
      <c r="Y14" s="17">
        <v>0.14832472408228201</v>
      </c>
      <c r="Z14" s="17">
        <v>0.15119995528576999</v>
      </c>
      <c r="AA14" s="17">
        <v>0.17355578959418899</v>
      </c>
      <c r="AB14" s="17">
        <v>0.14827812939889701</v>
      </c>
      <c r="AC14" s="17">
        <v>0.113663803918329</v>
      </c>
      <c r="AD14" s="17">
        <v>0.15405363779598999</v>
      </c>
      <c r="AE14" s="17"/>
      <c r="AF14" s="17">
        <v>0.174625085161942</v>
      </c>
      <c r="AG14" s="17">
        <v>0.15301665635526501</v>
      </c>
      <c r="AH14" s="17">
        <v>0.196905164237342</v>
      </c>
      <c r="AI14" s="17">
        <v>0.12937540664739999</v>
      </c>
      <c r="AJ14" s="17">
        <v>0.14697270260328699</v>
      </c>
      <c r="AK14" s="17">
        <v>0.17663322134499901</v>
      </c>
      <c r="AL14" s="17"/>
      <c r="AM14" s="17">
        <v>0.16518022502700899</v>
      </c>
      <c r="AN14" s="17">
        <v>0.14854617174239301</v>
      </c>
      <c r="AO14" s="17">
        <v>0.21606053445991599</v>
      </c>
      <c r="AP14" s="17">
        <v>0.140135060051162</v>
      </c>
      <c r="AQ14" s="17">
        <v>0.193985835762502</v>
      </c>
      <c r="AR14" s="17">
        <v>0.15868599088063001</v>
      </c>
      <c r="AS14" s="17">
        <v>0.122165725266852</v>
      </c>
      <c r="AT14" s="17">
        <v>0.192085116017158</v>
      </c>
      <c r="AU14" s="17">
        <v>0.155967108736386</v>
      </c>
      <c r="AV14" s="17">
        <v>0.179951333866435</v>
      </c>
      <c r="AW14" s="17">
        <v>0.12567190420371799</v>
      </c>
      <c r="AX14" s="17">
        <v>0.23396834694574101</v>
      </c>
      <c r="AY14" s="17">
        <v>0.17692695286027499</v>
      </c>
      <c r="AZ14" s="17">
        <v>0.137571323718996</v>
      </c>
      <c r="BA14" s="17">
        <v>0.23928460022511</v>
      </c>
      <c r="BB14" s="17">
        <v>0.18625018845140101</v>
      </c>
      <c r="BC14" s="17"/>
      <c r="BD14" s="17">
        <v>0.19598292199603601</v>
      </c>
      <c r="BE14" s="17">
        <v>0.13519916128155299</v>
      </c>
      <c r="BF14" s="17">
        <v>0.16751934663656801</v>
      </c>
      <c r="BG14" s="17"/>
      <c r="BH14" s="17">
        <v>0.16722239732195601</v>
      </c>
      <c r="BI14" s="17">
        <v>0.175484156701846</v>
      </c>
      <c r="BJ14" s="17">
        <v>0.15121717070187801</v>
      </c>
      <c r="BK14" s="17"/>
      <c r="BL14" s="17">
        <v>0.15422580430155799</v>
      </c>
      <c r="BM14" s="17">
        <v>0.147966514302245</v>
      </c>
      <c r="BN14" s="17">
        <v>0.23057325316132701</v>
      </c>
      <c r="BO14" s="17"/>
      <c r="BP14" s="17">
        <v>0.16740820893455099</v>
      </c>
      <c r="BQ14" s="17">
        <v>0.15396296441024299</v>
      </c>
      <c r="BR14" s="17"/>
      <c r="BS14" s="17">
        <v>0.15541291678855601</v>
      </c>
      <c r="BT14" s="17">
        <v>0.19660187976573201</v>
      </c>
      <c r="BU14" s="17">
        <v>0.18944838902774</v>
      </c>
      <c r="BV14" s="17">
        <v>0.14231918253192499</v>
      </c>
      <c r="BW14" s="17"/>
      <c r="BX14" s="17">
        <v>0.17451272792742301</v>
      </c>
      <c r="BY14" s="17">
        <v>0.15450260503308</v>
      </c>
      <c r="BZ14" s="17">
        <v>0.16652141046640601</v>
      </c>
      <c r="CA14" s="17"/>
      <c r="CB14" s="17">
        <v>0.18098432934401901</v>
      </c>
      <c r="CC14" s="17">
        <v>0.10746173928566601</v>
      </c>
      <c r="CD14" s="17">
        <v>0.17338676821243501</v>
      </c>
      <c r="CE14" s="17">
        <v>0.18877710721036001</v>
      </c>
      <c r="CF14" s="17">
        <v>0.18539277524283901</v>
      </c>
      <c r="CG14" s="17">
        <v>0.16819389259943199</v>
      </c>
      <c r="CH14" s="17"/>
      <c r="CI14" s="17">
        <v>0.13864065058251401</v>
      </c>
      <c r="CJ14" s="17">
        <v>0.20488269753372401</v>
      </c>
      <c r="CK14" s="17">
        <v>0.14016261531910601</v>
      </c>
      <c r="CL14" s="17">
        <v>0.15726273177483999</v>
      </c>
    </row>
    <row r="15" spans="2:90" ht="29" x14ac:dyDescent="0.35">
      <c r="B15" s="21" t="s">
        <v>631</v>
      </c>
      <c r="C15" s="17">
        <v>0.14389004626108401</v>
      </c>
      <c r="D15" s="17">
        <v>0.139699473518722</v>
      </c>
      <c r="E15" s="17">
        <v>0.14508187904146799</v>
      </c>
      <c r="F15" s="17"/>
      <c r="G15" s="17">
        <v>0.111219210695384</v>
      </c>
      <c r="H15" s="17">
        <v>0.116647909580735</v>
      </c>
      <c r="I15" s="17">
        <v>0.147296609493373</v>
      </c>
      <c r="J15" s="17">
        <v>0.18164600758681901</v>
      </c>
      <c r="K15" s="17">
        <v>0.137470193377424</v>
      </c>
      <c r="L15" s="17">
        <v>0.156730545941313</v>
      </c>
      <c r="M15" s="17">
        <v>0.19568327808900199</v>
      </c>
      <c r="N15" s="17">
        <v>0.111508548222178</v>
      </c>
      <c r="O15" s="17">
        <v>0.13657943275330101</v>
      </c>
      <c r="P15" s="17"/>
      <c r="Q15" s="17">
        <v>0.13992070105871901</v>
      </c>
      <c r="R15" s="17">
        <v>0.13194082514391201</v>
      </c>
      <c r="S15" s="17">
        <v>0.185944964934704</v>
      </c>
      <c r="T15" s="17">
        <v>0.14352382492739901</v>
      </c>
      <c r="U15" s="17"/>
      <c r="V15" s="17">
        <v>0.13558993493501101</v>
      </c>
      <c r="W15" s="17">
        <v>0.170364459200396</v>
      </c>
      <c r="X15" s="17">
        <v>0.15126872706584399</v>
      </c>
      <c r="Y15" s="17">
        <v>0.121700093416146</v>
      </c>
      <c r="Z15" s="17">
        <v>0.15255635528648601</v>
      </c>
      <c r="AA15" s="17">
        <v>0.15340465670915099</v>
      </c>
      <c r="AB15" s="17">
        <v>0.10643448650934199</v>
      </c>
      <c r="AC15" s="17">
        <v>0.13624583400076601</v>
      </c>
      <c r="AD15" s="17">
        <v>0.151941524484276</v>
      </c>
      <c r="AE15" s="17"/>
      <c r="AF15" s="17">
        <v>0.142953578902694</v>
      </c>
      <c r="AG15" s="17">
        <v>0.13709575470171301</v>
      </c>
      <c r="AH15" s="17">
        <v>0.14480753727765799</v>
      </c>
      <c r="AI15" s="17">
        <v>8.8014008485547898E-2</v>
      </c>
      <c r="AJ15" s="17">
        <v>0.12403691281160401</v>
      </c>
      <c r="AK15" s="17">
        <v>0.168406259886175</v>
      </c>
      <c r="AL15" s="17"/>
      <c r="AM15" s="17">
        <v>0.14383557399934599</v>
      </c>
      <c r="AN15" s="17">
        <v>0.13149974311287699</v>
      </c>
      <c r="AO15" s="17">
        <v>0.20917423323450199</v>
      </c>
      <c r="AP15" s="17">
        <v>0.120341960398135</v>
      </c>
      <c r="AQ15" s="17">
        <v>0.15478293087331299</v>
      </c>
      <c r="AR15" s="17">
        <v>0.17938095378608501</v>
      </c>
      <c r="AS15" s="17">
        <v>0.160447565292726</v>
      </c>
      <c r="AT15" s="17">
        <v>0.12504098601302099</v>
      </c>
      <c r="AU15" s="17">
        <v>0.12684614045319201</v>
      </c>
      <c r="AV15" s="17">
        <v>0.193305594058993</v>
      </c>
      <c r="AW15" s="17">
        <v>0.227777113186549</v>
      </c>
      <c r="AX15" s="17">
        <v>0.13090157397313201</v>
      </c>
      <c r="AY15" s="17">
        <v>0.15327438301565799</v>
      </c>
      <c r="AZ15" s="17">
        <v>0.1654541385453</v>
      </c>
      <c r="BA15" s="17">
        <v>6.32929364579458E-2</v>
      </c>
      <c r="BB15" s="17">
        <v>8.5597048797010397E-2</v>
      </c>
      <c r="BC15" s="17"/>
      <c r="BD15" s="17">
        <v>0.159087696429282</v>
      </c>
      <c r="BE15" s="17">
        <v>0.122971679021085</v>
      </c>
      <c r="BF15" s="17">
        <v>0.148171916067913</v>
      </c>
      <c r="BG15" s="17"/>
      <c r="BH15" s="17">
        <v>0.14675821163619901</v>
      </c>
      <c r="BI15" s="17">
        <v>0.125595481317539</v>
      </c>
      <c r="BJ15" s="17">
        <v>0.147882125519532</v>
      </c>
      <c r="BK15" s="17"/>
      <c r="BL15" s="17">
        <v>0.13017766945244499</v>
      </c>
      <c r="BM15" s="17">
        <v>0.152624508978423</v>
      </c>
      <c r="BN15" s="17">
        <v>0.15661594985576299</v>
      </c>
      <c r="BO15" s="17"/>
      <c r="BP15" s="17">
        <v>0.13457067963876901</v>
      </c>
      <c r="BQ15" s="17">
        <v>0.14263218463725399</v>
      </c>
      <c r="BR15" s="17"/>
      <c r="BS15" s="17">
        <v>0.166058045879206</v>
      </c>
      <c r="BT15" s="17">
        <v>0.174948049147365</v>
      </c>
      <c r="BU15" s="17">
        <v>0.139006632154027</v>
      </c>
      <c r="BV15" s="17">
        <v>0.12874283012535301</v>
      </c>
      <c r="BW15" s="17"/>
      <c r="BX15" s="17">
        <v>0.15450074770694</v>
      </c>
      <c r="BY15" s="17">
        <v>0.16362094350023901</v>
      </c>
      <c r="BZ15" s="17">
        <v>0.141626390047076</v>
      </c>
      <c r="CA15" s="17"/>
      <c r="CB15" s="17">
        <v>0.19224479458647101</v>
      </c>
      <c r="CC15" s="17">
        <v>0.10341172777188599</v>
      </c>
      <c r="CD15" s="17">
        <v>0.12361599707377</v>
      </c>
      <c r="CE15" s="17">
        <v>0.110651417519656</v>
      </c>
      <c r="CF15" s="17">
        <v>0.19102199371648099</v>
      </c>
      <c r="CG15" s="17">
        <v>0.16020344796171901</v>
      </c>
      <c r="CH15" s="17"/>
      <c r="CI15" s="17">
        <v>9.6128540988108205E-2</v>
      </c>
      <c r="CJ15" s="17">
        <v>0.21425110530612701</v>
      </c>
      <c r="CK15" s="17">
        <v>0.123800890679661</v>
      </c>
      <c r="CL15" s="17">
        <v>0.118454662248524</v>
      </c>
    </row>
    <row r="16" spans="2:90" ht="29" x14ac:dyDescent="0.35">
      <c r="B16" s="21" t="s">
        <v>632</v>
      </c>
      <c r="C16" s="17">
        <v>0.13095727225488599</v>
      </c>
      <c r="D16" s="17">
        <v>0.122770743046468</v>
      </c>
      <c r="E16" s="17">
        <v>0.137034136120563</v>
      </c>
      <c r="F16" s="17"/>
      <c r="G16" s="17">
        <v>7.6412024008767093E-2</v>
      </c>
      <c r="H16" s="17">
        <v>0.10559557173516</v>
      </c>
      <c r="I16" s="17">
        <v>0.12292134812180799</v>
      </c>
      <c r="J16" s="17">
        <v>0.14410604123273699</v>
      </c>
      <c r="K16" s="17">
        <v>0.13642883257351399</v>
      </c>
      <c r="L16" s="17">
        <v>0.14949592930887501</v>
      </c>
      <c r="M16" s="17">
        <v>0.189145016422679</v>
      </c>
      <c r="N16" s="17">
        <v>0.123172667383426</v>
      </c>
      <c r="O16" s="17">
        <v>0.12739605409462901</v>
      </c>
      <c r="P16" s="17"/>
      <c r="Q16" s="17">
        <v>0.14808962452209501</v>
      </c>
      <c r="R16" s="17">
        <v>0.127478224155439</v>
      </c>
      <c r="S16" s="17">
        <v>0.15647599519984101</v>
      </c>
      <c r="T16" s="17">
        <v>0.127989466407324</v>
      </c>
      <c r="U16" s="17"/>
      <c r="V16" s="17">
        <v>0.13032398162815501</v>
      </c>
      <c r="W16" s="17">
        <v>0.125915989497417</v>
      </c>
      <c r="X16" s="17">
        <v>0.15093191254725899</v>
      </c>
      <c r="Y16" s="17">
        <v>0.13383193797441101</v>
      </c>
      <c r="Z16" s="17">
        <v>0.13776665021251699</v>
      </c>
      <c r="AA16" s="17">
        <v>0.12785333828099499</v>
      </c>
      <c r="AB16" s="17">
        <v>0.121694333463829</v>
      </c>
      <c r="AC16" s="17">
        <v>0.14003638078184899</v>
      </c>
      <c r="AD16" s="17">
        <v>0.122900939452872</v>
      </c>
      <c r="AE16" s="17"/>
      <c r="AF16" s="17">
        <v>0.120302605990073</v>
      </c>
      <c r="AG16" s="17">
        <v>0.111554586395363</v>
      </c>
      <c r="AH16" s="17">
        <v>0.102061543468792</v>
      </c>
      <c r="AI16" s="17">
        <v>0.121574821633605</v>
      </c>
      <c r="AJ16" s="17">
        <v>0.116778088705662</v>
      </c>
      <c r="AK16" s="17">
        <v>0.16722709869619401</v>
      </c>
      <c r="AL16" s="17"/>
      <c r="AM16" s="17">
        <v>0.16211811908688201</v>
      </c>
      <c r="AN16" s="17">
        <v>0.12783783869120299</v>
      </c>
      <c r="AO16" s="17">
        <v>0.14282425575132399</v>
      </c>
      <c r="AP16" s="17">
        <v>0.17159488186201399</v>
      </c>
      <c r="AQ16" s="17">
        <v>0.167399826794219</v>
      </c>
      <c r="AR16" s="17">
        <v>0.16420516260630699</v>
      </c>
      <c r="AS16" s="17">
        <v>0.12784427016921701</v>
      </c>
      <c r="AT16" s="17">
        <v>0.108794304370512</v>
      </c>
      <c r="AU16" s="17">
        <v>0.11183655735669</v>
      </c>
      <c r="AV16" s="17">
        <v>0.122888299146939</v>
      </c>
      <c r="AW16" s="17">
        <v>0.13696280091281901</v>
      </c>
      <c r="AX16" s="17">
        <v>0.13828172651575801</v>
      </c>
      <c r="AY16" s="17">
        <v>8.5038782294841894E-2</v>
      </c>
      <c r="AZ16" s="17">
        <v>0.16119579619152399</v>
      </c>
      <c r="BA16" s="17">
        <v>6.2041518171589601E-2</v>
      </c>
      <c r="BB16" s="17">
        <v>0.111291160243807</v>
      </c>
      <c r="BC16" s="17"/>
      <c r="BD16" s="17">
        <v>0.14586633855744999</v>
      </c>
      <c r="BE16" s="17">
        <v>0.120341248196776</v>
      </c>
      <c r="BF16" s="17">
        <v>0.127273213687912</v>
      </c>
      <c r="BG16" s="17"/>
      <c r="BH16" s="17">
        <v>0.13589136101928201</v>
      </c>
      <c r="BI16" s="17">
        <v>0.13805517262037001</v>
      </c>
      <c r="BJ16" s="17">
        <v>0.116569875862661</v>
      </c>
      <c r="BK16" s="17"/>
      <c r="BL16" s="17">
        <v>0.18360585721223799</v>
      </c>
      <c r="BM16" s="17">
        <v>0.14914738551402701</v>
      </c>
      <c r="BN16" s="17">
        <v>0.13833270746576401</v>
      </c>
      <c r="BO16" s="17"/>
      <c r="BP16" s="17">
        <v>0.13524434485915299</v>
      </c>
      <c r="BQ16" s="17">
        <v>0.12592319019485801</v>
      </c>
      <c r="BR16" s="17"/>
      <c r="BS16" s="17">
        <v>0.16212122186039399</v>
      </c>
      <c r="BT16" s="17">
        <v>0.15903701359617201</v>
      </c>
      <c r="BU16" s="17">
        <v>0.107734184536124</v>
      </c>
      <c r="BV16" s="17">
        <v>0.123019400185401</v>
      </c>
      <c r="BW16" s="17"/>
      <c r="BX16" s="17">
        <v>0.16464810617461301</v>
      </c>
      <c r="BY16" s="17">
        <v>8.4341470183414799E-2</v>
      </c>
      <c r="BZ16" s="17">
        <v>0.13048412859131001</v>
      </c>
      <c r="CA16" s="17"/>
      <c r="CB16" s="17">
        <v>0.17902027682414401</v>
      </c>
      <c r="CC16" s="17">
        <v>0.113809470387974</v>
      </c>
      <c r="CD16" s="17">
        <v>0.10595930715080901</v>
      </c>
      <c r="CE16" s="17">
        <v>0.12584993831963001</v>
      </c>
      <c r="CF16" s="17">
        <v>0.15116698245292901</v>
      </c>
      <c r="CG16" s="17">
        <v>0.11838115916356701</v>
      </c>
      <c r="CH16" s="17"/>
      <c r="CI16" s="17">
        <v>7.8199105494818399E-2</v>
      </c>
      <c r="CJ16" s="17">
        <v>0.16569470720474899</v>
      </c>
      <c r="CK16" s="17">
        <v>0.116446614883304</v>
      </c>
      <c r="CL16" s="17">
        <v>0.12616828738062699</v>
      </c>
    </row>
    <row r="17" spans="2:90" x14ac:dyDescent="0.35">
      <c r="B17" s="21" t="s">
        <v>633</v>
      </c>
      <c r="C17" s="17">
        <v>0.120369515590895</v>
      </c>
      <c r="D17" s="17">
        <v>0.12796079994752599</v>
      </c>
      <c r="E17" s="17">
        <v>0.11208898951486999</v>
      </c>
      <c r="F17" s="17"/>
      <c r="G17" s="17">
        <v>5.1343232676583299E-2</v>
      </c>
      <c r="H17" s="17">
        <v>0.10986328546692301</v>
      </c>
      <c r="I17" s="17">
        <v>0.10462304303207801</v>
      </c>
      <c r="J17" s="17">
        <v>0.14403115669906899</v>
      </c>
      <c r="K17" s="17">
        <v>9.7593339178763297E-2</v>
      </c>
      <c r="L17" s="17">
        <v>0.110702743444809</v>
      </c>
      <c r="M17" s="17">
        <v>0.15030205124891299</v>
      </c>
      <c r="N17" s="17">
        <v>0.14300556065293099</v>
      </c>
      <c r="O17" s="17">
        <v>0.162690617953024</v>
      </c>
      <c r="P17" s="17"/>
      <c r="Q17" s="17">
        <v>0.10826688632264</v>
      </c>
      <c r="R17" s="17">
        <v>0.102348584804832</v>
      </c>
      <c r="S17" s="17">
        <v>0.16238116073188499</v>
      </c>
      <c r="T17" s="17">
        <v>0.121108084217795</v>
      </c>
      <c r="U17" s="17"/>
      <c r="V17" s="17">
        <v>0.133498113162281</v>
      </c>
      <c r="W17" s="17">
        <v>0.101108013581682</v>
      </c>
      <c r="X17" s="17">
        <v>0.113154600490674</v>
      </c>
      <c r="Y17" s="17">
        <v>0.14189796967816201</v>
      </c>
      <c r="Z17" s="17">
        <v>0.15921750925741901</v>
      </c>
      <c r="AA17" s="17">
        <v>0.105897670416188</v>
      </c>
      <c r="AB17" s="17">
        <v>0.111425309914713</v>
      </c>
      <c r="AC17" s="17">
        <v>0.100292018463192</v>
      </c>
      <c r="AD17" s="17">
        <v>0.114212749997386</v>
      </c>
      <c r="AE17" s="17"/>
      <c r="AF17" s="17">
        <v>0.107250153494185</v>
      </c>
      <c r="AG17" s="17">
        <v>0.13485704752368799</v>
      </c>
      <c r="AH17" s="17">
        <v>0.12828782653444301</v>
      </c>
      <c r="AI17" s="17">
        <v>9.6089678263542505E-2</v>
      </c>
      <c r="AJ17" s="17">
        <v>0.116387701934643</v>
      </c>
      <c r="AK17" s="17">
        <v>0.125271961016726</v>
      </c>
      <c r="AL17" s="17"/>
      <c r="AM17" s="17">
        <v>7.2772678827794604E-2</v>
      </c>
      <c r="AN17" s="17">
        <v>0.13192305172003399</v>
      </c>
      <c r="AO17" s="17">
        <v>0.16577939265660499</v>
      </c>
      <c r="AP17" s="17">
        <v>9.0449733932300894E-2</v>
      </c>
      <c r="AQ17" s="17">
        <v>0.158393474597009</v>
      </c>
      <c r="AR17" s="17">
        <v>0.107488939879993</v>
      </c>
      <c r="AS17" s="17">
        <v>0.104789665782218</v>
      </c>
      <c r="AT17" s="17">
        <v>0.131345814646602</v>
      </c>
      <c r="AU17" s="17">
        <v>0.15332085087150299</v>
      </c>
      <c r="AV17" s="17">
        <v>0.14202307790028099</v>
      </c>
      <c r="AW17" s="17">
        <v>0.18430106291422799</v>
      </c>
      <c r="AX17" s="17">
        <v>0.13857329517999001</v>
      </c>
      <c r="AY17" s="17">
        <v>7.6055920167635002E-2</v>
      </c>
      <c r="AZ17" s="17">
        <v>0.14810541107640299</v>
      </c>
      <c r="BA17" s="17">
        <v>0.136231853240838</v>
      </c>
      <c r="BB17" s="17">
        <v>0.100077725211239</v>
      </c>
      <c r="BC17" s="17"/>
      <c r="BD17" s="17">
        <v>0.133450993413672</v>
      </c>
      <c r="BE17" s="17">
        <v>9.2466043143004495E-2</v>
      </c>
      <c r="BF17" s="17">
        <v>0.13062744701159701</v>
      </c>
      <c r="BG17" s="17"/>
      <c r="BH17" s="17">
        <v>0.114414122308688</v>
      </c>
      <c r="BI17" s="17">
        <v>0.126233260794053</v>
      </c>
      <c r="BJ17" s="17">
        <v>0.14734506622233401</v>
      </c>
      <c r="BK17" s="17"/>
      <c r="BL17" s="17">
        <v>0.14565728415225901</v>
      </c>
      <c r="BM17" s="17">
        <v>0.13400278982394301</v>
      </c>
      <c r="BN17" s="17">
        <v>0.16890204447912499</v>
      </c>
      <c r="BO17" s="17"/>
      <c r="BP17" s="17">
        <v>0.13162569319501899</v>
      </c>
      <c r="BQ17" s="17">
        <v>0.11629837800711</v>
      </c>
      <c r="BR17" s="17"/>
      <c r="BS17" s="17">
        <v>0.120288287951745</v>
      </c>
      <c r="BT17" s="17">
        <v>0.12158385971644201</v>
      </c>
      <c r="BU17" s="17">
        <v>0.137859734648619</v>
      </c>
      <c r="BV17" s="17">
        <v>0.111227431770597</v>
      </c>
      <c r="BW17" s="17"/>
      <c r="BX17" s="17">
        <v>0.110039404056996</v>
      </c>
      <c r="BY17" s="17">
        <v>9.2297936250663903E-2</v>
      </c>
      <c r="BZ17" s="17">
        <v>0.12311791182652899</v>
      </c>
      <c r="CA17" s="17"/>
      <c r="CB17" s="17">
        <v>0.119045212922413</v>
      </c>
      <c r="CC17" s="17">
        <v>9.7404935488246094E-2</v>
      </c>
      <c r="CD17" s="17">
        <v>9.8117558610737204E-2</v>
      </c>
      <c r="CE17" s="17">
        <v>0.12698538457481401</v>
      </c>
      <c r="CF17" s="17">
        <v>0.14072605904781399</v>
      </c>
      <c r="CG17" s="17">
        <v>0.157383519275408</v>
      </c>
      <c r="CH17" s="17"/>
      <c r="CI17" s="17">
        <v>0.102951871916329</v>
      </c>
      <c r="CJ17" s="17">
        <v>0.137861307634012</v>
      </c>
      <c r="CK17" s="17">
        <v>0.10782073376187599</v>
      </c>
      <c r="CL17" s="17">
        <v>0.117300888721095</v>
      </c>
    </row>
    <row r="18" spans="2:90" x14ac:dyDescent="0.35">
      <c r="B18" s="21" t="s">
        <v>634</v>
      </c>
      <c r="C18" s="17">
        <v>0.113087142040301</v>
      </c>
      <c r="D18" s="17">
        <v>0.120964638107333</v>
      </c>
      <c r="E18" s="17">
        <v>0.10665132728662501</v>
      </c>
      <c r="F18" s="17"/>
      <c r="G18" s="17">
        <v>9.3825178181112703E-2</v>
      </c>
      <c r="H18" s="17">
        <v>7.0785473815592595E-2</v>
      </c>
      <c r="I18" s="17">
        <v>0.13552460698739</v>
      </c>
      <c r="J18" s="17">
        <v>9.0874098614024595E-2</v>
      </c>
      <c r="K18" s="17">
        <v>0.10748640572719501</v>
      </c>
      <c r="L18" s="17">
        <v>0.137035643636092</v>
      </c>
      <c r="M18" s="17">
        <v>0.10664306507180001</v>
      </c>
      <c r="N18" s="17">
        <v>0.149493387397406</v>
      </c>
      <c r="O18" s="17">
        <v>0.121589382778113</v>
      </c>
      <c r="P18" s="17"/>
      <c r="Q18" s="17">
        <v>0.14053157882628001</v>
      </c>
      <c r="R18" s="17">
        <v>0.153611054188208</v>
      </c>
      <c r="S18" s="17">
        <v>0.11236745675489999</v>
      </c>
      <c r="T18" s="17">
        <v>0.106156866588673</v>
      </c>
      <c r="U18" s="17"/>
      <c r="V18" s="17">
        <v>0.13403414501849101</v>
      </c>
      <c r="W18" s="17">
        <v>8.6787618679270095E-2</v>
      </c>
      <c r="X18" s="17">
        <v>0.122621025770025</v>
      </c>
      <c r="Y18" s="17">
        <v>0.10003575835798301</v>
      </c>
      <c r="Z18" s="17">
        <v>0.128951558928973</v>
      </c>
      <c r="AA18" s="17">
        <v>0.13020779403433599</v>
      </c>
      <c r="AB18" s="17">
        <v>8.4117658905861398E-2</v>
      </c>
      <c r="AC18" s="17">
        <v>0.124808617800916</v>
      </c>
      <c r="AD18" s="17">
        <v>0.11474765668867901</v>
      </c>
      <c r="AE18" s="17"/>
      <c r="AF18" s="17">
        <v>0.109746329286469</v>
      </c>
      <c r="AG18" s="17">
        <v>0.108489339745479</v>
      </c>
      <c r="AH18" s="17">
        <v>8.5567233350540894E-2</v>
      </c>
      <c r="AI18" s="17">
        <v>0.112571196917921</v>
      </c>
      <c r="AJ18" s="17">
        <v>0.10590114831156699</v>
      </c>
      <c r="AK18" s="17">
        <v>0.13012051035435901</v>
      </c>
      <c r="AL18" s="17"/>
      <c r="AM18" s="17">
        <v>7.3662542399371797E-2</v>
      </c>
      <c r="AN18" s="17">
        <v>0.10922057576510801</v>
      </c>
      <c r="AO18" s="17">
        <v>0.12773398900715499</v>
      </c>
      <c r="AP18" s="17">
        <v>0.118927208456915</v>
      </c>
      <c r="AQ18" s="17">
        <v>0.13356079212789901</v>
      </c>
      <c r="AR18" s="17">
        <v>0.14633181034977999</v>
      </c>
      <c r="AS18" s="17">
        <v>0.144525417142912</v>
      </c>
      <c r="AT18" s="17">
        <v>9.3074120734962698E-2</v>
      </c>
      <c r="AU18" s="17">
        <v>0.120217948052057</v>
      </c>
      <c r="AV18" s="17">
        <v>0.121565991521196</v>
      </c>
      <c r="AW18" s="17">
        <v>0.121478813900813</v>
      </c>
      <c r="AX18" s="17">
        <v>0.123665775920416</v>
      </c>
      <c r="AY18" s="17">
        <v>0.121299818389266</v>
      </c>
      <c r="AZ18" s="17">
        <v>0.156947137083915</v>
      </c>
      <c r="BA18" s="17">
        <v>4.9345842281652202E-2</v>
      </c>
      <c r="BB18" s="17">
        <v>6.4954475917002805E-2</v>
      </c>
      <c r="BC18" s="17"/>
      <c r="BD18" s="17">
        <v>0.124118280202152</v>
      </c>
      <c r="BE18" s="17">
        <v>8.8650556841204903E-2</v>
      </c>
      <c r="BF18" s="17">
        <v>0.121124831984624</v>
      </c>
      <c r="BG18" s="17"/>
      <c r="BH18" s="17">
        <v>0.113151380572898</v>
      </c>
      <c r="BI18" s="17">
        <v>0.15425626394952999</v>
      </c>
      <c r="BJ18" s="17">
        <v>8.3273767307897595E-2</v>
      </c>
      <c r="BK18" s="17"/>
      <c r="BL18" s="17">
        <v>0.14659067425779199</v>
      </c>
      <c r="BM18" s="17">
        <v>0.12348750204692401</v>
      </c>
      <c r="BN18" s="17">
        <v>0.100582203716949</v>
      </c>
      <c r="BO18" s="17"/>
      <c r="BP18" s="17">
        <v>9.2842468454845006E-2</v>
      </c>
      <c r="BQ18" s="17">
        <v>0.11726274462177599</v>
      </c>
      <c r="BR18" s="17"/>
      <c r="BS18" s="17">
        <v>0.13205711370689499</v>
      </c>
      <c r="BT18" s="17">
        <v>0.121291103446818</v>
      </c>
      <c r="BU18" s="17">
        <v>0.11598263062325299</v>
      </c>
      <c r="BV18" s="17">
        <v>0.100354538095348</v>
      </c>
      <c r="BW18" s="17"/>
      <c r="BX18" s="17">
        <v>8.41477547151636E-2</v>
      </c>
      <c r="BY18" s="17">
        <v>8.2767482457468899E-2</v>
      </c>
      <c r="BZ18" s="17">
        <v>0.117817276329944</v>
      </c>
      <c r="CA18" s="17"/>
      <c r="CB18" s="17">
        <v>0.119980975751334</v>
      </c>
      <c r="CC18" s="17">
        <v>8.2219210686749297E-2</v>
      </c>
      <c r="CD18" s="17">
        <v>8.1509770938881496E-2</v>
      </c>
      <c r="CE18" s="17">
        <v>8.9318869845901996E-2</v>
      </c>
      <c r="CF18" s="17">
        <v>0.169282125705881</v>
      </c>
      <c r="CG18" s="17">
        <v>0.16697644507235601</v>
      </c>
      <c r="CH18" s="17"/>
      <c r="CI18" s="17">
        <v>0.124950308442209</v>
      </c>
      <c r="CJ18" s="17">
        <v>9.1380285181366899E-2</v>
      </c>
      <c r="CK18" s="17">
        <v>0.14601398119504899</v>
      </c>
      <c r="CL18" s="17">
        <v>0.11446388962406601</v>
      </c>
    </row>
    <row r="19" spans="2:90" ht="29" x14ac:dyDescent="0.35">
      <c r="B19" s="21" t="s">
        <v>635</v>
      </c>
      <c r="C19" s="17">
        <v>0.10808696232873399</v>
      </c>
      <c r="D19" s="17">
        <v>0.10324734644017899</v>
      </c>
      <c r="E19" s="17">
        <v>0.11493804806725701</v>
      </c>
      <c r="F19" s="17"/>
      <c r="G19" s="17">
        <v>4.8848614546735301E-2</v>
      </c>
      <c r="H19" s="17">
        <v>7.5429185837591201E-2</v>
      </c>
      <c r="I19" s="17">
        <v>0.12375532241139001</v>
      </c>
      <c r="J19" s="17">
        <v>0.13341873301281601</v>
      </c>
      <c r="K19" s="17">
        <v>8.5735323108277403E-2</v>
      </c>
      <c r="L19" s="17">
        <v>0.123382489869166</v>
      </c>
      <c r="M19" s="17">
        <v>0.105603579293575</v>
      </c>
      <c r="N19" s="17">
        <v>0.13924572111616401</v>
      </c>
      <c r="O19" s="17">
        <v>0.131463335211462</v>
      </c>
      <c r="P19" s="17"/>
      <c r="Q19" s="17">
        <v>0.126990244186832</v>
      </c>
      <c r="R19" s="17">
        <v>0.114333773437786</v>
      </c>
      <c r="S19" s="17">
        <v>0.10708230741248</v>
      </c>
      <c r="T19" s="17">
        <v>0.10460698424076</v>
      </c>
      <c r="U19" s="17"/>
      <c r="V19" s="17">
        <v>0.122498050661562</v>
      </c>
      <c r="W19" s="17">
        <v>0.12607908211475</v>
      </c>
      <c r="X19" s="17">
        <v>0.120962729507441</v>
      </c>
      <c r="Y19" s="17">
        <v>7.9850992528650203E-2</v>
      </c>
      <c r="Z19" s="17">
        <v>9.5046635193520398E-2</v>
      </c>
      <c r="AA19" s="17">
        <v>0.116289849492112</v>
      </c>
      <c r="AB19" s="17">
        <v>0.106322665015396</v>
      </c>
      <c r="AC19" s="17">
        <v>0.108076374319053</v>
      </c>
      <c r="AD19" s="17">
        <v>8.5496247113218599E-2</v>
      </c>
      <c r="AE19" s="17"/>
      <c r="AF19" s="17">
        <v>9.0748780098574303E-2</v>
      </c>
      <c r="AG19" s="17">
        <v>0.100484330374513</v>
      </c>
      <c r="AH19" s="17">
        <v>0.12406073869303</v>
      </c>
      <c r="AI19" s="17">
        <v>9.2914811686831897E-2</v>
      </c>
      <c r="AJ19" s="17">
        <v>0.101318729296118</v>
      </c>
      <c r="AK19" s="17">
        <v>0.126434262684886</v>
      </c>
      <c r="AL19" s="17"/>
      <c r="AM19" s="17">
        <v>0.111255600349584</v>
      </c>
      <c r="AN19" s="17">
        <v>0.119405960965501</v>
      </c>
      <c r="AO19" s="17">
        <v>0.14010044593575799</v>
      </c>
      <c r="AP19" s="17">
        <v>9.8198838607381295E-2</v>
      </c>
      <c r="AQ19" s="17">
        <v>0.13670072709193401</v>
      </c>
      <c r="AR19" s="17">
        <v>0.13155657701057299</v>
      </c>
      <c r="AS19" s="17">
        <v>8.5196300891483195E-2</v>
      </c>
      <c r="AT19" s="17">
        <v>0.10197728514332401</v>
      </c>
      <c r="AU19" s="17">
        <v>7.7558976766589904E-2</v>
      </c>
      <c r="AV19" s="17">
        <v>0.102990214199865</v>
      </c>
      <c r="AW19" s="17">
        <v>0.109011833375932</v>
      </c>
      <c r="AX19" s="17">
        <v>0.11144520982641801</v>
      </c>
      <c r="AY19" s="17">
        <v>9.5065913806671898E-2</v>
      </c>
      <c r="AZ19" s="17">
        <v>7.7353020872041101E-2</v>
      </c>
      <c r="BA19" s="17">
        <v>0.14179212397351701</v>
      </c>
      <c r="BB19" s="17">
        <v>0.12768956454824501</v>
      </c>
      <c r="BC19" s="17"/>
      <c r="BD19" s="17">
        <v>0.12081230629565599</v>
      </c>
      <c r="BE19" s="17">
        <v>7.5138957834794601E-2</v>
      </c>
      <c r="BF19" s="17">
        <v>0.123596987609033</v>
      </c>
      <c r="BG19" s="17"/>
      <c r="BH19" s="17">
        <v>9.4573036969991295E-2</v>
      </c>
      <c r="BI19" s="17">
        <v>0.13593073956676999</v>
      </c>
      <c r="BJ19" s="17">
        <v>0.12524631959025401</v>
      </c>
      <c r="BK19" s="17"/>
      <c r="BL19" s="17">
        <v>0.116868250465485</v>
      </c>
      <c r="BM19" s="17">
        <v>0.15006446689163999</v>
      </c>
      <c r="BN19" s="17">
        <v>0.15686939520090801</v>
      </c>
      <c r="BO19" s="17"/>
      <c r="BP19" s="17">
        <v>9.3089187474296495E-2</v>
      </c>
      <c r="BQ19" s="17">
        <v>0.109080435565446</v>
      </c>
      <c r="BR19" s="17"/>
      <c r="BS19" s="17">
        <v>0.124294129493876</v>
      </c>
      <c r="BT19" s="17">
        <v>0.12981630448911999</v>
      </c>
      <c r="BU19" s="17">
        <v>0.11700652725010199</v>
      </c>
      <c r="BV19" s="17">
        <v>8.9032895184476199E-2</v>
      </c>
      <c r="BW19" s="17"/>
      <c r="BX19" s="17">
        <v>0.12958663802296899</v>
      </c>
      <c r="BY19" s="17">
        <v>9.6486253082369897E-2</v>
      </c>
      <c r="BZ19" s="17">
        <v>0.106669889368486</v>
      </c>
      <c r="CA19" s="17"/>
      <c r="CB19" s="17">
        <v>0.114887899720058</v>
      </c>
      <c r="CC19" s="17">
        <v>9.2030315499083401E-2</v>
      </c>
      <c r="CD19" s="17">
        <v>7.1928812688082794E-2</v>
      </c>
      <c r="CE19" s="17">
        <v>7.24252710034059E-2</v>
      </c>
      <c r="CF19" s="17">
        <v>0.18082739897802599</v>
      </c>
      <c r="CG19" s="17">
        <v>0.150832347138107</v>
      </c>
      <c r="CH19" s="17"/>
      <c r="CI19" s="17">
        <v>7.98013865749055E-2</v>
      </c>
      <c r="CJ19" s="17">
        <v>0.110641715209179</v>
      </c>
      <c r="CK19" s="17">
        <v>9.9546436421935405E-2</v>
      </c>
      <c r="CL19" s="17">
        <v>0.115199300151691</v>
      </c>
    </row>
    <row r="20" spans="2:90" ht="29" x14ac:dyDescent="0.35">
      <c r="B20" s="21" t="s">
        <v>636</v>
      </c>
      <c r="C20" s="17">
        <v>8.9644016952529104E-2</v>
      </c>
      <c r="D20" s="17">
        <v>9.4531913644221505E-2</v>
      </c>
      <c r="E20" s="17">
        <v>8.5049551408022395E-2</v>
      </c>
      <c r="F20" s="17"/>
      <c r="G20" s="17">
        <v>0.106719153242431</v>
      </c>
      <c r="H20" s="17">
        <v>0.13725392799464101</v>
      </c>
      <c r="I20" s="17">
        <v>7.5905515103999094E-2</v>
      </c>
      <c r="J20" s="17">
        <v>6.2478248478578503E-2</v>
      </c>
      <c r="K20" s="17">
        <v>0.109931186897837</v>
      </c>
      <c r="L20" s="17">
        <v>6.4173638303247293E-2</v>
      </c>
      <c r="M20" s="17">
        <v>0.113881560673339</v>
      </c>
      <c r="N20" s="17">
        <v>8.1285219009978898E-2</v>
      </c>
      <c r="O20" s="17">
        <v>5.8820134174511998E-2</v>
      </c>
      <c r="P20" s="17"/>
      <c r="Q20" s="17">
        <v>0.105816755862956</v>
      </c>
      <c r="R20" s="17">
        <v>5.9125162750356397E-2</v>
      </c>
      <c r="S20" s="17">
        <v>6.02923359511729E-2</v>
      </c>
      <c r="T20" s="17">
        <v>9.2772308362247896E-2</v>
      </c>
      <c r="U20" s="17"/>
      <c r="V20" s="17">
        <v>4.6314718652584803E-2</v>
      </c>
      <c r="W20" s="17">
        <v>8.8561840338248807E-2</v>
      </c>
      <c r="X20" s="17">
        <v>0.130768462564708</v>
      </c>
      <c r="Y20" s="17">
        <v>0.112243282505664</v>
      </c>
      <c r="Z20" s="17">
        <v>8.1813120226734398E-2</v>
      </c>
      <c r="AA20" s="17">
        <v>9.4331073758137998E-2</v>
      </c>
      <c r="AB20" s="17">
        <v>0.113253631434672</v>
      </c>
      <c r="AC20" s="17">
        <v>4.3799266385052202E-2</v>
      </c>
      <c r="AD20" s="17">
        <v>9.4631978303523406E-2</v>
      </c>
      <c r="AE20" s="17"/>
      <c r="AF20" s="17">
        <v>9.8843290765824807E-2</v>
      </c>
      <c r="AG20" s="17">
        <v>7.7135731140181601E-2</v>
      </c>
      <c r="AH20" s="17">
        <v>0.112246535942873</v>
      </c>
      <c r="AI20" s="17">
        <v>0.146659758050244</v>
      </c>
      <c r="AJ20" s="17">
        <v>8.6097906774837807E-2</v>
      </c>
      <c r="AK20" s="17">
        <v>7.8575581583823398E-2</v>
      </c>
      <c r="AL20" s="17"/>
      <c r="AM20" s="17">
        <v>8.8708773689978093E-2</v>
      </c>
      <c r="AN20" s="17">
        <v>7.4643780571079205E-2</v>
      </c>
      <c r="AO20" s="17">
        <v>7.6718474692649294E-2</v>
      </c>
      <c r="AP20" s="17">
        <v>6.8072565214526398E-2</v>
      </c>
      <c r="AQ20" s="17">
        <v>8.5011385552903093E-2</v>
      </c>
      <c r="AR20" s="17">
        <v>5.93128297074434E-2</v>
      </c>
      <c r="AS20" s="17">
        <v>0.10695765122218499</v>
      </c>
      <c r="AT20" s="17">
        <v>6.5341919971436402E-2</v>
      </c>
      <c r="AU20" s="17">
        <v>0.110554948932925</v>
      </c>
      <c r="AV20" s="17">
        <v>7.0956367066855305E-2</v>
      </c>
      <c r="AW20" s="17">
        <v>0.116844343088661</v>
      </c>
      <c r="AX20" s="17">
        <v>8.0133990751505998E-2</v>
      </c>
      <c r="AY20" s="17">
        <v>0.100876211330229</v>
      </c>
      <c r="AZ20" s="17">
        <v>9.5622986697750906E-2</v>
      </c>
      <c r="BA20" s="17">
        <v>0.16361140701996801</v>
      </c>
      <c r="BB20" s="17">
        <v>6.5920756806899697E-2</v>
      </c>
      <c r="BC20" s="17"/>
      <c r="BD20" s="17">
        <v>6.7097367875004296E-2</v>
      </c>
      <c r="BE20" s="17">
        <v>0.105770873953656</v>
      </c>
      <c r="BF20" s="17">
        <v>9.7130786936758196E-2</v>
      </c>
      <c r="BG20" s="17"/>
      <c r="BH20" s="17">
        <v>0.100037924882552</v>
      </c>
      <c r="BI20" s="17">
        <v>5.3930902735984401E-2</v>
      </c>
      <c r="BJ20" s="17">
        <v>8.9462591366532895E-2</v>
      </c>
      <c r="BK20" s="17"/>
      <c r="BL20" s="17">
        <v>8.0059709233884502E-2</v>
      </c>
      <c r="BM20" s="17">
        <v>6.2944330929518996E-2</v>
      </c>
      <c r="BN20" s="17">
        <v>9.34363524902148E-2</v>
      </c>
      <c r="BO20" s="17"/>
      <c r="BP20" s="17">
        <v>9.8016095413454504E-2</v>
      </c>
      <c r="BQ20" s="17">
        <v>9.9628966144547998E-2</v>
      </c>
      <c r="BR20" s="17"/>
      <c r="BS20" s="17">
        <v>7.4072934930798598E-2</v>
      </c>
      <c r="BT20" s="17">
        <v>7.81101180377511E-2</v>
      </c>
      <c r="BU20" s="17">
        <v>7.6536716331794596E-2</v>
      </c>
      <c r="BV20" s="17">
        <v>0.110435066716648</v>
      </c>
      <c r="BW20" s="17"/>
      <c r="BX20" s="17">
        <v>8.4920412036347995E-2</v>
      </c>
      <c r="BY20" s="17">
        <v>0.103471920675866</v>
      </c>
      <c r="BZ20" s="17">
        <v>8.9262248142115502E-2</v>
      </c>
      <c r="CA20" s="17"/>
      <c r="CB20" s="17">
        <v>6.06289592297466E-2</v>
      </c>
      <c r="CC20" s="17">
        <v>0.114369861428289</v>
      </c>
      <c r="CD20" s="17">
        <v>0.135540557557945</v>
      </c>
      <c r="CE20" s="17">
        <v>0.102349620122531</v>
      </c>
      <c r="CF20" s="17">
        <v>7.1328610108540302E-2</v>
      </c>
      <c r="CG20" s="17">
        <v>2.9484127958100001E-2</v>
      </c>
      <c r="CH20" s="17"/>
      <c r="CI20" s="17">
        <v>0.11987563552097701</v>
      </c>
      <c r="CJ20" s="17">
        <v>9.2885001641933695E-2</v>
      </c>
      <c r="CK20" s="17">
        <v>6.7077341602074306E-2</v>
      </c>
      <c r="CL20" s="17">
        <v>8.6956618393989493E-2</v>
      </c>
    </row>
    <row r="21" spans="2:90" ht="29" x14ac:dyDescent="0.35">
      <c r="B21" s="21" t="s">
        <v>637</v>
      </c>
      <c r="C21" s="17">
        <v>8.6754859573058798E-2</v>
      </c>
      <c r="D21" s="17">
        <v>9.1594769668748605E-2</v>
      </c>
      <c r="E21" s="17">
        <v>8.20608108007225E-2</v>
      </c>
      <c r="F21" s="17"/>
      <c r="G21" s="17">
        <v>7.0440452683044996E-2</v>
      </c>
      <c r="H21" s="17">
        <v>6.6520621421430698E-2</v>
      </c>
      <c r="I21" s="17">
        <v>9.3039592564685705E-2</v>
      </c>
      <c r="J21" s="17">
        <v>9.7679956370088195E-2</v>
      </c>
      <c r="K21" s="17">
        <v>8.7025110621324203E-2</v>
      </c>
      <c r="L21" s="17">
        <v>8.2028495466902301E-2</v>
      </c>
      <c r="M21" s="17">
        <v>7.2384639496836198E-2</v>
      </c>
      <c r="N21" s="17">
        <v>0.102187941131013</v>
      </c>
      <c r="O21" s="17">
        <v>0.10698298822471999</v>
      </c>
      <c r="P21" s="17"/>
      <c r="Q21" s="17">
        <v>9.4266757407779705E-2</v>
      </c>
      <c r="R21" s="17">
        <v>0.10022399852362</v>
      </c>
      <c r="S21" s="17">
        <v>0.105467165018823</v>
      </c>
      <c r="T21" s="17">
        <v>8.4394001097597204E-2</v>
      </c>
      <c r="U21" s="17"/>
      <c r="V21" s="17">
        <v>0.115055300451975</v>
      </c>
      <c r="W21" s="17">
        <v>9.0444763450439294E-2</v>
      </c>
      <c r="X21" s="17">
        <v>6.6020716602928603E-2</v>
      </c>
      <c r="Y21" s="17">
        <v>7.2397217128378696E-2</v>
      </c>
      <c r="Z21" s="17">
        <v>8.2744846114058399E-2</v>
      </c>
      <c r="AA21" s="17">
        <v>7.3078392404362105E-2</v>
      </c>
      <c r="AB21" s="17">
        <v>7.9971410177156504E-2</v>
      </c>
      <c r="AC21" s="17">
        <v>8.9633251012508894E-2</v>
      </c>
      <c r="AD21" s="17">
        <v>9.19877744155424E-2</v>
      </c>
      <c r="AE21" s="17"/>
      <c r="AF21" s="17">
        <v>7.9691558599536805E-2</v>
      </c>
      <c r="AG21" s="17">
        <v>8.0302627059556805E-2</v>
      </c>
      <c r="AH21" s="17">
        <v>0.10421574928928901</v>
      </c>
      <c r="AI21" s="17">
        <v>5.6346847174475398E-2</v>
      </c>
      <c r="AJ21" s="17">
        <v>6.0986748119836003E-2</v>
      </c>
      <c r="AK21" s="17">
        <v>0.11081766712597101</v>
      </c>
      <c r="AL21" s="17"/>
      <c r="AM21" s="17">
        <v>8.5557092472342305E-2</v>
      </c>
      <c r="AN21" s="17">
        <v>8.0271088118513606E-2</v>
      </c>
      <c r="AO21" s="17">
        <v>9.4126863724989601E-2</v>
      </c>
      <c r="AP21" s="17">
        <v>6.3118225873871794E-2</v>
      </c>
      <c r="AQ21" s="17">
        <v>8.2949224825734899E-2</v>
      </c>
      <c r="AR21" s="17">
        <v>8.5808327373173801E-2</v>
      </c>
      <c r="AS21" s="17">
        <v>0.11031174838345301</v>
      </c>
      <c r="AT21" s="17">
        <v>6.5788559423563403E-2</v>
      </c>
      <c r="AU21" s="17">
        <v>6.4989910760470199E-2</v>
      </c>
      <c r="AV21" s="17">
        <v>0.10481818550945</v>
      </c>
      <c r="AW21" s="17">
        <v>0.11977993790955301</v>
      </c>
      <c r="AX21" s="17">
        <v>5.6660218839621398E-2</v>
      </c>
      <c r="AY21" s="17">
        <v>0.131874232780469</v>
      </c>
      <c r="AZ21" s="17">
        <v>5.7072298005000299E-2</v>
      </c>
      <c r="BA21" s="17">
        <v>0.151197665823461</v>
      </c>
      <c r="BB21" s="17">
        <v>0.114435783797751</v>
      </c>
      <c r="BC21" s="17"/>
      <c r="BD21" s="17">
        <v>9.1995245571483197E-2</v>
      </c>
      <c r="BE21" s="17">
        <v>7.5067317155349395E-2</v>
      </c>
      <c r="BF21" s="17">
        <v>9.3980833779167605E-2</v>
      </c>
      <c r="BG21" s="17"/>
      <c r="BH21" s="17">
        <v>6.9375071691636606E-2</v>
      </c>
      <c r="BI21" s="17">
        <v>0.115866464362838</v>
      </c>
      <c r="BJ21" s="17">
        <v>0.14892326695263899</v>
      </c>
      <c r="BK21" s="17"/>
      <c r="BL21" s="17">
        <v>0.14198836640160301</v>
      </c>
      <c r="BM21" s="17">
        <v>9.0252005890099102E-2</v>
      </c>
      <c r="BN21" s="17">
        <v>8.7593140861582902E-2</v>
      </c>
      <c r="BO21" s="17"/>
      <c r="BP21" s="17">
        <v>8.3435759598653403E-2</v>
      </c>
      <c r="BQ21" s="17">
        <v>8.6116468196230894E-2</v>
      </c>
      <c r="BR21" s="17"/>
      <c r="BS21" s="17">
        <v>8.74521269588312E-2</v>
      </c>
      <c r="BT21" s="17">
        <v>8.2389380769353801E-2</v>
      </c>
      <c r="BU21" s="17">
        <v>9.9706278337803503E-2</v>
      </c>
      <c r="BV21" s="17">
        <v>8.2829280495680002E-2</v>
      </c>
      <c r="BW21" s="17"/>
      <c r="BX21" s="17">
        <v>9.8600965907275906E-2</v>
      </c>
      <c r="BY21" s="17">
        <v>7.0606143508639099E-2</v>
      </c>
      <c r="BZ21" s="17">
        <v>8.6573627623844296E-2</v>
      </c>
      <c r="CA21" s="17"/>
      <c r="CB21" s="17">
        <v>6.8404776664736003E-2</v>
      </c>
      <c r="CC21" s="17">
        <v>7.4732200692800302E-2</v>
      </c>
      <c r="CD21" s="17">
        <v>3.8357529804097901E-2</v>
      </c>
      <c r="CE21" s="17">
        <v>7.7466983755486399E-2</v>
      </c>
      <c r="CF21" s="17">
        <v>0.14511555222091499</v>
      </c>
      <c r="CG21" s="17">
        <v>0.15599368186233301</v>
      </c>
      <c r="CH21" s="17"/>
      <c r="CI21" s="17">
        <v>8.6488739789651506E-2</v>
      </c>
      <c r="CJ21" s="17">
        <v>6.9542062903478502E-2</v>
      </c>
      <c r="CK21" s="17">
        <v>0.10259775656292799</v>
      </c>
      <c r="CL21" s="17">
        <v>9.27495009110509E-2</v>
      </c>
    </row>
    <row r="22" spans="2:90" ht="29" x14ac:dyDescent="0.35">
      <c r="B22" s="21" t="s">
        <v>638</v>
      </c>
      <c r="C22" s="17">
        <v>7.6977357614282496E-2</v>
      </c>
      <c r="D22" s="17">
        <v>8.59883515107214E-2</v>
      </c>
      <c r="E22" s="17">
        <v>6.9405238201133798E-2</v>
      </c>
      <c r="F22" s="17"/>
      <c r="G22" s="17">
        <v>8.5008498109554395E-2</v>
      </c>
      <c r="H22" s="17">
        <v>5.51942818488632E-2</v>
      </c>
      <c r="I22" s="17">
        <v>6.1764361678967102E-2</v>
      </c>
      <c r="J22" s="17">
        <v>7.0349843081712896E-2</v>
      </c>
      <c r="K22" s="17">
        <v>8.89735546753532E-2</v>
      </c>
      <c r="L22" s="17">
        <v>7.4951778044637707E-2</v>
      </c>
      <c r="M22" s="17">
        <v>8.4947551284292405E-2</v>
      </c>
      <c r="N22" s="17">
        <v>6.8012234504426006E-2</v>
      </c>
      <c r="O22" s="17">
        <v>0.100802839427035</v>
      </c>
      <c r="P22" s="17"/>
      <c r="Q22" s="17">
        <v>9.1574129530488504E-2</v>
      </c>
      <c r="R22" s="17">
        <v>7.1988107751879402E-2</v>
      </c>
      <c r="S22" s="17">
        <v>8.2449688140535396E-2</v>
      </c>
      <c r="T22" s="17">
        <v>7.4679927583197803E-2</v>
      </c>
      <c r="U22" s="17"/>
      <c r="V22" s="17">
        <v>7.3305165508164905E-2</v>
      </c>
      <c r="W22" s="17">
        <v>8.8706343639581797E-2</v>
      </c>
      <c r="X22" s="17">
        <v>9.1209370932615996E-2</v>
      </c>
      <c r="Y22" s="17">
        <v>3.5421087188578497E-2</v>
      </c>
      <c r="Z22" s="17">
        <v>8.0887655132535805E-2</v>
      </c>
      <c r="AA22" s="17">
        <v>8.1364249950148196E-2</v>
      </c>
      <c r="AB22" s="17">
        <v>9.5680365974238804E-2</v>
      </c>
      <c r="AC22" s="17">
        <v>7.2428285635942904E-2</v>
      </c>
      <c r="AD22" s="17">
        <v>7.0729644782223794E-2</v>
      </c>
      <c r="AE22" s="17"/>
      <c r="AF22" s="17">
        <v>6.4650359504530699E-2</v>
      </c>
      <c r="AG22" s="17">
        <v>7.4623117735846498E-2</v>
      </c>
      <c r="AH22" s="17">
        <v>9.9165765343075293E-2</v>
      </c>
      <c r="AI22" s="17">
        <v>5.1799337704274202E-2</v>
      </c>
      <c r="AJ22" s="17">
        <v>8.1234950679817994E-2</v>
      </c>
      <c r="AK22" s="17">
        <v>8.1794011556859406E-2</v>
      </c>
      <c r="AL22" s="17"/>
      <c r="AM22" s="17">
        <v>7.10952215171297E-2</v>
      </c>
      <c r="AN22" s="17">
        <v>6.0870307912679597E-2</v>
      </c>
      <c r="AO22" s="17">
        <v>0.103751437358082</v>
      </c>
      <c r="AP22" s="17">
        <v>6.4538908850091503E-2</v>
      </c>
      <c r="AQ22" s="17">
        <v>0.102529634529578</v>
      </c>
      <c r="AR22" s="17">
        <v>8.8739076005158193E-2</v>
      </c>
      <c r="AS22" s="17">
        <v>5.3082049766903901E-2</v>
      </c>
      <c r="AT22" s="17">
        <v>0.101646566066525</v>
      </c>
      <c r="AU22" s="17">
        <v>6.2462827026885499E-2</v>
      </c>
      <c r="AV22" s="17">
        <v>0.10945442326901</v>
      </c>
      <c r="AW22" s="17">
        <v>9.7482947318990598E-2</v>
      </c>
      <c r="AX22" s="17">
        <v>6.1444882261966302E-2</v>
      </c>
      <c r="AY22" s="17">
        <v>0.10338758036593999</v>
      </c>
      <c r="AZ22" s="17">
        <v>7.0871796017169794E-2</v>
      </c>
      <c r="BA22" s="17">
        <v>7.2098679290749798E-2</v>
      </c>
      <c r="BB22" s="17">
        <v>8.1982648551936904E-2</v>
      </c>
      <c r="BC22" s="17"/>
      <c r="BD22" s="17">
        <v>7.1716374793642207E-2</v>
      </c>
      <c r="BE22" s="17">
        <v>7.2627014534997605E-2</v>
      </c>
      <c r="BF22" s="17">
        <v>8.27889968023552E-2</v>
      </c>
      <c r="BG22" s="17"/>
      <c r="BH22" s="17">
        <v>7.6265655366260898E-2</v>
      </c>
      <c r="BI22" s="17">
        <v>7.0258699942812794E-2</v>
      </c>
      <c r="BJ22" s="17">
        <v>7.76590286535805E-2</v>
      </c>
      <c r="BK22" s="17"/>
      <c r="BL22" s="17">
        <v>9.4292015596420406E-2</v>
      </c>
      <c r="BM22" s="17">
        <v>9.1014927544158894E-2</v>
      </c>
      <c r="BN22" s="17">
        <v>5.32834336074905E-2</v>
      </c>
      <c r="BO22" s="17"/>
      <c r="BP22" s="17">
        <v>6.1928673605510798E-2</v>
      </c>
      <c r="BQ22" s="17">
        <v>8.3966102231115294E-2</v>
      </c>
      <c r="BR22" s="17"/>
      <c r="BS22" s="17">
        <v>8.1432302317518607E-2</v>
      </c>
      <c r="BT22" s="17">
        <v>8.8396458604039996E-2</v>
      </c>
      <c r="BU22" s="17">
        <v>9.0700547930710307E-2</v>
      </c>
      <c r="BV22" s="17">
        <v>6.4526913995474597E-2</v>
      </c>
      <c r="BW22" s="17"/>
      <c r="BX22" s="17">
        <v>8.3882474795276205E-2</v>
      </c>
      <c r="BY22" s="17">
        <v>8.4310523884093796E-2</v>
      </c>
      <c r="BZ22" s="17">
        <v>7.5842652642963498E-2</v>
      </c>
      <c r="CA22" s="17"/>
      <c r="CB22" s="17">
        <v>8.1154725271119693E-2</v>
      </c>
      <c r="CC22" s="17">
        <v>5.1553029787993199E-2</v>
      </c>
      <c r="CD22" s="17">
        <v>5.88338556783225E-2</v>
      </c>
      <c r="CE22" s="17">
        <v>5.1876842636172101E-2</v>
      </c>
      <c r="CF22" s="17">
        <v>0.116363546746497</v>
      </c>
      <c r="CG22" s="17">
        <v>0.12349077323018</v>
      </c>
      <c r="CH22" s="17"/>
      <c r="CI22" s="17">
        <v>8.7166846469900999E-2</v>
      </c>
      <c r="CJ22" s="17">
        <v>5.3134935716403001E-2</v>
      </c>
      <c r="CK22" s="17">
        <v>0.104073489765052</v>
      </c>
      <c r="CL22" s="17">
        <v>8.1541067077387105E-2</v>
      </c>
    </row>
    <row r="23" spans="2:90" x14ac:dyDescent="0.35">
      <c r="B23" s="21" t="s">
        <v>639</v>
      </c>
      <c r="C23" s="23">
        <v>7.2084478045616796E-2</v>
      </c>
      <c r="D23" s="23">
        <v>8.1544909134333404E-2</v>
      </c>
      <c r="E23" s="23">
        <v>6.3971983590802903E-2</v>
      </c>
      <c r="F23" s="23"/>
      <c r="G23" s="23">
        <v>4.9737465202378803E-2</v>
      </c>
      <c r="H23" s="23">
        <v>8.1813055291486303E-2</v>
      </c>
      <c r="I23" s="23">
        <v>6.4806009640220999E-2</v>
      </c>
      <c r="J23" s="23">
        <v>7.0257690508552906E-2</v>
      </c>
      <c r="K23" s="23">
        <v>6.2727220684615101E-2</v>
      </c>
      <c r="L23" s="23">
        <v>6.24602571163776E-2</v>
      </c>
      <c r="M23" s="23">
        <v>7.2659593533744293E-2</v>
      </c>
      <c r="N23" s="23">
        <v>7.4485585850574701E-2</v>
      </c>
      <c r="O23" s="23">
        <v>0.10582115087977</v>
      </c>
      <c r="P23" s="23"/>
      <c r="Q23" s="23">
        <v>8.5749097818240194E-2</v>
      </c>
      <c r="R23" s="23">
        <v>0.118915560237998</v>
      </c>
      <c r="S23" s="23">
        <v>7.8706800213651798E-2</v>
      </c>
      <c r="T23" s="23">
        <v>6.6000645806791103E-2</v>
      </c>
      <c r="U23" s="23"/>
      <c r="V23" s="23">
        <v>8.1466226122496904E-2</v>
      </c>
      <c r="W23" s="23">
        <v>7.8877420812740601E-2</v>
      </c>
      <c r="X23" s="23">
        <v>5.62620792553334E-2</v>
      </c>
      <c r="Y23" s="23">
        <v>6.8388556815821303E-2</v>
      </c>
      <c r="Z23" s="23">
        <v>8.0424436913734201E-2</v>
      </c>
      <c r="AA23" s="23">
        <v>8.4799680048133694E-2</v>
      </c>
      <c r="AB23" s="23">
        <v>5.1968875983816602E-2</v>
      </c>
      <c r="AC23" s="23">
        <v>3.9722337566748402E-2</v>
      </c>
      <c r="AD23" s="23">
        <v>7.6551397828073506E-2</v>
      </c>
      <c r="AE23" s="23"/>
      <c r="AF23" s="23">
        <v>6.1984675529179099E-2</v>
      </c>
      <c r="AG23" s="23">
        <v>8.3848391059259703E-2</v>
      </c>
      <c r="AH23" s="23">
        <v>7.2794053485396304E-2</v>
      </c>
      <c r="AI23" s="23">
        <v>0.105460472836636</v>
      </c>
      <c r="AJ23" s="23">
        <v>6.1438403358103702E-2</v>
      </c>
      <c r="AK23" s="23">
        <v>7.4363487482110593E-2</v>
      </c>
      <c r="AL23" s="23"/>
      <c r="AM23" s="23">
        <v>7.4134678777458607E-2</v>
      </c>
      <c r="AN23" s="23">
        <v>4.1900326994857802E-2</v>
      </c>
      <c r="AO23" s="23">
        <v>0.101979651237126</v>
      </c>
      <c r="AP23" s="23">
        <v>7.5521112699311402E-2</v>
      </c>
      <c r="AQ23" s="23">
        <v>5.5751505631479299E-2</v>
      </c>
      <c r="AR23" s="23">
        <v>0.10373459949099301</v>
      </c>
      <c r="AS23" s="23">
        <v>8.8371152898951394E-2</v>
      </c>
      <c r="AT23" s="23">
        <v>9.5217020604449101E-2</v>
      </c>
      <c r="AU23" s="23">
        <v>5.7710345247366297E-2</v>
      </c>
      <c r="AV23" s="23">
        <v>7.1843125640516106E-2</v>
      </c>
      <c r="AW23" s="23">
        <v>6.5070115415386001E-2</v>
      </c>
      <c r="AX23" s="23">
        <v>9.57849519428738E-2</v>
      </c>
      <c r="AY23" s="23">
        <v>6.5056547446641799E-2</v>
      </c>
      <c r="AZ23" s="23">
        <v>5.6312302506718197E-2</v>
      </c>
      <c r="BA23" s="23">
        <v>0.12481509174378801</v>
      </c>
      <c r="BB23" s="23">
        <v>7.43746140238878E-2</v>
      </c>
      <c r="BC23" s="23"/>
      <c r="BD23" s="23">
        <v>5.7900173585683903E-2</v>
      </c>
      <c r="BE23" s="23">
        <v>6.5178332986679494E-2</v>
      </c>
      <c r="BF23" s="23">
        <v>8.5141303396504595E-2</v>
      </c>
      <c r="BG23" s="23"/>
      <c r="BH23" s="23">
        <v>6.2417150489529998E-2</v>
      </c>
      <c r="BI23" s="23">
        <v>8.3800522087232598E-2</v>
      </c>
      <c r="BJ23" s="23">
        <v>9.4530177369516494E-2</v>
      </c>
      <c r="BK23" s="23"/>
      <c r="BL23" s="23">
        <v>6.29713895244262E-2</v>
      </c>
      <c r="BM23" s="23">
        <v>7.3794154029768702E-2</v>
      </c>
      <c r="BN23" s="23">
        <v>4.9656745594119603E-2</v>
      </c>
      <c r="BO23" s="23"/>
      <c r="BP23" s="23">
        <v>6.0854155011662497E-2</v>
      </c>
      <c r="BQ23" s="23">
        <v>8.0591805716842005E-2</v>
      </c>
      <c r="BR23" s="23"/>
      <c r="BS23" s="23">
        <v>7.0780036469197394E-2</v>
      </c>
      <c r="BT23" s="23">
        <v>8.4477678176809595E-2</v>
      </c>
      <c r="BU23" s="23">
        <v>6.3482532094033803E-2</v>
      </c>
      <c r="BV23" s="23">
        <v>7.0603523277344996E-2</v>
      </c>
      <c r="BW23" s="23"/>
      <c r="BX23" s="23">
        <v>5.8439836925376701E-2</v>
      </c>
      <c r="BY23" s="23">
        <v>6.8523379651417707E-2</v>
      </c>
      <c r="BZ23" s="23">
        <v>7.36550626507088E-2</v>
      </c>
      <c r="CA23" s="23"/>
      <c r="CB23" s="23">
        <v>3.9307935938606098E-2</v>
      </c>
      <c r="CC23" s="23">
        <v>6.1914307807113503E-2</v>
      </c>
      <c r="CD23" s="23">
        <v>4.8589967782768202E-2</v>
      </c>
      <c r="CE23" s="23">
        <v>6.6999735728605E-2</v>
      </c>
      <c r="CF23" s="23">
        <v>0.11006838007020101</v>
      </c>
      <c r="CG23" s="23">
        <v>0.132345690736067</v>
      </c>
      <c r="CH23" s="23"/>
      <c r="CI23" s="23">
        <v>6.5628632410846002E-2</v>
      </c>
      <c r="CJ23" s="23">
        <v>5.2688891321392803E-2</v>
      </c>
      <c r="CK23" s="23">
        <v>0.124604570431101</v>
      </c>
      <c r="CL23" s="23">
        <v>7.0992835892122602E-2</v>
      </c>
    </row>
    <row r="24" spans="2:90" x14ac:dyDescent="0.35">
      <c r="B24" s="16"/>
    </row>
    <row r="25" spans="2:90" x14ac:dyDescent="0.35">
      <c r="B25" t="s">
        <v>118</v>
      </c>
    </row>
    <row r="26" spans="2:90" x14ac:dyDescent="0.35">
      <c r="B26" t="s">
        <v>119</v>
      </c>
    </row>
    <row r="28" spans="2:90" x14ac:dyDescent="0.35">
      <c r="B2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B2:CL2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642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639</v>
      </c>
      <c r="C9" s="17">
        <v>0.31260321964401599</v>
      </c>
      <c r="D9" s="17">
        <v>0.26606756545682803</v>
      </c>
      <c r="E9" s="17">
        <v>0.354206511501794</v>
      </c>
      <c r="F9" s="17"/>
      <c r="G9" s="17">
        <v>0.30837410419255401</v>
      </c>
      <c r="H9" s="17">
        <v>0.29346272594183898</v>
      </c>
      <c r="I9" s="17">
        <v>0.27943862879999498</v>
      </c>
      <c r="J9" s="17">
        <v>0.33965486622748597</v>
      </c>
      <c r="K9" s="17">
        <v>0.32933816280313899</v>
      </c>
      <c r="L9" s="17">
        <v>0.34465142804833598</v>
      </c>
      <c r="M9" s="17">
        <v>0.346052570847661</v>
      </c>
      <c r="N9" s="17">
        <v>0.26642692936944001</v>
      </c>
      <c r="O9" s="17">
        <v>0.30646098649855302</v>
      </c>
      <c r="P9" s="17"/>
      <c r="Q9" s="17">
        <v>0.34151676645990803</v>
      </c>
      <c r="R9" s="17">
        <v>0.33972792762835902</v>
      </c>
      <c r="S9" s="17">
        <v>0.40882337348018799</v>
      </c>
      <c r="T9" s="17">
        <v>0.30466035861346802</v>
      </c>
      <c r="U9" s="17"/>
      <c r="V9" s="17">
        <v>0.277101055020464</v>
      </c>
      <c r="W9" s="17">
        <v>0.35432473678492599</v>
      </c>
      <c r="X9" s="17">
        <v>0.30175657038454001</v>
      </c>
      <c r="Y9" s="17">
        <v>0.28491212309193398</v>
      </c>
      <c r="Z9" s="17">
        <v>0.336925873653521</v>
      </c>
      <c r="AA9" s="17">
        <v>0.29491496420755797</v>
      </c>
      <c r="AB9" s="17">
        <v>0.28080856994958903</v>
      </c>
      <c r="AC9" s="17">
        <v>0.29474585950445298</v>
      </c>
      <c r="AD9" s="17">
        <v>0.36391142760102901</v>
      </c>
      <c r="AE9" s="17"/>
      <c r="AF9" s="17">
        <v>0.30959504967720802</v>
      </c>
      <c r="AG9" s="17">
        <v>0.33830638826901799</v>
      </c>
      <c r="AH9" s="17">
        <v>0.332044154423626</v>
      </c>
      <c r="AI9" s="17">
        <v>0.191642792642576</v>
      </c>
      <c r="AJ9" s="17">
        <v>0.30880907626820697</v>
      </c>
      <c r="AK9" s="17">
        <v>0.31358171001701401</v>
      </c>
      <c r="AL9" s="17"/>
      <c r="AM9" s="17">
        <v>0.22286955501865999</v>
      </c>
      <c r="AN9" s="17">
        <v>0.27510314490224802</v>
      </c>
      <c r="AO9" s="17">
        <v>0.29007846927724601</v>
      </c>
      <c r="AP9" s="17">
        <v>0.31436977869004301</v>
      </c>
      <c r="AQ9" s="17">
        <v>0.33263361043266598</v>
      </c>
      <c r="AR9" s="17">
        <v>0.31007780762818699</v>
      </c>
      <c r="AS9" s="17">
        <v>0.32461597215045002</v>
      </c>
      <c r="AT9" s="17">
        <v>0.29808356576325101</v>
      </c>
      <c r="AU9" s="17">
        <v>0.34774944235553801</v>
      </c>
      <c r="AV9" s="17">
        <v>0.33412538764081101</v>
      </c>
      <c r="AW9" s="17">
        <v>0.35911057821576797</v>
      </c>
      <c r="AX9" s="17">
        <v>0.32805995553381001</v>
      </c>
      <c r="AY9" s="17">
        <v>0.33404326952154501</v>
      </c>
      <c r="AZ9" s="17">
        <v>0.36229187230842502</v>
      </c>
      <c r="BA9" s="17">
        <v>0.28163545960895398</v>
      </c>
      <c r="BB9" s="17">
        <v>0.37872465522595999</v>
      </c>
      <c r="BC9" s="17"/>
      <c r="BD9" s="17">
        <v>0.35710319958456799</v>
      </c>
      <c r="BE9" s="17">
        <v>0.30510649893884301</v>
      </c>
      <c r="BF9" s="17">
        <v>0.28307121241459499</v>
      </c>
      <c r="BG9" s="17"/>
      <c r="BH9" s="17">
        <v>0.32325331596581602</v>
      </c>
      <c r="BI9" s="17">
        <v>0.30122109692557802</v>
      </c>
      <c r="BJ9" s="17">
        <v>0.37802731451808302</v>
      </c>
      <c r="BK9" s="17"/>
      <c r="BL9" s="17">
        <v>0.25404559967548301</v>
      </c>
      <c r="BM9" s="17">
        <v>0.30398863580299201</v>
      </c>
      <c r="BN9" s="17">
        <v>0.34195330469096902</v>
      </c>
      <c r="BO9" s="17"/>
      <c r="BP9" s="17">
        <v>0.33779224716135398</v>
      </c>
      <c r="BQ9" s="17">
        <v>0.284587664061762</v>
      </c>
      <c r="BR9" s="17"/>
      <c r="BS9" s="17">
        <v>0.35511810273483502</v>
      </c>
      <c r="BT9" s="17">
        <v>0.35693704490836398</v>
      </c>
      <c r="BU9" s="17">
        <v>0.339969851327868</v>
      </c>
      <c r="BV9" s="17">
        <v>0.27554583969387397</v>
      </c>
      <c r="BW9" s="17"/>
      <c r="BX9" s="17">
        <v>0.32178431248735501</v>
      </c>
      <c r="BY9" s="17">
        <v>0.37955260358597398</v>
      </c>
      <c r="BZ9" s="17">
        <v>0.30757960115909699</v>
      </c>
      <c r="CA9" s="17"/>
      <c r="CB9" s="17">
        <v>0.40266180587007</v>
      </c>
      <c r="CC9" s="17">
        <v>0.31880609090351703</v>
      </c>
      <c r="CD9" s="17">
        <v>0.29881782101536097</v>
      </c>
      <c r="CE9" s="17">
        <v>0.32895685000949398</v>
      </c>
      <c r="CF9" s="17">
        <v>0.30756400214722901</v>
      </c>
      <c r="CG9" s="17">
        <v>0.20238878110408401</v>
      </c>
      <c r="CH9" s="17"/>
      <c r="CI9" s="17">
        <v>0.20446993181510001</v>
      </c>
      <c r="CJ9" s="17">
        <v>0.43250345925480899</v>
      </c>
      <c r="CK9" s="17">
        <v>0.20049356029889001</v>
      </c>
      <c r="CL9" s="17">
        <v>0.29598783734087603</v>
      </c>
    </row>
    <row r="10" spans="2:90" ht="29" x14ac:dyDescent="0.35">
      <c r="B10" s="21" t="s">
        <v>637</v>
      </c>
      <c r="C10" s="17">
        <v>0.245800561692607</v>
      </c>
      <c r="D10" s="17">
        <v>0.20609510630898101</v>
      </c>
      <c r="E10" s="17">
        <v>0.28068998906893999</v>
      </c>
      <c r="F10" s="17"/>
      <c r="G10" s="17">
        <v>0.20624980234784901</v>
      </c>
      <c r="H10" s="17">
        <v>0.25945827517879999</v>
      </c>
      <c r="I10" s="17">
        <v>0.20974552543321001</v>
      </c>
      <c r="J10" s="17">
        <v>0.30262470712645601</v>
      </c>
      <c r="K10" s="17">
        <v>0.23591370883530199</v>
      </c>
      <c r="L10" s="17">
        <v>0.28482867994906202</v>
      </c>
      <c r="M10" s="17">
        <v>0.287275279517618</v>
      </c>
      <c r="N10" s="17">
        <v>0.197078813667252</v>
      </c>
      <c r="O10" s="17">
        <v>0.22986941468369701</v>
      </c>
      <c r="P10" s="17"/>
      <c r="Q10" s="17">
        <v>0.252087223971658</v>
      </c>
      <c r="R10" s="17">
        <v>0.189813776107426</v>
      </c>
      <c r="S10" s="17">
        <v>0.28702579605124201</v>
      </c>
      <c r="T10" s="17">
        <v>0.247509922996547</v>
      </c>
      <c r="U10" s="17"/>
      <c r="V10" s="17">
        <v>0.240074718902407</v>
      </c>
      <c r="W10" s="17">
        <v>0.26024121787648102</v>
      </c>
      <c r="X10" s="17">
        <v>0.24157370300418601</v>
      </c>
      <c r="Y10" s="17">
        <v>0.228874002432079</v>
      </c>
      <c r="Z10" s="17">
        <v>0.25699837914920798</v>
      </c>
      <c r="AA10" s="17">
        <v>0.20020811535572899</v>
      </c>
      <c r="AB10" s="17">
        <v>0.23649643521138</v>
      </c>
      <c r="AC10" s="17">
        <v>0.28321438397760801</v>
      </c>
      <c r="AD10" s="17">
        <v>0.27647836583004698</v>
      </c>
      <c r="AE10" s="17"/>
      <c r="AF10" s="17">
        <v>0.247297542191909</v>
      </c>
      <c r="AG10" s="17">
        <v>0.24631478658706599</v>
      </c>
      <c r="AH10" s="17">
        <v>0.24318786122324701</v>
      </c>
      <c r="AI10" s="17">
        <v>0.18004553700616799</v>
      </c>
      <c r="AJ10" s="17">
        <v>0.26948975927892499</v>
      </c>
      <c r="AK10" s="17">
        <v>0.240186972154424</v>
      </c>
      <c r="AL10" s="17"/>
      <c r="AM10" s="17">
        <v>0.237380172431475</v>
      </c>
      <c r="AN10" s="17">
        <v>0.224529843840195</v>
      </c>
      <c r="AO10" s="17">
        <v>0.28814944396299602</v>
      </c>
      <c r="AP10" s="17">
        <v>0.20296106842028</v>
      </c>
      <c r="AQ10" s="17">
        <v>0.29527353585539701</v>
      </c>
      <c r="AR10" s="17">
        <v>0.28114196203967001</v>
      </c>
      <c r="AS10" s="17">
        <v>0.212773127830546</v>
      </c>
      <c r="AT10" s="17">
        <v>0.240569052707751</v>
      </c>
      <c r="AU10" s="17">
        <v>0.32066073137649898</v>
      </c>
      <c r="AV10" s="17">
        <v>0.28570525321430501</v>
      </c>
      <c r="AW10" s="17">
        <v>0.22322256761449799</v>
      </c>
      <c r="AX10" s="17">
        <v>0.249530694300716</v>
      </c>
      <c r="AY10" s="17">
        <v>0.15574070678829299</v>
      </c>
      <c r="AZ10" s="17">
        <v>0.33690794432177801</v>
      </c>
      <c r="BA10" s="17">
        <v>0.16234024371644601</v>
      </c>
      <c r="BB10" s="17">
        <v>0.24175768290414801</v>
      </c>
      <c r="BC10" s="17"/>
      <c r="BD10" s="17">
        <v>0.27257055665746199</v>
      </c>
      <c r="BE10" s="17">
        <v>0.227636859246754</v>
      </c>
      <c r="BF10" s="17">
        <v>0.240288566252706</v>
      </c>
      <c r="BG10" s="17"/>
      <c r="BH10" s="17">
        <v>0.26390229419296102</v>
      </c>
      <c r="BI10" s="17">
        <v>0.19393950067311699</v>
      </c>
      <c r="BJ10" s="17">
        <v>0.25702447011241503</v>
      </c>
      <c r="BK10" s="17"/>
      <c r="BL10" s="17">
        <v>0.17079726691163899</v>
      </c>
      <c r="BM10" s="17">
        <v>0.27267849450856801</v>
      </c>
      <c r="BN10" s="17">
        <v>0.226945795844536</v>
      </c>
      <c r="BO10" s="17"/>
      <c r="BP10" s="17">
        <v>0.22837280016052799</v>
      </c>
      <c r="BQ10" s="17">
        <v>0.23815146405670501</v>
      </c>
      <c r="BR10" s="17"/>
      <c r="BS10" s="17">
        <v>0.31110649207221502</v>
      </c>
      <c r="BT10" s="17">
        <v>0.28879742829618599</v>
      </c>
      <c r="BU10" s="17">
        <v>0.21680023836555901</v>
      </c>
      <c r="BV10" s="17">
        <v>0.226410337687171</v>
      </c>
      <c r="BW10" s="17"/>
      <c r="BX10" s="17">
        <v>0.29363188891409697</v>
      </c>
      <c r="BY10" s="17">
        <v>0.26818881890406998</v>
      </c>
      <c r="BZ10" s="17">
        <v>0.23968621877555499</v>
      </c>
      <c r="CA10" s="17"/>
      <c r="CB10" s="17">
        <v>0.34262927382903702</v>
      </c>
      <c r="CC10" s="17">
        <v>0.24573461980337699</v>
      </c>
      <c r="CD10" s="17">
        <v>0.22876550826626499</v>
      </c>
      <c r="CE10" s="17">
        <v>0.21744411666223801</v>
      </c>
      <c r="CF10" s="17">
        <v>0.27359579932292899</v>
      </c>
      <c r="CG10" s="17">
        <v>0.161752273374868</v>
      </c>
      <c r="CH10" s="17"/>
      <c r="CI10" s="17">
        <v>0.13784222442515101</v>
      </c>
      <c r="CJ10" s="17">
        <v>0.38229929680210001</v>
      </c>
      <c r="CK10" s="17">
        <v>0.14653376298954601</v>
      </c>
      <c r="CL10" s="17">
        <v>0.21593804561496199</v>
      </c>
    </row>
    <row r="11" spans="2:90" x14ac:dyDescent="0.35">
      <c r="B11" s="21" t="s">
        <v>634</v>
      </c>
      <c r="C11" s="17">
        <v>0.21130163644216099</v>
      </c>
      <c r="D11" s="17">
        <v>0.19526344403120099</v>
      </c>
      <c r="E11" s="17">
        <v>0.22349732413632001</v>
      </c>
      <c r="F11" s="17"/>
      <c r="G11" s="17">
        <v>0.131709108489905</v>
      </c>
      <c r="H11" s="17">
        <v>0.21543169604075099</v>
      </c>
      <c r="I11" s="17">
        <v>0.20159885675550501</v>
      </c>
      <c r="J11" s="17">
        <v>0.25459885384492997</v>
      </c>
      <c r="K11" s="17">
        <v>0.19678892034892601</v>
      </c>
      <c r="L11" s="17">
        <v>0.27044006586268599</v>
      </c>
      <c r="M11" s="17">
        <v>0.192316278210002</v>
      </c>
      <c r="N11" s="17">
        <v>0.18543392712614801</v>
      </c>
      <c r="O11" s="17">
        <v>0.249533463766824</v>
      </c>
      <c r="P11" s="17"/>
      <c r="Q11" s="17">
        <v>0.21657617367450599</v>
      </c>
      <c r="R11" s="17">
        <v>0.23928766065276799</v>
      </c>
      <c r="S11" s="17">
        <v>0.27389296318839301</v>
      </c>
      <c r="T11" s="17">
        <v>0.20539033383674901</v>
      </c>
      <c r="U11" s="17"/>
      <c r="V11" s="17">
        <v>0.25416928897308899</v>
      </c>
      <c r="W11" s="17">
        <v>0.21196510717054501</v>
      </c>
      <c r="X11" s="17">
        <v>0.19352441301062501</v>
      </c>
      <c r="Y11" s="17">
        <v>0.175897099871445</v>
      </c>
      <c r="Z11" s="17">
        <v>0.17477982172790399</v>
      </c>
      <c r="AA11" s="17">
        <v>0.225800864420583</v>
      </c>
      <c r="AB11" s="17">
        <v>0.183273702862293</v>
      </c>
      <c r="AC11" s="17">
        <v>0.19765924093572601</v>
      </c>
      <c r="AD11" s="17">
        <v>0.23635886131779699</v>
      </c>
      <c r="AE11" s="17"/>
      <c r="AF11" s="17">
        <v>0.215789897255317</v>
      </c>
      <c r="AG11" s="17">
        <v>0.213000894773862</v>
      </c>
      <c r="AH11" s="17">
        <v>0.225313887153614</v>
      </c>
      <c r="AI11" s="17">
        <v>0.152350081450496</v>
      </c>
      <c r="AJ11" s="17">
        <v>0.177966347892862</v>
      </c>
      <c r="AK11" s="17">
        <v>0.23136867136154801</v>
      </c>
      <c r="AL11" s="17"/>
      <c r="AM11" s="17">
        <v>0.154051222347727</v>
      </c>
      <c r="AN11" s="17">
        <v>0.17994784924927201</v>
      </c>
      <c r="AO11" s="17">
        <v>0.217518710471993</v>
      </c>
      <c r="AP11" s="17">
        <v>0.22824011959944901</v>
      </c>
      <c r="AQ11" s="17">
        <v>0.27233083704254701</v>
      </c>
      <c r="AR11" s="17">
        <v>0.20991370295987</v>
      </c>
      <c r="AS11" s="17">
        <v>0.26376453921630899</v>
      </c>
      <c r="AT11" s="17">
        <v>0.21423945938949199</v>
      </c>
      <c r="AU11" s="17">
        <v>0.25203765467591599</v>
      </c>
      <c r="AV11" s="17">
        <v>0.202212726846311</v>
      </c>
      <c r="AW11" s="17">
        <v>0.17917784152695301</v>
      </c>
      <c r="AX11" s="17">
        <v>0.136241543315234</v>
      </c>
      <c r="AY11" s="17">
        <v>0.227543403892353</v>
      </c>
      <c r="AZ11" s="17">
        <v>0.16469489289891001</v>
      </c>
      <c r="BA11" s="17">
        <v>0.1852632459563</v>
      </c>
      <c r="BB11" s="17">
        <v>0.24334494856792899</v>
      </c>
      <c r="BC11" s="17"/>
      <c r="BD11" s="17">
        <v>0.23700541590858801</v>
      </c>
      <c r="BE11" s="17">
        <v>0.18183644959068501</v>
      </c>
      <c r="BF11" s="17">
        <v>0.21118674161818399</v>
      </c>
      <c r="BG11" s="17"/>
      <c r="BH11" s="17">
        <v>0.21733144609146099</v>
      </c>
      <c r="BI11" s="17">
        <v>0.20801705080408001</v>
      </c>
      <c r="BJ11" s="17">
        <v>0.23151991848291101</v>
      </c>
      <c r="BK11" s="17"/>
      <c r="BL11" s="17">
        <v>0.244768314996713</v>
      </c>
      <c r="BM11" s="17">
        <v>0.22141216901494601</v>
      </c>
      <c r="BN11" s="17">
        <v>0.192738901062249</v>
      </c>
      <c r="BO11" s="17"/>
      <c r="BP11" s="17">
        <v>0.19628288454509199</v>
      </c>
      <c r="BQ11" s="17">
        <v>0.20372890686183201</v>
      </c>
      <c r="BR11" s="17"/>
      <c r="BS11" s="17">
        <v>0.25169393091058101</v>
      </c>
      <c r="BT11" s="17">
        <v>0.26374528658350399</v>
      </c>
      <c r="BU11" s="17">
        <v>0.21120080324884399</v>
      </c>
      <c r="BV11" s="17">
        <v>0.17541718596025599</v>
      </c>
      <c r="BW11" s="17"/>
      <c r="BX11" s="17">
        <v>0.20575340208991499</v>
      </c>
      <c r="BY11" s="17">
        <v>0.180247605712928</v>
      </c>
      <c r="BZ11" s="17">
        <v>0.21375957195450701</v>
      </c>
      <c r="CA11" s="17"/>
      <c r="CB11" s="17">
        <v>0.27524685507401803</v>
      </c>
      <c r="CC11" s="17">
        <v>0.180383226921839</v>
      </c>
      <c r="CD11" s="17">
        <v>0.177352124216134</v>
      </c>
      <c r="CE11" s="17">
        <v>0.224041888929297</v>
      </c>
      <c r="CF11" s="17">
        <v>0.246415122644109</v>
      </c>
      <c r="CG11" s="17">
        <v>0.176597135324113</v>
      </c>
      <c r="CH11" s="17"/>
      <c r="CI11" s="17">
        <v>0.12091261192019601</v>
      </c>
      <c r="CJ11" s="17">
        <v>0.255845030635514</v>
      </c>
      <c r="CK11" s="17">
        <v>0.15739597684079801</v>
      </c>
      <c r="CL11" s="17">
        <v>0.219657458228671</v>
      </c>
    </row>
    <row r="12" spans="2:90" ht="29" x14ac:dyDescent="0.35">
      <c r="B12" s="21" t="s">
        <v>638</v>
      </c>
      <c r="C12" s="17">
        <v>0.20157460004182301</v>
      </c>
      <c r="D12" s="17">
        <v>0.17416405153033601</v>
      </c>
      <c r="E12" s="17">
        <v>0.225967417662294</v>
      </c>
      <c r="F12" s="17"/>
      <c r="G12" s="17">
        <v>0.21057181863608401</v>
      </c>
      <c r="H12" s="17">
        <v>0.15206289296070599</v>
      </c>
      <c r="I12" s="17">
        <v>0.197381275681314</v>
      </c>
      <c r="J12" s="17">
        <v>0.24827094638143299</v>
      </c>
      <c r="K12" s="17">
        <v>0.19185204983667001</v>
      </c>
      <c r="L12" s="17">
        <v>0.21968183206432601</v>
      </c>
      <c r="M12" s="17">
        <v>0.24902207088436801</v>
      </c>
      <c r="N12" s="17">
        <v>0.15098417482284399</v>
      </c>
      <c r="O12" s="17">
        <v>0.19555184741047099</v>
      </c>
      <c r="P12" s="17"/>
      <c r="Q12" s="17">
        <v>0.206399288457249</v>
      </c>
      <c r="R12" s="17">
        <v>0.17388155317020301</v>
      </c>
      <c r="S12" s="17">
        <v>0.23963387656222501</v>
      </c>
      <c r="T12" s="17">
        <v>0.201727718891515</v>
      </c>
      <c r="U12" s="17"/>
      <c r="V12" s="17">
        <v>0.216860047468172</v>
      </c>
      <c r="W12" s="17">
        <v>0.21343428206356499</v>
      </c>
      <c r="X12" s="17">
        <v>0.20204512726436799</v>
      </c>
      <c r="Y12" s="17">
        <v>0.17200014201576799</v>
      </c>
      <c r="Z12" s="17">
        <v>0.19137687744080001</v>
      </c>
      <c r="AA12" s="17">
        <v>0.15745850941473599</v>
      </c>
      <c r="AB12" s="17">
        <v>0.20090221179228601</v>
      </c>
      <c r="AC12" s="17">
        <v>0.194697296373013</v>
      </c>
      <c r="AD12" s="17">
        <v>0.23656942525254901</v>
      </c>
      <c r="AE12" s="17"/>
      <c r="AF12" s="17">
        <v>0.201071676903365</v>
      </c>
      <c r="AG12" s="17">
        <v>0.21625821351791399</v>
      </c>
      <c r="AH12" s="17">
        <v>0.19920851111659599</v>
      </c>
      <c r="AI12" s="17">
        <v>0.113431105870291</v>
      </c>
      <c r="AJ12" s="17">
        <v>0.19073436562972099</v>
      </c>
      <c r="AK12" s="17">
        <v>0.213767597474261</v>
      </c>
      <c r="AL12" s="17"/>
      <c r="AM12" s="17">
        <v>0.17624947568194799</v>
      </c>
      <c r="AN12" s="17">
        <v>0.18362304796693801</v>
      </c>
      <c r="AO12" s="17">
        <v>0.26633036124618897</v>
      </c>
      <c r="AP12" s="17">
        <v>0.16639178982046801</v>
      </c>
      <c r="AQ12" s="17">
        <v>0.19686451226892501</v>
      </c>
      <c r="AR12" s="17">
        <v>0.21072481984015701</v>
      </c>
      <c r="AS12" s="17">
        <v>0.216922538838558</v>
      </c>
      <c r="AT12" s="17">
        <v>0.21385839683213001</v>
      </c>
      <c r="AU12" s="17">
        <v>0.20267586043793501</v>
      </c>
      <c r="AV12" s="17">
        <v>0.230407453730716</v>
      </c>
      <c r="AW12" s="17">
        <v>0.202199087590581</v>
      </c>
      <c r="AX12" s="17">
        <v>0.15526178069410099</v>
      </c>
      <c r="AY12" s="17">
        <v>0.23393396390963</v>
      </c>
      <c r="AZ12" s="17">
        <v>0.195709751445515</v>
      </c>
      <c r="BA12" s="17">
        <v>0.33091364349938501</v>
      </c>
      <c r="BB12" s="17">
        <v>0.18260525696868399</v>
      </c>
      <c r="BC12" s="17"/>
      <c r="BD12" s="17">
        <v>0.228541942415462</v>
      </c>
      <c r="BE12" s="17">
        <v>0.194232951325926</v>
      </c>
      <c r="BF12" s="17">
        <v>0.18814783641052099</v>
      </c>
      <c r="BG12" s="17"/>
      <c r="BH12" s="17">
        <v>0.20063009089921699</v>
      </c>
      <c r="BI12" s="17">
        <v>0.23695493557056499</v>
      </c>
      <c r="BJ12" s="17">
        <v>0.20353010532961999</v>
      </c>
      <c r="BK12" s="17"/>
      <c r="BL12" s="17">
        <v>0.20676234186738901</v>
      </c>
      <c r="BM12" s="17">
        <v>0.23202717333732201</v>
      </c>
      <c r="BN12" s="17">
        <v>0.18620579438264201</v>
      </c>
      <c r="BO12" s="17"/>
      <c r="BP12" s="17">
        <v>0.16740252692379701</v>
      </c>
      <c r="BQ12" s="17">
        <v>0.20016442396595699</v>
      </c>
      <c r="BR12" s="17"/>
      <c r="BS12" s="17">
        <v>0.28166618285753597</v>
      </c>
      <c r="BT12" s="17">
        <v>0.26001154964960499</v>
      </c>
      <c r="BU12" s="17">
        <v>0.22203812703856801</v>
      </c>
      <c r="BV12" s="17">
        <v>0.13763473958242101</v>
      </c>
      <c r="BW12" s="17"/>
      <c r="BX12" s="17">
        <v>0.19776524061022699</v>
      </c>
      <c r="BY12" s="17">
        <v>0.26857079416046598</v>
      </c>
      <c r="BZ12" s="17">
        <v>0.19783504950297701</v>
      </c>
      <c r="CA12" s="17"/>
      <c r="CB12" s="17">
        <v>0.29800780263952498</v>
      </c>
      <c r="CC12" s="17">
        <v>0.192636620915417</v>
      </c>
      <c r="CD12" s="17">
        <v>0.15048722499793199</v>
      </c>
      <c r="CE12" s="17">
        <v>0.17768449814279999</v>
      </c>
      <c r="CF12" s="17">
        <v>0.247911924654172</v>
      </c>
      <c r="CG12" s="17">
        <v>0.158097394756466</v>
      </c>
      <c r="CH12" s="17"/>
      <c r="CI12" s="17">
        <v>0.16795005886964001</v>
      </c>
      <c r="CJ12" s="17">
        <v>0.27202488237695099</v>
      </c>
      <c r="CK12" s="17">
        <v>9.0378958490662006E-2</v>
      </c>
      <c r="CL12" s="17">
        <v>0.197164661287659</v>
      </c>
    </row>
    <row r="13" spans="2:90" x14ac:dyDescent="0.35">
      <c r="B13" s="21" t="s">
        <v>633</v>
      </c>
      <c r="C13" s="17">
        <v>0.17470992873671101</v>
      </c>
      <c r="D13" s="17">
        <v>0.178936134052045</v>
      </c>
      <c r="E13" s="17">
        <v>0.168632635718059</v>
      </c>
      <c r="F13" s="17"/>
      <c r="G13" s="17">
        <v>0.183704423579792</v>
      </c>
      <c r="H13" s="17">
        <v>0.175470349647012</v>
      </c>
      <c r="I13" s="17">
        <v>0.18781144820710699</v>
      </c>
      <c r="J13" s="17">
        <v>0.213413492066823</v>
      </c>
      <c r="K13" s="17">
        <v>0.16331380280403099</v>
      </c>
      <c r="L13" s="17">
        <v>0.14772969940577901</v>
      </c>
      <c r="M13" s="17">
        <v>0.15234705415431901</v>
      </c>
      <c r="N13" s="17">
        <v>0.155337026745411</v>
      </c>
      <c r="O13" s="17">
        <v>0.19566270904350699</v>
      </c>
      <c r="P13" s="17"/>
      <c r="Q13" s="17">
        <v>0.12982455236691801</v>
      </c>
      <c r="R13" s="17">
        <v>0.189814365353386</v>
      </c>
      <c r="S13" s="17">
        <v>0.208242971679233</v>
      </c>
      <c r="T13" s="17">
        <v>0.17657218727685001</v>
      </c>
      <c r="U13" s="17"/>
      <c r="V13" s="17">
        <v>0.15433963299068601</v>
      </c>
      <c r="W13" s="17">
        <v>0.189565032724133</v>
      </c>
      <c r="X13" s="17">
        <v>0.181162623554743</v>
      </c>
      <c r="Y13" s="17">
        <v>0.15994885075651299</v>
      </c>
      <c r="Z13" s="17">
        <v>0.237429194873718</v>
      </c>
      <c r="AA13" s="17">
        <v>0.18227639540132201</v>
      </c>
      <c r="AB13" s="17">
        <v>0.140878702649364</v>
      </c>
      <c r="AC13" s="17">
        <v>0.17205815684051401</v>
      </c>
      <c r="AD13" s="17">
        <v>0.167127644841748</v>
      </c>
      <c r="AE13" s="17"/>
      <c r="AF13" s="17">
        <v>0.17057158585350099</v>
      </c>
      <c r="AG13" s="17">
        <v>0.18846077397427799</v>
      </c>
      <c r="AH13" s="17">
        <v>0.224868713333712</v>
      </c>
      <c r="AI13" s="17">
        <v>0.174175988470326</v>
      </c>
      <c r="AJ13" s="17">
        <v>0.151957260233921</v>
      </c>
      <c r="AK13" s="17">
        <v>0.170813674071673</v>
      </c>
      <c r="AL13" s="17"/>
      <c r="AM13" s="17">
        <v>0.14036047403478799</v>
      </c>
      <c r="AN13" s="17">
        <v>0.11063392347326</v>
      </c>
      <c r="AO13" s="17">
        <v>0.16363010726274099</v>
      </c>
      <c r="AP13" s="17">
        <v>0.17497129324614</v>
      </c>
      <c r="AQ13" s="17">
        <v>0.17200887534340101</v>
      </c>
      <c r="AR13" s="17">
        <v>0.20596532196181999</v>
      </c>
      <c r="AS13" s="17">
        <v>0.15063623832444001</v>
      </c>
      <c r="AT13" s="17">
        <v>0.16831456671827</v>
      </c>
      <c r="AU13" s="17">
        <v>0.159469537181021</v>
      </c>
      <c r="AV13" s="17">
        <v>0.16637204752378301</v>
      </c>
      <c r="AW13" s="17">
        <v>0.26431810489343099</v>
      </c>
      <c r="AX13" s="17">
        <v>0.23143257995136801</v>
      </c>
      <c r="AY13" s="17">
        <v>0.196102651374291</v>
      </c>
      <c r="AZ13" s="17">
        <v>0.233047557281331</v>
      </c>
      <c r="BA13" s="17">
        <v>0.117612157050191</v>
      </c>
      <c r="BB13" s="17">
        <v>0.21271935911117301</v>
      </c>
      <c r="BC13" s="17"/>
      <c r="BD13" s="17">
        <v>0.175312866145724</v>
      </c>
      <c r="BE13" s="17">
        <v>0.191268981035526</v>
      </c>
      <c r="BF13" s="17">
        <v>0.16932007657671</v>
      </c>
      <c r="BG13" s="17"/>
      <c r="BH13" s="17">
        <v>0.17186801759209699</v>
      </c>
      <c r="BI13" s="17">
        <v>0.164556116977324</v>
      </c>
      <c r="BJ13" s="17">
        <v>0.23284725584896901</v>
      </c>
      <c r="BK13" s="17"/>
      <c r="BL13" s="17">
        <v>0.14596874741685101</v>
      </c>
      <c r="BM13" s="17">
        <v>0.180524767285584</v>
      </c>
      <c r="BN13" s="17">
        <v>0.185511212669212</v>
      </c>
      <c r="BO13" s="17"/>
      <c r="BP13" s="17">
        <v>0.157239939531687</v>
      </c>
      <c r="BQ13" s="17">
        <v>0.17381662281482099</v>
      </c>
      <c r="BR13" s="17"/>
      <c r="BS13" s="17">
        <v>0.222900748535064</v>
      </c>
      <c r="BT13" s="17">
        <v>0.23087587422769501</v>
      </c>
      <c r="BU13" s="17">
        <v>0.179480770295813</v>
      </c>
      <c r="BV13" s="17">
        <v>0.13122455968146399</v>
      </c>
      <c r="BW13" s="17"/>
      <c r="BX13" s="17">
        <v>0.205051487050396</v>
      </c>
      <c r="BY13" s="17">
        <v>0.14185757572232799</v>
      </c>
      <c r="BZ13" s="17">
        <v>0.17372282429821301</v>
      </c>
      <c r="CA13" s="17"/>
      <c r="CB13" s="17">
        <v>0.207672890805702</v>
      </c>
      <c r="CC13" s="17">
        <v>0.150521811461751</v>
      </c>
      <c r="CD13" s="17">
        <v>0.136119314795837</v>
      </c>
      <c r="CE13" s="17">
        <v>0.194972388228452</v>
      </c>
      <c r="CF13" s="17">
        <v>0.20626079248564699</v>
      </c>
      <c r="CG13" s="17">
        <v>0.17113205256820099</v>
      </c>
      <c r="CH13" s="17"/>
      <c r="CI13" s="17">
        <v>0.168902898297458</v>
      </c>
      <c r="CJ13" s="17">
        <v>0.19105249167902799</v>
      </c>
      <c r="CK13" s="17">
        <v>0.12471475163960601</v>
      </c>
      <c r="CL13" s="17">
        <v>0.17968131579698801</v>
      </c>
    </row>
    <row r="14" spans="2:90" x14ac:dyDescent="0.35">
      <c r="B14" s="21" t="s">
        <v>150</v>
      </c>
      <c r="C14" s="17">
        <v>0.173282493753809</v>
      </c>
      <c r="D14" s="17">
        <v>0.164668533538184</v>
      </c>
      <c r="E14" s="17">
        <v>0.183293667187966</v>
      </c>
      <c r="F14" s="17"/>
      <c r="G14" s="17">
        <v>0.242617905400141</v>
      </c>
      <c r="H14" s="17">
        <v>0.24014883629620901</v>
      </c>
      <c r="I14" s="17">
        <v>0.135941481909405</v>
      </c>
      <c r="J14" s="17">
        <v>0.15825477192276699</v>
      </c>
      <c r="K14" s="17">
        <v>0.13378898516723101</v>
      </c>
      <c r="L14" s="17">
        <v>0.200113395620277</v>
      </c>
      <c r="M14" s="17">
        <v>0.14451831731883</v>
      </c>
      <c r="N14" s="17">
        <v>0.185280473253743</v>
      </c>
      <c r="O14" s="17">
        <v>0.123536111918705</v>
      </c>
      <c r="P14" s="17"/>
      <c r="Q14" s="17">
        <v>0.17094555306260101</v>
      </c>
      <c r="R14" s="17">
        <v>0.13022780178051099</v>
      </c>
      <c r="S14" s="17">
        <v>8.9178591457124895E-2</v>
      </c>
      <c r="T14" s="17">
        <v>0.17711554710462701</v>
      </c>
      <c r="U14" s="17"/>
      <c r="V14" s="17">
        <v>0.14888602778827201</v>
      </c>
      <c r="W14" s="17">
        <v>0.213084983120927</v>
      </c>
      <c r="X14" s="17">
        <v>0.13318834526946799</v>
      </c>
      <c r="Y14" s="17">
        <v>0.21622367865504</v>
      </c>
      <c r="Z14" s="17">
        <v>0.15713926343409901</v>
      </c>
      <c r="AA14" s="17">
        <v>0.181305031265387</v>
      </c>
      <c r="AB14" s="17">
        <v>0.20399756881082001</v>
      </c>
      <c r="AC14" s="17">
        <v>0.182795601011596</v>
      </c>
      <c r="AD14" s="17">
        <v>0.131422670699713</v>
      </c>
      <c r="AE14" s="17"/>
      <c r="AF14" s="17">
        <v>0.18063759108403399</v>
      </c>
      <c r="AG14" s="17">
        <v>0.15142408947704999</v>
      </c>
      <c r="AH14" s="17">
        <v>0.21758586751635001</v>
      </c>
      <c r="AI14" s="17">
        <v>0.25384631696953902</v>
      </c>
      <c r="AJ14" s="17">
        <v>0.185103380858019</v>
      </c>
      <c r="AK14" s="17">
        <v>0.14961062724928301</v>
      </c>
      <c r="AL14" s="17"/>
      <c r="AM14" s="17">
        <v>0.26565916025983299</v>
      </c>
      <c r="AN14" s="17">
        <v>0.19964106195092099</v>
      </c>
      <c r="AO14" s="17">
        <v>0.17943327256990901</v>
      </c>
      <c r="AP14" s="17">
        <v>0.140752183918705</v>
      </c>
      <c r="AQ14" s="17">
        <v>0.11104177457427</v>
      </c>
      <c r="AR14" s="17">
        <v>0.17935363983515901</v>
      </c>
      <c r="AS14" s="17">
        <v>0.12697865462208599</v>
      </c>
      <c r="AT14" s="17">
        <v>0.15170382664568</v>
      </c>
      <c r="AU14" s="17">
        <v>0.134411252669631</v>
      </c>
      <c r="AV14" s="17">
        <v>0.11763417803696299</v>
      </c>
      <c r="AW14" s="17">
        <v>0.13834982144722099</v>
      </c>
      <c r="AX14" s="17">
        <v>0.14350124541270901</v>
      </c>
      <c r="AY14" s="17">
        <v>0.100994577956606</v>
      </c>
      <c r="AZ14" s="17">
        <v>0.12457635068070901</v>
      </c>
      <c r="BA14" s="17">
        <v>0.11905429949454401</v>
      </c>
      <c r="BB14" s="17">
        <v>0.136827131099585</v>
      </c>
      <c r="BC14" s="17"/>
      <c r="BD14" s="17">
        <v>0.13688637482188201</v>
      </c>
      <c r="BE14" s="17">
        <v>0.20619509428305</v>
      </c>
      <c r="BF14" s="17">
        <v>0.17486171721423299</v>
      </c>
      <c r="BG14" s="17"/>
      <c r="BH14" s="17">
        <v>0.17983399759108601</v>
      </c>
      <c r="BI14" s="17">
        <v>0.12398163975452101</v>
      </c>
      <c r="BJ14" s="17">
        <v>7.3807115987718094E-2</v>
      </c>
      <c r="BK14" s="17"/>
      <c r="BL14" s="17">
        <v>0.12750431759699801</v>
      </c>
      <c r="BM14" s="17">
        <v>0.13694928792877001</v>
      </c>
      <c r="BN14" s="17">
        <v>8.4530810512742693E-2</v>
      </c>
      <c r="BO14" s="17"/>
      <c r="BP14" s="17">
        <v>0.18961526892657901</v>
      </c>
      <c r="BQ14" s="17">
        <v>0.18200821311958701</v>
      </c>
      <c r="BR14" s="17"/>
      <c r="BS14" s="17">
        <v>9.85678434267237E-2</v>
      </c>
      <c r="BT14" s="17">
        <v>0.121739348927676</v>
      </c>
      <c r="BU14" s="17">
        <v>0.16565485002968799</v>
      </c>
      <c r="BV14" s="17">
        <v>0.21095223396641699</v>
      </c>
      <c r="BW14" s="17"/>
      <c r="BX14" s="17">
        <v>0.12872748281980601</v>
      </c>
      <c r="BY14" s="17">
        <v>0.17305985820150399</v>
      </c>
      <c r="BZ14" s="17">
        <v>0.177710172283504</v>
      </c>
      <c r="CA14" s="17"/>
      <c r="CB14" s="17">
        <v>0.17026016495837701</v>
      </c>
      <c r="CC14" s="17">
        <v>0.21012880918688001</v>
      </c>
      <c r="CD14" s="17">
        <v>0.26805280041092899</v>
      </c>
      <c r="CE14" s="17">
        <v>0.14970549727351301</v>
      </c>
      <c r="CF14" s="17">
        <v>7.9423157988995796E-2</v>
      </c>
      <c r="CG14" s="17">
        <v>9.8634405454960994E-2</v>
      </c>
      <c r="CH14" s="17"/>
      <c r="CI14" s="17">
        <v>0.193184752708628</v>
      </c>
      <c r="CJ14" s="17">
        <v>0.12538240908008</v>
      </c>
      <c r="CK14" s="17">
        <v>0.240029810627398</v>
      </c>
      <c r="CL14" s="17">
        <v>0.179302047965195</v>
      </c>
    </row>
    <row r="15" spans="2:90" ht="29" x14ac:dyDescent="0.35">
      <c r="B15" s="21" t="s">
        <v>635</v>
      </c>
      <c r="C15" s="17">
        <v>0.13964051672855199</v>
      </c>
      <c r="D15" s="17">
        <v>0.132028364091276</v>
      </c>
      <c r="E15" s="17">
        <v>0.14550223430012499</v>
      </c>
      <c r="F15" s="17"/>
      <c r="G15" s="17">
        <v>0.132308378558254</v>
      </c>
      <c r="H15" s="17">
        <v>0.12680860959543599</v>
      </c>
      <c r="I15" s="17">
        <v>0.121227857044109</v>
      </c>
      <c r="J15" s="17">
        <v>0.166503764711358</v>
      </c>
      <c r="K15" s="17">
        <v>0.13282018761779299</v>
      </c>
      <c r="L15" s="17">
        <v>0.17549407383972199</v>
      </c>
      <c r="M15" s="17">
        <v>0.13289367071233599</v>
      </c>
      <c r="N15" s="17">
        <v>0.14446573780969801</v>
      </c>
      <c r="O15" s="17">
        <v>0.123967467844406</v>
      </c>
      <c r="P15" s="17"/>
      <c r="Q15" s="17">
        <v>0.111267764051762</v>
      </c>
      <c r="R15" s="17">
        <v>0.111270365079565</v>
      </c>
      <c r="S15" s="17">
        <v>0.147647689929232</v>
      </c>
      <c r="T15" s="17">
        <v>0.14419753453926401</v>
      </c>
      <c r="U15" s="17"/>
      <c r="V15" s="17">
        <v>0.15132542585561901</v>
      </c>
      <c r="W15" s="17">
        <v>0.15966553769106001</v>
      </c>
      <c r="X15" s="17">
        <v>0.13933190942006701</v>
      </c>
      <c r="Y15" s="17">
        <v>0.108480684773705</v>
      </c>
      <c r="Z15" s="17">
        <v>0.13347891894598099</v>
      </c>
      <c r="AA15" s="17">
        <v>0.18081390379748299</v>
      </c>
      <c r="AB15" s="17">
        <v>0.118387113143345</v>
      </c>
      <c r="AC15" s="17">
        <v>0.133892296266553</v>
      </c>
      <c r="AD15" s="17">
        <v>0.115043204571932</v>
      </c>
      <c r="AE15" s="17"/>
      <c r="AF15" s="17">
        <v>0.12801788462132099</v>
      </c>
      <c r="AG15" s="17">
        <v>0.13499303305897101</v>
      </c>
      <c r="AH15" s="17">
        <v>0.14980695477400199</v>
      </c>
      <c r="AI15" s="17">
        <v>0.131485903032661</v>
      </c>
      <c r="AJ15" s="17">
        <v>0.146072040887435</v>
      </c>
      <c r="AK15" s="17">
        <v>0.144903988815797</v>
      </c>
      <c r="AL15" s="17"/>
      <c r="AM15" s="17">
        <v>0.12061662077632999</v>
      </c>
      <c r="AN15" s="17">
        <v>0.109368505239001</v>
      </c>
      <c r="AO15" s="17">
        <v>0.17583859060937601</v>
      </c>
      <c r="AP15" s="17">
        <v>0.118952911085796</v>
      </c>
      <c r="AQ15" s="17">
        <v>0.17214259634551801</v>
      </c>
      <c r="AR15" s="17">
        <v>0.113212636219818</v>
      </c>
      <c r="AS15" s="17">
        <v>0.14003598992802599</v>
      </c>
      <c r="AT15" s="17">
        <v>0.106361765829334</v>
      </c>
      <c r="AU15" s="17">
        <v>0.14337713758079701</v>
      </c>
      <c r="AV15" s="17">
        <v>0.134009673114309</v>
      </c>
      <c r="AW15" s="17">
        <v>0.158643832739855</v>
      </c>
      <c r="AX15" s="17">
        <v>0.220126741041725</v>
      </c>
      <c r="AY15" s="17">
        <v>0.15864413931867</v>
      </c>
      <c r="AZ15" s="17">
        <v>0.174509872076273</v>
      </c>
      <c r="BA15" s="17">
        <v>0.15235885324474999</v>
      </c>
      <c r="BB15" s="17">
        <v>0.15064119022176201</v>
      </c>
      <c r="BC15" s="17"/>
      <c r="BD15" s="17">
        <v>0.160823618694931</v>
      </c>
      <c r="BE15" s="17">
        <v>0.13463475630155999</v>
      </c>
      <c r="BF15" s="17">
        <v>0.125198102052159</v>
      </c>
      <c r="BG15" s="17"/>
      <c r="BH15" s="17">
        <v>0.13682997590759199</v>
      </c>
      <c r="BI15" s="17">
        <v>0.14713017207096901</v>
      </c>
      <c r="BJ15" s="17">
        <v>0.200432536763723</v>
      </c>
      <c r="BK15" s="17"/>
      <c r="BL15" s="17">
        <v>0.18290299527294199</v>
      </c>
      <c r="BM15" s="17">
        <v>0.160491417417326</v>
      </c>
      <c r="BN15" s="17">
        <v>0.16811537475992799</v>
      </c>
      <c r="BO15" s="17"/>
      <c r="BP15" s="17">
        <v>0.13202586949064701</v>
      </c>
      <c r="BQ15" s="17">
        <v>0.13854717562900001</v>
      </c>
      <c r="BR15" s="17"/>
      <c r="BS15" s="17">
        <v>0.14250767998122901</v>
      </c>
      <c r="BT15" s="17">
        <v>0.164115471665183</v>
      </c>
      <c r="BU15" s="17">
        <v>0.14396699711668501</v>
      </c>
      <c r="BV15" s="17">
        <v>0.124342519699425</v>
      </c>
      <c r="BW15" s="17"/>
      <c r="BX15" s="17">
        <v>0.17013753496964101</v>
      </c>
      <c r="BY15" s="17">
        <v>0.12659960668706299</v>
      </c>
      <c r="BZ15" s="17">
        <v>0.13742059146834101</v>
      </c>
      <c r="CA15" s="17"/>
      <c r="CB15" s="17">
        <v>0.15680181845965099</v>
      </c>
      <c r="CC15" s="17">
        <v>0.11267436209050299</v>
      </c>
      <c r="CD15" s="17">
        <v>0.13158604620641001</v>
      </c>
      <c r="CE15" s="17">
        <v>0.122978571851456</v>
      </c>
      <c r="CF15" s="17">
        <v>0.16370101372253501</v>
      </c>
      <c r="CG15" s="17">
        <v>0.160786445970066</v>
      </c>
      <c r="CH15" s="17"/>
      <c r="CI15" s="17">
        <v>0.106530345474476</v>
      </c>
      <c r="CJ15" s="17">
        <v>0.166023700253077</v>
      </c>
      <c r="CK15" s="17">
        <v>9.4340111311869604E-2</v>
      </c>
      <c r="CL15" s="17">
        <v>0.14356597036159699</v>
      </c>
    </row>
    <row r="16" spans="2:90" x14ac:dyDescent="0.35">
      <c r="B16" s="21" t="s">
        <v>627</v>
      </c>
      <c r="C16" s="17">
        <v>0.10841555378812601</v>
      </c>
      <c r="D16" s="17">
        <v>9.9209623486606599E-2</v>
      </c>
      <c r="E16" s="17">
        <v>0.117638790148832</v>
      </c>
      <c r="F16" s="17"/>
      <c r="G16" s="17">
        <v>5.2789743573994199E-2</v>
      </c>
      <c r="H16" s="17">
        <v>6.1688695472579803E-2</v>
      </c>
      <c r="I16" s="17">
        <v>0.11256036031637701</v>
      </c>
      <c r="J16" s="17">
        <v>0.13379475527197501</v>
      </c>
      <c r="K16" s="17">
        <v>0.117197240589444</v>
      </c>
      <c r="L16" s="17">
        <v>0.10528696721057899</v>
      </c>
      <c r="M16" s="17">
        <v>0.12737189083314601</v>
      </c>
      <c r="N16" s="17">
        <v>0.110687787488329</v>
      </c>
      <c r="O16" s="17">
        <v>0.14831118071677399</v>
      </c>
      <c r="P16" s="17"/>
      <c r="Q16" s="17">
        <v>0.130460876702125</v>
      </c>
      <c r="R16" s="17">
        <v>0.11339704459184601</v>
      </c>
      <c r="S16" s="17">
        <v>0.124908036486216</v>
      </c>
      <c r="T16" s="17">
        <v>0.104984252836307</v>
      </c>
      <c r="U16" s="17"/>
      <c r="V16" s="17">
        <v>0.12889055671720201</v>
      </c>
      <c r="W16" s="17">
        <v>8.7328712692153504E-2</v>
      </c>
      <c r="X16" s="17">
        <v>0.11324981080169499</v>
      </c>
      <c r="Y16" s="17">
        <v>0.124376958953653</v>
      </c>
      <c r="Z16" s="17">
        <v>8.6452255224062899E-2</v>
      </c>
      <c r="AA16" s="17">
        <v>8.6424073614567498E-2</v>
      </c>
      <c r="AB16" s="17">
        <v>0.105380875499447</v>
      </c>
      <c r="AC16" s="17">
        <v>0.120274025628912</v>
      </c>
      <c r="AD16" s="17">
        <v>0.123064807849917</v>
      </c>
      <c r="AE16" s="17"/>
      <c r="AF16" s="17">
        <v>0.11438910937468801</v>
      </c>
      <c r="AG16" s="17">
        <v>0.114032344649116</v>
      </c>
      <c r="AH16" s="17">
        <v>8.2969088799984894E-2</v>
      </c>
      <c r="AI16" s="17">
        <v>6.9433766416736806E-2</v>
      </c>
      <c r="AJ16" s="17">
        <v>0.115442528567851</v>
      </c>
      <c r="AK16" s="17">
        <v>0.109362326282572</v>
      </c>
      <c r="AL16" s="17"/>
      <c r="AM16" s="17">
        <v>0.147271972562006</v>
      </c>
      <c r="AN16" s="17">
        <v>0.116035168179112</v>
      </c>
      <c r="AO16" s="17">
        <v>0.13876325547301599</v>
      </c>
      <c r="AP16" s="17">
        <v>8.8638251624876596E-2</v>
      </c>
      <c r="AQ16" s="17">
        <v>0.12493128672661601</v>
      </c>
      <c r="AR16" s="17">
        <v>0.14908494071682499</v>
      </c>
      <c r="AS16" s="17">
        <v>0.139680670196592</v>
      </c>
      <c r="AT16" s="17">
        <v>0.12530554804500099</v>
      </c>
      <c r="AU16" s="17">
        <v>7.5660367913406301E-2</v>
      </c>
      <c r="AV16" s="17">
        <v>8.0230609198589806E-2</v>
      </c>
      <c r="AW16" s="17">
        <v>0.107253842504919</v>
      </c>
      <c r="AX16" s="17">
        <v>0.10962994613758301</v>
      </c>
      <c r="AY16" s="17">
        <v>6.7446063347554194E-2</v>
      </c>
      <c r="AZ16" s="17">
        <v>9.7218587277420304E-2</v>
      </c>
      <c r="BA16" s="17">
        <v>0.108880745401936</v>
      </c>
      <c r="BB16" s="17">
        <v>8.7524513901493406E-2</v>
      </c>
      <c r="BC16" s="17"/>
      <c r="BD16" s="17">
        <v>0.114446987351567</v>
      </c>
      <c r="BE16" s="17">
        <v>8.1765350852193996E-2</v>
      </c>
      <c r="BF16" s="17">
        <v>0.124681752591671</v>
      </c>
      <c r="BG16" s="17"/>
      <c r="BH16" s="17">
        <v>0.100182488544897</v>
      </c>
      <c r="BI16" s="17">
        <v>0.13621024967482201</v>
      </c>
      <c r="BJ16" s="17">
        <v>0.114207519253088</v>
      </c>
      <c r="BK16" s="17"/>
      <c r="BL16" s="17">
        <v>0.14596041377052901</v>
      </c>
      <c r="BM16" s="17">
        <v>0.13725378476443401</v>
      </c>
      <c r="BN16" s="17">
        <v>0.127581204391431</v>
      </c>
      <c r="BO16" s="17"/>
      <c r="BP16" s="17">
        <v>8.9284176274256E-2</v>
      </c>
      <c r="BQ16" s="17">
        <v>0.117044064926892</v>
      </c>
      <c r="BR16" s="17"/>
      <c r="BS16" s="17">
        <v>0.13082437876106501</v>
      </c>
      <c r="BT16" s="17">
        <v>0.13957349885766601</v>
      </c>
      <c r="BU16" s="17">
        <v>0.112346675496548</v>
      </c>
      <c r="BV16" s="17">
        <v>8.6693095260110903E-2</v>
      </c>
      <c r="BW16" s="17"/>
      <c r="BX16" s="17">
        <v>0.13346291836499</v>
      </c>
      <c r="BY16" s="17">
        <v>9.1641523027106001E-2</v>
      </c>
      <c r="BZ16" s="17">
        <v>0.106964918956371</v>
      </c>
      <c r="CA16" s="17"/>
      <c r="CB16" s="17">
        <v>0.1138213461104</v>
      </c>
      <c r="CC16" s="17">
        <v>9.6369797326316606E-2</v>
      </c>
      <c r="CD16" s="17">
        <v>8.5054184801764507E-2</v>
      </c>
      <c r="CE16" s="17">
        <v>8.3343634400193697E-2</v>
      </c>
      <c r="CF16" s="17">
        <v>0.146486193270639</v>
      </c>
      <c r="CG16" s="17">
        <v>0.146454208671011</v>
      </c>
      <c r="CH16" s="17"/>
      <c r="CI16" s="17">
        <v>7.7770874350859207E-2</v>
      </c>
      <c r="CJ16" s="17">
        <v>0.124947928203456</v>
      </c>
      <c r="CK16" s="17">
        <v>0.10954736008881399</v>
      </c>
      <c r="CL16" s="17">
        <v>0.10523891603872999</v>
      </c>
    </row>
    <row r="17" spans="2:90" x14ac:dyDescent="0.35">
      <c r="B17" s="21" t="s">
        <v>630</v>
      </c>
      <c r="C17" s="17">
        <v>9.3705243971654195E-2</v>
      </c>
      <c r="D17" s="17">
        <v>8.4593221016668094E-2</v>
      </c>
      <c r="E17" s="17">
        <v>0.104558592311961</v>
      </c>
      <c r="F17" s="17"/>
      <c r="G17" s="17">
        <v>0.110235251951515</v>
      </c>
      <c r="H17" s="17">
        <v>0.11392445053330599</v>
      </c>
      <c r="I17" s="17">
        <v>0.110396858604907</v>
      </c>
      <c r="J17" s="17">
        <v>8.0942525104469296E-2</v>
      </c>
      <c r="K17" s="17">
        <v>0.101227202249617</v>
      </c>
      <c r="L17" s="17">
        <v>7.9767628803063095E-2</v>
      </c>
      <c r="M17" s="17">
        <v>8.3188753151968706E-2</v>
      </c>
      <c r="N17" s="17">
        <v>7.5035938660677801E-2</v>
      </c>
      <c r="O17" s="17">
        <v>9.2332086401361702E-2</v>
      </c>
      <c r="P17" s="17"/>
      <c r="Q17" s="17">
        <v>9.8036118902211394E-2</v>
      </c>
      <c r="R17" s="17">
        <v>9.1764286654301697E-2</v>
      </c>
      <c r="S17" s="17">
        <v>0.106435644219153</v>
      </c>
      <c r="T17" s="17">
        <v>9.2445172000440598E-2</v>
      </c>
      <c r="U17" s="17"/>
      <c r="V17" s="17">
        <v>0.112676945798654</v>
      </c>
      <c r="W17" s="17">
        <v>9.2432689031968898E-2</v>
      </c>
      <c r="X17" s="17">
        <v>7.6129092644198204E-2</v>
      </c>
      <c r="Y17" s="17">
        <v>7.0864441293378003E-2</v>
      </c>
      <c r="Z17" s="17">
        <v>0.109693950564296</v>
      </c>
      <c r="AA17" s="17">
        <v>8.7434507206190198E-2</v>
      </c>
      <c r="AB17" s="17">
        <v>0.10268009051306699</v>
      </c>
      <c r="AC17" s="17">
        <v>9.7244544780581199E-2</v>
      </c>
      <c r="AD17" s="17">
        <v>8.8963577209548395E-2</v>
      </c>
      <c r="AE17" s="17"/>
      <c r="AF17" s="17">
        <v>9.0094004363210203E-2</v>
      </c>
      <c r="AG17" s="17">
        <v>0.109896062669641</v>
      </c>
      <c r="AH17" s="17">
        <v>5.9434556333819402E-2</v>
      </c>
      <c r="AI17" s="17">
        <v>0.11276525920715</v>
      </c>
      <c r="AJ17" s="17">
        <v>8.7677288830184205E-2</v>
      </c>
      <c r="AK17" s="17">
        <v>9.7701068530373303E-2</v>
      </c>
      <c r="AL17" s="17"/>
      <c r="AM17" s="17">
        <v>8.8042827291048495E-2</v>
      </c>
      <c r="AN17" s="17">
        <v>6.8461394950218302E-2</v>
      </c>
      <c r="AO17" s="17">
        <v>0.15611421097647599</v>
      </c>
      <c r="AP17" s="17">
        <v>0.133652101116287</v>
      </c>
      <c r="AQ17" s="17">
        <v>8.0373038008674194E-2</v>
      </c>
      <c r="AR17" s="17">
        <v>0.102563353458081</v>
      </c>
      <c r="AS17" s="17">
        <v>6.5471238978108207E-2</v>
      </c>
      <c r="AT17" s="17">
        <v>6.0668713841099099E-2</v>
      </c>
      <c r="AU17" s="17">
        <v>8.6070873715952706E-2</v>
      </c>
      <c r="AV17" s="17">
        <v>0.139092734446775</v>
      </c>
      <c r="AW17" s="17">
        <v>0.11267884756896</v>
      </c>
      <c r="AX17" s="17">
        <v>5.9751777065314302E-2</v>
      </c>
      <c r="AY17" s="17">
        <v>0.114970156781461</v>
      </c>
      <c r="AZ17" s="17">
        <v>9.8382639543252007E-2</v>
      </c>
      <c r="BA17" s="17">
        <v>0.109679218496195</v>
      </c>
      <c r="BB17" s="17">
        <v>9.7394538330576305E-2</v>
      </c>
      <c r="BC17" s="17"/>
      <c r="BD17" s="17">
        <v>8.1864750983248497E-2</v>
      </c>
      <c r="BE17" s="17">
        <v>0.106282594978094</v>
      </c>
      <c r="BF17" s="17">
        <v>9.5316550021743399E-2</v>
      </c>
      <c r="BG17" s="17"/>
      <c r="BH17" s="17">
        <v>9.3067635300111001E-2</v>
      </c>
      <c r="BI17" s="17">
        <v>9.9572718576471902E-2</v>
      </c>
      <c r="BJ17" s="17">
        <v>8.7587581232337799E-2</v>
      </c>
      <c r="BK17" s="17"/>
      <c r="BL17" s="17">
        <v>0.116833573891663</v>
      </c>
      <c r="BM17" s="17">
        <v>0.11537817505614099</v>
      </c>
      <c r="BN17" s="17">
        <v>0.120589882749598</v>
      </c>
      <c r="BO17" s="17"/>
      <c r="BP17" s="17">
        <v>9.1944463577631697E-2</v>
      </c>
      <c r="BQ17" s="17">
        <v>0.102701514968948</v>
      </c>
      <c r="BR17" s="17"/>
      <c r="BS17" s="17">
        <v>0.116286333204695</v>
      </c>
      <c r="BT17" s="17">
        <v>9.5918131658068395E-2</v>
      </c>
      <c r="BU17" s="17">
        <v>0.10819238983011301</v>
      </c>
      <c r="BV17" s="17">
        <v>7.50814470693488E-2</v>
      </c>
      <c r="BW17" s="17"/>
      <c r="BX17" s="17">
        <v>0.10189751461666401</v>
      </c>
      <c r="BY17" s="17">
        <v>9.5750263284678797E-2</v>
      </c>
      <c r="BZ17" s="17">
        <v>9.2767981012512296E-2</v>
      </c>
      <c r="CA17" s="17"/>
      <c r="CB17" s="17">
        <v>8.6121110216059393E-2</v>
      </c>
      <c r="CC17" s="17">
        <v>7.1643448019610798E-2</v>
      </c>
      <c r="CD17" s="17">
        <v>9.1918792716577699E-2</v>
      </c>
      <c r="CE17" s="17">
        <v>8.8302964445953994E-2</v>
      </c>
      <c r="CF17" s="17">
        <v>0.12735618530993101</v>
      </c>
      <c r="CG17" s="17">
        <v>0.109423975522237</v>
      </c>
      <c r="CH17" s="17"/>
      <c r="CI17" s="17">
        <v>7.0265811190665606E-2</v>
      </c>
      <c r="CJ17" s="17">
        <v>9.16806579626014E-2</v>
      </c>
      <c r="CK17" s="17">
        <v>8.6673218140324304E-2</v>
      </c>
      <c r="CL17" s="17">
        <v>0.10202965208025699</v>
      </c>
    </row>
    <row r="18" spans="2:90" ht="29" x14ac:dyDescent="0.35">
      <c r="B18" s="21" t="s">
        <v>632</v>
      </c>
      <c r="C18" s="17">
        <v>9.2282942165232598E-2</v>
      </c>
      <c r="D18" s="17">
        <v>0.101438696568332</v>
      </c>
      <c r="E18" s="17">
        <v>8.3645586302623795E-2</v>
      </c>
      <c r="F18" s="17"/>
      <c r="G18" s="17">
        <v>8.3921279886069206E-2</v>
      </c>
      <c r="H18" s="17">
        <v>6.4891567500005604E-2</v>
      </c>
      <c r="I18" s="17">
        <v>6.1234157807499801E-2</v>
      </c>
      <c r="J18" s="17">
        <v>6.0126186537478199E-2</v>
      </c>
      <c r="K18" s="17">
        <v>9.9111287042371099E-2</v>
      </c>
      <c r="L18" s="17">
        <v>0.10673528466478099</v>
      </c>
      <c r="M18" s="17">
        <v>9.7654659233160607E-2</v>
      </c>
      <c r="N18" s="17">
        <v>0.10954311625021899</v>
      </c>
      <c r="O18" s="17">
        <v>0.13848747293737201</v>
      </c>
      <c r="P18" s="17"/>
      <c r="Q18" s="17">
        <v>6.8576912338931706E-2</v>
      </c>
      <c r="R18" s="17">
        <v>9.6718808613800999E-2</v>
      </c>
      <c r="S18" s="17">
        <v>6.6108207221837495E-2</v>
      </c>
      <c r="T18" s="17">
        <v>9.5455965773286203E-2</v>
      </c>
      <c r="U18" s="17"/>
      <c r="V18" s="17">
        <v>9.1686332580274393E-2</v>
      </c>
      <c r="W18" s="17">
        <v>0.118081678550915</v>
      </c>
      <c r="X18" s="17">
        <v>9.2828995887652005E-2</v>
      </c>
      <c r="Y18" s="17">
        <v>8.5525688305744904E-2</v>
      </c>
      <c r="Z18" s="17">
        <v>8.0324479528981294E-2</v>
      </c>
      <c r="AA18" s="17">
        <v>0.11899880936610301</v>
      </c>
      <c r="AB18" s="17">
        <v>7.6245286898544498E-2</v>
      </c>
      <c r="AC18" s="17">
        <v>5.7933907016443E-2</v>
      </c>
      <c r="AD18" s="17">
        <v>7.7209081332642093E-2</v>
      </c>
      <c r="AE18" s="17"/>
      <c r="AF18" s="17">
        <v>7.7649741569202693E-2</v>
      </c>
      <c r="AG18" s="17">
        <v>7.1404723852677598E-2</v>
      </c>
      <c r="AH18" s="17">
        <v>7.1098327071260098E-2</v>
      </c>
      <c r="AI18" s="17">
        <v>6.6531263039185301E-2</v>
      </c>
      <c r="AJ18" s="17">
        <v>9.7802846831313003E-2</v>
      </c>
      <c r="AK18" s="17">
        <v>0.12005573541773</v>
      </c>
      <c r="AL18" s="17"/>
      <c r="AM18" s="17">
        <v>6.6923695166586694E-2</v>
      </c>
      <c r="AN18" s="17">
        <v>8.1302984732095906E-2</v>
      </c>
      <c r="AO18" s="17">
        <v>6.4341528067079198E-2</v>
      </c>
      <c r="AP18" s="17">
        <v>6.2324206157765502E-2</v>
      </c>
      <c r="AQ18" s="17">
        <v>0.128726444331735</v>
      </c>
      <c r="AR18" s="17">
        <v>0.102550800002097</v>
      </c>
      <c r="AS18" s="17">
        <v>9.5663538808660298E-2</v>
      </c>
      <c r="AT18" s="17">
        <v>0.145391022293971</v>
      </c>
      <c r="AU18" s="17">
        <v>8.9762319137638005E-2</v>
      </c>
      <c r="AV18" s="17">
        <v>5.8246844584826998E-2</v>
      </c>
      <c r="AW18" s="17">
        <v>9.5381824835650303E-2</v>
      </c>
      <c r="AX18" s="17">
        <v>0.10046215045582001</v>
      </c>
      <c r="AY18" s="17">
        <v>8.8408367239267899E-2</v>
      </c>
      <c r="AZ18" s="17">
        <v>7.0589640815766602E-2</v>
      </c>
      <c r="BA18" s="17">
        <v>0.124315910484307</v>
      </c>
      <c r="BB18" s="17">
        <v>0.15079239776586301</v>
      </c>
      <c r="BC18" s="17"/>
      <c r="BD18" s="17">
        <v>0.10677790609799</v>
      </c>
      <c r="BE18" s="17">
        <v>7.7126141703415196E-2</v>
      </c>
      <c r="BF18" s="17">
        <v>9.3668139671956099E-2</v>
      </c>
      <c r="BG18" s="17"/>
      <c r="BH18" s="17">
        <v>7.9950569611513006E-2</v>
      </c>
      <c r="BI18" s="17">
        <v>0.14703060361207099</v>
      </c>
      <c r="BJ18" s="17">
        <v>0.122562545538134</v>
      </c>
      <c r="BK18" s="17"/>
      <c r="BL18" s="17">
        <v>0.17272168062176499</v>
      </c>
      <c r="BM18" s="17">
        <v>0.110972623745881</v>
      </c>
      <c r="BN18" s="17">
        <v>0.125178799758458</v>
      </c>
      <c r="BO18" s="17"/>
      <c r="BP18" s="17">
        <v>0.103208882852778</v>
      </c>
      <c r="BQ18" s="17">
        <v>8.8200493880965999E-2</v>
      </c>
      <c r="BR18" s="17"/>
      <c r="BS18" s="17">
        <v>7.9404157636936701E-2</v>
      </c>
      <c r="BT18" s="17">
        <v>9.4393833634796698E-2</v>
      </c>
      <c r="BU18" s="17">
        <v>9.3314286948217404E-2</v>
      </c>
      <c r="BV18" s="17">
        <v>9.40481047070056E-2</v>
      </c>
      <c r="BW18" s="17"/>
      <c r="BX18" s="17">
        <v>8.1672926415228206E-2</v>
      </c>
      <c r="BY18" s="17">
        <v>9.7404827310800302E-2</v>
      </c>
      <c r="BZ18" s="17">
        <v>9.3019318852824703E-2</v>
      </c>
      <c r="CA18" s="17"/>
      <c r="CB18" s="17">
        <v>5.3444561338224499E-2</v>
      </c>
      <c r="CC18" s="17">
        <v>9.5912344248097095E-2</v>
      </c>
      <c r="CD18" s="17">
        <v>6.4654031538754306E-2</v>
      </c>
      <c r="CE18" s="17">
        <v>8.3394862742094206E-2</v>
      </c>
      <c r="CF18" s="17">
        <v>0.17727582387543001</v>
      </c>
      <c r="CG18" s="17">
        <v>0.114838199961381</v>
      </c>
      <c r="CH18" s="17"/>
      <c r="CI18" s="17">
        <v>0.119718892415871</v>
      </c>
      <c r="CJ18" s="17">
        <v>5.2367285141122703E-2</v>
      </c>
      <c r="CK18" s="17">
        <v>9.2490689945924201E-2</v>
      </c>
      <c r="CL18" s="17">
        <v>0.10961398129609801</v>
      </c>
    </row>
    <row r="19" spans="2:90" ht="29" x14ac:dyDescent="0.35">
      <c r="B19" s="21" t="s">
        <v>631</v>
      </c>
      <c r="C19" s="17">
        <v>8.6059958055465596E-2</v>
      </c>
      <c r="D19" s="17">
        <v>9.5224260387530693E-2</v>
      </c>
      <c r="E19" s="17">
        <v>7.8503840270543093E-2</v>
      </c>
      <c r="F19" s="17"/>
      <c r="G19" s="17">
        <v>9.0542215354174199E-2</v>
      </c>
      <c r="H19" s="17">
        <v>8.4484998956297894E-2</v>
      </c>
      <c r="I19" s="17">
        <v>7.3773908083995504E-2</v>
      </c>
      <c r="J19" s="17">
        <v>8.1834712655654604E-2</v>
      </c>
      <c r="K19" s="17">
        <v>0.10267272060775</v>
      </c>
      <c r="L19" s="17">
        <v>0.107698950997489</v>
      </c>
      <c r="M19" s="17">
        <v>8.5276518094320797E-2</v>
      </c>
      <c r="N19" s="17">
        <v>8.3960365474415696E-2</v>
      </c>
      <c r="O19" s="17">
        <v>6.5661511718181201E-2</v>
      </c>
      <c r="P19" s="17"/>
      <c r="Q19" s="17">
        <v>5.7530312463746597E-2</v>
      </c>
      <c r="R19" s="17">
        <v>0.103251768290712</v>
      </c>
      <c r="S19" s="17">
        <v>6.6035572810093895E-2</v>
      </c>
      <c r="T19" s="17">
        <v>8.7064945045833397E-2</v>
      </c>
      <c r="U19" s="17"/>
      <c r="V19" s="17">
        <v>8.9627981368192597E-2</v>
      </c>
      <c r="W19" s="17">
        <v>7.0843785585102501E-2</v>
      </c>
      <c r="X19" s="17">
        <v>8.2912306035794706E-2</v>
      </c>
      <c r="Y19" s="17">
        <v>6.9954613250595404E-2</v>
      </c>
      <c r="Z19" s="17">
        <v>9.6462706656861297E-2</v>
      </c>
      <c r="AA19" s="17">
        <v>8.27262484118165E-2</v>
      </c>
      <c r="AB19" s="17">
        <v>9.6136219835155703E-2</v>
      </c>
      <c r="AC19" s="17">
        <v>5.6549299457008401E-2</v>
      </c>
      <c r="AD19" s="17">
        <v>0.11145410974827499</v>
      </c>
      <c r="AE19" s="17"/>
      <c r="AF19" s="17">
        <v>0.10671624451824099</v>
      </c>
      <c r="AG19" s="17">
        <v>6.6508141227000994E-2</v>
      </c>
      <c r="AH19" s="17">
        <v>6.7828328812179803E-2</v>
      </c>
      <c r="AI19" s="17">
        <v>7.8130591593803506E-2</v>
      </c>
      <c r="AJ19" s="17">
        <v>8.5104908751597805E-2</v>
      </c>
      <c r="AK19" s="17">
        <v>8.9518361589547304E-2</v>
      </c>
      <c r="AL19" s="17"/>
      <c r="AM19" s="17">
        <v>8.2765960915079095E-2</v>
      </c>
      <c r="AN19" s="17">
        <v>7.1525606703373504E-2</v>
      </c>
      <c r="AO19" s="17">
        <v>9.7745489993831994E-2</v>
      </c>
      <c r="AP19" s="17">
        <v>6.4980694856035498E-2</v>
      </c>
      <c r="AQ19" s="17">
        <v>0.13125567795941401</v>
      </c>
      <c r="AR19" s="17">
        <v>6.7135149253775894E-2</v>
      </c>
      <c r="AS19" s="17">
        <v>8.2243610326513894E-2</v>
      </c>
      <c r="AT19" s="17">
        <v>9.0797760014897602E-2</v>
      </c>
      <c r="AU19" s="17">
        <v>7.5407920022955793E-2</v>
      </c>
      <c r="AV19" s="17">
        <v>6.3507581207198502E-2</v>
      </c>
      <c r="AW19" s="17">
        <v>0.11698253008080101</v>
      </c>
      <c r="AX19" s="17">
        <v>0.102050000670014</v>
      </c>
      <c r="AY19" s="17">
        <v>8.18038121339731E-2</v>
      </c>
      <c r="AZ19" s="17">
        <v>7.7366278105040903E-2</v>
      </c>
      <c r="BA19" s="17">
        <v>0.10877202794304</v>
      </c>
      <c r="BB19" s="17">
        <v>0.14701917330356301</v>
      </c>
      <c r="BC19" s="17"/>
      <c r="BD19" s="17">
        <v>8.9281291872852206E-2</v>
      </c>
      <c r="BE19" s="17">
        <v>7.6941682101228703E-2</v>
      </c>
      <c r="BF19" s="17">
        <v>9.0528423319202203E-2</v>
      </c>
      <c r="BG19" s="17"/>
      <c r="BH19" s="17">
        <v>7.6695296433114304E-2</v>
      </c>
      <c r="BI19" s="17">
        <v>0.106024589242893</v>
      </c>
      <c r="BJ19" s="17">
        <v>0.11201593907947199</v>
      </c>
      <c r="BK19" s="17"/>
      <c r="BL19" s="17">
        <v>8.7578877672429195E-2</v>
      </c>
      <c r="BM19" s="17">
        <v>0.11059276388184899</v>
      </c>
      <c r="BN19" s="17">
        <v>0.10831988351964</v>
      </c>
      <c r="BO19" s="17"/>
      <c r="BP19" s="17">
        <v>9.8063136163030501E-2</v>
      </c>
      <c r="BQ19" s="17">
        <v>8.3182286027196697E-2</v>
      </c>
      <c r="BR19" s="17"/>
      <c r="BS19" s="17">
        <v>8.8071779667425895E-2</v>
      </c>
      <c r="BT19" s="17">
        <v>9.4914649939090601E-2</v>
      </c>
      <c r="BU19" s="17">
        <v>9.06718137735711E-2</v>
      </c>
      <c r="BV19" s="17">
        <v>8.2176901830765106E-2</v>
      </c>
      <c r="BW19" s="17"/>
      <c r="BX19" s="17">
        <v>8.9544839104713905E-2</v>
      </c>
      <c r="BY19" s="17">
        <v>7.7405041569886396E-2</v>
      </c>
      <c r="BZ19" s="17">
        <v>8.6246563609164606E-2</v>
      </c>
      <c r="CA19" s="17"/>
      <c r="CB19" s="17">
        <v>5.6013691634434398E-2</v>
      </c>
      <c r="CC19" s="17">
        <v>9.0948548036300897E-2</v>
      </c>
      <c r="CD19" s="17">
        <v>6.35435706254973E-2</v>
      </c>
      <c r="CE19" s="17">
        <v>9.6924264790659395E-2</v>
      </c>
      <c r="CF19" s="17">
        <v>0.12254652381450599</v>
      </c>
      <c r="CG19" s="17">
        <v>0.10744014651726699</v>
      </c>
      <c r="CH19" s="17"/>
      <c r="CI19" s="17">
        <v>8.02827978698471E-2</v>
      </c>
      <c r="CJ19" s="17">
        <v>7.5313195420274703E-2</v>
      </c>
      <c r="CK19" s="17">
        <v>6.7185864699434994E-2</v>
      </c>
      <c r="CL19" s="17">
        <v>9.8718018173141603E-2</v>
      </c>
    </row>
    <row r="20" spans="2:90" ht="29" x14ac:dyDescent="0.35">
      <c r="B20" s="21" t="s">
        <v>629</v>
      </c>
      <c r="C20" s="17">
        <v>8.3244823309247207E-2</v>
      </c>
      <c r="D20" s="17">
        <v>8.5373870271229099E-2</v>
      </c>
      <c r="E20" s="17">
        <v>8.0736663280797705E-2</v>
      </c>
      <c r="F20" s="17"/>
      <c r="G20" s="17">
        <v>6.7589741177331505E-2</v>
      </c>
      <c r="H20" s="17">
        <v>4.7865290224897002E-2</v>
      </c>
      <c r="I20" s="17">
        <v>8.0247519333235706E-2</v>
      </c>
      <c r="J20" s="17">
        <v>7.1879153256579204E-2</v>
      </c>
      <c r="K20" s="17">
        <v>9.4998030363416905E-2</v>
      </c>
      <c r="L20" s="17">
        <v>0.12711752310279201</v>
      </c>
      <c r="M20" s="17">
        <v>0.10371616694914</v>
      </c>
      <c r="N20" s="17">
        <v>6.8065995233201795E-2</v>
      </c>
      <c r="O20" s="17">
        <v>8.5381687864906894E-2</v>
      </c>
      <c r="P20" s="17"/>
      <c r="Q20" s="17">
        <v>9.6739814152966896E-2</v>
      </c>
      <c r="R20" s="17">
        <v>0.10447703976677999</v>
      </c>
      <c r="S20" s="17">
        <v>0.112658086245518</v>
      </c>
      <c r="T20" s="17">
        <v>7.8141134386955399E-2</v>
      </c>
      <c r="U20" s="17"/>
      <c r="V20" s="17">
        <v>9.7041458183839302E-2</v>
      </c>
      <c r="W20" s="17">
        <v>7.3775660487841205E-2</v>
      </c>
      <c r="X20" s="17">
        <v>7.3308469031745593E-2</v>
      </c>
      <c r="Y20" s="17">
        <v>7.0825496293664802E-2</v>
      </c>
      <c r="Z20" s="17">
        <v>9.4598889587569804E-2</v>
      </c>
      <c r="AA20" s="17">
        <v>8.7382449739359505E-2</v>
      </c>
      <c r="AB20" s="17">
        <v>8.2400968205288805E-2</v>
      </c>
      <c r="AC20" s="17">
        <v>8.9888665683747496E-2</v>
      </c>
      <c r="AD20" s="17">
        <v>8.1805950099406194E-2</v>
      </c>
      <c r="AE20" s="17"/>
      <c r="AF20" s="17">
        <v>6.8687489394824205E-2</v>
      </c>
      <c r="AG20" s="17">
        <v>8.2450351967353702E-2</v>
      </c>
      <c r="AH20" s="17">
        <v>8.9753609862407796E-2</v>
      </c>
      <c r="AI20" s="17">
        <v>5.06047365911729E-2</v>
      </c>
      <c r="AJ20" s="17">
        <v>5.5484701424179203E-2</v>
      </c>
      <c r="AK20" s="17">
        <v>0.11381476462340701</v>
      </c>
      <c r="AL20" s="17"/>
      <c r="AM20" s="17">
        <v>0.113926721754138</v>
      </c>
      <c r="AN20" s="17">
        <v>7.2443232990727802E-2</v>
      </c>
      <c r="AO20" s="17">
        <v>9.8590439510260697E-2</v>
      </c>
      <c r="AP20" s="17">
        <v>0.121024672929754</v>
      </c>
      <c r="AQ20" s="17">
        <v>0.10918922219956</v>
      </c>
      <c r="AR20" s="17">
        <v>0.12713451523507799</v>
      </c>
      <c r="AS20" s="17">
        <v>8.9142477443397997E-2</v>
      </c>
      <c r="AT20" s="17">
        <v>5.2126890329919698E-2</v>
      </c>
      <c r="AU20" s="17">
        <v>6.1309021767083402E-2</v>
      </c>
      <c r="AV20" s="17">
        <v>8.9762107235287297E-2</v>
      </c>
      <c r="AW20" s="17">
        <v>6.2643180405790894E-2</v>
      </c>
      <c r="AX20" s="17">
        <v>8.6178399207909206E-2</v>
      </c>
      <c r="AY20" s="17">
        <v>0.10431481964309</v>
      </c>
      <c r="AZ20" s="17">
        <v>7.2420395283764399E-2</v>
      </c>
      <c r="BA20" s="17">
        <v>2.5221702670448199E-2</v>
      </c>
      <c r="BB20" s="17">
        <v>8.3392302145032807E-2</v>
      </c>
      <c r="BC20" s="17"/>
      <c r="BD20" s="17">
        <v>8.3956289603449294E-2</v>
      </c>
      <c r="BE20" s="17">
        <v>6.8448642642353896E-2</v>
      </c>
      <c r="BF20" s="17">
        <v>9.4617839706141599E-2</v>
      </c>
      <c r="BG20" s="17"/>
      <c r="BH20" s="17">
        <v>7.8326507338769502E-2</v>
      </c>
      <c r="BI20" s="17">
        <v>0.105159174390385</v>
      </c>
      <c r="BJ20" s="17">
        <v>0.12601952152342699</v>
      </c>
      <c r="BK20" s="17"/>
      <c r="BL20" s="17">
        <v>8.2548516776079606E-2</v>
      </c>
      <c r="BM20" s="17">
        <v>0.107665287670011</v>
      </c>
      <c r="BN20" s="17">
        <v>0.104454137823995</v>
      </c>
      <c r="BO20" s="17"/>
      <c r="BP20" s="17">
        <v>7.8302033228747694E-2</v>
      </c>
      <c r="BQ20" s="17">
        <v>8.6175683968764905E-2</v>
      </c>
      <c r="BR20" s="17"/>
      <c r="BS20" s="17">
        <v>0.11277124813895301</v>
      </c>
      <c r="BT20" s="17">
        <v>0.114138438360652</v>
      </c>
      <c r="BU20" s="17">
        <v>6.5755453791577198E-2</v>
      </c>
      <c r="BV20" s="17">
        <v>7.2228517751603896E-2</v>
      </c>
      <c r="BW20" s="17"/>
      <c r="BX20" s="17">
        <v>9.5993951574106798E-2</v>
      </c>
      <c r="BY20" s="17">
        <v>3.8402635597968401E-2</v>
      </c>
      <c r="BZ20" s="17">
        <v>8.4737353549290406E-2</v>
      </c>
      <c r="CA20" s="17"/>
      <c r="CB20" s="17">
        <v>8.9271086962627103E-2</v>
      </c>
      <c r="CC20" s="17">
        <v>6.0921228587367697E-2</v>
      </c>
      <c r="CD20" s="17">
        <v>5.8262283346162E-2</v>
      </c>
      <c r="CE20" s="17">
        <v>6.5234071829954096E-2</v>
      </c>
      <c r="CF20" s="17">
        <v>0.13678259633876599</v>
      </c>
      <c r="CG20" s="17">
        <v>0.114281345707149</v>
      </c>
      <c r="CH20" s="17"/>
      <c r="CI20" s="17">
        <v>8.8498297937036605E-2</v>
      </c>
      <c r="CJ20" s="17">
        <v>9.7866078902384607E-2</v>
      </c>
      <c r="CK20" s="17">
        <v>6.1390826561006598E-2</v>
      </c>
      <c r="CL20" s="17">
        <v>7.9259683467590894E-2</v>
      </c>
    </row>
    <row r="21" spans="2:90" ht="29" x14ac:dyDescent="0.35">
      <c r="B21" s="21" t="s">
        <v>641</v>
      </c>
      <c r="C21" s="17">
        <v>6.8226281863397104E-2</v>
      </c>
      <c r="D21" s="17">
        <v>8.1926772451923105E-2</v>
      </c>
      <c r="E21" s="17">
        <v>5.4961379856091203E-2</v>
      </c>
      <c r="F21" s="17"/>
      <c r="G21" s="17">
        <v>8.9077532035937906E-2</v>
      </c>
      <c r="H21" s="17">
        <v>0.103080511965739</v>
      </c>
      <c r="I21" s="17">
        <v>6.3894485113795293E-2</v>
      </c>
      <c r="J21" s="17">
        <v>4.0797166320540999E-2</v>
      </c>
      <c r="K21" s="17">
        <v>6.8083122053577194E-2</v>
      </c>
      <c r="L21" s="17">
        <v>4.1017293822599901E-2</v>
      </c>
      <c r="M21" s="17">
        <v>8.1238142843979094E-2</v>
      </c>
      <c r="N21" s="17">
        <v>8.8541683338616298E-2</v>
      </c>
      <c r="O21" s="17">
        <v>4.0046388020353402E-2</v>
      </c>
      <c r="P21" s="17"/>
      <c r="Q21" s="17">
        <v>7.7263360508070006E-2</v>
      </c>
      <c r="R21" s="17">
        <v>4.0378549389364499E-2</v>
      </c>
      <c r="S21" s="17">
        <v>4.7133156931245E-2</v>
      </c>
      <c r="T21" s="17">
        <v>7.1022416032120894E-2</v>
      </c>
      <c r="U21" s="17"/>
      <c r="V21" s="17">
        <v>6.6947525599636099E-2</v>
      </c>
      <c r="W21" s="17">
        <v>5.7988566887448197E-2</v>
      </c>
      <c r="X21" s="17">
        <v>9.1498874644197398E-2</v>
      </c>
      <c r="Y21" s="17">
        <v>0.119205428470485</v>
      </c>
      <c r="Z21" s="17">
        <v>5.0621248104382101E-2</v>
      </c>
      <c r="AA21" s="17">
        <v>4.8957434814873899E-2</v>
      </c>
      <c r="AB21" s="17">
        <v>7.6412720075048998E-2</v>
      </c>
      <c r="AC21" s="17">
        <v>2.9055731615100298E-2</v>
      </c>
      <c r="AD21" s="17">
        <v>5.9152954382894703E-2</v>
      </c>
      <c r="AE21" s="17"/>
      <c r="AF21" s="17">
        <v>5.4646874120149201E-2</v>
      </c>
      <c r="AG21" s="17">
        <v>6.0190209695701602E-2</v>
      </c>
      <c r="AH21" s="17">
        <v>8.7190448570838103E-2</v>
      </c>
      <c r="AI21" s="17">
        <v>0.11918502419647101</v>
      </c>
      <c r="AJ21" s="17">
        <v>8.3357436838562102E-2</v>
      </c>
      <c r="AK21" s="17">
        <v>6.0585487027541199E-2</v>
      </c>
      <c r="AL21" s="17"/>
      <c r="AM21" s="17">
        <v>5.7047561546728798E-2</v>
      </c>
      <c r="AN21" s="17">
        <v>7.3648953766136699E-2</v>
      </c>
      <c r="AO21" s="17">
        <v>2.76782781911637E-2</v>
      </c>
      <c r="AP21" s="17">
        <v>7.3579961464186799E-2</v>
      </c>
      <c r="AQ21" s="17">
        <v>6.15763582088091E-2</v>
      </c>
      <c r="AR21" s="17">
        <v>5.3321225092562E-2</v>
      </c>
      <c r="AS21" s="17">
        <v>5.0730687526318402E-2</v>
      </c>
      <c r="AT21" s="17">
        <v>5.9432073113415203E-2</v>
      </c>
      <c r="AU21" s="17">
        <v>9.0853432448502205E-2</v>
      </c>
      <c r="AV21" s="17">
        <v>9.7191964703256806E-2</v>
      </c>
      <c r="AW21" s="17">
        <v>8.7562910566716598E-2</v>
      </c>
      <c r="AX21" s="17">
        <v>6.3954881383191303E-2</v>
      </c>
      <c r="AY21" s="17">
        <v>9.3966358889759502E-2</v>
      </c>
      <c r="AZ21" s="17">
        <v>7.4484363955659202E-2</v>
      </c>
      <c r="BA21" s="17">
        <v>0.13985775684357299</v>
      </c>
      <c r="BB21" s="17">
        <v>7.0500255335042894E-2</v>
      </c>
      <c r="BC21" s="17"/>
      <c r="BD21" s="17">
        <v>5.5593775081731502E-2</v>
      </c>
      <c r="BE21" s="17">
        <v>8.1981189491885195E-2</v>
      </c>
      <c r="BF21" s="17">
        <v>6.9734571503539802E-2</v>
      </c>
      <c r="BG21" s="17"/>
      <c r="BH21" s="17">
        <v>7.2787054379687396E-2</v>
      </c>
      <c r="BI21" s="17">
        <v>6.2430165324337698E-2</v>
      </c>
      <c r="BJ21" s="17">
        <v>5.1789625781418797E-2</v>
      </c>
      <c r="BK21" s="17"/>
      <c r="BL21" s="17">
        <v>5.6500933079451802E-2</v>
      </c>
      <c r="BM21" s="17">
        <v>3.9102777764567997E-2</v>
      </c>
      <c r="BN21" s="17">
        <v>6.3862540823990996E-2</v>
      </c>
      <c r="BO21" s="17"/>
      <c r="BP21" s="17">
        <v>6.9621871453524595E-2</v>
      </c>
      <c r="BQ21" s="17">
        <v>7.0896124779053896E-2</v>
      </c>
      <c r="BR21" s="17"/>
      <c r="BS21" s="17">
        <v>4.1682224065887397E-2</v>
      </c>
      <c r="BT21" s="17">
        <v>5.0121688137368399E-2</v>
      </c>
      <c r="BU21" s="17">
        <v>4.96361674067268E-2</v>
      </c>
      <c r="BV21" s="17">
        <v>9.8526682454252501E-2</v>
      </c>
      <c r="BW21" s="17"/>
      <c r="BX21" s="17">
        <v>4.1786377117726099E-2</v>
      </c>
      <c r="BY21" s="17">
        <v>9.3481823864038499E-2</v>
      </c>
      <c r="BZ21" s="17">
        <v>6.9293681906047497E-2</v>
      </c>
      <c r="CA21" s="17"/>
      <c r="CB21" s="17">
        <v>3.8051173205330503E-2</v>
      </c>
      <c r="CC21" s="17">
        <v>8.7645990987617203E-2</v>
      </c>
      <c r="CD21" s="17">
        <v>9.4972321634360202E-2</v>
      </c>
      <c r="CE21" s="17">
        <v>7.1725064383902998E-2</v>
      </c>
      <c r="CF21" s="17">
        <v>7.28903091756921E-2</v>
      </c>
      <c r="CG21" s="17">
        <v>3.49354522056744E-2</v>
      </c>
      <c r="CH21" s="17"/>
      <c r="CI21" s="17">
        <v>0.113295571294349</v>
      </c>
      <c r="CJ21" s="17">
        <v>5.6568295176272099E-2</v>
      </c>
      <c r="CK21" s="17">
        <v>5.9873606467940203E-2</v>
      </c>
      <c r="CL21" s="17">
        <v>6.72138956004288E-2</v>
      </c>
    </row>
    <row r="22" spans="2:90" ht="29" x14ac:dyDescent="0.35">
      <c r="B22" s="21" t="s">
        <v>628</v>
      </c>
      <c r="C22" s="17">
        <v>6.0699629949123202E-2</v>
      </c>
      <c r="D22" s="17">
        <v>7.1508973025503894E-2</v>
      </c>
      <c r="E22" s="17">
        <v>5.1026781967637998E-2</v>
      </c>
      <c r="F22" s="17"/>
      <c r="G22" s="17">
        <v>5.2351118649776603E-2</v>
      </c>
      <c r="H22" s="17">
        <v>4.5653534505272902E-2</v>
      </c>
      <c r="I22" s="17">
        <v>5.27145856035314E-2</v>
      </c>
      <c r="J22" s="17">
        <v>5.7733429111870502E-2</v>
      </c>
      <c r="K22" s="17">
        <v>4.1401856326236101E-2</v>
      </c>
      <c r="L22" s="17">
        <v>4.4401617669000699E-2</v>
      </c>
      <c r="M22" s="17">
        <v>7.6018633383335102E-2</v>
      </c>
      <c r="N22" s="17">
        <v>8.8734511111273603E-2</v>
      </c>
      <c r="O22" s="17">
        <v>8.1694088351792593E-2</v>
      </c>
      <c r="P22" s="17"/>
      <c r="Q22" s="17">
        <v>9.5544379637484397E-2</v>
      </c>
      <c r="R22" s="17">
        <v>9.9570262850265101E-2</v>
      </c>
      <c r="S22" s="17">
        <v>7.2723755152706501E-2</v>
      </c>
      <c r="T22" s="17">
        <v>5.43606514853162E-2</v>
      </c>
      <c r="U22" s="17"/>
      <c r="V22" s="17">
        <v>8.1861589080494804E-2</v>
      </c>
      <c r="W22" s="17">
        <v>5.1688785814750601E-2</v>
      </c>
      <c r="X22" s="17">
        <v>5.2770777509633597E-2</v>
      </c>
      <c r="Y22" s="17">
        <v>6.3524956689320899E-2</v>
      </c>
      <c r="Z22" s="17">
        <v>6.1851698597594401E-2</v>
      </c>
      <c r="AA22" s="17">
        <v>6.5656701024235598E-2</v>
      </c>
      <c r="AB22" s="17">
        <v>7.1121861933160405E-2</v>
      </c>
      <c r="AC22" s="17">
        <v>3.9647327283916602E-2</v>
      </c>
      <c r="AD22" s="17">
        <v>4.3103445708881902E-2</v>
      </c>
      <c r="AE22" s="17"/>
      <c r="AF22" s="17">
        <v>5.1665278407487698E-2</v>
      </c>
      <c r="AG22" s="17">
        <v>5.7459175138337801E-2</v>
      </c>
      <c r="AH22" s="17">
        <v>5.0300966141499502E-2</v>
      </c>
      <c r="AI22" s="17">
        <v>5.5659854615475103E-2</v>
      </c>
      <c r="AJ22" s="17">
        <v>5.9939119308535002E-2</v>
      </c>
      <c r="AK22" s="17">
        <v>7.2821945613375405E-2</v>
      </c>
      <c r="AL22" s="17"/>
      <c r="AM22" s="17">
        <v>3.0480334243473999E-2</v>
      </c>
      <c r="AN22" s="17">
        <v>3.8096045562847902E-2</v>
      </c>
      <c r="AO22" s="17">
        <v>3.7592860340033299E-2</v>
      </c>
      <c r="AP22" s="17">
        <v>9.6375241304786599E-2</v>
      </c>
      <c r="AQ22" s="17">
        <v>7.1711019791726102E-2</v>
      </c>
      <c r="AR22" s="17">
        <v>6.8012307478692899E-2</v>
      </c>
      <c r="AS22" s="17">
        <v>6.94333844946739E-2</v>
      </c>
      <c r="AT22" s="17">
        <v>9.5954485388164701E-2</v>
      </c>
      <c r="AU22" s="17">
        <v>5.6673062060009202E-2</v>
      </c>
      <c r="AV22" s="17">
        <v>8.3824933485928399E-2</v>
      </c>
      <c r="AW22" s="17">
        <v>0.11256730828721299</v>
      </c>
      <c r="AX22" s="17">
        <v>3.5918532319919198E-2</v>
      </c>
      <c r="AY22" s="17">
        <v>8.5162006895984799E-2</v>
      </c>
      <c r="AZ22" s="17">
        <v>7.2641667292356105E-2</v>
      </c>
      <c r="BA22" s="17">
        <v>4.7769032108303598E-2</v>
      </c>
      <c r="BB22" s="17">
        <v>6.1913726191251801E-2</v>
      </c>
      <c r="BC22" s="17"/>
      <c r="BD22" s="17">
        <v>5.5696450173795001E-2</v>
      </c>
      <c r="BE22" s="17">
        <v>4.92924352506049E-2</v>
      </c>
      <c r="BF22" s="17">
        <v>7.1785757846520901E-2</v>
      </c>
      <c r="BG22" s="17"/>
      <c r="BH22" s="17">
        <v>4.9456266805820499E-2</v>
      </c>
      <c r="BI22" s="17">
        <v>9.3855879425801494E-2</v>
      </c>
      <c r="BJ22" s="17">
        <v>6.9401074088955295E-2</v>
      </c>
      <c r="BK22" s="17"/>
      <c r="BL22" s="17">
        <v>0.116152513808693</v>
      </c>
      <c r="BM22" s="17">
        <v>5.9296193283265901E-2</v>
      </c>
      <c r="BN22" s="17">
        <v>0.10115786342242999</v>
      </c>
      <c r="BO22" s="17"/>
      <c r="BP22" s="17">
        <v>6.51619274414586E-2</v>
      </c>
      <c r="BQ22" s="17">
        <v>6.1511213198547403E-2</v>
      </c>
      <c r="BR22" s="17"/>
      <c r="BS22" s="17">
        <v>5.2417935778656999E-2</v>
      </c>
      <c r="BT22" s="17">
        <v>5.9162043142299302E-2</v>
      </c>
      <c r="BU22" s="17">
        <v>6.6427160250185593E-2</v>
      </c>
      <c r="BV22" s="17">
        <v>5.7106920505349601E-2</v>
      </c>
      <c r="BW22" s="17"/>
      <c r="BX22" s="17">
        <v>7.3278519958782998E-2</v>
      </c>
      <c r="BY22" s="17">
        <v>1.37839716385621E-2</v>
      </c>
      <c r="BZ22" s="17">
        <v>6.23364408810788E-2</v>
      </c>
      <c r="CA22" s="17"/>
      <c r="CB22" s="17">
        <v>3.3661162662876498E-2</v>
      </c>
      <c r="CC22" s="17">
        <v>5.4422466303489299E-2</v>
      </c>
      <c r="CD22" s="17">
        <v>2.70838720562891E-2</v>
      </c>
      <c r="CE22" s="17">
        <v>4.8376466433331003E-2</v>
      </c>
      <c r="CF22" s="17">
        <v>0.105578585718863</v>
      </c>
      <c r="CG22" s="17">
        <v>0.12658963706381901</v>
      </c>
      <c r="CH22" s="17"/>
      <c r="CI22" s="17">
        <v>5.97187319647439E-2</v>
      </c>
      <c r="CJ22" s="17">
        <v>5.1890961909505401E-2</v>
      </c>
      <c r="CK22" s="17">
        <v>8.7126108135842498E-2</v>
      </c>
      <c r="CL22" s="17">
        <v>5.9080998649783403E-2</v>
      </c>
    </row>
    <row r="23" spans="2:90" x14ac:dyDescent="0.35">
      <c r="B23" s="21" t="s">
        <v>626</v>
      </c>
      <c r="C23" s="23">
        <v>4.8703644819789602E-2</v>
      </c>
      <c r="D23" s="23">
        <v>6.2263152991923899E-2</v>
      </c>
      <c r="E23" s="23">
        <v>3.4705401724258497E-2</v>
      </c>
      <c r="F23" s="23"/>
      <c r="G23" s="23">
        <v>4.1027762853413301E-2</v>
      </c>
      <c r="H23" s="23">
        <v>2.50306632708319E-2</v>
      </c>
      <c r="I23" s="23">
        <v>7.3366020867250803E-2</v>
      </c>
      <c r="J23" s="23">
        <v>4.72035919610449E-2</v>
      </c>
      <c r="K23" s="23">
        <v>4.7721400586237098E-2</v>
      </c>
      <c r="L23" s="23">
        <v>1.8528208952458498E-2</v>
      </c>
      <c r="M23" s="23">
        <v>3.2975243710312699E-2</v>
      </c>
      <c r="N23" s="23">
        <v>4.7765887153325602E-2</v>
      </c>
      <c r="O23" s="23">
        <v>0.101612734683938</v>
      </c>
      <c r="P23" s="23"/>
      <c r="Q23" s="23">
        <v>4.5039062222254699E-2</v>
      </c>
      <c r="R23" s="23">
        <v>4.1966519409382098E-2</v>
      </c>
      <c r="S23" s="23">
        <v>5.16893642959897E-2</v>
      </c>
      <c r="T23" s="23">
        <v>4.8623205693527502E-2</v>
      </c>
      <c r="U23" s="23"/>
      <c r="V23" s="23">
        <v>5.1007563304674097E-2</v>
      </c>
      <c r="W23" s="23">
        <v>2.8514295190872799E-2</v>
      </c>
      <c r="X23" s="23">
        <v>3.2466147215580297E-2</v>
      </c>
      <c r="Y23" s="23">
        <v>4.26910758591161E-2</v>
      </c>
      <c r="Z23" s="23">
        <v>4.8426661227601003E-2</v>
      </c>
      <c r="AA23" s="23">
        <v>5.0953206826663801E-2</v>
      </c>
      <c r="AB23" s="23">
        <v>6.45606243250261E-2</v>
      </c>
      <c r="AC23" s="23">
        <v>9.7622203091403306E-2</v>
      </c>
      <c r="AD23" s="23">
        <v>5.6760703631949599E-2</v>
      </c>
      <c r="AE23" s="23"/>
      <c r="AF23" s="23">
        <v>4.4872989271919503E-2</v>
      </c>
      <c r="AG23" s="23">
        <v>5.28831337958885E-2</v>
      </c>
      <c r="AH23" s="23">
        <v>3.9068285626876899E-2</v>
      </c>
      <c r="AI23" s="23">
        <v>8.8314390930239905E-2</v>
      </c>
      <c r="AJ23" s="23">
        <v>3.5582413270790599E-2</v>
      </c>
      <c r="AK23" s="23">
        <v>5.4303201370951897E-2</v>
      </c>
      <c r="AL23" s="23"/>
      <c r="AM23" s="23">
        <v>6.3609082952628598E-2</v>
      </c>
      <c r="AN23" s="23">
        <v>5.9245962045837403E-2</v>
      </c>
      <c r="AO23" s="23">
        <v>6.6844623968890196E-2</v>
      </c>
      <c r="AP23" s="23">
        <v>3.2890025141613703E-2</v>
      </c>
      <c r="AQ23" s="23">
        <v>3.5005767518517299E-2</v>
      </c>
      <c r="AR23" s="23">
        <v>7.0044130608027E-2</v>
      </c>
      <c r="AS23" s="23">
        <v>6.5201206961069402E-2</v>
      </c>
      <c r="AT23" s="23">
        <v>2.4279045046078099E-2</v>
      </c>
      <c r="AU23" s="23">
        <v>5.8166829999747503E-2</v>
      </c>
      <c r="AV23" s="23">
        <v>8.5479801679363199E-2</v>
      </c>
      <c r="AW23" s="23">
        <v>7.7064383872077202E-2</v>
      </c>
      <c r="AX23" s="23">
        <v>3.8376534678255199E-2</v>
      </c>
      <c r="AY23" s="23">
        <v>5.51063382562429E-2</v>
      </c>
      <c r="AZ23" s="23">
        <v>2.5768086629915501E-2</v>
      </c>
      <c r="BA23" s="23">
        <v>3.3376231536086202E-2</v>
      </c>
      <c r="BB23" s="23">
        <v>3.6261556949629598E-2</v>
      </c>
      <c r="BC23" s="23"/>
      <c r="BD23" s="23">
        <v>4.3752345616784802E-2</v>
      </c>
      <c r="BE23" s="23">
        <v>3.8639523934095199E-2</v>
      </c>
      <c r="BF23" s="23">
        <v>5.8737787468370502E-2</v>
      </c>
      <c r="BG23" s="23"/>
      <c r="BH23" s="23">
        <v>4.3576499135181801E-2</v>
      </c>
      <c r="BI23" s="23">
        <v>6.1358514051011503E-2</v>
      </c>
      <c r="BJ23" s="23">
        <v>6.9527297627113793E-2</v>
      </c>
      <c r="BK23" s="23"/>
      <c r="BL23" s="23">
        <v>3.5076674395452097E-2</v>
      </c>
      <c r="BM23" s="23">
        <v>5.8886456643769701E-2</v>
      </c>
      <c r="BN23" s="23">
        <v>5.0727871840630399E-2</v>
      </c>
      <c r="BO23" s="23"/>
      <c r="BP23" s="23">
        <v>2.2469000018528501E-2</v>
      </c>
      <c r="BQ23" s="23">
        <v>5.8410260833962703E-2</v>
      </c>
      <c r="BR23" s="23"/>
      <c r="BS23" s="23">
        <v>4.7410876326506701E-2</v>
      </c>
      <c r="BT23" s="23">
        <v>5.0231958889723802E-2</v>
      </c>
      <c r="BU23" s="23">
        <v>6.1892108579170602E-2</v>
      </c>
      <c r="BV23" s="23">
        <v>4.2289747901572299E-2</v>
      </c>
      <c r="BW23" s="23"/>
      <c r="BX23" s="23">
        <v>5.17339257663555E-2</v>
      </c>
      <c r="BY23" s="23">
        <v>9.8131960866383403E-3</v>
      </c>
      <c r="BZ23" s="23">
        <v>5.07932702505395E-2</v>
      </c>
      <c r="CA23" s="23"/>
      <c r="CB23" s="23">
        <v>2.1055286256520599E-2</v>
      </c>
      <c r="CC23" s="23">
        <v>3.0558181491109799E-2</v>
      </c>
      <c r="CD23" s="23">
        <v>3.8133968850875402E-2</v>
      </c>
      <c r="CE23" s="23">
        <v>3.0906559453914399E-2</v>
      </c>
      <c r="CF23" s="23">
        <v>7.1135264709805204E-2</v>
      </c>
      <c r="CG23" s="23">
        <v>0.120159089219545</v>
      </c>
      <c r="CH23" s="23"/>
      <c r="CI23" s="23">
        <v>4.8675534085893597E-2</v>
      </c>
      <c r="CJ23" s="23">
        <v>3.1005405705209901E-2</v>
      </c>
      <c r="CK23" s="23">
        <v>0.103572916968245</v>
      </c>
      <c r="CL23" s="23">
        <v>4.4543595125709698E-2</v>
      </c>
    </row>
    <row r="24" spans="2:90" x14ac:dyDescent="0.35">
      <c r="B24" s="16"/>
    </row>
    <row r="25" spans="2:90" x14ac:dyDescent="0.35">
      <c r="B25" t="s">
        <v>118</v>
      </c>
    </row>
    <row r="26" spans="2:90" x14ac:dyDescent="0.35">
      <c r="B26" t="s">
        <v>119</v>
      </c>
    </row>
    <row r="28" spans="2:90" x14ac:dyDescent="0.35">
      <c r="B2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647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909</v>
      </c>
      <c r="D7" s="10">
        <v>369</v>
      </c>
      <c r="E7" s="10">
        <v>532</v>
      </c>
      <c r="F7" s="10"/>
      <c r="G7" s="10">
        <v>79</v>
      </c>
      <c r="H7" s="10">
        <v>90</v>
      </c>
      <c r="I7" s="10">
        <v>107</v>
      </c>
      <c r="J7" s="10">
        <v>99</v>
      </c>
      <c r="K7" s="10">
        <v>103</v>
      </c>
      <c r="L7" s="10">
        <v>91</v>
      </c>
      <c r="M7" s="10">
        <v>91</v>
      </c>
      <c r="N7" s="10">
        <v>109</v>
      </c>
      <c r="O7" s="10">
        <v>140</v>
      </c>
      <c r="P7" s="10"/>
      <c r="Q7" s="10">
        <v>145</v>
      </c>
      <c r="R7" s="10">
        <v>107</v>
      </c>
      <c r="S7" s="10">
        <v>63</v>
      </c>
      <c r="T7" s="10">
        <v>571</v>
      </c>
      <c r="U7" s="10"/>
      <c r="V7" s="10">
        <v>173</v>
      </c>
      <c r="W7" s="10">
        <v>121</v>
      </c>
      <c r="X7" s="10">
        <v>78</v>
      </c>
      <c r="Y7" s="10">
        <v>57</v>
      </c>
      <c r="Z7" s="10">
        <v>98</v>
      </c>
      <c r="AA7" s="10">
        <v>110</v>
      </c>
      <c r="AB7" s="10">
        <v>90</v>
      </c>
      <c r="AC7" s="10">
        <v>50</v>
      </c>
      <c r="AD7" s="10">
        <v>132</v>
      </c>
      <c r="AE7" s="10"/>
      <c r="AF7" s="10">
        <v>195</v>
      </c>
      <c r="AG7" s="10">
        <v>150</v>
      </c>
      <c r="AH7" s="10">
        <v>70</v>
      </c>
      <c r="AI7" s="10">
        <v>35</v>
      </c>
      <c r="AJ7" s="10">
        <v>160</v>
      </c>
      <c r="AK7" s="10">
        <v>298</v>
      </c>
      <c r="AL7" s="10"/>
      <c r="AM7" s="10">
        <v>34</v>
      </c>
      <c r="AN7" s="10">
        <v>67</v>
      </c>
      <c r="AO7" s="10">
        <v>57</v>
      </c>
      <c r="AP7" s="10">
        <v>64</v>
      </c>
      <c r="AQ7" s="10">
        <v>82</v>
      </c>
      <c r="AR7" s="10">
        <v>92</v>
      </c>
      <c r="AS7" s="10">
        <v>57</v>
      </c>
      <c r="AT7" s="10">
        <v>46</v>
      </c>
      <c r="AU7" s="10">
        <v>58</v>
      </c>
      <c r="AV7" s="10">
        <v>32</v>
      </c>
      <c r="AW7" s="10">
        <v>44</v>
      </c>
      <c r="AX7" s="10">
        <v>40</v>
      </c>
      <c r="AY7" s="10">
        <v>27</v>
      </c>
      <c r="AZ7" s="10">
        <v>25</v>
      </c>
      <c r="BA7" s="10">
        <v>15</v>
      </c>
      <c r="BB7" s="10">
        <v>67</v>
      </c>
      <c r="BC7" s="10"/>
      <c r="BD7" s="10">
        <v>318</v>
      </c>
      <c r="BE7" s="10">
        <v>244</v>
      </c>
      <c r="BF7" s="10">
        <v>320</v>
      </c>
      <c r="BG7" s="10"/>
      <c r="BH7" s="10">
        <v>582</v>
      </c>
      <c r="BI7" s="10">
        <v>149</v>
      </c>
      <c r="BJ7" s="10">
        <v>89</v>
      </c>
      <c r="BK7" s="10"/>
      <c r="BL7" s="10">
        <v>38</v>
      </c>
      <c r="BM7" s="10">
        <v>115</v>
      </c>
      <c r="BN7" s="10">
        <v>71</v>
      </c>
      <c r="BO7" s="10"/>
      <c r="BP7" s="10">
        <v>158</v>
      </c>
      <c r="BQ7" s="10">
        <v>537</v>
      </c>
      <c r="BR7" s="10"/>
      <c r="BS7" s="10">
        <v>129</v>
      </c>
      <c r="BT7" s="10">
        <v>200</v>
      </c>
      <c r="BU7" s="10">
        <v>212</v>
      </c>
      <c r="BV7" s="10">
        <v>338</v>
      </c>
      <c r="BW7" s="10"/>
      <c r="BX7" s="10">
        <v>97</v>
      </c>
      <c r="BY7" s="10">
        <v>46</v>
      </c>
      <c r="BZ7" s="10">
        <v>766</v>
      </c>
      <c r="CA7" s="10"/>
      <c r="CB7" s="10">
        <v>175</v>
      </c>
      <c r="CC7" s="10">
        <v>161</v>
      </c>
      <c r="CD7" s="10">
        <v>168</v>
      </c>
      <c r="CE7" s="10">
        <v>139</v>
      </c>
      <c r="CF7" s="10">
        <v>128</v>
      </c>
      <c r="CG7" s="10">
        <v>138</v>
      </c>
      <c r="CH7" s="10"/>
      <c r="CI7" s="10">
        <v>98</v>
      </c>
      <c r="CJ7" s="10">
        <v>235</v>
      </c>
      <c r="CK7" s="10">
        <v>123</v>
      </c>
      <c r="CL7" s="10">
        <v>453</v>
      </c>
    </row>
    <row r="8" spans="2:90" ht="30" customHeight="1" x14ac:dyDescent="0.35">
      <c r="B8" s="11" t="s">
        <v>19</v>
      </c>
      <c r="C8" s="11">
        <v>909</v>
      </c>
      <c r="D8" s="11">
        <v>445</v>
      </c>
      <c r="E8" s="11">
        <v>454</v>
      </c>
      <c r="F8" s="11"/>
      <c r="G8" s="11">
        <v>101</v>
      </c>
      <c r="H8" s="11">
        <v>84</v>
      </c>
      <c r="I8" s="11">
        <v>94</v>
      </c>
      <c r="J8" s="11">
        <v>102</v>
      </c>
      <c r="K8" s="11">
        <v>102</v>
      </c>
      <c r="L8" s="11">
        <v>113</v>
      </c>
      <c r="M8" s="11">
        <v>97</v>
      </c>
      <c r="N8" s="11">
        <v>107</v>
      </c>
      <c r="O8" s="11">
        <v>109</v>
      </c>
      <c r="P8" s="11"/>
      <c r="Q8" s="11">
        <v>91</v>
      </c>
      <c r="R8" s="11">
        <v>39</v>
      </c>
      <c r="S8" s="11">
        <v>24</v>
      </c>
      <c r="T8" s="11">
        <v>724</v>
      </c>
      <c r="U8" s="11"/>
      <c r="V8" s="11">
        <v>140</v>
      </c>
      <c r="W8" s="11">
        <v>147</v>
      </c>
      <c r="X8" s="11">
        <v>92</v>
      </c>
      <c r="Y8" s="11">
        <v>78</v>
      </c>
      <c r="Z8" s="11">
        <v>92</v>
      </c>
      <c r="AA8" s="11">
        <v>89</v>
      </c>
      <c r="AB8" s="11">
        <v>102</v>
      </c>
      <c r="AC8" s="11">
        <v>39</v>
      </c>
      <c r="AD8" s="11">
        <v>129</v>
      </c>
      <c r="AE8" s="11"/>
      <c r="AF8" s="11">
        <v>213</v>
      </c>
      <c r="AG8" s="11">
        <v>145</v>
      </c>
      <c r="AH8" s="11">
        <v>86</v>
      </c>
      <c r="AI8" s="11">
        <v>47</v>
      </c>
      <c r="AJ8" s="11">
        <v>159</v>
      </c>
      <c r="AK8" s="11">
        <v>258</v>
      </c>
      <c r="AL8" s="11"/>
      <c r="AM8" s="11">
        <v>35</v>
      </c>
      <c r="AN8" s="11">
        <v>60</v>
      </c>
      <c r="AO8" s="11">
        <v>60</v>
      </c>
      <c r="AP8" s="11">
        <v>60</v>
      </c>
      <c r="AQ8" s="11">
        <v>73</v>
      </c>
      <c r="AR8" s="11">
        <v>89</v>
      </c>
      <c r="AS8" s="11">
        <v>57</v>
      </c>
      <c r="AT8" s="11">
        <v>47</v>
      </c>
      <c r="AU8" s="11">
        <v>59</v>
      </c>
      <c r="AV8" s="11">
        <v>29</v>
      </c>
      <c r="AW8" s="11">
        <v>50</v>
      </c>
      <c r="AX8" s="11">
        <v>49</v>
      </c>
      <c r="AY8" s="11">
        <v>27</v>
      </c>
      <c r="AZ8" s="11">
        <v>27</v>
      </c>
      <c r="BA8" s="11">
        <v>15</v>
      </c>
      <c r="BB8" s="11">
        <v>69</v>
      </c>
      <c r="BC8" s="11"/>
      <c r="BD8" s="11">
        <v>306</v>
      </c>
      <c r="BE8" s="11">
        <v>255</v>
      </c>
      <c r="BF8" s="11">
        <v>321</v>
      </c>
      <c r="BG8" s="11"/>
      <c r="BH8" s="11">
        <v>607</v>
      </c>
      <c r="BI8" s="11">
        <v>128</v>
      </c>
      <c r="BJ8" s="11">
        <v>85</v>
      </c>
      <c r="BK8" s="11"/>
      <c r="BL8" s="11">
        <v>36</v>
      </c>
      <c r="BM8" s="11">
        <v>100</v>
      </c>
      <c r="BN8" s="11">
        <v>63</v>
      </c>
      <c r="BO8" s="11"/>
      <c r="BP8" s="11">
        <v>158</v>
      </c>
      <c r="BQ8" s="11">
        <v>534</v>
      </c>
      <c r="BR8" s="11"/>
      <c r="BS8" s="11">
        <v>129</v>
      </c>
      <c r="BT8" s="11">
        <v>188</v>
      </c>
      <c r="BU8" s="11">
        <v>205</v>
      </c>
      <c r="BV8" s="11">
        <v>353</v>
      </c>
      <c r="BW8" s="11"/>
      <c r="BX8" s="11">
        <v>93</v>
      </c>
      <c r="BY8" s="11">
        <v>51</v>
      </c>
      <c r="BZ8" s="11">
        <v>765</v>
      </c>
      <c r="CA8" s="11"/>
      <c r="CB8" s="11">
        <v>180</v>
      </c>
      <c r="CC8" s="11">
        <v>161</v>
      </c>
      <c r="CD8" s="11">
        <v>184</v>
      </c>
      <c r="CE8" s="11">
        <v>139</v>
      </c>
      <c r="CF8" s="11">
        <v>105</v>
      </c>
      <c r="CG8" s="11">
        <v>140</v>
      </c>
      <c r="CH8" s="11"/>
      <c r="CI8" s="11">
        <v>98</v>
      </c>
      <c r="CJ8" s="11">
        <v>250</v>
      </c>
      <c r="CK8" s="11">
        <v>115</v>
      </c>
      <c r="CL8" s="11">
        <v>446</v>
      </c>
    </row>
    <row r="9" spans="2:90" x14ac:dyDescent="0.35">
      <c r="B9" s="21" t="s">
        <v>643</v>
      </c>
      <c r="C9" s="17">
        <v>0.15984331515016501</v>
      </c>
      <c r="D9" s="17">
        <v>0.132977995377875</v>
      </c>
      <c r="E9" s="17">
        <v>0.187350022442242</v>
      </c>
      <c r="F9" s="17"/>
      <c r="G9" s="17">
        <v>0.13554414244954699</v>
      </c>
      <c r="H9" s="17">
        <v>0.18913139166818099</v>
      </c>
      <c r="I9" s="17">
        <v>0.21843152956370099</v>
      </c>
      <c r="J9" s="17">
        <v>0.165672566802189</v>
      </c>
      <c r="K9" s="17">
        <v>0.151881870485535</v>
      </c>
      <c r="L9" s="17">
        <v>0.142126656769125</v>
      </c>
      <c r="M9" s="17">
        <v>0.20519852363009999</v>
      </c>
      <c r="N9" s="17">
        <v>0.11192739985466101</v>
      </c>
      <c r="O9" s="17">
        <v>0.13646260021554699</v>
      </c>
      <c r="P9" s="17"/>
      <c r="Q9" s="17">
        <v>8.0797236501013794E-2</v>
      </c>
      <c r="R9" s="17">
        <v>0.250939538209494</v>
      </c>
      <c r="S9" s="17">
        <v>0.22917569326673401</v>
      </c>
      <c r="T9" s="17">
        <v>0.16118085951588201</v>
      </c>
      <c r="U9" s="17"/>
      <c r="V9" s="17">
        <v>0.143200602119577</v>
      </c>
      <c r="W9" s="17">
        <v>0.106411440768682</v>
      </c>
      <c r="X9" s="17">
        <v>0.18555272240010201</v>
      </c>
      <c r="Y9" s="17">
        <v>0.129127669152306</v>
      </c>
      <c r="Z9" s="17">
        <v>0.191401753066128</v>
      </c>
      <c r="AA9" s="17">
        <v>0.13962726484351601</v>
      </c>
      <c r="AB9" s="17">
        <v>0.18747428109943701</v>
      </c>
      <c r="AC9" s="17">
        <v>0.21719448964559901</v>
      </c>
      <c r="AD9" s="17">
        <v>0.191015768748276</v>
      </c>
      <c r="AE9" s="17"/>
      <c r="AF9" s="17">
        <v>0.14214498273281401</v>
      </c>
      <c r="AG9" s="17">
        <v>0.15262049407158601</v>
      </c>
      <c r="AH9" s="17">
        <v>0.19637772915865701</v>
      </c>
      <c r="AI9" s="17">
        <v>6.9670185609776905E-2</v>
      </c>
      <c r="AJ9" s="17">
        <v>0.18760522421398301</v>
      </c>
      <c r="AK9" s="17">
        <v>0.166252301586823</v>
      </c>
      <c r="AL9" s="17"/>
      <c r="AM9" s="17">
        <v>0.13492021012550501</v>
      </c>
      <c r="AN9" s="17">
        <v>9.5872592628577002E-2</v>
      </c>
      <c r="AO9" s="17">
        <v>0.13944259471404399</v>
      </c>
      <c r="AP9" s="17">
        <v>9.4715166880169593E-2</v>
      </c>
      <c r="AQ9" s="17">
        <v>0.18279969463699999</v>
      </c>
      <c r="AR9" s="17">
        <v>0.167451461149564</v>
      </c>
      <c r="AS9" s="17">
        <v>0.22122999407187199</v>
      </c>
      <c r="AT9" s="17">
        <v>0.123206519354219</v>
      </c>
      <c r="AU9" s="17">
        <v>0.297525206055339</v>
      </c>
      <c r="AV9" s="17">
        <v>0.22529586574374899</v>
      </c>
      <c r="AW9" s="17">
        <v>0.246878673287038</v>
      </c>
      <c r="AX9" s="17">
        <v>0.16368995464684899</v>
      </c>
      <c r="AY9" s="17">
        <v>0.214034551913069</v>
      </c>
      <c r="AZ9" s="17">
        <v>0.18820303562594201</v>
      </c>
      <c r="BA9" s="17">
        <v>0.126102251548879</v>
      </c>
      <c r="BB9" s="17">
        <v>0.14520021910639599</v>
      </c>
      <c r="BC9" s="17"/>
      <c r="BD9" s="17">
        <v>0.176855758232079</v>
      </c>
      <c r="BE9" s="17">
        <v>0.17355771613628801</v>
      </c>
      <c r="BF9" s="17">
        <v>0.128318533935247</v>
      </c>
      <c r="BG9" s="17"/>
      <c r="BH9" s="17">
        <v>0.17378522556856499</v>
      </c>
      <c r="BI9" s="17">
        <v>0.16705306812297799</v>
      </c>
      <c r="BJ9" s="17">
        <v>0.100130197607045</v>
      </c>
      <c r="BK9" s="17"/>
      <c r="BL9" s="17">
        <v>0.292053070777687</v>
      </c>
      <c r="BM9" s="17">
        <v>0.11096660899850599</v>
      </c>
      <c r="BN9" s="17">
        <v>0.2310013745593</v>
      </c>
      <c r="BO9" s="17"/>
      <c r="BP9" s="17">
        <v>0.144021729365581</v>
      </c>
      <c r="BQ9" s="17">
        <v>0.16192637856713299</v>
      </c>
      <c r="BR9" s="17"/>
      <c r="BS9" s="17">
        <v>0.227679974785022</v>
      </c>
      <c r="BT9" s="17">
        <v>0.202329270768768</v>
      </c>
      <c r="BU9" s="17">
        <v>0.169364278615633</v>
      </c>
      <c r="BV9" s="17">
        <v>0.113975843135514</v>
      </c>
      <c r="BW9" s="17"/>
      <c r="BX9" s="17">
        <v>0.23863811262568799</v>
      </c>
      <c r="BY9" s="17">
        <v>0.22727551021160999</v>
      </c>
      <c r="BZ9" s="17">
        <v>0.145806379644319</v>
      </c>
      <c r="CA9" s="17"/>
      <c r="CB9" s="17">
        <v>0.18361626964070099</v>
      </c>
      <c r="CC9" s="17">
        <v>0.15815041467065</v>
      </c>
      <c r="CD9" s="17">
        <v>7.5684710006556605E-2</v>
      </c>
      <c r="CE9" s="17">
        <v>0.148929700026082</v>
      </c>
      <c r="CF9" s="17">
        <v>0.24934292996302701</v>
      </c>
      <c r="CG9" s="17">
        <v>0.18607610154165599</v>
      </c>
      <c r="CH9" s="17"/>
      <c r="CI9" s="17">
        <v>0.115972353927557</v>
      </c>
      <c r="CJ9" s="17">
        <v>0.235827902646187</v>
      </c>
      <c r="CK9" s="17">
        <v>0.10896815117615299</v>
      </c>
      <c r="CL9" s="17">
        <v>0.140060680179456</v>
      </c>
    </row>
    <row r="10" spans="2:90" x14ac:dyDescent="0.35">
      <c r="B10" s="21" t="s">
        <v>644</v>
      </c>
      <c r="C10" s="17">
        <v>0.27584759512197199</v>
      </c>
      <c r="D10" s="17">
        <v>0.273705813428339</v>
      </c>
      <c r="E10" s="17">
        <v>0.26747748982174402</v>
      </c>
      <c r="F10" s="17"/>
      <c r="G10" s="17">
        <v>0.28623012703093798</v>
      </c>
      <c r="H10" s="17">
        <v>0.16964049134242701</v>
      </c>
      <c r="I10" s="17">
        <v>0.24642737433238701</v>
      </c>
      <c r="J10" s="17">
        <v>0.32892507253352798</v>
      </c>
      <c r="K10" s="17">
        <v>0.26723494648902502</v>
      </c>
      <c r="L10" s="17">
        <v>0.25291897146654801</v>
      </c>
      <c r="M10" s="17">
        <v>0.33544046955343998</v>
      </c>
      <c r="N10" s="17">
        <v>0.32290166192666597</v>
      </c>
      <c r="O10" s="17">
        <v>0.256360011276968</v>
      </c>
      <c r="P10" s="17"/>
      <c r="Q10" s="17">
        <v>0.28289184342657803</v>
      </c>
      <c r="R10" s="17">
        <v>0.20757841894582801</v>
      </c>
      <c r="S10" s="17">
        <v>0.30347364779349101</v>
      </c>
      <c r="T10" s="17">
        <v>0.27694587894061401</v>
      </c>
      <c r="U10" s="17"/>
      <c r="V10" s="17">
        <v>0.273943320983632</v>
      </c>
      <c r="W10" s="17">
        <v>0.290074047045423</v>
      </c>
      <c r="X10" s="17">
        <v>0.29173391321116798</v>
      </c>
      <c r="Y10" s="17">
        <v>0.13161428803334699</v>
      </c>
      <c r="Z10" s="17">
        <v>0.282132650869235</v>
      </c>
      <c r="AA10" s="17">
        <v>0.358568749142679</v>
      </c>
      <c r="AB10" s="17">
        <v>0.206371532074869</v>
      </c>
      <c r="AC10" s="17">
        <v>0.35003879200203297</v>
      </c>
      <c r="AD10" s="17">
        <v>0.30899807253438699</v>
      </c>
      <c r="AE10" s="17"/>
      <c r="AF10" s="17">
        <v>0.29970935051386399</v>
      </c>
      <c r="AG10" s="17">
        <v>0.24469714527153399</v>
      </c>
      <c r="AH10" s="17">
        <v>0.14307631398377399</v>
      </c>
      <c r="AI10" s="17">
        <v>0.16725223111058701</v>
      </c>
      <c r="AJ10" s="17">
        <v>0.315804219345312</v>
      </c>
      <c r="AK10" s="17">
        <v>0.31417558604037399</v>
      </c>
      <c r="AL10" s="17"/>
      <c r="AM10" s="17">
        <v>0.29911889874096598</v>
      </c>
      <c r="AN10" s="17">
        <v>0.30450404317742602</v>
      </c>
      <c r="AO10" s="17">
        <v>0.24339882431346699</v>
      </c>
      <c r="AP10" s="17">
        <v>0.31209051777486002</v>
      </c>
      <c r="AQ10" s="17">
        <v>0.28236233612810502</v>
      </c>
      <c r="AR10" s="17">
        <v>0.28622034052940398</v>
      </c>
      <c r="AS10" s="17">
        <v>0.26397304538102401</v>
      </c>
      <c r="AT10" s="17">
        <v>0.27988574468282601</v>
      </c>
      <c r="AU10" s="17">
        <v>0.166713520066684</v>
      </c>
      <c r="AV10" s="17">
        <v>0.369054625032877</v>
      </c>
      <c r="AW10" s="17">
        <v>0.214080240415291</v>
      </c>
      <c r="AX10" s="17">
        <v>0.40290571039205703</v>
      </c>
      <c r="AY10" s="17">
        <v>0.35110082018593902</v>
      </c>
      <c r="AZ10" s="17">
        <v>0.21059871477323999</v>
      </c>
      <c r="BA10" s="17">
        <v>0.327428851864907</v>
      </c>
      <c r="BB10" s="17">
        <v>0.18578170277300801</v>
      </c>
      <c r="BC10" s="17"/>
      <c r="BD10" s="17">
        <v>0.29576918893174498</v>
      </c>
      <c r="BE10" s="17">
        <v>0.268972977852803</v>
      </c>
      <c r="BF10" s="17">
        <v>0.26459384614466602</v>
      </c>
      <c r="BG10" s="17"/>
      <c r="BH10" s="17">
        <v>0.28070531478612798</v>
      </c>
      <c r="BI10" s="17">
        <v>0.26726149277940398</v>
      </c>
      <c r="BJ10" s="17">
        <v>0.381590931269637</v>
      </c>
      <c r="BK10" s="17"/>
      <c r="BL10" s="17">
        <v>0.123302736999885</v>
      </c>
      <c r="BM10" s="17">
        <v>0.40682409567294198</v>
      </c>
      <c r="BN10" s="17">
        <v>0.38611287663406701</v>
      </c>
      <c r="BO10" s="17"/>
      <c r="BP10" s="17">
        <v>0.31497339563023802</v>
      </c>
      <c r="BQ10" s="17">
        <v>0.26405354728092201</v>
      </c>
      <c r="BR10" s="17"/>
      <c r="BS10" s="17">
        <v>0.353907149606287</v>
      </c>
      <c r="BT10" s="17">
        <v>0.37598686021321698</v>
      </c>
      <c r="BU10" s="17">
        <v>0.28095275449643398</v>
      </c>
      <c r="BV10" s="17">
        <v>0.19866129694889201</v>
      </c>
      <c r="BW10" s="17"/>
      <c r="BX10" s="17">
        <v>0.27450521410781398</v>
      </c>
      <c r="BY10" s="17">
        <v>0.25747673781872599</v>
      </c>
      <c r="BZ10" s="17">
        <v>0.27723604614842101</v>
      </c>
      <c r="CA10" s="17"/>
      <c r="CB10" s="17">
        <v>0.318373079346918</v>
      </c>
      <c r="CC10" s="17">
        <v>0.15721950084407399</v>
      </c>
      <c r="CD10" s="17">
        <v>0.209517778884278</v>
      </c>
      <c r="CE10" s="17">
        <v>0.25684662651429901</v>
      </c>
      <c r="CF10" s="17">
        <v>0.40190874774743401</v>
      </c>
      <c r="CG10" s="17">
        <v>0.37003472663116699</v>
      </c>
      <c r="CH10" s="17"/>
      <c r="CI10" s="17">
        <v>0.23954945623212701</v>
      </c>
      <c r="CJ10" s="17">
        <v>0.32187402285720301</v>
      </c>
      <c r="CK10" s="17">
        <v>0.21038964150473299</v>
      </c>
      <c r="CL10" s="17">
        <v>0.27494473947187098</v>
      </c>
    </row>
    <row r="11" spans="2:90" x14ac:dyDescent="0.35">
      <c r="B11" s="21" t="s">
        <v>645</v>
      </c>
      <c r="C11" s="17">
        <v>0.20624412302805201</v>
      </c>
      <c r="D11" s="17">
        <v>0.21598482192941901</v>
      </c>
      <c r="E11" s="17">
        <v>0.20103949541871</v>
      </c>
      <c r="F11" s="17"/>
      <c r="G11" s="17">
        <v>0.177895553785137</v>
      </c>
      <c r="H11" s="17">
        <v>0.242687888572927</v>
      </c>
      <c r="I11" s="17">
        <v>0.258551907113375</v>
      </c>
      <c r="J11" s="17">
        <v>0.14889836885101801</v>
      </c>
      <c r="K11" s="17">
        <v>0.23231836024385499</v>
      </c>
      <c r="L11" s="17">
        <v>0.241751196807339</v>
      </c>
      <c r="M11" s="17">
        <v>0.17835996895238501</v>
      </c>
      <c r="N11" s="17">
        <v>0.12942063306559201</v>
      </c>
      <c r="O11" s="17">
        <v>0.25215714100608899</v>
      </c>
      <c r="P11" s="17"/>
      <c r="Q11" s="17">
        <v>0.192311941895909</v>
      </c>
      <c r="R11" s="17">
        <v>0.194896877572657</v>
      </c>
      <c r="S11" s="17">
        <v>0.12732794782317</v>
      </c>
      <c r="T11" s="17">
        <v>0.20778688384121699</v>
      </c>
      <c r="U11" s="17"/>
      <c r="V11" s="17">
        <v>0.187483175088348</v>
      </c>
      <c r="W11" s="17">
        <v>0.282078899691803</v>
      </c>
      <c r="X11" s="17">
        <v>0.20331006800045601</v>
      </c>
      <c r="Y11" s="17">
        <v>0.160489625334367</v>
      </c>
      <c r="Z11" s="17">
        <v>0.20934147475124701</v>
      </c>
      <c r="AA11" s="17">
        <v>0.13340822756592499</v>
      </c>
      <c r="AB11" s="17">
        <v>0.18359265587340101</v>
      </c>
      <c r="AC11" s="17">
        <v>0.156767682154479</v>
      </c>
      <c r="AD11" s="17">
        <v>0.25125184031064401</v>
      </c>
      <c r="AE11" s="17"/>
      <c r="AF11" s="17">
        <v>0.234368909885246</v>
      </c>
      <c r="AG11" s="17">
        <v>0.22650462083088899</v>
      </c>
      <c r="AH11" s="17">
        <v>0.20658526737584301</v>
      </c>
      <c r="AI11" s="17">
        <v>0.22680437562417399</v>
      </c>
      <c r="AJ11" s="17">
        <v>0.170626359836137</v>
      </c>
      <c r="AK11" s="17">
        <v>0.185995679822195</v>
      </c>
      <c r="AL11" s="17"/>
      <c r="AM11" s="17">
        <v>0.22852374529911301</v>
      </c>
      <c r="AN11" s="17">
        <v>0.237041024670397</v>
      </c>
      <c r="AO11" s="17">
        <v>9.7429619564835396E-2</v>
      </c>
      <c r="AP11" s="17">
        <v>0.26841742786862999</v>
      </c>
      <c r="AQ11" s="17">
        <v>0.16089551373805899</v>
      </c>
      <c r="AR11" s="17">
        <v>0.19591576482669401</v>
      </c>
      <c r="AS11" s="17">
        <v>0.26817507234751398</v>
      </c>
      <c r="AT11" s="17">
        <v>0.20704978482856701</v>
      </c>
      <c r="AU11" s="17">
        <v>0.239176009567763</v>
      </c>
      <c r="AV11" s="17">
        <v>0.205109599959619</v>
      </c>
      <c r="AW11" s="17">
        <v>0.231680012317971</v>
      </c>
      <c r="AX11" s="17">
        <v>0.17570950597695101</v>
      </c>
      <c r="AY11" s="17">
        <v>0.11065781582781301</v>
      </c>
      <c r="AZ11" s="17">
        <v>0.16262580412817701</v>
      </c>
      <c r="BA11" s="17">
        <v>0.207570983691579</v>
      </c>
      <c r="BB11" s="17">
        <v>0.21449273819665801</v>
      </c>
      <c r="BC11" s="17"/>
      <c r="BD11" s="17">
        <v>0.206061098768343</v>
      </c>
      <c r="BE11" s="17">
        <v>0.21553888503245899</v>
      </c>
      <c r="BF11" s="17">
        <v>0.20683366271009301</v>
      </c>
      <c r="BG11" s="17"/>
      <c r="BH11" s="17">
        <v>0.19320919185406499</v>
      </c>
      <c r="BI11" s="17">
        <v>0.25490952953503299</v>
      </c>
      <c r="BJ11" s="17">
        <v>0.23854679230936801</v>
      </c>
      <c r="BK11" s="17"/>
      <c r="BL11" s="17">
        <v>0.25512916858381302</v>
      </c>
      <c r="BM11" s="17">
        <v>0.14502539433726999</v>
      </c>
      <c r="BN11" s="17">
        <v>0.17330895215676201</v>
      </c>
      <c r="BO11" s="17"/>
      <c r="BP11" s="17">
        <v>0.20336360330519701</v>
      </c>
      <c r="BQ11" s="17">
        <v>0.19869742470289001</v>
      </c>
      <c r="BR11" s="17"/>
      <c r="BS11" s="17">
        <v>0.148724129867566</v>
      </c>
      <c r="BT11" s="17">
        <v>0.24626726608642799</v>
      </c>
      <c r="BU11" s="17">
        <v>0.207104168584272</v>
      </c>
      <c r="BV11" s="17">
        <v>0.20342915451660601</v>
      </c>
      <c r="BW11" s="17"/>
      <c r="BX11" s="17">
        <v>0.13628676523688299</v>
      </c>
      <c r="BY11" s="17">
        <v>0.25287221021533601</v>
      </c>
      <c r="BZ11" s="17">
        <v>0.21159962655529799</v>
      </c>
      <c r="CA11" s="17"/>
      <c r="CB11" s="17">
        <v>0.232589196972567</v>
      </c>
      <c r="CC11" s="17">
        <v>0.20719216532541601</v>
      </c>
      <c r="CD11" s="17">
        <v>0.22323712386321701</v>
      </c>
      <c r="CE11" s="17">
        <v>0.204749590774645</v>
      </c>
      <c r="CF11" s="17">
        <v>0.112178241355697</v>
      </c>
      <c r="CG11" s="17">
        <v>0.22073358101307999</v>
      </c>
      <c r="CH11" s="17"/>
      <c r="CI11" s="17">
        <v>0.29492119515599002</v>
      </c>
      <c r="CJ11" s="17">
        <v>0.113968210775882</v>
      </c>
      <c r="CK11" s="17">
        <v>0.32994977353316701</v>
      </c>
      <c r="CL11" s="17">
        <v>0.20652385150376201</v>
      </c>
    </row>
    <row r="12" spans="2:90" x14ac:dyDescent="0.35">
      <c r="B12" s="21" t="s">
        <v>646</v>
      </c>
      <c r="C12" s="17">
        <v>0.26473333562305401</v>
      </c>
      <c r="D12" s="17">
        <v>0.28690568481644702</v>
      </c>
      <c r="E12" s="17">
        <v>0.24856181927791701</v>
      </c>
      <c r="F12" s="17"/>
      <c r="G12" s="17">
        <v>0.31425409073168498</v>
      </c>
      <c r="H12" s="17">
        <v>0.28309007114014401</v>
      </c>
      <c r="I12" s="17">
        <v>0.18089585694740601</v>
      </c>
      <c r="J12" s="17">
        <v>0.261278925057077</v>
      </c>
      <c r="K12" s="17">
        <v>0.25496690598669097</v>
      </c>
      <c r="L12" s="17">
        <v>0.27823231252164499</v>
      </c>
      <c r="M12" s="17">
        <v>0.208501501070332</v>
      </c>
      <c r="N12" s="17">
        <v>0.28150991633240002</v>
      </c>
      <c r="O12" s="17">
        <v>0.30879940415269302</v>
      </c>
      <c r="P12" s="17"/>
      <c r="Q12" s="17">
        <v>0.32480170210035297</v>
      </c>
      <c r="R12" s="17">
        <v>0.25071664214510297</v>
      </c>
      <c r="S12" s="17">
        <v>0.31630488562324</v>
      </c>
      <c r="T12" s="17">
        <v>0.26394535045206002</v>
      </c>
      <c r="U12" s="17"/>
      <c r="V12" s="17">
        <v>0.27491567842881898</v>
      </c>
      <c r="W12" s="17">
        <v>0.22957230363973</v>
      </c>
      <c r="X12" s="17">
        <v>0.210348426296118</v>
      </c>
      <c r="Y12" s="17">
        <v>0.44000775130521003</v>
      </c>
      <c r="Z12" s="17">
        <v>0.28478994227563997</v>
      </c>
      <c r="AA12" s="17">
        <v>0.24248392277761099</v>
      </c>
      <c r="AB12" s="17">
        <v>0.32285955351384599</v>
      </c>
      <c r="AC12" s="17">
        <v>0.116503648335715</v>
      </c>
      <c r="AD12" s="17">
        <v>0.22627066655296799</v>
      </c>
      <c r="AE12" s="17"/>
      <c r="AF12" s="17">
        <v>0.25918967407545301</v>
      </c>
      <c r="AG12" s="17">
        <v>0.29057224612622501</v>
      </c>
      <c r="AH12" s="17">
        <v>0.324008506881036</v>
      </c>
      <c r="AI12" s="17">
        <v>0.406159578202201</v>
      </c>
      <c r="AJ12" s="17">
        <v>0.20674837593571799</v>
      </c>
      <c r="AK12" s="17">
        <v>0.246556649353673</v>
      </c>
      <c r="AL12" s="17"/>
      <c r="AM12" s="17">
        <v>0.121016517077683</v>
      </c>
      <c r="AN12" s="17">
        <v>0.29863633682838597</v>
      </c>
      <c r="AO12" s="17">
        <v>0.37795504087006998</v>
      </c>
      <c r="AP12" s="17">
        <v>0.28235468967673</v>
      </c>
      <c r="AQ12" s="17">
        <v>0.27523641953641997</v>
      </c>
      <c r="AR12" s="17">
        <v>0.277263756703026</v>
      </c>
      <c r="AS12" s="17">
        <v>0.16049579176665699</v>
      </c>
      <c r="AT12" s="17">
        <v>0.221678308571921</v>
      </c>
      <c r="AU12" s="17">
        <v>0.234212819338183</v>
      </c>
      <c r="AV12" s="17">
        <v>0.13363733992361801</v>
      </c>
      <c r="AW12" s="17">
        <v>0.22358148409387699</v>
      </c>
      <c r="AX12" s="17">
        <v>0.191667189644357</v>
      </c>
      <c r="AY12" s="17">
        <v>0.32420681207317897</v>
      </c>
      <c r="AZ12" s="17">
        <v>0.28524345786876099</v>
      </c>
      <c r="BA12" s="17">
        <v>0.25693346391584698</v>
      </c>
      <c r="BB12" s="17">
        <v>0.41646168995537802</v>
      </c>
      <c r="BC12" s="17"/>
      <c r="BD12" s="17">
        <v>0.246139441121841</v>
      </c>
      <c r="BE12" s="17">
        <v>0.221241971510929</v>
      </c>
      <c r="BF12" s="17">
        <v>0.31383729672525201</v>
      </c>
      <c r="BG12" s="17"/>
      <c r="BH12" s="17">
        <v>0.257648475443642</v>
      </c>
      <c r="BI12" s="17">
        <v>0.250810165122548</v>
      </c>
      <c r="BJ12" s="17">
        <v>0.238668270982348</v>
      </c>
      <c r="BK12" s="17"/>
      <c r="BL12" s="17">
        <v>0.26672151186162601</v>
      </c>
      <c r="BM12" s="17">
        <v>0.26301455324027401</v>
      </c>
      <c r="BN12" s="17">
        <v>0.20190749173648101</v>
      </c>
      <c r="BO12" s="17"/>
      <c r="BP12" s="17">
        <v>0.25140245697017499</v>
      </c>
      <c r="BQ12" s="17">
        <v>0.26927300448761898</v>
      </c>
      <c r="BR12" s="17"/>
      <c r="BS12" s="17">
        <v>0.191014208934218</v>
      </c>
      <c r="BT12" s="17">
        <v>0.143295619350609</v>
      </c>
      <c r="BU12" s="17">
        <v>0.254348508855123</v>
      </c>
      <c r="BV12" s="17">
        <v>0.38530335497552798</v>
      </c>
      <c r="BW12" s="17"/>
      <c r="BX12" s="17">
        <v>0.28278637841731602</v>
      </c>
      <c r="BY12" s="17">
        <v>0.15061998445028399</v>
      </c>
      <c r="BZ12" s="17">
        <v>0.27016364454699199</v>
      </c>
      <c r="CA12" s="17"/>
      <c r="CB12" s="17">
        <v>0.176803892563309</v>
      </c>
      <c r="CC12" s="17">
        <v>0.39040796484676799</v>
      </c>
      <c r="CD12" s="17">
        <v>0.381820778369583</v>
      </c>
      <c r="CE12" s="17">
        <v>0.29604409518274299</v>
      </c>
      <c r="CF12" s="17">
        <v>0.16463988024644299</v>
      </c>
      <c r="CG12" s="17">
        <v>0.122201790496947</v>
      </c>
      <c r="CH12" s="17"/>
      <c r="CI12" s="17">
        <v>0.29541268404528898</v>
      </c>
      <c r="CJ12" s="17">
        <v>0.27502552305934802</v>
      </c>
      <c r="CK12" s="17">
        <v>0.15078950974752001</v>
      </c>
      <c r="CL12" s="17">
        <v>0.281723002809662</v>
      </c>
    </row>
    <row r="13" spans="2:90" x14ac:dyDescent="0.35">
      <c r="B13" s="21" t="s">
        <v>110</v>
      </c>
      <c r="C13" s="23">
        <v>9.3331631076757599E-2</v>
      </c>
      <c r="D13" s="23">
        <v>9.0425684447918694E-2</v>
      </c>
      <c r="E13" s="23">
        <v>9.5571173039387294E-2</v>
      </c>
      <c r="F13" s="23"/>
      <c r="G13" s="23">
        <v>8.6076086002692703E-2</v>
      </c>
      <c r="H13" s="23">
        <v>0.11545015727632001</v>
      </c>
      <c r="I13" s="23">
        <v>9.5693332043130797E-2</v>
      </c>
      <c r="J13" s="23">
        <v>9.5225066756188401E-2</v>
      </c>
      <c r="K13" s="23">
        <v>9.3597916794893807E-2</v>
      </c>
      <c r="L13" s="23">
        <v>8.4970862435343505E-2</v>
      </c>
      <c r="M13" s="23">
        <v>7.2499536793743796E-2</v>
      </c>
      <c r="N13" s="23">
        <v>0.154240388820682</v>
      </c>
      <c r="O13" s="23">
        <v>4.62208433487038E-2</v>
      </c>
      <c r="P13" s="23"/>
      <c r="Q13" s="23">
        <v>0.119197276076146</v>
      </c>
      <c r="R13" s="23">
        <v>9.5868523126917696E-2</v>
      </c>
      <c r="S13" s="23">
        <v>2.3717825493364798E-2</v>
      </c>
      <c r="T13" s="23">
        <v>9.0141027250226602E-2</v>
      </c>
      <c r="U13" s="23"/>
      <c r="V13" s="23">
        <v>0.120457223379623</v>
      </c>
      <c r="W13" s="23">
        <v>9.1863308854363196E-2</v>
      </c>
      <c r="X13" s="23">
        <v>0.109054870092156</v>
      </c>
      <c r="Y13" s="23">
        <v>0.13876066617476901</v>
      </c>
      <c r="Z13" s="23">
        <v>3.2334179037749003E-2</v>
      </c>
      <c r="AA13" s="23">
        <v>0.12591183567026901</v>
      </c>
      <c r="AB13" s="23">
        <v>9.9701977438446901E-2</v>
      </c>
      <c r="AC13" s="23">
        <v>0.15949538786217399</v>
      </c>
      <c r="AD13" s="23">
        <v>2.2463651853724498E-2</v>
      </c>
      <c r="AE13" s="23"/>
      <c r="AF13" s="23">
        <v>6.4587082792622999E-2</v>
      </c>
      <c r="AG13" s="23">
        <v>8.5605493699765195E-2</v>
      </c>
      <c r="AH13" s="23">
        <v>0.12995218260069</v>
      </c>
      <c r="AI13" s="23">
        <v>0.13011362945326199</v>
      </c>
      <c r="AJ13" s="23">
        <v>0.11921582066885</v>
      </c>
      <c r="AK13" s="23">
        <v>8.7019783196936207E-2</v>
      </c>
      <c r="AL13" s="23"/>
      <c r="AM13" s="23">
        <v>0.21642062875673401</v>
      </c>
      <c r="AN13" s="23">
        <v>6.3946002695213999E-2</v>
      </c>
      <c r="AO13" s="23">
        <v>0.141773920537584</v>
      </c>
      <c r="AP13" s="23">
        <v>4.2422197799610602E-2</v>
      </c>
      <c r="AQ13" s="23">
        <v>9.8706035960416494E-2</v>
      </c>
      <c r="AR13" s="23">
        <v>7.3148676791310999E-2</v>
      </c>
      <c r="AS13" s="23">
        <v>8.61260964329333E-2</v>
      </c>
      <c r="AT13" s="23">
        <v>0.16817964256246701</v>
      </c>
      <c r="AU13" s="23">
        <v>6.2372444972031302E-2</v>
      </c>
      <c r="AV13" s="23">
        <v>6.69025693401369E-2</v>
      </c>
      <c r="AW13" s="23">
        <v>8.3779589885822695E-2</v>
      </c>
      <c r="AX13" s="23">
        <v>6.6027639339786295E-2</v>
      </c>
      <c r="AY13" s="23">
        <v>0</v>
      </c>
      <c r="AZ13" s="23">
        <v>0.15332898760388</v>
      </c>
      <c r="BA13" s="23">
        <v>8.1964448978787699E-2</v>
      </c>
      <c r="BB13" s="23">
        <v>3.80636499685598E-2</v>
      </c>
      <c r="BC13" s="23"/>
      <c r="BD13" s="23">
        <v>7.5174512945992603E-2</v>
      </c>
      <c r="BE13" s="23">
        <v>0.120688449467521</v>
      </c>
      <c r="BF13" s="23">
        <v>8.6416660484742294E-2</v>
      </c>
      <c r="BG13" s="23"/>
      <c r="BH13" s="23">
        <v>9.4651792347600294E-2</v>
      </c>
      <c r="BI13" s="23">
        <v>5.9965744440037001E-2</v>
      </c>
      <c r="BJ13" s="23">
        <v>4.1063807831602198E-2</v>
      </c>
      <c r="BK13" s="23"/>
      <c r="BL13" s="23">
        <v>6.2793511776988303E-2</v>
      </c>
      <c r="BM13" s="23">
        <v>7.4169347751007295E-2</v>
      </c>
      <c r="BN13" s="23">
        <v>7.6693049133899601E-3</v>
      </c>
      <c r="BO13" s="23"/>
      <c r="BP13" s="23">
        <v>8.6238814728809995E-2</v>
      </c>
      <c r="BQ13" s="23">
        <v>0.106049644961436</v>
      </c>
      <c r="BR13" s="23"/>
      <c r="BS13" s="23">
        <v>7.86745368069076E-2</v>
      </c>
      <c r="BT13" s="23">
        <v>3.2120983580978597E-2</v>
      </c>
      <c r="BU13" s="23">
        <v>8.8230289448538293E-2</v>
      </c>
      <c r="BV13" s="23">
        <v>9.8630350423458801E-2</v>
      </c>
      <c r="BW13" s="23"/>
      <c r="BX13" s="23">
        <v>6.7783529612299998E-2</v>
      </c>
      <c r="BY13" s="23">
        <v>0.111755557304043</v>
      </c>
      <c r="BZ13" s="23">
        <v>9.5194303104969999E-2</v>
      </c>
      <c r="CA13" s="23"/>
      <c r="CB13" s="23">
        <v>8.8617561476504805E-2</v>
      </c>
      <c r="CC13" s="23">
        <v>8.7029954313093294E-2</v>
      </c>
      <c r="CD13" s="23">
        <v>0.109739608876365</v>
      </c>
      <c r="CE13" s="23">
        <v>9.3429987502229597E-2</v>
      </c>
      <c r="CF13" s="23">
        <v>7.1930200687398596E-2</v>
      </c>
      <c r="CG13" s="23">
        <v>0.10095380031715</v>
      </c>
      <c r="CH13" s="23"/>
      <c r="CI13" s="23">
        <v>5.4144310639037498E-2</v>
      </c>
      <c r="CJ13" s="23">
        <v>5.3304340661379603E-2</v>
      </c>
      <c r="CK13" s="23">
        <v>0.19990292403842699</v>
      </c>
      <c r="CL13" s="23">
        <v>9.6747726035249601E-2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649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916</v>
      </c>
      <c r="D7" s="10">
        <v>371</v>
      </c>
      <c r="E7" s="10">
        <v>537</v>
      </c>
      <c r="F7" s="10"/>
      <c r="G7" s="10">
        <v>73</v>
      </c>
      <c r="H7" s="10">
        <v>105</v>
      </c>
      <c r="I7" s="10">
        <v>106</v>
      </c>
      <c r="J7" s="10">
        <v>103</v>
      </c>
      <c r="K7" s="10">
        <v>109</v>
      </c>
      <c r="L7" s="10">
        <v>78</v>
      </c>
      <c r="M7" s="10">
        <v>101</v>
      </c>
      <c r="N7" s="10">
        <v>111</v>
      </c>
      <c r="O7" s="10">
        <v>130</v>
      </c>
      <c r="P7" s="10"/>
      <c r="Q7" s="10">
        <v>150</v>
      </c>
      <c r="R7" s="10">
        <v>110</v>
      </c>
      <c r="S7" s="10">
        <v>72</v>
      </c>
      <c r="T7" s="10">
        <v>568</v>
      </c>
      <c r="U7" s="10"/>
      <c r="V7" s="10">
        <v>182</v>
      </c>
      <c r="W7" s="10">
        <v>124</v>
      </c>
      <c r="X7" s="10">
        <v>74</v>
      </c>
      <c r="Y7" s="10">
        <v>67</v>
      </c>
      <c r="Z7" s="10">
        <v>72</v>
      </c>
      <c r="AA7" s="10">
        <v>125</v>
      </c>
      <c r="AB7" s="10">
        <v>87</v>
      </c>
      <c r="AC7" s="10">
        <v>56</v>
      </c>
      <c r="AD7" s="10">
        <v>129</v>
      </c>
      <c r="AE7" s="10"/>
      <c r="AF7" s="10">
        <v>188</v>
      </c>
      <c r="AG7" s="10">
        <v>150</v>
      </c>
      <c r="AH7" s="10">
        <v>63</v>
      </c>
      <c r="AI7" s="10">
        <v>32</v>
      </c>
      <c r="AJ7" s="10">
        <v>190</v>
      </c>
      <c r="AK7" s="10">
        <v>291</v>
      </c>
      <c r="AL7" s="10"/>
      <c r="AM7" s="10">
        <v>42</v>
      </c>
      <c r="AN7" s="10">
        <v>64</v>
      </c>
      <c r="AO7" s="10">
        <v>63</v>
      </c>
      <c r="AP7" s="10">
        <v>50</v>
      </c>
      <c r="AQ7" s="10">
        <v>78</v>
      </c>
      <c r="AR7" s="10">
        <v>76</v>
      </c>
      <c r="AS7" s="10">
        <v>72</v>
      </c>
      <c r="AT7" s="10">
        <v>45</v>
      </c>
      <c r="AU7" s="10">
        <v>60</v>
      </c>
      <c r="AV7" s="10">
        <v>37</v>
      </c>
      <c r="AW7" s="10">
        <v>53</v>
      </c>
      <c r="AX7" s="10">
        <v>40</v>
      </c>
      <c r="AY7" s="10">
        <v>25</v>
      </c>
      <c r="AZ7" s="10">
        <v>20</v>
      </c>
      <c r="BA7" s="10">
        <v>15</v>
      </c>
      <c r="BB7" s="10">
        <v>66</v>
      </c>
      <c r="BC7" s="10"/>
      <c r="BD7" s="10">
        <v>302</v>
      </c>
      <c r="BE7" s="10">
        <v>253</v>
      </c>
      <c r="BF7" s="10">
        <v>335</v>
      </c>
      <c r="BG7" s="10"/>
      <c r="BH7" s="10">
        <v>594</v>
      </c>
      <c r="BI7" s="10">
        <v>142</v>
      </c>
      <c r="BJ7" s="10">
        <v>100</v>
      </c>
      <c r="BK7" s="10"/>
      <c r="BL7" s="10">
        <v>28</v>
      </c>
      <c r="BM7" s="10">
        <v>102</v>
      </c>
      <c r="BN7" s="10">
        <v>78</v>
      </c>
      <c r="BO7" s="10"/>
      <c r="BP7" s="10">
        <v>167</v>
      </c>
      <c r="BQ7" s="10">
        <v>533</v>
      </c>
      <c r="BR7" s="10"/>
      <c r="BS7" s="10">
        <v>120</v>
      </c>
      <c r="BT7" s="10">
        <v>196</v>
      </c>
      <c r="BU7" s="10">
        <v>239</v>
      </c>
      <c r="BV7" s="10">
        <v>334</v>
      </c>
      <c r="BW7" s="10"/>
      <c r="BX7" s="10">
        <v>80</v>
      </c>
      <c r="BY7" s="10">
        <v>46</v>
      </c>
      <c r="BZ7" s="10">
        <v>790</v>
      </c>
      <c r="CA7" s="10"/>
      <c r="CB7" s="10">
        <v>157</v>
      </c>
      <c r="CC7" s="10">
        <v>146</v>
      </c>
      <c r="CD7" s="10">
        <v>189</v>
      </c>
      <c r="CE7" s="10">
        <v>162</v>
      </c>
      <c r="CF7" s="10">
        <v>132</v>
      </c>
      <c r="CG7" s="10">
        <v>130</v>
      </c>
      <c r="CH7" s="10"/>
      <c r="CI7" s="10">
        <v>106</v>
      </c>
      <c r="CJ7" s="10">
        <v>265</v>
      </c>
      <c r="CK7" s="10">
        <v>120</v>
      </c>
      <c r="CL7" s="10">
        <v>425</v>
      </c>
    </row>
    <row r="8" spans="2:90" ht="30" customHeight="1" x14ac:dyDescent="0.35">
      <c r="B8" s="11" t="s">
        <v>19</v>
      </c>
      <c r="C8" s="11">
        <v>907</v>
      </c>
      <c r="D8" s="11">
        <v>451</v>
      </c>
      <c r="E8" s="11">
        <v>449</v>
      </c>
      <c r="F8" s="11"/>
      <c r="G8" s="11">
        <v>90</v>
      </c>
      <c r="H8" s="11">
        <v>104</v>
      </c>
      <c r="I8" s="11">
        <v>89</v>
      </c>
      <c r="J8" s="11">
        <v>102</v>
      </c>
      <c r="K8" s="11">
        <v>110</v>
      </c>
      <c r="L8" s="11">
        <v>94</v>
      </c>
      <c r="M8" s="11">
        <v>108</v>
      </c>
      <c r="N8" s="11">
        <v>111</v>
      </c>
      <c r="O8" s="11">
        <v>99</v>
      </c>
      <c r="P8" s="11"/>
      <c r="Q8" s="11">
        <v>93</v>
      </c>
      <c r="R8" s="11">
        <v>40</v>
      </c>
      <c r="S8" s="11">
        <v>26</v>
      </c>
      <c r="T8" s="11">
        <v>724</v>
      </c>
      <c r="U8" s="11"/>
      <c r="V8" s="11">
        <v>137</v>
      </c>
      <c r="W8" s="11">
        <v>141</v>
      </c>
      <c r="X8" s="11">
        <v>90</v>
      </c>
      <c r="Y8" s="11">
        <v>93</v>
      </c>
      <c r="Z8" s="11">
        <v>73</v>
      </c>
      <c r="AA8" s="11">
        <v>108</v>
      </c>
      <c r="AB8" s="11">
        <v>97</v>
      </c>
      <c r="AC8" s="11">
        <v>43</v>
      </c>
      <c r="AD8" s="11">
        <v>125</v>
      </c>
      <c r="AE8" s="11"/>
      <c r="AF8" s="11">
        <v>199</v>
      </c>
      <c r="AG8" s="11">
        <v>145</v>
      </c>
      <c r="AH8" s="11">
        <v>75</v>
      </c>
      <c r="AI8" s="11">
        <v>32</v>
      </c>
      <c r="AJ8" s="11">
        <v>188</v>
      </c>
      <c r="AK8" s="11">
        <v>267</v>
      </c>
      <c r="AL8" s="11"/>
      <c r="AM8" s="11">
        <v>41</v>
      </c>
      <c r="AN8" s="11">
        <v>58</v>
      </c>
      <c r="AO8" s="11">
        <v>69</v>
      </c>
      <c r="AP8" s="11">
        <v>41</v>
      </c>
      <c r="AQ8" s="11">
        <v>76</v>
      </c>
      <c r="AR8" s="11">
        <v>75</v>
      </c>
      <c r="AS8" s="11">
        <v>66</v>
      </c>
      <c r="AT8" s="11">
        <v>44</v>
      </c>
      <c r="AU8" s="11">
        <v>65</v>
      </c>
      <c r="AV8" s="11">
        <v>41</v>
      </c>
      <c r="AW8" s="11">
        <v>53</v>
      </c>
      <c r="AX8" s="11">
        <v>46</v>
      </c>
      <c r="AY8" s="11">
        <v>24</v>
      </c>
      <c r="AZ8" s="11">
        <v>21</v>
      </c>
      <c r="BA8" s="11">
        <v>15</v>
      </c>
      <c r="BB8" s="11">
        <v>63</v>
      </c>
      <c r="BC8" s="11"/>
      <c r="BD8" s="11">
        <v>286</v>
      </c>
      <c r="BE8" s="11">
        <v>250</v>
      </c>
      <c r="BF8" s="11">
        <v>344</v>
      </c>
      <c r="BG8" s="11"/>
      <c r="BH8" s="11">
        <v>607</v>
      </c>
      <c r="BI8" s="11">
        <v>117</v>
      </c>
      <c r="BJ8" s="11">
        <v>99</v>
      </c>
      <c r="BK8" s="11"/>
      <c r="BL8" s="11">
        <v>26</v>
      </c>
      <c r="BM8" s="11">
        <v>84</v>
      </c>
      <c r="BN8" s="11">
        <v>73</v>
      </c>
      <c r="BO8" s="11"/>
      <c r="BP8" s="11">
        <v>165</v>
      </c>
      <c r="BQ8" s="11">
        <v>531</v>
      </c>
      <c r="BR8" s="11"/>
      <c r="BS8" s="11">
        <v>118</v>
      </c>
      <c r="BT8" s="11">
        <v>203</v>
      </c>
      <c r="BU8" s="11">
        <v>221</v>
      </c>
      <c r="BV8" s="11">
        <v>336</v>
      </c>
      <c r="BW8" s="11"/>
      <c r="BX8" s="11">
        <v>75</v>
      </c>
      <c r="BY8" s="11">
        <v>42</v>
      </c>
      <c r="BZ8" s="11">
        <v>790</v>
      </c>
      <c r="CA8" s="11"/>
      <c r="CB8" s="11">
        <v>158</v>
      </c>
      <c r="CC8" s="11">
        <v>140</v>
      </c>
      <c r="CD8" s="11">
        <v>197</v>
      </c>
      <c r="CE8" s="11">
        <v>156</v>
      </c>
      <c r="CF8" s="11">
        <v>115</v>
      </c>
      <c r="CG8" s="11">
        <v>142</v>
      </c>
      <c r="CH8" s="11"/>
      <c r="CI8" s="11">
        <v>106</v>
      </c>
      <c r="CJ8" s="11">
        <v>272</v>
      </c>
      <c r="CK8" s="11">
        <v>118</v>
      </c>
      <c r="CL8" s="11">
        <v>411</v>
      </c>
    </row>
    <row r="9" spans="2:90" x14ac:dyDescent="0.35">
      <c r="B9" s="21" t="s">
        <v>643</v>
      </c>
      <c r="C9" s="17">
        <v>0.23943203128142501</v>
      </c>
      <c r="D9" s="17">
        <v>0.27722759108277001</v>
      </c>
      <c r="E9" s="17">
        <v>0.203132038069742</v>
      </c>
      <c r="F9" s="17"/>
      <c r="G9" s="17">
        <v>0.19880650117160001</v>
      </c>
      <c r="H9" s="17">
        <v>0.16217618473446799</v>
      </c>
      <c r="I9" s="17">
        <v>0.32525912152320202</v>
      </c>
      <c r="J9" s="17">
        <v>0.277874096798993</v>
      </c>
      <c r="K9" s="17">
        <v>0.23153473294181501</v>
      </c>
      <c r="L9" s="17">
        <v>0.22101500098437599</v>
      </c>
      <c r="M9" s="17">
        <v>0.32207225494381297</v>
      </c>
      <c r="N9" s="17">
        <v>0.20307875845628001</v>
      </c>
      <c r="O9" s="17">
        <v>0.21764954706415299</v>
      </c>
      <c r="P9" s="17"/>
      <c r="Q9" s="17">
        <v>0.18248544235536901</v>
      </c>
      <c r="R9" s="17">
        <v>0.23522602078565399</v>
      </c>
      <c r="S9" s="17">
        <v>0.17702676523920099</v>
      </c>
      <c r="T9" s="17">
        <v>0.24944337327517399</v>
      </c>
      <c r="U9" s="17"/>
      <c r="V9" s="17">
        <v>0.21359102062777599</v>
      </c>
      <c r="W9" s="17">
        <v>0.25671939909497099</v>
      </c>
      <c r="X9" s="17">
        <v>0.241575858350949</v>
      </c>
      <c r="Y9" s="17">
        <v>0.21283917858218299</v>
      </c>
      <c r="Z9" s="17">
        <v>0.31156265904649699</v>
      </c>
      <c r="AA9" s="17">
        <v>0.245792879376483</v>
      </c>
      <c r="AB9" s="17">
        <v>0.25424012791577999</v>
      </c>
      <c r="AC9" s="17">
        <v>0.23171253824329299</v>
      </c>
      <c r="AD9" s="17">
        <v>0.21009371911386299</v>
      </c>
      <c r="AE9" s="17"/>
      <c r="AF9" s="17">
        <v>0.29794318589997199</v>
      </c>
      <c r="AG9" s="17">
        <v>0.20965025771631601</v>
      </c>
      <c r="AH9" s="17">
        <v>0.21590004133663401</v>
      </c>
      <c r="AI9" s="17">
        <v>0.16376330690320401</v>
      </c>
      <c r="AJ9" s="17">
        <v>0.173233279677836</v>
      </c>
      <c r="AK9" s="17">
        <v>0.275896092546773</v>
      </c>
      <c r="AL9" s="17"/>
      <c r="AM9" s="17">
        <v>0.23045922085274401</v>
      </c>
      <c r="AN9" s="17">
        <v>0.34708887961330398</v>
      </c>
      <c r="AO9" s="17">
        <v>0.31071211383932301</v>
      </c>
      <c r="AP9" s="17">
        <v>0.209952548156249</v>
      </c>
      <c r="AQ9" s="17">
        <v>0.29987038705033597</v>
      </c>
      <c r="AR9" s="17">
        <v>0.20602878175639699</v>
      </c>
      <c r="AS9" s="17">
        <v>0.24871983757667801</v>
      </c>
      <c r="AT9" s="17">
        <v>0.324655885609346</v>
      </c>
      <c r="AU9" s="17">
        <v>0.17312740985745001</v>
      </c>
      <c r="AV9" s="17">
        <v>0.312465152811428</v>
      </c>
      <c r="AW9" s="17">
        <v>0.163020209543904</v>
      </c>
      <c r="AX9" s="17">
        <v>0.270032368592866</v>
      </c>
      <c r="AY9" s="17">
        <v>0.18084153096269101</v>
      </c>
      <c r="AZ9" s="17">
        <v>0.262429969779997</v>
      </c>
      <c r="BA9" s="17">
        <v>0.46334775413831503</v>
      </c>
      <c r="BB9" s="17">
        <v>0.18472788440496199</v>
      </c>
      <c r="BC9" s="17"/>
      <c r="BD9" s="17">
        <v>0.25487612506690299</v>
      </c>
      <c r="BE9" s="17">
        <v>0.22251183696694599</v>
      </c>
      <c r="BF9" s="17">
        <v>0.243755690298981</v>
      </c>
      <c r="BG9" s="17"/>
      <c r="BH9" s="17">
        <v>0.24947899071774099</v>
      </c>
      <c r="BI9" s="17">
        <v>0.30645922143575199</v>
      </c>
      <c r="BJ9" s="17">
        <v>0.18763053228083901</v>
      </c>
      <c r="BK9" s="17"/>
      <c r="BL9" s="17">
        <v>0.18653293103888199</v>
      </c>
      <c r="BM9" s="17">
        <v>0.15911610941840601</v>
      </c>
      <c r="BN9" s="17">
        <v>0.177877498179319</v>
      </c>
      <c r="BO9" s="17"/>
      <c r="BP9" s="17">
        <v>0.211666761016128</v>
      </c>
      <c r="BQ9" s="17">
        <v>0.23432087577215499</v>
      </c>
      <c r="BR9" s="17"/>
      <c r="BS9" s="17">
        <v>0.43214563862281502</v>
      </c>
      <c r="BT9" s="17">
        <v>0.34827793277603503</v>
      </c>
      <c r="BU9" s="17">
        <v>0.18123670895934299</v>
      </c>
      <c r="BV9" s="17">
        <v>0.149980741929991</v>
      </c>
      <c r="BW9" s="17"/>
      <c r="BX9" s="17">
        <v>0.17430847545922201</v>
      </c>
      <c r="BY9" s="17">
        <v>0.23008987048233601</v>
      </c>
      <c r="BZ9" s="17">
        <v>0.24609753002684001</v>
      </c>
      <c r="CA9" s="17"/>
      <c r="CB9" s="17">
        <v>0.27090149482970499</v>
      </c>
      <c r="CC9" s="17">
        <v>0.19475176724256299</v>
      </c>
      <c r="CD9" s="17">
        <v>0.14210280390117799</v>
      </c>
      <c r="CE9" s="17">
        <v>0.14039284404104199</v>
      </c>
      <c r="CF9" s="17">
        <v>0.45984464088385801</v>
      </c>
      <c r="CG9" s="17">
        <v>0.314350208268381</v>
      </c>
      <c r="CH9" s="17"/>
      <c r="CI9" s="17">
        <v>0.19829111010911801</v>
      </c>
      <c r="CJ9" s="17">
        <v>0.349023866865665</v>
      </c>
      <c r="CK9" s="17">
        <v>0.11699882287262101</v>
      </c>
      <c r="CL9" s="17">
        <v>0.21281205837079401</v>
      </c>
    </row>
    <row r="10" spans="2:90" x14ac:dyDescent="0.35">
      <c r="B10" s="21" t="s">
        <v>644</v>
      </c>
      <c r="C10" s="17">
        <v>0.28881861617546101</v>
      </c>
      <c r="D10" s="17">
        <v>0.26725626413702902</v>
      </c>
      <c r="E10" s="17">
        <v>0.31145368398758499</v>
      </c>
      <c r="F10" s="17"/>
      <c r="G10" s="17">
        <v>0.31108421415906101</v>
      </c>
      <c r="H10" s="17">
        <v>0.233655295640817</v>
      </c>
      <c r="I10" s="17">
        <v>0.30814398883691901</v>
      </c>
      <c r="J10" s="17">
        <v>0.27778042814700898</v>
      </c>
      <c r="K10" s="17">
        <v>0.33044505700528298</v>
      </c>
      <c r="L10" s="17">
        <v>0.287382318793791</v>
      </c>
      <c r="M10" s="17">
        <v>0.264696214263759</v>
      </c>
      <c r="N10" s="17">
        <v>0.23618741691470899</v>
      </c>
      <c r="O10" s="17">
        <v>0.36111046358891702</v>
      </c>
      <c r="P10" s="17"/>
      <c r="Q10" s="17">
        <v>0.25712507202678703</v>
      </c>
      <c r="R10" s="17">
        <v>0.38087707034754298</v>
      </c>
      <c r="S10" s="17">
        <v>0.30279661847012501</v>
      </c>
      <c r="T10" s="17">
        <v>0.29360738668511499</v>
      </c>
      <c r="U10" s="17"/>
      <c r="V10" s="17">
        <v>0.30873081617468701</v>
      </c>
      <c r="W10" s="17">
        <v>0.29613038951267401</v>
      </c>
      <c r="X10" s="17">
        <v>0.259306403887681</v>
      </c>
      <c r="Y10" s="17">
        <v>0.29362681329221402</v>
      </c>
      <c r="Z10" s="17">
        <v>0.245274924825052</v>
      </c>
      <c r="AA10" s="17">
        <v>0.311165062911681</v>
      </c>
      <c r="AB10" s="17">
        <v>0.28950857373607503</v>
      </c>
      <c r="AC10" s="17">
        <v>0.27347372108919699</v>
      </c>
      <c r="AD10" s="17">
        <v>0.28717443695504202</v>
      </c>
      <c r="AE10" s="17"/>
      <c r="AF10" s="17">
        <v>0.20341207272842099</v>
      </c>
      <c r="AG10" s="17">
        <v>0.34360468172913</v>
      </c>
      <c r="AH10" s="17">
        <v>0.30247590628702398</v>
      </c>
      <c r="AI10" s="17">
        <v>0.30017925353199598</v>
      </c>
      <c r="AJ10" s="17">
        <v>0.35054712455060499</v>
      </c>
      <c r="AK10" s="17">
        <v>0.27596128381766799</v>
      </c>
      <c r="AL10" s="17"/>
      <c r="AM10" s="17">
        <v>0.238741820815252</v>
      </c>
      <c r="AN10" s="17">
        <v>0.22533349765788599</v>
      </c>
      <c r="AO10" s="17">
        <v>0.29123472377438597</v>
      </c>
      <c r="AP10" s="17">
        <v>0.328947557843839</v>
      </c>
      <c r="AQ10" s="17">
        <v>0.28567062593464798</v>
      </c>
      <c r="AR10" s="17">
        <v>0.27009909406183003</v>
      </c>
      <c r="AS10" s="17">
        <v>0.23151173401740099</v>
      </c>
      <c r="AT10" s="17">
        <v>0.35855829160220898</v>
      </c>
      <c r="AU10" s="17">
        <v>0.394851550935364</v>
      </c>
      <c r="AV10" s="17">
        <v>0.30886185234875702</v>
      </c>
      <c r="AW10" s="17">
        <v>0.38046194214110501</v>
      </c>
      <c r="AX10" s="17">
        <v>0.18688289447783901</v>
      </c>
      <c r="AY10" s="17">
        <v>0.31297846905689097</v>
      </c>
      <c r="AZ10" s="17">
        <v>0.37092927286461902</v>
      </c>
      <c r="BA10" s="17">
        <v>0.25002319801822198</v>
      </c>
      <c r="BB10" s="17">
        <v>0.39213200835963202</v>
      </c>
      <c r="BC10" s="17"/>
      <c r="BD10" s="17">
        <v>0.33466704821121501</v>
      </c>
      <c r="BE10" s="17">
        <v>0.26459392856562097</v>
      </c>
      <c r="BF10" s="17">
        <v>0.27549179724720801</v>
      </c>
      <c r="BG10" s="17"/>
      <c r="BH10" s="17">
        <v>0.29418961903636398</v>
      </c>
      <c r="BI10" s="17">
        <v>0.29723499794865099</v>
      </c>
      <c r="BJ10" s="17">
        <v>0.36085303691715198</v>
      </c>
      <c r="BK10" s="17"/>
      <c r="BL10" s="17">
        <v>0.37401267375025199</v>
      </c>
      <c r="BM10" s="17">
        <v>0.46017482525541098</v>
      </c>
      <c r="BN10" s="17">
        <v>0.30308547938687702</v>
      </c>
      <c r="BO10" s="17"/>
      <c r="BP10" s="17">
        <v>0.34164632270835998</v>
      </c>
      <c r="BQ10" s="17">
        <v>0.26232095349780399</v>
      </c>
      <c r="BR10" s="17"/>
      <c r="BS10" s="17">
        <v>0.26453765051129402</v>
      </c>
      <c r="BT10" s="17">
        <v>0.32263808023477297</v>
      </c>
      <c r="BU10" s="17">
        <v>0.34391852989632798</v>
      </c>
      <c r="BV10" s="17">
        <v>0.23833989649110701</v>
      </c>
      <c r="BW10" s="17"/>
      <c r="BX10" s="17">
        <v>0.34139822981592599</v>
      </c>
      <c r="BY10" s="17">
        <v>0.20048193155991501</v>
      </c>
      <c r="BZ10" s="17">
        <v>0.28858499139027299</v>
      </c>
      <c r="CA10" s="17"/>
      <c r="CB10" s="17">
        <v>0.27008337448406899</v>
      </c>
      <c r="CC10" s="17">
        <v>0.28543180758439801</v>
      </c>
      <c r="CD10" s="17">
        <v>0.21309691118124299</v>
      </c>
      <c r="CE10" s="17">
        <v>0.35174070076764202</v>
      </c>
      <c r="CF10" s="17">
        <v>0.37454552648059197</v>
      </c>
      <c r="CG10" s="17">
        <v>0.279255353143947</v>
      </c>
      <c r="CH10" s="17"/>
      <c r="CI10" s="17">
        <v>0.27203312125398499</v>
      </c>
      <c r="CJ10" s="17">
        <v>0.25512757874911202</v>
      </c>
      <c r="CK10" s="17">
        <v>0.28723655459344299</v>
      </c>
      <c r="CL10" s="17">
        <v>0.31591692030200003</v>
      </c>
    </row>
    <row r="11" spans="2:90" x14ac:dyDescent="0.35">
      <c r="B11" s="21" t="s">
        <v>645</v>
      </c>
      <c r="C11" s="17">
        <v>0.23777476771072401</v>
      </c>
      <c r="D11" s="17">
        <v>0.23522529415573601</v>
      </c>
      <c r="E11" s="17">
        <v>0.24023192763495099</v>
      </c>
      <c r="F11" s="17"/>
      <c r="G11" s="17">
        <v>0.116630296019723</v>
      </c>
      <c r="H11" s="17">
        <v>0.27106217040293601</v>
      </c>
      <c r="I11" s="17">
        <v>0.21285628756425001</v>
      </c>
      <c r="J11" s="17">
        <v>0.24393835085110299</v>
      </c>
      <c r="K11" s="17">
        <v>0.25350046264561799</v>
      </c>
      <c r="L11" s="17">
        <v>0.32279665854518702</v>
      </c>
      <c r="M11" s="17">
        <v>0.22645657141046499</v>
      </c>
      <c r="N11" s="17">
        <v>0.28470392615368201</v>
      </c>
      <c r="O11" s="17">
        <v>0.18979458011292699</v>
      </c>
      <c r="P11" s="17"/>
      <c r="Q11" s="17">
        <v>0.27991548581870801</v>
      </c>
      <c r="R11" s="17">
        <v>0.210695802662344</v>
      </c>
      <c r="S11" s="17">
        <v>0.291380947027501</v>
      </c>
      <c r="T11" s="17">
        <v>0.226773427462201</v>
      </c>
      <c r="U11" s="17"/>
      <c r="V11" s="17">
        <v>0.25520210218600398</v>
      </c>
      <c r="W11" s="17">
        <v>0.231304942392314</v>
      </c>
      <c r="X11" s="17">
        <v>0.19906070836300799</v>
      </c>
      <c r="Y11" s="17">
        <v>0.27809647105623297</v>
      </c>
      <c r="Z11" s="17">
        <v>0.179862299882908</v>
      </c>
      <c r="AA11" s="17">
        <v>0.24413489289739501</v>
      </c>
      <c r="AB11" s="17">
        <v>0.22922841654125001</v>
      </c>
      <c r="AC11" s="17">
        <v>0.21629066246191</v>
      </c>
      <c r="AD11" s="17">
        <v>0.26605024664075899</v>
      </c>
      <c r="AE11" s="17"/>
      <c r="AF11" s="17">
        <v>0.26898168975435699</v>
      </c>
      <c r="AG11" s="17">
        <v>0.225557821623526</v>
      </c>
      <c r="AH11" s="17">
        <v>0.18630937434948899</v>
      </c>
      <c r="AI11" s="17">
        <v>0.28308322050193402</v>
      </c>
      <c r="AJ11" s="17">
        <v>0.20171268329874101</v>
      </c>
      <c r="AK11" s="17">
        <v>0.25713517951187098</v>
      </c>
      <c r="AL11" s="17"/>
      <c r="AM11" s="17">
        <v>0.32878430214589799</v>
      </c>
      <c r="AN11" s="17">
        <v>0.25752567528843701</v>
      </c>
      <c r="AO11" s="17">
        <v>0.245945354541556</v>
      </c>
      <c r="AP11" s="17">
        <v>0.301132078996945</v>
      </c>
      <c r="AQ11" s="17">
        <v>0.20142032919861999</v>
      </c>
      <c r="AR11" s="17">
        <v>0.32916832036583499</v>
      </c>
      <c r="AS11" s="17">
        <v>0.23657907830793601</v>
      </c>
      <c r="AT11" s="17">
        <v>0.17852168900978099</v>
      </c>
      <c r="AU11" s="17">
        <v>0.20268311369360001</v>
      </c>
      <c r="AV11" s="17">
        <v>0.15838718381498301</v>
      </c>
      <c r="AW11" s="17">
        <v>0.18524130276384099</v>
      </c>
      <c r="AX11" s="17">
        <v>0.350644008558468</v>
      </c>
      <c r="AY11" s="17">
        <v>0.36141973961196699</v>
      </c>
      <c r="AZ11" s="17">
        <v>0.146998442374873</v>
      </c>
      <c r="BA11" s="17">
        <v>0</v>
      </c>
      <c r="BB11" s="17">
        <v>0.18518219622419901</v>
      </c>
      <c r="BC11" s="17"/>
      <c r="BD11" s="17">
        <v>0.22323996446659</v>
      </c>
      <c r="BE11" s="17">
        <v>0.22010551795463901</v>
      </c>
      <c r="BF11" s="17">
        <v>0.245941459143769</v>
      </c>
      <c r="BG11" s="17"/>
      <c r="BH11" s="17">
        <v>0.221809196423053</v>
      </c>
      <c r="BI11" s="17">
        <v>0.25694926648923899</v>
      </c>
      <c r="BJ11" s="17">
        <v>0.26696145071476002</v>
      </c>
      <c r="BK11" s="17"/>
      <c r="BL11" s="17">
        <v>0.36755290614597402</v>
      </c>
      <c r="BM11" s="17">
        <v>0.200082170566553</v>
      </c>
      <c r="BN11" s="17">
        <v>0.23975514618635699</v>
      </c>
      <c r="BO11" s="17"/>
      <c r="BP11" s="17">
        <v>0.21358064164610399</v>
      </c>
      <c r="BQ11" s="17">
        <v>0.25249356294470798</v>
      </c>
      <c r="BR11" s="17"/>
      <c r="BS11" s="17">
        <v>0.153808699168411</v>
      </c>
      <c r="BT11" s="17">
        <v>0.202425253855471</v>
      </c>
      <c r="BU11" s="17">
        <v>0.27957797399194501</v>
      </c>
      <c r="BV11" s="17">
        <v>0.25853823370414902</v>
      </c>
      <c r="BW11" s="17"/>
      <c r="BX11" s="17">
        <v>0.259875955508094</v>
      </c>
      <c r="BY11" s="17">
        <v>0.29372839960479302</v>
      </c>
      <c r="BZ11" s="17">
        <v>0.232678628903419</v>
      </c>
      <c r="CA11" s="17"/>
      <c r="CB11" s="17">
        <v>0.24547581464599399</v>
      </c>
      <c r="CC11" s="17">
        <v>0.24473056436455601</v>
      </c>
      <c r="CD11" s="17">
        <v>0.26333870092820599</v>
      </c>
      <c r="CE11" s="17">
        <v>0.24838450730619499</v>
      </c>
      <c r="CF11" s="17">
        <v>0.108634653267022</v>
      </c>
      <c r="CG11" s="17">
        <v>0.27965322113648899</v>
      </c>
      <c r="CH11" s="17"/>
      <c r="CI11" s="17">
        <v>0.249698605829895</v>
      </c>
      <c r="CJ11" s="17">
        <v>0.18821875888321499</v>
      </c>
      <c r="CK11" s="17">
        <v>0.33285456052165502</v>
      </c>
      <c r="CL11" s="17">
        <v>0.24011365546333199</v>
      </c>
    </row>
    <row r="12" spans="2:90" x14ac:dyDescent="0.35">
      <c r="B12" s="21" t="s">
        <v>646</v>
      </c>
      <c r="C12" s="17">
        <v>0.16440614500467099</v>
      </c>
      <c r="D12" s="17">
        <v>0.15192223031671401</v>
      </c>
      <c r="E12" s="17">
        <v>0.174671918382651</v>
      </c>
      <c r="F12" s="17"/>
      <c r="G12" s="17">
        <v>0.283678080640551</v>
      </c>
      <c r="H12" s="17">
        <v>0.196718676889935</v>
      </c>
      <c r="I12" s="17">
        <v>0.10957039235026</v>
      </c>
      <c r="J12" s="17">
        <v>0.133103046342256</v>
      </c>
      <c r="K12" s="17">
        <v>0.15635756275559001</v>
      </c>
      <c r="L12" s="17">
        <v>9.2206810118189805E-2</v>
      </c>
      <c r="M12" s="17">
        <v>0.155708592295869</v>
      </c>
      <c r="N12" s="17">
        <v>0.20221323892628601</v>
      </c>
      <c r="O12" s="17">
        <v>0.148587339387938</v>
      </c>
      <c r="P12" s="17"/>
      <c r="Q12" s="17">
        <v>0.17786575781247499</v>
      </c>
      <c r="R12" s="17">
        <v>0.165413138429094</v>
      </c>
      <c r="S12" s="17">
        <v>0.15541674299336999</v>
      </c>
      <c r="T12" s="17">
        <v>0.164972991462778</v>
      </c>
      <c r="U12" s="17"/>
      <c r="V12" s="17">
        <v>0.123731078795757</v>
      </c>
      <c r="W12" s="17">
        <v>0.126635248501557</v>
      </c>
      <c r="X12" s="17">
        <v>0.20992756433697601</v>
      </c>
      <c r="Y12" s="17">
        <v>0.178724889497161</v>
      </c>
      <c r="Z12" s="17">
        <v>0.20473923082015699</v>
      </c>
      <c r="AA12" s="17">
        <v>0.136690721648453</v>
      </c>
      <c r="AB12" s="17">
        <v>0.17768191192104199</v>
      </c>
      <c r="AC12" s="17">
        <v>0.20704766782156001</v>
      </c>
      <c r="AD12" s="17">
        <v>0.18356850459218799</v>
      </c>
      <c r="AE12" s="17"/>
      <c r="AF12" s="17">
        <v>0.182475297946287</v>
      </c>
      <c r="AG12" s="17">
        <v>0.118377228923273</v>
      </c>
      <c r="AH12" s="17">
        <v>0.19023619479242199</v>
      </c>
      <c r="AI12" s="17">
        <v>0.186520810447384</v>
      </c>
      <c r="AJ12" s="17">
        <v>0.220221726128769</v>
      </c>
      <c r="AK12" s="17">
        <v>0.123175125406544</v>
      </c>
      <c r="AL12" s="17"/>
      <c r="AM12" s="17">
        <v>0.12077857027285201</v>
      </c>
      <c r="AN12" s="17">
        <v>0.112606840457702</v>
      </c>
      <c r="AO12" s="17">
        <v>0.103470222384074</v>
      </c>
      <c r="AP12" s="17">
        <v>0.13337287441641299</v>
      </c>
      <c r="AQ12" s="17">
        <v>0.156116376790748</v>
      </c>
      <c r="AR12" s="17">
        <v>0.175079711841303</v>
      </c>
      <c r="AS12" s="17">
        <v>0.214639785249088</v>
      </c>
      <c r="AT12" s="17">
        <v>8.0047498647858803E-2</v>
      </c>
      <c r="AU12" s="17">
        <v>0.17543681721974499</v>
      </c>
      <c r="AV12" s="17">
        <v>8.2488890582255503E-2</v>
      </c>
      <c r="AW12" s="17">
        <v>0.23765976363974101</v>
      </c>
      <c r="AX12" s="17">
        <v>0.16865130711189</v>
      </c>
      <c r="AY12" s="17">
        <v>0.14476026036845199</v>
      </c>
      <c r="AZ12" s="17">
        <v>0.21964231498051001</v>
      </c>
      <c r="BA12" s="17">
        <v>0.100234335854502</v>
      </c>
      <c r="BB12" s="17">
        <v>0.17999693682878301</v>
      </c>
      <c r="BC12" s="17"/>
      <c r="BD12" s="17">
        <v>0.12905000391813401</v>
      </c>
      <c r="BE12" s="17">
        <v>0.18674633191706999</v>
      </c>
      <c r="BF12" s="17">
        <v>0.17869234851777299</v>
      </c>
      <c r="BG12" s="17"/>
      <c r="BH12" s="17">
        <v>0.169864674450034</v>
      </c>
      <c r="BI12" s="17">
        <v>0.13474747205145601</v>
      </c>
      <c r="BJ12" s="17">
        <v>0.154881633843754</v>
      </c>
      <c r="BK12" s="17"/>
      <c r="BL12" s="17">
        <v>7.1901489064892396E-2</v>
      </c>
      <c r="BM12" s="17">
        <v>0.14895120907908699</v>
      </c>
      <c r="BN12" s="17">
        <v>0.21631437908749701</v>
      </c>
      <c r="BO12" s="17"/>
      <c r="BP12" s="17">
        <v>0.17568797357857099</v>
      </c>
      <c r="BQ12" s="17">
        <v>0.17819889368406799</v>
      </c>
      <c r="BR12" s="17"/>
      <c r="BS12" s="17">
        <v>0.116518946786984</v>
      </c>
      <c r="BT12" s="17">
        <v>6.9176339366306697E-2</v>
      </c>
      <c r="BU12" s="17">
        <v>0.14796601751629199</v>
      </c>
      <c r="BV12" s="17">
        <v>0.263595906614711</v>
      </c>
      <c r="BW12" s="17"/>
      <c r="BX12" s="17">
        <v>0.19555166248484801</v>
      </c>
      <c r="BY12" s="17">
        <v>0.20608850702083401</v>
      </c>
      <c r="BZ12" s="17">
        <v>0.15922022389447299</v>
      </c>
      <c r="CA12" s="17"/>
      <c r="CB12" s="17">
        <v>0.16022153264004099</v>
      </c>
      <c r="CC12" s="17">
        <v>0.20991758200469701</v>
      </c>
      <c r="CD12" s="17">
        <v>0.25575917700746897</v>
      </c>
      <c r="CE12" s="17">
        <v>0.22627607765872099</v>
      </c>
      <c r="CF12" s="17">
        <v>1.9718387534357399E-2</v>
      </c>
      <c r="CG12" s="17">
        <v>4.6347526523701797E-2</v>
      </c>
      <c r="CH12" s="17"/>
      <c r="CI12" s="17">
        <v>0.177812801189526</v>
      </c>
      <c r="CJ12" s="17">
        <v>0.183671098621563</v>
      </c>
      <c r="CK12" s="17">
        <v>0.13453807327290099</v>
      </c>
      <c r="CL12" s="17">
        <v>0.156779465732822</v>
      </c>
    </row>
    <row r="13" spans="2:90" x14ac:dyDescent="0.35">
      <c r="B13" s="21" t="s">
        <v>110</v>
      </c>
      <c r="C13" s="23">
        <v>6.9568439827718404E-2</v>
      </c>
      <c r="D13" s="23">
        <v>6.8368620307751302E-2</v>
      </c>
      <c r="E13" s="23">
        <v>7.0510431925071004E-2</v>
      </c>
      <c r="F13" s="23"/>
      <c r="G13" s="23">
        <v>8.9800908009065497E-2</v>
      </c>
      <c r="H13" s="23">
        <v>0.13638767233184401</v>
      </c>
      <c r="I13" s="23">
        <v>4.4170209725368802E-2</v>
      </c>
      <c r="J13" s="23">
        <v>6.7304077860639605E-2</v>
      </c>
      <c r="K13" s="23">
        <v>2.81621846516951E-2</v>
      </c>
      <c r="L13" s="23">
        <v>7.6599211558455796E-2</v>
      </c>
      <c r="M13" s="23">
        <v>3.1066367086093699E-2</v>
      </c>
      <c r="N13" s="23">
        <v>7.3816659549042499E-2</v>
      </c>
      <c r="O13" s="23">
        <v>8.2858069846064794E-2</v>
      </c>
      <c r="P13" s="23"/>
      <c r="Q13" s="23">
        <v>0.10260824198666101</v>
      </c>
      <c r="R13" s="23">
        <v>7.7879677753651001E-3</v>
      </c>
      <c r="S13" s="23">
        <v>7.3378926269802996E-2</v>
      </c>
      <c r="T13" s="23">
        <v>6.5202821114732801E-2</v>
      </c>
      <c r="U13" s="23"/>
      <c r="V13" s="23">
        <v>9.8744982215776003E-2</v>
      </c>
      <c r="W13" s="23">
        <v>8.9210020498484796E-2</v>
      </c>
      <c r="X13" s="23">
        <v>9.0129465061386693E-2</v>
      </c>
      <c r="Y13" s="23">
        <v>3.6712647572209801E-2</v>
      </c>
      <c r="Z13" s="23">
        <v>5.8560885425385997E-2</v>
      </c>
      <c r="AA13" s="23">
        <v>6.2216443165987997E-2</v>
      </c>
      <c r="AB13" s="23">
        <v>4.9340969885852799E-2</v>
      </c>
      <c r="AC13" s="23">
        <v>7.1475410384039595E-2</v>
      </c>
      <c r="AD13" s="23">
        <v>5.3113092698147298E-2</v>
      </c>
      <c r="AE13" s="23"/>
      <c r="AF13" s="23">
        <v>4.7187753670962597E-2</v>
      </c>
      <c r="AG13" s="23">
        <v>0.102810010007755</v>
      </c>
      <c r="AH13" s="23">
        <v>0.105078483234431</v>
      </c>
      <c r="AI13" s="23">
        <v>6.6453408615482004E-2</v>
      </c>
      <c r="AJ13" s="23">
        <v>5.42851863440496E-2</v>
      </c>
      <c r="AK13" s="23">
        <v>6.78323187171435E-2</v>
      </c>
      <c r="AL13" s="23"/>
      <c r="AM13" s="23">
        <v>8.1236085913253306E-2</v>
      </c>
      <c r="AN13" s="23">
        <v>5.7445106982670503E-2</v>
      </c>
      <c r="AO13" s="23">
        <v>4.8637585460661603E-2</v>
      </c>
      <c r="AP13" s="23">
        <v>2.65949405865545E-2</v>
      </c>
      <c r="AQ13" s="23">
        <v>5.6922281025648197E-2</v>
      </c>
      <c r="AR13" s="23">
        <v>1.9624091974634598E-2</v>
      </c>
      <c r="AS13" s="23">
        <v>6.8549564848896599E-2</v>
      </c>
      <c r="AT13" s="23">
        <v>5.8216635130804599E-2</v>
      </c>
      <c r="AU13" s="23">
        <v>5.3901108293840802E-2</v>
      </c>
      <c r="AV13" s="23">
        <v>0.13779692044257599</v>
      </c>
      <c r="AW13" s="23">
        <v>3.3616781911409398E-2</v>
      </c>
      <c r="AX13" s="23">
        <v>2.3789421258937099E-2</v>
      </c>
      <c r="AY13" s="23">
        <v>0</v>
      </c>
      <c r="AZ13" s="23">
        <v>0</v>
      </c>
      <c r="BA13" s="23">
        <v>0.18639471198896099</v>
      </c>
      <c r="BB13" s="23">
        <v>5.7960974182423998E-2</v>
      </c>
      <c r="BC13" s="23"/>
      <c r="BD13" s="23">
        <v>5.8166858337158102E-2</v>
      </c>
      <c r="BE13" s="23">
        <v>0.106042384595723</v>
      </c>
      <c r="BF13" s="23">
        <v>5.6118704792269797E-2</v>
      </c>
      <c r="BG13" s="23"/>
      <c r="BH13" s="23">
        <v>6.4657519372806796E-2</v>
      </c>
      <c r="BI13" s="23">
        <v>4.6090420749026898E-3</v>
      </c>
      <c r="BJ13" s="23">
        <v>2.9673346243495002E-2</v>
      </c>
      <c r="BK13" s="23"/>
      <c r="BL13" s="23">
        <v>0</v>
      </c>
      <c r="BM13" s="23">
        <v>3.1675685680543603E-2</v>
      </c>
      <c r="BN13" s="23">
        <v>6.2967497159950106E-2</v>
      </c>
      <c r="BO13" s="23"/>
      <c r="BP13" s="23">
        <v>5.74183010508365E-2</v>
      </c>
      <c r="BQ13" s="23">
        <v>7.2665714101263906E-2</v>
      </c>
      <c r="BR13" s="23"/>
      <c r="BS13" s="23">
        <v>3.2989064910495997E-2</v>
      </c>
      <c r="BT13" s="23">
        <v>5.7482393767414201E-2</v>
      </c>
      <c r="BU13" s="23">
        <v>4.7300769636092803E-2</v>
      </c>
      <c r="BV13" s="23">
        <v>8.9545221260041205E-2</v>
      </c>
      <c r="BW13" s="23"/>
      <c r="BX13" s="23">
        <v>2.8865676731910699E-2</v>
      </c>
      <c r="BY13" s="23">
        <v>6.9611291332120601E-2</v>
      </c>
      <c r="BZ13" s="23">
        <v>7.3418625784994501E-2</v>
      </c>
      <c r="CA13" s="23"/>
      <c r="CB13" s="23">
        <v>5.3317783400190402E-2</v>
      </c>
      <c r="CC13" s="23">
        <v>6.5168278803786894E-2</v>
      </c>
      <c r="CD13" s="23">
        <v>0.12570240698190399</v>
      </c>
      <c r="CE13" s="23">
        <v>3.32058702263998E-2</v>
      </c>
      <c r="CF13" s="23">
        <v>3.7256791834170501E-2</v>
      </c>
      <c r="CG13" s="23">
        <v>8.0393690927481498E-2</v>
      </c>
      <c r="CH13" s="23"/>
      <c r="CI13" s="23">
        <v>0.102164361617475</v>
      </c>
      <c r="CJ13" s="23">
        <v>2.3958696880445701E-2</v>
      </c>
      <c r="CK13" s="23">
        <v>0.12837198873938099</v>
      </c>
      <c r="CL13" s="23">
        <v>7.4377900131051805E-2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935</v>
      </c>
      <c r="D7" s="10">
        <v>388</v>
      </c>
      <c r="E7" s="10">
        <v>540</v>
      </c>
      <c r="F7" s="10"/>
      <c r="G7" s="10">
        <v>80</v>
      </c>
      <c r="H7" s="10">
        <v>106</v>
      </c>
      <c r="I7" s="10">
        <v>103</v>
      </c>
      <c r="J7" s="10">
        <v>95</v>
      </c>
      <c r="K7" s="10">
        <v>105</v>
      </c>
      <c r="L7" s="10">
        <v>92</v>
      </c>
      <c r="M7" s="10">
        <v>107</v>
      </c>
      <c r="N7" s="10">
        <v>114</v>
      </c>
      <c r="O7" s="10">
        <v>133</v>
      </c>
      <c r="P7" s="10"/>
      <c r="Q7" s="10">
        <v>151</v>
      </c>
      <c r="R7" s="10">
        <v>108</v>
      </c>
      <c r="S7" s="10">
        <v>83</v>
      </c>
      <c r="T7" s="10">
        <v>572</v>
      </c>
      <c r="U7" s="10"/>
      <c r="V7" s="10">
        <v>183</v>
      </c>
      <c r="W7" s="10">
        <v>113</v>
      </c>
      <c r="X7" s="10">
        <v>74</v>
      </c>
      <c r="Y7" s="10">
        <v>71</v>
      </c>
      <c r="Z7" s="10">
        <v>96</v>
      </c>
      <c r="AA7" s="10">
        <v>131</v>
      </c>
      <c r="AB7" s="10">
        <v>91</v>
      </c>
      <c r="AC7" s="10">
        <v>49</v>
      </c>
      <c r="AD7" s="10">
        <v>127</v>
      </c>
      <c r="AE7" s="10"/>
      <c r="AF7" s="10">
        <v>170</v>
      </c>
      <c r="AG7" s="10">
        <v>173</v>
      </c>
      <c r="AH7" s="10">
        <v>61</v>
      </c>
      <c r="AI7" s="10">
        <v>31</v>
      </c>
      <c r="AJ7" s="10">
        <v>173</v>
      </c>
      <c r="AK7" s="10">
        <v>327</v>
      </c>
      <c r="AL7" s="10"/>
      <c r="AM7" s="10">
        <v>37</v>
      </c>
      <c r="AN7" s="10">
        <v>57</v>
      </c>
      <c r="AO7" s="10">
        <v>61</v>
      </c>
      <c r="AP7" s="10">
        <v>51</v>
      </c>
      <c r="AQ7" s="10">
        <v>73</v>
      </c>
      <c r="AR7" s="10">
        <v>76</v>
      </c>
      <c r="AS7" s="10">
        <v>78</v>
      </c>
      <c r="AT7" s="10">
        <v>52</v>
      </c>
      <c r="AU7" s="10">
        <v>60</v>
      </c>
      <c r="AV7" s="10">
        <v>42</v>
      </c>
      <c r="AW7" s="10">
        <v>51</v>
      </c>
      <c r="AX7" s="10">
        <v>51</v>
      </c>
      <c r="AY7" s="10">
        <v>31</v>
      </c>
      <c r="AZ7" s="10">
        <v>28</v>
      </c>
      <c r="BA7" s="10">
        <v>11</v>
      </c>
      <c r="BB7" s="10">
        <v>66</v>
      </c>
      <c r="BC7" s="10"/>
      <c r="BD7" s="10">
        <v>308</v>
      </c>
      <c r="BE7" s="10">
        <v>250</v>
      </c>
      <c r="BF7" s="10">
        <v>352</v>
      </c>
      <c r="BG7" s="10"/>
      <c r="BH7" s="10">
        <v>611</v>
      </c>
      <c r="BI7" s="10">
        <v>146</v>
      </c>
      <c r="BJ7" s="10">
        <v>96</v>
      </c>
      <c r="BK7" s="10"/>
      <c r="BL7" s="10">
        <v>44</v>
      </c>
      <c r="BM7" s="10">
        <v>113</v>
      </c>
      <c r="BN7" s="10">
        <v>88</v>
      </c>
      <c r="BO7" s="10"/>
      <c r="BP7" s="10">
        <v>172</v>
      </c>
      <c r="BQ7" s="10">
        <v>577</v>
      </c>
      <c r="BR7" s="10"/>
      <c r="BS7" s="10">
        <v>130</v>
      </c>
      <c r="BT7" s="10">
        <v>181</v>
      </c>
      <c r="BU7" s="10">
        <v>257</v>
      </c>
      <c r="BV7" s="10">
        <v>337</v>
      </c>
      <c r="BW7" s="10"/>
      <c r="BX7" s="10">
        <v>81</v>
      </c>
      <c r="BY7" s="10">
        <v>51</v>
      </c>
      <c r="BZ7" s="10">
        <v>803</v>
      </c>
      <c r="CA7" s="10"/>
      <c r="CB7" s="10">
        <v>153</v>
      </c>
      <c r="CC7" s="10">
        <v>183</v>
      </c>
      <c r="CD7" s="10">
        <v>177</v>
      </c>
      <c r="CE7" s="10">
        <v>165</v>
      </c>
      <c r="CF7" s="10">
        <v>138</v>
      </c>
      <c r="CG7" s="10">
        <v>119</v>
      </c>
      <c r="CH7" s="10"/>
      <c r="CI7" s="10">
        <v>96</v>
      </c>
      <c r="CJ7" s="10">
        <v>258</v>
      </c>
      <c r="CK7" s="10">
        <v>107</v>
      </c>
      <c r="CL7" s="10">
        <v>474</v>
      </c>
    </row>
    <row r="8" spans="2:90" ht="30" customHeight="1" x14ac:dyDescent="0.35">
      <c r="B8" s="11" t="s">
        <v>19</v>
      </c>
      <c r="C8" s="11">
        <v>929</v>
      </c>
      <c r="D8" s="11">
        <v>466</v>
      </c>
      <c r="E8" s="11">
        <v>457</v>
      </c>
      <c r="F8" s="11"/>
      <c r="G8" s="11">
        <v>97</v>
      </c>
      <c r="H8" s="11">
        <v>102</v>
      </c>
      <c r="I8" s="11">
        <v>79</v>
      </c>
      <c r="J8" s="11">
        <v>96</v>
      </c>
      <c r="K8" s="11">
        <v>107</v>
      </c>
      <c r="L8" s="11">
        <v>108</v>
      </c>
      <c r="M8" s="11">
        <v>123</v>
      </c>
      <c r="N8" s="11">
        <v>112</v>
      </c>
      <c r="O8" s="11">
        <v>105</v>
      </c>
      <c r="P8" s="11"/>
      <c r="Q8" s="11">
        <v>94</v>
      </c>
      <c r="R8" s="11">
        <v>40</v>
      </c>
      <c r="S8" s="11">
        <v>31</v>
      </c>
      <c r="T8" s="11">
        <v>735</v>
      </c>
      <c r="U8" s="11"/>
      <c r="V8" s="11">
        <v>143</v>
      </c>
      <c r="W8" s="11">
        <v>129</v>
      </c>
      <c r="X8" s="11">
        <v>83</v>
      </c>
      <c r="Y8" s="11">
        <v>101</v>
      </c>
      <c r="Z8" s="11">
        <v>94</v>
      </c>
      <c r="AA8" s="11">
        <v>110</v>
      </c>
      <c r="AB8" s="11">
        <v>104</v>
      </c>
      <c r="AC8" s="11">
        <v>40</v>
      </c>
      <c r="AD8" s="11">
        <v>125</v>
      </c>
      <c r="AE8" s="11"/>
      <c r="AF8" s="11">
        <v>171</v>
      </c>
      <c r="AG8" s="11">
        <v>165</v>
      </c>
      <c r="AH8" s="11">
        <v>71</v>
      </c>
      <c r="AI8" s="11">
        <v>40</v>
      </c>
      <c r="AJ8" s="11">
        <v>175</v>
      </c>
      <c r="AK8" s="11">
        <v>307</v>
      </c>
      <c r="AL8" s="11"/>
      <c r="AM8" s="11">
        <v>35</v>
      </c>
      <c r="AN8" s="11">
        <v>54</v>
      </c>
      <c r="AO8" s="11">
        <v>67</v>
      </c>
      <c r="AP8" s="11">
        <v>49</v>
      </c>
      <c r="AQ8" s="11">
        <v>69</v>
      </c>
      <c r="AR8" s="11">
        <v>70</v>
      </c>
      <c r="AS8" s="11">
        <v>76</v>
      </c>
      <c r="AT8" s="11">
        <v>55</v>
      </c>
      <c r="AU8" s="11">
        <v>65</v>
      </c>
      <c r="AV8" s="11">
        <v>41</v>
      </c>
      <c r="AW8" s="11">
        <v>49</v>
      </c>
      <c r="AX8" s="11">
        <v>55</v>
      </c>
      <c r="AY8" s="11">
        <v>34</v>
      </c>
      <c r="AZ8" s="11">
        <v>28</v>
      </c>
      <c r="BA8" s="11">
        <v>13</v>
      </c>
      <c r="BB8" s="11">
        <v>62</v>
      </c>
      <c r="BC8" s="11"/>
      <c r="BD8" s="11">
        <v>295</v>
      </c>
      <c r="BE8" s="11">
        <v>251</v>
      </c>
      <c r="BF8" s="11">
        <v>360</v>
      </c>
      <c r="BG8" s="11"/>
      <c r="BH8" s="11">
        <v>625</v>
      </c>
      <c r="BI8" s="11">
        <v>134</v>
      </c>
      <c r="BJ8" s="11">
        <v>89</v>
      </c>
      <c r="BK8" s="11"/>
      <c r="BL8" s="11">
        <v>41</v>
      </c>
      <c r="BM8" s="11">
        <v>103</v>
      </c>
      <c r="BN8" s="11">
        <v>76</v>
      </c>
      <c r="BO8" s="11"/>
      <c r="BP8" s="11">
        <v>172</v>
      </c>
      <c r="BQ8" s="11">
        <v>572</v>
      </c>
      <c r="BR8" s="11"/>
      <c r="BS8" s="11">
        <v>127</v>
      </c>
      <c r="BT8" s="11">
        <v>184</v>
      </c>
      <c r="BU8" s="11">
        <v>239</v>
      </c>
      <c r="BV8" s="11">
        <v>348</v>
      </c>
      <c r="BW8" s="11"/>
      <c r="BX8" s="11">
        <v>74</v>
      </c>
      <c r="BY8" s="11">
        <v>52</v>
      </c>
      <c r="BZ8" s="11">
        <v>803</v>
      </c>
      <c r="CA8" s="11"/>
      <c r="CB8" s="11">
        <v>161</v>
      </c>
      <c r="CC8" s="11">
        <v>174</v>
      </c>
      <c r="CD8" s="11">
        <v>188</v>
      </c>
      <c r="CE8" s="11">
        <v>164</v>
      </c>
      <c r="CF8" s="11">
        <v>123</v>
      </c>
      <c r="CG8" s="11">
        <v>119</v>
      </c>
      <c r="CH8" s="11"/>
      <c r="CI8" s="11">
        <v>95</v>
      </c>
      <c r="CJ8" s="11">
        <v>270</v>
      </c>
      <c r="CK8" s="11">
        <v>104</v>
      </c>
      <c r="CL8" s="11">
        <v>461</v>
      </c>
    </row>
    <row r="9" spans="2:90" x14ac:dyDescent="0.35">
      <c r="B9" s="21" t="s">
        <v>643</v>
      </c>
      <c r="C9" s="17">
        <v>0.249513488809741</v>
      </c>
      <c r="D9" s="17">
        <v>0.25973228030949203</v>
      </c>
      <c r="E9" s="17">
        <v>0.24017650895512199</v>
      </c>
      <c r="F9" s="17"/>
      <c r="G9" s="17">
        <v>0.23554352690274499</v>
      </c>
      <c r="H9" s="17">
        <v>0.235641219535525</v>
      </c>
      <c r="I9" s="17">
        <v>0.341970685721742</v>
      </c>
      <c r="J9" s="17">
        <v>0.20992280235379299</v>
      </c>
      <c r="K9" s="17">
        <v>0.24276637280625099</v>
      </c>
      <c r="L9" s="17">
        <v>0.26527002425913299</v>
      </c>
      <c r="M9" s="17">
        <v>0.19524408039447799</v>
      </c>
      <c r="N9" s="17">
        <v>0.27411461178472601</v>
      </c>
      <c r="O9" s="17">
        <v>0.27082064341940099</v>
      </c>
      <c r="P9" s="17"/>
      <c r="Q9" s="17">
        <v>0.20228636690854301</v>
      </c>
      <c r="R9" s="17">
        <v>0.248317288934194</v>
      </c>
      <c r="S9" s="17">
        <v>0.29547480755308803</v>
      </c>
      <c r="T9" s="17">
        <v>0.262295034300013</v>
      </c>
      <c r="U9" s="17"/>
      <c r="V9" s="17">
        <v>0.24452731656665999</v>
      </c>
      <c r="W9" s="17">
        <v>0.27814088286775202</v>
      </c>
      <c r="X9" s="17">
        <v>0.222032176962807</v>
      </c>
      <c r="Y9" s="17">
        <v>0.16721219185195599</v>
      </c>
      <c r="Z9" s="17">
        <v>0.27381852231036002</v>
      </c>
      <c r="AA9" s="17">
        <v>0.27980053724737602</v>
      </c>
      <c r="AB9" s="17">
        <v>0.27399625019702201</v>
      </c>
      <c r="AC9" s="17">
        <v>0.28476684275901998</v>
      </c>
      <c r="AD9" s="17">
        <v>0.23381754822234599</v>
      </c>
      <c r="AE9" s="17"/>
      <c r="AF9" s="17">
        <v>0.26926189726699001</v>
      </c>
      <c r="AG9" s="17">
        <v>0.25472241808784601</v>
      </c>
      <c r="AH9" s="17">
        <v>0.25123159738253797</v>
      </c>
      <c r="AI9" s="17">
        <v>0.110644472558157</v>
      </c>
      <c r="AJ9" s="17">
        <v>0.250784309249097</v>
      </c>
      <c r="AK9" s="17">
        <v>0.25251656619142299</v>
      </c>
      <c r="AL9" s="17"/>
      <c r="AM9" s="17">
        <v>8.9761283591319699E-2</v>
      </c>
      <c r="AN9" s="17">
        <v>0.25018140908224301</v>
      </c>
      <c r="AO9" s="17">
        <v>0.30192053553800302</v>
      </c>
      <c r="AP9" s="17">
        <v>0.33537488300538698</v>
      </c>
      <c r="AQ9" s="17">
        <v>0.37732285957456202</v>
      </c>
      <c r="AR9" s="17">
        <v>0.16953448236125301</v>
      </c>
      <c r="AS9" s="17">
        <v>0.231837391470609</v>
      </c>
      <c r="AT9" s="17">
        <v>0.26267232101203503</v>
      </c>
      <c r="AU9" s="17">
        <v>0.25785444334046598</v>
      </c>
      <c r="AV9" s="17">
        <v>0.317772045013336</v>
      </c>
      <c r="AW9" s="17">
        <v>0.30516704078433698</v>
      </c>
      <c r="AX9" s="17">
        <v>0.33511707736788998</v>
      </c>
      <c r="AY9" s="17">
        <v>0.10360323713241799</v>
      </c>
      <c r="AZ9" s="17">
        <v>0.328657581934164</v>
      </c>
      <c r="BA9" s="17">
        <v>0.24598559876088999</v>
      </c>
      <c r="BB9" s="17">
        <v>0.21244162129917901</v>
      </c>
      <c r="BC9" s="17"/>
      <c r="BD9" s="17">
        <v>0.21807867545981999</v>
      </c>
      <c r="BE9" s="17">
        <v>0.25608446646959199</v>
      </c>
      <c r="BF9" s="17">
        <v>0.26227504629316301</v>
      </c>
      <c r="BG9" s="17"/>
      <c r="BH9" s="17">
        <v>0.266260869464023</v>
      </c>
      <c r="BI9" s="17">
        <v>0.17536507453929501</v>
      </c>
      <c r="BJ9" s="17">
        <v>0.32863030026530199</v>
      </c>
      <c r="BK9" s="17"/>
      <c r="BL9" s="17">
        <v>0.21376366622551701</v>
      </c>
      <c r="BM9" s="17">
        <v>0.22163246545552101</v>
      </c>
      <c r="BN9" s="17">
        <v>0.287698616701832</v>
      </c>
      <c r="BO9" s="17"/>
      <c r="BP9" s="17">
        <v>0.24125455564974299</v>
      </c>
      <c r="BQ9" s="17">
        <v>0.257550067069652</v>
      </c>
      <c r="BR9" s="17"/>
      <c r="BS9" s="17">
        <v>0.41342086864209998</v>
      </c>
      <c r="BT9" s="17">
        <v>0.36991124318578</v>
      </c>
      <c r="BU9" s="17">
        <v>0.17990297925787899</v>
      </c>
      <c r="BV9" s="17">
        <v>0.18943971276396099</v>
      </c>
      <c r="BW9" s="17"/>
      <c r="BX9" s="17">
        <v>0.25099884663766597</v>
      </c>
      <c r="BY9" s="17">
        <v>0.28307538458090598</v>
      </c>
      <c r="BZ9" s="17">
        <v>0.247196483402636</v>
      </c>
      <c r="CA9" s="17"/>
      <c r="CB9" s="17">
        <v>0.31001509175816899</v>
      </c>
      <c r="CC9" s="17">
        <v>0.281685446464848</v>
      </c>
      <c r="CD9" s="17">
        <v>0.148276179295733</v>
      </c>
      <c r="CE9" s="17">
        <v>0.172043805561826</v>
      </c>
      <c r="CF9" s="17">
        <v>0.42829010993372701</v>
      </c>
      <c r="CG9" s="17">
        <v>0.20213317552736601</v>
      </c>
      <c r="CH9" s="17"/>
      <c r="CI9" s="17">
        <v>0.20094879434431101</v>
      </c>
      <c r="CJ9" s="17">
        <v>0.34726356851778301</v>
      </c>
      <c r="CK9" s="17">
        <v>0.19101198119586801</v>
      </c>
      <c r="CL9" s="17">
        <v>0.21546558838838301</v>
      </c>
    </row>
    <row r="10" spans="2:90" x14ac:dyDescent="0.35">
      <c r="B10" s="21" t="s">
        <v>644</v>
      </c>
      <c r="C10" s="17">
        <v>0.28372494813781302</v>
      </c>
      <c r="D10" s="17">
        <v>0.28143692900332501</v>
      </c>
      <c r="E10" s="17">
        <v>0.28528491954556601</v>
      </c>
      <c r="F10" s="17"/>
      <c r="G10" s="17">
        <v>0.263236682247944</v>
      </c>
      <c r="H10" s="17">
        <v>0.16353777511067399</v>
      </c>
      <c r="I10" s="17">
        <v>0.270356327648335</v>
      </c>
      <c r="J10" s="17">
        <v>0.30967818856986601</v>
      </c>
      <c r="K10" s="17">
        <v>0.24019475994442599</v>
      </c>
      <c r="L10" s="17">
        <v>0.30226341927752098</v>
      </c>
      <c r="M10" s="17">
        <v>0.33266712601751902</v>
      </c>
      <c r="N10" s="17">
        <v>0.30655287089005401</v>
      </c>
      <c r="O10" s="17">
        <v>0.349471068721872</v>
      </c>
      <c r="P10" s="17"/>
      <c r="Q10" s="17">
        <v>0.27330231109411501</v>
      </c>
      <c r="R10" s="17">
        <v>0.28543261239516698</v>
      </c>
      <c r="S10" s="17">
        <v>0.27562679885336699</v>
      </c>
      <c r="T10" s="17">
        <v>0.28761464679860199</v>
      </c>
      <c r="U10" s="17"/>
      <c r="V10" s="17">
        <v>0.29049109976084803</v>
      </c>
      <c r="W10" s="17">
        <v>0.246552851974911</v>
      </c>
      <c r="X10" s="17">
        <v>0.29797379205605701</v>
      </c>
      <c r="Y10" s="17">
        <v>0.31317404958157102</v>
      </c>
      <c r="Z10" s="17">
        <v>0.249276232362932</v>
      </c>
      <c r="AA10" s="17">
        <v>0.29173143978311999</v>
      </c>
      <c r="AB10" s="17">
        <v>0.27050737038018302</v>
      </c>
      <c r="AC10" s="17">
        <v>0.397313009435041</v>
      </c>
      <c r="AD10" s="17">
        <v>0.27464949727010202</v>
      </c>
      <c r="AE10" s="17"/>
      <c r="AF10" s="17">
        <v>0.27693263692799802</v>
      </c>
      <c r="AG10" s="17">
        <v>0.32271750283886602</v>
      </c>
      <c r="AH10" s="17">
        <v>0.141692142100694</v>
      </c>
      <c r="AI10" s="17">
        <v>0.23680115791478001</v>
      </c>
      <c r="AJ10" s="17">
        <v>0.30681451434292401</v>
      </c>
      <c r="AK10" s="17">
        <v>0.29227148922249402</v>
      </c>
      <c r="AL10" s="17"/>
      <c r="AM10" s="17">
        <v>0.26058101573770498</v>
      </c>
      <c r="AN10" s="17">
        <v>0.18425402901822799</v>
      </c>
      <c r="AO10" s="17">
        <v>0.21694154170282501</v>
      </c>
      <c r="AP10" s="17">
        <v>0.212512509061412</v>
      </c>
      <c r="AQ10" s="17">
        <v>0.32243547089383501</v>
      </c>
      <c r="AR10" s="17">
        <v>0.41877922832210202</v>
      </c>
      <c r="AS10" s="17">
        <v>0.34475977351293202</v>
      </c>
      <c r="AT10" s="17">
        <v>0.307987319964735</v>
      </c>
      <c r="AU10" s="17">
        <v>0.35754783868077</v>
      </c>
      <c r="AV10" s="17">
        <v>0.39151876934503699</v>
      </c>
      <c r="AW10" s="17">
        <v>0.22695555003020601</v>
      </c>
      <c r="AX10" s="17">
        <v>0.202065213925503</v>
      </c>
      <c r="AY10" s="17">
        <v>0.37700691321309698</v>
      </c>
      <c r="AZ10" s="17">
        <v>0.19232124843873</v>
      </c>
      <c r="BA10" s="17">
        <v>0.48099972818019399</v>
      </c>
      <c r="BB10" s="17">
        <v>0.26848669086315902</v>
      </c>
      <c r="BC10" s="17"/>
      <c r="BD10" s="17">
        <v>0.32662183581658799</v>
      </c>
      <c r="BE10" s="17">
        <v>0.25961168110113098</v>
      </c>
      <c r="BF10" s="17">
        <v>0.26832188096256498</v>
      </c>
      <c r="BG10" s="17"/>
      <c r="BH10" s="17">
        <v>0.26223075809119301</v>
      </c>
      <c r="BI10" s="17">
        <v>0.38646907620849702</v>
      </c>
      <c r="BJ10" s="17">
        <v>0.30079663663401701</v>
      </c>
      <c r="BK10" s="17"/>
      <c r="BL10" s="17">
        <v>0.42309197332336501</v>
      </c>
      <c r="BM10" s="17">
        <v>0.37858932594724698</v>
      </c>
      <c r="BN10" s="17">
        <v>0.37614377055649201</v>
      </c>
      <c r="BO10" s="17"/>
      <c r="BP10" s="17">
        <v>0.29737235866265599</v>
      </c>
      <c r="BQ10" s="17">
        <v>0.27738817332945198</v>
      </c>
      <c r="BR10" s="17"/>
      <c r="BS10" s="17">
        <v>0.34584525656631399</v>
      </c>
      <c r="BT10" s="17">
        <v>0.29755277681898601</v>
      </c>
      <c r="BU10" s="17">
        <v>0.3544893536439</v>
      </c>
      <c r="BV10" s="17">
        <v>0.210056160515631</v>
      </c>
      <c r="BW10" s="17"/>
      <c r="BX10" s="17">
        <v>0.316707404430704</v>
      </c>
      <c r="BY10" s="17">
        <v>0.25699141643555301</v>
      </c>
      <c r="BZ10" s="17">
        <v>0.28243809053838298</v>
      </c>
      <c r="CA10" s="17"/>
      <c r="CB10" s="17">
        <v>0.288647025145438</v>
      </c>
      <c r="CC10" s="17">
        <v>0.26866947859433299</v>
      </c>
      <c r="CD10" s="17">
        <v>0.20164419245042101</v>
      </c>
      <c r="CE10" s="17">
        <v>0.29215019103071499</v>
      </c>
      <c r="CF10" s="17">
        <v>0.365724924614448</v>
      </c>
      <c r="CG10" s="17">
        <v>0.33234941116584898</v>
      </c>
      <c r="CH10" s="17"/>
      <c r="CI10" s="17">
        <v>0.29046010924502602</v>
      </c>
      <c r="CJ10" s="17">
        <v>0.22808668897836501</v>
      </c>
      <c r="CK10" s="17">
        <v>0.27356562161558901</v>
      </c>
      <c r="CL10" s="17">
        <v>0.31717846561948698</v>
      </c>
    </row>
    <row r="11" spans="2:90" x14ac:dyDescent="0.35">
      <c r="B11" s="21" t="s">
        <v>645</v>
      </c>
      <c r="C11" s="17">
        <v>0.21295255338581101</v>
      </c>
      <c r="D11" s="17">
        <v>0.23190212666208601</v>
      </c>
      <c r="E11" s="17">
        <v>0.19645310780143399</v>
      </c>
      <c r="F11" s="17"/>
      <c r="G11" s="17">
        <v>0.204446873692433</v>
      </c>
      <c r="H11" s="17">
        <v>0.27053360203235</v>
      </c>
      <c r="I11" s="17">
        <v>0.120693394554879</v>
      </c>
      <c r="J11" s="17">
        <v>0.26829111453629101</v>
      </c>
      <c r="K11" s="17">
        <v>0.23048684037286901</v>
      </c>
      <c r="L11" s="17">
        <v>0.18694787013869099</v>
      </c>
      <c r="M11" s="17">
        <v>0.24352812128752099</v>
      </c>
      <c r="N11" s="17">
        <v>0.18085276805296899</v>
      </c>
      <c r="O11" s="17">
        <v>0.19044987822231199</v>
      </c>
      <c r="P11" s="17"/>
      <c r="Q11" s="17">
        <v>0.26700590493971799</v>
      </c>
      <c r="R11" s="17">
        <v>0.20838020043710301</v>
      </c>
      <c r="S11" s="17">
        <v>0.21364320504207199</v>
      </c>
      <c r="T11" s="17">
        <v>0.200106884275423</v>
      </c>
      <c r="U11" s="17"/>
      <c r="V11" s="17">
        <v>0.23408884810098299</v>
      </c>
      <c r="W11" s="17">
        <v>0.18067848151591701</v>
      </c>
      <c r="X11" s="17">
        <v>0.19669438662262601</v>
      </c>
      <c r="Y11" s="17">
        <v>0.15304183147342201</v>
      </c>
      <c r="Z11" s="17">
        <v>0.21294691360583701</v>
      </c>
      <c r="AA11" s="17">
        <v>0.23495418453279601</v>
      </c>
      <c r="AB11" s="17">
        <v>0.237365475913871</v>
      </c>
      <c r="AC11" s="17">
        <v>7.83896377653822E-2</v>
      </c>
      <c r="AD11" s="17">
        <v>0.284731188027672</v>
      </c>
      <c r="AE11" s="17"/>
      <c r="AF11" s="17">
        <v>0.172520230012844</v>
      </c>
      <c r="AG11" s="17">
        <v>0.206759476810388</v>
      </c>
      <c r="AH11" s="17">
        <v>0.226757869365452</v>
      </c>
      <c r="AI11" s="17">
        <v>0.28327955409250799</v>
      </c>
      <c r="AJ11" s="17">
        <v>0.20093111561556701</v>
      </c>
      <c r="AK11" s="17">
        <v>0.23340335331408099</v>
      </c>
      <c r="AL11" s="17"/>
      <c r="AM11" s="17">
        <v>0.35777912928730998</v>
      </c>
      <c r="AN11" s="17">
        <v>0.25012663500903298</v>
      </c>
      <c r="AO11" s="17">
        <v>0.141327734456273</v>
      </c>
      <c r="AP11" s="17">
        <v>0.20688569633440301</v>
      </c>
      <c r="AQ11" s="17">
        <v>0.20061987580861501</v>
      </c>
      <c r="AR11" s="17">
        <v>0.218088596701315</v>
      </c>
      <c r="AS11" s="17">
        <v>0.23422973038087</v>
      </c>
      <c r="AT11" s="17">
        <v>0.202535663753447</v>
      </c>
      <c r="AU11" s="17">
        <v>0.26721485214253199</v>
      </c>
      <c r="AV11" s="17">
        <v>0.124967535205544</v>
      </c>
      <c r="AW11" s="17">
        <v>0.243839259435574</v>
      </c>
      <c r="AX11" s="17">
        <v>0.13724114351805899</v>
      </c>
      <c r="AY11" s="17">
        <v>0.180338306770472</v>
      </c>
      <c r="AZ11" s="17">
        <v>0.30846313952216498</v>
      </c>
      <c r="BA11" s="17">
        <v>0.156415437382974</v>
      </c>
      <c r="BB11" s="17">
        <v>0.27371363869545601</v>
      </c>
      <c r="BC11" s="17"/>
      <c r="BD11" s="17">
        <v>0.223291120578477</v>
      </c>
      <c r="BE11" s="17">
        <v>0.220953353989984</v>
      </c>
      <c r="BF11" s="17">
        <v>0.210928581575033</v>
      </c>
      <c r="BG11" s="17"/>
      <c r="BH11" s="17">
        <v>0.20997139917302601</v>
      </c>
      <c r="BI11" s="17">
        <v>0.20954115531558101</v>
      </c>
      <c r="BJ11" s="17">
        <v>0.226828275426878</v>
      </c>
      <c r="BK11" s="17"/>
      <c r="BL11" s="17">
        <v>0.13574192369391</v>
      </c>
      <c r="BM11" s="17">
        <v>0.22034164628919101</v>
      </c>
      <c r="BN11" s="17">
        <v>0.173544350695784</v>
      </c>
      <c r="BO11" s="17"/>
      <c r="BP11" s="17">
        <v>0.18866912537053401</v>
      </c>
      <c r="BQ11" s="17">
        <v>0.213064948780888</v>
      </c>
      <c r="BR11" s="17"/>
      <c r="BS11" s="17">
        <v>9.2300328870803194E-2</v>
      </c>
      <c r="BT11" s="17">
        <v>0.20976220233405801</v>
      </c>
      <c r="BU11" s="17">
        <v>0.251229044642723</v>
      </c>
      <c r="BV11" s="17">
        <v>0.22755437760108299</v>
      </c>
      <c r="BW11" s="17"/>
      <c r="BX11" s="17">
        <v>0.20092707873798099</v>
      </c>
      <c r="BY11" s="17">
        <v>0.19534741028319799</v>
      </c>
      <c r="BZ11" s="17">
        <v>0.21519906832615199</v>
      </c>
      <c r="CA11" s="17"/>
      <c r="CB11" s="17">
        <v>0.21838859637629501</v>
      </c>
      <c r="CC11" s="17">
        <v>0.182740665576932</v>
      </c>
      <c r="CD11" s="17">
        <v>0.26889384016412898</v>
      </c>
      <c r="CE11" s="17">
        <v>0.248605011860069</v>
      </c>
      <c r="CF11" s="17">
        <v>9.0221222008612906E-2</v>
      </c>
      <c r="CG11" s="17">
        <v>0.23945158528695701</v>
      </c>
      <c r="CH11" s="17"/>
      <c r="CI11" s="17">
        <v>0.20363191683863699</v>
      </c>
      <c r="CJ11" s="17">
        <v>0.19766393866515899</v>
      </c>
      <c r="CK11" s="17">
        <v>0.265119146458624</v>
      </c>
      <c r="CL11" s="17">
        <v>0.212058283524621</v>
      </c>
    </row>
    <row r="12" spans="2:90" x14ac:dyDescent="0.35">
      <c r="B12" s="21" t="s">
        <v>646</v>
      </c>
      <c r="C12" s="17">
        <v>0.18320624062680299</v>
      </c>
      <c r="D12" s="17">
        <v>0.16606830355556601</v>
      </c>
      <c r="E12" s="17">
        <v>0.200567766537078</v>
      </c>
      <c r="F12" s="17"/>
      <c r="G12" s="17">
        <v>0.228046812276996</v>
      </c>
      <c r="H12" s="17">
        <v>0.24066497468703901</v>
      </c>
      <c r="I12" s="17">
        <v>0.230609987775274</v>
      </c>
      <c r="J12" s="17">
        <v>0.148814801820183</v>
      </c>
      <c r="K12" s="17">
        <v>0.19633671061833399</v>
      </c>
      <c r="L12" s="17">
        <v>0.15696286031332801</v>
      </c>
      <c r="M12" s="17">
        <v>0.17147777052807001</v>
      </c>
      <c r="N12" s="17">
        <v>0.15397582572812901</v>
      </c>
      <c r="O12" s="17">
        <v>0.140188189723356</v>
      </c>
      <c r="P12" s="17"/>
      <c r="Q12" s="17">
        <v>0.18791859770811101</v>
      </c>
      <c r="R12" s="17">
        <v>0.15121189541260699</v>
      </c>
      <c r="S12" s="17">
        <v>0.201954565907775</v>
      </c>
      <c r="T12" s="17">
        <v>0.184954181971728</v>
      </c>
      <c r="U12" s="17"/>
      <c r="V12" s="17">
        <v>0.18174389204159</v>
      </c>
      <c r="W12" s="17">
        <v>0.24252124101268699</v>
      </c>
      <c r="X12" s="17">
        <v>0.16271639741600299</v>
      </c>
      <c r="Y12" s="17">
        <v>0.27140836809989299</v>
      </c>
      <c r="Z12" s="17">
        <v>0.19619831495439799</v>
      </c>
      <c r="AA12" s="17">
        <v>0.108182754173642</v>
      </c>
      <c r="AB12" s="17">
        <v>0.18533870903121399</v>
      </c>
      <c r="AC12" s="17">
        <v>8.9541998993014807E-2</v>
      </c>
      <c r="AD12" s="17">
        <v>0.150337158762745</v>
      </c>
      <c r="AE12" s="17"/>
      <c r="AF12" s="17">
        <v>0.22135741890482399</v>
      </c>
      <c r="AG12" s="17">
        <v>0.18620491686188101</v>
      </c>
      <c r="AH12" s="17">
        <v>0.27199736402989699</v>
      </c>
      <c r="AI12" s="17">
        <v>0.28470936400307301</v>
      </c>
      <c r="AJ12" s="17">
        <v>0.17814203648746299</v>
      </c>
      <c r="AK12" s="17">
        <v>0.12964890726008599</v>
      </c>
      <c r="AL12" s="17"/>
      <c r="AM12" s="17">
        <v>0.16620772680283899</v>
      </c>
      <c r="AN12" s="17">
        <v>0.20982222688621199</v>
      </c>
      <c r="AO12" s="17">
        <v>0.21173851223149301</v>
      </c>
      <c r="AP12" s="17">
        <v>0.17879094640249499</v>
      </c>
      <c r="AQ12" s="17">
        <v>8.2385492020067994E-2</v>
      </c>
      <c r="AR12" s="17">
        <v>0.153210501124357</v>
      </c>
      <c r="AS12" s="17">
        <v>0.156986566547449</v>
      </c>
      <c r="AT12" s="17">
        <v>0.13394899524148399</v>
      </c>
      <c r="AU12" s="17">
        <v>0.107742294835824</v>
      </c>
      <c r="AV12" s="17">
        <v>0.16574165043608299</v>
      </c>
      <c r="AW12" s="17">
        <v>0.15721650107632901</v>
      </c>
      <c r="AX12" s="17">
        <v>0.279917478879112</v>
      </c>
      <c r="AY12" s="17">
        <v>0.27040738153898403</v>
      </c>
      <c r="AZ12" s="17">
        <v>0.158271153901936</v>
      </c>
      <c r="BA12" s="17">
        <v>0</v>
      </c>
      <c r="BB12" s="17">
        <v>0.23860541757395101</v>
      </c>
      <c r="BC12" s="17"/>
      <c r="BD12" s="17">
        <v>0.16219512853464599</v>
      </c>
      <c r="BE12" s="17">
        <v>0.19547500978743801</v>
      </c>
      <c r="BF12" s="17">
        <v>0.19179785767322</v>
      </c>
      <c r="BG12" s="17"/>
      <c r="BH12" s="17">
        <v>0.19589984505657501</v>
      </c>
      <c r="BI12" s="17">
        <v>0.17497419247608201</v>
      </c>
      <c r="BJ12" s="17">
        <v>0.124239733679192</v>
      </c>
      <c r="BK12" s="17"/>
      <c r="BL12" s="17">
        <v>0.14918772924601001</v>
      </c>
      <c r="BM12" s="17">
        <v>0.151841557048426</v>
      </c>
      <c r="BN12" s="17">
        <v>0.12727680854322301</v>
      </c>
      <c r="BO12" s="17"/>
      <c r="BP12" s="17">
        <v>0.19371249103263</v>
      </c>
      <c r="BQ12" s="17">
        <v>0.18579568497852</v>
      </c>
      <c r="BR12" s="17"/>
      <c r="BS12" s="17">
        <v>7.6268540404897903E-2</v>
      </c>
      <c r="BT12" s="17">
        <v>8.9957517827198005E-2</v>
      </c>
      <c r="BU12" s="17">
        <v>0.15451478374876099</v>
      </c>
      <c r="BV12" s="17">
        <v>0.30121820075767503</v>
      </c>
      <c r="BW12" s="17"/>
      <c r="BX12" s="17">
        <v>0.18859696889455499</v>
      </c>
      <c r="BY12" s="17">
        <v>0.19413205948916901</v>
      </c>
      <c r="BZ12" s="17">
        <v>0.182002045044315</v>
      </c>
      <c r="CA12" s="17"/>
      <c r="CB12" s="17">
        <v>0.11427308138523901</v>
      </c>
      <c r="CC12" s="17">
        <v>0.238365373947478</v>
      </c>
      <c r="CD12" s="17">
        <v>0.27806833074191201</v>
      </c>
      <c r="CE12" s="17">
        <v>0.22342508166671901</v>
      </c>
      <c r="CF12" s="17">
        <v>5.2232083551341298E-2</v>
      </c>
      <c r="CG12" s="17">
        <v>0.12600449108501499</v>
      </c>
      <c r="CH12" s="17"/>
      <c r="CI12" s="17">
        <v>0.22969714104799799</v>
      </c>
      <c r="CJ12" s="17">
        <v>0.17823552360304001</v>
      </c>
      <c r="CK12" s="17">
        <v>0.10469678242113099</v>
      </c>
      <c r="CL12" s="17">
        <v>0.19426326590568299</v>
      </c>
    </row>
    <row r="13" spans="2:90" x14ac:dyDescent="0.35">
      <c r="B13" s="21" t="s">
        <v>110</v>
      </c>
      <c r="C13" s="23">
        <v>7.0602769039831897E-2</v>
      </c>
      <c r="D13" s="23">
        <v>6.0860360469531402E-2</v>
      </c>
      <c r="E13" s="23">
        <v>7.7517697160799495E-2</v>
      </c>
      <c r="F13" s="23"/>
      <c r="G13" s="23">
        <v>6.87261048798814E-2</v>
      </c>
      <c r="H13" s="23">
        <v>8.9622428634413304E-2</v>
      </c>
      <c r="I13" s="23">
        <v>3.63696042997705E-2</v>
      </c>
      <c r="J13" s="23">
        <v>6.3293092719867702E-2</v>
      </c>
      <c r="K13" s="23">
        <v>9.0215316258119599E-2</v>
      </c>
      <c r="L13" s="23">
        <v>8.8555826011327499E-2</v>
      </c>
      <c r="M13" s="23">
        <v>5.70829017724118E-2</v>
      </c>
      <c r="N13" s="23">
        <v>8.4503923544122103E-2</v>
      </c>
      <c r="O13" s="23">
        <v>4.9070219913059002E-2</v>
      </c>
      <c r="P13" s="23"/>
      <c r="Q13" s="23">
        <v>6.9486819349513201E-2</v>
      </c>
      <c r="R13" s="23">
        <v>0.10665800282092899</v>
      </c>
      <c r="S13" s="23">
        <v>1.33006226436982E-2</v>
      </c>
      <c r="T13" s="23">
        <v>6.5029252654235106E-2</v>
      </c>
      <c r="U13" s="23"/>
      <c r="V13" s="23">
        <v>4.9148843529918898E-2</v>
      </c>
      <c r="W13" s="23">
        <v>5.2106542628734098E-2</v>
      </c>
      <c r="X13" s="23">
        <v>0.12058324694250699</v>
      </c>
      <c r="Y13" s="23">
        <v>9.5163558993157593E-2</v>
      </c>
      <c r="Z13" s="23">
        <v>6.7760016766472697E-2</v>
      </c>
      <c r="AA13" s="23">
        <v>8.5331084263066306E-2</v>
      </c>
      <c r="AB13" s="23">
        <v>3.2792194477709903E-2</v>
      </c>
      <c r="AC13" s="23">
        <v>0.14998851104754199</v>
      </c>
      <c r="AD13" s="23">
        <v>5.6464607717134803E-2</v>
      </c>
      <c r="AE13" s="23"/>
      <c r="AF13" s="23">
        <v>5.9927816887342597E-2</v>
      </c>
      <c r="AG13" s="23">
        <v>2.9595685401019201E-2</v>
      </c>
      <c r="AH13" s="23">
        <v>0.10832102712142</v>
      </c>
      <c r="AI13" s="23">
        <v>8.4565451431483002E-2</v>
      </c>
      <c r="AJ13" s="23">
        <v>6.3328024304949104E-2</v>
      </c>
      <c r="AK13" s="23">
        <v>9.2159684011915599E-2</v>
      </c>
      <c r="AL13" s="23"/>
      <c r="AM13" s="23">
        <v>0.125670844580826</v>
      </c>
      <c r="AN13" s="23">
        <v>0.105615700004284</v>
      </c>
      <c r="AO13" s="23">
        <v>0.12807167607140599</v>
      </c>
      <c r="AP13" s="23">
        <v>6.6435965196302904E-2</v>
      </c>
      <c r="AQ13" s="23">
        <v>1.7236301702919999E-2</v>
      </c>
      <c r="AR13" s="23">
        <v>4.0387191490973098E-2</v>
      </c>
      <c r="AS13" s="23">
        <v>3.2186538088140197E-2</v>
      </c>
      <c r="AT13" s="23">
        <v>9.2855700028298502E-2</v>
      </c>
      <c r="AU13" s="23">
        <v>9.64057100040807E-3</v>
      </c>
      <c r="AV13" s="23">
        <v>0</v>
      </c>
      <c r="AW13" s="23">
        <v>6.68216486735531E-2</v>
      </c>
      <c r="AX13" s="23">
        <v>4.5659086309436402E-2</v>
      </c>
      <c r="AY13" s="23">
        <v>6.8644161345029195E-2</v>
      </c>
      <c r="AZ13" s="23">
        <v>1.2286876203003901E-2</v>
      </c>
      <c r="BA13" s="23">
        <v>0.11659923567594099</v>
      </c>
      <c r="BB13" s="23">
        <v>6.7526315682558602E-3</v>
      </c>
      <c r="BC13" s="23"/>
      <c r="BD13" s="23">
        <v>6.9813239610468397E-2</v>
      </c>
      <c r="BE13" s="23">
        <v>6.7875488651855304E-2</v>
      </c>
      <c r="BF13" s="23">
        <v>6.6676633496018697E-2</v>
      </c>
      <c r="BG13" s="23"/>
      <c r="BH13" s="23">
        <v>6.5637128215182999E-2</v>
      </c>
      <c r="BI13" s="23">
        <v>5.3650501460544897E-2</v>
      </c>
      <c r="BJ13" s="23">
        <v>1.95050539946111E-2</v>
      </c>
      <c r="BK13" s="23"/>
      <c r="BL13" s="23">
        <v>7.8214707511198606E-2</v>
      </c>
      <c r="BM13" s="23">
        <v>2.75950052596152E-2</v>
      </c>
      <c r="BN13" s="23">
        <v>3.5336453502668598E-2</v>
      </c>
      <c r="BO13" s="23"/>
      <c r="BP13" s="23">
        <v>7.8991469284437205E-2</v>
      </c>
      <c r="BQ13" s="23">
        <v>6.6201125841488101E-2</v>
      </c>
      <c r="BR13" s="23"/>
      <c r="BS13" s="23">
        <v>7.2165005515885297E-2</v>
      </c>
      <c r="BT13" s="23">
        <v>3.28162598339789E-2</v>
      </c>
      <c r="BU13" s="23">
        <v>5.9863838706737303E-2</v>
      </c>
      <c r="BV13" s="23">
        <v>7.1731548361650702E-2</v>
      </c>
      <c r="BW13" s="23"/>
      <c r="BX13" s="23">
        <v>4.2769701299093597E-2</v>
      </c>
      <c r="BY13" s="23">
        <v>7.0453729211173696E-2</v>
      </c>
      <c r="BZ13" s="23">
        <v>7.3164312688514102E-2</v>
      </c>
      <c r="CA13" s="23"/>
      <c r="CB13" s="23">
        <v>6.8676205334858006E-2</v>
      </c>
      <c r="CC13" s="23">
        <v>2.8539035416409501E-2</v>
      </c>
      <c r="CD13" s="23">
        <v>0.103117457347805</v>
      </c>
      <c r="CE13" s="23">
        <v>6.3775909880670903E-2</v>
      </c>
      <c r="CF13" s="23">
        <v>6.3531659891870707E-2</v>
      </c>
      <c r="CG13" s="23">
        <v>0.10006133693481301</v>
      </c>
      <c r="CH13" s="23"/>
      <c r="CI13" s="23">
        <v>7.52620385240277E-2</v>
      </c>
      <c r="CJ13" s="23">
        <v>4.8750280235652602E-2</v>
      </c>
      <c r="CK13" s="23">
        <v>0.165606468308788</v>
      </c>
      <c r="CL13" s="23">
        <v>6.10343965618255E-2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963</v>
      </c>
      <c r="D7" s="10">
        <v>392</v>
      </c>
      <c r="E7" s="10">
        <v>560</v>
      </c>
      <c r="F7" s="10"/>
      <c r="G7" s="10">
        <v>78</v>
      </c>
      <c r="H7" s="10">
        <v>107</v>
      </c>
      <c r="I7" s="10">
        <v>132</v>
      </c>
      <c r="J7" s="10">
        <v>100</v>
      </c>
      <c r="K7" s="10">
        <v>100</v>
      </c>
      <c r="L7" s="10">
        <v>86</v>
      </c>
      <c r="M7" s="10">
        <v>93</v>
      </c>
      <c r="N7" s="10">
        <v>124</v>
      </c>
      <c r="O7" s="10">
        <v>143</v>
      </c>
      <c r="P7" s="10"/>
      <c r="Q7" s="10">
        <v>135</v>
      </c>
      <c r="R7" s="10">
        <v>116</v>
      </c>
      <c r="S7" s="10">
        <v>77</v>
      </c>
      <c r="T7" s="10">
        <v>619</v>
      </c>
      <c r="U7" s="10"/>
      <c r="V7" s="10">
        <v>188</v>
      </c>
      <c r="W7" s="10">
        <v>126</v>
      </c>
      <c r="X7" s="10">
        <v>75</v>
      </c>
      <c r="Y7" s="10">
        <v>68</v>
      </c>
      <c r="Z7" s="10">
        <v>98</v>
      </c>
      <c r="AA7" s="10">
        <v>129</v>
      </c>
      <c r="AB7" s="10">
        <v>96</v>
      </c>
      <c r="AC7" s="10">
        <v>44</v>
      </c>
      <c r="AD7" s="10">
        <v>139</v>
      </c>
      <c r="AE7" s="10"/>
      <c r="AF7" s="10">
        <v>208</v>
      </c>
      <c r="AG7" s="10">
        <v>166</v>
      </c>
      <c r="AH7" s="10">
        <v>61</v>
      </c>
      <c r="AI7" s="10">
        <v>30</v>
      </c>
      <c r="AJ7" s="10">
        <v>175</v>
      </c>
      <c r="AK7" s="10">
        <v>322</v>
      </c>
      <c r="AL7" s="10"/>
      <c r="AM7" s="10">
        <v>39</v>
      </c>
      <c r="AN7" s="10">
        <v>78</v>
      </c>
      <c r="AO7" s="10">
        <v>73</v>
      </c>
      <c r="AP7" s="10">
        <v>54</v>
      </c>
      <c r="AQ7" s="10">
        <v>91</v>
      </c>
      <c r="AR7" s="10">
        <v>62</v>
      </c>
      <c r="AS7" s="10">
        <v>76</v>
      </c>
      <c r="AT7" s="10">
        <v>51</v>
      </c>
      <c r="AU7" s="10">
        <v>53</v>
      </c>
      <c r="AV7" s="10">
        <v>44</v>
      </c>
      <c r="AW7" s="10">
        <v>56</v>
      </c>
      <c r="AX7" s="10">
        <v>42</v>
      </c>
      <c r="AY7" s="10">
        <v>32</v>
      </c>
      <c r="AZ7" s="10">
        <v>21</v>
      </c>
      <c r="BA7" s="10">
        <v>20</v>
      </c>
      <c r="BB7" s="10">
        <v>65</v>
      </c>
      <c r="BC7" s="10"/>
      <c r="BD7" s="10">
        <v>323</v>
      </c>
      <c r="BE7" s="10">
        <v>259</v>
      </c>
      <c r="BF7" s="10">
        <v>356</v>
      </c>
      <c r="BG7" s="10"/>
      <c r="BH7" s="10">
        <v>618</v>
      </c>
      <c r="BI7" s="10">
        <v>141</v>
      </c>
      <c r="BJ7" s="10">
        <v>97</v>
      </c>
      <c r="BK7" s="10"/>
      <c r="BL7" s="10">
        <v>45</v>
      </c>
      <c r="BM7" s="10">
        <v>108</v>
      </c>
      <c r="BN7" s="10">
        <v>91</v>
      </c>
      <c r="BO7" s="10"/>
      <c r="BP7" s="10">
        <v>191</v>
      </c>
      <c r="BQ7" s="10">
        <v>557</v>
      </c>
      <c r="BR7" s="10"/>
      <c r="BS7" s="10">
        <v>113</v>
      </c>
      <c r="BT7" s="10">
        <v>203</v>
      </c>
      <c r="BU7" s="10">
        <v>258</v>
      </c>
      <c r="BV7" s="10">
        <v>358</v>
      </c>
      <c r="BW7" s="10"/>
      <c r="BX7" s="10">
        <v>90</v>
      </c>
      <c r="BY7" s="10">
        <v>43</v>
      </c>
      <c r="BZ7" s="10">
        <v>830</v>
      </c>
      <c r="CA7" s="10"/>
      <c r="CB7" s="10">
        <v>159</v>
      </c>
      <c r="CC7" s="10">
        <v>172</v>
      </c>
      <c r="CD7" s="10">
        <v>187</v>
      </c>
      <c r="CE7" s="10">
        <v>159</v>
      </c>
      <c r="CF7" s="10">
        <v>130</v>
      </c>
      <c r="CG7" s="10">
        <v>156</v>
      </c>
      <c r="CH7" s="10"/>
      <c r="CI7" s="10">
        <v>98</v>
      </c>
      <c r="CJ7" s="10">
        <v>249</v>
      </c>
      <c r="CK7" s="10">
        <v>140</v>
      </c>
      <c r="CL7" s="10">
        <v>476</v>
      </c>
    </row>
    <row r="8" spans="2:90" ht="30" customHeight="1" x14ac:dyDescent="0.35">
      <c r="B8" s="11" t="s">
        <v>19</v>
      </c>
      <c r="C8" s="11">
        <v>958</v>
      </c>
      <c r="D8" s="11">
        <v>471</v>
      </c>
      <c r="E8" s="11">
        <v>477</v>
      </c>
      <c r="F8" s="11"/>
      <c r="G8" s="11">
        <v>94</v>
      </c>
      <c r="H8" s="11">
        <v>108</v>
      </c>
      <c r="I8" s="11">
        <v>113</v>
      </c>
      <c r="J8" s="11">
        <v>98</v>
      </c>
      <c r="K8" s="11">
        <v>99</v>
      </c>
      <c r="L8" s="11">
        <v>102</v>
      </c>
      <c r="M8" s="11">
        <v>98</v>
      </c>
      <c r="N8" s="11">
        <v>124</v>
      </c>
      <c r="O8" s="11">
        <v>121</v>
      </c>
      <c r="P8" s="11"/>
      <c r="Q8" s="11">
        <v>83</v>
      </c>
      <c r="R8" s="11">
        <v>42</v>
      </c>
      <c r="S8" s="11">
        <v>29</v>
      </c>
      <c r="T8" s="11">
        <v>784</v>
      </c>
      <c r="U8" s="11"/>
      <c r="V8" s="11">
        <v>142</v>
      </c>
      <c r="W8" s="11">
        <v>139</v>
      </c>
      <c r="X8" s="11">
        <v>92</v>
      </c>
      <c r="Y8" s="11">
        <v>103</v>
      </c>
      <c r="Z8" s="11">
        <v>91</v>
      </c>
      <c r="AA8" s="11">
        <v>113</v>
      </c>
      <c r="AB8" s="11">
        <v>107</v>
      </c>
      <c r="AC8" s="11">
        <v>39</v>
      </c>
      <c r="AD8" s="11">
        <v>132</v>
      </c>
      <c r="AE8" s="11"/>
      <c r="AF8" s="11">
        <v>219</v>
      </c>
      <c r="AG8" s="11">
        <v>166</v>
      </c>
      <c r="AH8" s="11">
        <v>74</v>
      </c>
      <c r="AI8" s="11">
        <v>40</v>
      </c>
      <c r="AJ8" s="11">
        <v>175</v>
      </c>
      <c r="AK8" s="11">
        <v>283</v>
      </c>
      <c r="AL8" s="11"/>
      <c r="AM8" s="11">
        <v>39</v>
      </c>
      <c r="AN8" s="11">
        <v>73</v>
      </c>
      <c r="AO8" s="11">
        <v>76</v>
      </c>
      <c r="AP8" s="11">
        <v>47</v>
      </c>
      <c r="AQ8" s="11">
        <v>82</v>
      </c>
      <c r="AR8" s="11">
        <v>66</v>
      </c>
      <c r="AS8" s="11">
        <v>74</v>
      </c>
      <c r="AT8" s="11">
        <v>52</v>
      </c>
      <c r="AU8" s="11">
        <v>56</v>
      </c>
      <c r="AV8" s="11">
        <v>42</v>
      </c>
      <c r="AW8" s="11">
        <v>58</v>
      </c>
      <c r="AX8" s="11">
        <v>47</v>
      </c>
      <c r="AY8" s="11">
        <v>36</v>
      </c>
      <c r="AZ8" s="11">
        <v>19</v>
      </c>
      <c r="BA8" s="11">
        <v>20</v>
      </c>
      <c r="BB8" s="11">
        <v>66</v>
      </c>
      <c r="BC8" s="11"/>
      <c r="BD8" s="11">
        <v>302</v>
      </c>
      <c r="BE8" s="11">
        <v>255</v>
      </c>
      <c r="BF8" s="11">
        <v>377</v>
      </c>
      <c r="BG8" s="11"/>
      <c r="BH8" s="11">
        <v>640</v>
      </c>
      <c r="BI8" s="11">
        <v>116</v>
      </c>
      <c r="BJ8" s="11">
        <v>90</v>
      </c>
      <c r="BK8" s="11"/>
      <c r="BL8" s="11">
        <v>40</v>
      </c>
      <c r="BM8" s="11">
        <v>97</v>
      </c>
      <c r="BN8" s="11">
        <v>78</v>
      </c>
      <c r="BO8" s="11"/>
      <c r="BP8" s="11">
        <v>192</v>
      </c>
      <c r="BQ8" s="11">
        <v>556</v>
      </c>
      <c r="BR8" s="11"/>
      <c r="BS8" s="11">
        <v>110</v>
      </c>
      <c r="BT8" s="11">
        <v>198</v>
      </c>
      <c r="BU8" s="11">
        <v>250</v>
      </c>
      <c r="BV8" s="11">
        <v>368</v>
      </c>
      <c r="BW8" s="11"/>
      <c r="BX8" s="11">
        <v>83</v>
      </c>
      <c r="BY8" s="11">
        <v>44</v>
      </c>
      <c r="BZ8" s="11">
        <v>832</v>
      </c>
      <c r="CA8" s="11"/>
      <c r="CB8" s="11">
        <v>157</v>
      </c>
      <c r="CC8" s="11">
        <v>166</v>
      </c>
      <c r="CD8" s="11">
        <v>209</v>
      </c>
      <c r="CE8" s="11">
        <v>162</v>
      </c>
      <c r="CF8" s="11">
        <v>114</v>
      </c>
      <c r="CG8" s="11">
        <v>151</v>
      </c>
      <c r="CH8" s="11"/>
      <c r="CI8" s="11">
        <v>96</v>
      </c>
      <c r="CJ8" s="11">
        <v>260</v>
      </c>
      <c r="CK8" s="11">
        <v>133</v>
      </c>
      <c r="CL8" s="11">
        <v>468</v>
      </c>
    </row>
    <row r="9" spans="2:90" x14ac:dyDescent="0.35">
      <c r="B9" s="21" t="s">
        <v>643</v>
      </c>
      <c r="C9" s="17">
        <v>0.18797847102405399</v>
      </c>
      <c r="D9" s="17">
        <v>0.190115478865992</v>
      </c>
      <c r="E9" s="17">
        <v>0.18573077796822399</v>
      </c>
      <c r="F9" s="17"/>
      <c r="G9" s="17">
        <v>0.18419827381607601</v>
      </c>
      <c r="H9" s="17">
        <v>0.12135580692558399</v>
      </c>
      <c r="I9" s="17">
        <v>0.16373750794595801</v>
      </c>
      <c r="J9" s="17">
        <v>0.19055810528952299</v>
      </c>
      <c r="K9" s="17">
        <v>0.162445883077316</v>
      </c>
      <c r="L9" s="17">
        <v>0.23184889151801699</v>
      </c>
      <c r="M9" s="17">
        <v>0.203623804753818</v>
      </c>
      <c r="N9" s="17">
        <v>0.182872825889348</v>
      </c>
      <c r="O9" s="17">
        <v>0.24739303993130399</v>
      </c>
      <c r="P9" s="17"/>
      <c r="Q9" s="17">
        <v>0.16031431654891101</v>
      </c>
      <c r="R9" s="17">
        <v>0.157089372878158</v>
      </c>
      <c r="S9" s="17">
        <v>0.18361064600563401</v>
      </c>
      <c r="T9" s="17">
        <v>0.19156838641905299</v>
      </c>
      <c r="U9" s="17"/>
      <c r="V9" s="17">
        <v>0.176932483038308</v>
      </c>
      <c r="W9" s="17">
        <v>0.14953399905298101</v>
      </c>
      <c r="X9" s="17">
        <v>0.21790164608587601</v>
      </c>
      <c r="Y9" s="17">
        <v>0.11113798248562901</v>
      </c>
      <c r="Z9" s="17">
        <v>0.26357997410349598</v>
      </c>
      <c r="AA9" s="17">
        <v>0.16991039798763899</v>
      </c>
      <c r="AB9" s="17">
        <v>0.201858487255068</v>
      </c>
      <c r="AC9" s="17">
        <v>0.22978321473604199</v>
      </c>
      <c r="AD9" s="17">
        <v>0.219277300459221</v>
      </c>
      <c r="AE9" s="17"/>
      <c r="AF9" s="17">
        <v>0.215717183183601</v>
      </c>
      <c r="AG9" s="17">
        <v>0.19067597134264599</v>
      </c>
      <c r="AH9" s="17">
        <v>0.14806801389833099</v>
      </c>
      <c r="AI9" s="17">
        <v>0.17697737526485899</v>
      </c>
      <c r="AJ9" s="17">
        <v>0.13751525931808201</v>
      </c>
      <c r="AK9" s="17">
        <v>0.208459889476517</v>
      </c>
      <c r="AL9" s="17"/>
      <c r="AM9" s="17">
        <v>7.0810190084035302E-2</v>
      </c>
      <c r="AN9" s="17">
        <v>0.147504329348672</v>
      </c>
      <c r="AO9" s="17">
        <v>0.236013852296376</v>
      </c>
      <c r="AP9" s="17">
        <v>0.143177661594693</v>
      </c>
      <c r="AQ9" s="17">
        <v>0.20376625706627499</v>
      </c>
      <c r="AR9" s="17">
        <v>0.194594239023022</v>
      </c>
      <c r="AS9" s="17">
        <v>0.15553430133899401</v>
      </c>
      <c r="AT9" s="17">
        <v>0.23032930626433601</v>
      </c>
      <c r="AU9" s="17">
        <v>0.26730027932928002</v>
      </c>
      <c r="AV9" s="17">
        <v>0.193431513372255</v>
      </c>
      <c r="AW9" s="17">
        <v>0.23099676125871699</v>
      </c>
      <c r="AX9" s="17">
        <v>0.14583336834840399</v>
      </c>
      <c r="AY9" s="17">
        <v>0.15528915043869701</v>
      </c>
      <c r="AZ9" s="17">
        <v>0.196958839156919</v>
      </c>
      <c r="BA9" s="17">
        <v>0.158153597317367</v>
      </c>
      <c r="BB9" s="17">
        <v>0.28109858290731099</v>
      </c>
      <c r="BC9" s="17"/>
      <c r="BD9" s="17">
        <v>0.18760261263026901</v>
      </c>
      <c r="BE9" s="17">
        <v>0.15845690308747201</v>
      </c>
      <c r="BF9" s="17">
        <v>0.21549585537997301</v>
      </c>
      <c r="BG9" s="17"/>
      <c r="BH9" s="17">
        <v>0.18345571383216699</v>
      </c>
      <c r="BI9" s="17">
        <v>0.24649021780816899</v>
      </c>
      <c r="BJ9" s="17">
        <v>0.155234207080028</v>
      </c>
      <c r="BK9" s="17"/>
      <c r="BL9" s="17">
        <v>0.23119754200180401</v>
      </c>
      <c r="BM9" s="17">
        <v>0.26890646076869601</v>
      </c>
      <c r="BN9" s="17">
        <v>0.26193251436327603</v>
      </c>
      <c r="BO9" s="17"/>
      <c r="BP9" s="17">
        <v>0.21015098090498399</v>
      </c>
      <c r="BQ9" s="17">
        <v>0.183433597021882</v>
      </c>
      <c r="BR9" s="17"/>
      <c r="BS9" s="17">
        <v>0.39696976150942798</v>
      </c>
      <c r="BT9" s="17">
        <v>0.27598552932502202</v>
      </c>
      <c r="BU9" s="17">
        <v>0.180849205574107</v>
      </c>
      <c r="BV9" s="17">
        <v>9.31646419065391E-2</v>
      </c>
      <c r="BW9" s="17"/>
      <c r="BX9" s="17">
        <v>0.25662763422399698</v>
      </c>
      <c r="BY9" s="17">
        <v>0.203115716492828</v>
      </c>
      <c r="BZ9" s="17">
        <v>0.180343168562977</v>
      </c>
      <c r="CA9" s="17"/>
      <c r="CB9" s="17">
        <v>0.24633329049447</v>
      </c>
      <c r="CC9" s="17">
        <v>0.16374399107344201</v>
      </c>
      <c r="CD9" s="17">
        <v>9.4911202192540595E-2</v>
      </c>
      <c r="CE9" s="17">
        <v>0.182473035365565</v>
      </c>
      <c r="CF9" s="17">
        <v>0.33858429705729698</v>
      </c>
      <c r="CG9" s="17">
        <v>0.17494366276341</v>
      </c>
      <c r="CH9" s="17"/>
      <c r="CI9" s="17">
        <v>0.13604078757823401</v>
      </c>
      <c r="CJ9" s="17">
        <v>0.28219732556916299</v>
      </c>
      <c r="CK9" s="17">
        <v>0.12904776089098299</v>
      </c>
      <c r="CL9" s="17">
        <v>0.16303504604342201</v>
      </c>
    </row>
    <row r="10" spans="2:90" x14ac:dyDescent="0.35">
      <c r="B10" s="21" t="s">
        <v>644</v>
      </c>
      <c r="C10" s="17">
        <v>0.25831633130433002</v>
      </c>
      <c r="D10" s="17">
        <v>0.26482909949345401</v>
      </c>
      <c r="E10" s="17">
        <v>0.24906266699230101</v>
      </c>
      <c r="F10" s="17"/>
      <c r="G10" s="17">
        <v>0.184752224941477</v>
      </c>
      <c r="H10" s="17">
        <v>0.24599937167829999</v>
      </c>
      <c r="I10" s="17">
        <v>0.41674811991204203</v>
      </c>
      <c r="J10" s="17">
        <v>0.24461960474320499</v>
      </c>
      <c r="K10" s="17">
        <v>0.255218300559794</v>
      </c>
      <c r="L10" s="17">
        <v>0.25422233101316299</v>
      </c>
      <c r="M10" s="17">
        <v>0.333517918623365</v>
      </c>
      <c r="N10" s="17">
        <v>0.19183981333752001</v>
      </c>
      <c r="O10" s="17">
        <v>0.20217097592135</v>
      </c>
      <c r="P10" s="17"/>
      <c r="Q10" s="17">
        <v>0.29912771209232297</v>
      </c>
      <c r="R10" s="17">
        <v>0.28777457825505598</v>
      </c>
      <c r="S10" s="17">
        <v>0.28224881961360199</v>
      </c>
      <c r="T10" s="17">
        <v>0.25431433210911297</v>
      </c>
      <c r="U10" s="17"/>
      <c r="V10" s="17">
        <v>0.29942392120371703</v>
      </c>
      <c r="W10" s="17">
        <v>0.28533303982705299</v>
      </c>
      <c r="X10" s="17">
        <v>0.24596669458932799</v>
      </c>
      <c r="Y10" s="17">
        <v>0.20068490394091201</v>
      </c>
      <c r="Z10" s="17">
        <v>0.194424093895882</v>
      </c>
      <c r="AA10" s="17">
        <v>0.30876091012822598</v>
      </c>
      <c r="AB10" s="17">
        <v>0.23650847050467599</v>
      </c>
      <c r="AC10" s="17">
        <v>0.33297979946196399</v>
      </c>
      <c r="AD10" s="17">
        <v>0.235998433321844</v>
      </c>
      <c r="AE10" s="17"/>
      <c r="AF10" s="17">
        <v>0.215971499319635</v>
      </c>
      <c r="AG10" s="17">
        <v>0.25824539514322298</v>
      </c>
      <c r="AH10" s="17">
        <v>0.32708873021410101</v>
      </c>
      <c r="AI10" s="17">
        <v>0.16422194459832201</v>
      </c>
      <c r="AJ10" s="17">
        <v>0.28095131263558498</v>
      </c>
      <c r="AK10" s="17">
        <v>0.272982872138196</v>
      </c>
      <c r="AL10" s="17"/>
      <c r="AM10" s="17">
        <v>0.20578147781664999</v>
      </c>
      <c r="AN10" s="17">
        <v>0.32053568628260398</v>
      </c>
      <c r="AO10" s="17">
        <v>0.32838954843555301</v>
      </c>
      <c r="AP10" s="17">
        <v>0.202803134718883</v>
      </c>
      <c r="AQ10" s="17">
        <v>0.22981472813006901</v>
      </c>
      <c r="AR10" s="17">
        <v>0.29928467812068699</v>
      </c>
      <c r="AS10" s="17">
        <v>0.15978423700906999</v>
      </c>
      <c r="AT10" s="17">
        <v>0.216224301801269</v>
      </c>
      <c r="AU10" s="17">
        <v>0.21336239350883399</v>
      </c>
      <c r="AV10" s="17">
        <v>0.21267815414246999</v>
      </c>
      <c r="AW10" s="17">
        <v>0.25736698688293502</v>
      </c>
      <c r="AX10" s="17">
        <v>0.29490091314623801</v>
      </c>
      <c r="AY10" s="17">
        <v>0.22657084150163601</v>
      </c>
      <c r="AZ10" s="17">
        <v>0.34402298744030402</v>
      </c>
      <c r="BA10" s="17">
        <v>0.42149893140817402</v>
      </c>
      <c r="BB10" s="17">
        <v>0.40647603570966401</v>
      </c>
      <c r="BC10" s="17"/>
      <c r="BD10" s="17">
        <v>0.26859299868063802</v>
      </c>
      <c r="BE10" s="17">
        <v>0.27955102457743197</v>
      </c>
      <c r="BF10" s="17">
        <v>0.24001272053851599</v>
      </c>
      <c r="BG10" s="17"/>
      <c r="BH10" s="17">
        <v>0.24586460781316399</v>
      </c>
      <c r="BI10" s="17">
        <v>0.36072396709834498</v>
      </c>
      <c r="BJ10" s="17">
        <v>0.350242250036994</v>
      </c>
      <c r="BK10" s="17"/>
      <c r="BL10" s="17">
        <v>0.21163934806311999</v>
      </c>
      <c r="BM10" s="17">
        <v>0.30767356925557299</v>
      </c>
      <c r="BN10" s="17">
        <v>0.26594584751143002</v>
      </c>
      <c r="BO10" s="17"/>
      <c r="BP10" s="17">
        <v>0.288852186573404</v>
      </c>
      <c r="BQ10" s="17">
        <v>0.246285844082727</v>
      </c>
      <c r="BR10" s="17"/>
      <c r="BS10" s="17">
        <v>0.29177253438692302</v>
      </c>
      <c r="BT10" s="17">
        <v>0.35023253500903001</v>
      </c>
      <c r="BU10" s="17">
        <v>0.30409018844784103</v>
      </c>
      <c r="BV10" s="17">
        <v>0.180604397714904</v>
      </c>
      <c r="BW10" s="17"/>
      <c r="BX10" s="17">
        <v>0.14990411595162401</v>
      </c>
      <c r="BY10" s="17">
        <v>0.30711134930649298</v>
      </c>
      <c r="BZ10" s="17">
        <v>0.26653934489932202</v>
      </c>
      <c r="CA10" s="17"/>
      <c r="CB10" s="17">
        <v>0.252894294286096</v>
      </c>
      <c r="CC10" s="17">
        <v>0.27350601309591899</v>
      </c>
      <c r="CD10" s="17">
        <v>0.154508925264559</v>
      </c>
      <c r="CE10" s="17">
        <v>0.283662581763167</v>
      </c>
      <c r="CF10" s="17">
        <v>0.33817862852415997</v>
      </c>
      <c r="CG10" s="17">
        <v>0.30372505555721502</v>
      </c>
      <c r="CH10" s="17"/>
      <c r="CI10" s="17">
        <v>0.23741751649923501</v>
      </c>
      <c r="CJ10" s="17">
        <v>0.24062470711186501</v>
      </c>
      <c r="CK10" s="17">
        <v>0.21698764068281701</v>
      </c>
      <c r="CL10" s="17">
        <v>0.28421842933727198</v>
      </c>
    </row>
    <row r="11" spans="2:90" x14ac:dyDescent="0.35">
      <c r="B11" s="21" t="s">
        <v>645</v>
      </c>
      <c r="C11" s="17">
        <v>0.23337918754786</v>
      </c>
      <c r="D11" s="17">
        <v>0.26721757904084298</v>
      </c>
      <c r="E11" s="17">
        <v>0.20262665900558299</v>
      </c>
      <c r="F11" s="17"/>
      <c r="G11" s="17">
        <v>0.19517117366370601</v>
      </c>
      <c r="H11" s="17">
        <v>0.19952849351966001</v>
      </c>
      <c r="I11" s="17">
        <v>0.19584458437767699</v>
      </c>
      <c r="J11" s="17">
        <v>0.31484234695693503</v>
      </c>
      <c r="K11" s="17">
        <v>0.27363776974860299</v>
      </c>
      <c r="L11" s="17">
        <v>0.20495127085302101</v>
      </c>
      <c r="M11" s="17">
        <v>0.17436089479172401</v>
      </c>
      <c r="N11" s="17">
        <v>0.29036179121843098</v>
      </c>
      <c r="O11" s="17">
        <v>0.24314370636692401</v>
      </c>
      <c r="P11" s="17"/>
      <c r="Q11" s="17">
        <v>0.26830641457763399</v>
      </c>
      <c r="R11" s="17">
        <v>0.27628431025907302</v>
      </c>
      <c r="S11" s="17">
        <v>0.27746888176217499</v>
      </c>
      <c r="T11" s="17">
        <v>0.22610867107806101</v>
      </c>
      <c r="U11" s="17"/>
      <c r="V11" s="17">
        <v>0.22439051730016599</v>
      </c>
      <c r="W11" s="17">
        <v>0.25601360444006999</v>
      </c>
      <c r="X11" s="17">
        <v>0.21305452452330001</v>
      </c>
      <c r="Y11" s="17">
        <v>0.24299799412093001</v>
      </c>
      <c r="Z11" s="17">
        <v>0.23242024599817701</v>
      </c>
      <c r="AA11" s="17">
        <v>0.25616316703984099</v>
      </c>
      <c r="AB11" s="17">
        <v>0.209404160779462</v>
      </c>
      <c r="AC11" s="17">
        <v>0.22880951759857099</v>
      </c>
      <c r="AD11" s="17">
        <v>0.22775961606738199</v>
      </c>
      <c r="AE11" s="17"/>
      <c r="AF11" s="17">
        <v>0.225237239561383</v>
      </c>
      <c r="AG11" s="17">
        <v>0.249897814396705</v>
      </c>
      <c r="AH11" s="17">
        <v>0.22254554921212599</v>
      </c>
      <c r="AI11" s="17">
        <v>0.176830277930147</v>
      </c>
      <c r="AJ11" s="17">
        <v>0.24842695083694599</v>
      </c>
      <c r="AK11" s="17">
        <v>0.23199965767388001</v>
      </c>
      <c r="AL11" s="17"/>
      <c r="AM11" s="17">
        <v>0.179598030250435</v>
      </c>
      <c r="AN11" s="17">
        <v>0.270779674975336</v>
      </c>
      <c r="AO11" s="17">
        <v>0.147103033580223</v>
      </c>
      <c r="AP11" s="17">
        <v>0.22934448611463501</v>
      </c>
      <c r="AQ11" s="17">
        <v>0.35060969213924198</v>
      </c>
      <c r="AR11" s="17">
        <v>0.21762835606455</v>
      </c>
      <c r="AS11" s="17">
        <v>0.35619245938137301</v>
      </c>
      <c r="AT11" s="17">
        <v>0.13710866326441801</v>
      </c>
      <c r="AU11" s="17">
        <v>0.25755371372979202</v>
      </c>
      <c r="AV11" s="17">
        <v>0.20282275006294001</v>
      </c>
      <c r="AW11" s="17">
        <v>0.21285581837494599</v>
      </c>
      <c r="AX11" s="17">
        <v>0.23754710649505001</v>
      </c>
      <c r="AY11" s="17">
        <v>0.206532189852669</v>
      </c>
      <c r="AZ11" s="17">
        <v>0.34252793314693403</v>
      </c>
      <c r="BA11" s="17">
        <v>0.21304248238196899</v>
      </c>
      <c r="BB11" s="17">
        <v>0.13919510557286599</v>
      </c>
      <c r="BC11" s="17"/>
      <c r="BD11" s="17">
        <v>0.25170880492256498</v>
      </c>
      <c r="BE11" s="17">
        <v>0.20353175110135599</v>
      </c>
      <c r="BF11" s="17">
        <v>0.23543018907303701</v>
      </c>
      <c r="BG11" s="17"/>
      <c r="BH11" s="17">
        <v>0.23357706638571901</v>
      </c>
      <c r="BI11" s="17">
        <v>0.17980240388711899</v>
      </c>
      <c r="BJ11" s="17">
        <v>0.276273630504281</v>
      </c>
      <c r="BK11" s="17"/>
      <c r="BL11" s="17">
        <v>0.29232054698260401</v>
      </c>
      <c r="BM11" s="17">
        <v>0.25396178620140802</v>
      </c>
      <c r="BN11" s="17">
        <v>0.20805419836689401</v>
      </c>
      <c r="BO11" s="17"/>
      <c r="BP11" s="17">
        <v>0.217145410540938</v>
      </c>
      <c r="BQ11" s="17">
        <v>0.23381469524002299</v>
      </c>
      <c r="BR11" s="17"/>
      <c r="BS11" s="17">
        <v>0.150096967305379</v>
      </c>
      <c r="BT11" s="17">
        <v>0.182367351527322</v>
      </c>
      <c r="BU11" s="17">
        <v>0.28208199130946499</v>
      </c>
      <c r="BV11" s="17">
        <v>0.25347538949861798</v>
      </c>
      <c r="BW11" s="17"/>
      <c r="BX11" s="17">
        <v>0.30785806698496099</v>
      </c>
      <c r="BY11" s="17">
        <v>0.21773397453229601</v>
      </c>
      <c r="BZ11" s="17">
        <v>0.22678702575507001</v>
      </c>
      <c r="CA11" s="17"/>
      <c r="CB11" s="17">
        <v>0.245724701367071</v>
      </c>
      <c r="CC11" s="17">
        <v>0.19590392581098101</v>
      </c>
      <c r="CD11" s="17">
        <v>0.23706473051608701</v>
      </c>
      <c r="CE11" s="17">
        <v>0.221789366093677</v>
      </c>
      <c r="CF11" s="17">
        <v>0.192621842280434</v>
      </c>
      <c r="CG11" s="17">
        <v>0.29989822868500898</v>
      </c>
      <c r="CH11" s="17"/>
      <c r="CI11" s="17">
        <v>0.32138262641804399</v>
      </c>
      <c r="CJ11" s="17">
        <v>0.16070425787315201</v>
      </c>
      <c r="CK11" s="17">
        <v>0.29283607046676802</v>
      </c>
      <c r="CL11" s="17">
        <v>0.23876751871964699</v>
      </c>
    </row>
    <row r="12" spans="2:90" x14ac:dyDescent="0.35">
      <c r="B12" s="21" t="s">
        <v>646</v>
      </c>
      <c r="C12" s="17">
        <v>0.24015932675482099</v>
      </c>
      <c r="D12" s="17">
        <v>0.20077736597798901</v>
      </c>
      <c r="E12" s="17">
        <v>0.27757080282844898</v>
      </c>
      <c r="F12" s="17"/>
      <c r="G12" s="17">
        <v>0.39518860490380098</v>
      </c>
      <c r="H12" s="17">
        <v>0.316105780352615</v>
      </c>
      <c r="I12" s="17">
        <v>0.17223850048164599</v>
      </c>
      <c r="J12" s="17">
        <v>0.17130975046026101</v>
      </c>
      <c r="K12" s="17">
        <v>0.27235972286654597</v>
      </c>
      <c r="L12" s="17">
        <v>0.238035262363573</v>
      </c>
      <c r="M12" s="17">
        <v>0.208209998724254</v>
      </c>
      <c r="N12" s="17">
        <v>0.22262723095037201</v>
      </c>
      <c r="O12" s="17">
        <v>0.19021907622457901</v>
      </c>
      <c r="P12" s="17"/>
      <c r="Q12" s="17">
        <v>0.20621592500417099</v>
      </c>
      <c r="R12" s="17">
        <v>0.20495217201305099</v>
      </c>
      <c r="S12" s="17">
        <v>0.23481452177971701</v>
      </c>
      <c r="T12" s="17">
        <v>0.246704099030955</v>
      </c>
      <c r="U12" s="17"/>
      <c r="V12" s="17">
        <v>0.20187396462156501</v>
      </c>
      <c r="W12" s="17">
        <v>0.23070891384073</v>
      </c>
      <c r="X12" s="17">
        <v>0.19042550061633501</v>
      </c>
      <c r="Y12" s="17">
        <v>0.33866331831997099</v>
      </c>
      <c r="Z12" s="17">
        <v>0.25109678151193798</v>
      </c>
      <c r="AA12" s="17">
        <v>0.22017107359754101</v>
      </c>
      <c r="AB12" s="17">
        <v>0.31480047512516202</v>
      </c>
      <c r="AC12" s="17">
        <v>0.10731407200255901</v>
      </c>
      <c r="AD12" s="17">
        <v>0.237385229273468</v>
      </c>
      <c r="AE12" s="17"/>
      <c r="AF12" s="17">
        <v>0.24253791231108299</v>
      </c>
      <c r="AG12" s="17">
        <v>0.2267592493492</v>
      </c>
      <c r="AH12" s="17">
        <v>0.21798437546275301</v>
      </c>
      <c r="AI12" s="17">
        <v>0.41079913537288798</v>
      </c>
      <c r="AJ12" s="17">
        <v>0.28330747969905701</v>
      </c>
      <c r="AK12" s="17">
        <v>0.201592116139859</v>
      </c>
      <c r="AL12" s="17"/>
      <c r="AM12" s="17">
        <v>0.388455984585444</v>
      </c>
      <c r="AN12" s="17">
        <v>0.13140921879845399</v>
      </c>
      <c r="AO12" s="17">
        <v>0.189507207783425</v>
      </c>
      <c r="AP12" s="17">
        <v>0.27515138052606097</v>
      </c>
      <c r="AQ12" s="17">
        <v>0.190229229583875</v>
      </c>
      <c r="AR12" s="17">
        <v>0.280709384059254</v>
      </c>
      <c r="AS12" s="17">
        <v>0.26650650940037601</v>
      </c>
      <c r="AT12" s="17">
        <v>0.36430954940736199</v>
      </c>
      <c r="AU12" s="17">
        <v>0.22709845176805099</v>
      </c>
      <c r="AV12" s="17">
        <v>0.23900995052194601</v>
      </c>
      <c r="AW12" s="17">
        <v>0.26286248180307697</v>
      </c>
      <c r="AX12" s="17">
        <v>0.242591993058766</v>
      </c>
      <c r="AY12" s="17">
        <v>0.40527481861362402</v>
      </c>
      <c r="AZ12" s="17">
        <v>0.11649024025584399</v>
      </c>
      <c r="BA12" s="17">
        <v>7.2661741627524895E-2</v>
      </c>
      <c r="BB12" s="17">
        <v>0.16817613118877101</v>
      </c>
      <c r="BC12" s="17"/>
      <c r="BD12" s="17">
        <v>0.22394989192981599</v>
      </c>
      <c r="BE12" s="17">
        <v>0.28359513694965599</v>
      </c>
      <c r="BF12" s="17">
        <v>0.22294727501819001</v>
      </c>
      <c r="BG12" s="17"/>
      <c r="BH12" s="17">
        <v>0.26018563293232</v>
      </c>
      <c r="BI12" s="17">
        <v>0.177607806486832</v>
      </c>
      <c r="BJ12" s="17">
        <v>0.20143645746351899</v>
      </c>
      <c r="BK12" s="17"/>
      <c r="BL12" s="17">
        <v>0.19329923831899201</v>
      </c>
      <c r="BM12" s="17">
        <v>0.14605863590621199</v>
      </c>
      <c r="BN12" s="17">
        <v>0.21819508014269601</v>
      </c>
      <c r="BO12" s="17"/>
      <c r="BP12" s="17">
        <v>0.24220614340983601</v>
      </c>
      <c r="BQ12" s="17">
        <v>0.24244018168710901</v>
      </c>
      <c r="BR12" s="17"/>
      <c r="BS12" s="17">
        <v>0.109848679878651</v>
      </c>
      <c r="BT12" s="17">
        <v>0.14918347494363299</v>
      </c>
      <c r="BU12" s="17">
        <v>0.19438337027958999</v>
      </c>
      <c r="BV12" s="17">
        <v>0.36579212722189802</v>
      </c>
      <c r="BW12" s="17"/>
      <c r="BX12" s="17">
        <v>0.217678059935936</v>
      </c>
      <c r="BY12" s="17">
        <v>0.25982542775866402</v>
      </c>
      <c r="BZ12" s="17">
        <v>0.24136090083299799</v>
      </c>
      <c r="CA12" s="17"/>
      <c r="CB12" s="17">
        <v>0.213540893033764</v>
      </c>
      <c r="CC12" s="17">
        <v>0.320168991202679</v>
      </c>
      <c r="CD12" s="17">
        <v>0.37217236765928302</v>
      </c>
      <c r="CE12" s="17">
        <v>0.25025777045331499</v>
      </c>
      <c r="CF12" s="17">
        <v>8.3699106560459605E-2</v>
      </c>
      <c r="CG12" s="17">
        <v>0.104027995916043</v>
      </c>
      <c r="CH12" s="17"/>
      <c r="CI12" s="17">
        <v>0.21906262979952901</v>
      </c>
      <c r="CJ12" s="17">
        <v>0.26750356866980302</v>
      </c>
      <c r="CK12" s="17">
        <v>0.16963531982331201</v>
      </c>
      <c r="CL12" s="17">
        <v>0.24936203769809101</v>
      </c>
    </row>
    <row r="13" spans="2:90" x14ac:dyDescent="0.35">
      <c r="B13" s="21" t="s">
        <v>110</v>
      </c>
      <c r="C13" s="23">
        <v>8.0166683368934705E-2</v>
      </c>
      <c r="D13" s="23">
        <v>7.7060476621722093E-2</v>
      </c>
      <c r="E13" s="23">
        <v>8.5009093205442102E-2</v>
      </c>
      <c r="F13" s="23"/>
      <c r="G13" s="23">
        <v>4.0689722674940997E-2</v>
      </c>
      <c r="H13" s="23">
        <v>0.117010547523842</v>
      </c>
      <c r="I13" s="23">
        <v>5.1431287282678297E-2</v>
      </c>
      <c r="J13" s="23">
        <v>7.8670192550077095E-2</v>
      </c>
      <c r="K13" s="23">
        <v>3.6338323747741597E-2</v>
      </c>
      <c r="L13" s="23">
        <v>7.0942244252227102E-2</v>
      </c>
      <c r="M13" s="23">
        <v>8.0287383106839402E-2</v>
      </c>
      <c r="N13" s="23">
        <v>0.112298338604328</v>
      </c>
      <c r="O13" s="23">
        <v>0.117073201555842</v>
      </c>
      <c r="P13" s="23"/>
      <c r="Q13" s="23">
        <v>6.6035631776960604E-2</v>
      </c>
      <c r="R13" s="23">
        <v>7.3899566594661903E-2</v>
      </c>
      <c r="S13" s="23">
        <v>2.18571308388717E-2</v>
      </c>
      <c r="T13" s="23">
        <v>8.1304511362818299E-2</v>
      </c>
      <c r="U13" s="23"/>
      <c r="V13" s="23">
        <v>9.7379113836244299E-2</v>
      </c>
      <c r="W13" s="23">
        <v>7.8410442839166497E-2</v>
      </c>
      <c r="X13" s="23">
        <v>0.13265163418516199</v>
      </c>
      <c r="Y13" s="23">
        <v>0.106515801132558</v>
      </c>
      <c r="Z13" s="23">
        <v>5.8478904490507203E-2</v>
      </c>
      <c r="AA13" s="23">
        <v>4.49944512467534E-2</v>
      </c>
      <c r="AB13" s="23">
        <v>3.7428406335632901E-2</v>
      </c>
      <c r="AC13" s="23">
        <v>0.101113396200863</v>
      </c>
      <c r="AD13" s="23">
        <v>7.9579420878085297E-2</v>
      </c>
      <c r="AE13" s="23"/>
      <c r="AF13" s="23">
        <v>0.100536165624298</v>
      </c>
      <c r="AG13" s="23">
        <v>7.4421569768226503E-2</v>
      </c>
      <c r="AH13" s="23">
        <v>8.4313331212689094E-2</v>
      </c>
      <c r="AI13" s="23">
        <v>7.1171266833783497E-2</v>
      </c>
      <c r="AJ13" s="23">
        <v>4.9798997510329998E-2</v>
      </c>
      <c r="AK13" s="23">
        <v>8.49654645715478E-2</v>
      </c>
      <c r="AL13" s="23"/>
      <c r="AM13" s="23">
        <v>0.15535431726343499</v>
      </c>
      <c r="AN13" s="23">
        <v>0.129771090594933</v>
      </c>
      <c r="AO13" s="23">
        <v>9.89863579044232E-2</v>
      </c>
      <c r="AP13" s="23">
        <v>0.14952333704572801</v>
      </c>
      <c r="AQ13" s="23">
        <v>2.5580093080539799E-2</v>
      </c>
      <c r="AR13" s="23">
        <v>7.7833427324867201E-3</v>
      </c>
      <c r="AS13" s="23">
        <v>6.1982492870187603E-2</v>
      </c>
      <c r="AT13" s="23">
        <v>5.2028179262614202E-2</v>
      </c>
      <c r="AU13" s="23">
        <v>3.4685161664043597E-2</v>
      </c>
      <c r="AV13" s="23">
        <v>0.15205763190038901</v>
      </c>
      <c r="AW13" s="23">
        <v>3.5917951680325598E-2</v>
      </c>
      <c r="AX13" s="23">
        <v>7.9126618951542299E-2</v>
      </c>
      <c r="AY13" s="23">
        <v>6.3329995933748499E-3</v>
      </c>
      <c r="AZ13" s="23">
        <v>0</v>
      </c>
      <c r="BA13" s="23">
        <v>0.13464324726496499</v>
      </c>
      <c r="BB13" s="23">
        <v>5.0541446213878301E-3</v>
      </c>
      <c r="BC13" s="23"/>
      <c r="BD13" s="23">
        <v>6.8145691836712596E-2</v>
      </c>
      <c r="BE13" s="23">
        <v>7.4865184284084799E-2</v>
      </c>
      <c r="BF13" s="23">
        <v>8.6113959990283706E-2</v>
      </c>
      <c r="BG13" s="23"/>
      <c r="BH13" s="23">
        <v>7.6916979036630306E-2</v>
      </c>
      <c r="BI13" s="23">
        <v>3.53756047195357E-2</v>
      </c>
      <c r="BJ13" s="23">
        <v>1.6813454915178501E-2</v>
      </c>
      <c r="BK13" s="23"/>
      <c r="BL13" s="23">
        <v>7.1543324633479802E-2</v>
      </c>
      <c r="BM13" s="23">
        <v>2.3399547868111902E-2</v>
      </c>
      <c r="BN13" s="23">
        <v>4.5872359615703698E-2</v>
      </c>
      <c r="BO13" s="23"/>
      <c r="BP13" s="23">
        <v>4.1645278570837399E-2</v>
      </c>
      <c r="BQ13" s="23">
        <v>9.4025681968258903E-2</v>
      </c>
      <c r="BR13" s="23"/>
      <c r="BS13" s="23">
        <v>5.1312056919620402E-2</v>
      </c>
      <c r="BT13" s="23">
        <v>4.2231109194993802E-2</v>
      </c>
      <c r="BU13" s="23">
        <v>3.8595244388997599E-2</v>
      </c>
      <c r="BV13" s="23">
        <v>0.106963443658041</v>
      </c>
      <c r="BW13" s="23"/>
      <c r="BX13" s="23">
        <v>6.7932122903483105E-2</v>
      </c>
      <c r="BY13" s="23">
        <v>1.2213531909718399E-2</v>
      </c>
      <c r="BZ13" s="23">
        <v>8.4969559949633303E-2</v>
      </c>
      <c r="CA13" s="23"/>
      <c r="CB13" s="23">
        <v>4.15068208185988E-2</v>
      </c>
      <c r="CC13" s="23">
        <v>4.6677078816979203E-2</v>
      </c>
      <c r="CD13" s="23">
        <v>0.14134277436753001</v>
      </c>
      <c r="CE13" s="23">
        <v>6.1817246324276598E-2</v>
      </c>
      <c r="CF13" s="23">
        <v>4.6916125577648897E-2</v>
      </c>
      <c r="CG13" s="23">
        <v>0.11740505707832299</v>
      </c>
      <c r="CH13" s="23"/>
      <c r="CI13" s="23">
        <v>8.6096439704957298E-2</v>
      </c>
      <c r="CJ13" s="23">
        <v>4.8970140776017003E-2</v>
      </c>
      <c r="CK13" s="23">
        <v>0.191493208136119</v>
      </c>
      <c r="CL13" s="23">
        <v>6.4616968201567496E-2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878</v>
      </c>
      <c r="D7" s="10">
        <v>346</v>
      </c>
      <c r="E7" s="10">
        <v>524</v>
      </c>
      <c r="F7" s="10"/>
      <c r="G7" s="10">
        <v>77</v>
      </c>
      <c r="H7" s="10">
        <v>97</v>
      </c>
      <c r="I7" s="10">
        <v>125</v>
      </c>
      <c r="J7" s="10">
        <v>94</v>
      </c>
      <c r="K7" s="10">
        <v>85</v>
      </c>
      <c r="L7" s="10">
        <v>86</v>
      </c>
      <c r="M7" s="10">
        <v>97</v>
      </c>
      <c r="N7" s="10">
        <v>105</v>
      </c>
      <c r="O7" s="10">
        <v>112</v>
      </c>
      <c r="P7" s="10"/>
      <c r="Q7" s="10">
        <v>122</v>
      </c>
      <c r="R7" s="10">
        <v>88</v>
      </c>
      <c r="S7" s="10">
        <v>71</v>
      </c>
      <c r="T7" s="10">
        <v>574</v>
      </c>
      <c r="U7" s="10"/>
      <c r="V7" s="10">
        <v>179</v>
      </c>
      <c r="W7" s="10">
        <v>131</v>
      </c>
      <c r="X7" s="10">
        <v>75</v>
      </c>
      <c r="Y7" s="10">
        <v>71</v>
      </c>
      <c r="Z7" s="10">
        <v>85</v>
      </c>
      <c r="AA7" s="10">
        <v>107</v>
      </c>
      <c r="AB7" s="10">
        <v>68</v>
      </c>
      <c r="AC7" s="10">
        <v>45</v>
      </c>
      <c r="AD7" s="10">
        <v>117</v>
      </c>
      <c r="AE7" s="10"/>
      <c r="AF7" s="10">
        <v>163</v>
      </c>
      <c r="AG7" s="10">
        <v>161</v>
      </c>
      <c r="AH7" s="10">
        <v>61</v>
      </c>
      <c r="AI7" s="10">
        <v>33</v>
      </c>
      <c r="AJ7" s="10">
        <v>171</v>
      </c>
      <c r="AK7" s="10">
        <v>289</v>
      </c>
      <c r="AL7" s="10"/>
      <c r="AM7" s="10">
        <v>38</v>
      </c>
      <c r="AN7" s="10">
        <v>58</v>
      </c>
      <c r="AO7" s="10">
        <v>68</v>
      </c>
      <c r="AP7" s="10">
        <v>41</v>
      </c>
      <c r="AQ7" s="10">
        <v>72</v>
      </c>
      <c r="AR7" s="10">
        <v>73</v>
      </c>
      <c r="AS7" s="10">
        <v>62</v>
      </c>
      <c r="AT7" s="10">
        <v>57</v>
      </c>
      <c r="AU7" s="10">
        <v>40</v>
      </c>
      <c r="AV7" s="10">
        <v>42</v>
      </c>
      <c r="AW7" s="10">
        <v>55</v>
      </c>
      <c r="AX7" s="10">
        <v>30</v>
      </c>
      <c r="AY7" s="10">
        <v>40</v>
      </c>
      <c r="AZ7" s="10">
        <v>20</v>
      </c>
      <c r="BA7" s="10">
        <v>14</v>
      </c>
      <c r="BB7" s="10">
        <v>55</v>
      </c>
      <c r="BC7" s="10"/>
      <c r="BD7" s="10">
        <v>301</v>
      </c>
      <c r="BE7" s="10">
        <v>253</v>
      </c>
      <c r="BF7" s="10">
        <v>302</v>
      </c>
      <c r="BG7" s="10"/>
      <c r="BH7" s="10">
        <v>572</v>
      </c>
      <c r="BI7" s="10">
        <v>137</v>
      </c>
      <c r="BJ7" s="10">
        <v>84</v>
      </c>
      <c r="BK7" s="10"/>
      <c r="BL7" s="10">
        <v>28</v>
      </c>
      <c r="BM7" s="10">
        <v>87</v>
      </c>
      <c r="BN7" s="10">
        <v>87</v>
      </c>
      <c r="BO7" s="10"/>
      <c r="BP7" s="10">
        <v>165</v>
      </c>
      <c r="BQ7" s="10">
        <v>511</v>
      </c>
      <c r="BR7" s="10"/>
      <c r="BS7" s="10">
        <v>109</v>
      </c>
      <c r="BT7" s="10">
        <v>188</v>
      </c>
      <c r="BU7" s="10">
        <v>228</v>
      </c>
      <c r="BV7" s="10">
        <v>323</v>
      </c>
      <c r="BW7" s="10"/>
      <c r="BX7" s="10">
        <v>75</v>
      </c>
      <c r="BY7" s="10">
        <v>42</v>
      </c>
      <c r="BZ7" s="10">
        <v>761</v>
      </c>
      <c r="CA7" s="10"/>
      <c r="CB7" s="10">
        <v>163</v>
      </c>
      <c r="CC7" s="10">
        <v>155</v>
      </c>
      <c r="CD7" s="10">
        <v>173</v>
      </c>
      <c r="CE7" s="10">
        <v>145</v>
      </c>
      <c r="CF7" s="10">
        <v>117</v>
      </c>
      <c r="CG7" s="10">
        <v>125</v>
      </c>
      <c r="CH7" s="10"/>
      <c r="CI7" s="10">
        <v>111</v>
      </c>
      <c r="CJ7" s="10">
        <v>229</v>
      </c>
      <c r="CK7" s="10">
        <v>110</v>
      </c>
      <c r="CL7" s="10">
        <v>428</v>
      </c>
    </row>
    <row r="8" spans="2:90" ht="30" customHeight="1" x14ac:dyDescent="0.35">
      <c r="B8" s="11" t="s">
        <v>19</v>
      </c>
      <c r="C8" s="11">
        <v>899</v>
      </c>
      <c r="D8" s="11">
        <v>435</v>
      </c>
      <c r="E8" s="11">
        <v>454</v>
      </c>
      <c r="F8" s="11"/>
      <c r="G8" s="11">
        <v>89</v>
      </c>
      <c r="H8" s="11">
        <v>99</v>
      </c>
      <c r="I8" s="11">
        <v>106</v>
      </c>
      <c r="J8" s="11">
        <v>98</v>
      </c>
      <c r="K8" s="11">
        <v>91</v>
      </c>
      <c r="L8" s="11">
        <v>100</v>
      </c>
      <c r="M8" s="11">
        <v>111</v>
      </c>
      <c r="N8" s="11">
        <v>111</v>
      </c>
      <c r="O8" s="11">
        <v>93</v>
      </c>
      <c r="P8" s="11"/>
      <c r="Q8" s="11">
        <v>78</v>
      </c>
      <c r="R8" s="11">
        <v>32</v>
      </c>
      <c r="S8" s="11">
        <v>26</v>
      </c>
      <c r="T8" s="11">
        <v>733</v>
      </c>
      <c r="U8" s="11"/>
      <c r="V8" s="11">
        <v>148</v>
      </c>
      <c r="W8" s="11">
        <v>152</v>
      </c>
      <c r="X8" s="11">
        <v>94</v>
      </c>
      <c r="Y8" s="11">
        <v>107</v>
      </c>
      <c r="Z8" s="11">
        <v>80</v>
      </c>
      <c r="AA8" s="11">
        <v>99</v>
      </c>
      <c r="AB8" s="11">
        <v>74</v>
      </c>
      <c r="AC8" s="11">
        <v>37</v>
      </c>
      <c r="AD8" s="11">
        <v>108</v>
      </c>
      <c r="AE8" s="11"/>
      <c r="AF8" s="11">
        <v>185</v>
      </c>
      <c r="AG8" s="11">
        <v>158</v>
      </c>
      <c r="AH8" s="11">
        <v>70</v>
      </c>
      <c r="AI8" s="11">
        <v>38</v>
      </c>
      <c r="AJ8" s="11">
        <v>177</v>
      </c>
      <c r="AK8" s="11">
        <v>270</v>
      </c>
      <c r="AL8" s="11"/>
      <c r="AM8" s="11">
        <v>41</v>
      </c>
      <c r="AN8" s="11">
        <v>58</v>
      </c>
      <c r="AO8" s="11">
        <v>73</v>
      </c>
      <c r="AP8" s="11">
        <v>40</v>
      </c>
      <c r="AQ8" s="11">
        <v>71</v>
      </c>
      <c r="AR8" s="11">
        <v>69</v>
      </c>
      <c r="AS8" s="11">
        <v>61</v>
      </c>
      <c r="AT8" s="11">
        <v>61</v>
      </c>
      <c r="AU8" s="11">
        <v>48</v>
      </c>
      <c r="AV8" s="11">
        <v>45</v>
      </c>
      <c r="AW8" s="11">
        <v>61</v>
      </c>
      <c r="AX8" s="11">
        <v>33</v>
      </c>
      <c r="AY8" s="11">
        <v>39</v>
      </c>
      <c r="AZ8" s="11">
        <v>19</v>
      </c>
      <c r="BA8" s="11">
        <v>16</v>
      </c>
      <c r="BB8" s="11">
        <v>55</v>
      </c>
      <c r="BC8" s="11"/>
      <c r="BD8" s="11">
        <v>292</v>
      </c>
      <c r="BE8" s="11">
        <v>266</v>
      </c>
      <c r="BF8" s="11">
        <v>317</v>
      </c>
      <c r="BG8" s="11"/>
      <c r="BH8" s="11">
        <v>594</v>
      </c>
      <c r="BI8" s="11">
        <v>129</v>
      </c>
      <c r="BJ8" s="11">
        <v>81</v>
      </c>
      <c r="BK8" s="11"/>
      <c r="BL8" s="11">
        <v>31</v>
      </c>
      <c r="BM8" s="11">
        <v>79</v>
      </c>
      <c r="BN8" s="11">
        <v>72</v>
      </c>
      <c r="BO8" s="11"/>
      <c r="BP8" s="11">
        <v>173</v>
      </c>
      <c r="BQ8" s="11">
        <v>530</v>
      </c>
      <c r="BR8" s="11"/>
      <c r="BS8" s="11">
        <v>107</v>
      </c>
      <c r="BT8" s="11">
        <v>198</v>
      </c>
      <c r="BU8" s="11">
        <v>216</v>
      </c>
      <c r="BV8" s="11">
        <v>344</v>
      </c>
      <c r="BW8" s="11"/>
      <c r="BX8" s="11">
        <v>71</v>
      </c>
      <c r="BY8" s="11">
        <v>40</v>
      </c>
      <c r="BZ8" s="11">
        <v>788</v>
      </c>
      <c r="CA8" s="11"/>
      <c r="CB8" s="11">
        <v>165</v>
      </c>
      <c r="CC8" s="11">
        <v>146</v>
      </c>
      <c r="CD8" s="11">
        <v>191</v>
      </c>
      <c r="CE8" s="11">
        <v>144</v>
      </c>
      <c r="CF8" s="11">
        <v>113</v>
      </c>
      <c r="CG8" s="11">
        <v>139</v>
      </c>
      <c r="CH8" s="11"/>
      <c r="CI8" s="11">
        <v>118</v>
      </c>
      <c r="CJ8" s="11">
        <v>240</v>
      </c>
      <c r="CK8" s="11">
        <v>113</v>
      </c>
      <c r="CL8" s="11">
        <v>427</v>
      </c>
    </row>
    <row r="9" spans="2:90" x14ac:dyDescent="0.35">
      <c r="B9" s="21" t="s">
        <v>643</v>
      </c>
      <c r="C9" s="17">
        <v>0.192549840996801</v>
      </c>
      <c r="D9" s="17">
        <v>0.19496228597881601</v>
      </c>
      <c r="E9" s="17">
        <v>0.19250618121369301</v>
      </c>
      <c r="F9" s="17"/>
      <c r="G9" s="17">
        <v>0.111001469004828</v>
      </c>
      <c r="H9" s="17">
        <v>0.19397930448624801</v>
      </c>
      <c r="I9" s="17">
        <v>0.17698607861328</v>
      </c>
      <c r="J9" s="17">
        <v>0.18227469100318</v>
      </c>
      <c r="K9" s="17">
        <v>0.23761303225735</v>
      </c>
      <c r="L9" s="17">
        <v>0.179074732060819</v>
      </c>
      <c r="M9" s="17">
        <v>0.22592662979773701</v>
      </c>
      <c r="N9" s="17">
        <v>0.19882381991158901</v>
      </c>
      <c r="O9" s="17">
        <v>0.220862449948869</v>
      </c>
      <c r="P9" s="17"/>
      <c r="Q9" s="17">
        <v>0.199328368872523</v>
      </c>
      <c r="R9" s="17">
        <v>0.21198368899655001</v>
      </c>
      <c r="S9" s="17">
        <v>0.126784254713353</v>
      </c>
      <c r="T9" s="17">
        <v>0.196859355090854</v>
      </c>
      <c r="U9" s="17"/>
      <c r="V9" s="17">
        <v>0.247079795554669</v>
      </c>
      <c r="W9" s="17">
        <v>0.175800452783023</v>
      </c>
      <c r="X9" s="17">
        <v>0.104617719742212</v>
      </c>
      <c r="Y9" s="17">
        <v>0.164685977252329</v>
      </c>
      <c r="Z9" s="17">
        <v>0.22350509536185201</v>
      </c>
      <c r="AA9" s="17">
        <v>0.22098877352466501</v>
      </c>
      <c r="AB9" s="17">
        <v>0.14380399832955701</v>
      </c>
      <c r="AC9" s="17">
        <v>0.23329288580125199</v>
      </c>
      <c r="AD9" s="17">
        <v>0.21628012736459401</v>
      </c>
      <c r="AE9" s="17"/>
      <c r="AF9" s="17">
        <v>0.21064563407091999</v>
      </c>
      <c r="AG9" s="17">
        <v>0.142401268666944</v>
      </c>
      <c r="AH9" s="17">
        <v>0.16427881439432401</v>
      </c>
      <c r="AI9" s="17">
        <v>9.6324924891288896E-2</v>
      </c>
      <c r="AJ9" s="17">
        <v>0.176428532701218</v>
      </c>
      <c r="AK9" s="17">
        <v>0.24095368457612901</v>
      </c>
      <c r="AL9" s="17"/>
      <c r="AM9" s="17">
        <v>0.10106639862679501</v>
      </c>
      <c r="AN9" s="17">
        <v>7.5212227920298094E-2</v>
      </c>
      <c r="AO9" s="17">
        <v>0.18681190711916501</v>
      </c>
      <c r="AP9" s="17">
        <v>0.156029067392116</v>
      </c>
      <c r="AQ9" s="17">
        <v>0.195132572910482</v>
      </c>
      <c r="AR9" s="17">
        <v>0.24766684662932301</v>
      </c>
      <c r="AS9" s="17">
        <v>0.17769418026068101</v>
      </c>
      <c r="AT9" s="17">
        <v>0.166124772639414</v>
      </c>
      <c r="AU9" s="17">
        <v>0.28522106647706802</v>
      </c>
      <c r="AV9" s="17">
        <v>0.38468392066977403</v>
      </c>
      <c r="AW9" s="17">
        <v>0.31664015738651702</v>
      </c>
      <c r="AX9" s="17">
        <v>6.72122707744192E-2</v>
      </c>
      <c r="AY9" s="17">
        <v>7.7303903875633406E-2</v>
      </c>
      <c r="AZ9" s="17">
        <v>0.24103626853270299</v>
      </c>
      <c r="BA9" s="17">
        <v>6.4435830270984595E-2</v>
      </c>
      <c r="BB9" s="17">
        <v>0.25691813428011601</v>
      </c>
      <c r="BC9" s="17"/>
      <c r="BD9" s="17">
        <v>0.26470970989703302</v>
      </c>
      <c r="BE9" s="17">
        <v>0.16697712807137299</v>
      </c>
      <c r="BF9" s="17">
        <v>0.15356376445630801</v>
      </c>
      <c r="BG9" s="17"/>
      <c r="BH9" s="17">
        <v>0.20451509534555301</v>
      </c>
      <c r="BI9" s="17">
        <v>0.210300540503882</v>
      </c>
      <c r="BJ9" s="17">
        <v>0.18276385638520101</v>
      </c>
      <c r="BK9" s="17"/>
      <c r="BL9" s="17">
        <v>0.19074229241396601</v>
      </c>
      <c r="BM9" s="17">
        <v>0.19811736757347401</v>
      </c>
      <c r="BN9" s="17">
        <v>0.26720863294305702</v>
      </c>
      <c r="BO9" s="17"/>
      <c r="BP9" s="17">
        <v>0.205346878946812</v>
      </c>
      <c r="BQ9" s="17">
        <v>0.169895624903838</v>
      </c>
      <c r="BR9" s="17"/>
      <c r="BS9" s="17">
        <v>0.36596577757877002</v>
      </c>
      <c r="BT9" s="17">
        <v>0.22877029325859</v>
      </c>
      <c r="BU9" s="17">
        <v>0.16906657757791599</v>
      </c>
      <c r="BV9" s="17">
        <v>0.149020811493565</v>
      </c>
      <c r="BW9" s="17"/>
      <c r="BX9" s="17">
        <v>0.233818336137048</v>
      </c>
      <c r="BY9" s="17">
        <v>0.16899424859234699</v>
      </c>
      <c r="BZ9" s="17">
        <v>0.19005669916465001</v>
      </c>
      <c r="CA9" s="17"/>
      <c r="CB9" s="17">
        <v>0.235880737164259</v>
      </c>
      <c r="CC9" s="17">
        <v>0.218077465502649</v>
      </c>
      <c r="CD9" s="17">
        <v>6.9032603430293896E-2</v>
      </c>
      <c r="CE9" s="17">
        <v>0.14677227414737301</v>
      </c>
      <c r="CF9" s="17">
        <v>0.37926872228881803</v>
      </c>
      <c r="CG9" s="17">
        <v>0.180462734683348</v>
      </c>
      <c r="CH9" s="17"/>
      <c r="CI9" s="17">
        <v>0.17386677772113401</v>
      </c>
      <c r="CJ9" s="17">
        <v>0.24369250985843</v>
      </c>
      <c r="CK9" s="17">
        <v>6.6430903849495002E-2</v>
      </c>
      <c r="CL9" s="17">
        <v>0.20217163454631101</v>
      </c>
    </row>
    <row r="10" spans="2:90" x14ac:dyDescent="0.35">
      <c r="B10" s="21" t="s">
        <v>644</v>
      </c>
      <c r="C10" s="17">
        <v>0.31721494949998602</v>
      </c>
      <c r="D10" s="17">
        <v>0.30852796196293902</v>
      </c>
      <c r="E10" s="17">
        <v>0.32287478347635701</v>
      </c>
      <c r="F10" s="17"/>
      <c r="G10" s="17">
        <v>0.26697478322739199</v>
      </c>
      <c r="H10" s="17">
        <v>0.244694283525034</v>
      </c>
      <c r="I10" s="17">
        <v>0.347767327749815</v>
      </c>
      <c r="J10" s="17">
        <v>0.29877744665032602</v>
      </c>
      <c r="K10" s="17">
        <v>0.355429343293863</v>
      </c>
      <c r="L10" s="17">
        <v>0.33018934692254998</v>
      </c>
      <c r="M10" s="17">
        <v>0.302762626254448</v>
      </c>
      <c r="N10" s="17">
        <v>0.37435639442878299</v>
      </c>
      <c r="O10" s="17">
        <v>0.32474306843293499</v>
      </c>
      <c r="P10" s="17"/>
      <c r="Q10" s="17">
        <v>0.343661827256041</v>
      </c>
      <c r="R10" s="17">
        <v>0.33092794604914699</v>
      </c>
      <c r="S10" s="17">
        <v>0.38469041312038299</v>
      </c>
      <c r="T10" s="17">
        <v>0.31261818864228902</v>
      </c>
      <c r="U10" s="17"/>
      <c r="V10" s="17">
        <v>0.30444500756362702</v>
      </c>
      <c r="W10" s="17">
        <v>0.34835614116077002</v>
      </c>
      <c r="X10" s="17">
        <v>0.32575646247326101</v>
      </c>
      <c r="Y10" s="17">
        <v>0.20848617044162401</v>
      </c>
      <c r="Z10" s="17">
        <v>0.29302748648851401</v>
      </c>
      <c r="AA10" s="17">
        <v>0.34822533326079202</v>
      </c>
      <c r="AB10" s="17">
        <v>0.43233112237222998</v>
      </c>
      <c r="AC10" s="17">
        <v>0.34340377379690501</v>
      </c>
      <c r="AD10" s="17">
        <v>0.29231193326980898</v>
      </c>
      <c r="AE10" s="17"/>
      <c r="AF10" s="17">
        <v>0.24459607331973399</v>
      </c>
      <c r="AG10" s="17">
        <v>0.30346585219306799</v>
      </c>
      <c r="AH10" s="17">
        <v>0.275198865539933</v>
      </c>
      <c r="AI10" s="17">
        <v>0.36220912217259099</v>
      </c>
      <c r="AJ10" s="17">
        <v>0.35925099743852801</v>
      </c>
      <c r="AK10" s="17">
        <v>0.35231361243310999</v>
      </c>
      <c r="AL10" s="17"/>
      <c r="AM10" s="17">
        <v>0.283650515539149</v>
      </c>
      <c r="AN10" s="17">
        <v>0.34073202039223499</v>
      </c>
      <c r="AO10" s="17">
        <v>0.31654532698835097</v>
      </c>
      <c r="AP10" s="17">
        <v>0.22101377794461399</v>
      </c>
      <c r="AQ10" s="17">
        <v>0.274120001167239</v>
      </c>
      <c r="AR10" s="17">
        <v>0.35654540934360801</v>
      </c>
      <c r="AS10" s="17">
        <v>0.342271382068081</v>
      </c>
      <c r="AT10" s="17">
        <v>0.36804458536131501</v>
      </c>
      <c r="AU10" s="17">
        <v>0.33213375370311399</v>
      </c>
      <c r="AV10" s="17">
        <v>0.21080522633773099</v>
      </c>
      <c r="AW10" s="17">
        <v>0.213349363105546</v>
      </c>
      <c r="AX10" s="17">
        <v>0.47321456348834001</v>
      </c>
      <c r="AY10" s="17">
        <v>0.46665185295053602</v>
      </c>
      <c r="AZ10" s="17">
        <v>0.34581859217553101</v>
      </c>
      <c r="BA10" s="17">
        <v>0.43295603916263298</v>
      </c>
      <c r="BB10" s="17">
        <v>0.37394351254921798</v>
      </c>
      <c r="BC10" s="17"/>
      <c r="BD10" s="17">
        <v>0.33803979080818902</v>
      </c>
      <c r="BE10" s="17">
        <v>0.29073443605143701</v>
      </c>
      <c r="BF10" s="17">
        <v>0.32941073029665502</v>
      </c>
      <c r="BG10" s="17"/>
      <c r="BH10" s="17">
        <v>0.30421184388190903</v>
      </c>
      <c r="BI10" s="17">
        <v>0.379054360158467</v>
      </c>
      <c r="BJ10" s="17">
        <v>0.384867337527946</v>
      </c>
      <c r="BK10" s="17"/>
      <c r="BL10" s="17">
        <v>0.40207440618179402</v>
      </c>
      <c r="BM10" s="17">
        <v>0.42649074578663498</v>
      </c>
      <c r="BN10" s="17">
        <v>0.48889655744650801</v>
      </c>
      <c r="BO10" s="17"/>
      <c r="BP10" s="17">
        <v>0.36268051159961801</v>
      </c>
      <c r="BQ10" s="17">
        <v>0.29921545420092499</v>
      </c>
      <c r="BR10" s="17"/>
      <c r="BS10" s="17">
        <v>0.29155271699345098</v>
      </c>
      <c r="BT10" s="17">
        <v>0.39048683513695698</v>
      </c>
      <c r="BU10" s="17">
        <v>0.37168540585856202</v>
      </c>
      <c r="BV10" s="17">
        <v>0.26161448502490398</v>
      </c>
      <c r="BW10" s="17"/>
      <c r="BX10" s="17">
        <v>0.37961600736353301</v>
      </c>
      <c r="BY10" s="17">
        <v>0.26157990284041699</v>
      </c>
      <c r="BZ10" s="17">
        <v>0.31446723130153897</v>
      </c>
      <c r="CA10" s="17"/>
      <c r="CB10" s="17">
        <v>0.353093600537634</v>
      </c>
      <c r="CC10" s="17">
        <v>0.31965405096928301</v>
      </c>
      <c r="CD10" s="17">
        <v>0.223804488597421</v>
      </c>
      <c r="CE10" s="17">
        <v>0.34701958272831102</v>
      </c>
      <c r="CF10" s="17">
        <v>0.25585134625018102</v>
      </c>
      <c r="CG10" s="17">
        <v>0.41940070362259402</v>
      </c>
      <c r="CH10" s="17"/>
      <c r="CI10" s="17">
        <v>0.35305143458128802</v>
      </c>
      <c r="CJ10" s="17">
        <v>0.24925562046715399</v>
      </c>
      <c r="CK10" s="17">
        <v>0.29875229092968603</v>
      </c>
      <c r="CL10" s="17">
        <v>0.35040505425346002</v>
      </c>
    </row>
    <row r="11" spans="2:90" x14ac:dyDescent="0.35">
      <c r="B11" s="21" t="s">
        <v>645</v>
      </c>
      <c r="C11" s="17">
        <v>0.20663981340590401</v>
      </c>
      <c r="D11" s="17">
        <v>0.20801734734873201</v>
      </c>
      <c r="E11" s="17">
        <v>0.20696451725405801</v>
      </c>
      <c r="F11" s="17"/>
      <c r="G11" s="17">
        <v>0.21342117145626199</v>
      </c>
      <c r="H11" s="17">
        <v>0.23631996490485899</v>
      </c>
      <c r="I11" s="17">
        <v>0.26568236527369199</v>
      </c>
      <c r="J11" s="17">
        <v>0.20740430129426701</v>
      </c>
      <c r="K11" s="17">
        <v>0.14269128205731699</v>
      </c>
      <c r="L11" s="17">
        <v>0.20840623060570901</v>
      </c>
      <c r="M11" s="17">
        <v>0.137245097399878</v>
      </c>
      <c r="N11" s="17">
        <v>0.17202502085909499</v>
      </c>
      <c r="O11" s="17">
        <v>0.28518898507392798</v>
      </c>
      <c r="P11" s="17"/>
      <c r="Q11" s="17">
        <v>0.215767637359909</v>
      </c>
      <c r="R11" s="17">
        <v>0.17882557916970199</v>
      </c>
      <c r="S11" s="17">
        <v>0.103869827800578</v>
      </c>
      <c r="T11" s="17">
        <v>0.204902307460507</v>
      </c>
      <c r="U11" s="17"/>
      <c r="V11" s="17">
        <v>0.19871272773308099</v>
      </c>
      <c r="W11" s="17">
        <v>0.21523403860002799</v>
      </c>
      <c r="X11" s="17">
        <v>0.23389549548687799</v>
      </c>
      <c r="Y11" s="17">
        <v>0.170905014925683</v>
      </c>
      <c r="Z11" s="17">
        <v>0.195422890386344</v>
      </c>
      <c r="AA11" s="17">
        <v>0.24587515588396799</v>
      </c>
      <c r="AB11" s="17">
        <v>0.150814429646659</v>
      </c>
      <c r="AC11" s="17">
        <v>0.197983154863726</v>
      </c>
      <c r="AD11" s="17">
        <v>0.230534511275443</v>
      </c>
      <c r="AE11" s="17"/>
      <c r="AF11" s="17">
        <v>0.26907382382865702</v>
      </c>
      <c r="AG11" s="17">
        <v>0.26536416951209002</v>
      </c>
      <c r="AH11" s="17">
        <v>0.15431005677036999</v>
      </c>
      <c r="AI11" s="17">
        <v>0.13433815651637701</v>
      </c>
      <c r="AJ11" s="17">
        <v>0.189496350713038</v>
      </c>
      <c r="AK11" s="17">
        <v>0.16424159524568499</v>
      </c>
      <c r="AL11" s="17"/>
      <c r="AM11" s="17">
        <v>0.31506681335370801</v>
      </c>
      <c r="AN11" s="17">
        <v>0.18734137301162701</v>
      </c>
      <c r="AO11" s="17">
        <v>0.205623002932004</v>
      </c>
      <c r="AP11" s="17">
        <v>0.27422662663840802</v>
      </c>
      <c r="AQ11" s="17">
        <v>0.37032369005434601</v>
      </c>
      <c r="AR11" s="17">
        <v>0.17854491471928699</v>
      </c>
      <c r="AS11" s="17">
        <v>0.21387541392791701</v>
      </c>
      <c r="AT11" s="17">
        <v>0.14394791343892699</v>
      </c>
      <c r="AU11" s="17">
        <v>0.207044763707845</v>
      </c>
      <c r="AV11" s="17">
        <v>0.18243249917849899</v>
      </c>
      <c r="AW11" s="17">
        <v>0.18699051028344099</v>
      </c>
      <c r="AX11" s="17">
        <v>0.16592768983481801</v>
      </c>
      <c r="AY11" s="17">
        <v>0.17868104611111399</v>
      </c>
      <c r="AZ11" s="17">
        <v>0.18393194033941701</v>
      </c>
      <c r="BA11" s="17">
        <v>0.245752213002742</v>
      </c>
      <c r="BB11" s="17">
        <v>9.1680187116395098E-2</v>
      </c>
      <c r="BC11" s="17"/>
      <c r="BD11" s="17">
        <v>0.155484196313838</v>
      </c>
      <c r="BE11" s="17">
        <v>0.23530143004148699</v>
      </c>
      <c r="BF11" s="17">
        <v>0.21855901253860299</v>
      </c>
      <c r="BG11" s="17"/>
      <c r="BH11" s="17">
        <v>0.21231663567772799</v>
      </c>
      <c r="BI11" s="17">
        <v>0.160748192759681</v>
      </c>
      <c r="BJ11" s="17">
        <v>0.23489954800537199</v>
      </c>
      <c r="BK11" s="17"/>
      <c r="BL11" s="17">
        <v>0.25026794151026399</v>
      </c>
      <c r="BM11" s="17">
        <v>0.155843587796338</v>
      </c>
      <c r="BN11" s="17">
        <v>6.6827539461515206E-2</v>
      </c>
      <c r="BO11" s="17"/>
      <c r="BP11" s="17">
        <v>0.13905663777393601</v>
      </c>
      <c r="BQ11" s="17">
        <v>0.23778855020960299</v>
      </c>
      <c r="BR11" s="17"/>
      <c r="BS11" s="17">
        <v>0.156730276923637</v>
      </c>
      <c r="BT11" s="17">
        <v>0.18552152052412699</v>
      </c>
      <c r="BU11" s="17">
        <v>0.22335430664235301</v>
      </c>
      <c r="BV11" s="17">
        <v>0.215087972768053</v>
      </c>
      <c r="BW11" s="17"/>
      <c r="BX11" s="17">
        <v>0.20311579788345299</v>
      </c>
      <c r="BY11" s="17">
        <v>0.22876551469754999</v>
      </c>
      <c r="BZ11" s="17">
        <v>0.20582565633039099</v>
      </c>
      <c r="CA11" s="17"/>
      <c r="CB11" s="17">
        <v>0.26684747377392198</v>
      </c>
      <c r="CC11" s="17">
        <v>0.12593217846823801</v>
      </c>
      <c r="CD11" s="17">
        <v>0.23664511818963499</v>
      </c>
      <c r="CE11" s="17">
        <v>0.21339422554287199</v>
      </c>
      <c r="CF11" s="17">
        <v>0.15346338205891899</v>
      </c>
      <c r="CG11" s="17">
        <v>0.21500964399183201</v>
      </c>
      <c r="CH11" s="17"/>
      <c r="CI11" s="17">
        <v>0.20248522013247</v>
      </c>
      <c r="CJ11" s="17">
        <v>0.20622892595251899</v>
      </c>
      <c r="CK11" s="17">
        <v>0.32858568657270698</v>
      </c>
      <c r="CL11" s="17">
        <v>0.175888509129591</v>
      </c>
    </row>
    <row r="12" spans="2:90" x14ac:dyDescent="0.35">
      <c r="B12" s="21" t="s">
        <v>646</v>
      </c>
      <c r="C12" s="17">
        <v>0.20662687348695599</v>
      </c>
      <c r="D12" s="17">
        <v>0.19650725587357501</v>
      </c>
      <c r="E12" s="17">
        <v>0.216073361543207</v>
      </c>
      <c r="F12" s="17"/>
      <c r="G12" s="17">
        <v>0.28948295048552503</v>
      </c>
      <c r="H12" s="17">
        <v>0.28078060247877201</v>
      </c>
      <c r="I12" s="17">
        <v>0.151444946002006</v>
      </c>
      <c r="J12" s="17">
        <v>0.24532082186770099</v>
      </c>
      <c r="K12" s="17">
        <v>0.25330037059983301</v>
      </c>
      <c r="L12" s="17">
        <v>0.157763836662558</v>
      </c>
      <c r="M12" s="17">
        <v>0.236419001140521</v>
      </c>
      <c r="N12" s="17">
        <v>0.12563303900738301</v>
      </c>
      <c r="O12" s="17">
        <v>0.138748846958656</v>
      </c>
      <c r="P12" s="17"/>
      <c r="Q12" s="17">
        <v>0.186605431305606</v>
      </c>
      <c r="R12" s="17">
        <v>0.195099500509269</v>
      </c>
      <c r="S12" s="17">
        <v>0.29664734025436001</v>
      </c>
      <c r="T12" s="17">
        <v>0.20613929349485699</v>
      </c>
      <c r="U12" s="17"/>
      <c r="V12" s="17">
        <v>0.16251225814960901</v>
      </c>
      <c r="W12" s="17">
        <v>0.204227836208558</v>
      </c>
      <c r="X12" s="17">
        <v>0.22237773391617999</v>
      </c>
      <c r="Y12" s="17">
        <v>0.32388815988184999</v>
      </c>
      <c r="Z12" s="17">
        <v>0.23959264598821201</v>
      </c>
      <c r="AA12" s="17">
        <v>0.13321822945306999</v>
      </c>
      <c r="AB12" s="17">
        <v>0.23433295839473101</v>
      </c>
      <c r="AC12" s="17">
        <v>0.108794373796001</v>
      </c>
      <c r="AD12" s="17">
        <v>0.198333092994462</v>
      </c>
      <c r="AE12" s="17"/>
      <c r="AF12" s="17">
        <v>0.20140031452635801</v>
      </c>
      <c r="AG12" s="17">
        <v>0.22083935149234801</v>
      </c>
      <c r="AH12" s="17">
        <v>0.26824054339140602</v>
      </c>
      <c r="AI12" s="17">
        <v>0.32512600548967502</v>
      </c>
      <c r="AJ12" s="17">
        <v>0.22208990223018299</v>
      </c>
      <c r="AK12" s="17">
        <v>0.159089938786908</v>
      </c>
      <c r="AL12" s="17"/>
      <c r="AM12" s="17">
        <v>0.138425988281968</v>
      </c>
      <c r="AN12" s="17">
        <v>0.217034571178293</v>
      </c>
      <c r="AO12" s="17">
        <v>0.154116715040371</v>
      </c>
      <c r="AP12" s="17">
        <v>0.20289828843059701</v>
      </c>
      <c r="AQ12" s="17">
        <v>0.16042373586793299</v>
      </c>
      <c r="AR12" s="17">
        <v>0.18222356027307901</v>
      </c>
      <c r="AS12" s="17">
        <v>0.183621807218978</v>
      </c>
      <c r="AT12" s="17">
        <v>0.24542007129610799</v>
      </c>
      <c r="AU12" s="17">
        <v>0.13516587791712001</v>
      </c>
      <c r="AV12" s="17">
        <v>0.156726378287049</v>
      </c>
      <c r="AW12" s="17">
        <v>0.22306188996331999</v>
      </c>
      <c r="AX12" s="17">
        <v>0.26381983510234802</v>
      </c>
      <c r="AY12" s="17">
        <v>0.249189299385154</v>
      </c>
      <c r="AZ12" s="17">
        <v>0.22921319895234901</v>
      </c>
      <c r="BA12" s="17">
        <v>0.15874468365923</v>
      </c>
      <c r="BB12" s="17">
        <v>0.26409215925263602</v>
      </c>
      <c r="BC12" s="17"/>
      <c r="BD12" s="17">
        <v>0.186288241125978</v>
      </c>
      <c r="BE12" s="17">
        <v>0.21877262847450399</v>
      </c>
      <c r="BF12" s="17">
        <v>0.212304423004575</v>
      </c>
      <c r="BG12" s="17"/>
      <c r="BH12" s="17">
        <v>0.223204154728736</v>
      </c>
      <c r="BI12" s="17">
        <v>0.17874512689477401</v>
      </c>
      <c r="BJ12" s="17">
        <v>0.144958672717139</v>
      </c>
      <c r="BK12" s="17"/>
      <c r="BL12" s="17">
        <v>9.0433993802295595E-2</v>
      </c>
      <c r="BM12" s="17">
        <v>0.142386800755188</v>
      </c>
      <c r="BN12" s="17">
        <v>0.143982394432454</v>
      </c>
      <c r="BO12" s="17"/>
      <c r="BP12" s="17">
        <v>0.218752593092438</v>
      </c>
      <c r="BQ12" s="17">
        <v>0.20234959041656</v>
      </c>
      <c r="BR12" s="17"/>
      <c r="BS12" s="17">
        <v>0.10052391199977</v>
      </c>
      <c r="BT12" s="17">
        <v>0.14006719334579601</v>
      </c>
      <c r="BU12" s="17">
        <v>0.179000083612044</v>
      </c>
      <c r="BV12" s="17">
        <v>0.315488025744523</v>
      </c>
      <c r="BW12" s="17"/>
      <c r="BX12" s="17">
        <v>0.126037986629151</v>
      </c>
      <c r="BY12" s="17">
        <v>0.26940963250460598</v>
      </c>
      <c r="BZ12" s="17">
        <v>0.21063848347932501</v>
      </c>
      <c r="CA12" s="17"/>
      <c r="CB12" s="17">
        <v>0.107403125364346</v>
      </c>
      <c r="CC12" s="17">
        <v>0.27754688132101601</v>
      </c>
      <c r="CD12" s="17">
        <v>0.347234170660149</v>
      </c>
      <c r="CE12" s="17">
        <v>0.26514250424761099</v>
      </c>
      <c r="CF12" s="17">
        <v>0.111998805428458</v>
      </c>
      <c r="CG12" s="17">
        <v>7.2469930612608799E-2</v>
      </c>
      <c r="CH12" s="17"/>
      <c r="CI12" s="17">
        <v>0.188365093137876</v>
      </c>
      <c r="CJ12" s="17">
        <v>0.24855464998645099</v>
      </c>
      <c r="CK12" s="17">
        <v>0.129966481490534</v>
      </c>
      <c r="CL12" s="17">
        <v>0.20828619211028601</v>
      </c>
    </row>
    <row r="13" spans="2:90" x14ac:dyDescent="0.35">
      <c r="B13" s="21" t="s">
        <v>110</v>
      </c>
      <c r="C13" s="23">
        <v>7.6968522610353002E-2</v>
      </c>
      <c r="D13" s="23">
        <v>9.1985148835937905E-2</v>
      </c>
      <c r="E13" s="23">
        <v>6.1581156512685101E-2</v>
      </c>
      <c r="F13" s="23"/>
      <c r="G13" s="23">
        <v>0.119119625825992</v>
      </c>
      <c r="H13" s="23">
        <v>4.4225844605087099E-2</v>
      </c>
      <c r="I13" s="23">
        <v>5.8119282361207503E-2</v>
      </c>
      <c r="J13" s="23">
        <v>6.6222739184525495E-2</v>
      </c>
      <c r="K13" s="23">
        <v>1.09659717916377E-2</v>
      </c>
      <c r="L13" s="23">
        <v>0.124565853748365</v>
      </c>
      <c r="M13" s="23">
        <v>9.7646645407415703E-2</v>
      </c>
      <c r="N13" s="23">
        <v>0.12916172579315099</v>
      </c>
      <c r="O13" s="23">
        <v>3.0456649585612401E-2</v>
      </c>
      <c r="P13" s="23"/>
      <c r="Q13" s="23">
        <v>5.4636735205921202E-2</v>
      </c>
      <c r="R13" s="23">
        <v>8.3163285275332094E-2</v>
      </c>
      <c r="S13" s="23">
        <v>8.8008164111325601E-2</v>
      </c>
      <c r="T13" s="23">
        <v>7.9480855311493903E-2</v>
      </c>
      <c r="U13" s="23"/>
      <c r="V13" s="23">
        <v>8.7250210999014796E-2</v>
      </c>
      <c r="W13" s="23">
        <v>5.6381531247621401E-2</v>
      </c>
      <c r="X13" s="23">
        <v>0.113352588381468</v>
      </c>
      <c r="Y13" s="23">
        <v>0.132034677498515</v>
      </c>
      <c r="Z13" s="23">
        <v>4.8451881775078399E-2</v>
      </c>
      <c r="AA13" s="23">
        <v>5.1692507877504401E-2</v>
      </c>
      <c r="AB13" s="23">
        <v>3.8717491256822299E-2</v>
      </c>
      <c r="AC13" s="23">
        <v>0.116525811742116</v>
      </c>
      <c r="AD13" s="23">
        <v>6.2540335095691596E-2</v>
      </c>
      <c r="AE13" s="23"/>
      <c r="AF13" s="23">
        <v>7.4284154254332296E-2</v>
      </c>
      <c r="AG13" s="23">
        <v>6.7929358135549803E-2</v>
      </c>
      <c r="AH13" s="23">
        <v>0.13797171990396701</v>
      </c>
      <c r="AI13" s="23">
        <v>8.2001790930069193E-2</v>
      </c>
      <c r="AJ13" s="23">
        <v>5.2734216917033498E-2</v>
      </c>
      <c r="AK13" s="23">
        <v>8.3401168958167807E-2</v>
      </c>
      <c r="AL13" s="23"/>
      <c r="AM13" s="23">
        <v>0.16179028419838001</v>
      </c>
      <c r="AN13" s="23">
        <v>0.179679807497547</v>
      </c>
      <c r="AO13" s="23">
        <v>0.13690304792010899</v>
      </c>
      <c r="AP13" s="23">
        <v>0.145832239594265</v>
      </c>
      <c r="AQ13" s="23">
        <v>0</v>
      </c>
      <c r="AR13" s="23">
        <v>3.50192690347031E-2</v>
      </c>
      <c r="AS13" s="23">
        <v>8.2537216524342399E-2</v>
      </c>
      <c r="AT13" s="23">
        <v>7.6462657264236206E-2</v>
      </c>
      <c r="AU13" s="23">
        <v>4.0434538194854E-2</v>
      </c>
      <c r="AV13" s="23">
        <v>6.5351975526946895E-2</v>
      </c>
      <c r="AW13" s="23">
        <v>5.9958079261175502E-2</v>
      </c>
      <c r="AX13" s="23">
        <v>2.9825640800074899E-2</v>
      </c>
      <c r="AY13" s="23">
        <v>2.81738976775626E-2</v>
      </c>
      <c r="AZ13" s="23">
        <v>0</v>
      </c>
      <c r="BA13" s="23">
        <v>9.8111233904410705E-2</v>
      </c>
      <c r="BB13" s="23">
        <v>1.33660068016353E-2</v>
      </c>
      <c r="BC13" s="23"/>
      <c r="BD13" s="23">
        <v>5.5478061854961701E-2</v>
      </c>
      <c r="BE13" s="23">
        <v>8.8214377361199206E-2</v>
      </c>
      <c r="BF13" s="23">
        <v>8.6162069703859603E-2</v>
      </c>
      <c r="BG13" s="23"/>
      <c r="BH13" s="23">
        <v>5.5752270366073602E-2</v>
      </c>
      <c r="BI13" s="23">
        <v>7.1151779683195304E-2</v>
      </c>
      <c r="BJ13" s="23">
        <v>5.2510585364343103E-2</v>
      </c>
      <c r="BK13" s="23"/>
      <c r="BL13" s="23">
        <v>6.6481366091679997E-2</v>
      </c>
      <c r="BM13" s="23">
        <v>7.7161498088365907E-2</v>
      </c>
      <c r="BN13" s="23">
        <v>3.3084875716464603E-2</v>
      </c>
      <c r="BO13" s="23"/>
      <c r="BP13" s="23">
        <v>7.4163378587196294E-2</v>
      </c>
      <c r="BQ13" s="23">
        <v>9.0750780269074002E-2</v>
      </c>
      <c r="BR13" s="23"/>
      <c r="BS13" s="23">
        <v>8.5227316504372305E-2</v>
      </c>
      <c r="BT13" s="23">
        <v>5.5154157734529398E-2</v>
      </c>
      <c r="BU13" s="23">
        <v>5.6893626309124298E-2</v>
      </c>
      <c r="BV13" s="23">
        <v>5.87887049689556E-2</v>
      </c>
      <c r="BW13" s="23"/>
      <c r="BX13" s="23">
        <v>5.7411871986813801E-2</v>
      </c>
      <c r="BY13" s="23">
        <v>7.1250701365079799E-2</v>
      </c>
      <c r="BZ13" s="23">
        <v>7.9011929724094501E-2</v>
      </c>
      <c r="CA13" s="23"/>
      <c r="CB13" s="23">
        <v>3.6775063159838799E-2</v>
      </c>
      <c r="CC13" s="23">
        <v>5.8789423738813899E-2</v>
      </c>
      <c r="CD13" s="23">
        <v>0.12328361912250101</v>
      </c>
      <c r="CE13" s="23">
        <v>2.7671413333832301E-2</v>
      </c>
      <c r="CF13" s="23">
        <v>9.9417743973624295E-2</v>
      </c>
      <c r="CG13" s="23">
        <v>0.11265698708961799</v>
      </c>
      <c r="CH13" s="23"/>
      <c r="CI13" s="23">
        <v>8.2231474427231693E-2</v>
      </c>
      <c r="CJ13" s="23">
        <v>5.2268293735446197E-2</v>
      </c>
      <c r="CK13" s="23">
        <v>0.17626463715757701</v>
      </c>
      <c r="CL13" s="23">
        <v>6.3248609960352198E-2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884</v>
      </c>
      <c r="D7" s="10">
        <v>353</v>
      </c>
      <c r="E7" s="10">
        <v>522</v>
      </c>
      <c r="F7" s="10"/>
      <c r="G7" s="10">
        <v>94</v>
      </c>
      <c r="H7" s="10">
        <v>75</v>
      </c>
      <c r="I7" s="10">
        <v>106</v>
      </c>
      <c r="J7" s="10">
        <v>97</v>
      </c>
      <c r="K7" s="10">
        <v>89</v>
      </c>
      <c r="L7" s="10">
        <v>98</v>
      </c>
      <c r="M7" s="10">
        <v>98</v>
      </c>
      <c r="N7" s="10">
        <v>102</v>
      </c>
      <c r="O7" s="10">
        <v>125</v>
      </c>
      <c r="P7" s="10"/>
      <c r="Q7" s="10">
        <v>131</v>
      </c>
      <c r="R7" s="10">
        <v>88</v>
      </c>
      <c r="S7" s="10">
        <v>69</v>
      </c>
      <c r="T7" s="10">
        <v>578</v>
      </c>
      <c r="U7" s="10"/>
      <c r="V7" s="10">
        <v>190</v>
      </c>
      <c r="W7" s="10">
        <v>123</v>
      </c>
      <c r="X7" s="10">
        <v>72</v>
      </c>
      <c r="Y7" s="10">
        <v>74</v>
      </c>
      <c r="Z7" s="10">
        <v>88</v>
      </c>
      <c r="AA7" s="10">
        <v>107</v>
      </c>
      <c r="AB7" s="10">
        <v>75</v>
      </c>
      <c r="AC7" s="10">
        <v>39</v>
      </c>
      <c r="AD7" s="10">
        <v>116</v>
      </c>
      <c r="AE7" s="10"/>
      <c r="AF7" s="10">
        <v>168</v>
      </c>
      <c r="AG7" s="10">
        <v>142</v>
      </c>
      <c r="AH7" s="10">
        <v>64</v>
      </c>
      <c r="AI7" s="10">
        <v>29</v>
      </c>
      <c r="AJ7" s="10">
        <v>171</v>
      </c>
      <c r="AK7" s="10">
        <v>310</v>
      </c>
      <c r="AL7" s="10"/>
      <c r="AM7" s="10">
        <v>45</v>
      </c>
      <c r="AN7" s="10">
        <v>68</v>
      </c>
      <c r="AO7" s="10">
        <v>63</v>
      </c>
      <c r="AP7" s="10">
        <v>49</v>
      </c>
      <c r="AQ7" s="10">
        <v>63</v>
      </c>
      <c r="AR7" s="10">
        <v>79</v>
      </c>
      <c r="AS7" s="10">
        <v>73</v>
      </c>
      <c r="AT7" s="10">
        <v>45</v>
      </c>
      <c r="AU7" s="10">
        <v>45</v>
      </c>
      <c r="AV7" s="10">
        <v>36</v>
      </c>
      <c r="AW7" s="10">
        <v>47</v>
      </c>
      <c r="AX7" s="10">
        <v>28</v>
      </c>
      <c r="AY7" s="10">
        <v>32</v>
      </c>
      <c r="AZ7" s="10">
        <v>20</v>
      </c>
      <c r="BA7" s="10">
        <v>22</v>
      </c>
      <c r="BB7" s="10">
        <v>51</v>
      </c>
      <c r="BC7" s="10"/>
      <c r="BD7" s="10">
        <v>303</v>
      </c>
      <c r="BE7" s="10">
        <v>251</v>
      </c>
      <c r="BF7" s="10">
        <v>314</v>
      </c>
      <c r="BG7" s="10"/>
      <c r="BH7" s="10">
        <v>557</v>
      </c>
      <c r="BI7" s="10">
        <v>144</v>
      </c>
      <c r="BJ7" s="10">
        <v>91</v>
      </c>
      <c r="BK7" s="10"/>
      <c r="BL7" s="10">
        <v>22</v>
      </c>
      <c r="BM7" s="10">
        <v>99</v>
      </c>
      <c r="BN7" s="10">
        <v>80</v>
      </c>
      <c r="BO7" s="10"/>
      <c r="BP7" s="10">
        <v>164</v>
      </c>
      <c r="BQ7" s="10">
        <v>512</v>
      </c>
      <c r="BR7" s="10"/>
      <c r="BS7" s="10">
        <v>110</v>
      </c>
      <c r="BT7" s="10">
        <v>186</v>
      </c>
      <c r="BU7" s="10">
        <v>232</v>
      </c>
      <c r="BV7" s="10">
        <v>313</v>
      </c>
      <c r="BW7" s="10"/>
      <c r="BX7" s="10">
        <v>77</v>
      </c>
      <c r="BY7" s="10">
        <v>45</v>
      </c>
      <c r="BZ7" s="10">
        <v>762</v>
      </c>
      <c r="CA7" s="10"/>
      <c r="CB7" s="10">
        <v>148</v>
      </c>
      <c r="CC7" s="10">
        <v>136</v>
      </c>
      <c r="CD7" s="10">
        <v>179</v>
      </c>
      <c r="CE7" s="10">
        <v>141</v>
      </c>
      <c r="CF7" s="10">
        <v>134</v>
      </c>
      <c r="CG7" s="10">
        <v>146</v>
      </c>
      <c r="CH7" s="10"/>
      <c r="CI7" s="10">
        <v>97</v>
      </c>
      <c r="CJ7" s="10">
        <v>231</v>
      </c>
      <c r="CK7" s="10">
        <v>122</v>
      </c>
      <c r="CL7" s="10">
        <v>434</v>
      </c>
    </row>
    <row r="8" spans="2:90" ht="30" customHeight="1" x14ac:dyDescent="0.35">
      <c r="B8" s="11" t="s">
        <v>19</v>
      </c>
      <c r="C8" s="11">
        <v>914</v>
      </c>
      <c r="D8" s="11">
        <v>447</v>
      </c>
      <c r="E8" s="11">
        <v>458</v>
      </c>
      <c r="F8" s="11"/>
      <c r="G8" s="11">
        <v>116</v>
      </c>
      <c r="H8" s="11">
        <v>82</v>
      </c>
      <c r="I8" s="11">
        <v>88</v>
      </c>
      <c r="J8" s="11">
        <v>100</v>
      </c>
      <c r="K8" s="11">
        <v>91</v>
      </c>
      <c r="L8" s="11">
        <v>111</v>
      </c>
      <c r="M8" s="11">
        <v>120</v>
      </c>
      <c r="N8" s="11">
        <v>104</v>
      </c>
      <c r="O8" s="11">
        <v>103</v>
      </c>
      <c r="P8" s="11"/>
      <c r="Q8" s="11">
        <v>81</v>
      </c>
      <c r="R8" s="11">
        <v>32</v>
      </c>
      <c r="S8" s="11">
        <v>26</v>
      </c>
      <c r="T8" s="11">
        <v>751</v>
      </c>
      <c r="U8" s="11"/>
      <c r="V8" s="11">
        <v>154</v>
      </c>
      <c r="W8" s="11">
        <v>152</v>
      </c>
      <c r="X8" s="11">
        <v>89</v>
      </c>
      <c r="Y8" s="11">
        <v>110</v>
      </c>
      <c r="Z8" s="11">
        <v>86</v>
      </c>
      <c r="AA8" s="11">
        <v>94</v>
      </c>
      <c r="AB8" s="11">
        <v>84</v>
      </c>
      <c r="AC8" s="11">
        <v>30</v>
      </c>
      <c r="AD8" s="11">
        <v>114</v>
      </c>
      <c r="AE8" s="11"/>
      <c r="AF8" s="11">
        <v>188</v>
      </c>
      <c r="AG8" s="11">
        <v>145</v>
      </c>
      <c r="AH8" s="11">
        <v>77</v>
      </c>
      <c r="AI8" s="11">
        <v>37</v>
      </c>
      <c r="AJ8" s="11">
        <v>173</v>
      </c>
      <c r="AK8" s="11">
        <v>294</v>
      </c>
      <c r="AL8" s="11"/>
      <c r="AM8" s="11">
        <v>46</v>
      </c>
      <c r="AN8" s="11">
        <v>63</v>
      </c>
      <c r="AO8" s="11">
        <v>66</v>
      </c>
      <c r="AP8" s="11">
        <v>43</v>
      </c>
      <c r="AQ8" s="11">
        <v>65</v>
      </c>
      <c r="AR8" s="11">
        <v>86</v>
      </c>
      <c r="AS8" s="11">
        <v>74</v>
      </c>
      <c r="AT8" s="11">
        <v>39</v>
      </c>
      <c r="AU8" s="11">
        <v>46</v>
      </c>
      <c r="AV8" s="11">
        <v>33</v>
      </c>
      <c r="AW8" s="11">
        <v>58</v>
      </c>
      <c r="AX8" s="11">
        <v>29</v>
      </c>
      <c r="AY8" s="11">
        <v>35</v>
      </c>
      <c r="AZ8" s="11">
        <v>22</v>
      </c>
      <c r="BA8" s="11">
        <v>23</v>
      </c>
      <c r="BB8" s="11">
        <v>57</v>
      </c>
      <c r="BC8" s="11"/>
      <c r="BD8" s="11">
        <v>296</v>
      </c>
      <c r="BE8" s="11">
        <v>264</v>
      </c>
      <c r="BF8" s="11">
        <v>338</v>
      </c>
      <c r="BG8" s="11"/>
      <c r="BH8" s="11">
        <v>582</v>
      </c>
      <c r="BI8" s="11">
        <v>132</v>
      </c>
      <c r="BJ8" s="11">
        <v>97</v>
      </c>
      <c r="BK8" s="11"/>
      <c r="BL8" s="11">
        <v>20</v>
      </c>
      <c r="BM8" s="11">
        <v>96</v>
      </c>
      <c r="BN8" s="11">
        <v>72</v>
      </c>
      <c r="BO8" s="11"/>
      <c r="BP8" s="11">
        <v>174</v>
      </c>
      <c r="BQ8" s="11">
        <v>532</v>
      </c>
      <c r="BR8" s="11"/>
      <c r="BS8" s="11">
        <v>113</v>
      </c>
      <c r="BT8" s="11">
        <v>189</v>
      </c>
      <c r="BU8" s="11">
        <v>232</v>
      </c>
      <c r="BV8" s="11">
        <v>333</v>
      </c>
      <c r="BW8" s="11"/>
      <c r="BX8" s="11">
        <v>77</v>
      </c>
      <c r="BY8" s="11">
        <v>49</v>
      </c>
      <c r="BZ8" s="11">
        <v>789</v>
      </c>
      <c r="CA8" s="11"/>
      <c r="CB8" s="11">
        <v>156</v>
      </c>
      <c r="CC8" s="11">
        <v>135</v>
      </c>
      <c r="CD8" s="11">
        <v>200</v>
      </c>
      <c r="CE8" s="11">
        <v>146</v>
      </c>
      <c r="CF8" s="11">
        <v>128</v>
      </c>
      <c r="CG8" s="11">
        <v>150</v>
      </c>
      <c r="CH8" s="11"/>
      <c r="CI8" s="11">
        <v>97</v>
      </c>
      <c r="CJ8" s="11">
        <v>249</v>
      </c>
      <c r="CK8" s="11">
        <v>124</v>
      </c>
      <c r="CL8" s="11">
        <v>445</v>
      </c>
    </row>
    <row r="9" spans="2:90" x14ac:dyDescent="0.35">
      <c r="B9" s="21" t="s">
        <v>643</v>
      </c>
      <c r="C9" s="17">
        <v>0.229364337884575</v>
      </c>
      <c r="D9" s="17">
        <v>0.231180763107003</v>
      </c>
      <c r="E9" s="17">
        <v>0.23233418532701899</v>
      </c>
      <c r="F9" s="17"/>
      <c r="G9" s="17">
        <v>0.163462625696565</v>
      </c>
      <c r="H9" s="17">
        <v>0.12729172603877301</v>
      </c>
      <c r="I9" s="17">
        <v>0.25698496497481499</v>
      </c>
      <c r="J9" s="17">
        <v>0.23157823807199701</v>
      </c>
      <c r="K9" s="17">
        <v>0.25875896512873903</v>
      </c>
      <c r="L9" s="17">
        <v>0.18417821970892601</v>
      </c>
      <c r="M9" s="17">
        <v>0.31426292683076101</v>
      </c>
      <c r="N9" s="17">
        <v>0.22915232588185</v>
      </c>
      <c r="O9" s="17">
        <v>0.28369795059278902</v>
      </c>
      <c r="P9" s="17"/>
      <c r="Q9" s="17">
        <v>0.254073946506849</v>
      </c>
      <c r="R9" s="17">
        <v>0.27054234124567</v>
      </c>
      <c r="S9" s="17">
        <v>0.28376692391154501</v>
      </c>
      <c r="T9" s="17">
        <v>0.22736056800797599</v>
      </c>
      <c r="U9" s="17"/>
      <c r="V9" s="17">
        <v>0.16525914103942199</v>
      </c>
      <c r="W9" s="17">
        <v>0.23154435332561599</v>
      </c>
      <c r="X9" s="17">
        <v>0.15783953113076499</v>
      </c>
      <c r="Y9" s="17">
        <v>0.19795568389031101</v>
      </c>
      <c r="Z9" s="17">
        <v>0.37496461599762299</v>
      </c>
      <c r="AA9" s="17">
        <v>0.20142237660630499</v>
      </c>
      <c r="AB9" s="17">
        <v>0.30095222042650799</v>
      </c>
      <c r="AC9" s="17">
        <v>0.22727367594233799</v>
      </c>
      <c r="AD9" s="17">
        <v>0.260576233450451</v>
      </c>
      <c r="AE9" s="17"/>
      <c r="AF9" s="17">
        <v>0.25765216304018002</v>
      </c>
      <c r="AG9" s="17">
        <v>0.235409746749287</v>
      </c>
      <c r="AH9" s="17">
        <v>0.29709323834555401</v>
      </c>
      <c r="AI9" s="17">
        <v>8.9100478606452899E-2</v>
      </c>
      <c r="AJ9" s="17">
        <v>0.16956028281479199</v>
      </c>
      <c r="AK9" s="17">
        <v>0.24324270303404799</v>
      </c>
      <c r="AL9" s="17"/>
      <c r="AM9" s="17">
        <v>0.11406511461044901</v>
      </c>
      <c r="AN9" s="17">
        <v>0.21491200851643599</v>
      </c>
      <c r="AO9" s="17">
        <v>0.186719745624498</v>
      </c>
      <c r="AP9" s="17">
        <v>0.15802946469861601</v>
      </c>
      <c r="AQ9" s="17">
        <v>0.32545268169163399</v>
      </c>
      <c r="AR9" s="17">
        <v>0.28165373666268601</v>
      </c>
      <c r="AS9" s="17">
        <v>0.34430161688447303</v>
      </c>
      <c r="AT9" s="17">
        <v>0.24883403673530799</v>
      </c>
      <c r="AU9" s="17">
        <v>0.150498768864604</v>
      </c>
      <c r="AV9" s="17">
        <v>0.32032669491011501</v>
      </c>
      <c r="AW9" s="17">
        <v>0.28583617569416803</v>
      </c>
      <c r="AX9" s="17">
        <v>0.35406936963886698</v>
      </c>
      <c r="AY9" s="17">
        <v>0.22956091127776401</v>
      </c>
      <c r="AZ9" s="17">
        <v>0.28553294671926299</v>
      </c>
      <c r="BA9" s="17">
        <v>0.23690388869910001</v>
      </c>
      <c r="BB9" s="17">
        <v>0.207832211078436</v>
      </c>
      <c r="BC9" s="17"/>
      <c r="BD9" s="17">
        <v>0.239137855750266</v>
      </c>
      <c r="BE9" s="17">
        <v>0.163706921662438</v>
      </c>
      <c r="BF9" s="17">
        <v>0.274380710109774</v>
      </c>
      <c r="BG9" s="17"/>
      <c r="BH9" s="17">
        <v>0.225659274191439</v>
      </c>
      <c r="BI9" s="17">
        <v>0.31587097521897001</v>
      </c>
      <c r="BJ9" s="17">
        <v>0.232873534048125</v>
      </c>
      <c r="BK9" s="17"/>
      <c r="BL9" s="17">
        <v>0.47362585915829097</v>
      </c>
      <c r="BM9" s="17">
        <v>0.30866058852102302</v>
      </c>
      <c r="BN9" s="17">
        <v>0.23965950867226099</v>
      </c>
      <c r="BO9" s="17"/>
      <c r="BP9" s="17">
        <v>0.23640585264835001</v>
      </c>
      <c r="BQ9" s="17">
        <v>0.23053925360258001</v>
      </c>
      <c r="BR9" s="17"/>
      <c r="BS9" s="17">
        <v>0.234564353946494</v>
      </c>
      <c r="BT9" s="17">
        <v>0.290479731084064</v>
      </c>
      <c r="BU9" s="17">
        <v>0.24448565027404301</v>
      </c>
      <c r="BV9" s="17">
        <v>0.205589364372192</v>
      </c>
      <c r="BW9" s="17"/>
      <c r="BX9" s="17">
        <v>0.26512005437473302</v>
      </c>
      <c r="BY9" s="17">
        <v>0.214851035866718</v>
      </c>
      <c r="BZ9" s="17">
        <v>0.22679390946136799</v>
      </c>
      <c r="CA9" s="17"/>
      <c r="CB9" s="17">
        <v>0.27134780925399399</v>
      </c>
      <c r="CC9" s="17">
        <v>0.194040100074549</v>
      </c>
      <c r="CD9" s="17">
        <v>0.111702069091956</v>
      </c>
      <c r="CE9" s="17">
        <v>0.24275849727776899</v>
      </c>
      <c r="CF9" s="17">
        <v>0.36054605342122698</v>
      </c>
      <c r="CG9" s="17">
        <v>0.249728786147383</v>
      </c>
      <c r="CH9" s="17"/>
      <c r="CI9" s="17">
        <v>0.213094324284372</v>
      </c>
      <c r="CJ9" s="17">
        <v>0.32673653956465998</v>
      </c>
      <c r="CK9" s="17">
        <v>0.141631805085703</v>
      </c>
      <c r="CL9" s="17">
        <v>0.20290936810396601</v>
      </c>
    </row>
    <row r="10" spans="2:90" x14ac:dyDescent="0.35">
      <c r="B10" s="21" t="s">
        <v>644</v>
      </c>
      <c r="C10" s="17">
        <v>0.28548026351589001</v>
      </c>
      <c r="D10" s="17">
        <v>0.29354287158236703</v>
      </c>
      <c r="E10" s="17">
        <v>0.27309776422003001</v>
      </c>
      <c r="F10" s="17"/>
      <c r="G10" s="17">
        <v>0.30527782081133797</v>
      </c>
      <c r="H10" s="17">
        <v>0.24240895893693201</v>
      </c>
      <c r="I10" s="17">
        <v>0.29657264322674198</v>
      </c>
      <c r="J10" s="17">
        <v>0.214158190706183</v>
      </c>
      <c r="K10" s="17">
        <v>0.35880377091226601</v>
      </c>
      <c r="L10" s="17">
        <v>0.29864976171413998</v>
      </c>
      <c r="M10" s="17">
        <v>0.25216969164159903</v>
      </c>
      <c r="N10" s="17">
        <v>0.31754707384910302</v>
      </c>
      <c r="O10" s="17">
        <v>0.28510856152929298</v>
      </c>
      <c r="P10" s="17"/>
      <c r="Q10" s="17">
        <v>0.19889444971919601</v>
      </c>
      <c r="R10" s="17">
        <v>0.36317874189767002</v>
      </c>
      <c r="S10" s="17">
        <v>0.31586658949305202</v>
      </c>
      <c r="T10" s="17">
        <v>0.29274311110765</v>
      </c>
      <c r="U10" s="17"/>
      <c r="V10" s="17">
        <v>0.35245258235128601</v>
      </c>
      <c r="W10" s="17">
        <v>0.33939172229926501</v>
      </c>
      <c r="X10" s="17">
        <v>0.20239560889679301</v>
      </c>
      <c r="Y10" s="17">
        <v>0.33662428914686499</v>
      </c>
      <c r="Z10" s="17">
        <v>0.21880650597847501</v>
      </c>
      <c r="AA10" s="17">
        <v>0.23198840595238299</v>
      </c>
      <c r="AB10" s="17">
        <v>0.217777917044578</v>
      </c>
      <c r="AC10" s="17">
        <v>0.18796495674518199</v>
      </c>
      <c r="AD10" s="17">
        <v>0.30896441792304602</v>
      </c>
      <c r="AE10" s="17"/>
      <c r="AF10" s="17">
        <v>0.32008886656482699</v>
      </c>
      <c r="AG10" s="17">
        <v>0.293998006354737</v>
      </c>
      <c r="AH10" s="17">
        <v>0.17138948203895699</v>
      </c>
      <c r="AI10" s="17">
        <v>0.13849849452662299</v>
      </c>
      <c r="AJ10" s="17">
        <v>0.29434158961685097</v>
      </c>
      <c r="AK10" s="17">
        <v>0.302394850820984</v>
      </c>
      <c r="AL10" s="17"/>
      <c r="AM10" s="17">
        <v>0.28591139354516598</v>
      </c>
      <c r="AN10" s="17">
        <v>0.25394410887651703</v>
      </c>
      <c r="AO10" s="17">
        <v>0.25686778083707701</v>
      </c>
      <c r="AP10" s="17">
        <v>0.318253006410464</v>
      </c>
      <c r="AQ10" s="17">
        <v>0.30868178509206801</v>
      </c>
      <c r="AR10" s="17">
        <v>0.25314497996838098</v>
      </c>
      <c r="AS10" s="17">
        <v>0.22674690754885701</v>
      </c>
      <c r="AT10" s="17">
        <v>0.22967861061973999</v>
      </c>
      <c r="AU10" s="17">
        <v>0.36260059189295002</v>
      </c>
      <c r="AV10" s="17">
        <v>0.27671869503987401</v>
      </c>
      <c r="AW10" s="17">
        <v>0.35474865042222198</v>
      </c>
      <c r="AX10" s="17">
        <v>0.24584832995809799</v>
      </c>
      <c r="AY10" s="17">
        <v>0.34211959287567101</v>
      </c>
      <c r="AZ10" s="17">
        <v>0.38353171479148201</v>
      </c>
      <c r="BA10" s="17">
        <v>0.42779014597928999</v>
      </c>
      <c r="BB10" s="17">
        <v>0.28250058649312998</v>
      </c>
      <c r="BC10" s="17"/>
      <c r="BD10" s="17">
        <v>0.31444368332954498</v>
      </c>
      <c r="BE10" s="17">
        <v>0.291652140120301</v>
      </c>
      <c r="BF10" s="17">
        <v>0.25553416308836302</v>
      </c>
      <c r="BG10" s="17"/>
      <c r="BH10" s="17">
        <v>0.27423199389490099</v>
      </c>
      <c r="BI10" s="17">
        <v>0.33018893270949201</v>
      </c>
      <c r="BJ10" s="17">
        <v>0.33635556780854903</v>
      </c>
      <c r="BK10" s="17"/>
      <c r="BL10" s="17">
        <v>0.165865916725628</v>
      </c>
      <c r="BM10" s="17">
        <v>0.3426768126484</v>
      </c>
      <c r="BN10" s="17">
        <v>0.31257641573306999</v>
      </c>
      <c r="BO10" s="17"/>
      <c r="BP10" s="17">
        <v>0.21134781816878301</v>
      </c>
      <c r="BQ10" s="17">
        <v>0.29219293149027797</v>
      </c>
      <c r="BR10" s="17"/>
      <c r="BS10" s="17">
        <v>0.44934507832043402</v>
      </c>
      <c r="BT10" s="17">
        <v>0.31457931095964697</v>
      </c>
      <c r="BU10" s="17">
        <v>0.300605094834826</v>
      </c>
      <c r="BV10" s="17">
        <v>0.203336400123831</v>
      </c>
      <c r="BW10" s="17"/>
      <c r="BX10" s="17">
        <v>0.34075523791088502</v>
      </c>
      <c r="BY10" s="17">
        <v>0.30033665805488202</v>
      </c>
      <c r="BZ10" s="17">
        <v>0.27920316050619398</v>
      </c>
      <c r="CA10" s="17"/>
      <c r="CB10" s="17">
        <v>0.32943657255223902</v>
      </c>
      <c r="CC10" s="17">
        <v>0.26242761722006802</v>
      </c>
      <c r="CD10" s="17">
        <v>0.15767778360395099</v>
      </c>
      <c r="CE10" s="17">
        <v>0.31172428091653298</v>
      </c>
      <c r="CF10" s="17">
        <v>0.332545326352989</v>
      </c>
      <c r="CG10" s="17">
        <v>0.36577613550592702</v>
      </c>
      <c r="CH10" s="17"/>
      <c r="CI10" s="17">
        <v>0.217381289053279</v>
      </c>
      <c r="CJ10" s="17">
        <v>0.27329712313646498</v>
      </c>
      <c r="CK10" s="17">
        <v>0.28348333456038</v>
      </c>
      <c r="CL10" s="17">
        <v>0.30762302418315501</v>
      </c>
    </row>
    <row r="11" spans="2:90" x14ac:dyDescent="0.35">
      <c r="B11" s="21" t="s">
        <v>645</v>
      </c>
      <c r="C11" s="17">
        <v>0.232309913289477</v>
      </c>
      <c r="D11" s="17">
        <v>0.25989691143862997</v>
      </c>
      <c r="E11" s="17">
        <v>0.20805973920156101</v>
      </c>
      <c r="F11" s="17"/>
      <c r="G11" s="17">
        <v>0.226743605132218</v>
      </c>
      <c r="H11" s="17">
        <v>0.28248101904306</v>
      </c>
      <c r="I11" s="17">
        <v>0.21617706296318601</v>
      </c>
      <c r="J11" s="17">
        <v>0.248526560313065</v>
      </c>
      <c r="K11" s="17">
        <v>0.24561959353819501</v>
      </c>
      <c r="L11" s="17">
        <v>0.213922030571497</v>
      </c>
      <c r="M11" s="17">
        <v>0.201654305178778</v>
      </c>
      <c r="N11" s="17">
        <v>0.23349974812566199</v>
      </c>
      <c r="O11" s="17">
        <v>0.239143864627265</v>
      </c>
      <c r="P11" s="17"/>
      <c r="Q11" s="17">
        <v>0.30598951017043802</v>
      </c>
      <c r="R11" s="17">
        <v>0.17871303329618099</v>
      </c>
      <c r="S11" s="17">
        <v>0.208847548659232</v>
      </c>
      <c r="T11" s="17">
        <v>0.22273881068555601</v>
      </c>
      <c r="U11" s="17"/>
      <c r="V11" s="17">
        <v>0.24699596937989499</v>
      </c>
      <c r="W11" s="17">
        <v>0.179166432039013</v>
      </c>
      <c r="X11" s="17">
        <v>0.27983729209626601</v>
      </c>
      <c r="Y11" s="17">
        <v>0.28075845969699897</v>
      </c>
      <c r="Z11" s="17">
        <v>0.213926929880599</v>
      </c>
      <c r="AA11" s="17">
        <v>0.32999231477441499</v>
      </c>
      <c r="AB11" s="17">
        <v>0.14733688159680899</v>
      </c>
      <c r="AC11" s="17">
        <v>0.23780107294647301</v>
      </c>
      <c r="AD11" s="17">
        <v>0.193810444250616</v>
      </c>
      <c r="AE11" s="17"/>
      <c r="AF11" s="17">
        <v>0.24065998185804899</v>
      </c>
      <c r="AG11" s="17">
        <v>0.16678195516456301</v>
      </c>
      <c r="AH11" s="17">
        <v>0.22110630527879199</v>
      </c>
      <c r="AI11" s="17">
        <v>0.47262915876163403</v>
      </c>
      <c r="AJ11" s="17">
        <v>0.262709947045077</v>
      </c>
      <c r="AK11" s="17">
        <v>0.214110722309135</v>
      </c>
      <c r="AL11" s="17"/>
      <c r="AM11" s="17">
        <v>0.29685601176745402</v>
      </c>
      <c r="AN11" s="17">
        <v>0.21583464845657899</v>
      </c>
      <c r="AO11" s="17">
        <v>0.27917737865315401</v>
      </c>
      <c r="AP11" s="17">
        <v>0.25737997522808298</v>
      </c>
      <c r="AQ11" s="17">
        <v>0.23831436678259901</v>
      </c>
      <c r="AR11" s="17">
        <v>0.181777681936103</v>
      </c>
      <c r="AS11" s="17">
        <v>0.19708211708815901</v>
      </c>
      <c r="AT11" s="17">
        <v>0.31121740868164499</v>
      </c>
      <c r="AU11" s="17">
        <v>0.34778566791788401</v>
      </c>
      <c r="AV11" s="17">
        <v>0.15945844861066799</v>
      </c>
      <c r="AW11" s="17">
        <v>0.22363804132237999</v>
      </c>
      <c r="AX11" s="17">
        <v>0.16111615364118001</v>
      </c>
      <c r="AY11" s="17">
        <v>0.18937079031190401</v>
      </c>
      <c r="AZ11" s="17">
        <v>8.2777457791720896E-2</v>
      </c>
      <c r="BA11" s="17">
        <v>0.132527280594784</v>
      </c>
      <c r="BB11" s="17">
        <v>0.28177297022339498</v>
      </c>
      <c r="BC11" s="17"/>
      <c r="BD11" s="17">
        <v>0.21267213678856201</v>
      </c>
      <c r="BE11" s="17">
        <v>0.25672198204473701</v>
      </c>
      <c r="BF11" s="17">
        <v>0.226604418701779</v>
      </c>
      <c r="BG11" s="17"/>
      <c r="BH11" s="17">
        <v>0.23546583324446901</v>
      </c>
      <c r="BI11" s="17">
        <v>0.13656090782386501</v>
      </c>
      <c r="BJ11" s="17">
        <v>0.308436884842126</v>
      </c>
      <c r="BK11" s="17"/>
      <c r="BL11" s="17">
        <v>0.20740570908554401</v>
      </c>
      <c r="BM11" s="17">
        <v>0.18600187569606</v>
      </c>
      <c r="BN11" s="17">
        <v>0.23655052693422901</v>
      </c>
      <c r="BO11" s="17"/>
      <c r="BP11" s="17">
        <v>0.35345941192317598</v>
      </c>
      <c r="BQ11" s="17">
        <v>0.205546553865568</v>
      </c>
      <c r="BR11" s="17"/>
      <c r="BS11" s="17">
        <v>0.16059490857701</v>
      </c>
      <c r="BT11" s="17">
        <v>0.23218766574521299</v>
      </c>
      <c r="BU11" s="17">
        <v>0.26069934884700002</v>
      </c>
      <c r="BV11" s="17">
        <v>0.25378135806553098</v>
      </c>
      <c r="BW11" s="17"/>
      <c r="BX11" s="17">
        <v>0.21663935388160999</v>
      </c>
      <c r="BY11" s="17">
        <v>0.194956871555687</v>
      </c>
      <c r="BZ11" s="17">
        <v>0.23613652750014599</v>
      </c>
      <c r="CA11" s="17"/>
      <c r="CB11" s="17">
        <v>0.223901065420124</v>
      </c>
      <c r="CC11" s="17">
        <v>0.24777425757021901</v>
      </c>
      <c r="CD11" s="17">
        <v>0.301465084572626</v>
      </c>
      <c r="CE11" s="17">
        <v>0.27372609463009201</v>
      </c>
      <c r="CF11" s="17">
        <v>0.12804711114575401</v>
      </c>
      <c r="CG11" s="17">
        <v>0.18343687163403399</v>
      </c>
      <c r="CH11" s="17"/>
      <c r="CI11" s="17">
        <v>0.30031371174918298</v>
      </c>
      <c r="CJ11" s="17">
        <v>0.170427032493016</v>
      </c>
      <c r="CK11" s="17">
        <v>0.24489924496020399</v>
      </c>
      <c r="CL11" s="17">
        <v>0.248612910867962</v>
      </c>
    </row>
    <row r="12" spans="2:90" x14ac:dyDescent="0.35">
      <c r="B12" s="21" t="s">
        <v>646</v>
      </c>
      <c r="C12" s="17">
        <v>0.16567759894056899</v>
      </c>
      <c r="D12" s="17">
        <v>0.12926831150090601</v>
      </c>
      <c r="E12" s="17">
        <v>0.19650534364719199</v>
      </c>
      <c r="F12" s="17"/>
      <c r="G12" s="17">
        <v>0.20620370286151499</v>
      </c>
      <c r="H12" s="17">
        <v>0.24922344891017401</v>
      </c>
      <c r="I12" s="17">
        <v>0.16583554436258699</v>
      </c>
      <c r="J12" s="17">
        <v>0.18628800749354499</v>
      </c>
      <c r="K12" s="17">
        <v>7.3153811873320804E-2</v>
      </c>
      <c r="L12" s="17">
        <v>0.154984156332127</v>
      </c>
      <c r="M12" s="17">
        <v>0.202014511411266</v>
      </c>
      <c r="N12" s="17">
        <v>0.14176198293210901</v>
      </c>
      <c r="O12" s="17">
        <v>0.10767857996070899</v>
      </c>
      <c r="P12" s="17"/>
      <c r="Q12" s="17">
        <v>9.6863177028069694E-2</v>
      </c>
      <c r="R12" s="17">
        <v>0.10130294135243099</v>
      </c>
      <c r="S12" s="17">
        <v>0.144624184573277</v>
      </c>
      <c r="T12" s="17">
        <v>0.17581945468200399</v>
      </c>
      <c r="U12" s="17"/>
      <c r="V12" s="17">
        <v>0.125085343557502</v>
      </c>
      <c r="W12" s="17">
        <v>0.15651194964297499</v>
      </c>
      <c r="X12" s="17">
        <v>0.27666161625698699</v>
      </c>
      <c r="Y12" s="17">
        <v>0.13629597492714199</v>
      </c>
      <c r="Z12" s="17">
        <v>0.165263537567682</v>
      </c>
      <c r="AA12" s="17">
        <v>0.13183484012771399</v>
      </c>
      <c r="AB12" s="17">
        <v>0.22012953332988</v>
      </c>
      <c r="AC12" s="17">
        <v>0.19160263677920999</v>
      </c>
      <c r="AD12" s="17">
        <v>0.155242369244806</v>
      </c>
      <c r="AE12" s="17"/>
      <c r="AF12" s="17">
        <v>9.6691057580044704E-2</v>
      </c>
      <c r="AG12" s="17">
        <v>0.22134567946421899</v>
      </c>
      <c r="AH12" s="17">
        <v>0.22994507226368999</v>
      </c>
      <c r="AI12" s="17">
        <v>0.20237671530519599</v>
      </c>
      <c r="AJ12" s="17">
        <v>0.17521454225372801</v>
      </c>
      <c r="AK12" s="17">
        <v>0.15532368727145701</v>
      </c>
      <c r="AL12" s="17"/>
      <c r="AM12" s="17">
        <v>0.10008707394182</v>
      </c>
      <c r="AN12" s="17">
        <v>0.16063474661103799</v>
      </c>
      <c r="AO12" s="17">
        <v>0.20109203567650999</v>
      </c>
      <c r="AP12" s="17">
        <v>0.144512681722784</v>
      </c>
      <c r="AQ12" s="17">
        <v>8.8812201598274507E-2</v>
      </c>
      <c r="AR12" s="17">
        <v>0.24665595466394799</v>
      </c>
      <c r="AS12" s="17">
        <v>0.18503372457167799</v>
      </c>
      <c r="AT12" s="17">
        <v>0.210269943963307</v>
      </c>
      <c r="AU12" s="17">
        <v>0.11032510324768199</v>
      </c>
      <c r="AV12" s="17">
        <v>0.243496161439343</v>
      </c>
      <c r="AW12" s="17">
        <v>0.100676709595598</v>
      </c>
      <c r="AX12" s="17">
        <v>0.18538677039587201</v>
      </c>
      <c r="AY12" s="17">
        <v>0.18103328475386299</v>
      </c>
      <c r="AZ12" s="17">
        <v>0.123511161053041</v>
      </c>
      <c r="BA12" s="17">
        <v>6.1071223667671301E-2</v>
      </c>
      <c r="BB12" s="17">
        <v>0.18378957466795601</v>
      </c>
      <c r="BC12" s="17"/>
      <c r="BD12" s="17">
        <v>0.16659284344094699</v>
      </c>
      <c r="BE12" s="17">
        <v>0.181587878213604</v>
      </c>
      <c r="BF12" s="17">
        <v>0.15965776370694901</v>
      </c>
      <c r="BG12" s="17"/>
      <c r="BH12" s="17">
        <v>0.18446657417259599</v>
      </c>
      <c r="BI12" s="17">
        <v>0.18362659642787299</v>
      </c>
      <c r="BJ12" s="17">
        <v>9.6059111317927007E-2</v>
      </c>
      <c r="BK12" s="17"/>
      <c r="BL12" s="17">
        <v>0.15310251503053801</v>
      </c>
      <c r="BM12" s="17">
        <v>0.129846059172712</v>
      </c>
      <c r="BN12" s="17">
        <v>0.19449230737329201</v>
      </c>
      <c r="BO12" s="17"/>
      <c r="BP12" s="17">
        <v>0.13932374478978299</v>
      </c>
      <c r="BQ12" s="17">
        <v>0.17668488378855601</v>
      </c>
      <c r="BR12" s="17"/>
      <c r="BS12" s="17">
        <v>0.102330976686589</v>
      </c>
      <c r="BT12" s="17">
        <v>0.101713172808682</v>
      </c>
      <c r="BU12" s="17">
        <v>0.13790428325610299</v>
      </c>
      <c r="BV12" s="17">
        <v>0.25886292989862397</v>
      </c>
      <c r="BW12" s="17"/>
      <c r="BX12" s="17">
        <v>0.16256484627713899</v>
      </c>
      <c r="BY12" s="17">
        <v>0.19174362411839699</v>
      </c>
      <c r="BZ12" s="17">
        <v>0.16436938385597499</v>
      </c>
      <c r="CA12" s="17"/>
      <c r="CB12" s="17">
        <v>0.12015350207804</v>
      </c>
      <c r="CC12" s="17">
        <v>0.25362047972971402</v>
      </c>
      <c r="CD12" s="17">
        <v>0.30392419832266299</v>
      </c>
      <c r="CE12" s="17">
        <v>0.123556963544235</v>
      </c>
      <c r="CF12" s="17">
        <v>0.105092984276067</v>
      </c>
      <c r="CG12" s="17">
        <v>4.1440158285764798E-2</v>
      </c>
      <c r="CH12" s="17"/>
      <c r="CI12" s="17">
        <v>0.174473189544116</v>
      </c>
      <c r="CJ12" s="17">
        <v>0.183763781617683</v>
      </c>
      <c r="CK12" s="17">
        <v>9.3534022878033196E-2</v>
      </c>
      <c r="CL12" s="17">
        <v>0.17373274056367799</v>
      </c>
    </row>
    <row r="13" spans="2:90" x14ac:dyDescent="0.35">
      <c r="B13" s="21" t="s">
        <v>110</v>
      </c>
      <c r="C13" s="23">
        <v>8.7167886369488495E-2</v>
      </c>
      <c r="D13" s="23">
        <v>8.6111142371094601E-2</v>
      </c>
      <c r="E13" s="23">
        <v>9.0002967604197598E-2</v>
      </c>
      <c r="F13" s="23"/>
      <c r="G13" s="23">
        <v>9.8312245498363496E-2</v>
      </c>
      <c r="H13" s="23">
        <v>9.8594847071059796E-2</v>
      </c>
      <c r="I13" s="23">
        <v>6.4429784472669893E-2</v>
      </c>
      <c r="J13" s="23">
        <v>0.119449003415209</v>
      </c>
      <c r="K13" s="23">
        <v>6.3663858547480204E-2</v>
      </c>
      <c r="L13" s="23">
        <v>0.14826583167330901</v>
      </c>
      <c r="M13" s="23">
        <v>2.9898564937596201E-2</v>
      </c>
      <c r="N13" s="23">
        <v>7.8038869211276202E-2</v>
      </c>
      <c r="O13" s="23">
        <v>8.4371043289943798E-2</v>
      </c>
      <c r="P13" s="23"/>
      <c r="Q13" s="23">
        <v>0.14417891657544701</v>
      </c>
      <c r="R13" s="23">
        <v>8.6262942208048796E-2</v>
      </c>
      <c r="S13" s="23">
        <v>4.6894753362894601E-2</v>
      </c>
      <c r="T13" s="23">
        <v>8.1338055516814306E-2</v>
      </c>
      <c r="U13" s="23"/>
      <c r="V13" s="23">
        <v>0.110206963671896</v>
      </c>
      <c r="W13" s="23">
        <v>9.338554269313E-2</v>
      </c>
      <c r="X13" s="23">
        <v>8.32659516191884E-2</v>
      </c>
      <c r="Y13" s="23">
        <v>4.8365592338683601E-2</v>
      </c>
      <c r="Z13" s="23">
        <v>2.70384105756214E-2</v>
      </c>
      <c r="AA13" s="23">
        <v>0.10476206253918401</v>
      </c>
      <c r="AB13" s="23">
        <v>0.11380344760222499</v>
      </c>
      <c r="AC13" s="23">
        <v>0.15535765758679801</v>
      </c>
      <c r="AD13" s="23">
        <v>8.1406535131079899E-2</v>
      </c>
      <c r="AE13" s="23"/>
      <c r="AF13" s="23">
        <v>8.4907930956898706E-2</v>
      </c>
      <c r="AG13" s="23">
        <v>8.2464612267192705E-2</v>
      </c>
      <c r="AH13" s="23">
        <v>8.04659020730078E-2</v>
      </c>
      <c r="AI13" s="23">
        <v>9.7395152800093907E-2</v>
      </c>
      <c r="AJ13" s="23">
        <v>9.8173638269552096E-2</v>
      </c>
      <c r="AK13" s="23">
        <v>8.4928036564377099E-2</v>
      </c>
      <c r="AL13" s="23"/>
      <c r="AM13" s="23">
        <v>0.20308040613511</v>
      </c>
      <c r="AN13" s="23">
        <v>0.15467448753943</v>
      </c>
      <c r="AO13" s="23">
        <v>7.6143059208760494E-2</v>
      </c>
      <c r="AP13" s="23">
        <v>0.121824871940053</v>
      </c>
      <c r="AQ13" s="23">
        <v>3.8738964835424598E-2</v>
      </c>
      <c r="AR13" s="23">
        <v>3.6767646768881002E-2</v>
      </c>
      <c r="AS13" s="23">
        <v>4.6835633906834102E-2</v>
      </c>
      <c r="AT13" s="23">
        <v>0</v>
      </c>
      <c r="AU13" s="23">
        <v>2.87898680768808E-2</v>
      </c>
      <c r="AV13" s="23">
        <v>0</v>
      </c>
      <c r="AW13" s="23">
        <v>3.5100422965631997E-2</v>
      </c>
      <c r="AX13" s="23">
        <v>5.3579376365982097E-2</v>
      </c>
      <c r="AY13" s="23">
        <v>5.79154207807977E-2</v>
      </c>
      <c r="AZ13" s="23">
        <v>0.124646719644494</v>
      </c>
      <c r="BA13" s="23">
        <v>0.14170746105915499</v>
      </c>
      <c r="BB13" s="23">
        <v>4.4104657537083203E-2</v>
      </c>
      <c r="BC13" s="23"/>
      <c r="BD13" s="23">
        <v>6.7153480690680001E-2</v>
      </c>
      <c r="BE13" s="23">
        <v>0.10633107795892099</v>
      </c>
      <c r="BF13" s="23">
        <v>8.3822944393135507E-2</v>
      </c>
      <c r="BG13" s="23"/>
      <c r="BH13" s="23">
        <v>8.0176324496595106E-2</v>
      </c>
      <c r="BI13" s="23">
        <v>3.3752587819799798E-2</v>
      </c>
      <c r="BJ13" s="23">
        <v>2.6274901983273001E-2</v>
      </c>
      <c r="BK13" s="23"/>
      <c r="BL13" s="23">
        <v>0</v>
      </c>
      <c r="BM13" s="23">
        <v>3.2814663961804401E-2</v>
      </c>
      <c r="BN13" s="23">
        <v>1.67212412871473E-2</v>
      </c>
      <c r="BO13" s="23"/>
      <c r="BP13" s="23">
        <v>5.9463172469907101E-2</v>
      </c>
      <c r="BQ13" s="23">
        <v>9.5036377253018098E-2</v>
      </c>
      <c r="BR13" s="23"/>
      <c r="BS13" s="23">
        <v>5.3164682469473597E-2</v>
      </c>
      <c r="BT13" s="23">
        <v>6.1040119402394399E-2</v>
      </c>
      <c r="BU13" s="23">
        <v>5.6305622788028399E-2</v>
      </c>
      <c r="BV13" s="23">
        <v>7.8429947539822506E-2</v>
      </c>
      <c r="BW13" s="23"/>
      <c r="BX13" s="23">
        <v>1.49205075556331E-2</v>
      </c>
      <c r="BY13" s="23">
        <v>9.8111810404315894E-2</v>
      </c>
      <c r="BZ13" s="23">
        <v>9.3497018676316102E-2</v>
      </c>
      <c r="CA13" s="23"/>
      <c r="CB13" s="23">
        <v>5.5161050695603203E-2</v>
      </c>
      <c r="CC13" s="23">
        <v>4.2137545405450803E-2</v>
      </c>
      <c r="CD13" s="23">
        <v>0.12523086440880299</v>
      </c>
      <c r="CE13" s="23">
        <v>4.8234163631370397E-2</v>
      </c>
      <c r="CF13" s="23">
        <v>7.37685248039638E-2</v>
      </c>
      <c r="CG13" s="23">
        <v>0.15961804842689201</v>
      </c>
      <c r="CH13" s="23"/>
      <c r="CI13" s="23">
        <v>9.4737485369049496E-2</v>
      </c>
      <c r="CJ13" s="23">
        <v>4.5775523188175703E-2</v>
      </c>
      <c r="CK13" s="23">
        <v>0.23645159251567799</v>
      </c>
      <c r="CL13" s="23">
        <v>6.7121956281238404E-2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156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0.206560782311072</v>
      </c>
      <c r="D9" s="17">
        <v>0.213137132658827</v>
      </c>
      <c r="E9" s="17">
        <v>0.19505281554074699</v>
      </c>
      <c r="F9" s="17"/>
      <c r="G9" s="17">
        <v>0.144212142578032</v>
      </c>
      <c r="H9" s="17">
        <v>0.17323707624649501</v>
      </c>
      <c r="I9" s="17">
        <v>0.23917065464884099</v>
      </c>
      <c r="J9" s="17">
        <v>0.19349579290055599</v>
      </c>
      <c r="K9" s="17">
        <v>0.18981433004071799</v>
      </c>
      <c r="L9" s="17">
        <v>0.25070076583980999</v>
      </c>
      <c r="M9" s="17">
        <v>0.25681965091511899</v>
      </c>
      <c r="N9" s="17">
        <v>0.19559843908393201</v>
      </c>
      <c r="O9" s="17">
        <v>0.21169464545278999</v>
      </c>
      <c r="P9" s="17"/>
      <c r="Q9" s="17">
        <v>0.19262375924631001</v>
      </c>
      <c r="R9" s="17">
        <v>0.264115942208627</v>
      </c>
      <c r="S9" s="17">
        <v>0.24068188717229499</v>
      </c>
      <c r="T9" s="17">
        <v>0.20276423584103001</v>
      </c>
      <c r="U9" s="17"/>
      <c r="V9" s="17">
        <v>0.26969510435911898</v>
      </c>
      <c r="W9" s="17">
        <v>0.18929458988819001</v>
      </c>
      <c r="X9" s="17">
        <v>0.209835677112828</v>
      </c>
      <c r="Y9" s="17">
        <v>0.19688014510922999</v>
      </c>
      <c r="Z9" s="17">
        <v>0.216826993144413</v>
      </c>
      <c r="AA9" s="17">
        <v>0.19312565931704001</v>
      </c>
      <c r="AB9" s="17">
        <v>0.18282242309430999</v>
      </c>
      <c r="AC9" s="17">
        <v>0.17663430315592399</v>
      </c>
      <c r="AD9" s="17">
        <v>0.18604233800783601</v>
      </c>
      <c r="AE9" s="17"/>
      <c r="AF9" s="17">
        <v>0.17249971256680299</v>
      </c>
      <c r="AG9" s="17">
        <v>0.18030950381468</v>
      </c>
      <c r="AH9" s="17">
        <v>0.214884239986251</v>
      </c>
      <c r="AI9" s="17">
        <v>0.186494572906445</v>
      </c>
      <c r="AJ9" s="17">
        <v>0.17857486181872501</v>
      </c>
      <c r="AK9" s="17">
        <v>0.26284978742791498</v>
      </c>
      <c r="AL9" s="17"/>
      <c r="AM9" s="17">
        <v>0.15518144080972099</v>
      </c>
      <c r="AN9" s="17">
        <v>0.14889859121685201</v>
      </c>
      <c r="AO9" s="17">
        <v>0.22569765274602799</v>
      </c>
      <c r="AP9" s="17">
        <v>0.24577439277485799</v>
      </c>
      <c r="AQ9" s="17">
        <v>0.22536180101478101</v>
      </c>
      <c r="AR9" s="17">
        <v>0.221538818619852</v>
      </c>
      <c r="AS9" s="17">
        <v>0.24752373205172301</v>
      </c>
      <c r="AT9" s="17">
        <v>0.18604162594934701</v>
      </c>
      <c r="AU9" s="17">
        <v>0.17040761976352101</v>
      </c>
      <c r="AV9" s="17">
        <v>0.25826450830890002</v>
      </c>
      <c r="AW9" s="17">
        <v>0.213052016371612</v>
      </c>
      <c r="AX9" s="17">
        <v>0.17868866307485601</v>
      </c>
      <c r="AY9" s="17">
        <v>0.160295895218904</v>
      </c>
      <c r="AZ9" s="17">
        <v>0.17441476106648199</v>
      </c>
      <c r="BA9" s="17">
        <v>0.211862502814084</v>
      </c>
      <c r="BB9" s="17">
        <v>0.20019880813489599</v>
      </c>
      <c r="BC9" s="17"/>
      <c r="BD9" s="17">
        <v>0.208399590725314</v>
      </c>
      <c r="BE9" s="17">
        <v>0.17728973937685699</v>
      </c>
      <c r="BF9" s="17">
        <v>0.22407526140897399</v>
      </c>
      <c r="BG9" s="17"/>
      <c r="BH9" s="17">
        <v>0.19734568986505699</v>
      </c>
      <c r="BI9" s="17">
        <v>0.26047644242207901</v>
      </c>
      <c r="BJ9" s="17">
        <v>0.208012361894716</v>
      </c>
      <c r="BK9" s="17"/>
      <c r="BL9" s="17">
        <v>0.230257863008553</v>
      </c>
      <c r="BM9" s="17">
        <v>0.26276555852577499</v>
      </c>
      <c r="BN9" s="17">
        <v>0.28139200763411498</v>
      </c>
      <c r="BO9" s="17"/>
      <c r="BP9" s="17">
        <v>0.22510325343385201</v>
      </c>
      <c r="BQ9" s="17">
        <v>0.20354295656159399</v>
      </c>
      <c r="BR9" s="17"/>
      <c r="BS9" s="17">
        <v>0.31052947869952802</v>
      </c>
      <c r="BT9" s="17">
        <v>0.24298395964685601</v>
      </c>
      <c r="BU9" s="17">
        <v>0.22210687935107701</v>
      </c>
      <c r="BV9" s="17">
        <v>0.14758887448534599</v>
      </c>
      <c r="BW9" s="17"/>
      <c r="BX9" s="17">
        <v>0.23719364895730399</v>
      </c>
      <c r="BY9" s="17">
        <v>0.24797589107453699</v>
      </c>
      <c r="BZ9" s="17">
        <v>0.20098105861163601</v>
      </c>
      <c r="CA9" s="17"/>
      <c r="CB9" s="17">
        <v>0.21491689977671999</v>
      </c>
      <c r="CC9" s="17">
        <v>0.240645867074401</v>
      </c>
      <c r="CD9" s="17">
        <v>0.144540494202029</v>
      </c>
      <c r="CE9" s="17">
        <v>0.12914417983728299</v>
      </c>
      <c r="CF9" s="17">
        <v>0.38364022795655101</v>
      </c>
      <c r="CG9" s="17">
        <v>0.185948294302718</v>
      </c>
      <c r="CH9" s="17"/>
      <c r="CI9" s="17">
        <v>0.13935760982897899</v>
      </c>
      <c r="CJ9" s="17">
        <v>0.31186337399933201</v>
      </c>
      <c r="CK9" s="17">
        <v>0.12877281553127201</v>
      </c>
      <c r="CL9" s="17">
        <v>0.180236819425313</v>
      </c>
    </row>
    <row r="10" spans="2:90" x14ac:dyDescent="0.35">
      <c r="B10" s="21" t="s">
        <v>147</v>
      </c>
      <c r="C10" s="17">
        <v>0.25014606954620699</v>
      </c>
      <c r="D10" s="17">
        <v>0.246612332073365</v>
      </c>
      <c r="E10" s="17">
        <v>0.251913777124883</v>
      </c>
      <c r="F10" s="17"/>
      <c r="G10" s="17">
        <v>0.210914878670483</v>
      </c>
      <c r="H10" s="17">
        <v>0.22076899046521201</v>
      </c>
      <c r="I10" s="17">
        <v>0.24656267068363999</v>
      </c>
      <c r="J10" s="17">
        <v>0.25165990309188102</v>
      </c>
      <c r="K10" s="17">
        <v>0.27072780028899901</v>
      </c>
      <c r="L10" s="17">
        <v>0.248787415545245</v>
      </c>
      <c r="M10" s="17">
        <v>0.25233906645260701</v>
      </c>
      <c r="N10" s="17">
        <v>0.268418691782982</v>
      </c>
      <c r="O10" s="17">
        <v>0.27614434435181701</v>
      </c>
      <c r="P10" s="17"/>
      <c r="Q10" s="17">
        <v>0.23394254724133401</v>
      </c>
      <c r="R10" s="17">
        <v>0.28609543421394001</v>
      </c>
      <c r="S10" s="17">
        <v>0.30345541142563798</v>
      </c>
      <c r="T10" s="17">
        <v>0.24837491785931201</v>
      </c>
      <c r="U10" s="17"/>
      <c r="V10" s="17">
        <v>0.252237033637633</v>
      </c>
      <c r="W10" s="17">
        <v>0.24391660601486601</v>
      </c>
      <c r="X10" s="17">
        <v>0.22298802383070601</v>
      </c>
      <c r="Y10" s="17">
        <v>0.248785962923112</v>
      </c>
      <c r="Z10" s="17">
        <v>0.26106729307450699</v>
      </c>
      <c r="AA10" s="17">
        <v>0.25854841513593801</v>
      </c>
      <c r="AB10" s="17">
        <v>0.25633402557004498</v>
      </c>
      <c r="AC10" s="17">
        <v>0.27892485115410498</v>
      </c>
      <c r="AD10" s="17">
        <v>0.247820735371858</v>
      </c>
      <c r="AE10" s="17"/>
      <c r="AF10" s="17">
        <v>0.22415426387679499</v>
      </c>
      <c r="AG10" s="17">
        <v>0.28644400800633102</v>
      </c>
      <c r="AH10" s="17">
        <v>0.224279059540368</v>
      </c>
      <c r="AI10" s="17">
        <v>0.23384116899610599</v>
      </c>
      <c r="AJ10" s="17">
        <v>0.26753262574555398</v>
      </c>
      <c r="AK10" s="17">
        <v>0.246254551478756</v>
      </c>
      <c r="AL10" s="17"/>
      <c r="AM10" s="17">
        <v>0.217876495959616</v>
      </c>
      <c r="AN10" s="17">
        <v>0.30416349493770101</v>
      </c>
      <c r="AO10" s="17">
        <v>0.23721043892892699</v>
      </c>
      <c r="AP10" s="17">
        <v>0.225838108200756</v>
      </c>
      <c r="AQ10" s="17">
        <v>0.23362897745237801</v>
      </c>
      <c r="AR10" s="17">
        <v>0.32122652881818797</v>
      </c>
      <c r="AS10" s="17">
        <v>0.23440623535074001</v>
      </c>
      <c r="AT10" s="17">
        <v>0.31435474886620501</v>
      </c>
      <c r="AU10" s="17">
        <v>0.231535800067354</v>
      </c>
      <c r="AV10" s="17">
        <v>0.24718373944806099</v>
      </c>
      <c r="AW10" s="17">
        <v>0.273212592131714</v>
      </c>
      <c r="AX10" s="17">
        <v>0.24500979508676199</v>
      </c>
      <c r="AY10" s="17">
        <v>0.188245209523177</v>
      </c>
      <c r="AZ10" s="17">
        <v>0.227328049306845</v>
      </c>
      <c r="BA10" s="17">
        <v>0.19998539919194899</v>
      </c>
      <c r="BB10" s="17">
        <v>0.29336522636574802</v>
      </c>
      <c r="BC10" s="17"/>
      <c r="BD10" s="17">
        <v>0.26236051354721301</v>
      </c>
      <c r="BE10" s="17">
        <v>0.22842643163023399</v>
      </c>
      <c r="BF10" s="17">
        <v>0.25379283614464299</v>
      </c>
      <c r="BG10" s="17"/>
      <c r="BH10" s="17">
        <v>0.24166921300765801</v>
      </c>
      <c r="BI10" s="17">
        <v>0.29017810843824099</v>
      </c>
      <c r="BJ10" s="17">
        <v>0.26276509467828602</v>
      </c>
      <c r="BK10" s="17"/>
      <c r="BL10" s="17">
        <v>0.28145185408543599</v>
      </c>
      <c r="BM10" s="17">
        <v>0.28325679096503897</v>
      </c>
      <c r="BN10" s="17">
        <v>0.27905562739520001</v>
      </c>
      <c r="BO10" s="17"/>
      <c r="BP10" s="17">
        <v>0.23707586416906601</v>
      </c>
      <c r="BQ10" s="17">
        <v>0.25178430207609598</v>
      </c>
      <c r="BR10" s="17"/>
      <c r="BS10" s="17">
        <v>0.23130356422519299</v>
      </c>
      <c r="BT10" s="17">
        <v>0.29066914539729899</v>
      </c>
      <c r="BU10" s="17">
        <v>0.27938117772832</v>
      </c>
      <c r="BV10" s="17">
        <v>0.21868984048516399</v>
      </c>
      <c r="BW10" s="17"/>
      <c r="BX10" s="17">
        <v>0.25868691083760598</v>
      </c>
      <c r="BY10" s="17">
        <v>0.169021503197191</v>
      </c>
      <c r="BZ10" s="17">
        <v>0.25428507242648701</v>
      </c>
      <c r="CA10" s="17"/>
      <c r="CB10" s="17">
        <v>0.24262617019306501</v>
      </c>
      <c r="CC10" s="17">
        <v>0.217996488211084</v>
      </c>
      <c r="CD10" s="17">
        <v>0.21080871847379701</v>
      </c>
      <c r="CE10" s="17">
        <v>0.211737355770619</v>
      </c>
      <c r="CF10" s="17">
        <v>0.31454299428235899</v>
      </c>
      <c r="CG10" s="17">
        <v>0.34383930812432001</v>
      </c>
      <c r="CH10" s="17"/>
      <c r="CI10" s="17">
        <v>0.24318782446047901</v>
      </c>
      <c r="CJ10" s="17">
        <v>0.22680776069914299</v>
      </c>
      <c r="CK10" s="17">
        <v>0.283798715832281</v>
      </c>
      <c r="CL10" s="17">
        <v>0.25651441612416698</v>
      </c>
    </row>
    <row r="11" spans="2:90" x14ac:dyDescent="0.35">
      <c r="B11" s="21" t="s">
        <v>148</v>
      </c>
      <c r="C11" s="17">
        <v>0.30774179903277499</v>
      </c>
      <c r="D11" s="17">
        <v>0.31277164778721001</v>
      </c>
      <c r="E11" s="17">
        <v>0.30502478763444402</v>
      </c>
      <c r="F11" s="17"/>
      <c r="G11" s="17">
        <v>0.32225267347159398</v>
      </c>
      <c r="H11" s="17">
        <v>0.32323210740266001</v>
      </c>
      <c r="I11" s="17">
        <v>0.25475190110547202</v>
      </c>
      <c r="J11" s="17">
        <v>0.32212475705230098</v>
      </c>
      <c r="K11" s="17">
        <v>0.343598657761779</v>
      </c>
      <c r="L11" s="17">
        <v>0.307716482668831</v>
      </c>
      <c r="M11" s="17">
        <v>0.269397638256131</v>
      </c>
      <c r="N11" s="17">
        <v>0.32465810468501899</v>
      </c>
      <c r="O11" s="17">
        <v>0.30233381788876601</v>
      </c>
      <c r="P11" s="17"/>
      <c r="Q11" s="17">
        <v>0.30700273239652998</v>
      </c>
      <c r="R11" s="17">
        <v>0.28867361977669298</v>
      </c>
      <c r="S11" s="17">
        <v>0.26547917637864099</v>
      </c>
      <c r="T11" s="17">
        <v>0.310519874391606</v>
      </c>
      <c r="U11" s="17"/>
      <c r="V11" s="17">
        <v>0.28123889564084098</v>
      </c>
      <c r="W11" s="17">
        <v>0.32192679646067202</v>
      </c>
      <c r="X11" s="17">
        <v>0.33083586937625897</v>
      </c>
      <c r="Y11" s="17">
        <v>0.29799675789416302</v>
      </c>
      <c r="Z11" s="17">
        <v>0.295698613332745</v>
      </c>
      <c r="AA11" s="17">
        <v>0.28816212807008901</v>
      </c>
      <c r="AB11" s="17">
        <v>0.31912510852168302</v>
      </c>
      <c r="AC11" s="17">
        <v>0.30458455978667798</v>
      </c>
      <c r="AD11" s="17">
        <v>0.33051168866685499</v>
      </c>
      <c r="AE11" s="17"/>
      <c r="AF11" s="17">
        <v>0.33218744740952899</v>
      </c>
      <c r="AG11" s="17">
        <v>0.28956606531502199</v>
      </c>
      <c r="AH11" s="17">
        <v>0.33248629499770599</v>
      </c>
      <c r="AI11" s="17">
        <v>0.26803845722077702</v>
      </c>
      <c r="AJ11" s="17">
        <v>0.30995646137725402</v>
      </c>
      <c r="AK11" s="17">
        <v>0.299098380179256</v>
      </c>
      <c r="AL11" s="17"/>
      <c r="AM11" s="17">
        <v>0.33711668824722002</v>
      </c>
      <c r="AN11" s="17">
        <v>0.28443248513546698</v>
      </c>
      <c r="AO11" s="17">
        <v>0.253986072078209</v>
      </c>
      <c r="AP11" s="17">
        <v>0.31063312691162298</v>
      </c>
      <c r="AQ11" s="17">
        <v>0.30870994025027698</v>
      </c>
      <c r="AR11" s="17">
        <v>0.27610570659325401</v>
      </c>
      <c r="AS11" s="17">
        <v>0.30007669629353401</v>
      </c>
      <c r="AT11" s="17">
        <v>0.282379468495635</v>
      </c>
      <c r="AU11" s="17">
        <v>0.35393363442164799</v>
      </c>
      <c r="AV11" s="17">
        <v>0.317706235452411</v>
      </c>
      <c r="AW11" s="17">
        <v>0.28974333405616198</v>
      </c>
      <c r="AX11" s="17">
        <v>0.36256342620745102</v>
      </c>
      <c r="AY11" s="17">
        <v>0.37803248033789399</v>
      </c>
      <c r="AZ11" s="17">
        <v>0.33884216781439802</v>
      </c>
      <c r="BA11" s="17">
        <v>0.30374052417303898</v>
      </c>
      <c r="BB11" s="17">
        <v>0.30882149874084602</v>
      </c>
      <c r="BC11" s="17"/>
      <c r="BD11" s="17">
        <v>0.34300221255157998</v>
      </c>
      <c r="BE11" s="17">
        <v>0.322495178854871</v>
      </c>
      <c r="BF11" s="17">
        <v>0.27183505883350001</v>
      </c>
      <c r="BG11" s="17"/>
      <c r="BH11" s="17">
        <v>0.30997244053299899</v>
      </c>
      <c r="BI11" s="17">
        <v>0.302041064622806</v>
      </c>
      <c r="BJ11" s="17">
        <v>0.29107536809212098</v>
      </c>
      <c r="BK11" s="17"/>
      <c r="BL11" s="17">
        <v>0.30884935588215401</v>
      </c>
      <c r="BM11" s="17">
        <v>0.25583653120820898</v>
      </c>
      <c r="BN11" s="17">
        <v>0.28286958925302103</v>
      </c>
      <c r="BO11" s="17"/>
      <c r="BP11" s="17">
        <v>0.313527778278334</v>
      </c>
      <c r="BQ11" s="17">
        <v>0.28627407944359701</v>
      </c>
      <c r="BR11" s="17"/>
      <c r="BS11" s="17">
        <v>0.25327603829242901</v>
      </c>
      <c r="BT11" s="17">
        <v>0.29771983504830701</v>
      </c>
      <c r="BU11" s="17">
        <v>0.309722499828614</v>
      </c>
      <c r="BV11" s="17">
        <v>0.33180833469031501</v>
      </c>
      <c r="BW11" s="17"/>
      <c r="BX11" s="17">
        <v>0.30629042983673699</v>
      </c>
      <c r="BY11" s="17">
        <v>0.347811248449856</v>
      </c>
      <c r="BZ11" s="17">
        <v>0.30542330322733302</v>
      </c>
      <c r="CA11" s="17"/>
      <c r="CB11" s="17">
        <v>0.32215184981459599</v>
      </c>
      <c r="CC11" s="17">
        <v>0.32921327687628399</v>
      </c>
      <c r="CD11" s="17">
        <v>0.31784873026641203</v>
      </c>
      <c r="CE11" s="17">
        <v>0.358414654474148</v>
      </c>
      <c r="CF11" s="17">
        <v>0.222251402810455</v>
      </c>
      <c r="CG11" s="17">
        <v>0.26517028450929597</v>
      </c>
      <c r="CH11" s="17"/>
      <c r="CI11" s="17">
        <v>0.30223955497905702</v>
      </c>
      <c r="CJ11" s="17">
        <v>0.26811685032958998</v>
      </c>
      <c r="CK11" s="17">
        <v>0.302699564786861</v>
      </c>
      <c r="CL11" s="17">
        <v>0.333688446746498</v>
      </c>
    </row>
    <row r="12" spans="2:90" ht="29" x14ac:dyDescent="0.35">
      <c r="B12" s="21" t="s">
        <v>149</v>
      </c>
      <c r="C12" s="17">
        <v>0.18400754071331701</v>
      </c>
      <c r="D12" s="17">
        <v>0.177414706799884</v>
      </c>
      <c r="E12" s="17">
        <v>0.19402554498364499</v>
      </c>
      <c r="F12" s="17"/>
      <c r="G12" s="17">
        <v>0.249033766505803</v>
      </c>
      <c r="H12" s="17">
        <v>0.21308522572365901</v>
      </c>
      <c r="I12" s="17">
        <v>0.20562467501267701</v>
      </c>
      <c r="J12" s="17">
        <v>0.180441838262731</v>
      </c>
      <c r="K12" s="17">
        <v>0.14579717452928501</v>
      </c>
      <c r="L12" s="17">
        <v>0.17231092784324101</v>
      </c>
      <c r="M12" s="17">
        <v>0.16805955065921799</v>
      </c>
      <c r="N12" s="17">
        <v>0.15718942946348399</v>
      </c>
      <c r="O12" s="17">
        <v>0.170807867969761</v>
      </c>
      <c r="P12" s="17"/>
      <c r="Q12" s="17">
        <v>0.21542152037875101</v>
      </c>
      <c r="R12" s="17">
        <v>0.102420669267395</v>
      </c>
      <c r="S12" s="17">
        <v>0.142636953551326</v>
      </c>
      <c r="T12" s="17">
        <v>0.18766860513168501</v>
      </c>
      <c r="U12" s="17"/>
      <c r="V12" s="17">
        <v>0.147408656862241</v>
      </c>
      <c r="W12" s="17">
        <v>0.19233644328795299</v>
      </c>
      <c r="X12" s="17">
        <v>0.185532629987363</v>
      </c>
      <c r="Y12" s="17">
        <v>0.19363463460434799</v>
      </c>
      <c r="Z12" s="17">
        <v>0.19943179931725</v>
      </c>
      <c r="AA12" s="17">
        <v>0.200958595414998</v>
      </c>
      <c r="AB12" s="17">
        <v>0.181968762163631</v>
      </c>
      <c r="AC12" s="17">
        <v>0.161461005046345</v>
      </c>
      <c r="AD12" s="17">
        <v>0.19503058469258699</v>
      </c>
      <c r="AE12" s="17"/>
      <c r="AF12" s="17">
        <v>0.20253198217009799</v>
      </c>
      <c r="AG12" s="17">
        <v>0.18776482792192301</v>
      </c>
      <c r="AH12" s="17">
        <v>0.180063996500685</v>
      </c>
      <c r="AI12" s="17">
        <v>0.24994340113748401</v>
      </c>
      <c r="AJ12" s="17">
        <v>0.192685593495974</v>
      </c>
      <c r="AK12" s="17">
        <v>0.15469293599033501</v>
      </c>
      <c r="AL12" s="17"/>
      <c r="AM12" s="17">
        <v>0.194973393183097</v>
      </c>
      <c r="AN12" s="17">
        <v>0.163317121747903</v>
      </c>
      <c r="AO12" s="17">
        <v>0.21159525820615299</v>
      </c>
      <c r="AP12" s="17">
        <v>0.19708462035565</v>
      </c>
      <c r="AQ12" s="17">
        <v>0.19020838343157001</v>
      </c>
      <c r="AR12" s="17">
        <v>0.14223401978070899</v>
      </c>
      <c r="AS12" s="17">
        <v>0.17014149298651299</v>
      </c>
      <c r="AT12" s="17">
        <v>0.18301296949453</v>
      </c>
      <c r="AU12" s="17">
        <v>0.18632391232828299</v>
      </c>
      <c r="AV12" s="17">
        <v>0.166736818076968</v>
      </c>
      <c r="AW12" s="17">
        <v>0.16309432950602701</v>
      </c>
      <c r="AX12" s="17">
        <v>0.202579514328349</v>
      </c>
      <c r="AY12" s="17">
        <v>0.23055134882919401</v>
      </c>
      <c r="AZ12" s="17">
        <v>0.18649643016729001</v>
      </c>
      <c r="BA12" s="17">
        <v>0.249666059212756</v>
      </c>
      <c r="BB12" s="17">
        <v>0.16931393324542701</v>
      </c>
      <c r="BC12" s="17"/>
      <c r="BD12" s="17">
        <v>0.152729104881907</v>
      </c>
      <c r="BE12" s="17">
        <v>0.206826220460092</v>
      </c>
      <c r="BF12" s="17">
        <v>0.19636448006054</v>
      </c>
      <c r="BG12" s="17"/>
      <c r="BH12" s="17">
        <v>0.199228958897536</v>
      </c>
      <c r="BI12" s="17">
        <v>0.11743194327722099</v>
      </c>
      <c r="BJ12" s="17">
        <v>0.19624703708647601</v>
      </c>
      <c r="BK12" s="17"/>
      <c r="BL12" s="17">
        <v>0.14167542353246401</v>
      </c>
      <c r="BM12" s="17">
        <v>0.16982433169021899</v>
      </c>
      <c r="BN12" s="17">
        <v>0.124725020523112</v>
      </c>
      <c r="BO12" s="17"/>
      <c r="BP12" s="17">
        <v>0.177098986448052</v>
      </c>
      <c r="BQ12" s="17">
        <v>0.197668098800868</v>
      </c>
      <c r="BR12" s="17"/>
      <c r="BS12" s="17">
        <v>0.168976527124888</v>
      </c>
      <c r="BT12" s="17">
        <v>0.13491028822843301</v>
      </c>
      <c r="BU12" s="17">
        <v>0.14629655439470601</v>
      </c>
      <c r="BV12" s="17">
        <v>0.245624198460134</v>
      </c>
      <c r="BW12" s="17"/>
      <c r="BX12" s="17">
        <v>0.18204161616304201</v>
      </c>
      <c r="BY12" s="17">
        <v>0.184316424247391</v>
      </c>
      <c r="BZ12" s="17">
        <v>0.18418332088915701</v>
      </c>
      <c r="CA12" s="17"/>
      <c r="CB12" s="17">
        <v>0.177788002440739</v>
      </c>
      <c r="CC12" s="17">
        <v>0.17237647618414401</v>
      </c>
      <c r="CD12" s="17">
        <v>0.24946630897550801</v>
      </c>
      <c r="CE12" s="17">
        <v>0.259441353559551</v>
      </c>
      <c r="CF12" s="17">
        <v>6.2523508713288795E-2</v>
      </c>
      <c r="CG12" s="17">
        <v>0.12649931584685201</v>
      </c>
      <c r="CH12" s="17"/>
      <c r="CI12" s="17">
        <v>0.25942993171102602</v>
      </c>
      <c r="CJ12" s="17">
        <v>0.14753295421420001</v>
      </c>
      <c r="CK12" s="17">
        <v>0.18519369374068301</v>
      </c>
      <c r="CL12" s="17">
        <v>0.18828291681308301</v>
      </c>
    </row>
    <row r="13" spans="2:90" x14ac:dyDescent="0.35">
      <c r="B13" s="21" t="s">
        <v>150</v>
      </c>
      <c r="C13" s="23">
        <v>5.1543808396628601E-2</v>
      </c>
      <c r="D13" s="23">
        <v>5.0064180680714797E-2</v>
      </c>
      <c r="E13" s="23">
        <v>5.3983074716281498E-2</v>
      </c>
      <c r="F13" s="23"/>
      <c r="G13" s="23">
        <v>7.35865387740883E-2</v>
      </c>
      <c r="H13" s="23">
        <v>6.9676600161975105E-2</v>
      </c>
      <c r="I13" s="23">
        <v>5.3890098549368902E-2</v>
      </c>
      <c r="J13" s="23">
        <v>5.2277708692531101E-2</v>
      </c>
      <c r="K13" s="23">
        <v>5.0062037379218501E-2</v>
      </c>
      <c r="L13" s="23">
        <v>2.04844081028717E-2</v>
      </c>
      <c r="M13" s="23">
        <v>5.3384093716924402E-2</v>
      </c>
      <c r="N13" s="23">
        <v>5.4135334984582797E-2</v>
      </c>
      <c r="O13" s="23">
        <v>3.9019324336866397E-2</v>
      </c>
      <c r="P13" s="23"/>
      <c r="Q13" s="23">
        <v>5.1009440737074703E-2</v>
      </c>
      <c r="R13" s="23">
        <v>5.8694334533345001E-2</v>
      </c>
      <c r="S13" s="23">
        <v>4.7746571472100999E-2</v>
      </c>
      <c r="T13" s="23">
        <v>5.0672366776366898E-2</v>
      </c>
      <c r="U13" s="23"/>
      <c r="V13" s="23">
        <v>4.9420309500165897E-2</v>
      </c>
      <c r="W13" s="23">
        <v>5.25255643483191E-2</v>
      </c>
      <c r="X13" s="23">
        <v>5.08077996928437E-2</v>
      </c>
      <c r="Y13" s="23">
        <v>6.2702499469146203E-2</v>
      </c>
      <c r="Z13" s="23">
        <v>2.6975301131084099E-2</v>
      </c>
      <c r="AA13" s="23">
        <v>5.9205202061934699E-2</v>
      </c>
      <c r="AB13" s="23">
        <v>5.9749680650331198E-2</v>
      </c>
      <c r="AC13" s="23">
        <v>7.8395280856948399E-2</v>
      </c>
      <c r="AD13" s="23">
        <v>4.0594653260864498E-2</v>
      </c>
      <c r="AE13" s="23"/>
      <c r="AF13" s="23">
        <v>6.8626593976775396E-2</v>
      </c>
      <c r="AG13" s="23">
        <v>5.5915594942044899E-2</v>
      </c>
      <c r="AH13" s="23">
        <v>4.8286408974989301E-2</v>
      </c>
      <c r="AI13" s="23">
        <v>6.1682399739187897E-2</v>
      </c>
      <c r="AJ13" s="23">
        <v>5.1250457562492802E-2</v>
      </c>
      <c r="AK13" s="23">
        <v>3.7104344923738902E-2</v>
      </c>
      <c r="AL13" s="23"/>
      <c r="AM13" s="23">
        <v>9.4851981800346E-2</v>
      </c>
      <c r="AN13" s="23">
        <v>9.9188306962077505E-2</v>
      </c>
      <c r="AO13" s="23">
        <v>7.1510578040682393E-2</v>
      </c>
      <c r="AP13" s="23">
        <v>2.0669751757113299E-2</v>
      </c>
      <c r="AQ13" s="23">
        <v>4.2090897850994298E-2</v>
      </c>
      <c r="AR13" s="23">
        <v>3.8894926187997302E-2</v>
      </c>
      <c r="AS13" s="23">
        <v>4.7851843317490601E-2</v>
      </c>
      <c r="AT13" s="23">
        <v>3.4211187194284003E-2</v>
      </c>
      <c r="AU13" s="23">
        <v>5.7799033419194401E-2</v>
      </c>
      <c r="AV13" s="23">
        <v>1.010869871366E-2</v>
      </c>
      <c r="AW13" s="23">
        <v>6.0897727934484898E-2</v>
      </c>
      <c r="AX13" s="23">
        <v>1.1158601302582999E-2</v>
      </c>
      <c r="AY13" s="23">
        <v>4.28750660908312E-2</v>
      </c>
      <c r="AZ13" s="23">
        <v>7.2918591644985001E-2</v>
      </c>
      <c r="BA13" s="23">
        <v>3.4745514608171699E-2</v>
      </c>
      <c r="BB13" s="23">
        <v>2.83005335130838E-2</v>
      </c>
      <c r="BC13" s="23"/>
      <c r="BD13" s="23">
        <v>3.3508578293985798E-2</v>
      </c>
      <c r="BE13" s="23">
        <v>6.4962429677945799E-2</v>
      </c>
      <c r="BF13" s="23">
        <v>5.3932363552342003E-2</v>
      </c>
      <c r="BG13" s="23"/>
      <c r="BH13" s="23">
        <v>5.17836976967503E-2</v>
      </c>
      <c r="BI13" s="23">
        <v>2.9872441239652301E-2</v>
      </c>
      <c r="BJ13" s="23">
        <v>4.1900138248400998E-2</v>
      </c>
      <c r="BK13" s="23"/>
      <c r="BL13" s="23">
        <v>3.7765503491393002E-2</v>
      </c>
      <c r="BM13" s="23">
        <v>2.8316787610757999E-2</v>
      </c>
      <c r="BN13" s="23">
        <v>3.1957755194552899E-2</v>
      </c>
      <c r="BO13" s="23"/>
      <c r="BP13" s="23">
        <v>4.7194117670695701E-2</v>
      </c>
      <c r="BQ13" s="23">
        <v>6.07305631178452E-2</v>
      </c>
      <c r="BR13" s="23"/>
      <c r="BS13" s="23">
        <v>3.5914391657960398E-2</v>
      </c>
      <c r="BT13" s="23">
        <v>3.3716771679105403E-2</v>
      </c>
      <c r="BU13" s="23">
        <v>4.2492888697283501E-2</v>
      </c>
      <c r="BV13" s="23">
        <v>5.6288751879040901E-2</v>
      </c>
      <c r="BW13" s="23"/>
      <c r="BX13" s="23">
        <v>1.5787394205311701E-2</v>
      </c>
      <c r="BY13" s="23">
        <v>5.0874933031024798E-2</v>
      </c>
      <c r="BZ13" s="23">
        <v>5.5127244845386697E-2</v>
      </c>
      <c r="CA13" s="23"/>
      <c r="CB13" s="23">
        <v>4.2517077774879397E-2</v>
      </c>
      <c r="CC13" s="23">
        <v>3.9767891654086902E-2</v>
      </c>
      <c r="CD13" s="23">
        <v>7.7335748082252895E-2</v>
      </c>
      <c r="CE13" s="23">
        <v>4.1262456358398598E-2</v>
      </c>
      <c r="CF13" s="23">
        <v>1.7041866237347401E-2</v>
      </c>
      <c r="CG13" s="23">
        <v>7.8542797216814605E-2</v>
      </c>
      <c r="CH13" s="23"/>
      <c r="CI13" s="23">
        <v>5.5785079020458199E-2</v>
      </c>
      <c r="CJ13" s="23">
        <v>4.5679060757734098E-2</v>
      </c>
      <c r="CK13" s="23">
        <v>9.9535210108902497E-2</v>
      </c>
      <c r="CL13" s="23">
        <v>4.1277400890938502E-2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891</v>
      </c>
      <c r="D7" s="10">
        <v>350</v>
      </c>
      <c r="E7" s="10">
        <v>534</v>
      </c>
      <c r="F7" s="10"/>
      <c r="G7" s="10">
        <v>79</v>
      </c>
      <c r="H7" s="10">
        <v>88</v>
      </c>
      <c r="I7" s="10">
        <v>127</v>
      </c>
      <c r="J7" s="10">
        <v>95</v>
      </c>
      <c r="K7" s="10">
        <v>86</v>
      </c>
      <c r="L7" s="10">
        <v>91</v>
      </c>
      <c r="M7" s="10">
        <v>83</v>
      </c>
      <c r="N7" s="10">
        <v>116</v>
      </c>
      <c r="O7" s="10">
        <v>126</v>
      </c>
      <c r="P7" s="10"/>
      <c r="Q7" s="10">
        <v>152</v>
      </c>
      <c r="R7" s="10">
        <v>106</v>
      </c>
      <c r="S7" s="10">
        <v>73</v>
      </c>
      <c r="T7" s="10">
        <v>544</v>
      </c>
      <c r="U7" s="10"/>
      <c r="V7" s="10">
        <v>192</v>
      </c>
      <c r="W7" s="10">
        <v>120</v>
      </c>
      <c r="X7" s="10">
        <v>75</v>
      </c>
      <c r="Y7" s="10">
        <v>69</v>
      </c>
      <c r="Z7" s="10">
        <v>68</v>
      </c>
      <c r="AA7" s="10">
        <v>118</v>
      </c>
      <c r="AB7" s="10">
        <v>76</v>
      </c>
      <c r="AC7" s="10">
        <v>49</v>
      </c>
      <c r="AD7" s="10">
        <v>124</v>
      </c>
      <c r="AE7" s="10"/>
      <c r="AF7" s="10">
        <v>180</v>
      </c>
      <c r="AG7" s="10">
        <v>167</v>
      </c>
      <c r="AH7" s="10">
        <v>60</v>
      </c>
      <c r="AI7" s="10">
        <v>37</v>
      </c>
      <c r="AJ7" s="10">
        <v>152</v>
      </c>
      <c r="AK7" s="10">
        <v>294</v>
      </c>
      <c r="AL7" s="10"/>
      <c r="AM7" s="10">
        <v>39</v>
      </c>
      <c r="AN7" s="10">
        <v>67</v>
      </c>
      <c r="AO7" s="10">
        <v>57</v>
      </c>
      <c r="AP7" s="10">
        <v>46</v>
      </c>
      <c r="AQ7" s="10">
        <v>96</v>
      </c>
      <c r="AR7" s="10">
        <v>66</v>
      </c>
      <c r="AS7" s="10">
        <v>79</v>
      </c>
      <c r="AT7" s="10">
        <v>41</v>
      </c>
      <c r="AU7" s="10">
        <v>57</v>
      </c>
      <c r="AV7" s="10">
        <v>39</v>
      </c>
      <c r="AW7" s="10">
        <v>52</v>
      </c>
      <c r="AX7" s="10">
        <v>33</v>
      </c>
      <c r="AY7" s="10">
        <v>30</v>
      </c>
      <c r="AZ7" s="10">
        <v>21</v>
      </c>
      <c r="BA7" s="10">
        <v>21</v>
      </c>
      <c r="BB7" s="10">
        <v>51</v>
      </c>
      <c r="BC7" s="10"/>
      <c r="BD7" s="10">
        <v>301</v>
      </c>
      <c r="BE7" s="10">
        <v>240</v>
      </c>
      <c r="BF7" s="10">
        <v>327</v>
      </c>
      <c r="BG7" s="10"/>
      <c r="BH7" s="10">
        <v>583</v>
      </c>
      <c r="BI7" s="10">
        <v>134</v>
      </c>
      <c r="BJ7" s="10">
        <v>82</v>
      </c>
      <c r="BK7" s="10"/>
      <c r="BL7" s="10">
        <v>29</v>
      </c>
      <c r="BM7" s="10">
        <v>112</v>
      </c>
      <c r="BN7" s="10">
        <v>83</v>
      </c>
      <c r="BO7" s="10"/>
      <c r="BP7" s="10">
        <v>180</v>
      </c>
      <c r="BQ7" s="10">
        <v>500</v>
      </c>
      <c r="BR7" s="10"/>
      <c r="BS7" s="10">
        <v>123</v>
      </c>
      <c r="BT7" s="10">
        <v>175</v>
      </c>
      <c r="BU7" s="10">
        <v>240</v>
      </c>
      <c r="BV7" s="10">
        <v>324</v>
      </c>
      <c r="BW7" s="10"/>
      <c r="BX7" s="10">
        <v>85</v>
      </c>
      <c r="BY7" s="10">
        <v>49</v>
      </c>
      <c r="BZ7" s="10">
        <v>757</v>
      </c>
      <c r="CA7" s="10"/>
      <c r="CB7" s="10">
        <v>154</v>
      </c>
      <c r="CC7" s="10">
        <v>181</v>
      </c>
      <c r="CD7" s="10">
        <v>177</v>
      </c>
      <c r="CE7" s="10">
        <v>145</v>
      </c>
      <c r="CF7" s="10">
        <v>127</v>
      </c>
      <c r="CG7" s="10">
        <v>107</v>
      </c>
      <c r="CH7" s="10"/>
      <c r="CI7" s="10">
        <v>93</v>
      </c>
      <c r="CJ7" s="10">
        <v>260</v>
      </c>
      <c r="CK7" s="10">
        <v>110</v>
      </c>
      <c r="CL7" s="10">
        <v>428</v>
      </c>
    </row>
    <row r="8" spans="2:90" ht="30" customHeight="1" x14ac:dyDescent="0.35">
      <c r="B8" s="11" t="s">
        <v>19</v>
      </c>
      <c r="C8" s="11">
        <v>864</v>
      </c>
      <c r="D8" s="11">
        <v>403</v>
      </c>
      <c r="E8" s="11">
        <v>454</v>
      </c>
      <c r="F8" s="11"/>
      <c r="G8" s="11">
        <v>94</v>
      </c>
      <c r="H8" s="11">
        <v>91</v>
      </c>
      <c r="I8" s="11">
        <v>108</v>
      </c>
      <c r="J8" s="11">
        <v>95</v>
      </c>
      <c r="K8" s="11">
        <v>81</v>
      </c>
      <c r="L8" s="11">
        <v>101</v>
      </c>
      <c r="M8" s="11">
        <v>92</v>
      </c>
      <c r="N8" s="11">
        <v>109</v>
      </c>
      <c r="O8" s="11">
        <v>94</v>
      </c>
      <c r="P8" s="11"/>
      <c r="Q8" s="11">
        <v>96</v>
      </c>
      <c r="R8" s="11">
        <v>39</v>
      </c>
      <c r="S8" s="11">
        <v>28</v>
      </c>
      <c r="T8" s="11">
        <v>682</v>
      </c>
      <c r="U8" s="11"/>
      <c r="V8" s="11">
        <v>147</v>
      </c>
      <c r="W8" s="11">
        <v>139</v>
      </c>
      <c r="X8" s="11">
        <v>85</v>
      </c>
      <c r="Y8" s="11">
        <v>90</v>
      </c>
      <c r="Z8" s="11">
        <v>66</v>
      </c>
      <c r="AA8" s="11">
        <v>99</v>
      </c>
      <c r="AB8" s="11">
        <v>80</v>
      </c>
      <c r="AC8" s="11">
        <v>41</v>
      </c>
      <c r="AD8" s="11">
        <v>118</v>
      </c>
      <c r="AE8" s="11"/>
      <c r="AF8" s="11">
        <v>182</v>
      </c>
      <c r="AG8" s="11">
        <v>170</v>
      </c>
      <c r="AH8" s="11">
        <v>67</v>
      </c>
      <c r="AI8" s="11">
        <v>40</v>
      </c>
      <c r="AJ8" s="11">
        <v>150</v>
      </c>
      <c r="AK8" s="11">
        <v>255</v>
      </c>
      <c r="AL8" s="11"/>
      <c r="AM8" s="11">
        <v>42</v>
      </c>
      <c r="AN8" s="11">
        <v>59</v>
      </c>
      <c r="AO8" s="11">
        <v>55</v>
      </c>
      <c r="AP8" s="11">
        <v>40</v>
      </c>
      <c r="AQ8" s="11">
        <v>84</v>
      </c>
      <c r="AR8" s="11">
        <v>65</v>
      </c>
      <c r="AS8" s="11">
        <v>79</v>
      </c>
      <c r="AT8" s="11">
        <v>42</v>
      </c>
      <c r="AU8" s="11">
        <v>64</v>
      </c>
      <c r="AV8" s="11">
        <v>36</v>
      </c>
      <c r="AW8" s="11">
        <v>50</v>
      </c>
      <c r="AX8" s="11">
        <v>31</v>
      </c>
      <c r="AY8" s="11">
        <v>30</v>
      </c>
      <c r="AZ8" s="11">
        <v>17</v>
      </c>
      <c r="BA8" s="11">
        <v>24</v>
      </c>
      <c r="BB8" s="11">
        <v>55</v>
      </c>
      <c r="BC8" s="11"/>
      <c r="BD8" s="11">
        <v>266</v>
      </c>
      <c r="BE8" s="11">
        <v>240</v>
      </c>
      <c r="BF8" s="11">
        <v>335</v>
      </c>
      <c r="BG8" s="11"/>
      <c r="BH8" s="11">
        <v>572</v>
      </c>
      <c r="BI8" s="11">
        <v>114</v>
      </c>
      <c r="BJ8" s="11">
        <v>84</v>
      </c>
      <c r="BK8" s="11"/>
      <c r="BL8" s="11">
        <v>27</v>
      </c>
      <c r="BM8" s="11">
        <v>94</v>
      </c>
      <c r="BN8" s="11">
        <v>69</v>
      </c>
      <c r="BO8" s="11"/>
      <c r="BP8" s="11">
        <v>176</v>
      </c>
      <c r="BQ8" s="11">
        <v>490</v>
      </c>
      <c r="BR8" s="11"/>
      <c r="BS8" s="11">
        <v>122</v>
      </c>
      <c r="BT8" s="11">
        <v>157</v>
      </c>
      <c r="BU8" s="11">
        <v>225</v>
      </c>
      <c r="BV8" s="11">
        <v>330</v>
      </c>
      <c r="BW8" s="11"/>
      <c r="BX8" s="11">
        <v>69</v>
      </c>
      <c r="BY8" s="11">
        <v>51</v>
      </c>
      <c r="BZ8" s="11">
        <v>744</v>
      </c>
      <c r="CA8" s="11"/>
      <c r="CB8" s="11">
        <v>150</v>
      </c>
      <c r="CC8" s="11">
        <v>167</v>
      </c>
      <c r="CD8" s="11">
        <v>200</v>
      </c>
      <c r="CE8" s="11">
        <v>137</v>
      </c>
      <c r="CF8" s="11">
        <v>99</v>
      </c>
      <c r="CG8" s="11">
        <v>110</v>
      </c>
      <c r="CH8" s="11"/>
      <c r="CI8" s="11">
        <v>82</v>
      </c>
      <c r="CJ8" s="11">
        <v>257</v>
      </c>
      <c r="CK8" s="11">
        <v>109</v>
      </c>
      <c r="CL8" s="11">
        <v>416</v>
      </c>
    </row>
    <row r="9" spans="2:90" x14ac:dyDescent="0.35">
      <c r="B9" s="21" t="s">
        <v>643</v>
      </c>
      <c r="C9" s="17">
        <v>0.148692759987124</v>
      </c>
      <c r="D9" s="17">
        <v>0.16795201674282501</v>
      </c>
      <c r="E9" s="17">
        <v>0.13129400874473199</v>
      </c>
      <c r="F9" s="17"/>
      <c r="G9" s="17">
        <v>0.10549500271314501</v>
      </c>
      <c r="H9" s="17">
        <v>0.11729673841143901</v>
      </c>
      <c r="I9" s="17">
        <v>0.14023759705421401</v>
      </c>
      <c r="J9" s="17">
        <v>0.150015602684305</v>
      </c>
      <c r="K9" s="17">
        <v>0.16412572293667499</v>
      </c>
      <c r="L9" s="17">
        <v>0.108591383652792</v>
      </c>
      <c r="M9" s="17">
        <v>0.15728518932851501</v>
      </c>
      <c r="N9" s="17">
        <v>0.21114379955478799</v>
      </c>
      <c r="O9" s="17">
        <v>0.179931590690183</v>
      </c>
      <c r="P9" s="17"/>
      <c r="Q9" s="17">
        <v>0.13598591466086299</v>
      </c>
      <c r="R9" s="17">
        <v>0.111035907221154</v>
      </c>
      <c r="S9" s="17">
        <v>0.16492411894687101</v>
      </c>
      <c r="T9" s="17">
        <v>0.15334040784356101</v>
      </c>
      <c r="U9" s="17"/>
      <c r="V9" s="17">
        <v>0.18823271928392701</v>
      </c>
      <c r="W9" s="17">
        <v>0.13185421608873699</v>
      </c>
      <c r="X9" s="17">
        <v>0.181897112200609</v>
      </c>
      <c r="Y9" s="17">
        <v>0.108201305906589</v>
      </c>
      <c r="Z9" s="17">
        <v>0.14141568266784799</v>
      </c>
      <c r="AA9" s="17">
        <v>9.6377118779485904E-2</v>
      </c>
      <c r="AB9" s="17">
        <v>0.120301730657164</v>
      </c>
      <c r="AC9" s="17">
        <v>0.12612903743137099</v>
      </c>
      <c r="AD9" s="17">
        <v>0.20118155801871099</v>
      </c>
      <c r="AE9" s="17"/>
      <c r="AF9" s="17">
        <v>0.13850539171210699</v>
      </c>
      <c r="AG9" s="17">
        <v>0.144891003513196</v>
      </c>
      <c r="AH9" s="17">
        <v>9.3943531523748999E-2</v>
      </c>
      <c r="AI9" s="17">
        <v>0.173033605780922</v>
      </c>
      <c r="AJ9" s="17">
        <v>0.136076088022273</v>
      </c>
      <c r="AK9" s="17">
        <v>0.17711234422261701</v>
      </c>
      <c r="AL9" s="17"/>
      <c r="AM9" s="17">
        <v>9.6161347137309602E-2</v>
      </c>
      <c r="AN9" s="17">
        <v>0.11353482600333401</v>
      </c>
      <c r="AO9" s="17">
        <v>0.14257993033112101</v>
      </c>
      <c r="AP9" s="17">
        <v>0.18651608660365199</v>
      </c>
      <c r="AQ9" s="17">
        <v>0.17552854678740401</v>
      </c>
      <c r="AR9" s="17">
        <v>0.16612971718851599</v>
      </c>
      <c r="AS9" s="17">
        <v>0.111431774693286</v>
      </c>
      <c r="AT9" s="17">
        <v>0.19236503987162801</v>
      </c>
      <c r="AU9" s="17">
        <v>0.12003140654474299</v>
      </c>
      <c r="AV9" s="17">
        <v>0.23122122928269101</v>
      </c>
      <c r="AW9" s="17">
        <v>0.19792657440300901</v>
      </c>
      <c r="AX9" s="17">
        <v>0.112384235731284</v>
      </c>
      <c r="AY9" s="17">
        <v>0.26650756222194399</v>
      </c>
      <c r="AZ9" s="17">
        <v>0.10579205411449</v>
      </c>
      <c r="BA9" s="17">
        <v>2.1544803328157398E-2</v>
      </c>
      <c r="BB9" s="17">
        <v>0.104121523428058</v>
      </c>
      <c r="BC9" s="17"/>
      <c r="BD9" s="17">
        <v>0.13986989265451</v>
      </c>
      <c r="BE9" s="17">
        <v>0.12956619520116699</v>
      </c>
      <c r="BF9" s="17">
        <v>0.171084716486233</v>
      </c>
      <c r="BG9" s="17"/>
      <c r="BH9" s="17">
        <v>0.15453478666373599</v>
      </c>
      <c r="BI9" s="17">
        <v>0.109601133283051</v>
      </c>
      <c r="BJ9" s="17">
        <v>0.170038884123561</v>
      </c>
      <c r="BK9" s="17"/>
      <c r="BL9" s="17">
        <v>9.6506322963284194E-2</v>
      </c>
      <c r="BM9" s="17">
        <v>0.14470250566349999</v>
      </c>
      <c r="BN9" s="17">
        <v>0.22565331216665899</v>
      </c>
      <c r="BO9" s="17"/>
      <c r="BP9" s="17">
        <v>0.136975984651381</v>
      </c>
      <c r="BQ9" s="17">
        <v>0.14996505872847499</v>
      </c>
      <c r="BR9" s="17"/>
      <c r="BS9" s="17">
        <v>0.193013204385555</v>
      </c>
      <c r="BT9" s="17">
        <v>0.21310753507621699</v>
      </c>
      <c r="BU9" s="17">
        <v>0.13034637177832201</v>
      </c>
      <c r="BV9" s="17">
        <v>0.117217449111683</v>
      </c>
      <c r="BW9" s="17"/>
      <c r="BX9" s="17">
        <v>0.145214334042126</v>
      </c>
      <c r="BY9" s="17">
        <v>0.118890211961102</v>
      </c>
      <c r="BZ9" s="17">
        <v>0.15106074484858101</v>
      </c>
      <c r="CA9" s="17"/>
      <c r="CB9" s="17">
        <v>0.16031095308297</v>
      </c>
      <c r="CC9" s="17">
        <v>0.141836904522638</v>
      </c>
      <c r="CD9" s="17">
        <v>7.7879762873884498E-2</v>
      </c>
      <c r="CE9" s="17">
        <v>0.13624617606536699</v>
      </c>
      <c r="CF9" s="17">
        <v>0.260632273243182</v>
      </c>
      <c r="CG9" s="17">
        <v>0.186944959905122</v>
      </c>
      <c r="CH9" s="17"/>
      <c r="CI9" s="17">
        <v>0.121372107055676</v>
      </c>
      <c r="CJ9" s="17">
        <v>0.174318844857379</v>
      </c>
      <c r="CK9" s="17">
        <v>0.13832226582973201</v>
      </c>
      <c r="CL9" s="17">
        <v>0.14094306071686899</v>
      </c>
    </row>
    <row r="10" spans="2:90" x14ac:dyDescent="0.35">
      <c r="B10" s="21" t="s">
        <v>644</v>
      </c>
      <c r="C10" s="17">
        <v>0.22709771851926999</v>
      </c>
      <c r="D10" s="17">
        <v>0.23967528918599201</v>
      </c>
      <c r="E10" s="17">
        <v>0.21675231969445599</v>
      </c>
      <c r="F10" s="17"/>
      <c r="G10" s="17">
        <v>0.19697703692236501</v>
      </c>
      <c r="H10" s="17">
        <v>0.212380585956085</v>
      </c>
      <c r="I10" s="17">
        <v>0.24625764183191901</v>
      </c>
      <c r="J10" s="17">
        <v>0.31395154243462198</v>
      </c>
      <c r="K10" s="17">
        <v>0.149333645149652</v>
      </c>
      <c r="L10" s="17">
        <v>0.225176208967453</v>
      </c>
      <c r="M10" s="17">
        <v>0.15159422747585299</v>
      </c>
      <c r="N10" s="17">
        <v>0.23767835979384799</v>
      </c>
      <c r="O10" s="17">
        <v>0.29273580918728698</v>
      </c>
      <c r="P10" s="17"/>
      <c r="Q10" s="17">
        <v>0.21592075246713899</v>
      </c>
      <c r="R10" s="17">
        <v>0.26831819247130001</v>
      </c>
      <c r="S10" s="17">
        <v>0.29941948430384502</v>
      </c>
      <c r="T10" s="17">
        <v>0.224929461342601</v>
      </c>
      <c r="U10" s="17"/>
      <c r="V10" s="17">
        <v>0.229667235120532</v>
      </c>
      <c r="W10" s="17">
        <v>0.265538505536491</v>
      </c>
      <c r="X10" s="17">
        <v>0.24093182933537299</v>
      </c>
      <c r="Y10" s="17">
        <v>0.13820083199449601</v>
      </c>
      <c r="Z10" s="17">
        <v>0.22203304467235899</v>
      </c>
      <c r="AA10" s="17">
        <v>0.30152219782681799</v>
      </c>
      <c r="AB10" s="17">
        <v>0.19813199224778699</v>
      </c>
      <c r="AC10" s="17">
        <v>0.1483593073543</v>
      </c>
      <c r="AD10" s="17">
        <v>0.22364979980196201</v>
      </c>
      <c r="AE10" s="17"/>
      <c r="AF10" s="17">
        <v>0.144164448906827</v>
      </c>
      <c r="AG10" s="17">
        <v>0.24786585343422901</v>
      </c>
      <c r="AH10" s="17">
        <v>0.24970933308510501</v>
      </c>
      <c r="AI10" s="17">
        <v>0.177851740940143</v>
      </c>
      <c r="AJ10" s="17">
        <v>0.23567873936733899</v>
      </c>
      <c r="AK10" s="17">
        <v>0.270396385830939</v>
      </c>
      <c r="AL10" s="17"/>
      <c r="AM10" s="17">
        <v>0.13123731853922099</v>
      </c>
      <c r="AN10" s="17">
        <v>0.19114394556177899</v>
      </c>
      <c r="AO10" s="17">
        <v>0.11366902362846799</v>
      </c>
      <c r="AP10" s="17">
        <v>0.28768246474434001</v>
      </c>
      <c r="AQ10" s="17">
        <v>0.223261147765801</v>
      </c>
      <c r="AR10" s="17">
        <v>0.20333633013029201</v>
      </c>
      <c r="AS10" s="17">
        <v>0.28130427612234499</v>
      </c>
      <c r="AT10" s="17">
        <v>0.34770237409029697</v>
      </c>
      <c r="AU10" s="17">
        <v>0.12921130112302201</v>
      </c>
      <c r="AV10" s="17">
        <v>0.24282939352805899</v>
      </c>
      <c r="AW10" s="17">
        <v>0.22052380761419901</v>
      </c>
      <c r="AX10" s="17">
        <v>0.364495060142633</v>
      </c>
      <c r="AY10" s="17">
        <v>0.216219532581854</v>
      </c>
      <c r="AZ10" s="17">
        <v>0.23952438722531399</v>
      </c>
      <c r="BA10" s="17">
        <v>0.37294860554701498</v>
      </c>
      <c r="BB10" s="17">
        <v>0.342281910161852</v>
      </c>
      <c r="BC10" s="17"/>
      <c r="BD10" s="17">
        <v>0.25485385662288601</v>
      </c>
      <c r="BE10" s="17">
        <v>0.214269990092577</v>
      </c>
      <c r="BF10" s="17">
        <v>0.219382896202377</v>
      </c>
      <c r="BG10" s="17"/>
      <c r="BH10" s="17">
        <v>0.22446814205060001</v>
      </c>
      <c r="BI10" s="17">
        <v>0.29102835607614702</v>
      </c>
      <c r="BJ10" s="17">
        <v>0.26671456676621602</v>
      </c>
      <c r="BK10" s="17"/>
      <c r="BL10" s="17">
        <v>0.27167920690121</v>
      </c>
      <c r="BM10" s="17">
        <v>0.30684005286605298</v>
      </c>
      <c r="BN10" s="17">
        <v>0.29429007410792402</v>
      </c>
      <c r="BO10" s="17"/>
      <c r="BP10" s="17">
        <v>0.30161541161213601</v>
      </c>
      <c r="BQ10" s="17">
        <v>0.19598385145320299</v>
      </c>
      <c r="BR10" s="17"/>
      <c r="BS10" s="17">
        <v>0.25697414313941302</v>
      </c>
      <c r="BT10" s="17">
        <v>0.23910896481416799</v>
      </c>
      <c r="BU10" s="17">
        <v>0.29706638144673198</v>
      </c>
      <c r="BV10" s="17">
        <v>0.17608591134469101</v>
      </c>
      <c r="BW10" s="17"/>
      <c r="BX10" s="17">
        <v>0.284553546355792</v>
      </c>
      <c r="BY10" s="17">
        <v>0.19995190618515599</v>
      </c>
      <c r="BZ10" s="17">
        <v>0.223590327913086</v>
      </c>
      <c r="CA10" s="17"/>
      <c r="CB10" s="17">
        <v>0.24871531823715201</v>
      </c>
      <c r="CC10" s="17">
        <v>0.19180596875464501</v>
      </c>
      <c r="CD10" s="17">
        <v>0.16696727941025799</v>
      </c>
      <c r="CE10" s="17">
        <v>0.23978178413937901</v>
      </c>
      <c r="CF10" s="17">
        <v>0.28810490279851703</v>
      </c>
      <c r="CG10" s="17">
        <v>0.28985787672617902</v>
      </c>
      <c r="CH10" s="17"/>
      <c r="CI10" s="17">
        <v>0.184775986123873</v>
      </c>
      <c r="CJ10" s="17">
        <v>0.223716245265381</v>
      </c>
      <c r="CK10" s="17">
        <v>0.25519202877714797</v>
      </c>
      <c r="CL10" s="17">
        <v>0.23018722740526801</v>
      </c>
    </row>
    <row r="11" spans="2:90" x14ac:dyDescent="0.35">
      <c r="B11" s="21" t="s">
        <v>645</v>
      </c>
      <c r="C11" s="17">
        <v>0.21822269844480799</v>
      </c>
      <c r="D11" s="17">
        <v>0.23187816939917599</v>
      </c>
      <c r="E11" s="17">
        <v>0.20880166630154601</v>
      </c>
      <c r="F11" s="17"/>
      <c r="G11" s="17">
        <v>0.13395032480305499</v>
      </c>
      <c r="H11" s="17">
        <v>0.17919362960455401</v>
      </c>
      <c r="I11" s="17">
        <v>0.199802645977191</v>
      </c>
      <c r="J11" s="17">
        <v>0.20547455602556999</v>
      </c>
      <c r="K11" s="17">
        <v>0.36575895412402099</v>
      </c>
      <c r="L11" s="17">
        <v>0.229668538725885</v>
      </c>
      <c r="M11" s="17">
        <v>0.27384610420595201</v>
      </c>
      <c r="N11" s="17">
        <v>0.220243312882063</v>
      </c>
      <c r="O11" s="17">
        <v>0.17809684082358199</v>
      </c>
      <c r="P11" s="17"/>
      <c r="Q11" s="17">
        <v>0.27983795174953502</v>
      </c>
      <c r="R11" s="17">
        <v>0.29933236331436402</v>
      </c>
      <c r="S11" s="17">
        <v>0.27039151107147003</v>
      </c>
      <c r="T11" s="17">
        <v>0.20544933054272299</v>
      </c>
      <c r="U11" s="17"/>
      <c r="V11" s="17">
        <v>0.25793506135829197</v>
      </c>
      <c r="W11" s="17">
        <v>0.15499254337106799</v>
      </c>
      <c r="X11" s="17">
        <v>0.24389372374768201</v>
      </c>
      <c r="Y11" s="17">
        <v>0.189625555195823</v>
      </c>
      <c r="Z11" s="17">
        <v>0.20895246797507899</v>
      </c>
      <c r="AA11" s="17">
        <v>0.26639494177873502</v>
      </c>
      <c r="AB11" s="17">
        <v>0.280140942304899</v>
      </c>
      <c r="AC11" s="17">
        <v>0.26133868786502501</v>
      </c>
      <c r="AD11" s="17">
        <v>0.15417914110601799</v>
      </c>
      <c r="AE11" s="17"/>
      <c r="AF11" s="17">
        <v>0.208895215516193</v>
      </c>
      <c r="AG11" s="17">
        <v>0.201899393233576</v>
      </c>
      <c r="AH11" s="17">
        <v>0.25112265779614901</v>
      </c>
      <c r="AI11" s="17">
        <v>0.14290101657015</v>
      </c>
      <c r="AJ11" s="17">
        <v>0.22874625329467899</v>
      </c>
      <c r="AK11" s="17">
        <v>0.22908195788994801</v>
      </c>
      <c r="AL11" s="17"/>
      <c r="AM11" s="17">
        <v>0.20831207165440799</v>
      </c>
      <c r="AN11" s="17">
        <v>0.28450238167266101</v>
      </c>
      <c r="AO11" s="17">
        <v>0.18541322969563001</v>
      </c>
      <c r="AP11" s="17">
        <v>0.17617579685349199</v>
      </c>
      <c r="AQ11" s="17">
        <v>0.23000203058319801</v>
      </c>
      <c r="AR11" s="17">
        <v>0.25563318325957102</v>
      </c>
      <c r="AS11" s="17">
        <v>0.23864436302391601</v>
      </c>
      <c r="AT11" s="17">
        <v>0.19897840035990799</v>
      </c>
      <c r="AU11" s="17">
        <v>0.380492880545512</v>
      </c>
      <c r="AV11" s="17">
        <v>0.27852931902149802</v>
      </c>
      <c r="AW11" s="17">
        <v>9.4476849967852605E-2</v>
      </c>
      <c r="AX11" s="17">
        <v>0.20832444144493301</v>
      </c>
      <c r="AY11" s="17">
        <v>0.20686544452487701</v>
      </c>
      <c r="AZ11" s="17">
        <v>0.21118645516616699</v>
      </c>
      <c r="BA11" s="17">
        <v>0.14129812625782001</v>
      </c>
      <c r="BB11" s="17">
        <v>0.26644342967847201</v>
      </c>
      <c r="BC11" s="17"/>
      <c r="BD11" s="17">
        <v>0.26105671421066201</v>
      </c>
      <c r="BE11" s="17">
        <v>0.19612614436925699</v>
      </c>
      <c r="BF11" s="17">
        <v>0.19563980555889199</v>
      </c>
      <c r="BG11" s="17"/>
      <c r="BH11" s="17">
        <v>0.193226691363407</v>
      </c>
      <c r="BI11" s="17">
        <v>0.286729470511841</v>
      </c>
      <c r="BJ11" s="17">
        <v>0.29981993782008598</v>
      </c>
      <c r="BK11" s="17"/>
      <c r="BL11" s="17">
        <v>0.18470023584536199</v>
      </c>
      <c r="BM11" s="17">
        <v>0.269465834219068</v>
      </c>
      <c r="BN11" s="17">
        <v>0.208893832548876</v>
      </c>
      <c r="BO11" s="17"/>
      <c r="BP11" s="17">
        <v>0.22420016582041799</v>
      </c>
      <c r="BQ11" s="17">
        <v>0.202333146583242</v>
      </c>
      <c r="BR11" s="17"/>
      <c r="BS11" s="17">
        <v>0.178912631561253</v>
      </c>
      <c r="BT11" s="17">
        <v>0.174902500507052</v>
      </c>
      <c r="BU11" s="17">
        <v>0.28214122523470497</v>
      </c>
      <c r="BV11" s="17">
        <v>0.21252070669610201</v>
      </c>
      <c r="BW11" s="17"/>
      <c r="BX11" s="17">
        <v>0.20093653581946999</v>
      </c>
      <c r="BY11" s="17">
        <v>0.24855493621809999</v>
      </c>
      <c r="BZ11" s="17">
        <v>0.217758495392361</v>
      </c>
      <c r="CA11" s="17"/>
      <c r="CB11" s="17">
        <v>0.171013448141939</v>
      </c>
      <c r="CC11" s="17">
        <v>0.209007796851788</v>
      </c>
      <c r="CD11" s="17">
        <v>0.20217710104070599</v>
      </c>
      <c r="CE11" s="17">
        <v>0.246591505393918</v>
      </c>
      <c r="CF11" s="17">
        <v>0.20525843884462799</v>
      </c>
      <c r="CG11" s="17">
        <v>0.30152042792703099</v>
      </c>
      <c r="CH11" s="17"/>
      <c r="CI11" s="17">
        <v>0.29512981013081402</v>
      </c>
      <c r="CJ11" s="17">
        <v>0.17510380726855099</v>
      </c>
      <c r="CK11" s="17">
        <v>0.30375304055892399</v>
      </c>
      <c r="CL11" s="17">
        <v>0.207287071086529</v>
      </c>
    </row>
    <row r="12" spans="2:90" x14ac:dyDescent="0.35">
      <c r="B12" s="21" t="s">
        <v>646</v>
      </c>
      <c r="C12" s="17">
        <v>0.32894760581851801</v>
      </c>
      <c r="D12" s="17">
        <v>0.29230702319802099</v>
      </c>
      <c r="E12" s="17">
        <v>0.35702477807459299</v>
      </c>
      <c r="F12" s="17"/>
      <c r="G12" s="17">
        <v>0.43324655100432202</v>
      </c>
      <c r="H12" s="17">
        <v>0.38317171768920999</v>
      </c>
      <c r="I12" s="17">
        <v>0.35526103346780802</v>
      </c>
      <c r="J12" s="17">
        <v>0.300375942498667</v>
      </c>
      <c r="K12" s="17">
        <v>0.26578507128002299</v>
      </c>
      <c r="L12" s="17">
        <v>0.33093269041343198</v>
      </c>
      <c r="M12" s="17">
        <v>0.36546961477929901</v>
      </c>
      <c r="N12" s="17">
        <v>0.267517102181551</v>
      </c>
      <c r="O12" s="17">
        <v>0.25824153778372799</v>
      </c>
      <c r="P12" s="17"/>
      <c r="Q12" s="17">
        <v>0.25469618111905801</v>
      </c>
      <c r="R12" s="17">
        <v>0.25362447225791701</v>
      </c>
      <c r="S12" s="17">
        <v>0.24548537474162099</v>
      </c>
      <c r="T12" s="17">
        <v>0.34547618434975502</v>
      </c>
      <c r="U12" s="17"/>
      <c r="V12" s="17">
        <v>0.24270321941407699</v>
      </c>
      <c r="W12" s="17">
        <v>0.38239979395099899</v>
      </c>
      <c r="X12" s="17">
        <v>0.27375691296645699</v>
      </c>
      <c r="Y12" s="17">
        <v>0.42437390931072</v>
      </c>
      <c r="Z12" s="17">
        <v>0.32607079425934199</v>
      </c>
      <c r="AA12" s="17">
        <v>0.25538101776385302</v>
      </c>
      <c r="AB12" s="17">
        <v>0.31902139305202498</v>
      </c>
      <c r="AC12" s="17">
        <v>0.36897036433444802</v>
      </c>
      <c r="AD12" s="17">
        <v>0.39688923179513003</v>
      </c>
      <c r="AE12" s="17"/>
      <c r="AF12" s="17">
        <v>0.449426835605717</v>
      </c>
      <c r="AG12" s="17">
        <v>0.33369793024642702</v>
      </c>
      <c r="AH12" s="17">
        <v>0.27142788129621798</v>
      </c>
      <c r="AI12" s="17">
        <v>0.50621363670878505</v>
      </c>
      <c r="AJ12" s="17">
        <v>0.30384555107164901</v>
      </c>
      <c r="AK12" s="17">
        <v>0.24312792531345301</v>
      </c>
      <c r="AL12" s="17"/>
      <c r="AM12" s="17">
        <v>0.43164507137334701</v>
      </c>
      <c r="AN12" s="17">
        <v>0.35976088289999297</v>
      </c>
      <c r="AO12" s="17">
        <v>0.36862182410366701</v>
      </c>
      <c r="AP12" s="17">
        <v>0.174842058184807</v>
      </c>
      <c r="AQ12" s="17">
        <v>0.28143486690733499</v>
      </c>
      <c r="AR12" s="17">
        <v>0.36736294494094801</v>
      </c>
      <c r="AS12" s="17">
        <v>0.33415550890443901</v>
      </c>
      <c r="AT12" s="17">
        <v>0.15669390142511599</v>
      </c>
      <c r="AU12" s="17">
        <v>0.30616922508747801</v>
      </c>
      <c r="AV12" s="17">
        <v>0.21727847858112001</v>
      </c>
      <c r="AW12" s="17">
        <v>0.46687355712221501</v>
      </c>
      <c r="AX12" s="17">
        <v>0.26937484789126998</v>
      </c>
      <c r="AY12" s="17">
        <v>0.273426731018032</v>
      </c>
      <c r="AZ12" s="17">
        <v>0.44349710349402999</v>
      </c>
      <c r="BA12" s="17">
        <v>0.46420846486700701</v>
      </c>
      <c r="BB12" s="17">
        <v>0.23681261479017801</v>
      </c>
      <c r="BC12" s="17"/>
      <c r="BD12" s="17">
        <v>0.27863809123411099</v>
      </c>
      <c r="BE12" s="17">
        <v>0.35704176162263501</v>
      </c>
      <c r="BF12" s="17">
        <v>0.343302584312693</v>
      </c>
      <c r="BG12" s="17"/>
      <c r="BH12" s="17">
        <v>0.34856403924433099</v>
      </c>
      <c r="BI12" s="17">
        <v>0.271314910813576</v>
      </c>
      <c r="BJ12" s="17">
        <v>0.23037358957170601</v>
      </c>
      <c r="BK12" s="17"/>
      <c r="BL12" s="17">
        <v>0.40440359575186602</v>
      </c>
      <c r="BM12" s="17">
        <v>0.200863439783241</v>
      </c>
      <c r="BN12" s="17">
        <v>0.23504404926533001</v>
      </c>
      <c r="BO12" s="17"/>
      <c r="BP12" s="17">
        <v>0.295240073436491</v>
      </c>
      <c r="BQ12" s="17">
        <v>0.35802783618175998</v>
      </c>
      <c r="BR12" s="17"/>
      <c r="BS12" s="17">
        <v>0.30114978928074299</v>
      </c>
      <c r="BT12" s="17">
        <v>0.314146097911362</v>
      </c>
      <c r="BU12" s="17">
        <v>0.243059785775564</v>
      </c>
      <c r="BV12" s="17">
        <v>0.420442032666558</v>
      </c>
      <c r="BW12" s="17"/>
      <c r="BX12" s="17">
        <v>0.28152862301613102</v>
      </c>
      <c r="BY12" s="17">
        <v>0.354934043232288</v>
      </c>
      <c r="BZ12" s="17">
        <v>0.33159670246527401</v>
      </c>
      <c r="CA12" s="17"/>
      <c r="CB12" s="17">
        <v>0.36554807867429001</v>
      </c>
      <c r="CC12" s="17">
        <v>0.38168424349964702</v>
      </c>
      <c r="CD12" s="17">
        <v>0.46130320887037102</v>
      </c>
      <c r="CE12" s="17">
        <v>0.320189925086033</v>
      </c>
      <c r="CF12" s="17">
        <v>0.15153574935349201</v>
      </c>
      <c r="CG12" s="17">
        <v>0.12935800266004799</v>
      </c>
      <c r="CH12" s="17"/>
      <c r="CI12" s="17">
        <v>0.29938551763369398</v>
      </c>
      <c r="CJ12" s="17">
        <v>0.371241586354778</v>
      </c>
      <c r="CK12" s="17">
        <v>0.15744248894502999</v>
      </c>
      <c r="CL12" s="17">
        <v>0.35359017943344201</v>
      </c>
    </row>
    <row r="13" spans="2:90" x14ac:dyDescent="0.35">
      <c r="B13" s="21" t="s">
        <v>110</v>
      </c>
      <c r="C13" s="23">
        <v>7.7039217230280399E-2</v>
      </c>
      <c r="D13" s="23">
        <v>6.8187501473986306E-2</v>
      </c>
      <c r="E13" s="23">
        <v>8.6127227184673097E-2</v>
      </c>
      <c r="F13" s="23"/>
      <c r="G13" s="23">
        <v>0.13033108455711301</v>
      </c>
      <c r="H13" s="23">
        <v>0.10795732833871199</v>
      </c>
      <c r="I13" s="23">
        <v>5.8441081668867099E-2</v>
      </c>
      <c r="J13" s="23">
        <v>3.0182356356836498E-2</v>
      </c>
      <c r="K13" s="23">
        <v>5.4996606509630203E-2</v>
      </c>
      <c r="L13" s="23">
        <v>0.105631178240438</v>
      </c>
      <c r="M13" s="23">
        <v>5.1804864210380802E-2</v>
      </c>
      <c r="N13" s="23">
        <v>6.3417425587750001E-2</v>
      </c>
      <c r="O13" s="23">
        <v>9.0994221515219506E-2</v>
      </c>
      <c r="P13" s="23"/>
      <c r="Q13" s="23">
        <v>0.113559200003406</v>
      </c>
      <c r="R13" s="23">
        <v>6.7689064735265203E-2</v>
      </c>
      <c r="S13" s="23">
        <v>1.97795109361933E-2</v>
      </c>
      <c r="T13" s="23">
        <v>7.0804615921360906E-2</v>
      </c>
      <c r="U13" s="23"/>
      <c r="V13" s="23">
        <v>8.1461764823171606E-2</v>
      </c>
      <c r="W13" s="23">
        <v>6.5214941052704201E-2</v>
      </c>
      <c r="X13" s="23">
        <v>5.9520421749877303E-2</v>
      </c>
      <c r="Y13" s="23">
        <v>0.139598397592372</v>
      </c>
      <c r="Z13" s="23">
        <v>0.101528010425372</v>
      </c>
      <c r="AA13" s="23">
        <v>8.0324723851107796E-2</v>
      </c>
      <c r="AB13" s="23">
        <v>8.2403941738125E-2</v>
      </c>
      <c r="AC13" s="23">
        <v>9.5202603014855294E-2</v>
      </c>
      <c r="AD13" s="23">
        <v>2.4100269278179001E-2</v>
      </c>
      <c r="AE13" s="23"/>
      <c r="AF13" s="23">
        <v>5.9008108259155999E-2</v>
      </c>
      <c r="AG13" s="23">
        <v>7.1645819572572406E-2</v>
      </c>
      <c r="AH13" s="23">
        <v>0.13379659629877899</v>
      </c>
      <c r="AI13" s="23">
        <v>0</v>
      </c>
      <c r="AJ13" s="23">
        <v>9.5653368244060205E-2</v>
      </c>
      <c r="AK13" s="23">
        <v>8.0281386743042402E-2</v>
      </c>
      <c r="AL13" s="23"/>
      <c r="AM13" s="23">
        <v>0.132644191295714</v>
      </c>
      <c r="AN13" s="23">
        <v>5.1057963862233199E-2</v>
      </c>
      <c r="AO13" s="23">
        <v>0.18971599224111299</v>
      </c>
      <c r="AP13" s="23">
        <v>0.17478359361370999</v>
      </c>
      <c r="AQ13" s="23">
        <v>8.9773407956260806E-2</v>
      </c>
      <c r="AR13" s="23">
        <v>7.5378244806729696E-3</v>
      </c>
      <c r="AS13" s="23">
        <v>3.4464077256014199E-2</v>
      </c>
      <c r="AT13" s="23">
        <v>0.10426028425305001</v>
      </c>
      <c r="AU13" s="23">
        <v>6.4095186699244702E-2</v>
      </c>
      <c r="AV13" s="23">
        <v>3.0141579586632199E-2</v>
      </c>
      <c r="AW13" s="23">
        <v>2.0199210892724799E-2</v>
      </c>
      <c r="AX13" s="23">
        <v>4.5421414789880703E-2</v>
      </c>
      <c r="AY13" s="23">
        <v>3.6980729653292799E-2</v>
      </c>
      <c r="AZ13" s="23">
        <v>0</v>
      </c>
      <c r="BA13" s="23">
        <v>0</v>
      </c>
      <c r="BB13" s="23">
        <v>5.0340521941440203E-2</v>
      </c>
      <c r="BC13" s="23"/>
      <c r="BD13" s="23">
        <v>6.5581445277830996E-2</v>
      </c>
      <c r="BE13" s="23">
        <v>0.102995908714364</v>
      </c>
      <c r="BF13" s="23">
        <v>7.0589997439805402E-2</v>
      </c>
      <c r="BG13" s="23"/>
      <c r="BH13" s="23">
        <v>7.9206340677925494E-2</v>
      </c>
      <c r="BI13" s="23">
        <v>4.13261293153857E-2</v>
      </c>
      <c r="BJ13" s="23">
        <v>3.3053021718431601E-2</v>
      </c>
      <c r="BK13" s="23"/>
      <c r="BL13" s="23">
        <v>4.2710638538277099E-2</v>
      </c>
      <c r="BM13" s="23">
        <v>7.8128167468138707E-2</v>
      </c>
      <c r="BN13" s="23">
        <v>3.6118731911211198E-2</v>
      </c>
      <c r="BO13" s="23"/>
      <c r="BP13" s="23">
        <v>4.1968364479574603E-2</v>
      </c>
      <c r="BQ13" s="23">
        <v>9.3690107053318997E-2</v>
      </c>
      <c r="BR13" s="23"/>
      <c r="BS13" s="23">
        <v>6.9950231633037402E-2</v>
      </c>
      <c r="BT13" s="23">
        <v>5.8734901691200797E-2</v>
      </c>
      <c r="BU13" s="23">
        <v>4.7386235764677202E-2</v>
      </c>
      <c r="BV13" s="23">
        <v>7.3733900180967302E-2</v>
      </c>
      <c r="BW13" s="23"/>
      <c r="BX13" s="23">
        <v>8.7766960766480898E-2</v>
      </c>
      <c r="BY13" s="23">
        <v>7.7668902403353696E-2</v>
      </c>
      <c r="BZ13" s="23">
        <v>7.5993729380698802E-2</v>
      </c>
      <c r="CA13" s="23"/>
      <c r="CB13" s="23">
        <v>5.4412201863649298E-2</v>
      </c>
      <c r="CC13" s="23">
        <v>7.5665086371282997E-2</v>
      </c>
      <c r="CD13" s="23">
        <v>9.1672647804781002E-2</v>
      </c>
      <c r="CE13" s="23">
        <v>5.71906093153026E-2</v>
      </c>
      <c r="CF13" s="23">
        <v>9.4468635760180705E-2</v>
      </c>
      <c r="CG13" s="23">
        <v>9.2318732781620005E-2</v>
      </c>
      <c r="CH13" s="23"/>
      <c r="CI13" s="23">
        <v>9.9336579055943605E-2</v>
      </c>
      <c r="CJ13" s="23">
        <v>5.5619516253911601E-2</v>
      </c>
      <c r="CK13" s="23">
        <v>0.14529017588916601</v>
      </c>
      <c r="CL13" s="23">
        <v>6.7992461357891804E-2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903</v>
      </c>
      <c r="D7" s="10">
        <v>379</v>
      </c>
      <c r="E7" s="10">
        <v>515</v>
      </c>
      <c r="F7" s="10"/>
      <c r="G7" s="10">
        <v>89</v>
      </c>
      <c r="H7" s="10">
        <v>88</v>
      </c>
      <c r="I7" s="10">
        <v>104</v>
      </c>
      <c r="J7" s="10">
        <v>91</v>
      </c>
      <c r="K7" s="10">
        <v>96</v>
      </c>
      <c r="L7" s="10">
        <v>85</v>
      </c>
      <c r="M7" s="10">
        <v>93</v>
      </c>
      <c r="N7" s="10">
        <v>101</v>
      </c>
      <c r="O7" s="10">
        <v>156</v>
      </c>
      <c r="P7" s="10"/>
      <c r="Q7" s="10">
        <v>133</v>
      </c>
      <c r="R7" s="10">
        <v>107</v>
      </c>
      <c r="S7" s="10">
        <v>68</v>
      </c>
      <c r="T7" s="10">
        <v>578</v>
      </c>
      <c r="U7" s="10"/>
      <c r="V7" s="10">
        <v>187</v>
      </c>
      <c r="W7" s="10">
        <v>120</v>
      </c>
      <c r="X7" s="10">
        <v>69</v>
      </c>
      <c r="Y7" s="10">
        <v>67</v>
      </c>
      <c r="Z7" s="10">
        <v>85</v>
      </c>
      <c r="AA7" s="10">
        <v>107</v>
      </c>
      <c r="AB7" s="10">
        <v>76</v>
      </c>
      <c r="AC7" s="10">
        <v>60</v>
      </c>
      <c r="AD7" s="10">
        <v>132</v>
      </c>
      <c r="AE7" s="10"/>
      <c r="AF7" s="10">
        <v>164</v>
      </c>
      <c r="AG7" s="10">
        <v>168</v>
      </c>
      <c r="AH7" s="10">
        <v>67</v>
      </c>
      <c r="AI7" s="10">
        <v>34</v>
      </c>
      <c r="AJ7" s="10">
        <v>144</v>
      </c>
      <c r="AK7" s="10">
        <v>326</v>
      </c>
      <c r="AL7" s="10"/>
      <c r="AM7" s="10">
        <v>35</v>
      </c>
      <c r="AN7" s="10">
        <v>57</v>
      </c>
      <c r="AO7" s="10">
        <v>69</v>
      </c>
      <c r="AP7" s="10">
        <v>36</v>
      </c>
      <c r="AQ7" s="10">
        <v>79</v>
      </c>
      <c r="AR7" s="10">
        <v>87</v>
      </c>
      <c r="AS7" s="10">
        <v>77</v>
      </c>
      <c r="AT7" s="10">
        <v>39</v>
      </c>
      <c r="AU7" s="10">
        <v>50</v>
      </c>
      <c r="AV7" s="10">
        <v>39</v>
      </c>
      <c r="AW7" s="10">
        <v>58</v>
      </c>
      <c r="AX7" s="10">
        <v>36</v>
      </c>
      <c r="AY7" s="10">
        <v>39</v>
      </c>
      <c r="AZ7" s="10">
        <v>14</v>
      </c>
      <c r="BA7" s="10">
        <v>22</v>
      </c>
      <c r="BB7" s="10">
        <v>55</v>
      </c>
      <c r="BC7" s="10"/>
      <c r="BD7" s="10">
        <v>311</v>
      </c>
      <c r="BE7" s="10">
        <v>249</v>
      </c>
      <c r="BF7" s="10">
        <v>326</v>
      </c>
      <c r="BG7" s="10"/>
      <c r="BH7" s="10">
        <v>600</v>
      </c>
      <c r="BI7" s="10">
        <v>131</v>
      </c>
      <c r="BJ7" s="10">
        <v>85</v>
      </c>
      <c r="BK7" s="10"/>
      <c r="BL7" s="10">
        <v>39</v>
      </c>
      <c r="BM7" s="10">
        <v>95</v>
      </c>
      <c r="BN7" s="10">
        <v>100</v>
      </c>
      <c r="BO7" s="10"/>
      <c r="BP7" s="10">
        <v>178</v>
      </c>
      <c r="BQ7" s="10">
        <v>519</v>
      </c>
      <c r="BR7" s="10"/>
      <c r="BS7" s="10">
        <v>112</v>
      </c>
      <c r="BT7" s="10">
        <v>196</v>
      </c>
      <c r="BU7" s="10">
        <v>215</v>
      </c>
      <c r="BV7" s="10">
        <v>359</v>
      </c>
      <c r="BW7" s="10"/>
      <c r="BX7" s="10">
        <v>93</v>
      </c>
      <c r="BY7" s="10">
        <v>54</v>
      </c>
      <c r="BZ7" s="10">
        <v>756</v>
      </c>
      <c r="CA7" s="10"/>
      <c r="CB7" s="10">
        <v>146</v>
      </c>
      <c r="CC7" s="10">
        <v>161</v>
      </c>
      <c r="CD7" s="10">
        <v>187</v>
      </c>
      <c r="CE7" s="10">
        <v>169</v>
      </c>
      <c r="CF7" s="10">
        <v>127</v>
      </c>
      <c r="CG7" s="10">
        <v>113</v>
      </c>
      <c r="CH7" s="10"/>
      <c r="CI7" s="10">
        <v>98</v>
      </c>
      <c r="CJ7" s="10">
        <v>245</v>
      </c>
      <c r="CK7" s="10">
        <v>126</v>
      </c>
      <c r="CL7" s="10">
        <v>434</v>
      </c>
    </row>
    <row r="8" spans="2:90" ht="30" customHeight="1" x14ac:dyDescent="0.35">
      <c r="B8" s="11" t="s">
        <v>19</v>
      </c>
      <c r="C8" s="11">
        <v>906</v>
      </c>
      <c r="D8" s="11">
        <v>458</v>
      </c>
      <c r="E8" s="11">
        <v>439</v>
      </c>
      <c r="F8" s="11"/>
      <c r="G8" s="11">
        <v>112</v>
      </c>
      <c r="H8" s="11">
        <v>91</v>
      </c>
      <c r="I8" s="11">
        <v>87</v>
      </c>
      <c r="J8" s="11">
        <v>91</v>
      </c>
      <c r="K8" s="11">
        <v>97</v>
      </c>
      <c r="L8" s="11">
        <v>95</v>
      </c>
      <c r="M8" s="11">
        <v>107</v>
      </c>
      <c r="N8" s="11">
        <v>100</v>
      </c>
      <c r="O8" s="11">
        <v>126</v>
      </c>
      <c r="P8" s="11"/>
      <c r="Q8" s="11">
        <v>83</v>
      </c>
      <c r="R8" s="11">
        <v>39</v>
      </c>
      <c r="S8" s="11">
        <v>26</v>
      </c>
      <c r="T8" s="11">
        <v>736</v>
      </c>
      <c r="U8" s="11"/>
      <c r="V8" s="11">
        <v>152</v>
      </c>
      <c r="W8" s="11">
        <v>143</v>
      </c>
      <c r="X8" s="11">
        <v>80</v>
      </c>
      <c r="Y8" s="11">
        <v>99</v>
      </c>
      <c r="Z8" s="11">
        <v>82</v>
      </c>
      <c r="AA8" s="11">
        <v>87</v>
      </c>
      <c r="AB8" s="11">
        <v>90</v>
      </c>
      <c r="AC8" s="11">
        <v>48</v>
      </c>
      <c r="AD8" s="11">
        <v>126</v>
      </c>
      <c r="AE8" s="11"/>
      <c r="AF8" s="11">
        <v>170</v>
      </c>
      <c r="AG8" s="11">
        <v>165</v>
      </c>
      <c r="AH8" s="11">
        <v>82</v>
      </c>
      <c r="AI8" s="11">
        <v>35</v>
      </c>
      <c r="AJ8" s="11">
        <v>150</v>
      </c>
      <c r="AK8" s="11">
        <v>304</v>
      </c>
      <c r="AL8" s="11"/>
      <c r="AM8" s="11">
        <v>34</v>
      </c>
      <c r="AN8" s="11">
        <v>54</v>
      </c>
      <c r="AO8" s="11">
        <v>70</v>
      </c>
      <c r="AP8" s="11">
        <v>34</v>
      </c>
      <c r="AQ8" s="11">
        <v>77</v>
      </c>
      <c r="AR8" s="11">
        <v>91</v>
      </c>
      <c r="AS8" s="11">
        <v>73</v>
      </c>
      <c r="AT8" s="11">
        <v>44</v>
      </c>
      <c r="AU8" s="11">
        <v>50</v>
      </c>
      <c r="AV8" s="11">
        <v>38</v>
      </c>
      <c r="AW8" s="11">
        <v>56</v>
      </c>
      <c r="AX8" s="11">
        <v>36</v>
      </c>
      <c r="AY8" s="11">
        <v>38</v>
      </c>
      <c r="AZ8" s="11">
        <v>16</v>
      </c>
      <c r="BA8" s="11">
        <v>23</v>
      </c>
      <c r="BB8" s="11">
        <v>58</v>
      </c>
      <c r="BC8" s="11"/>
      <c r="BD8" s="11">
        <v>288</v>
      </c>
      <c r="BE8" s="11">
        <v>268</v>
      </c>
      <c r="BF8" s="11">
        <v>330</v>
      </c>
      <c r="BG8" s="11"/>
      <c r="BH8" s="11">
        <v>614</v>
      </c>
      <c r="BI8" s="11">
        <v>116</v>
      </c>
      <c r="BJ8" s="11">
        <v>83</v>
      </c>
      <c r="BK8" s="11"/>
      <c r="BL8" s="11">
        <v>37</v>
      </c>
      <c r="BM8" s="11">
        <v>85</v>
      </c>
      <c r="BN8" s="11">
        <v>83</v>
      </c>
      <c r="BO8" s="11"/>
      <c r="BP8" s="11">
        <v>179</v>
      </c>
      <c r="BQ8" s="11">
        <v>528</v>
      </c>
      <c r="BR8" s="11"/>
      <c r="BS8" s="11">
        <v>112</v>
      </c>
      <c r="BT8" s="11">
        <v>189</v>
      </c>
      <c r="BU8" s="11">
        <v>217</v>
      </c>
      <c r="BV8" s="11">
        <v>368</v>
      </c>
      <c r="BW8" s="11"/>
      <c r="BX8" s="11">
        <v>79</v>
      </c>
      <c r="BY8" s="11">
        <v>55</v>
      </c>
      <c r="BZ8" s="11">
        <v>772</v>
      </c>
      <c r="CA8" s="11"/>
      <c r="CB8" s="11">
        <v>154</v>
      </c>
      <c r="CC8" s="11">
        <v>159</v>
      </c>
      <c r="CD8" s="11">
        <v>213</v>
      </c>
      <c r="CE8" s="11">
        <v>149</v>
      </c>
      <c r="CF8" s="11">
        <v>105</v>
      </c>
      <c r="CG8" s="11">
        <v>126</v>
      </c>
      <c r="CH8" s="11"/>
      <c r="CI8" s="11">
        <v>101</v>
      </c>
      <c r="CJ8" s="11">
        <v>255</v>
      </c>
      <c r="CK8" s="11">
        <v>121</v>
      </c>
      <c r="CL8" s="11">
        <v>428</v>
      </c>
    </row>
    <row r="9" spans="2:90" x14ac:dyDescent="0.35">
      <c r="B9" s="21" t="s">
        <v>643</v>
      </c>
      <c r="C9" s="17">
        <v>0.13248334508861001</v>
      </c>
      <c r="D9" s="17">
        <v>0.15226877593209701</v>
      </c>
      <c r="E9" s="17">
        <v>0.11459517993651699</v>
      </c>
      <c r="F9" s="17"/>
      <c r="G9" s="17">
        <v>0.15280201831152099</v>
      </c>
      <c r="H9" s="17">
        <v>0.13961460516369401</v>
      </c>
      <c r="I9" s="17">
        <v>0.15625783174433799</v>
      </c>
      <c r="J9" s="17">
        <v>0.120238106818705</v>
      </c>
      <c r="K9" s="17">
        <v>0.16998778754994301</v>
      </c>
      <c r="L9" s="17">
        <v>8.2615006016500694E-2</v>
      </c>
      <c r="M9" s="17">
        <v>0.110742285529374</v>
      </c>
      <c r="N9" s="17">
        <v>0.10635385820604699</v>
      </c>
      <c r="O9" s="17">
        <v>0.14958992638176599</v>
      </c>
      <c r="P9" s="17"/>
      <c r="Q9" s="17">
        <v>0.13354190109554301</v>
      </c>
      <c r="R9" s="17">
        <v>0.120205052118516</v>
      </c>
      <c r="S9" s="17">
        <v>0.18311709996853001</v>
      </c>
      <c r="T9" s="17">
        <v>0.13085928952900999</v>
      </c>
      <c r="U9" s="17"/>
      <c r="V9" s="17">
        <v>0.16663133775994199</v>
      </c>
      <c r="W9" s="17">
        <v>0.106544572901697</v>
      </c>
      <c r="X9" s="17">
        <v>0.112349219582384</v>
      </c>
      <c r="Y9" s="17">
        <v>0.109292255963738</v>
      </c>
      <c r="Z9" s="17">
        <v>0.120387567215738</v>
      </c>
      <c r="AA9" s="17">
        <v>0.16072495011805199</v>
      </c>
      <c r="AB9" s="17">
        <v>0.121119648166213</v>
      </c>
      <c r="AC9" s="17">
        <v>0.24003834986324099</v>
      </c>
      <c r="AD9" s="17">
        <v>0.106921741205406</v>
      </c>
      <c r="AE9" s="17"/>
      <c r="AF9" s="17">
        <v>0.115258040079778</v>
      </c>
      <c r="AG9" s="17">
        <v>0.13947883721779</v>
      </c>
      <c r="AH9" s="17">
        <v>0.11486884830485999</v>
      </c>
      <c r="AI9" s="17">
        <v>0.13168927967420099</v>
      </c>
      <c r="AJ9" s="17">
        <v>0.11760533344303301</v>
      </c>
      <c r="AK9" s="17">
        <v>0.150525037706364</v>
      </c>
      <c r="AL9" s="17"/>
      <c r="AM9" s="17">
        <v>0.155444239387834</v>
      </c>
      <c r="AN9" s="17">
        <v>0.105610309646293</v>
      </c>
      <c r="AO9" s="17">
        <v>9.3569815057901004E-2</v>
      </c>
      <c r="AP9" s="17">
        <v>0.18838569349623399</v>
      </c>
      <c r="AQ9" s="17">
        <v>0.19542871927920699</v>
      </c>
      <c r="AR9" s="17">
        <v>0.14827736236629199</v>
      </c>
      <c r="AS9" s="17">
        <v>0.14332170160044599</v>
      </c>
      <c r="AT9" s="17">
        <v>0.13834571621153</v>
      </c>
      <c r="AU9" s="17">
        <v>3.5869572956831602E-2</v>
      </c>
      <c r="AV9" s="17">
        <v>0.10892288510831701</v>
      </c>
      <c r="AW9" s="17">
        <v>0.17303816533927599</v>
      </c>
      <c r="AX9" s="17">
        <v>0.13508453070040899</v>
      </c>
      <c r="AY9" s="17">
        <v>0.179929305858857</v>
      </c>
      <c r="AZ9" s="17">
        <v>4.2825540334387402E-2</v>
      </c>
      <c r="BA9" s="17">
        <v>0.16697345031808</v>
      </c>
      <c r="BB9" s="17">
        <v>9.1830596630084096E-2</v>
      </c>
      <c r="BC9" s="17"/>
      <c r="BD9" s="17">
        <v>0.14371203693978299</v>
      </c>
      <c r="BE9" s="17">
        <v>0.137896092929152</v>
      </c>
      <c r="BF9" s="17">
        <v>0.117598961557333</v>
      </c>
      <c r="BG9" s="17"/>
      <c r="BH9" s="17">
        <v>0.13090114265754499</v>
      </c>
      <c r="BI9" s="17">
        <v>0.156778302870138</v>
      </c>
      <c r="BJ9" s="17">
        <v>0.13086429000837699</v>
      </c>
      <c r="BK9" s="17"/>
      <c r="BL9" s="17">
        <v>0.17608813059088799</v>
      </c>
      <c r="BM9" s="17">
        <v>0.107823405533957</v>
      </c>
      <c r="BN9" s="17">
        <v>0.151407800630002</v>
      </c>
      <c r="BO9" s="17"/>
      <c r="BP9" s="17">
        <v>0.13006845244423901</v>
      </c>
      <c r="BQ9" s="17">
        <v>0.125905704498326</v>
      </c>
      <c r="BR9" s="17"/>
      <c r="BS9" s="17">
        <v>0.19541517582798101</v>
      </c>
      <c r="BT9" s="17">
        <v>0.22116231522313001</v>
      </c>
      <c r="BU9" s="17">
        <v>0.109750768802475</v>
      </c>
      <c r="BV9" s="17">
        <v>8.4162428714432996E-2</v>
      </c>
      <c r="BW9" s="17"/>
      <c r="BX9" s="17">
        <v>0.18524331501691499</v>
      </c>
      <c r="BY9" s="17">
        <v>0.17889951512654401</v>
      </c>
      <c r="BZ9" s="17">
        <v>0.123781081806145</v>
      </c>
      <c r="CA9" s="17"/>
      <c r="CB9" s="17">
        <v>0.13133305977248799</v>
      </c>
      <c r="CC9" s="17">
        <v>0.135228989977737</v>
      </c>
      <c r="CD9" s="17">
        <v>0.105333333033406</v>
      </c>
      <c r="CE9" s="17">
        <v>8.0655603763817002E-2</v>
      </c>
      <c r="CF9" s="17">
        <v>0.19444452567090401</v>
      </c>
      <c r="CG9" s="17">
        <v>0.18600066820672501</v>
      </c>
      <c r="CH9" s="17"/>
      <c r="CI9" s="17">
        <v>8.6498015404314094E-2</v>
      </c>
      <c r="CJ9" s="17">
        <v>0.18947173880922899</v>
      </c>
      <c r="CK9" s="17">
        <v>7.8607216368921207E-2</v>
      </c>
      <c r="CL9" s="17">
        <v>0.124539095803893</v>
      </c>
    </row>
    <row r="10" spans="2:90" x14ac:dyDescent="0.35">
      <c r="B10" s="21" t="s">
        <v>644</v>
      </c>
      <c r="C10" s="17">
        <v>0.223423840280425</v>
      </c>
      <c r="D10" s="17">
        <v>0.20712191756717899</v>
      </c>
      <c r="E10" s="17">
        <v>0.23827982785753901</v>
      </c>
      <c r="F10" s="17"/>
      <c r="G10" s="17">
        <v>0.23343844369126401</v>
      </c>
      <c r="H10" s="17">
        <v>0.15632410638150501</v>
      </c>
      <c r="I10" s="17">
        <v>0.20128324978863801</v>
      </c>
      <c r="J10" s="17">
        <v>0.18999009654475499</v>
      </c>
      <c r="K10" s="17">
        <v>0.214685000410446</v>
      </c>
      <c r="L10" s="17">
        <v>0.220857298334251</v>
      </c>
      <c r="M10" s="17">
        <v>0.26252313055843302</v>
      </c>
      <c r="N10" s="17">
        <v>0.25932237038851103</v>
      </c>
      <c r="O10" s="17">
        <v>0.25003672788124098</v>
      </c>
      <c r="P10" s="17"/>
      <c r="Q10" s="17">
        <v>0.301880040554935</v>
      </c>
      <c r="R10" s="17">
        <v>0.244527287753982</v>
      </c>
      <c r="S10" s="17">
        <v>0.20801638226966099</v>
      </c>
      <c r="T10" s="17">
        <v>0.21877047642528999</v>
      </c>
      <c r="U10" s="17"/>
      <c r="V10" s="17">
        <v>0.230708506008824</v>
      </c>
      <c r="W10" s="17">
        <v>0.25165597176179</v>
      </c>
      <c r="X10" s="17">
        <v>0.112361287524541</v>
      </c>
      <c r="Y10" s="17">
        <v>0.202288330095414</v>
      </c>
      <c r="Z10" s="17">
        <v>0.22873442773057601</v>
      </c>
      <c r="AA10" s="17">
        <v>0.26668812188968699</v>
      </c>
      <c r="AB10" s="17">
        <v>0.23503746862351399</v>
      </c>
      <c r="AC10" s="17">
        <v>0.20080487911075401</v>
      </c>
      <c r="AD10" s="17">
        <v>0.23635232369055501</v>
      </c>
      <c r="AE10" s="17"/>
      <c r="AF10" s="17">
        <v>0.23506308336770201</v>
      </c>
      <c r="AG10" s="17">
        <v>0.24470709152888701</v>
      </c>
      <c r="AH10" s="17">
        <v>0.167627512556806</v>
      </c>
      <c r="AI10" s="17">
        <v>0.107071112812128</v>
      </c>
      <c r="AJ10" s="17">
        <v>0.200472720633072</v>
      </c>
      <c r="AK10" s="17">
        <v>0.245138678023162</v>
      </c>
      <c r="AL10" s="17"/>
      <c r="AM10" s="17">
        <v>0.247381796043565</v>
      </c>
      <c r="AN10" s="17">
        <v>0.250417398116627</v>
      </c>
      <c r="AO10" s="17">
        <v>0.27321777125187102</v>
      </c>
      <c r="AP10" s="17">
        <v>0.26763810099000601</v>
      </c>
      <c r="AQ10" s="17">
        <v>0.16565647438661499</v>
      </c>
      <c r="AR10" s="17">
        <v>0.19871400786100499</v>
      </c>
      <c r="AS10" s="17">
        <v>0.26114689896430299</v>
      </c>
      <c r="AT10" s="17">
        <v>0.17435749264820199</v>
      </c>
      <c r="AU10" s="17">
        <v>0.211356642522049</v>
      </c>
      <c r="AV10" s="17">
        <v>0.28894987680418899</v>
      </c>
      <c r="AW10" s="17">
        <v>0.17530340888787799</v>
      </c>
      <c r="AX10" s="17">
        <v>0.19810884809389301</v>
      </c>
      <c r="AY10" s="17">
        <v>0.32213060166509899</v>
      </c>
      <c r="AZ10" s="17">
        <v>0.44404816250399198</v>
      </c>
      <c r="BA10" s="17">
        <v>0.171820333367735</v>
      </c>
      <c r="BB10" s="17">
        <v>0.22474694473398099</v>
      </c>
      <c r="BC10" s="17"/>
      <c r="BD10" s="17">
        <v>0.23570801445241199</v>
      </c>
      <c r="BE10" s="17">
        <v>0.18294412894210299</v>
      </c>
      <c r="BF10" s="17">
        <v>0.24904657900846799</v>
      </c>
      <c r="BG10" s="17"/>
      <c r="BH10" s="17">
        <v>0.194194885441762</v>
      </c>
      <c r="BI10" s="17">
        <v>0.31152665004173602</v>
      </c>
      <c r="BJ10" s="17">
        <v>0.30891275176785998</v>
      </c>
      <c r="BK10" s="17"/>
      <c r="BL10" s="17">
        <v>0.39930312274371899</v>
      </c>
      <c r="BM10" s="17">
        <v>0.28134796522212502</v>
      </c>
      <c r="BN10" s="17">
        <v>0.29640804809858301</v>
      </c>
      <c r="BO10" s="17"/>
      <c r="BP10" s="17">
        <v>0.24174814926996299</v>
      </c>
      <c r="BQ10" s="17">
        <v>0.221922753425427</v>
      </c>
      <c r="BR10" s="17"/>
      <c r="BS10" s="17">
        <v>0.25656968243221601</v>
      </c>
      <c r="BT10" s="17">
        <v>0.254451452507644</v>
      </c>
      <c r="BU10" s="17">
        <v>0.24965616068254301</v>
      </c>
      <c r="BV10" s="17">
        <v>0.18526220838384899</v>
      </c>
      <c r="BW10" s="17"/>
      <c r="BX10" s="17">
        <v>0.25726639257052902</v>
      </c>
      <c r="BY10" s="17">
        <v>0.172973178274098</v>
      </c>
      <c r="BZ10" s="17">
        <v>0.223576436025367</v>
      </c>
      <c r="CA10" s="17"/>
      <c r="CB10" s="17">
        <v>0.28053952893217698</v>
      </c>
      <c r="CC10" s="17">
        <v>0.168876857487541</v>
      </c>
      <c r="CD10" s="17">
        <v>0.14678586759144299</v>
      </c>
      <c r="CE10" s="17">
        <v>0.26159127824405098</v>
      </c>
      <c r="CF10" s="17">
        <v>0.28348656993829002</v>
      </c>
      <c r="CG10" s="17">
        <v>0.25707165479967498</v>
      </c>
      <c r="CH10" s="17"/>
      <c r="CI10" s="17">
        <v>0.18245759832303199</v>
      </c>
      <c r="CJ10" s="17">
        <v>0.239593797957661</v>
      </c>
      <c r="CK10" s="17">
        <v>0.25467191126574901</v>
      </c>
      <c r="CL10" s="17">
        <v>0.214551774782171</v>
      </c>
    </row>
    <row r="11" spans="2:90" x14ac:dyDescent="0.35">
      <c r="B11" s="21" t="s">
        <v>645</v>
      </c>
      <c r="C11" s="17">
        <v>0.24347280595561799</v>
      </c>
      <c r="D11" s="17">
        <v>0.25052615238117598</v>
      </c>
      <c r="E11" s="17">
        <v>0.23493621577618101</v>
      </c>
      <c r="F11" s="17"/>
      <c r="G11" s="17">
        <v>0.19582080745800601</v>
      </c>
      <c r="H11" s="17">
        <v>0.29360530209053398</v>
      </c>
      <c r="I11" s="17">
        <v>0.259603267379105</v>
      </c>
      <c r="J11" s="17">
        <v>0.21166706680573399</v>
      </c>
      <c r="K11" s="17">
        <v>0.20952185039012999</v>
      </c>
      <c r="L11" s="17">
        <v>0.26002240234509699</v>
      </c>
      <c r="M11" s="17">
        <v>0.27159611632747899</v>
      </c>
      <c r="N11" s="17">
        <v>0.26076138458048298</v>
      </c>
      <c r="O11" s="17">
        <v>0.23760444574865699</v>
      </c>
      <c r="P11" s="17"/>
      <c r="Q11" s="17">
        <v>0.19980229138120201</v>
      </c>
      <c r="R11" s="17">
        <v>0.22341247215044599</v>
      </c>
      <c r="S11" s="17">
        <v>0.294385485169673</v>
      </c>
      <c r="T11" s="17">
        <v>0.24828304612282301</v>
      </c>
      <c r="U11" s="17"/>
      <c r="V11" s="17">
        <v>0.27842716439420701</v>
      </c>
      <c r="W11" s="17">
        <v>0.244028981493257</v>
      </c>
      <c r="X11" s="17">
        <v>0.23057049242175601</v>
      </c>
      <c r="Y11" s="17">
        <v>0.28643925638985501</v>
      </c>
      <c r="Z11" s="17">
        <v>0.111772843692917</v>
      </c>
      <c r="AA11" s="17">
        <v>0.21361119201966799</v>
      </c>
      <c r="AB11" s="17">
        <v>0.29709130955462798</v>
      </c>
      <c r="AC11" s="17">
        <v>0.25856817231805901</v>
      </c>
      <c r="AD11" s="17">
        <v>0.23702342090337999</v>
      </c>
      <c r="AE11" s="17"/>
      <c r="AF11" s="17">
        <v>0.260210125600492</v>
      </c>
      <c r="AG11" s="17">
        <v>0.230106755252275</v>
      </c>
      <c r="AH11" s="17">
        <v>0.31044095818383</v>
      </c>
      <c r="AI11" s="17">
        <v>0.15939107263525201</v>
      </c>
      <c r="AJ11" s="17">
        <v>0.29144814646185502</v>
      </c>
      <c r="AK11" s="17">
        <v>0.209291105746543</v>
      </c>
      <c r="AL11" s="17"/>
      <c r="AM11" s="17">
        <v>0.22164425367968699</v>
      </c>
      <c r="AN11" s="17">
        <v>0.26940354509547598</v>
      </c>
      <c r="AO11" s="17">
        <v>0.16882004860755701</v>
      </c>
      <c r="AP11" s="17">
        <v>0.220062466225284</v>
      </c>
      <c r="AQ11" s="17">
        <v>0.21444496719296699</v>
      </c>
      <c r="AR11" s="17">
        <v>0.28270307389835098</v>
      </c>
      <c r="AS11" s="17">
        <v>0.265313931779113</v>
      </c>
      <c r="AT11" s="17">
        <v>0.374890498913236</v>
      </c>
      <c r="AU11" s="17">
        <v>0.34931098333955701</v>
      </c>
      <c r="AV11" s="17">
        <v>0.24625647151176699</v>
      </c>
      <c r="AW11" s="17">
        <v>0.243883662094762</v>
      </c>
      <c r="AX11" s="17">
        <v>0.26056242705576999</v>
      </c>
      <c r="AY11" s="17">
        <v>0.13027879814323601</v>
      </c>
      <c r="AZ11" s="17">
        <v>0.33914022924314802</v>
      </c>
      <c r="BA11" s="17">
        <v>0.37530591025571602</v>
      </c>
      <c r="BB11" s="17">
        <v>0.21684136613973701</v>
      </c>
      <c r="BC11" s="17"/>
      <c r="BD11" s="17">
        <v>0.226034323404638</v>
      </c>
      <c r="BE11" s="17">
        <v>0.26694622812813201</v>
      </c>
      <c r="BF11" s="17">
        <v>0.24260250144513501</v>
      </c>
      <c r="BG11" s="17"/>
      <c r="BH11" s="17">
        <v>0.25301060542230602</v>
      </c>
      <c r="BI11" s="17">
        <v>0.23840226044632101</v>
      </c>
      <c r="BJ11" s="17">
        <v>0.27625139983543701</v>
      </c>
      <c r="BK11" s="17"/>
      <c r="BL11" s="17">
        <v>0.23251580936191199</v>
      </c>
      <c r="BM11" s="17">
        <v>0.17963237782635499</v>
      </c>
      <c r="BN11" s="17">
        <v>0.220064539631672</v>
      </c>
      <c r="BO11" s="17"/>
      <c r="BP11" s="17">
        <v>0.24858188376012999</v>
      </c>
      <c r="BQ11" s="17">
        <v>0.246603038025654</v>
      </c>
      <c r="BR11" s="17"/>
      <c r="BS11" s="17">
        <v>0.204050878118925</v>
      </c>
      <c r="BT11" s="17">
        <v>0.28457141428869398</v>
      </c>
      <c r="BU11" s="17">
        <v>0.28035463683475498</v>
      </c>
      <c r="BV11" s="17">
        <v>0.21016270082879299</v>
      </c>
      <c r="BW11" s="17"/>
      <c r="BX11" s="17">
        <v>0.230695505651864</v>
      </c>
      <c r="BY11" s="17">
        <v>0.18698311158925801</v>
      </c>
      <c r="BZ11" s="17">
        <v>0.24881479062519399</v>
      </c>
      <c r="CA11" s="17"/>
      <c r="CB11" s="17">
        <v>0.26466063758133301</v>
      </c>
      <c r="CC11" s="17">
        <v>0.22810587774674099</v>
      </c>
      <c r="CD11" s="17">
        <v>0.23403862313197199</v>
      </c>
      <c r="CE11" s="17">
        <v>0.228050578702479</v>
      </c>
      <c r="CF11" s="17">
        <v>0.21026494285953101</v>
      </c>
      <c r="CG11" s="17">
        <v>0.29888271032171998</v>
      </c>
      <c r="CH11" s="17"/>
      <c r="CI11" s="17">
        <v>0.230523628017124</v>
      </c>
      <c r="CJ11" s="17">
        <v>0.158915396680813</v>
      </c>
      <c r="CK11" s="17">
        <v>0.36131666364282</v>
      </c>
      <c r="CL11" s="17">
        <v>0.263586386142664</v>
      </c>
    </row>
    <row r="12" spans="2:90" x14ac:dyDescent="0.35">
      <c r="B12" s="21" t="s">
        <v>646</v>
      </c>
      <c r="C12" s="17">
        <v>0.338559261357334</v>
      </c>
      <c r="D12" s="17">
        <v>0.330120236367134</v>
      </c>
      <c r="E12" s="17">
        <v>0.34664870448736601</v>
      </c>
      <c r="F12" s="17"/>
      <c r="G12" s="17">
        <v>0.340369284612697</v>
      </c>
      <c r="H12" s="17">
        <v>0.36080173782803698</v>
      </c>
      <c r="I12" s="17">
        <v>0.326186006232911</v>
      </c>
      <c r="J12" s="17">
        <v>0.41278680482466501</v>
      </c>
      <c r="K12" s="17">
        <v>0.33208517185363801</v>
      </c>
      <c r="L12" s="17">
        <v>0.32326446652577601</v>
      </c>
      <c r="M12" s="17">
        <v>0.30976485531269399</v>
      </c>
      <c r="N12" s="17">
        <v>0.32923998736592403</v>
      </c>
      <c r="O12" s="17">
        <v>0.32376423310982799</v>
      </c>
      <c r="P12" s="17"/>
      <c r="Q12" s="17">
        <v>0.30475018050052899</v>
      </c>
      <c r="R12" s="17">
        <v>0.36039094136052802</v>
      </c>
      <c r="S12" s="17">
        <v>0.30492983772005799</v>
      </c>
      <c r="T12" s="17">
        <v>0.34228106605577302</v>
      </c>
      <c r="U12" s="17"/>
      <c r="V12" s="17">
        <v>0.29359139757570901</v>
      </c>
      <c r="W12" s="17">
        <v>0.38630990095756601</v>
      </c>
      <c r="X12" s="17">
        <v>0.50138540932866105</v>
      </c>
      <c r="Y12" s="17">
        <v>0.28932352610496798</v>
      </c>
      <c r="Z12" s="17">
        <v>0.47817512473935803</v>
      </c>
      <c r="AA12" s="17">
        <v>0.294645464554464</v>
      </c>
      <c r="AB12" s="17">
        <v>0.27954428617777499</v>
      </c>
      <c r="AC12" s="17">
        <v>0.20188986489646901</v>
      </c>
      <c r="AD12" s="17">
        <v>0.308863951347078</v>
      </c>
      <c r="AE12" s="17"/>
      <c r="AF12" s="17">
        <v>0.30580244208999002</v>
      </c>
      <c r="AG12" s="17">
        <v>0.33116946908160599</v>
      </c>
      <c r="AH12" s="17">
        <v>0.35735031684184998</v>
      </c>
      <c r="AI12" s="17">
        <v>0.55474415868920801</v>
      </c>
      <c r="AJ12" s="17">
        <v>0.32259394856821599</v>
      </c>
      <c r="AK12" s="17">
        <v>0.33881795933127801</v>
      </c>
      <c r="AL12" s="17"/>
      <c r="AM12" s="17">
        <v>0.27893174018627198</v>
      </c>
      <c r="AN12" s="17">
        <v>0.23750586914079599</v>
      </c>
      <c r="AO12" s="17">
        <v>0.36939890354367</v>
      </c>
      <c r="AP12" s="17">
        <v>0.31058294333824599</v>
      </c>
      <c r="AQ12" s="17">
        <v>0.357795754926786</v>
      </c>
      <c r="AR12" s="17">
        <v>0.28316807032427499</v>
      </c>
      <c r="AS12" s="17">
        <v>0.32121261094807502</v>
      </c>
      <c r="AT12" s="17">
        <v>0.30606817541373699</v>
      </c>
      <c r="AU12" s="17">
        <v>0.34565205316564601</v>
      </c>
      <c r="AV12" s="17">
        <v>0.337937112580037</v>
      </c>
      <c r="AW12" s="17">
        <v>0.35464258406855098</v>
      </c>
      <c r="AX12" s="17">
        <v>0.38377300119000901</v>
      </c>
      <c r="AY12" s="17">
        <v>0.299922653798877</v>
      </c>
      <c r="AZ12" s="17">
        <v>0.152990959538191</v>
      </c>
      <c r="BA12" s="17">
        <v>0.28590030605847</v>
      </c>
      <c r="BB12" s="17">
        <v>0.43339107787056602</v>
      </c>
      <c r="BC12" s="17"/>
      <c r="BD12" s="17">
        <v>0.32633616973967899</v>
      </c>
      <c r="BE12" s="17">
        <v>0.34820233921009802</v>
      </c>
      <c r="BF12" s="17">
        <v>0.345461737059441</v>
      </c>
      <c r="BG12" s="17"/>
      <c r="BH12" s="17">
        <v>0.37129483194517798</v>
      </c>
      <c r="BI12" s="17">
        <v>0.27789173361794101</v>
      </c>
      <c r="BJ12" s="17">
        <v>0.216688498306954</v>
      </c>
      <c r="BK12" s="17"/>
      <c r="BL12" s="17">
        <v>0.16057195704844601</v>
      </c>
      <c r="BM12" s="17">
        <v>0.37078501525108798</v>
      </c>
      <c r="BN12" s="17">
        <v>0.29890492351972903</v>
      </c>
      <c r="BO12" s="17"/>
      <c r="BP12" s="17">
        <v>0.33891652668081501</v>
      </c>
      <c r="BQ12" s="17">
        <v>0.33651821000066801</v>
      </c>
      <c r="BR12" s="17"/>
      <c r="BS12" s="17">
        <v>0.28264971606283401</v>
      </c>
      <c r="BT12" s="17">
        <v>0.22306284584505401</v>
      </c>
      <c r="BU12" s="17">
        <v>0.30676957668002602</v>
      </c>
      <c r="BV12" s="17">
        <v>0.44288246551349297</v>
      </c>
      <c r="BW12" s="17"/>
      <c r="BX12" s="17">
        <v>0.289653571458589</v>
      </c>
      <c r="BY12" s="17">
        <v>0.356466149082731</v>
      </c>
      <c r="BZ12" s="17">
        <v>0.342270214729056</v>
      </c>
      <c r="CA12" s="17"/>
      <c r="CB12" s="17">
        <v>0.283513429364943</v>
      </c>
      <c r="CC12" s="17">
        <v>0.39819675607684002</v>
      </c>
      <c r="CD12" s="17">
        <v>0.440481214040985</v>
      </c>
      <c r="CE12" s="17">
        <v>0.37633388796147599</v>
      </c>
      <c r="CF12" s="17">
        <v>0.272471495317191</v>
      </c>
      <c r="CG12" s="17">
        <v>0.16839408189277699</v>
      </c>
      <c r="CH12" s="17"/>
      <c r="CI12" s="17">
        <v>0.419147573783474</v>
      </c>
      <c r="CJ12" s="17">
        <v>0.36545149815566202</v>
      </c>
      <c r="CK12" s="17">
        <v>0.155817933950888</v>
      </c>
      <c r="CL12" s="17">
        <v>0.35532754000857603</v>
      </c>
    </row>
    <row r="13" spans="2:90" x14ac:dyDescent="0.35">
      <c r="B13" s="21" t="s">
        <v>110</v>
      </c>
      <c r="C13" s="23">
        <v>6.20607473180134E-2</v>
      </c>
      <c r="D13" s="23">
        <v>5.9962917752413102E-2</v>
      </c>
      <c r="E13" s="23">
        <v>6.5540071942397096E-2</v>
      </c>
      <c r="F13" s="23"/>
      <c r="G13" s="23">
        <v>7.7569445926512007E-2</v>
      </c>
      <c r="H13" s="23">
        <v>4.9654248536229399E-2</v>
      </c>
      <c r="I13" s="23">
        <v>5.6669644855008201E-2</v>
      </c>
      <c r="J13" s="23">
        <v>6.5317925006141295E-2</v>
      </c>
      <c r="K13" s="23">
        <v>7.3720189795842606E-2</v>
      </c>
      <c r="L13" s="23">
        <v>0.11324082677837501</v>
      </c>
      <c r="M13" s="23">
        <v>4.5373612272020303E-2</v>
      </c>
      <c r="N13" s="23">
        <v>4.4322399459034698E-2</v>
      </c>
      <c r="O13" s="23">
        <v>3.9004666878508301E-2</v>
      </c>
      <c r="P13" s="23"/>
      <c r="Q13" s="23">
        <v>6.00255864677922E-2</v>
      </c>
      <c r="R13" s="23">
        <v>5.1464246616527203E-2</v>
      </c>
      <c r="S13" s="23">
        <v>9.5511948720780806E-3</v>
      </c>
      <c r="T13" s="23">
        <v>5.9806121867103802E-2</v>
      </c>
      <c r="U13" s="23"/>
      <c r="V13" s="23">
        <v>3.06415942613175E-2</v>
      </c>
      <c r="W13" s="23">
        <v>1.14605728856901E-2</v>
      </c>
      <c r="X13" s="23">
        <v>4.3333591142657897E-2</v>
      </c>
      <c r="Y13" s="23">
        <v>0.112656631446025</v>
      </c>
      <c r="Z13" s="23">
        <v>6.0930036621411401E-2</v>
      </c>
      <c r="AA13" s="23">
        <v>6.4330271418129498E-2</v>
      </c>
      <c r="AB13" s="23">
        <v>6.7207287477869193E-2</v>
      </c>
      <c r="AC13" s="23">
        <v>9.8698733811477896E-2</v>
      </c>
      <c r="AD13" s="23">
        <v>0.11083856285358</v>
      </c>
      <c r="AE13" s="23"/>
      <c r="AF13" s="23">
        <v>8.3666308862039004E-2</v>
      </c>
      <c r="AG13" s="23">
        <v>5.4537846919441801E-2</v>
      </c>
      <c r="AH13" s="23">
        <v>4.9712364112653902E-2</v>
      </c>
      <c r="AI13" s="23">
        <v>4.71043761892109E-2</v>
      </c>
      <c r="AJ13" s="23">
        <v>6.7879850893824395E-2</v>
      </c>
      <c r="AK13" s="23">
        <v>5.6227219192652597E-2</v>
      </c>
      <c r="AL13" s="23"/>
      <c r="AM13" s="23">
        <v>9.6597970702641603E-2</v>
      </c>
      <c r="AN13" s="23">
        <v>0.13706287800080799</v>
      </c>
      <c r="AO13" s="23">
        <v>9.4993461538999902E-2</v>
      </c>
      <c r="AP13" s="23">
        <v>1.33307959502297E-2</v>
      </c>
      <c r="AQ13" s="23">
        <v>6.66740842144255E-2</v>
      </c>
      <c r="AR13" s="23">
        <v>8.7137485550077207E-2</v>
      </c>
      <c r="AS13" s="23">
        <v>9.0048567080622793E-3</v>
      </c>
      <c r="AT13" s="23">
        <v>6.3381168132947098E-3</v>
      </c>
      <c r="AU13" s="23">
        <v>5.7810748015916798E-2</v>
      </c>
      <c r="AV13" s="23">
        <v>1.7933653995690201E-2</v>
      </c>
      <c r="AW13" s="23">
        <v>5.31321796095343E-2</v>
      </c>
      <c r="AX13" s="23">
        <v>2.2471192959919901E-2</v>
      </c>
      <c r="AY13" s="23">
        <v>6.7738640533932304E-2</v>
      </c>
      <c r="AZ13" s="23">
        <v>2.0995108380281902E-2</v>
      </c>
      <c r="BA13" s="23">
        <v>0</v>
      </c>
      <c r="BB13" s="23">
        <v>3.3190014625631398E-2</v>
      </c>
      <c r="BC13" s="23"/>
      <c r="BD13" s="23">
        <v>6.8209455463487501E-2</v>
      </c>
      <c r="BE13" s="23">
        <v>6.4011210790515694E-2</v>
      </c>
      <c r="BF13" s="23">
        <v>4.5290220929622399E-2</v>
      </c>
      <c r="BG13" s="23"/>
      <c r="BH13" s="23">
        <v>5.0598534533208402E-2</v>
      </c>
      <c r="BI13" s="23">
        <v>1.54010530238636E-2</v>
      </c>
      <c r="BJ13" s="23">
        <v>6.7283060081372706E-2</v>
      </c>
      <c r="BK13" s="23"/>
      <c r="BL13" s="23">
        <v>3.1520980255034803E-2</v>
      </c>
      <c r="BM13" s="23">
        <v>6.0411236166474903E-2</v>
      </c>
      <c r="BN13" s="23">
        <v>3.3214688120014303E-2</v>
      </c>
      <c r="BO13" s="23"/>
      <c r="BP13" s="23">
        <v>4.0684987844852902E-2</v>
      </c>
      <c r="BQ13" s="23">
        <v>6.9050294049925104E-2</v>
      </c>
      <c r="BR13" s="23"/>
      <c r="BS13" s="23">
        <v>6.13145475580451E-2</v>
      </c>
      <c r="BT13" s="23">
        <v>1.6751972135478001E-2</v>
      </c>
      <c r="BU13" s="23">
        <v>5.3468857000200702E-2</v>
      </c>
      <c r="BV13" s="23">
        <v>7.7530196559432302E-2</v>
      </c>
      <c r="BW13" s="23"/>
      <c r="BX13" s="23">
        <v>3.7141215302101703E-2</v>
      </c>
      <c r="BY13" s="23">
        <v>0.104678045927369</v>
      </c>
      <c r="BZ13" s="23">
        <v>6.1557476814238302E-2</v>
      </c>
      <c r="CA13" s="23"/>
      <c r="CB13" s="23">
        <v>3.9953344349058999E-2</v>
      </c>
      <c r="CC13" s="23">
        <v>6.9591518711140402E-2</v>
      </c>
      <c r="CD13" s="23">
        <v>7.3360962202193195E-2</v>
      </c>
      <c r="CE13" s="23">
        <v>5.3368651328178002E-2</v>
      </c>
      <c r="CF13" s="23">
        <v>3.93324662140851E-2</v>
      </c>
      <c r="CG13" s="23">
        <v>8.9650884779103004E-2</v>
      </c>
      <c r="CH13" s="23"/>
      <c r="CI13" s="23">
        <v>8.1373184472055798E-2</v>
      </c>
      <c r="CJ13" s="23">
        <v>4.6567568396634798E-2</v>
      </c>
      <c r="CK13" s="23">
        <v>0.14958627477162201</v>
      </c>
      <c r="CL13" s="23">
        <v>4.19952032626967E-2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B2:CL18"/>
  <sheetViews>
    <sheetView showGridLines="0" workbookViewId="0">
      <pane xSplit="2" topLeftCell="C1" activePane="topRight" state="frozen"/>
      <selection pane="topRight" activeCell="E29" sqref="E2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921</v>
      </c>
      <c r="D7" s="10">
        <v>378</v>
      </c>
      <c r="E7" s="10">
        <v>533</v>
      </c>
      <c r="F7" s="10"/>
      <c r="G7" s="10">
        <v>69</v>
      </c>
      <c r="H7" s="10">
        <v>101</v>
      </c>
      <c r="I7" s="10">
        <v>119</v>
      </c>
      <c r="J7" s="10">
        <v>108</v>
      </c>
      <c r="K7" s="10">
        <v>100</v>
      </c>
      <c r="L7" s="10">
        <v>86</v>
      </c>
      <c r="M7" s="10">
        <v>85</v>
      </c>
      <c r="N7" s="10">
        <v>107</v>
      </c>
      <c r="O7" s="10">
        <v>146</v>
      </c>
      <c r="P7" s="10"/>
      <c r="Q7" s="10">
        <v>151</v>
      </c>
      <c r="R7" s="10">
        <v>112</v>
      </c>
      <c r="S7" s="10">
        <v>70</v>
      </c>
      <c r="T7" s="10">
        <v>568</v>
      </c>
      <c r="U7" s="10"/>
      <c r="V7" s="10">
        <v>213</v>
      </c>
      <c r="W7" s="10">
        <v>123</v>
      </c>
      <c r="X7" s="10">
        <v>86</v>
      </c>
      <c r="Y7" s="10">
        <v>56</v>
      </c>
      <c r="Z7" s="10">
        <v>89</v>
      </c>
      <c r="AA7" s="10">
        <v>114</v>
      </c>
      <c r="AB7" s="10">
        <v>75</v>
      </c>
      <c r="AC7" s="10">
        <v>46</v>
      </c>
      <c r="AD7" s="10">
        <v>119</v>
      </c>
      <c r="AE7" s="10"/>
      <c r="AF7" s="10">
        <v>198</v>
      </c>
      <c r="AG7" s="10">
        <v>144</v>
      </c>
      <c r="AH7" s="10">
        <v>61</v>
      </c>
      <c r="AI7" s="10">
        <v>32</v>
      </c>
      <c r="AJ7" s="10">
        <v>176</v>
      </c>
      <c r="AK7" s="10">
        <v>309</v>
      </c>
      <c r="AL7" s="10"/>
      <c r="AM7" s="10">
        <v>40</v>
      </c>
      <c r="AN7" s="10">
        <v>72</v>
      </c>
      <c r="AO7" s="10">
        <v>65</v>
      </c>
      <c r="AP7" s="10">
        <v>52</v>
      </c>
      <c r="AQ7" s="10">
        <v>78</v>
      </c>
      <c r="AR7" s="10">
        <v>63</v>
      </c>
      <c r="AS7" s="10">
        <v>73</v>
      </c>
      <c r="AT7" s="10">
        <v>41</v>
      </c>
      <c r="AU7" s="10">
        <v>56</v>
      </c>
      <c r="AV7" s="10">
        <v>41</v>
      </c>
      <c r="AW7" s="10">
        <v>52</v>
      </c>
      <c r="AX7" s="10">
        <v>44</v>
      </c>
      <c r="AY7" s="10">
        <v>34</v>
      </c>
      <c r="AZ7" s="10">
        <v>20</v>
      </c>
      <c r="BA7" s="10">
        <v>17</v>
      </c>
      <c r="BB7" s="10">
        <v>56</v>
      </c>
      <c r="BC7" s="10"/>
      <c r="BD7" s="10">
        <v>308</v>
      </c>
      <c r="BE7" s="10">
        <v>254</v>
      </c>
      <c r="BF7" s="10">
        <v>337</v>
      </c>
      <c r="BG7" s="10"/>
      <c r="BH7" s="10">
        <v>607</v>
      </c>
      <c r="BI7" s="10">
        <v>125</v>
      </c>
      <c r="BJ7" s="10">
        <v>97</v>
      </c>
      <c r="BK7" s="10"/>
      <c r="BL7" s="10">
        <v>35</v>
      </c>
      <c r="BM7" s="10">
        <v>131</v>
      </c>
      <c r="BN7" s="10">
        <v>68</v>
      </c>
      <c r="BO7" s="10"/>
      <c r="BP7" s="10">
        <v>184</v>
      </c>
      <c r="BQ7" s="10">
        <v>530</v>
      </c>
      <c r="BR7" s="10"/>
      <c r="BS7" s="10">
        <v>130</v>
      </c>
      <c r="BT7" s="10">
        <v>208</v>
      </c>
      <c r="BU7" s="10">
        <v>219</v>
      </c>
      <c r="BV7" s="10">
        <v>334</v>
      </c>
      <c r="BW7" s="10"/>
      <c r="BX7" s="10">
        <v>85</v>
      </c>
      <c r="BY7" s="10">
        <v>56</v>
      </c>
      <c r="BZ7" s="10">
        <v>780</v>
      </c>
      <c r="CA7" s="10"/>
      <c r="CB7" s="10">
        <v>171</v>
      </c>
      <c r="CC7" s="10">
        <v>177</v>
      </c>
      <c r="CD7" s="10">
        <v>172</v>
      </c>
      <c r="CE7" s="10">
        <v>147</v>
      </c>
      <c r="CF7" s="10">
        <v>117</v>
      </c>
      <c r="CG7" s="10">
        <v>137</v>
      </c>
      <c r="CH7" s="10"/>
      <c r="CI7" s="10">
        <v>96</v>
      </c>
      <c r="CJ7" s="10">
        <v>257</v>
      </c>
      <c r="CK7" s="10">
        <v>120</v>
      </c>
      <c r="CL7" s="10">
        <v>448</v>
      </c>
    </row>
    <row r="8" spans="2:90" ht="30" customHeight="1" x14ac:dyDescent="0.35">
      <c r="B8" s="11" t="s">
        <v>19</v>
      </c>
      <c r="C8" s="11">
        <v>902</v>
      </c>
      <c r="D8" s="11">
        <v>454</v>
      </c>
      <c r="E8" s="11">
        <v>440</v>
      </c>
      <c r="F8" s="11"/>
      <c r="G8" s="11">
        <v>79</v>
      </c>
      <c r="H8" s="11">
        <v>103</v>
      </c>
      <c r="I8" s="11">
        <v>101</v>
      </c>
      <c r="J8" s="11">
        <v>107</v>
      </c>
      <c r="K8" s="11">
        <v>99</v>
      </c>
      <c r="L8" s="11">
        <v>102</v>
      </c>
      <c r="M8" s="11">
        <v>94</v>
      </c>
      <c r="N8" s="11">
        <v>96</v>
      </c>
      <c r="O8" s="11">
        <v>122</v>
      </c>
      <c r="P8" s="11"/>
      <c r="Q8" s="11">
        <v>96</v>
      </c>
      <c r="R8" s="11">
        <v>41</v>
      </c>
      <c r="S8" s="11">
        <v>26</v>
      </c>
      <c r="T8" s="11">
        <v>713</v>
      </c>
      <c r="U8" s="11"/>
      <c r="V8" s="11">
        <v>168</v>
      </c>
      <c r="W8" s="11">
        <v>144</v>
      </c>
      <c r="X8" s="11">
        <v>101</v>
      </c>
      <c r="Y8" s="11">
        <v>77</v>
      </c>
      <c r="Z8" s="11">
        <v>83</v>
      </c>
      <c r="AA8" s="11">
        <v>95</v>
      </c>
      <c r="AB8" s="11">
        <v>81</v>
      </c>
      <c r="AC8" s="11">
        <v>36</v>
      </c>
      <c r="AD8" s="11">
        <v>117</v>
      </c>
      <c r="AE8" s="11"/>
      <c r="AF8" s="11">
        <v>203</v>
      </c>
      <c r="AG8" s="11">
        <v>140</v>
      </c>
      <c r="AH8" s="11">
        <v>71</v>
      </c>
      <c r="AI8" s="11">
        <v>39</v>
      </c>
      <c r="AJ8" s="11">
        <v>179</v>
      </c>
      <c r="AK8" s="11">
        <v>270</v>
      </c>
      <c r="AL8" s="11"/>
      <c r="AM8" s="11">
        <v>38</v>
      </c>
      <c r="AN8" s="11">
        <v>66</v>
      </c>
      <c r="AO8" s="11">
        <v>65</v>
      </c>
      <c r="AP8" s="11">
        <v>52</v>
      </c>
      <c r="AQ8" s="11">
        <v>73</v>
      </c>
      <c r="AR8" s="11">
        <v>60</v>
      </c>
      <c r="AS8" s="11">
        <v>72</v>
      </c>
      <c r="AT8" s="11">
        <v>39</v>
      </c>
      <c r="AU8" s="11">
        <v>54</v>
      </c>
      <c r="AV8" s="11">
        <v>41</v>
      </c>
      <c r="AW8" s="11">
        <v>50</v>
      </c>
      <c r="AX8" s="11">
        <v>48</v>
      </c>
      <c r="AY8" s="11">
        <v>34</v>
      </c>
      <c r="AZ8" s="11">
        <v>20</v>
      </c>
      <c r="BA8" s="11">
        <v>17</v>
      </c>
      <c r="BB8" s="11">
        <v>60</v>
      </c>
      <c r="BC8" s="11"/>
      <c r="BD8" s="11">
        <v>280</v>
      </c>
      <c r="BE8" s="11">
        <v>248</v>
      </c>
      <c r="BF8" s="11">
        <v>351</v>
      </c>
      <c r="BG8" s="11"/>
      <c r="BH8" s="11">
        <v>611</v>
      </c>
      <c r="BI8" s="11">
        <v>102</v>
      </c>
      <c r="BJ8" s="11">
        <v>94</v>
      </c>
      <c r="BK8" s="11"/>
      <c r="BL8" s="11">
        <v>30</v>
      </c>
      <c r="BM8" s="11">
        <v>112</v>
      </c>
      <c r="BN8" s="11">
        <v>59</v>
      </c>
      <c r="BO8" s="11"/>
      <c r="BP8" s="11">
        <v>183</v>
      </c>
      <c r="BQ8" s="11">
        <v>517</v>
      </c>
      <c r="BR8" s="11"/>
      <c r="BS8" s="11">
        <v>121</v>
      </c>
      <c r="BT8" s="11">
        <v>200</v>
      </c>
      <c r="BU8" s="11">
        <v>202</v>
      </c>
      <c r="BV8" s="11">
        <v>345</v>
      </c>
      <c r="BW8" s="11"/>
      <c r="BX8" s="11">
        <v>75</v>
      </c>
      <c r="BY8" s="11">
        <v>51</v>
      </c>
      <c r="BZ8" s="11">
        <v>775</v>
      </c>
      <c r="CA8" s="11"/>
      <c r="CB8" s="11">
        <v>163</v>
      </c>
      <c r="CC8" s="11">
        <v>166</v>
      </c>
      <c r="CD8" s="11">
        <v>186</v>
      </c>
      <c r="CE8" s="11">
        <v>143</v>
      </c>
      <c r="CF8" s="11">
        <v>106</v>
      </c>
      <c r="CG8" s="11">
        <v>137</v>
      </c>
      <c r="CH8" s="11"/>
      <c r="CI8" s="11">
        <v>95</v>
      </c>
      <c r="CJ8" s="11">
        <v>255</v>
      </c>
      <c r="CK8" s="11">
        <v>120</v>
      </c>
      <c r="CL8" s="11">
        <v>432</v>
      </c>
    </row>
    <row r="9" spans="2:90" x14ac:dyDescent="0.35">
      <c r="B9" s="21" t="s">
        <v>643</v>
      </c>
      <c r="C9" s="17">
        <v>0.186842424971083</v>
      </c>
      <c r="D9" s="17">
        <v>0.19683267315740199</v>
      </c>
      <c r="E9" s="17">
        <v>0.171351317257042</v>
      </c>
      <c r="F9" s="17"/>
      <c r="G9" s="17">
        <v>0.15307310830538901</v>
      </c>
      <c r="H9" s="17">
        <v>0.157448215966255</v>
      </c>
      <c r="I9" s="17">
        <v>0.18279714598832</v>
      </c>
      <c r="J9" s="17">
        <v>0.194934523415666</v>
      </c>
      <c r="K9" s="17">
        <v>0.28042485424771102</v>
      </c>
      <c r="L9" s="17">
        <v>0.16215847846605699</v>
      </c>
      <c r="M9" s="17">
        <v>0.21893715648230999</v>
      </c>
      <c r="N9" s="17">
        <v>0.17551679256684</v>
      </c>
      <c r="O9" s="17">
        <v>0.15885153688768</v>
      </c>
      <c r="P9" s="17"/>
      <c r="Q9" s="17">
        <v>0.20241093134122201</v>
      </c>
      <c r="R9" s="17">
        <v>0.16146992641508801</v>
      </c>
      <c r="S9" s="17">
        <v>0.215195836918086</v>
      </c>
      <c r="T9" s="17">
        <v>0.18930447464097699</v>
      </c>
      <c r="U9" s="17"/>
      <c r="V9" s="17">
        <v>0.19936907372787899</v>
      </c>
      <c r="W9" s="17">
        <v>0.12920275732702799</v>
      </c>
      <c r="X9" s="17">
        <v>0.194812373765055</v>
      </c>
      <c r="Y9" s="17">
        <v>0.195627575862928</v>
      </c>
      <c r="Z9" s="17">
        <v>0.223621867503108</v>
      </c>
      <c r="AA9" s="17">
        <v>0.15418187951393</v>
      </c>
      <c r="AB9" s="17">
        <v>0.18593509379575801</v>
      </c>
      <c r="AC9" s="17">
        <v>0.24233003664934399</v>
      </c>
      <c r="AD9" s="17">
        <v>0.211385527890218</v>
      </c>
      <c r="AE9" s="17"/>
      <c r="AF9" s="17">
        <v>0.169292447204617</v>
      </c>
      <c r="AG9" s="17">
        <v>0.19651880502646599</v>
      </c>
      <c r="AH9" s="17">
        <v>0.222510123305215</v>
      </c>
      <c r="AI9" s="17">
        <v>0.216988879814352</v>
      </c>
      <c r="AJ9" s="17">
        <v>0.201275253782525</v>
      </c>
      <c r="AK9" s="17">
        <v>0.17206716503995001</v>
      </c>
      <c r="AL9" s="17"/>
      <c r="AM9" s="17">
        <v>4.6066305362115603E-2</v>
      </c>
      <c r="AN9" s="17">
        <v>0.15517402099393099</v>
      </c>
      <c r="AO9" s="17">
        <v>0.12239062980622401</v>
      </c>
      <c r="AP9" s="17">
        <v>0.100802478061748</v>
      </c>
      <c r="AQ9" s="17">
        <v>0.249916251491937</v>
      </c>
      <c r="AR9" s="17">
        <v>0.14849781375784901</v>
      </c>
      <c r="AS9" s="17">
        <v>0.20609691115112899</v>
      </c>
      <c r="AT9" s="17">
        <v>0.17956259504473501</v>
      </c>
      <c r="AU9" s="17">
        <v>0.39542236792111601</v>
      </c>
      <c r="AV9" s="17">
        <v>0.20476581190913101</v>
      </c>
      <c r="AW9" s="17">
        <v>0.30166571384860102</v>
      </c>
      <c r="AX9" s="17">
        <v>0.29741887136168499</v>
      </c>
      <c r="AY9" s="17">
        <v>0.176079228472515</v>
      </c>
      <c r="AZ9" s="17">
        <v>0.337134963962197</v>
      </c>
      <c r="BA9" s="17">
        <v>0.155117674468147</v>
      </c>
      <c r="BB9" s="17">
        <v>0.110384700353742</v>
      </c>
      <c r="BC9" s="17"/>
      <c r="BD9" s="17">
        <v>0.19141421085791299</v>
      </c>
      <c r="BE9" s="17">
        <v>0.162221139164548</v>
      </c>
      <c r="BF9" s="17">
        <v>0.19887286515050501</v>
      </c>
      <c r="BG9" s="17"/>
      <c r="BH9" s="17">
        <v>0.19443866099353799</v>
      </c>
      <c r="BI9" s="17">
        <v>0.14196577742308999</v>
      </c>
      <c r="BJ9" s="17">
        <v>0.25058823006919101</v>
      </c>
      <c r="BK9" s="17"/>
      <c r="BL9" s="17">
        <v>8.5844949692211805E-2</v>
      </c>
      <c r="BM9" s="17">
        <v>0.23517781242365399</v>
      </c>
      <c r="BN9" s="17">
        <v>0.18481362760098</v>
      </c>
      <c r="BO9" s="17"/>
      <c r="BP9" s="17">
        <v>0.15771888140212401</v>
      </c>
      <c r="BQ9" s="17">
        <v>0.19906900116205301</v>
      </c>
      <c r="BR9" s="17"/>
      <c r="BS9" s="17">
        <v>0.22004916068070299</v>
      </c>
      <c r="BT9" s="17">
        <v>0.196240105976867</v>
      </c>
      <c r="BU9" s="17">
        <v>0.18705417684817299</v>
      </c>
      <c r="BV9" s="17">
        <v>0.17553386222204301</v>
      </c>
      <c r="BW9" s="17"/>
      <c r="BX9" s="17">
        <v>0.210191169092701</v>
      </c>
      <c r="BY9" s="17">
        <v>0.144308285004149</v>
      </c>
      <c r="BZ9" s="17">
        <v>0.18739257411535701</v>
      </c>
      <c r="CA9" s="17"/>
      <c r="CB9" s="17">
        <v>0.20642470454293799</v>
      </c>
      <c r="CC9" s="17">
        <v>0.18407882927598401</v>
      </c>
      <c r="CD9" s="17">
        <v>0.13854126089416699</v>
      </c>
      <c r="CE9" s="17">
        <v>0.246857431731097</v>
      </c>
      <c r="CF9" s="17">
        <v>0.21010387632365299</v>
      </c>
      <c r="CG9" s="17">
        <v>0.15173919917211301</v>
      </c>
      <c r="CH9" s="17"/>
      <c r="CI9" s="17">
        <v>0.176633291000721</v>
      </c>
      <c r="CJ9" s="17">
        <v>0.26189912718041802</v>
      </c>
      <c r="CK9" s="17">
        <v>9.3283471126706805E-2</v>
      </c>
      <c r="CL9" s="17">
        <v>0.17072552614998501</v>
      </c>
    </row>
    <row r="10" spans="2:90" x14ac:dyDescent="0.35">
      <c r="B10" s="21" t="s">
        <v>644</v>
      </c>
      <c r="C10" s="17">
        <v>0.25182624631303402</v>
      </c>
      <c r="D10" s="17">
        <v>0.252152236668649</v>
      </c>
      <c r="E10" s="17">
        <v>0.25626719753390698</v>
      </c>
      <c r="F10" s="17"/>
      <c r="G10" s="17">
        <v>0.14728459754795201</v>
      </c>
      <c r="H10" s="17">
        <v>0.22727650622654999</v>
      </c>
      <c r="I10" s="17">
        <v>0.34461141530829298</v>
      </c>
      <c r="J10" s="17">
        <v>0.24634621878558499</v>
      </c>
      <c r="K10" s="17">
        <v>0.159838830567861</v>
      </c>
      <c r="L10" s="17">
        <v>0.330184995096995</v>
      </c>
      <c r="M10" s="17">
        <v>0.22766082250965</v>
      </c>
      <c r="N10" s="17">
        <v>0.286122744303694</v>
      </c>
      <c r="O10" s="17">
        <v>0.26895822724531898</v>
      </c>
      <c r="P10" s="17"/>
      <c r="Q10" s="17">
        <v>0.26465202343317801</v>
      </c>
      <c r="R10" s="17">
        <v>0.36739725585740601</v>
      </c>
      <c r="S10" s="17">
        <v>0.21113525581864501</v>
      </c>
      <c r="T10" s="17">
        <v>0.24493732631146201</v>
      </c>
      <c r="U10" s="17"/>
      <c r="V10" s="17">
        <v>0.288721609433643</v>
      </c>
      <c r="W10" s="17">
        <v>0.22287405609944499</v>
      </c>
      <c r="X10" s="17">
        <v>0.26529214966423798</v>
      </c>
      <c r="Y10" s="17">
        <v>0.243036497727602</v>
      </c>
      <c r="Z10" s="17">
        <v>0.222177979774282</v>
      </c>
      <c r="AA10" s="17">
        <v>0.279865129763815</v>
      </c>
      <c r="AB10" s="17">
        <v>0.25968057328643801</v>
      </c>
      <c r="AC10" s="17">
        <v>0.18820551463856899</v>
      </c>
      <c r="AD10" s="17">
        <v>0.240827345728544</v>
      </c>
      <c r="AE10" s="17"/>
      <c r="AF10" s="17">
        <v>0.28284306083392302</v>
      </c>
      <c r="AG10" s="17">
        <v>0.17396704568983401</v>
      </c>
      <c r="AH10" s="17">
        <v>0.130087743792178</v>
      </c>
      <c r="AI10" s="17">
        <v>0.20364573818426601</v>
      </c>
      <c r="AJ10" s="17">
        <v>0.27387162446644198</v>
      </c>
      <c r="AK10" s="17">
        <v>0.291768417643263</v>
      </c>
      <c r="AL10" s="17"/>
      <c r="AM10" s="17">
        <v>0.110736610846681</v>
      </c>
      <c r="AN10" s="17">
        <v>0.27204669958321698</v>
      </c>
      <c r="AO10" s="17">
        <v>0.337740895106317</v>
      </c>
      <c r="AP10" s="17">
        <v>0.26821467009669597</v>
      </c>
      <c r="AQ10" s="17">
        <v>0.28186099177396301</v>
      </c>
      <c r="AR10" s="17">
        <v>0.26662347992022101</v>
      </c>
      <c r="AS10" s="17">
        <v>0.23672983877901599</v>
      </c>
      <c r="AT10" s="17">
        <v>0.29298034296064801</v>
      </c>
      <c r="AU10" s="17">
        <v>0.181523922244793</v>
      </c>
      <c r="AV10" s="17">
        <v>0.239978017307893</v>
      </c>
      <c r="AW10" s="17">
        <v>0.205334622464379</v>
      </c>
      <c r="AX10" s="17">
        <v>0.25670466304593298</v>
      </c>
      <c r="AY10" s="17">
        <v>0.37649125796681199</v>
      </c>
      <c r="AZ10" s="17">
        <v>0.16069104079426999</v>
      </c>
      <c r="BA10" s="17">
        <v>0.32226366604358497</v>
      </c>
      <c r="BB10" s="17">
        <v>0.20335594493925499</v>
      </c>
      <c r="BC10" s="17"/>
      <c r="BD10" s="17">
        <v>0.26829714242622599</v>
      </c>
      <c r="BE10" s="17">
        <v>0.22380618535364899</v>
      </c>
      <c r="BF10" s="17">
        <v>0.25483914651154899</v>
      </c>
      <c r="BG10" s="17"/>
      <c r="BH10" s="17">
        <v>0.23166630984206499</v>
      </c>
      <c r="BI10" s="17">
        <v>0.35999942497906801</v>
      </c>
      <c r="BJ10" s="17">
        <v>0.278921592869456</v>
      </c>
      <c r="BK10" s="17"/>
      <c r="BL10" s="17">
        <v>0.31228239399955798</v>
      </c>
      <c r="BM10" s="17">
        <v>0.24408650634552501</v>
      </c>
      <c r="BN10" s="17">
        <v>0.27721262937664898</v>
      </c>
      <c r="BO10" s="17"/>
      <c r="BP10" s="17">
        <v>0.220881530573039</v>
      </c>
      <c r="BQ10" s="17">
        <v>0.25153093775846103</v>
      </c>
      <c r="BR10" s="17"/>
      <c r="BS10" s="17">
        <v>0.26731903299238302</v>
      </c>
      <c r="BT10" s="17">
        <v>0.33014808930247902</v>
      </c>
      <c r="BU10" s="17">
        <v>0.25638382167440998</v>
      </c>
      <c r="BV10" s="17">
        <v>0.20044695403636201</v>
      </c>
      <c r="BW10" s="17"/>
      <c r="BX10" s="17">
        <v>0.22626755881788399</v>
      </c>
      <c r="BY10" s="17">
        <v>0.207907594534947</v>
      </c>
      <c r="BZ10" s="17">
        <v>0.25722621336507501</v>
      </c>
      <c r="CA10" s="17"/>
      <c r="CB10" s="17">
        <v>0.294264135275429</v>
      </c>
      <c r="CC10" s="17">
        <v>0.13885100287251101</v>
      </c>
      <c r="CD10" s="17">
        <v>0.194935728288124</v>
      </c>
      <c r="CE10" s="17">
        <v>0.29089851127608402</v>
      </c>
      <c r="CF10" s="17">
        <v>0.29739628703767901</v>
      </c>
      <c r="CG10" s="17">
        <v>0.33968318964823901</v>
      </c>
      <c r="CH10" s="17"/>
      <c r="CI10" s="17">
        <v>0.362783211063129</v>
      </c>
      <c r="CJ10" s="17">
        <v>0.23206733501440199</v>
      </c>
      <c r="CK10" s="17">
        <v>0.27614611213951001</v>
      </c>
      <c r="CL10" s="17">
        <v>0.23230166373015501</v>
      </c>
    </row>
    <row r="11" spans="2:90" x14ac:dyDescent="0.35">
      <c r="B11" s="21" t="s">
        <v>645</v>
      </c>
      <c r="C11" s="17">
        <v>0.23542097652055299</v>
      </c>
      <c r="D11" s="17">
        <v>0.25995104943217001</v>
      </c>
      <c r="E11" s="17">
        <v>0.21275903341032201</v>
      </c>
      <c r="F11" s="17"/>
      <c r="G11" s="17">
        <v>0.19025420364082901</v>
      </c>
      <c r="H11" s="17">
        <v>0.28945235850876899</v>
      </c>
      <c r="I11" s="17">
        <v>0.18485986073802499</v>
      </c>
      <c r="J11" s="17">
        <v>0.22356760953316601</v>
      </c>
      <c r="K11" s="17">
        <v>0.25609652333835597</v>
      </c>
      <c r="L11" s="17">
        <v>0.32462483759050398</v>
      </c>
      <c r="M11" s="17">
        <v>0.19973148445407299</v>
      </c>
      <c r="N11" s="17">
        <v>0.21208083198908101</v>
      </c>
      <c r="O11" s="17">
        <v>0.22504889048045901</v>
      </c>
      <c r="P11" s="17"/>
      <c r="Q11" s="17">
        <v>0.25921482058801099</v>
      </c>
      <c r="R11" s="17">
        <v>0.21794689994979799</v>
      </c>
      <c r="S11" s="17">
        <v>0.21333029924778599</v>
      </c>
      <c r="T11" s="17">
        <v>0.23789901743269601</v>
      </c>
      <c r="U11" s="17"/>
      <c r="V11" s="17">
        <v>0.20740031092340599</v>
      </c>
      <c r="W11" s="17">
        <v>0.29050179371657397</v>
      </c>
      <c r="X11" s="17">
        <v>0.167133546521474</v>
      </c>
      <c r="Y11" s="17">
        <v>0.26086463272471899</v>
      </c>
      <c r="Z11" s="17">
        <v>0.194742499767524</v>
      </c>
      <c r="AA11" s="17">
        <v>0.25008754691337298</v>
      </c>
      <c r="AB11" s="17">
        <v>0.264940132710902</v>
      </c>
      <c r="AC11" s="17">
        <v>0.29221738763677302</v>
      </c>
      <c r="AD11" s="17">
        <v>0.228921356221507</v>
      </c>
      <c r="AE11" s="17"/>
      <c r="AF11" s="17">
        <v>0.236552217976774</v>
      </c>
      <c r="AG11" s="17">
        <v>0.28453092874628899</v>
      </c>
      <c r="AH11" s="17">
        <v>0.280224389481388</v>
      </c>
      <c r="AI11" s="17">
        <v>0.16984167770606901</v>
      </c>
      <c r="AJ11" s="17">
        <v>0.197588387771296</v>
      </c>
      <c r="AK11" s="17">
        <v>0.232432245882571</v>
      </c>
      <c r="AL11" s="17"/>
      <c r="AM11" s="17">
        <v>0.44157821109686402</v>
      </c>
      <c r="AN11" s="17">
        <v>0.228870890508689</v>
      </c>
      <c r="AO11" s="17">
        <v>0.296040136486795</v>
      </c>
      <c r="AP11" s="17">
        <v>0.30199368878829502</v>
      </c>
      <c r="AQ11" s="17">
        <v>0.25943865942440197</v>
      </c>
      <c r="AR11" s="17">
        <v>0.19571084750442</v>
      </c>
      <c r="AS11" s="17">
        <v>0.33200521103396002</v>
      </c>
      <c r="AT11" s="17">
        <v>0.139299175379761</v>
      </c>
      <c r="AU11" s="17">
        <v>0.19445496984219299</v>
      </c>
      <c r="AV11" s="17">
        <v>0.105140098610826</v>
      </c>
      <c r="AW11" s="17">
        <v>0.17292599040159401</v>
      </c>
      <c r="AX11" s="17">
        <v>0.18848253992737901</v>
      </c>
      <c r="AY11" s="17">
        <v>0.117569134579803</v>
      </c>
      <c r="AZ11" s="17">
        <v>0.22436108542507199</v>
      </c>
      <c r="BA11" s="17">
        <v>0.26580878813535302</v>
      </c>
      <c r="BB11" s="17">
        <v>0.35619670516081497</v>
      </c>
      <c r="BC11" s="17"/>
      <c r="BD11" s="17">
        <v>0.263524431631322</v>
      </c>
      <c r="BE11" s="17">
        <v>0.22923757186806301</v>
      </c>
      <c r="BF11" s="17">
        <v>0.22526473158361199</v>
      </c>
      <c r="BG11" s="17"/>
      <c r="BH11" s="17">
        <v>0.24156410927705099</v>
      </c>
      <c r="BI11" s="17">
        <v>0.215010967454417</v>
      </c>
      <c r="BJ11" s="17">
        <v>0.196868344360277</v>
      </c>
      <c r="BK11" s="17"/>
      <c r="BL11" s="17">
        <v>0.205556835021969</v>
      </c>
      <c r="BM11" s="17">
        <v>0.25222648024771799</v>
      </c>
      <c r="BN11" s="17">
        <v>0.214461357571091</v>
      </c>
      <c r="BO11" s="17"/>
      <c r="BP11" s="17">
        <v>0.20423279828874499</v>
      </c>
      <c r="BQ11" s="17">
        <v>0.236243571694531</v>
      </c>
      <c r="BR11" s="17"/>
      <c r="BS11" s="17">
        <v>0.28420872193997498</v>
      </c>
      <c r="BT11" s="17">
        <v>0.233186651957241</v>
      </c>
      <c r="BU11" s="17">
        <v>0.26338373414121602</v>
      </c>
      <c r="BV11" s="17">
        <v>0.215404762245791</v>
      </c>
      <c r="BW11" s="17"/>
      <c r="BX11" s="17">
        <v>0.25036789303141499</v>
      </c>
      <c r="BY11" s="17">
        <v>0.237297557869311</v>
      </c>
      <c r="BZ11" s="17">
        <v>0.23384237295064</v>
      </c>
      <c r="CA11" s="17"/>
      <c r="CB11" s="17">
        <v>0.24678575821536899</v>
      </c>
      <c r="CC11" s="17">
        <v>0.243399439696867</v>
      </c>
      <c r="CD11" s="17">
        <v>0.19989061804880801</v>
      </c>
      <c r="CE11" s="17">
        <v>0.19106568018822101</v>
      </c>
      <c r="CF11" s="17">
        <v>0.234698771597979</v>
      </c>
      <c r="CG11" s="17">
        <v>0.30757563678454097</v>
      </c>
      <c r="CH11" s="17"/>
      <c r="CI11" s="17">
        <v>0.111872958416857</v>
      </c>
      <c r="CJ11" s="17">
        <v>0.21776403275633799</v>
      </c>
      <c r="CK11" s="17">
        <v>0.26771000630126601</v>
      </c>
      <c r="CL11" s="17">
        <v>0.26412021975213501</v>
      </c>
    </row>
    <row r="12" spans="2:90" x14ac:dyDescent="0.35">
      <c r="B12" s="21" t="s">
        <v>646</v>
      </c>
      <c r="C12" s="17">
        <v>0.23736781912310201</v>
      </c>
      <c r="D12" s="17">
        <v>0.18660271316452301</v>
      </c>
      <c r="E12" s="17">
        <v>0.28954330259905697</v>
      </c>
      <c r="F12" s="17"/>
      <c r="G12" s="17">
        <v>0.36950211492291601</v>
      </c>
      <c r="H12" s="17">
        <v>0.25062602076819901</v>
      </c>
      <c r="I12" s="17">
        <v>0.242644681354835</v>
      </c>
      <c r="J12" s="17">
        <v>0.25196840096512302</v>
      </c>
      <c r="K12" s="17">
        <v>0.25046601942499602</v>
      </c>
      <c r="L12" s="17">
        <v>7.6819341497529697E-2</v>
      </c>
      <c r="M12" s="17">
        <v>0.279693351900208</v>
      </c>
      <c r="N12" s="17">
        <v>0.17624013809014</v>
      </c>
      <c r="O12" s="17">
        <v>0.26320090638761401</v>
      </c>
      <c r="P12" s="17"/>
      <c r="Q12" s="17">
        <v>0.18970299680649599</v>
      </c>
      <c r="R12" s="17">
        <v>0.18271590886323699</v>
      </c>
      <c r="S12" s="17">
        <v>0.28450705474659399</v>
      </c>
      <c r="T12" s="17">
        <v>0.24776654878437501</v>
      </c>
      <c r="U12" s="17"/>
      <c r="V12" s="17">
        <v>0.21007043586207899</v>
      </c>
      <c r="W12" s="17">
        <v>0.24812181788467799</v>
      </c>
      <c r="X12" s="17">
        <v>0.27531548362923097</v>
      </c>
      <c r="Y12" s="17">
        <v>0.19755344817069401</v>
      </c>
      <c r="Z12" s="17">
        <v>0.28132388065657499</v>
      </c>
      <c r="AA12" s="17">
        <v>0.22126668392467699</v>
      </c>
      <c r="AB12" s="17">
        <v>0.23048080385667799</v>
      </c>
      <c r="AC12" s="17">
        <v>0.20067832301768301</v>
      </c>
      <c r="AD12" s="17">
        <v>0.25488947733984901</v>
      </c>
      <c r="AE12" s="17"/>
      <c r="AF12" s="17">
        <v>0.20041228839524999</v>
      </c>
      <c r="AG12" s="17">
        <v>0.27208574712081102</v>
      </c>
      <c r="AH12" s="17">
        <v>0.30418994061395099</v>
      </c>
      <c r="AI12" s="17">
        <v>0.28384294806446198</v>
      </c>
      <c r="AJ12" s="17">
        <v>0.23782031360610201</v>
      </c>
      <c r="AK12" s="17">
        <v>0.222988048621131</v>
      </c>
      <c r="AL12" s="17"/>
      <c r="AM12" s="17">
        <v>0.224450899333142</v>
      </c>
      <c r="AN12" s="17">
        <v>0.235864951593725</v>
      </c>
      <c r="AO12" s="17">
        <v>8.9667080224259094E-2</v>
      </c>
      <c r="AP12" s="17">
        <v>0.250177954728249</v>
      </c>
      <c r="AQ12" s="17">
        <v>0.16147974367718901</v>
      </c>
      <c r="AR12" s="17">
        <v>0.31522213507806102</v>
      </c>
      <c r="AS12" s="17">
        <v>0.20398260248712999</v>
      </c>
      <c r="AT12" s="17">
        <v>0.21174621059736201</v>
      </c>
      <c r="AU12" s="17">
        <v>0.182271506672843</v>
      </c>
      <c r="AV12" s="17">
        <v>0.436824703970152</v>
      </c>
      <c r="AW12" s="17">
        <v>0.27270444238557301</v>
      </c>
      <c r="AX12" s="17">
        <v>0.154578135966038</v>
      </c>
      <c r="AY12" s="17">
        <v>0.306809657866147</v>
      </c>
      <c r="AZ12" s="17">
        <v>0.148991856363376</v>
      </c>
      <c r="BA12" s="17">
        <v>0.11534741974583999</v>
      </c>
      <c r="BB12" s="17">
        <v>0.260432696350268</v>
      </c>
      <c r="BC12" s="17"/>
      <c r="BD12" s="17">
        <v>0.22209561495712399</v>
      </c>
      <c r="BE12" s="17">
        <v>0.279345428098006</v>
      </c>
      <c r="BF12" s="17">
        <v>0.22284466413130899</v>
      </c>
      <c r="BG12" s="17"/>
      <c r="BH12" s="17">
        <v>0.25747509066387297</v>
      </c>
      <c r="BI12" s="17">
        <v>0.21966087031472201</v>
      </c>
      <c r="BJ12" s="17">
        <v>0.20616444155810201</v>
      </c>
      <c r="BK12" s="17"/>
      <c r="BL12" s="17">
        <v>0.38687893137905599</v>
      </c>
      <c r="BM12" s="17">
        <v>0.199663483132206</v>
      </c>
      <c r="BN12" s="17">
        <v>0.23480916526655499</v>
      </c>
      <c r="BO12" s="17"/>
      <c r="BP12" s="17">
        <v>0.33188982892583901</v>
      </c>
      <c r="BQ12" s="17">
        <v>0.21331188632388601</v>
      </c>
      <c r="BR12" s="17"/>
      <c r="BS12" s="17">
        <v>0.19680370662518501</v>
      </c>
      <c r="BT12" s="17">
        <v>0.19944039512435199</v>
      </c>
      <c r="BU12" s="17">
        <v>0.21869635949274499</v>
      </c>
      <c r="BV12" s="17">
        <v>0.29681208552570898</v>
      </c>
      <c r="BW12" s="17"/>
      <c r="BX12" s="17">
        <v>0.28323414270172098</v>
      </c>
      <c r="BY12" s="17">
        <v>0.32166332576697598</v>
      </c>
      <c r="BZ12" s="17">
        <v>0.227313691268204</v>
      </c>
      <c r="CA12" s="17"/>
      <c r="CB12" s="17">
        <v>0.220631424241686</v>
      </c>
      <c r="CC12" s="17">
        <v>0.33192152863728802</v>
      </c>
      <c r="CD12" s="17">
        <v>0.30723034903073099</v>
      </c>
      <c r="CE12" s="17">
        <v>0.200706049460394</v>
      </c>
      <c r="CF12" s="17">
        <v>0.190963264628806</v>
      </c>
      <c r="CG12" s="17">
        <v>0.12183516275317</v>
      </c>
      <c r="CH12" s="17"/>
      <c r="CI12" s="17">
        <v>0.268984525373897</v>
      </c>
      <c r="CJ12" s="17">
        <v>0.249476356843532</v>
      </c>
      <c r="CK12" s="17">
        <v>0.16900000262834</v>
      </c>
      <c r="CL12" s="17">
        <v>0.24216016591380499</v>
      </c>
    </row>
    <row r="13" spans="2:90" x14ac:dyDescent="0.35">
      <c r="B13" s="21" t="s">
        <v>110</v>
      </c>
      <c r="C13" s="23">
        <v>8.85425330722273E-2</v>
      </c>
      <c r="D13" s="23">
        <v>0.104461327577256</v>
      </c>
      <c r="E13" s="23">
        <v>7.0079149199671398E-2</v>
      </c>
      <c r="F13" s="23"/>
      <c r="G13" s="23">
        <v>0.13988597558291299</v>
      </c>
      <c r="H13" s="23">
        <v>7.5196898530227499E-2</v>
      </c>
      <c r="I13" s="23">
        <v>4.5086896610527102E-2</v>
      </c>
      <c r="J13" s="23">
        <v>8.3183247300460006E-2</v>
      </c>
      <c r="K13" s="23">
        <v>5.3173772421077098E-2</v>
      </c>
      <c r="L13" s="23">
        <v>0.10621234734891501</v>
      </c>
      <c r="M13" s="23">
        <v>7.3977184653759201E-2</v>
      </c>
      <c r="N13" s="23">
        <v>0.150039493050244</v>
      </c>
      <c r="O13" s="23">
        <v>8.3940438998927905E-2</v>
      </c>
      <c r="P13" s="23"/>
      <c r="Q13" s="23">
        <v>8.4019227831092794E-2</v>
      </c>
      <c r="R13" s="23">
        <v>7.0470008914471E-2</v>
      </c>
      <c r="S13" s="23">
        <v>7.5831553268889601E-2</v>
      </c>
      <c r="T13" s="23">
        <v>8.0092632830490201E-2</v>
      </c>
      <c r="U13" s="23"/>
      <c r="V13" s="23">
        <v>9.4438570052992596E-2</v>
      </c>
      <c r="W13" s="23">
        <v>0.10929957497227499</v>
      </c>
      <c r="X13" s="23">
        <v>9.7446446420001595E-2</v>
      </c>
      <c r="Y13" s="23">
        <v>0.102917845514058</v>
      </c>
      <c r="Z13" s="23">
        <v>7.8133772298510804E-2</v>
      </c>
      <c r="AA13" s="23">
        <v>9.4598759884204006E-2</v>
      </c>
      <c r="AB13" s="23">
        <v>5.8963396350223997E-2</v>
      </c>
      <c r="AC13" s="23">
        <v>7.6568738057631494E-2</v>
      </c>
      <c r="AD13" s="23">
        <v>6.3976292819882596E-2</v>
      </c>
      <c r="AE13" s="23"/>
      <c r="AF13" s="23">
        <v>0.11089998558943601</v>
      </c>
      <c r="AG13" s="23">
        <v>7.2897473416600203E-2</v>
      </c>
      <c r="AH13" s="23">
        <v>6.2987802807266693E-2</v>
      </c>
      <c r="AI13" s="23">
        <v>0.12568075623085001</v>
      </c>
      <c r="AJ13" s="23">
        <v>8.9444420373635605E-2</v>
      </c>
      <c r="AK13" s="23">
        <v>8.0744122813084199E-2</v>
      </c>
      <c r="AL13" s="23"/>
      <c r="AM13" s="23">
        <v>0.177167973361197</v>
      </c>
      <c r="AN13" s="23">
        <v>0.108043437320438</v>
      </c>
      <c r="AO13" s="23">
        <v>0.15416125837640501</v>
      </c>
      <c r="AP13" s="23">
        <v>7.88112083250124E-2</v>
      </c>
      <c r="AQ13" s="23">
        <v>4.7304353632509302E-2</v>
      </c>
      <c r="AR13" s="23">
        <v>7.3945723739448896E-2</v>
      </c>
      <c r="AS13" s="23">
        <v>2.11854365487644E-2</v>
      </c>
      <c r="AT13" s="23">
        <v>0.176411676017494</v>
      </c>
      <c r="AU13" s="23">
        <v>4.6327233319054598E-2</v>
      </c>
      <c r="AV13" s="23">
        <v>1.3291368201996501E-2</v>
      </c>
      <c r="AW13" s="23">
        <v>4.73692308998531E-2</v>
      </c>
      <c r="AX13" s="23">
        <v>0.102815789698963</v>
      </c>
      <c r="AY13" s="23">
        <v>2.3050721114722499E-2</v>
      </c>
      <c r="AZ13" s="23">
        <v>0.12882105345508399</v>
      </c>
      <c r="BA13" s="23">
        <v>0.14146245160707499</v>
      </c>
      <c r="BB13" s="23">
        <v>6.96299531959199E-2</v>
      </c>
      <c r="BC13" s="23"/>
      <c r="BD13" s="23">
        <v>5.4668600127415201E-2</v>
      </c>
      <c r="BE13" s="23">
        <v>0.105389675515734</v>
      </c>
      <c r="BF13" s="23">
        <v>9.8178592623026001E-2</v>
      </c>
      <c r="BG13" s="23"/>
      <c r="BH13" s="23">
        <v>7.4855829223472697E-2</v>
      </c>
      <c r="BI13" s="23">
        <v>6.3362959828702894E-2</v>
      </c>
      <c r="BJ13" s="23">
        <v>6.7457391142972903E-2</v>
      </c>
      <c r="BK13" s="23"/>
      <c r="BL13" s="23">
        <v>9.4368899072058508E-3</v>
      </c>
      <c r="BM13" s="23">
        <v>6.8845717850897395E-2</v>
      </c>
      <c r="BN13" s="23">
        <v>8.8703220184724305E-2</v>
      </c>
      <c r="BO13" s="23"/>
      <c r="BP13" s="23">
        <v>8.52769608102531E-2</v>
      </c>
      <c r="BQ13" s="23">
        <v>9.9844603061068904E-2</v>
      </c>
      <c r="BR13" s="23"/>
      <c r="BS13" s="23">
        <v>3.1619377761752998E-2</v>
      </c>
      <c r="BT13" s="23">
        <v>4.0984757639061301E-2</v>
      </c>
      <c r="BU13" s="23">
        <v>7.4481907843455902E-2</v>
      </c>
      <c r="BV13" s="23">
        <v>0.11180233597009399</v>
      </c>
      <c r="BW13" s="23"/>
      <c r="BX13" s="23">
        <v>2.9939236356279101E-2</v>
      </c>
      <c r="BY13" s="23">
        <v>8.8823236824617693E-2</v>
      </c>
      <c r="BZ13" s="23">
        <v>9.4225148300724607E-2</v>
      </c>
      <c r="CA13" s="23"/>
      <c r="CB13" s="23">
        <v>3.1893977724577603E-2</v>
      </c>
      <c r="CC13" s="23">
        <v>0.10174919951735099</v>
      </c>
      <c r="CD13" s="23">
        <v>0.15940204373816999</v>
      </c>
      <c r="CE13" s="23">
        <v>7.0472327344204097E-2</v>
      </c>
      <c r="CF13" s="23">
        <v>6.6837800411883905E-2</v>
      </c>
      <c r="CG13" s="23">
        <v>7.9166811641937299E-2</v>
      </c>
      <c r="CH13" s="23"/>
      <c r="CI13" s="23">
        <v>7.9726014145396901E-2</v>
      </c>
      <c r="CJ13" s="23">
        <v>3.87931482053109E-2</v>
      </c>
      <c r="CK13" s="23">
        <v>0.19386040780417799</v>
      </c>
      <c r="CL13" s="23">
        <v>9.0692424453920395E-2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893</v>
      </c>
      <c r="D7" s="10">
        <v>385</v>
      </c>
      <c r="E7" s="10">
        <v>501</v>
      </c>
      <c r="F7" s="10"/>
      <c r="G7" s="10">
        <v>83</v>
      </c>
      <c r="H7" s="10">
        <v>103</v>
      </c>
      <c r="I7" s="10">
        <v>105</v>
      </c>
      <c r="J7" s="10">
        <v>84</v>
      </c>
      <c r="K7" s="10">
        <v>96</v>
      </c>
      <c r="L7" s="10">
        <v>83</v>
      </c>
      <c r="M7" s="10">
        <v>82</v>
      </c>
      <c r="N7" s="10">
        <v>106</v>
      </c>
      <c r="O7" s="10">
        <v>151</v>
      </c>
      <c r="P7" s="10"/>
      <c r="Q7" s="10">
        <v>116</v>
      </c>
      <c r="R7" s="10">
        <v>108</v>
      </c>
      <c r="S7" s="10">
        <v>71</v>
      </c>
      <c r="T7" s="10">
        <v>582</v>
      </c>
      <c r="U7" s="10"/>
      <c r="V7" s="10">
        <v>200</v>
      </c>
      <c r="W7" s="10">
        <v>117</v>
      </c>
      <c r="X7" s="10">
        <v>69</v>
      </c>
      <c r="Y7" s="10">
        <v>54</v>
      </c>
      <c r="Z7" s="10">
        <v>76</v>
      </c>
      <c r="AA7" s="10">
        <v>110</v>
      </c>
      <c r="AB7" s="10">
        <v>85</v>
      </c>
      <c r="AC7" s="10">
        <v>42</v>
      </c>
      <c r="AD7" s="10">
        <v>140</v>
      </c>
      <c r="AE7" s="10"/>
      <c r="AF7" s="10">
        <v>166</v>
      </c>
      <c r="AG7" s="10">
        <v>148</v>
      </c>
      <c r="AH7" s="10">
        <v>65</v>
      </c>
      <c r="AI7" s="10">
        <v>34</v>
      </c>
      <c r="AJ7" s="10">
        <v>177</v>
      </c>
      <c r="AK7" s="10">
        <v>303</v>
      </c>
      <c r="AL7" s="10"/>
      <c r="AM7" s="10">
        <v>38</v>
      </c>
      <c r="AN7" s="10">
        <v>63</v>
      </c>
      <c r="AO7" s="10">
        <v>60</v>
      </c>
      <c r="AP7" s="10">
        <v>55</v>
      </c>
      <c r="AQ7" s="10">
        <v>77</v>
      </c>
      <c r="AR7" s="10">
        <v>64</v>
      </c>
      <c r="AS7" s="10">
        <v>70</v>
      </c>
      <c r="AT7" s="10">
        <v>48</v>
      </c>
      <c r="AU7" s="10">
        <v>46</v>
      </c>
      <c r="AV7" s="10">
        <v>44</v>
      </c>
      <c r="AW7" s="10">
        <v>48</v>
      </c>
      <c r="AX7" s="10">
        <v>31</v>
      </c>
      <c r="AY7" s="10">
        <v>43</v>
      </c>
      <c r="AZ7" s="10">
        <v>30</v>
      </c>
      <c r="BA7" s="10">
        <v>20</v>
      </c>
      <c r="BB7" s="10">
        <v>50</v>
      </c>
      <c r="BC7" s="10"/>
      <c r="BD7" s="10">
        <v>309</v>
      </c>
      <c r="BE7" s="10">
        <v>261</v>
      </c>
      <c r="BF7" s="10">
        <v>307</v>
      </c>
      <c r="BG7" s="10"/>
      <c r="BH7" s="10">
        <v>565</v>
      </c>
      <c r="BI7" s="10">
        <v>128</v>
      </c>
      <c r="BJ7" s="10">
        <v>112</v>
      </c>
      <c r="BK7" s="10"/>
      <c r="BL7" s="10">
        <v>34</v>
      </c>
      <c r="BM7" s="10">
        <v>124</v>
      </c>
      <c r="BN7" s="10">
        <v>61</v>
      </c>
      <c r="BO7" s="10"/>
      <c r="BP7" s="10">
        <v>172</v>
      </c>
      <c r="BQ7" s="10">
        <v>510</v>
      </c>
      <c r="BR7" s="10"/>
      <c r="BS7" s="10">
        <v>118</v>
      </c>
      <c r="BT7" s="10">
        <v>202</v>
      </c>
      <c r="BU7" s="10">
        <v>240</v>
      </c>
      <c r="BV7" s="10">
        <v>319</v>
      </c>
      <c r="BW7" s="10"/>
      <c r="BX7" s="10">
        <v>92</v>
      </c>
      <c r="BY7" s="10">
        <v>42</v>
      </c>
      <c r="BZ7" s="10">
        <v>759</v>
      </c>
      <c r="CA7" s="10"/>
      <c r="CB7" s="10">
        <v>179</v>
      </c>
      <c r="CC7" s="10">
        <v>154</v>
      </c>
      <c r="CD7" s="10">
        <v>173</v>
      </c>
      <c r="CE7" s="10">
        <v>140</v>
      </c>
      <c r="CF7" s="10">
        <v>131</v>
      </c>
      <c r="CG7" s="10">
        <v>116</v>
      </c>
      <c r="CH7" s="10"/>
      <c r="CI7" s="10">
        <v>88</v>
      </c>
      <c r="CJ7" s="10">
        <v>258</v>
      </c>
      <c r="CK7" s="10">
        <v>107</v>
      </c>
      <c r="CL7" s="10">
        <v>440</v>
      </c>
    </row>
    <row r="8" spans="2:90" ht="30" customHeight="1" x14ac:dyDescent="0.35">
      <c r="B8" s="11" t="s">
        <v>19</v>
      </c>
      <c r="C8" s="11">
        <v>905</v>
      </c>
      <c r="D8" s="11">
        <v>474</v>
      </c>
      <c r="E8" s="11">
        <v>425</v>
      </c>
      <c r="F8" s="11"/>
      <c r="G8" s="11">
        <v>105</v>
      </c>
      <c r="H8" s="11">
        <v>112</v>
      </c>
      <c r="I8" s="11">
        <v>89</v>
      </c>
      <c r="J8" s="11">
        <v>89</v>
      </c>
      <c r="K8" s="11">
        <v>100</v>
      </c>
      <c r="L8" s="11">
        <v>96</v>
      </c>
      <c r="M8" s="11">
        <v>95</v>
      </c>
      <c r="N8" s="11">
        <v>97</v>
      </c>
      <c r="O8" s="11">
        <v>122</v>
      </c>
      <c r="P8" s="11"/>
      <c r="Q8" s="11">
        <v>72</v>
      </c>
      <c r="R8" s="11">
        <v>38</v>
      </c>
      <c r="S8" s="11">
        <v>26</v>
      </c>
      <c r="T8" s="11">
        <v>743</v>
      </c>
      <c r="U8" s="11"/>
      <c r="V8" s="11">
        <v>162</v>
      </c>
      <c r="W8" s="11">
        <v>136</v>
      </c>
      <c r="X8" s="11">
        <v>84</v>
      </c>
      <c r="Y8" s="11">
        <v>83</v>
      </c>
      <c r="Z8" s="11">
        <v>74</v>
      </c>
      <c r="AA8" s="11">
        <v>96</v>
      </c>
      <c r="AB8" s="11">
        <v>99</v>
      </c>
      <c r="AC8" s="11">
        <v>34</v>
      </c>
      <c r="AD8" s="11">
        <v>137</v>
      </c>
      <c r="AE8" s="11"/>
      <c r="AF8" s="11">
        <v>180</v>
      </c>
      <c r="AG8" s="11">
        <v>146</v>
      </c>
      <c r="AH8" s="11">
        <v>79</v>
      </c>
      <c r="AI8" s="11">
        <v>40</v>
      </c>
      <c r="AJ8" s="11">
        <v>190</v>
      </c>
      <c r="AK8" s="11">
        <v>270</v>
      </c>
      <c r="AL8" s="11"/>
      <c r="AM8" s="11">
        <v>42</v>
      </c>
      <c r="AN8" s="11">
        <v>52</v>
      </c>
      <c r="AO8" s="11">
        <v>62</v>
      </c>
      <c r="AP8" s="11">
        <v>50</v>
      </c>
      <c r="AQ8" s="11">
        <v>73</v>
      </c>
      <c r="AR8" s="11">
        <v>71</v>
      </c>
      <c r="AS8" s="11">
        <v>61</v>
      </c>
      <c r="AT8" s="11">
        <v>58</v>
      </c>
      <c r="AU8" s="11">
        <v>52</v>
      </c>
      <c r="AV8" s="11">
        <v>43</v>
      </c>
      <c r="AW8" s="11">
        <v>45</v>
      </c>
      <c r="AX8" s="11">
        <v>31</v>
      </c>
      <c r="AY8" s="11">
        <v>43</v>
      </c>
      <c r="AZ8" s="11">
        <v>31</v>
      </c>
      <c r="BA8" s="11">
        <v>22</v>
      </c>
      <c r="BB8" s="11">
        <v>54</v>
      </c>
      <c r="BC8" s="11"/>
      <c r="BD8" s="11">
        <v>296</v>
      </c>
      <c r="BE8" s="11">
        <v>279</v>
      </c>
      <c r="BF8" s="11">
        <v>312</v>
      </c>
      <c r="BG8" s="11"/>
      <c r="BH8" s="11">
        <v>584</v>
      </c>
      <c r="BI8" s="11">
        <v>113</v>
      </c>
      <c r="BJ8" s="11">
        <v>112</v>
      </c>
      <c r="BK8" s="11"/>
      <c r="BL8" s="11">
        <v>29</v>
      </c>
      <c r="BM8" s="11">
        <v>113</v>
      </c>
      <c r="BN8" s="11">
        <v>48</v>
      </c>
      <c r="BO8" s="11"/>
      <c r="BP8" s="11">
        <v>184</v>
      </c>
      <c r="BQ8" s="11">
        <v>511</v>
      </c>
      <c r="BR8" s="11"/>
      <c r="BS8" s="11">
        <v>124</v>
      </c>
      <c r="BT8" s="11">
        <v>205</v>
      </c>
      <c r="BU8" s="11">
        <v>229</v>
      </c>
      <c r="BV8" s="11">
        <v>334</v>
      </c>
      <c r="BW8" s="11"/>
      <c r="BX8" s="11">
        <v>82</v>
      </c>
      <c r="BY8" s="11">
        <v>45</v>
      </c>
      <c r="BZ8" s="11">
        <v>778</v>
      </c>
      <c r="CA8" s="11"/>
      <c r="CB8" s="11">
        <v>180</v>
      </c>
      <c r="CC8" s="11">
        <v>156</v>
      </c>
      <c r="CD8" s="11">
        <v>196</v>
      </c>
      <c r="CE8" s="11">
        <v>143</v>
      </c>
      <c r="CF8" s="11">
        <v>106</v>
      </c>
      <c r="CG8" s="11">
        <v>124</v>
      </c>
      <c r="CH8" s="11"/>
      <c r="CI8" s="11">
        <v>93</v>
      </c>
      <c r="CJ8" s="11">
        <v>270</v>
      </c>
      <c r="CK8" s="11">
        <v>107</v>
      </c>
      <c r="CL8" s="11">
        <v>436</v>
      </c>
    </row>
    <row r="9" spans="2:90" x14ac:dyDescent="0.35">
      <c r="B9" s="21" t="s">
        <v>643</v>
      </c>
      <c r="C9" s="17">
        <v>0.18536687505233901</v>
      </c>
      <c r="D9" s="17">
        <v>0.20327223900587599</v>
      </c>
      <c r="E9" s="17">
        <v>0.165955677391707</v>
      </c>
      <c r="F9" s="17"/>
      <c r="G9" s="17">
        <v>0.160030274347218</v>
      </c>
      <c r="H9" s="17">
        <v>0.184894962332566</v>
      </c>
      <c r="I9" s="17">
        <v>0.23420532819158299</v>
      </c>
      <c r="J9" s="17">
        <v>0.155418353367833</v>
      </c>
      <c r="K9" s="17">
        <v>0.13918624136645599</v>
      </c>
      <c r="L9" s="17">
        <v>0.179196451731094</v>
      </c>
      <c r="M9" s="17">
        <v>0.22522279848398999</v>
      </c>
      <c r="N9" s="17">
        <v>0.187631854296855</v>
      </c>
      <c r="O9" s="17">
        <v>0.203787314695873</v>
      </c>
      <c r="P9" s="17"/>
      <c r="Q9" s="17">
        <v>0.18138568774352401</v>
      </c>
      <c r="R9" s="17">
        <v>0.33330006671284002</v>
      </c>
      <c r="S9" s="17">
        <v>0.17941484211187</v>
      </c>
      <c r="T9" s="17">
        <v>0.17453178385344301</v>
      </c>
      <c r="U9" s="17"/>
      <c r="V9" s="17">
        <v>0.228161559142012</v>
      </c>
      <c r="W9" s="17">
        <v>0.186797586071549</v>
      </c>
      <c r="X9" s="17">
        <v>0.11025055181686599</v>
      </c>
      <c r="Y9" s="17">
        <v>0.202764703061144</v>
      </c>
      <c r="Z9" s="17">
        <v>0.175960607162471</v>
      </c>
      <c r="AA9" s="17">
        <v>0.21534367709101099</v>
      </c>
      <c r="AB9" s="17">
        <v>7.4868885330254806E-2</v>
      </c>
      <c r="AC9" s="17">
        <v>0.202938797597642</v>
      </c>
      <c r="AD9" s="17">
        <v>0.22834425236682401</v>
      </c>
      <c r="AE9" s="17"/>
      <c r="AF9" s="17">
        <v>0.125180168644838</v>
      </c>
      <c r="AG9" s="17">
        <v>0.292023460662443</v>
      </c>
      <c r="AH9" s="17">
        <v>8.1958613608686295E-2</v>
      </c>
      <c r="AI9" s="17">
        <v>7.4357974795967299E-2</v>
      </c>
      <c r="AJ9" s="17">
        <v>0.16496857972996001</v>
      </c>
      <c r="AK9" s="17">
        <v>0.228473827874692</v>
      </c>
      <c r="AL9" s="17"/>
      <c r="AM9" s="17">
        <v>0.16192038256421601</v>
      </c>
      <c r="AN9" s="17">
        <v>0.19566239351644599</v>
      </c>
      <c r="AO9" s="17">
        <v>0.18333732653059301</v>
      </c>
      <c r="AP9" s="17">
        <v>0.18949195244841499</v>
      </c>
      <c r="AQ9" s="17">
        <v>0.21049967978786799</v>
      </c>
      <c r="AR9" s="17">
        <v>0.250879292338751</v>
      </c>
      <c r="AS9" s="17">
        <v>0.241071553887197</v>
      </c>
      <c r="AT9" s="17">
        <v>0.14166687187777399</v>
      </c>
      <c r="AU9" s="17">
        <v>0.10050389458655901</v>
      </c>
      <c r="AV9" s="17">
        <v>0.174035348525716</v>
      </c>
      <c r="AW9" s="17">
        <v>0.25989811139666003</v>
      </c>
      <c r="AX9" s="17">
        <v>0.38310625009596899</v>
      </c>
      <c r="AY9" s="17">
        <v>0.15879841648638199</v>
      </c>
      <c r="AZ9" s="17">
        <v>0.29589934270016699</v>
      </c>
      <c r="BA9" s="17">
        <v>0.14131743703994601</v>
      </c>
      <c r="BB9" s="17">
        <v>0.132021888467383</v>
      </c>
      <c r="BC9" s="17"/>
      <c r="BD9" s="17">
        <v>0.19880887533441</v>
      </c>
      <c r="BE9" s="17">
        <v>0.175477728231417</v>
      </c>
      <c r="BF9" s="17">
        <v>0.183638312125502</v>
      </c>
      <c r="BG9" s="17"/>
      <c r="BH9" s="17">
        <v>0.18710797161136999</v>
      </c>
      <c r="BI9" s="17">
        <v>0.210168691912342</v>
      </c>
      <c r="BJ9" s="17">
        <v>0.17755777212103599</v>
      </c>
      <c r="BK9" s="17"/>
      <c r="BL9" s="17">
        <v>0.14876797402506001</v>
      </c>
      <c r="BM9" s="17">
        <v>0.176702263771634</v>
      </c>
      <c r="BN9" s="17">
        <v>0.27388644161063402</v>
      </c>
      <c r="BO9" s="17"/>
      <c r="BP9" s="17">
        <v>0.21819556564668499</v>
      </c>
      <c r="BQ9" s="17">
        <v>0.17571509176617001</v>
      </c>
      <c r="BR9" s="17"/>
      <c r="BS9" s="17">
        <v>0.27785794618945397</v>
      </c>
      <c r="BT9" s="17">
        <v>0.26437877032236401</v>
      </c>
      <c r="BU9" s="17">
        <v>0.16845142329040799</v>
      </c>
      <c r="BV9" s="17">
        <v>0.115326112335292</v>
      </c>
      <c r="BW9" s="17"/>
      <c r="BX9" s="17">
        <v>0.243324487889825</v>
      </c>
      <c r="BY9" s="17">
        <v>0.24391254631849299</v>
      </c>
      <c r="BZ9" s="17">
        <v>0.175863434130928</v>
      </c>
      <c r="CA9" s="17"/>
      <c r="CB9" s="17">
        <v>0.20464203646766799</v>
      </c>
      <c r="CC9" s="17">
        <v>0.201836211261013</v>
      </c>
      <c r="CD9" s="17">
        <v>4.8863913354817497E-2</v>
      </c>
      <c r="CE9" s="17">
        <v>0.103950265700092</v>
      </c>
      <c r="CF9" s="17">
        <v>0.44209146481892098</v>
      </c>
      <c r="CG9" s="17">
        <v>0.227205822260023</v>
      </c>
      <c r="CH9" s="17"/>
      <c r="CI9" s="17">
        <v>0.13779334273691499</v>
      </c>
      <c r="CJ9" s="17">
        <v>0.246629995736764</v>
      </c>
      <c r="CK9" s="17">
        <v>0.18572471601618301</v>
      </c>
      <c r="CL9" s="17">
        <v>0.15752456399555301</v>
      </c>
    </row>
    <row r="10" spans="2:90" x14ac:dyDescent="0.35">
      <c r="B10" s="21" t="s">
        <v>644</v>
      </c>
      <c r="C10" s="17">
        <v>0.27254326002052198</v>
      </c>
      <c r="D10" s="17">
        <v>0.27946679414275</v>
      </c>
      <c r="E10" s="17">
        <v>0.26722751374174503</v>
      </c>
      <c r="F10" s="17"/>
      <c r="G10" s="17">
        <v>0.28929406563101101</v>
      </c>
      <c r="H10" s="17">
        <v>0.26930718361153499</v>
      </c>
      <c r="I10" s="17">
        <v>0.26262049926958397</v>
      </c>
      <c r="J10" s="17">
        <v>0.274216900371196</v>
      </c>
      <c r="K10" s="17">
        <v>0.30841692407104099</v>
      </c>
      <c r="L10" s="17">
        <v>0.338606017355433</v>
      </c>
      <c r="M10" s="17">
        <v>0.168714086915247</v>
      </c>
      <c r="N10" s="17">
        <v>0.24156182296431</v>
      </c>
      <c r="O10" s="17">
        <v>0.29144607725277499</v>
      </c>
      <c r="P10" s="17"/>
      <c r="Q10" s="17">
        <v>0.29210987126855997</v>
      </c>
      <c r="R10" s="17">
        <v>0.288762791808793</v>
      </c>
      <c r="S10" s="17">
        <v>0.33084903799325799</v>
      </c>
      <c r="T10" s="17">
        <v>0.26912020858191399</v>
      </c>
      <c r="U10" s="17"/>
      <c r="V10" s="17">
        <v>0.22980442849752999</v>
      </c>
      <c r="W10" s="17">
        <v>0.35088064467153801</v>
      </c>
      <c r="X10" s="17">
        <v>0.21001638888455301</v>
      </c>
      <c r="Y10" s="17">
        <v>0.196718034757909</v>
      </c>
      <c r="Z10" s="17">
        <v>0.288455335125825</v>
      </c>
      <c r="AA10" s="17">
        <v>0.25621314041340598</v>
      </c>
      <c r="AB10" s="17">
        <v>0.32337656643464002</v>
      </c>
      <c r="AC10" s="17">
        <v>0.39420525961510999</v>
      </c>
      <c r="AD10" s="17">
        <v>0.26570028756170599</v>
      </c>
      <c r="AE10" s="17"/>
      <c r="AF10" s="17">
        <v>0.24588124436262801</v>
      </c>
      <c r="AG10" s="17">
        <v>0.21612914903608199</v>
      </c>
      <c r="AH10" s="17">
        <v>0.30366784089409499</v>
      </c>
      <c r="AI10" s="17">
        <v>0.584763660955262</v>
      </c>
      <c r="AJ10" s="17">
        <v>0.27478396577040098</v>
      </c>
      <c r="AK10" s="17">
        <v>0.264582655265308</v>
      </c>
      <c r="AL10" s="17"/>
      <c r="AM10" s="17">
        <v>0.28820650368537398</v>
      </c>
      <c r="AN10" s="17">
        <v>0.27943174056842601</v>
      </c>
      <c r="AO10" s="17">
        <v>0.23823563342714199</v>
      </c>
      <c r="AP10" s="17">
        <v>0.44750347765363502</v>
      </c>
      <c r="AQ10" s="17">
        <v>0.35389546348897899</v>
      </c>
      <c r="AR10" s="17">
        <v>0.22947883246356701</v>
      </c>
      <c r="AS10" s="17">
        <v>0.26225781132174503</v>
      </c>
      <c r="AT10" s="17">
        <v>0.20607840426478599</v>
      </c>
      <c r="AU10" s="17">
        <v>0.364327489014525</v>
      </c>
      <c r="AV10" s="17">
        <v>0.21998138239303699</v>
      </c>
      <c r="AW10" s="17">
        <v>0.29014332886081001</v>
      </c>
      <c r="AX10" s="17">
        <v>0.23237652604492801</v>
      </c>
      <c r="AY10" s="17">
        <v>0.26012968919393398</v>
      </c>
      <c r="AZ10" s="17">
        <v>0.29923190220496898</v>
      </c>
      <c r="BA10" s="17">
        <v>0.18696897583643499</v>
      </c>
      <c r="BB10" s="17">
        <v>0.33237899057792297</v>
      </c>
      <c r="BC10" s="17"/>
      <c r="BD10" s="17">
        <v>0.27485674295262702</v>
      </c>
      <c r="BE10" s="17">
        <v>0.26652969619232098</v>
      </c>
      <c r="BF10" s="17">
        <v>0.26395550174376198</v>
      </c>
      <c r="BG10" s="17"/>
      <c r="BH10" s="17">
        <v>0.27947490361879901</v>
      </c>
      <c r="BI10" s="17">
        <v>0.27641668001863601</v>
      </c>
      <c r="BJ10" s="17">
        <v>0.275762766968635</v>
      </c>
      <c r="BK10" s="17"/>
      <c r="BL10" s="17">
        <v>0.28041111802611901</v>
      </c>
      <c r="BM10" s="17">
        <v>0.281110412015809</v>
      </c>
      <c r="BN10" s="17">
        <v>0.25572730241267899</v>
      </c>
      <c r="BO10" s="17"/>
      <c r="BP10" s="17">
        <v>0.23761522917203601</v>
      </c>
      <c r="BQ10" s="17">
        <v>0.27849734215793098</v>
      </c>
      <c r="BR10" s="17"/>
      <c r="BS10" s="17">
        <v>0.25215966861123601</v>
      </c>
      <c r="BT10" s="17">
        <v>0.27012003931069001</v>
      </c>
      <c r="BU10" s="17">
        <v>0.32800728511313498</v>
      </c>
      <c r="BV10" s="17">
        <v>0.24570245811527999</v>
      </c>
      <c r="BW10" s="17"/>
      <c r="BX10" s="17">
        <v>0.21493268783889299</v>
      </c>
      <c r="BY10" s="17">
        <v>0.21845284616413699</v>
      </c>
      <c r="BZ10" s="17">
        <v>0.28175015996313901</v>
      </c>
      <c r="CA10" s="17"/>
      <c r="CB10" s="17">
        <v>0.26758360755751698</v>
      </c>
      <c r="CC10" s="17">
        <v>0.29799356861602899</v>
      </c>
      <c r="CD10" s="17">
        <v>0.19097582023463999</v>
      </c>
      <c r="CE10" s="17">
        <v>0.34962067217572101</v>
      </c>
      <c r="CF10" s="17">
        <v>0.232316864535038</v>
      </c>
      <c r="CG10" s="17">
        <v>0.32249991837089398</v>
      </c>
      <c r="CH10" s="17"/>
      <c r="CI10" s="17">
        <v>0.25916840541046499</v>
      </c>
      <c r="CJ10" s="17">
        <v>0.23846926489036899</v>
      </c>
      <c r="CK10" s="17">
        <v>0.23155406066485801</v>
      </c>
      <c r="CL10" s="17">
        <v>0.30648602374457101</v>
      </c>
    </row>
    <row r="11" spans="2:90" x14ac:dyDescent="0.35">
      <c r="B11" s="21" t="s">
        <v>645</v>
      </c>
      <c r="C11" s="17">
        <v>0.212715453991392</v>
      </c>
      <c r="D11" s="17">
        <v>0.19873228383889499</v>
      </c>
      <c r="E11" s="17">
        <v>0.22646205427619601</v>
      </c>
      <c r="F11" s="17"/>
      <c r="G11" s="17">
        <v>0.18914894481091701</v>
      </c>
      <c r="H11" s="17">
        <v>0.16870775266569199</v>
      </c>
      <c r="I11" s="17">
        <v>0.179302956412596</v>
      </c>
      <c r="J11" s="17">
        <v>0.261608018786601</v>
      </c>
      <c r="K11" s="17">
        <v>0.217684010225182</v>
      </c>
      <c r="L11" s="17">
        <v>0.15910405206439401</v>
      </c>
      <c r="M11" s="17">
        <v>0.29452018922112699</v>
      </c>
      <c r="N11" s="17">
        <v>0.201913843548818</v>
      </c>
      <c r="O11" s="17">
        <v>0.24495966597666399</v>
      </c>
      <c r="P11" s="17"/>
      <c r="Q11" s="17">
        <v>0.212328954258934</v>
      </c>
      <c r="R11" s="17">
        <v>0.143670778546901</v>
      </c>
      <c r="S11" s="17">
        <v>0.21917480233182901</v>
      </c>
      <c r="T11" s="17">
        <v>0.21877152295352301</v>
      </c>
      <c r="U11" s="17"/>
      <c r="V11" s="17">
        <v>0.19421770590413501</v>
      </c>
      <c r="W11" s="17">
        <v>0.19162469812445701</v>
      </c>
      <c r="X11" s="17">
        <v>0.27969338614038902</v>
      </c>
      <c r="Y11" s="17">
        <v>0.16463720045822799</v>
      </c>
      <c r="Z11" s="17">
        <v>0.194352453565455</v>
      </c>
      <c r="AA11" s="17">
        <v>0.22108787573415301</v>
      </c>
      <c r="AB11" s="17">
        <v>0.26214836386426998</v>
      </c>
      <c r="AC11" s="17">
        <v>0.238442215234381</v>
      </c>
      <c r="AD11" s="17">
        <v>0.205607056806248</v>
      </c>
      <c r="AE11" s="17"/>
      <c r="AF11" s="17">
        <v>0.21351163109208601</v>
      </c>
      <c r="AG11" s="17">
        <v>0.21651275414747001</v>
      </c>
      <c r="AH11" s="17">
        <v>0.20339290501662699</v>
      </c>
      <c r="AI11" s="17">
        <v>0.18190941978262801</v>
      </c>
      <c r="AJ11" s="17">
        <v>0.22527462130464801</v>
      </c>
      <c r="AK11" s="17">
        <v>0.208485678548152</v>
      </c>
      <c r="AL11" s="17"/>
      <c r="AM11" s="17">
        <v>0.20766455650432999</v>
      </c>
      <c r="AN11" s="17">
        <v>0.198458971041548</v>
      </c>
      <c r="AO11" s="17">
        <v>0.25964903519329202</v>
      </c>
      <c r="AP11" s="17">
        <v>0.23168886333421501</v>
      </c>
      <c r="AQ11" s="17">
        <v>0.20787241628394901</v>
      </c>
      <c r="AR11" s="17">
        <v>0.18496603149186699</v>
      </c>
      <c r="AS11" s="17">
        <v>0.26211365518041801</v>
      </c>
      <c r="AT11" s="17">
        <v>0.31383471794853102</v>
      </c>
      <c r="AU11" s="17">
        <v>0.19285532131033101</v>
      </c>
      <c r="AV11" s="17">
        <v>0.33311955705331298</v>
      </c>
      <c r="AW11" s="17">
        <v>0.18826483139139299</v>
      </c>
      <c r="AX11" s="17">
        <v>8.3379562819503705E-2</v>
      </c>
      <c r="AY11" s="17">
        <v>0.11161378716263599</v>
      </c>
      <c r="AZ11" s="17">
        <v>0.15559042800792999</v>
      </c>
      <c r="BA11" s="17">
        <v>0.33277374856545999</v>
      </c>
      <c r="BB11" s="17">
        <v>0.15016682256519701</v>
      </c>
      <c r="BC11" s="17"/>
      <c r="BD11" s="17">
        <v>0.19894025260989001</v>
      </c>
      <c r="BE11" s="17">
        <v>0.20442103992833299</v>
      </c>
      <c r="BF11" s="17">
        <v>0.23948933880307</v>
      </c>
      <c r="BG11" s="17"/>
      <c r="BH11" s="17">
        <v>0.20385024931002199</v>
      </c>
      <c r="BI11" s="17">
        <v>0.26021760504166302</v>
      </c>
      <c r="BJ11" s="17">
        <v>0.223882732071848</v>
      </c>
      <c r="BK11" s="17"/>
      <c r="BL11" s="17">
        <v>0.34456189666912901</v>
      </c>
      <c r="BM11" s="17">
        <v>0.234269736542806</v>
      </c>
      <c r="BN11" s="17">
        <v>0.22471979211618601</v>
      </c>
      <c r="BO11" s="17"/>
      <c r="BP11" s="17">
        <v>0.17345448667777</v>
      </c>
      <c r="BQ11" s="17">
        <v>0.24009067961800701</v>
      </c>
      <c r="BR11" s="17"/>
      <c r="BS11" s="17">
        <v>0.24099830217963999</v>
      </c>
      <c r="BT11" s="17">
        <v>0.249712350217175</v>
      </c>
      <c r="BU11" s="17">
        <v>0.18231328023877499</v>
      </c>
      <c r="BV11" s="17">
        <v>0.20188514483530201</v>
      </c>
      <c r="BW11" s="17"/>
      <c r="BX11" s="17">
        <v>0.224174690468736</v>
      </c>
      <c r="BY11" s="17">
        <v>0.200308495355454</v>
      </c>
      <c r="BZ11" s="17">
        <v>0.21223657560272299</v>
      </c>
      <c r="CA11" s="17"/>
      <c r="CB11" s="17">
        <v>0.20589399458090499</v>
      </c>
      <c r="CC11" s="17">
        <v>0.18090248070341899</v>
      </c>
      <c r="CD11" s="17">
        <v>0.22796921722900901</v>
      </c>
      <c r="CE11" s="17">
        <v>0.20447346369790401</v>
      </c>
      <c r="CF11" s="17">
        <v>0.20246913505780001</v>
      </c>
      <c r="CG11" s="17">
        <v>0.25672406847150098</v>
      </c>
      <c r="CH11" s="17"/>
      <c r="CI11" s="17">
        <v>9.9389336937611303E-2</v>
      </c>
      <c r="CJ11" s="17">
        <v>0.20640886024143101</v>
      </c>
      <c r="CK11" s="17">
        <v>0.263942273485125</v>
      </c>
      <c r="CL11" s="17">
        <v>0.22820995044768799</v>
      </c>
    </row>
    <row r="12" spans="2:90" x14ac:dyDescent="0.35">
      <c r="B12" s="21" t="s">
        <v>646</v>
      </c>
      <c r="C12" s="17">
        <v>0.25207210916200901</v>
      </c>
      <c r="D12" s="17">
        <v>0.239101694908711</v>
      </c>
      <c r="E12" s="17">
        <v>0.26644312058962</v>
      </c>
      <c r="F12" s="17"/>
      <c r="G12" s="17">
        <v>0.26634586143829198</v>
      </c>
      <c r="H12" s="17">
        <v>0.29951411868634098</v>
      </c>
      <c r="I12" s="17">
        <v>0.27376355649633699</v>
      </c>
      <c r="J12" s="17">
        <v>0.24191279894492199</v>
      </c>
      <c r="K12" s="17">
        <v>0.281685123800549</v>
      </c>
      <c r="L12" s="17">
        <v>0.25564656264045199</v>
      </c>
      <c r="M12" s="17">
        <v>0.25851551444927601</v>
      </c>
      <c r="N12" s="17">
        <v>0.22403028079613099</v>
      </c>
      <c r="O12" s="17">
        <v>0.17774905489052401</v>
      </c>
      <c r="P12" s="17"/>
      <c r="Q12" s="17">
        <v>0.24923179428296999</v>
      </c>
      <c r="R12" s="17">
        <v>0.16513815588268799</v>
      </c>
      <c r="S12" s="17">
        <v>0.21358264318668599</v>
      </c>
      <c r="T12" s="17">
        <v>0.261796652065239</v>
      </c>
      <c r="U12" s="17"/>
      <c r="V12" s="17">
        <v>0.258369342693683</v>
      </c>
      <c r="W12" s="17">
        <v>0.18424902611723701</v>
      </c>
      <c r="X12" s="17">
        <v>0.33458414757628802</v>
      </c>
      <c r="Y12" s="17">
        <v>0.36534939352967499</v>
      </c>
      <c r="Z12" s="17">
        <v>0.28914482713923401</v>
      </c>
      <c r="AA12" s="17">
        <v>0.239008979918933</v>
      </c>
      <c r="AB12" s="17">
        <v>0.27716501534659299</v>
      </c>
      <c r="AC12" s="17">
        <v>5.0283758043750203E-2</v>
      </c>
      <c r="AD12" s="17">
        <v>0.213782329517338</v>
      </c>
      <c r="AE12" s="17"/>
      <c r="AF12" s="17">
        <v>0.32463721335962997</v>
      </c>
      <c r="AG12" s="17">
        <v>0.190375806377961</v>
      </c>
      <c r="AH12" s="17">
        <v>0.28963694612372098</v>
      </c>
      <c r="AI12" s="17">
        <v>0.15896894446614299</v>
      </c>
      <c r="AJ12" s="17">
        <v>0.27635709582393903</v>
      </c>
      <c r="AK12" s="17">
        <v>0.222624508808515</v>
      </c>
      <c r="AL12" s="17"/>
      <c r="AM12" s="17">
        <v>0.24862273433284801</v>
      </c>
      <c r="AN12" s="17">
        <v>0.269496781006139</v>
      </c>
      <c r="AO12" s="17">
        <v>0.21436661610718299</v>
      </c>
      <c r="AP12" s="17">
        <v>0.115418848206556</v>
      </c>
      <c r="AQ12" s="17">
        <v>0.176111815985702</v>
      </c>
      <c r="AR12" s="17">
        <v>0.249983731983414</v>
      </c>
      <c r="AS12" s="17">
        <v>0.15731286906986</v>
      </c>
      <c r="AT12" s="17">
        <v>0.222562962277884</v>
      </c>
      <c r="AU12" s="17">
        <v>0.27623898868582197</v>
      </c>
      <c r="AV12" s="17">
        <v>0.19190044952281701</v>
      </c>
      <c r="AW12" s="17">
        <v>0.23746658887049699</v>
      </c>
      <c r="AX12" s="17">
        <v>0.22046496850022801</v>
      </c>
      <c r="AY12" s="17">
        <v>0.469458107157048</v>
      </c>
      <c r="AZ12" s="17">
        <v>0.16425313242085199</v>
      </c>
      <c r="BA12" s="17">
        <v>0.11276628432092201</v>
      </c>
      <c r="BB12" s="17">
        <v>0.34789901661057998</v>
      </c>
      <c r="BC12" s="17"/>
      <c r="BD12" s="17">
        <v>0.25808526448782798</v>
      </c>
      <c r="BE12" s="17">
        <v>0.27489245959245201</v>
      </c>
      <c r="BF12" s="17">
        <v>0.224993098243321</v>
      </c>
      <c r="BG12" s="17"/>
      <c r="BH12" s="17">
        <v>0.25684500837840202</v>
      </c>
      <c r="BI12" s="17">
        <v>0.20963368936021001</v>
      </c>
      <c r="BJ12" s="17">
        <v>0.29059154317568597</v>
      </c>
      <c r="BK12" s="17"/>
      <c r="BL12" s="17">
        <v>0.12736130269847401</v>
      </c>
      <c r="BM12" s="17">
        <v>0.232679652877399</v>
      </c>
      <c r="BN12" s="17">
        <v>0.18289987029542401</v>
      </c>
      <c r="BO12" s="17"/>
      <c r="BP12" s="17">
        <v>0.26650552868736699</v>
      </c>
      <c r="BQ12" s="17">
        <v>0.233316491501074</v>
      </c>
      <c r="BR12" s="17"/>
      <c r="BS12" s="17">
        <v>0.18510967336256801</v>
      </c>
      <c r="BT12" s="17">
        <v>0.144091762040469</v>
      </c>
      <c r="BU12" s="17">
        <v>0.23587701665758801</v>
      </c>
      <c r="BV12" s="17">
        <v>0.35818275650283699</v>
      </c>
      <c r="BW12" s="17"/>
      <c r="BX12" s="17">
        <v>0.240629988252446</v>
      </c>
      <c r="BY12" s="17">
        <v>0.282439994053583</v>
      </c>
      <c r="BZ12" s="17">
        <v>0.25150061488473502</v>
      </c>
      <c r="CA12" s="17"/>
      <c r="CB12" s="17">
        <v>0.21374919366613801</v>
      </c>
      <c r="CC12" s="17">
        <v>0.28444580795144297</v>
      </c>
      <c r="CD12" s="17">
        <v>0.41243559241411398</v>
      </c>
      <c r="CE12" s="17">
        <v>0.26432124508863503</v>
      </c>
      <c r="CF12" s="17">
        <v>0.110616829696073</v>
      </c>
      <c r="CG12" s="17">
        <v>0.119821159857625</v>
      </c>
      <c r="CH12" s="17"/>
      <c r="CI12" s="17">
        <v>0.4022087671624</v>
      </c>
      <c r="CJ12" s="17">
        <v>0.273849143964223</v>
      </c>
      <c r="CK12" s="17">
        <v>0.16282017601558799</v>
      </c>
      <c r="CL12" s="17">
        <v>0.22847607157354199</v>
      </c>
    </row>
    <row r="13" spans="2:90" x14ac:dyDescent="0.35">
      <c r="B13" s="21" t="s">
        <v>110</v>
      </c>
      <c r="C13" s="23">
        <v>7.73023017737378E-2</v>
      </c>
      <c r="D13" s="23">
        <v>7.9426988103767499E-2</v>
      </c>
      <c r="E13" s="23">
        <v>7.3911634000732696E-2</v>
      </c>
      <c r="F13" s="23"/>
      <c r="G13" s="23">
        <v>9.5180853772562093E-2</v>
      </c>
      <c r="H13" s="23">
        <v>7.7575982703866106E-2</v>
      </c>
      <c r="I13" s="23">
        <v>5.0107659629900297E-2</v>
      </c>
      <c r="J13" s="23">
        <v>6.6843928529447996E-2</v>
      </c>
      <c r="K13" s="23">
        <v>5.30277005367727E-2</v>
      </c>
      <c r="L13" s="23">
        <v>6.7446916208626195E-2</v>
      </c>
      <c r="M13" s="23">
        <v>5.3027410930360397E-2</v>
      </c>
      <c r="N13" s="23">
        <v>0.14486219839388501</v>
      </c>
      <c r="O13" s="23">
        <v>8.2057887184163805E-2</v>
      </c>
      <c r="P13" s="23"/>
      <c r="Q13" s="23">
        <v>6.4943692446012904E-2</v>
      </c>
      <c r="R13" s="23">
        <v>6.9128207048778506E-2</v>
      </c>
      <c r="S13" s="23">
        <v>5.6978674376357903E-2</v>
      </c>
      <c r="T13" s="23">
        <v>7.5779832545880901E-2</v>
      </c>
      <c r="U13" s="23"/>
      <c r="V13" s="23">
        <v>8.9446963762640205E-2</v>
      </c>
      <c r="W13" s="23">
        <v>8.6448045015219299E-2</v>
      </c>
      <c r="X13" s="23">
        <v>6.54555255819044E-2</v>
      </c>
      <c r="Y13" s="23">
        <v>7.0530668193045196E-2</v>
      </c>
      <c r="Z13" s="23">
        <v>5.2086777007014501E-2</v>
      </c>
      <c r="AA13" s="23">
        <v>6.8346326842497807E-2</v>
      </c>
      <c r="AB13" s="23">
        <v>6.2441169024242398E-2</v>
      </c>
      <c r="AC13" s="23">
        <v>0.114129969509116</v>
      </c>
      <c r="AD13" s="23">
        <v>8.6566073747883596E-2</v>
      </c>
      <c r="AE13" s="23"/>
      <c r="AF13" s="23">
        <v>9.0789742540817203E-2</v>
      </c>
      <c r="AG13" s="23">
        <v>8.4958829776044506E-2</v>
      </c>
      <c r="AH13" s="23">
        <v>0.12134369435687101</v>
      </c>
      <c r="AI13" s="23">
        <v>0</v>
      </c>
      <c r="AJ13" s="23">
        <v>5.86157373710521E-2</v>
      </c>
      <c r="AK13" s="23">
        <v>7.5833329503332603E-2</v>
      </c>
      <c r="AL13" s="23"/>
      <c r="AM13" s="23">
        <v>9.3585822913232503E-2</v>
      </c>
      <c r="AN13" s="23">
        <v>5.69501138674414E-2</v>
      </c>
      <c r="AO13" s="23">
        <v>0.10441138874179</v>
      </c>
      <c r="AP13" s="23">
        <v>1.58968583571793E-2</v>
      </c>
      <c r="AQ13" s="23">
        <v>5.1620624453501997E-2</v>
      </c>
      <c r="AR13" s="23">
        <v>8.4692111722400001E-2</v>
      </c>
      <c r="AS13" s="23">
        <v>7.7244110540779301E-2</v>
      </c>
      <c r="AT13" s="23">
        <v>0.115857043631025</v>
      </c>
      <c r="AU13" s="23">
        <v>6.60743064027631E-2</v>
      </c>
      <c r="AV13" s="23">
        <v>8.0963262505116707E-2</v>
      </c>
      <c r="AW13" s="23">
        <v>2.42271394806398E-2</v>
      </c>
      <c r="AX13" s="23">
        <v>8.0672692539370996E-2</v>
      </c>
      <c r="AY13" s="23">
        <v>0</v>
      </c>
      <c r="AZ13" s="23">
        <v>8.5025194666081397E-2</v>
      </c>
      <c r="BA13" s="23">
        <v>0.22617355423723601</v>
      </c>
      <c r="BB13" s="23">
        <v>3.7533281778917002E-2</v>
      </c>
      <c r="BC13" s="23"/>
      <c r="BD13" s="23">
        <v>6.9308864615244506E-2</v>
      </c>
      <c r="BE13" s="23">
        <v>7.8679076055475194E-2</v>
      </c>
      <c r="BF13" s="23">
        <v>8.7923749084343999E-2</v>
      </c>
      <c r="BG13" s="23"/>
      <c r="BH13" s="23">
        <v>7.2721867081407196E-2</v>
      </c>
      <c r="BI13" s="23">
        <v>4.3563333667148901E-2</v>
      </c>
      <c r="BJ13" s="23">
        <v>3.2205185662795198E-2</v>
      </c>
      <c r="BK13" s="23"/>
      <c r="BL13" s="23">
        <v>9.8897708581218005E-2</v>
      </c>
      <c r="BM13" s="23">
        <v>7.5237934792352204E-2</v>
      </c>
      <c r="BN13" s="23">
        <v>6.2766593565076495E-2</v>
      </c>
      <c r="BO13" s="23"/>
      <c r="BP13" s="23">
        <v>0.104229189816142</v>
      </c>
      <c r="BQ13" s="23">
        <v>7.2380394956818195E-2</v>
      </c>
      <c r="BR13" s="23"/>
      <c r="BS13" s="23">
        <v>4.3874409657101897E-2</v>
      </c>
      <c r="BT13" s="23">
        <v>7.1697078109302398E-2</v>
      </c>
      <c r="BU13" s="23">
        <v>8.5350994700094399E-2</v>
      </c>
      <c r="BV13" s="23">
        <v>7.8903528211289597E-2</v>
      </c>
      <c r="BW13" s="23"/>
      <c r="BX13" s="23">
        <v>7.6938145550101103E-2</v>
      </c>
      <c r="BY13" s="23">
        <v>5.48861181083325E-2</v>
      </c>
      <c r="BZ13" s="23">
        <v>7.8649215418475499E-2</v>
      </c>
      <c r="CA13" s="23"/>
      <c r="CB13" s="23">
        <v>0.108131167727772</v>
      </c>
      <c r="CC13" s="23">
        <v>3.4821931468095299E-2</v>
      </c>
      <c r="CD13" s="23">
        <v>0.119755456767419</v>
      </c>
      <c r="CE13" s="23">
        <v>7.7634353337648607E-2</v>
      </c>
      <c r="CF13" s="23">
        <v>1.2505705892168499E-2</v>
      </c>
      <c r="CG13" s="23">
        <v>7.3749031039956905E-2</v>
      </c>
      <c r="CH13" s="23"/>
      <c r="CI13" s="23">
        <v>0.101440147752609</v>
      </c>
      <c r="CJ13" s="23">
        <v>3.4642735167213001E-2</v>
      </c>
      <c r="CK13" s="23">
        <v>0.15595877381824699</v>
      </c>
      <c r="CL13" s="23">
        <v>7.9303390238645702E-2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791</v>
      </c>
      <c r="D7" s="10">
        <v>320</v>
      </c>
      <c r="E7" s="10">
        <v>466</v>
      </c>
      <c r="F7" s="10"/>
      <c r="G7" s="10">
        <v>64</v>
      </c>
      <c r="H7" s="10">
        <v>91</v>
      </c>
      <c r="I7" s="10">
        <v>98</v>
      </c>
      <c r="J7" s="10">
        <v>88</v>
      </c>
      <c r="K7" s="10">
        <v>75</v>
      </c>
      <c r="L7" s="10">
        <v>82</v>
      </c>
      <c r="M7" s="10">
        <v>78</v>
      </c>
      <c r="N7" s="10">
        <v>95</v>
      </c>
      <c r="O7" s="10">
        <v>120</v>
      </c>
      <c r="P7" s="10"/>
      <c r="Q7" s="10">
        <v>122</v>
      </c>
      <c r="R7" s="10">
        <v>95</v>
      </c>
      <c r="S7" s="10">
        <v>65</v>
      </c>
      <c r="T7" s="10">
        <v>488</v>
      </c>
      <c r="U7" s="10"/>
      <c r="V7" s="10">
        <v>176</v>
      </c>
      <c r="W7" s="10">
        <v>102</v>
      </c>
      <c r="X7" s="10">
        <v>64</v>
      </c>
      <c r="Y7" s="10">
        <v>52</v>
      </c>
      <c r="Z7" s="10">
        <v>72</v>
      </c>
      <c r="AA7" s="10">
        <v>117</v>
      </c>
      <c r="AB7" s="10">
        <v>75</v>
      </c>
      <c r="AC7" s="10">
        <v>29</v>
      </c>
      <c r="AD7" s="10">
        <v>104</v>
      </c>
      <c r="AE7" s="10"/>
      <c r="AF7" s="10">
        <v>161</v>
      </c>
      <c r="AG7" s="10">
        <v>142</v>
      </c>
      <c r="AH7" s="10">
        <v>44</v>
      </c>
      <c r="AI7" s="10">
        <v>27</v>
      </c>
      <c r="AJ7" s="10">
        <v>161</v>
      </c>
      <c r="AK7" s="10">
        <v>256</v>
      </c>
      <c r="AL7" s="10"/>
      <c r="AM7" s="10">
        <v>32</v>
      </c>
      <c r="AN7" s="10">
        <v>60</v>
      </c>
      <c r="AO7" s="10">
        <v>52</v>
      </c>
      <c r="AP7" s="10">
        <v>40</v>
      </c>
      <c r="AQ7" s="10">
        <v>59</v>
      </c>
      <c r="AR7" s="10">
        <v>68</v>
      </c>
      <c r="AS7" s="10">
        <v>66</v>
      </c>
      <c r="AT7" s="10">
        <v>53</v>
      </c>
      <c r="AU7" s="10">
        <v>48</v>
      </c>
      <c r="AV7" s="10">
        <v>28</v>
      </c>
      <c r="AW7" s="10">
        <v>56</v>
      </c>
      <c r="AX7" s="10">
        <v>30</v>
      </c>
      <c r="AY7" s="10">
        <v>26</v>
      </c>
      <c r="AZ7" s="10">
        <v>20</v>
      </c>
      <c r="BA7" s="10">
        <v>20</v>
      </c>
      <c r="BB7" s="10">
        <v>55</v>
      </c>
      <c r="BC7" s="10"/>
      <c r="BD7" s="10">
        <v>267</v>
      </c>
      <c r="BE7" s="10">
        <v>233</v>
      </c>
      <c r="BF7" s="10">
        <v>276</v>
      </c>
      <c r="BG7" s="10"/>
      <c r="BH7" s="10">
        <v>523</v>
      </c>
      <c r="BI7" s="10">
        <v>122</v>
      </c>
      <c r="BJ7" s="10">
        <v>86</v>
      </c>
      <c r="BK7" s="10"/>
      <c r="BL7" s="10">
        <v>25</v>
      </c>
      <c r="BM7" s="10">
        <v>98</v>
      </c>
      <c r="BN7" s="10">
        <v>72</v>
      </c>
      <c r="BO7" s="10"/>
      <c r="BP7" s="10">
        <v>151</v>
      </c>
      <c r="BQ7" s="10">
        <v>464</v>
      </c>
      <c r="BR7" s="10"/>
      <c r="BS7" s="10">
        <v>109</v>
      </c>
      <c r="BT7" s="10">
        <v>147</v>
      </c>
      <c r="BU7" s="10">
        <v>224</v>
      </c>
      <c r="BV7" s="10">
        <v>292</v>
      </c>
      <c r="BW7" s="10"/>
      <c r="BX7" s="10">
        <v>71</v>
      </c>
      <c r="BY7" s="10">
        <v>38</v>
      </c>
      <c r="BZ7" s="10">
        <v>682</v>
      </c>
      <c r="CA7" s="10"/>
      <c r="CB7" s="10">
        <v>135</v>
      </c>
      <c r="CC7" s="10">
        <v>146</v>
      </c>
      <c r="CD7" s="10">
        <v>142</v>
      </c>
      <c r="CE7" s="10">
        <v>139</v>
      </c>
      <c r="CF7" s="10">
        <v>116</v>
      </c>
      <c r="CG7" s="10">
        <v>113</v>
      </c>
      <c r="CH7" s="10"/>
      <c r="CI7" s="10">
        <v>84</v>
      </c>
      <c r="CJ7" s="10">
        <v>234</v>
      </c>
      <c r="CK7" s="10">
        <v>96</v>
      </c>
      <c r="CL7" s="10">
        <v>377</v>
      </c>
    </row>
    <row r="8" spans="2:90" ht="30" customHeight="1" x14ac:dyDescent="0.35">
      <c r="B8" s="11" t="s">
        <v>19</v>
      </c>
      <c r="C8" s="11">
        <v>784</v>
      </c>
      <c r="D8" s="11">
        <v>382</v>
      </c>
      <c r="E8" s="11">
        <v>396</v>
      </c>
      <c r="F8" s="11"/>
      <c r="G8" s="11">
        <v>77</v>
      </c>
      <c r="H8" s="11">
        <v>90</v>
      </c>
      <c r="I8" s="11">
        <v>82</v>
      </c>
      <c r="J8" s="11">
        <v>93</v>
      </c>
      <c r="K8" s="11">
        <v>80</v>
      </c>
      <c r="L8" s="11">
        <v>95</v>
      </c>
      <c r="M8" s="11">
        <v>80</v>
      </c>
      <c r="N8" s="11">
        <v>99</v>
      </c>
      <c r="O8" s="11">
        <v>90</v>
      </c>
      <c r="P8" s="11"/>
      <c r="Q8" s="11">
        <v>76</v>
      </c>
      <c r="R8" s="11">
        <v>35</v>
      </c>
      <c r="S8" s="11">
        <v>23</v>
      </c>
      <c r="T8" s="11">
        <v>621</v>
      </c>
      <c r="U8" s="11"/>
      <c r="V8" s="11">
        <v>146</v>
      </c>
      <c r="W8" s="11">
        <v>115</v>
      </c>
      <c r="X8" s="11">
        <v>81</v>
      </c>
      <c r="Y8" s="11">
        <v>74</v>
      </c>
      <c r="Z8" s="11">
        <v>71</v>
      </c>
      <c r="AA8" s="11">
        <v>102</v>
      </c>
      <c r="AB8" s="11">
        <v>77</v>
      </c>
      <c r="AC8" s="11">
        <v>22</v>
      </c>
      <c r="AD8" s="11">
        <v>96</v>
      </c>
      <c r="AE8" s="11"/>
      <c r="AF8" s="11">
        <v>171</v>
      </c>
      <c r="AG8" s="11">
        <v>136</v>
      </c>
      <c r="AH8" s="11">
        <v>53</v>
      </c>
      <c r="AI8" s="11">
        <v>31</v>
      </c>
      <c r="AJ8" s="11">
        <v>162</v>
      </c>
      <c r="AK8" s="11">
        <v>231</v>
      </c>
      <c r="AL8" s="11"/>
      <c r="AM8" s="11">
        <v>31</v>
      </c>
      <c r="AN8" s="11">
        <v>56</v>
      </c>
      <c r="AO8" s="11">
        <v>54</v>
      </c>
      <c r="AP8" s="11">
        <v>39</v>
      </c>
      <c r="AQ8" s="11">
        <v>54</v>
      </c>
      <c r="AR8" s="11">
        <v>67</v>
      </c>
      <c r="AS8" s="11">
        <v>63</v>
      </c>
      <c r="AT8" s="11">
        <v>57</v>
      </c>
      <c r="AU8" s="11">
        <v>47</v>
      </c>
      <c r="AV8" s="11">
        <v>27</v>
      </c>
      <c r="AW8" s="11">
        <v>58</v>
      </c>
      <c r="AX8" s="11">
        <v>33</v>
      </c>
      <c r="AY8" s="11">
        <v>25</v>
      </c>
      <c r="AZ8" s="11">
        <v>17</v>
      </c>
      <c r="BA8" s="11">
        <v>20</v>
      </c>
      <c r="BB8" s="11">
        <v>56</v>
      </c>
      <c r="BC8" s="11"/>
      <c r="BD8" s="11">
        <v>253</v>
      </c>
      <c r="BE8" s="11">
        <v>239</v>
      </c>
      <c r="BF8" s="11">
        <v>278</v>
      </c>
      <c r="BG8" s="11"/>
      <c r="BH8" s="11">
        <v>525</v>
      </c>
      <c r="BI8" s="11">
        <v>110</v>
      </c>
      <c r="BJ8" s="11">
        <v>86</v>
      </c>
      <c r="BK8" s="11"/>
      <c r="BL8" s="11">
        <v>23</v>
      </c>
      <c r="BM8" s="11">
        <v>84</v>
      </c>
      <c r="BN8" s="11">
        <v>61</v>
      </c>
      <c r="BO8" s="11"/>
      <c r="BP8" s="11">
        <v>156</v>
      </c>
      <c r="BQ8" s="11">
        <v>456</v>
      </c>
      <c r="BR8" s="11"/>
      <c r="BS8" s="11">
        <v>106</v>
      </c>
      <c r="BT8" s="11">
        <v>146</v>
      </c>
      <c r="BU8" s="11">
        <v>212</v>
      </c>
      <c r="BV8" s="11">
        <v>302</v>
      </c>
      <c r="BW8" s="11"/>
      <c r="BX8" s="11">
        <v>62</v>
      </c>
      <c r="BY8" s="11">
        <v>42</v>
      </c>
      <c r="BZ8" s="11">
        <v>681</v>
      </c>
      <c r="CA8" s="11"/>
      <c r="CB8" s="11">
        <v>135</v>
      </c>
      <c r="CC8" s="11">
        <v>139</v>
      </c>
      <c r="CD8" s="11">
        <v>160</v>
      </c>
      <c r="CE8" s="11">
        <v>133</v>
      </c>
      <c r="CF8" s="11">
        <v>97</v>
      </c>
      <c r="CG8" s="11">
        <v>120</v>
      </c>
      <c r="CH8" s="11"/>
      <c r="CI8" s="11">
        <v>81</v>
      </c>
      <c r="CJ8" s="11">
        <v>243</v>
      </c>
      <c r="CK8" s="11">
        <v>88</v>
      </c>
      <c r="CL8" s="11">
        <v>372</v>
      </c>
    </row>
    <row r="9" spans="2:90" x14ac:dyDescent="0.35">
      <c r="B9" s="21" t="s">
        <v>643</v>
      </c>
      <c r="C9" s="17">
        <v>0.182570960806096</v>
      </c>
      <c r="D9" s="17">
        <v>0.18408622643143799</v>
      </c>
      <c r="E9" s="17">
        <v>0.18101436242816099</v>
      </c>
      <c r="F9" s="17"/>
      <c r="G9" s="17">
        <v>0.22476896683481701</v>
      </c>
      <c r="H9" s="17">
        <v>0.18880894817597199</v>
      </c>
      <c r="I9" s="17">
        <v>0.24503695436412401</v>
      </c>
      <c r="J9" s="17">
        <v>0.23491860570460099</v>
      </c>
      <c r="K9" s="17">
        <v>0.17874007645482201</v>
      </c>
      <c r="L9" s="17">
        <v>0.12972816685608399</v>
      </c>
      <c r="M9" s="17">
        <v>0.121538478235801</v>
      </c>
      <c r="N9" s="17">
        <v>0.16916666197063299</v>
      </c>
      <c r="O9" s="17">
        <v>0.15738498386986199</v>
      </c>
      <c r="P9" s="17"/>
      <c r="Q9" s="17">
        <v>0.149365342761834</v>
      </c>
      <c r="R9" s="17">
        <v>0.20777901384069</v>
      </c>
      <c r="S9" s="17">
        <v>0.114092692636814</v>
      </c>
      <c r="T9" s="17">
        <v>0.19259399581800599</v>
      </c>
      <c r="U9" s="17"/>
      <c r="V9" s="17">
        <v>0.192783709033123</v>
      </c>
      <c r="W9" s="17">
        <v>0.18891650122419401</v>
      </c>
      <c r="X9" s="17">
        <v>0.15843624050958</v>
      </c>
      <c r="Y9" s="17">
        <v>7.5782029107570398E-2</v>
      </c>
      <c r="Z9" s="17">
        <v>0.16060998644373201</v>
      </c>
      <c r="AA9" s="17">
        <v>0.195260154018782</v>
      </c>
      <c r="AB9" s="17">
        <v>0.223237448542601</v>
      </c>
      <c r="AC9" s="17">
        <v>0.34338162886610502</v>
      </c>
      <c r="AD9" s="17">
        <v>0.19456732653921099</v>
      </c>
      <c r="AE9" s="17"/>
      <c r="AF9" s="17">
        <v>0.179939445661288</v>
      </c>
      <c r="AG9" s="17">
        <v>0.195083694595831</v>
      </c>
      <c r="AH9" s="17">
        <v>8.19051706200844E-2</v>
      </c>
      <c r="AI9" s="17">
        <v>0.10139939828545599</v>
      </c>
      <c r="AJ9" s="17">
        <v>0.23383513927538199</v>
      </c>
      <c r="AK9" s="17">
        <v>0.17510581980557199</v>
      </c>
      <c r="AL9" s="17"/>
      <c r="AM9" s="17">
        <v>0.136817649053049</v>
      </c>
      <c r="AN9" s="17">
        <v>0.15433276777390301</v>
      </c>
      <c r="AO9" s="17">
        <v>0.27243144238304101</v>
      </c>
      <c r="AP9" s="17">
        <v>0.29859983764173598</v>
      </c>
      <c r="AQ9" s="17">
        <v>0.32976795717120799</v>
      </c>
      <c r="AR9" s="17">
        <v>0.13219210496978001</v>
      </c>
      <c r="AS9" s="17">
        <v>0.201421638927435</v>
      </c>
      <c r="AT9" s="17">
        <v>0.153156073314723</v>
      </c>
      <c r="AU9" s="17">
        <v>0.158522345274663</v>
      </c>
      <c r="AV9" s="17">
        <v>0.39694890907723901</v>
      </c>
      <c r="AW9" s="17">
        <v>0.16509975043766401</v>
      </c>
      <c r="AX9" s="17">
        <v>0.23206385112043701</v>
      </c>
      <c r="AY9" s="17">
        <v>0.17452472704784999</v>
      </c>
      <c r="AZ9" s="17">
        <v>7.4780160309969798E-2</v>
      </c>
      <c r="BA9" s="17">
        <v>0.22292648822515701</v>
      </c>
      <c r="BB9" s="17">
        <v>0.101131944338978</v>
      </c>
      <c r="BC9" s="17"/>
      <c r="BD9" s="17">
        <v>0.19591688393173301</v>
      </c>
      <c r="BE9" s="17">
        <v>0.18170404617296099</v>
      </c>
      <c r="BF9" s="17">
        <v>0.167377327730171</v>
      </c>
      <c r="BG9" s="17"/>
      <c r="BH9" s="17">
        <v>0.189907077741366</v>
      </c>
      <c r="BI9" s="17">
        <v>0.13362413038016499</v>
      </c>
      <c r="BJ9" s="17">
        <v>0.22250190970626399</v>
      </c>
      <c r="BK9" s="17"/>
      <c r="BL9" s="17">
        <v>0.199272516073221</v>
      </c>
      <c r="BM9" s="17">
        <v>0.140344620032923</v>
      </c>
      <c r="BN9" s="17">
        <v>0.176398614230453</v>
      </c>
      <c r="BO9" s="17"/>
      <c r="BP9" s="17">
        <v>0.17032554367036301</v>
      </c>
      <c r="BQ9" s="17">
        <v>0.17907955857226601</v>
      </c>
      <c r="BR9" s="17"/>
      <c r="BS9" s="17">
        <v>0.32069603444726902</v>
      </c>
      <c r="BT9" s="17">
        <v>0.25097623776596401</v>
      </c>
      <c r="BU9" s="17">
        <v>0.17153531544574899</v>
      </c>
      <c r="BV9" s="17">
        <v>0.120297722155693</v>
      </c>
      <c r="BW9" s="17"/>
      <c r="BX9" s="17">
        <v>0.174477020080992</v>
      </c>
      <c r="BY9" s="17">
        <v>0.26059897090927098</v>
      </c>
      <c r="BZ9" s="17">
        <v>0.17853654093337101</v>
      </c>
      <c r="CA9" s="17"/>
      <c r="CB9" s="17">
        <v>0.25328330488252798</v>
      </c>
      <c r="CC9" s="17">
        <v>0.18415592165967701</v>
      </c>
      <c r="CD9" s="17">
        <v>7.3036763794707305E-2</v>
      </c>
      <c r="CE9" s="17">
        <v>0.15177418608918999</v>
      </c>
      <c r="CF9" s="17">
        <v>0.26302997264012501</v>
      </c>
      <c r="CG9" s="17">
        <v>0.21598931817898301</v>
      </c>
      <c r="CH9" s="17"/>
      <c r="CI9" s="17">
        <v>0.104656391072324</v>
      </c>
      <c r="CJ9" s="17">
        <v>0.262307587948585</v>
      </c>
      <c r="CK9" s="17">
        <v>0.12872619340560801</v>
      </c>
      <c r="CL9" s="17">
        <v>0.160081571763456</v>
      </c>
    </row>
    <row r="10" spans="2:90" x14ac:dyDescent="0.35">
      <c r="B10" s="21" t="s">
        <v>644</v>
      </c>
      <c r="C10" s="17">
        <v>0.25305978081943997</v>
      </c>
      <c r="D10" s="17">
        <v>0.27748062113189897</v>
      </c>
      <c r="E10" s="17">
        <v>0.221806058463484</v>
      </c>
      <c r="F10" s="17"/>
      <c r="G10" s="17">
        <v>0.19851546453201999</v>
      </c>
      <c r="H10" s="17">
        <v>0.207951106068894</v>
      </c>
      <c r="I10" s="17">
        <v>0.254718834278435</v>
      </c>
      <c r="J10" s="17">
        <v>0.22590236801612601</v>
      </c>
      <c r="K10" s="17">
        <v>0.248093206329948</v>
      </c>
      <c r="L10" s="17">
        <v>0.18351678311876099</v>
      </c>
      <c r="M10" s="17">
        <v>0.34376500769524099</v>
      </c>
      <c r="N10" s="17">
        <v>0.29484148419242701</v>
      </c>
      <c r="O10" s="17">
        <v>0.32254929782596298</v>
      </c>
      <c r="P10" s="17"/>
      <c r="Q10" s="17">
        <v>0.33834944380676102</v>
      </c>
      <c r="R10" s="17">
        <v>0.25352368155095101</v>
      </c>
      <c r="S10" s="17">
        <v>0.28046602430185003</v>
      </c>
      <c r="T10" s="17">
        <v>0.246886304821717</v>
      </c>
      <c r="U10" s="17"/>
      <c r="V10" s="17">
        <v>0.232670592964316</v>
      </c>
      <c r="W10" s="17">
        <v>0.31364370642237399</v>
      </c>
      <c r="X10" s="17">
        <v>0.19906942533126701</v>
      </c>
      <c r="Y10" s="17">
        <v>0.239048507531575</v>
      </c>
      <c r="Z10" s="17">
        <v>0.222843326107596</v>
      </c>
      <c r="AA10" s="17">
        <v>0.248792675910053</v>
      </c>
      <c r="AB10" s="17">
        <v>0.33019667823772503</v>
      </c>
      <c r="AC10" s="17">
        <v>0.28317763812053798</v>
      </c>
      <c r="AD10" s="17">
        <v>0.225323901325376</v>
      </c>
      <c r="AE10" s="17"/>
      <c r="AF10" s="17">
        <v>0.28752437577679002</v>
      </c>
      <c r="AG10" s="17">
        <v>0.27425427333760499</v>
      </c>
      <c r="AH10" s="17">
        <v>0.22730663420181901</v>
      </c>
      <c r="AI10" s="17">
        <v>8.7386439054562601E-2</v>
      </c>
      <c r="AJ10" s="17">
        <v>0.232294851673116</v>
      </c>
      <c r="AK10" s="17">
        <v>0.25748040300542102</v>
      </c>
      <c r="AL10" s="17"/>
      <c r="AM10" s="17">
        <v>0.110026330936661</v>
      </c>
      <c r="AN10" s="17">
        <v>0.23281290448783901</v>
      </c>
      <c r="AO10" s="17">
        <v>0.28246436349544302</v>
      </c>
      <c r="AP10" s="17">
        <v>0.210947874949375</v>
      </c>
      <c r="AQ10" s="17">
        <v>0.228649729356039</v>
      </c>
      <c r="AR10" s="17">
        <v>0.33886022468814903</v>
      </c>
      <c r="AS10" s="17">
        <v>0.28112588048516501</v>
      </c>
      <c r="AT10" s="17">
        <v>0.26205131381543201</v>
      </c>
      <c r="AU10" s="17">
        <v>0.208006773102973</v>
      </c>
      <c r="AV10" s="17">
        <v>0.46955701058379001</v>
      </c>
      <c r="AW10" s="17">
        <v>0.34619041758739499</v>
      </c>
      <c r="AX10" s="17">
        <v>0.22338470780990899</v>
      </c>
      <c r="AY10" s="17">
        <v>0.31812976831586798</v>
      </c>
      <c r="AZ10" s="17">
        <v>0.108380154103734</v>
      </c>
      <c r="BA10" s="17">
        <v>0.30808033772177201</v>
      </c>
      <c r="BB10" s="17">
        <v>0.149015180600437</v>
      </c>
      <c r="BC10" s="17"/>
      <c r="BD10" s="17">
        <v>0.26190738866927699</v>
      </c>
      <c r="BE10" s="17">
        <v>0.22245106135547599</v>
      </c>
      <c r="BF10" s="17">
        <v>0.27188363018626699</v>
      </c>
      <c r="BG10" s="17"/>
      <c r="BH10" s="17">
        <v>0.24819685961770199</v>
      </c>
      <c r="BI10" s="17">
        <v>0.32604430397731998</v>
      </c>
      <c r="BJ10" s="17">
        <v>0.189775588550706</v>
      </c>
      <c r="BK10" s="17"/>
      <c r="BL10" s="17">
        <v>0.27979338274617699</v>
      </c>
      <c r="BM10" s="17">
        <v>0.35802050177077999</v>
      </c>
      <c r="BN10" s="17">
        <v>0.21978385941404699</v>
      </c>
      <c r="BO10" s="17"/>
      <c r="BP10" s="17">
        <v>0.222828406437974</v>
      </c>
      <c r="BQ10" s="17">
        <v>0.26826967131195001</v>
      </c>
      <c r="BR10" s="17"/>
      <c r="BS10" s="17">
        <v>0.33985854123478199</v>
      </c>
      <c r="BT10" s="17">
        <v>0.32968819921618597</v>
      </c>
      <c r="BU10" s="17">
        <v>0.25778866939740702</v>
      </c>
      <c r="BV10" s="17">
        <v>0.193168244404332</v>
      </c>
      <c r="BW10" s="17"/>
      <c r="BX10" s="17">
        <v>0.26326419748636298</v>
      </c>
      <c r="BY10" s="17">
        <v>0.12547648779175399</v>
      </c>
      <c r="BZ10" s="17">
        <v>0.259932977516738</v>
      </c>
      <c r="CA10" s="17"/>
      <c r="CB10" s="17">
        <v>0.30551472141438801</v>
      </c>
      <c r="CC10" s="17">
        <v>0.226010531717972</v>
      </c>
      <c r="CD10" s="17">
        <v>0.181724784953713</v>
      </c>
      <c r="CE10" s="17">
        <v>0.21568664733135101</v>
      </c>
      <c r="CF10" s="17">
        <v>0.42188711497929698</v>
      </c>
      <c r="CG10" s="17">
        <v>0.225017295268679</v>
      </c>
      <c r="CH10" s="17"/>
      <c r="CI10" s="17">
        <v>0.17347058253209</v>
      </c>
      <c r="CJ10" s="17">
        <v>0.25237953063464602</v>
      </c>
      <c r="CK10" s="17">
        <v>0.20707012918961701</v>
      </c>
      <c r="CL10" s="17">
        <v>0.28166880109412701</v>
      </c>
    </row>
    <row r="11" spans="2:90" x14ac:dyDescent="0.35">
      <c r="B11" s="21" t="s">
        <v>645</v>
      </c>
      <c r="C11" s="17">
        <v>0.23949520457157999</v>
      </c>
      <c r="D11" s="17">
        <v>0.208871864731734</v>
      </c>
      <c r="E11" s="17">
        <v>0.27233790724139401</v>
      </c>
      <c r="F11" s="17"/>
      <c r="G11" s="17">
        <v>0.181306308926068</v>
      </c>
      <c r="H11" s="17">
        <v>0.247424588322955</v>
      </c>
      <c r="I11" s="17">
        <v>0.19431850253910599</v>
      </c>
      <c r="J11" s="17">
        <v>0.26737627978292899</v>
      </c>
      <c r="K11" s="17">
        <v>0.21669300949083201</v>
      </c>
      <c r="L11" s="17">
        <v>0.35531180780752197</v>
      </c>
      <c r="M11" s="17">
        <v>0.25366874313556198</v>
      </c>
      <c r="N11" s="17">
        <v>0.21980447387584001</v>
      </c>
      <c r="O11" s="17">
        <v>0.200930145553331</v>
      </c>
      <c r="P11" s="17"/>
      <c r="Q11" s="17">
        <v>0.266498101308209</v>
      </c>
      <c r="R11" s="17">
        <v>0.224799752751456</v>
      </c>
      <c r="S11" s="17">
        <v>0.36511466252270902</v>
      </c>
      <c r="T11" s="17">
        <v>0.23128876749379701</v>
      </c>
      <c r="U11" s="17"/>
      <c r="V11" s="17">
        <v>0.221304552247792</v>
      </c>
      <c r="W11" s="17">
        <v>0.21605593673802201</v>
      </c>
      <c r="X11" s="17">
        <v>0.21285602192674899</v>
      </c>
      <c r="Y11" s="17">
        <v>0.24893596267899101</v>
      </c>
      <c r="Z11" s="17">
        <v>0.25535304079444299</v>
      </c>
      <c r="AA11" s="17">
        <v>0.29378801889343398</v>
      </c>
      <c r="AB11" s="17">
        <v>0.22509536562490901</v>
      </c>
      <c r="AC11" s="17">
        <v>0.16369604456776299</v>
      </c>
      <c r="AD11" s="17">
        <v>0.27008547763503599</v>
      </c>
      <c r="AE11" s="17"/>
      <c r="AF11" s="17">
        <v>0.24780426658356</v>
      </c>
      <c r="AG11" s="17">
        <v>0.27563057490763598</v>
      </c>
      <c r="AH11" s="17">
        <v>0.16755620580779601</v>
      </c>
      <c r="AI11" s="17">
        <v>0.425160298741318</v>
      </c>
      <c r="AJ11" s="17">
        <v>0.18469596596665799</v>
      </c>
      <c r="AK11" s="17">
        <v>0.242462146774444</v>
      </c>
      <c r="AL11" s="17"/>
      <c r="AM11" s="17">
        <v>0.216632662127205</v>
      </c>
      <c r="AN11" s="17">
        <v>0.25375934681866302</v>
      </c>
      <c r="AO11" s="17">
        <v>0.175645941428476</v>
      </c>
      <c r="AP11" s="17">
        <v>0.248193513435576</v>
      </c>
      <c r="AQ11" s="17">
        <v>0.203617925415709</v>
      </c>
      <c r="AR11" s="17">
        <v>0.17373984886357</v>
      </c>
      <c r="AS11" s="17">
        <v>0.19426331338893901</v>
      </c>
      <c r="AT11" s="17">
        <v>0.33406723077254802</v>
      </c>
      <c r="AU11" s="17">
        <v>0.34961989588236703</v>
      </c>
      <c r="AV11" s="17">
        <v>8.1612160108532297E-2</v>
      </c>
      <c r="AW11" s="17">
        <v>0.23483534049718899</v>
      </c>
      <c r="AX11" s="17">
        <v>0.30326608466570198</v>
      </c>
      <c r="AY11" s="17">
        <v>0.11554346449285199</v>
      </c>
      <c r="AZ11" s="17">
        <v>0.38922671251616903</v>
      </c>
      <c r="BA11" s="17">
        <v>0.109022106124322</v>
      </c>
      <c r="BB11" s="17">
        <v>0.28076817081868199</v>
      </c>
      <c r="BC11" s="17"/>
      <c r="BD11" s="17">
        <v>0.25735565124737397</v>
      </c>
      <c r="BE11" s="17">
        <v>0.24189699582907001</v>
      </c>
      <c r="BF11" s="17">
        <v>0.223036822900256</v>
      </c>
      <c r="BG11" s="17"/>
      <c r="BH11" s="17">
        <v>0.23988329517394999</v>
      </c>
      <c r="BI11" s="17">
        <v>0.24572917944411199</v>
      </c>
      <c r="BJ11" s="17">
        <v>0.27172554255838799</v>
      </c>
      <c r="BK11" s="17"/>
      <c r="BL11" s="17">
        <v>0.30229753221807099</v>
      </c>
      <c r="BM11" s="17">
        <v>0.18670905762027401</v>
      </c>
      <c r="BN11" s="17">
        <v>0.25083678217699401</v>
      </c>
      <c r="BO11" s="17"/>
      <c r="BP11" s="17">
        <v>0.22871146418597399</v>
      </c>
      <c r="BQ11" s="17">
        <v>0.228929374937867</v>
      </c>
      <c r="BR11" s="17"/>
      <c r="BS11" s="17">
        <v>0.161076062609152</v>
      </c>
      <c r="BT11" s="17">
        <v>0.17044030703742599</v>
      </c>
      <c r="BU11" s="17">
        <v>0.276292751679871</v>
      </c>
      <c r="BV11" s="17">
        <v>0.27529936329806598</v>
      </c>
      <c r="BW11" s="17"/>
      <c r="BX11" s="17">
        <v>0.30806818982709799</v>
      </c>
      <c r="BY11" s="17">
        <v>0.17069389927293899</v>
      </c>
      <c r="BZ11" s="17">
        <v>0.23744551240314901</v>
      </c>
      <c r="CA11" s="17"/>
      <c r="CB11" s="17">
        <v>0.22126594422558199</v>
      </c>
      <c r="CC11" s="17">
        <v>0.25527257927635999</v>
      </c>
      <c r="CD11" s="17">
        <v>0.31197793170485599</v>
      </c>
      <c r="CE11" s="17">
        <v>0.214762646539672</v>
      </c>
      <c r="CF11" s="17">
        <v>0.14212514145712599</v>
      </c>
      <c r="CG11" s="17">
        <v>0.25166492760756198</v>
      </c>
      <c r="CH11" s="17"/>
      <c r="CI11" s="17">
        <v>0.24775536569787801</v>
      </c>
      <c r="CJ11" s="17">
        <v>0.19238655933783799</v>
      </c>
      <c r="CK11" s="17">
        <v>0.30018415031017098</v>
      </c>
      <c r="CL11" s="17">
        <v>0.25409015770680898</v>
      </c>
    </row>
    <row r="12" spans="2:90" x14ac:dyDescent="0.35">
      <c r="B12" s="21" t="s">
        <v>646</v>
      </c>
      <c r="C12" s="17">
        <v>0.25816434628938301</v>
      </c>
      <c r="D12" s="17">
        <v>0.25552771228677701</v>
      </c>
      <c r="E12" s="17">
        <v>0.26427373204840099</v>
      </c>
      <c r="F12" s="17"/>
      <c r="G12" s="17">
        <v>0.37433603142940303</v>
      </c>
      <c r="H12" s="17">
        <v>0.28762021543850602</v>
      </c>
      <c r="I12" s="17">
        <v>0.25272311374379602</v>
      </c>
      <c r="J12" s="17">
        <v>0.216619480699971</v>
      </c>
      <c r="K12" s="17">
        <v>0.26389485559802101</v>
      </c>
      <c r="L12" s="17">
        <v>0.26132834038130598</v>
      </c>
      <c r="M12" s="17">
        <v>0.21188234102147099</v>
      </c>
      <c r="N12" s="17">
        <v>0.24593562606208899</v>
      </c>
      <c r="O12" s="17">
        <v>0.22327789675100301</v>
      </c>
      <c r="P12" s="17"/>
      <c r="Q12" s="17">
        <v>0.18148474938812001</v>
      </c>
      <c r="R12" s="17">
        <v>0.21896386928105299</v>
      </c>
      <c r="S12" s="17">
        <v>0.18107404378662201</v>
      </c>
      <c r="T12" s="17">
        <v>0.26659211121458898</v>
      </c>
      <c r="U12" s="17"/>
      <c r="V12" s="17">
        <v>0.280329275060335</v>
      </c>
      <c r="W12" s="17">
        <v>0.22509366211880399</v>
      </c>
      <c r="X12" s="17">
        <v>0.34794613097196903</v>
      </c>
      <c r="Y12" s="17">
        <v>0.35650060774801001</v>
      </c>
      <c r="Z12" s="17">
        <v>0.30385717388853101</v>
      </c>
      <c r="AA12" s="17">
        <v>0.18137817466667999</v>
      </c>
      <c r="AB12" s="17">
        <v>0.169029615997347</v>
      </c>
      <c r="AC12" s="17">
        <v>0.16940417550661899</v>
      </c>
      <c r="AD12" s="17">
        <v>0.253163811811429</v>
      </c>
      <c r="AE12" s="17"/>
      <c r="AF12" s="17">
        <v>0.22390583863199101</v>
      </c>
      <c r="AG12" s="17">
        <v>0.204898684758136</v>
      </c>
      <c r="AH12" s="17">
        <v>0.39836215750738202</v>
      </c>
      <c r="AI12" s="17">
        <v>0.33724689365249899</v>
      </c>
      <c r="AJ12" s="17">
        <v>0.28056663305479101</v>
      </c>
      <c r="AK12" s="17">
        <v>0.25646341747495899</v>
      </c>
      <c r="AL12" s="17"/>
      <c r="AM12" s="17">
        <v>0.32744829158980199</v>
      </c>
      <c r="AN12" s="17">
        <v>0.26010839840554001</v>
      </c>
      <c r="AO12" s="17">
        <v>0.16432120768219599</v>
      </c>
      <c r="AP12" s="17">
        <v>0.171174928141026</v>
      </c>
      <c r="AQ12" s="17">
        <v>0.19861683933823401</v>
      </c>
      <c r="AR12" s="17">
        <v>0.334384088658712</v>
      </c>
      <c r="AS12" s="17">
        <v>0.244986477212605</v>
      </c>
      <c r="AT12" s="17">
        <v>0.23474380767786199</v>
      </c>
      <c r="AU12" s="17">
        <v>0.22900785764721701</v>
      </c>
      <c r="AV12" s="17">
        <v>5.1881920230438403E-2</v>
      </c>
      <c r="AW12" s="17">
        <v>0.20982838298067399</v>
      </c>
      <c r="AX12" s="17">
        <v>0.233271145793605</v>
      </c>
      <c r="AY12" s="17">
        <v>0.38264737429448997</v>
      </c>
      <c r="AZ12" s="17">
        <v>0.40916166860372399</v>
      </c>
      <c r="BA12" s="17">
        <v>0.27563756649541599</v>
      </c>
      <c r="BB12" s="17">
        <v>0.43335253229465798</v>
      </c>
      <c r="BC12" s="17"/>
      <c r="BD12" s="17">
        <v>0.234906384849179</v>
      </c>
      <c r="BE12" s="17">
        <v>0.29356671596441503</v>
      </c>
      <c r="BF12" s="17">
        <v>0.254079915198901</v>
      </c>
      <c r="BG12" s="17"/>
      <c r="BH12" s="17">
        <v>0.260525471327752</v>
      </c>
      <c r="BI12" s="17">
        <v>0.25917202075178702</v>
      </c>
      <c r="BJ12" s="17">
        <v>0.24049756190020799</v>
      </c>
      <c r="BK12" s="17"/>
      <c r="BL12" s="17">
        <v>0.16860905714475799</v>
      </c>
      <c r="BM12" s="17">
        <v>0.27369700251294499</v>
      </c>
      <c r="BN12" s="17">
        <v>0.25918910612303098</v>
      </c>
      <c r="BO12" s="17"/>
      <c r="BP12" s="17">
        <v>0.34066215228227298</v>
      </c>
      <c r="BQ12" s="17">
        <v>0.241696167746933</v>
      </c>
      <c r="BR12" s="17"/>
      <c r="BS12" s="17">
        <v>0.11108248015104701</v>
      </c>
      <c r="BT12" s="17">
        <v>0.21067274604651601</v>
      </c>
      <c r="BU12" s="17">
        <v>0.244477345842563</v>
      </c>
      <c r="BV12" s="17">
        <v>0.35133434564664501</v>
      </c>
      <c r="BW12" s="17"/>
      <c r="BX12" s="17">
        <v>0.216255058175089</v>
      </c>
      <c r="BY12" s="17">
        <v>0.40829888511851398</v>
      </c>
      <c r="BZ12" s="17">
        <v>0.25280523177981101</v>
      </c>
      <c r="CA12" s="17"/>
      <c r="CB12" s="17">
        <v>0.186254071179839</v>
      </c>
      <c r="CC12" s="17">
        <v>0.30897927442187501</v>
      </c>
      <c r="CD12" s="17">
        <v>0.35128259303765003</v>
      </c>
      <c r="CE12" s="17">
        <v>0.35543860019173401</v>
      </c>
      <c r="CF12" s="17">
        <v>0.13694882033918801</v>
      </c>
      <c r="CG12" s="17">
        <v>0.14685641516831999</v>
      </c>
      <c r="CH12" s="17"/>
      <c r="CI12" s="17">
        <v>0.39433774974757202</v>
      </c>
      <c r="CJ12" s="17">
        <v>0.25758684873258603</v>
      </c>
      <c r="CK12" s="17">
        <v>0.201625998614089</v>
      </c>
      <c r="CL12" s="17">
        <v>0.24251346409316399</v>
      </c>
    </row>
    <row r="13" spans="2:90" x14ac:dyDescent="0.35">
      <c r="B13" s="21" t="s">
        <v>110</v>
      </c>
      <c r="C13" s="23">
        <v>6.6709707513501207E-2</v>
      </c>
      <c r="D13" s="23">
        <v>7.4033575418152198E-2</v>
      </c>
      <c r="E13" s="23">
        <v>6.0567939818559603E-2</v>
      </c>
      <c r="F13" s="23"/>
      <c r="G13" s="23">
        <v>2.10732282776918E-2</v>
      </c>
      <c r="H13" s="23">
        <v>6.8195141993671493E-2</v>
      </c>
      <c r="I13" s="23">
        <v>5.3202595074539297E-2</v>
      </c>
      <c r="J13" s="23">
        <v>5.5183265796372498E-2</v>
      </c>
      <c r="K13" s="23">
        <v>9.2578852126376995E-2</v>
      </c>
      <c r="L13" s="23">
        <v>7.0114901836327695E-2</v>
      </c>
      <c r="M13" s="23">
        <v>6.9145429911925294E-2</v>
      </c>
      <c r="N13" s="23">
        <v>7.02517538990102E-2</v>
      </c>
      <c r="O13" s="23">
        <v>9.5857675999841796E-2</v>
      </c>
      <c r="P13" s="23"/>
      <c r="Q13" s="23">
        <v>6.4302362735076196E-2</v>
      </c>
      <c r="R13" s="23">
        <v>9.4933682575850095E-2</v>
      </c>
      <c r="S13" s="23">
        <v>5.9252576752005001E-2</v>
      </c>
      <c r="T13" s="23">
        <v>6.2638820651890595E-2</v>
      </c>
      <c r="U13" s="23"/>
      <c r="V13" s="23">
        <v>7.2911870694433806E-2</v>
      </c>
      <c r="W13" s="23">
        <v>5.6290193496606397E-2</v>
      </c>
      <c r="X13" s="23">
        <v>8.1692181260434898E-2</v>
      </c>
      <c r="Y13" s="23">
        <v>7.9732892933853397E-2</v>
      </c>
      <c r="Z13" s="23">
        <v>5.7336472765698199E-2</v>
      </c>
      <c r="AA13" s="23">
        <v>8.0780976511051303E-2</v>
      </c>
      <c r="AB13" s="23">
        <v>5.2440891597419E-2</v>
      </c>
      <c r="AC13" s="23">
        <v>4.0340512938975302E-2</v>
      </c>
      <c r="AD13" s="23">
        <v>5.6859482688948602E-2</v>
      </c>
      <c r="AE13" s="23"/>
      <c r="AF13" s="23">
        <v>6.0826073346370503E-2</v>
      </c>
      <c r="AG13" s="23">
        <v>5.0132772400791302E-2</v>
      </c>
      <c r="AH13" s="23">
        <v>0.124869831862919</v>
      </c>
      <c r="AI13" s="23">
        <v>4.8806970266163902E-2</v>
      </c>
      <c r="AJ13" s="23">
        <v>6.8607410030053606E-2</v>
      </c>
      <c r="AK13" s="23">
        <v>6.8488212939604595E-2</v>
      </c>
      <c r="AL13" s="23"/>
      <c r="AM13" s="23">
        <v>0.20907506629328201</v>
      </c>
      <c r="AN13" s="23">
        <v>9.8986582514054094E-2</v>
      </c>
      <c r="AO13" s="23">
        <v>0.105137045010844</v>
      </c>
      <c r="AP13" s="23">
        <v>7.1083845832286996E-2</v>
      </c>
      <c r="AQ13" s="23">
        <v>3.9347548718810202E-2</v>
      </c>
      <c r="AR13" s="23">
        <v>2.0823732819788599E-2</v>
      </c>
      <c r="AS13" s="23">
        <v>7.8202689985855695E-2</v>
      </c>
      <c r="AT13" s="23">
        <v>1.5981574419434701E-2</v>
      </c>
      <c r="AU13" s="23">
        <v>5.4843128092780302E-2</v>
      </c>
      <c r="AV13" s="23">
        <v>0</v>
      </c>
      <c r="AW13" s="23">
        <v>4.4046108497077997E-2</v>
      </c>
      <c r="AX13" s="23">
        <v>8.0142106103470497E-3</v>
      </c>
      <c r="AY13" s="23">
        <v>9.1546658489404104E-3</v>
      </c>
      <c r="AZ13" s="23">
        <v>1.8451304466403699E-2</v>
      </c>
      <c r="BA13" s="23">
        <v>8.4333501433333402E-2</v>
      </c>
      <c r="BB13" s="23">
        <v>3.5732171947245997E-2</v>
      </c>
      <c r="BC13" s="23"/>
      <c r="BD13" s="23">
        <v>4.9913691302437398E-2</v>
      </c>
      <c r="BE13" s="23">
        <v>6.0381180678078003E-2</v>
      </c>
      <c r="BF13" s="23">
        <v>8.3622303984405497E-2</v>
      </c>
      <c r="BG13" s="23"/>
      <c r="BH13" s="23">
        <v>6.1487296139230201E-2</v>
      </c>
      <c r="BI13" s="23">
        <v>3.5430365446616499E-2</v>
      </c>
      <c r="BJ13" s="23">
        <v>7.5499397284434402E-2</v>
      </c>
      <c r="BK13" s="23"/>
      <c r="BL13" s="23">
        <v>5.00275118177737E-2</v>
      </c>
      <c r="BM13" s="23">
        <v>4.1228818063079098E-2</v>
      </c>
      <c r="BN13" s="23">
        <v>9.3791638055474996E-2</v>
      </c>
      <c r="BO13" s="23"/>
      <c r="BP13" s="23">
        <v>3.74724334234161E-2</v>
      </c>
      <c r="BQ13" s="23">
        <v>8.2025227430984102E-2</v>
      </c>
      <c r="BR13" s="23"/>
      <c r="BS13" s="23">
        <v>6.7286881557749104E-2</v>
      </c>
      <c r="BT13" s="23">
        <v>3.82225099339078E-2</v>
      </c>
      <c r="BU13" s="23">
        <v>4.9905917634409297E-2</v>
      </c>
      <c r="BV13" s="23">
        <v>5.9900324495263502E-2</v>
      </c>
      <c r="BW13" s="23"/>
      <c r="BX13" s="23">
        <v>3.7935534430457503E-2</v>
      </c>
      <c r="BY13" s="23">
        <v>3.4931756907521899E-2</v>
      </c>
      <c r="BZ13" s="23">
        <v>7.1279737366931106E-2</v>
      </c>
      <c r="CA13" s="23"/>
      <c r="CB13" s="23">
        <v>3.3681958297663503E-2</v>
      </c>
      <c r="CC13" s="23">
        <v>2.5581692924115801E-2</v>
      </c>
      <c r="CD13" s="23">
        <v>8.19779265090744E-2</v>
      </c>
      <c r="CE13" s="23">
        <v>6.2337919848053203E-2</v>
      </c>
      <c r="CF13" s="23">
        <v>3.6008950584263698E-2</v>
      </c>
      <c r="CG13" s="23">
        <v>0.16047204377645699</v>
      </c>
      <c r="CH13" s="23"/>
      <c r="CI13" s="23">
        <v>7.9779910950135993E-2</v>
      </c>
      <c r="CJ13" s="23">
        <v>3.5339473346345802E-2</v>
      </c>
      <c r="CK13" s="23">
        <v>0.162393528480514</v>
      </c>
      <c r="CL13" s="23">
        <v>6.1646005342443903E-2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659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759</v>
      </c>
      <c r="D7" s="10">
        <v>317</v>
      </c>
      <c r="E7" s="10">
        <v>435</v>
      </c>
      <c r="F7" s="10"/>
      <c r="G7" s="10">
        <v>67</v>
      </c>
      <c r="H7" s="10">
        <v>82</v>
      </c>
      <c r="I7" s="10">
        <v>101</v>
      </c>
      <c r="J7" s="10">
        <v>79</v>
      </c>
      <c r="K7" s="10">
        <v>87</v>
      </c>
      <c r="L7" s="10">
        <v>65</v>
      </c>
      <c r="M7" s="10">
        <v>79</v>
      </c>
      <c r="N7" s="10">
        <v>84</v>
      </c>
      <c r="O7" s="10">
        <v>115</v>
      </c>
      <c r="P7" s="10"/>
      <c r="Q7" s="10">
        <v>131</v>
      </c>
      <c r="R7" s="10">
        <v>75</v>
      </c>
      <c r="S7" s="10">
        <v>49</v>
      </c>
      <c r="T7" s="10">
        <v>485</v>
      </c>
      <c r="U7" s="10"/>
      <c r="V7" s="10">
        <v>169</v>
      </c>
      <c r="W7" s="10">
        <v>114</v>
      </c>
      <c r="X7" s="10">
        <v>64</v>
      </c>
      <c r="Y7" s="10">
        <v>58</v>
      </c>
      <c r="Z7" s="10">
        <v>74</v>
      </c>
      <c r="AA7" s="10">
        <v>75</v>
      </c>
      <c r="AB7" s="10">
        <v>57</v>
      </c>
      <c r="AC7" s="10">
        <v>41</v>
      </c>
      <c r="AD7" s="10">
        <v>107</v>
      </c>
      <c r="AE7" s="10"/>
      <c r="AF7" s="10">
        <v>149</v>
      </c>
      <c r="AG7" s="10">
        <v>141</v>
      </c>
      <c r="AH7" s="10">
        <v>47</v>
      </c>
      <c r="AI7" s="10">
        <v>33</v>
      </c>
      <c r="AJ7" s="10">
        <v>128</v>
      </c>
      <c r="AK7" s="10">
        <v>259</v>
      </c>
      <c r="AL7" s="10"/>
      <c r="AM7" s="10">
        <v>31</v>
      </c>
      <c r="AN7" s="10">
        <v>60</v>
      </c>
      <c r="AO7" s="10">
        <v>49</v>
      </c>
      <c r="AP7" s="10">
        <v>43</v>
      </c>
      <c r="AQ7" s="10">
        <v>65</v>
      </c>
      <c r="AR7" s="10">
        <v>54</v>
      </c>
      <c r="AS7" s="10">
        <v>52</v>
      </c>
      <c r="AT7" s="10">
        <v>36</v>
      </c>
      <c r="AU7" s="10">
        <v>46</v>
      </c>
      <c r="AV7" s="10">
        <v>37</v>
      </c>
      <c r="AW7" s="10">
        <v>38</v>
      </c>
      <c r="AX7" s="10">
        <v>35</v>
      </c>
      <c r="AY7" s="10">
        <v>24</v>
      </c>
      <c r="AZ7" s="10">
        <v>27</v>
      </c>
      <c r="BA7" s="10">
        <v>11</v>
      </c>
      <c r="BB7" s="10">
        <v>49</v>
      </c>
      <c r="BC7" s="10"/>
      <c r="BD7" s="10">
        <v>270</v>
      </c>
      <c r="BE7" s="10">
        <v>199</v>
      </c>
      <c r="BF7" s="10">
        <v>272</v>
      </c>
      <c r="BG7" s="10"/>
      <c r="BH7" s="10">
        <v>504</v>
      </c>
      <c r="BI7" s="10">
        <v>115</v>
      </c>
      <c r="BJ7" s="10">
        <v>70</v>
      </c>
      <c r="BK7" s="10"/>
      <c r="BL7" s="10">
        <v>24</v>
      </c>
      <c r="BM7" s="10">
        <v>81</v>
      </c>
      <c r="BN7" s="10">
        <v>72</v>
      </c>
      <c r="BO7" s="10"/>
      <c r="BP7" s="10">
        <v>149</v>
      </c>
      <c r="BQ7" s="10">
        <v>420</v>
      </c>
      <c r="BR7" s="10"/>
      <c r="BS7" s="10">
        <v>99</v>
      </c>
      <c r="BT7" s="10">
        <v>162</v>
      </c>
      <c r="BU7" s="10">
        <v>183</v>
      </c>
      <c r="BV7" s="10">
        <v>290</v>
      </c>
      <c r="BW7" s="10"/>
      <c r="BX7" s="10">
        <v>61</v>
      </c>
      <c r="BY7" s="10">
        <v>39</v>
      </c>
      <c r="BZ7" s="10">
        <v>659</v>
      </c>
      <c r="CA7" s="10"/>
      <c r="CB7" s="10">
        <v>144</v>
      </c>
      <c r="CC7" s="10">
        <v>157</v>
      </c>
      <c r="CD7" s="10">
        <v>149</v>
      </c>
      <c r="CE7" s="10">
        <v>129</v>
      </c>
      <c r="CF7" s="10">
        <v>87</v>
      </c>
      <c r="CG7" s="10">
        <v>93</v>
      </c>
      <c r="CH7" s="10"/>
      <c r="CI7" s="10">
        <v>70</v>
      </c>
      <c r="CJ7" s="10">
        <v>212</v>
      </c>
      <c r="CK7" s="10">
        <v>109</v>
      </c>
      <c r="CL7" s="10">
        <v>368</v>
      </c>
    </row>
    <row r="8" spans="2:90" ht="30" customHeight="1" x14ac:dyDescent="0.35">
      <c r="B8" s="11" t="s">
        <v>19</v>
      </c>
      <c r="C8" s="11">
        <v>773</v>
      </c>
      <c r="D8" s="11">
        <v>394</v>
      </c>
      <c r="E8" s="11">
        <v>372</v>
      </c>
      <c r="F8" s="11"/>
      <c r="G8" s="11">
        <v>82</v>
      </c>
      <c r="H8" s="11">
        <v>89</v>
      </c>
      <c r="I8" s="11">
        <v>84</v>
      </c>
      <c r="J8" s="11">
        <v>80</v>
      </c>
      <c r="K8" s="11">
        <v>87</v>
      </c>
      <c r="L8" s="11">
        <v>84</v>
      </c>
      <c r="M8" s="11">
        <v>91</v>
      </c>
      <c r="N8" s="11">
        <v>79</v>
      </c>
      <c r="O8" s="11">
        <v>96</v>
      </c>
      <c r="P8" s="11"/>
      <c r="Q8" s="11">
        <v>82</v>
      </c>
      <c r="R8" s="11">
        <v>28</v>
      </c>
      <c r="S8" s="11">
        <v>19</v>
      </c>
      <c r="T8" s="11">
        <v>617</v>
      </c>
      <c r="U8" s="11"/>
      <c r="V8" s="11">
        <v>138</v>
      </c>
      <c r="W8" s="11">
        <v>138</v>
      </c>
      <c r="X8" s="11">
        <v>72</v>
      </c>
      <c r="Y8" s="11">
        <v>84</v>
      </c>
      <c r="Z8" s="11">
        <v>68</v>
      </c>
      <c r="AA8" s="11">
        <v>65</v>
      </c>
      <c r="AB8" s="11">
        <v>64</v>
      </c>
      <c r="AC8" s="11">
        <v>34</v>
      </c>
      <c r="AD8" s="11">
        <v>110</v>
      </c>
      <c r="AE8" s="11"/>
      <c r="AF8" s="11">
        <v>162</v>
      </c>
      <c r="AG8" s="11">
        <v>139</v>
      </c>
      <c r="AH8" s="11">
        <v>56</v>
      </c>
      <c r="AI8" s="11">
        <v>39</v>
      </c>
      <c r="AJ8" s="11">
        <v>136</v>
      </c>
      <c r="AK8" s="11">
        <v>240</v>
      </c>
      <c r="AL8" s="11"/>
      <c r="AM8" s="11">
        <v>33</v>
      </c>
      <c r="AN8" s="11">
        <v>54</v>
      </c>
      <c r="AO8" s="11">
        <v>53</v>
      </c>
      <c r="AP8" s="11">
        <v>37</v>
      </c>
      <c r="AQ8" s="11">
        <v>63</v>
      </c>
      <c r="AR8" s="11">
        <v>56</v>
      </c>
      <c r="AS8" s="11">
        <v>54</v>
      </c>
      <c r="AT8" s="11">
        <v>35</v>
      </c>
      <c r="AU8" s="11">
        <v>46</v>
      </c>
      <c r="AV8" s="11">
        <v>32</v>
      </c>
      <c r="AW8" s="11">
        <v>39</v>
      </c>
      <c r="AX8" s="11">
        <v>33</v>
      </c>
      <c r="AY8" s="11">
        <v>28</v>
      </c>
      <c r="AZ8" s="11">
        <v>28</v>
      </c>
      <c r="BA8" s="11">
        <v>14</v>
      </c>
      <c r="BB8" s="11">
        <v>58</v>
      </c>
      <c r="BC8" s="11"/>
      <c r="BD8" s="11">
        <v>256</v>
      </c>
      <c r="BE8" s="11">
        <v>210</v>
      </c>
      <c r="BF8" s="11">
        <v>288</v>
      </c>
      <c r="BG8" s="11"/>
      <c r="BH8" s="11">
        <v>518</v>
      </c>
      <c r="BI8" s="11">
        <v>112</v>
      </c>
      <c r="BJ8" s="11">
        <v>73</v>
      </c>
      <c r="BK8" s="11"/>
      <c r="BL8" s="11">
        <v>23</v>
      </c>
      <c r="BM8" s="11">
        <v>78</v>
      </c>
      <c r="BN8" s="11">
        <v>61</v>
      </c>
      <c r="BO8" s="11"/>
      <c r="BP8" s="11">
        <v>156</v>
      </c>
      <c r="BQ8" s="11">
        <v>430</v>
      </c>
      <c r="BR8" s="11"/>
      <c r="BS8" s="11">
        <v>105</v>
      </c>
      <c r="BT8" s="11">
        <v>157</v>
      </c>
      <c r="BU8" s="11">
        <v>177</v>
      </c>
      <c r="BV8" s="11">
        <v>307</v>
      </c>
      <c r="BW8" s="11"/>
      <c r="BX8" s="11">
        <v>56</v>
      </c>
      <c r="BY8" s="11">
        <v>40</v>
      </c>
      <c r="BZ8" s="11">
        <v>677</v>
      </c>
      <c r="CA8" s="11"/>
      <c r="CB8" s="11">
        <v>150</v>
      </c>
      <c r="CC8" s="11">
        <v>157</v>
      </c>
      <c r="CD8" s="11">
        <v>159</v>
      </c>
      <c r="CE8" s="11">
        <v>128</v>
      </c>
      <c r="CF8" s="11">
        <v>78</v>
      </c>
      <c r="CG8" s="11">
        <v>100</v>
      </c>
      <c r="CH8" s="11"/>
      <c r="CI8" s="11">
        <v>74</v>
      </c>
      <c r="CJ8" s="11">
        <v>214</v>
      </c>
      <c r="CK8" s="11">
        <v>115</v>
      </c>
      <c r="CL8" s="11">
        <v>370</v>
      </c>
    </row>
    <row r="9" spans="2:90" x14ac:dyDescent="0.35">
      <c r="B9" s="21" t="s">
        <v>643</v>
      </c>
      <c r="C9" s="17">
        <v>0.21325287200447199</v>
      </c>
      <c r="D9" s="17">
        <v>0.22109256548720099</v>
      </c>
      <c r="E9" s="17">
        <v>0.19910650815748199</v>
      </c>
      <c r="F9" s="17"/>
      <c r="G9" s="17">
        <v>0.16864291223262801</v>
      </c>
      <c r="H9" s="17">
        <v>0.14369139605291201</v>
      </c>
      <c r="I9" s="17">
        <v>0.23888611190143</v>
      </c>
      <c r="J9" s="17">
        <v>0.18689900500435899</v>
      </c>
      <c r="K9" s="17">
        <v>0.23483312978746701</v>
      </c>
      <c r="L9" s="17">
        <v>0.270543044988035</v>
      </c>
      <c r="M9" s="17">
        <v>0.303378721158789</v>
      </c>
      <c r="N9" s="17">
        <v>0.20584751507351001</v>
      </c>
      <c r="O9" s="17">
        <v>0.16648818687590999</v>
      </c>
      <c r="P9" s="17"/>
      <c r="Q9" s="17">
        <v>0.235175225294594</v>
      </c>
      <c r="R9" s="17">
        <v>0.27844795607121797</v>
      </c>
      <c r="S9" s="17">
        <v>0.22745171578316001</v>
      </c>
      <c r="T9" s="17">
        <v>0.20605227687958799</v>
      </c>
      <c r="U9" s="17"/>
      <c r="V9" s="17">
        <v>0.13447636852721301</v>
      </c>
      <c r="W9" s="17">
        <v>0.16829261723782399</v>
      </c>
      <c r="X9" s="17">
        <v>0.21710773776919801</v>
      </c>
      <c r="Y9" s="17">
        <v>0.22438038912071201</v>
      </c>
      <c r="Z9" s="17">
        <v>0.22826335124112501</v>
      </c>
      <c r="AA9" s="17">
        <v>0.26658356613511902</v>
      </c>
      <c r="AB9" s="17">
        <v>0.33451281723973197</v>
      </c>
      <c r="AC9" s="17">
        <v>0.32617706430127902</v>
      </c>
      <c r="AD9" s="17">
        <v>0.211878235027819</v>
      </c>
      <c r="AE9" s="17"/>
      <c r="AF9" s="17">
        <v>0.20712956756609699</v>
      </c>
      <c r="AG9" s="17">
        <v>0.229819311031499</v>
      </c>
      <c r="AH9" s="17">
        <v>0.271926921512328</v>
      </c>
      <c r="AI9" s="17">
        <v>0.190793538588997</v>
      </c>
      <c r="AJ9" s="17">
        <v>0.13763872918249201</v>
      </c>
      <c r="AK9" s="17">
        <v>0.242381765983847</v>
      </c>
      <c r="AL9" s="17"/>
      <c r="AM9" s="17">
        <v>0.18009570825662299</v>
      </c>
      <c r="AN9" s="17">
        <v>0.28577901662059702</v>
      </c>
      <c r="AO9" s="17">
        <v>0.165771000407548</v>
      </c>
      <c r="AP9" s="17">
        <v>0.24358302919698499</v>
      </c>
      <c r="AQ9" s="17">
        <v>0.22124535112877899</v>
      </c>
      <c r="AR9" s="17">
        <v>0.25829477691791197</v>
      </c>
      <c r="AS9" s="17">
        <v>0.29722016215000802</v>
      </c>
      <c r="AT9" s="17">
        <v>0.15816398346229099</v>
      </c>
      <c r="AU9" s="17">
        <v>0.24952744269218399</v>
      </c>
      <c r="AV9" s="17">
        <v>7.4792584276217905E-2</v>
      </c>
      <c r="AW9" s="17">
        <v>0.13024080412998901</v>
      </c>
      <c r="AX9" s="17">
        <v>0.30857598898961502</v>
      </c>
      <c r="AY9" s="17">
        <v>0.13776067237048301</v>
      </c>
      <c r="AZ9" s="17">
        <v>0.191256686696823</v>
      </c>
      <c r="BA9" s="17">
        <v>0.206469283211906</v>
      </c>
      <c r="BB9" s="17">
        <v>0.16870466612230001</v>
      </c>
      <c r="BC9" s="17"/>
      <c r="BD9" s="17">
        <v>0.20951606590321001</v>
      </c>
      <c r="BE9" s="17">
        <v>0.19706691557309999</v>
      </c>
      <c r="BF9" s="17">
        <v>0.23319767551521201</v>
      </c>
      <c r="BG9" s="17"/>
      <c r="BH9" s="17">
        <v>0.21406188133311199</v>
      </c>
      <c r="BI9" s="17">
        <v>0.21545968970520499</v>
      </c>
      <c r="BJ9" s="17">
        <v>0.23526570509122799</v>
      </c>
      <c r="BK9" s="17"/>
      <c r="BL9" s="17">
        <v>9.6163023912983897E-2</v>
      </c>
      <c r="BM9" s="17">
        <v>0.23380894753977499</v>
      </c>
      <c r="BN9" s="17">
        <v>0.34992155093121602</v>
      </c>
      <c r="BO9" s="17"/>
      <c r="BP9" s="17">
        <v>0.143058104132572</v>
      </c>
      <c r="BQ9" s="17">
        <v>0.240993523522047</v>
      </c>
      <c r="BR9" s="17"/>
      <c r="BS9" s="17">
        <v>0.36002936554648102</v>
      </c>
      <c r="BT9" s="17">
        <v>0.28157509191671398</v>
      </c>
      <c r="BU9" s="17">
        <v>0.23403080610570701</v>
      </c>
      <c r="BV9" s="17">
        <v>0.129941729352236</v>
      </c>
      <c r="BW9" s="17"/>
      <c r="BX9" s="17">
        <v>0.142740084426285</v>
      </c>
      <c r="BY9" s="17">
        <v>0.20134702457176301</v>
      </c>
      <c r="BZ9" s="17">
        <v>0.21976868092315899</v>
      </c>
      <c r="CA9" s="17"/>
      <c r="CB9" s="17">
        <v>0.30006514267826401</v>
      </c>
      <c r="CC9" s="17">
        <v>0.222677092370169</v>
      </c>
      <c r="CD9" s="17">
        <v>0.102921662832837</v>
      </c>
      <c r="CE9" s="17">
        <v>0.14844569994340501</v>
      </c>
      <c r="CF9" s="17">
        <v>0.38172821208462898</v>
      </c>
      <c r="CG9" s="17">
        <v>0.19477447837211201</v>
      </c>
      <c r="CH9" s="17"/>
      <c r="CI9" s="17">
        <v>0.168026928258241</v>
      </c>
      <c r="CJ9" s="17">
        <v>0.32217048206833798</v>
      </c>
      <c r="CK9" s="17">
        <v>0.116234081206346</v>
      </c>
      <c r="CL9" s="17">
        <v>0.18943905664057301</v>
      </c>
    </row>
    <row r="10" spans="2:90" x14ac:dyDescent="0.35">
      <c r="B10" s="21" t="s">
        <v>644</v>
      </c>
      <c r="C10" s="17">
        <v>0.25427559956264001</v>
      </c>
      <c r="D10" s="17">
        <v>0.25244539910131603</v>
      </c>
      <c r="E10" s="17">
        <v>0.25902364795913202</v>
      </c>
      <c r="F10" s="17"/>
      <c r="G10" s="17">
        <v>0.24820698496556001</v>
      </c>
      <c r="H10" s="17">
        <v>0.223116790541869</v>
      </c>
      <c r="I10" s="17">
        <v>0.24480345736256401</v>
      </c>
      <c r="J10" s="17">
        <v>0.22079933876448701</v>
      </c>
      <c r="K10" s="17">
        <v>0.214954715444615</v>
      </c>
      <c r="L10" s="17">
        <v>0.282847261748505</v>
      </c>
      <c r="M10" s="17">
        <v>0.27942719792185799</v>
      </c>
      <c r="N10" s="17">
        <v>0.295493559586545</v>
      </c>
      <c r="O10" s="17">
        <v>0.27720428957451199</v>
      </c>
      <c r="P10" s="17"/>
      <c r="Q10" s="17">
        <v>0.239148601352071</v>
      </c>
      <c r="R10" s="17">
        <v>0.30032281213027501</v>
      </c>
      <c r="S10" s="17">
        <v>0.244799273169203</v>
      </c>
      <c r="T10" s="17">
        <v>0.26280190320883301</v>
      </c>
      <c r="U10" s="17"/>
      <c r="V10" s="17">
        <v>0.23267673322969901</v>
      </c>
      <c r="W10" s="17">
        <v>0.336230075173583</v>
      </c>
      <c r="X10" s="17">
        <v>0.28356449084127999</v>
      </c>
      <c r="Y10" s="17">
        <v>0.23273129767082601</v>
      </c>
      <c r="Z10" s="17">
        <v>0.30522224255269698</v>
      </c>
      <c r="AA10" s="17">
        <v>0.25054967099701098</v>
      </c>
      <c r="AB10" s="17">
        <v>0.154413907073811</v>
      </c>
      <c r="AC10" s="17">
        <v>0.14782775687512001</v>
      </c>
      <c r="AD10" s="17">
        <v>0.23681706969281399</v>
      </c>
      <c r="AE10" s="17"/>
      <c r="AF10" s="17">
        <v>0.26065371122748798</v>
      </c>
      <c r="AG10" s="17">
        <v>0.26403970550122102</v>
      </c>
      <c r="AH10" s="17">
        <v>0.24556102277281799</v>
      </c>
      <c r="AI10" s="17">
        <v>0.238821841458392</v>
      </c>
      <c r="AJ10" s="17">
        <v>0.27689941907392401</v>
      </c>
      <c r="AK10" s="17">
        <v>0.232726426214731</v>
      </c>
      <c r="AL10" s="17"/>
      <c r="AM10" s="17">
        <v>0.13457159322700499</v>
      </c>
      <c r="AN10" s="17">
        <v>0.155798917591431</v>
      </c>
      <c r="AO10" s="17">
        <v>0.21381829584234699</v>
      </c>
      <c r="AP10" s="17">
        <v>0.23896312236654799</v>
      </c>
      <c r="AQ10" s="17">
        <v>0.30442857796262901</v>
      </c>
      <c r="AR10" s="17">
        <v>0.24840025070369801</v>
      </c>
      <c r="AS10" s="17">
        <v>0.221158868494848</v>
      </c>
      <c r="AT10" s="17">
        <v>0.37413996703526797</v>
      </c>
      <c r="AU10" s="17">
        <v>0.42535767079873599</v>
      </c>
      <c r="AV10" s="17">
        <v>0.24146478396079199</v>
      </c>
      <c r="AW10" s="17">
        <v>0.35943274212464998</v>
      </c>
      <c r="AX10" s="17">
        <v>0.13118926985153301</v>
      </c>
      <c r="AY10" s="17">
        <v>0.28795780006696697</v>
      </c>
      <c r="AZ10" s="17">
        <v>0.29125318271283501</v>
      </c>
      <c r="BA10" s="17">
        <v>0.19942682015895999</v>
      </c>
      <c r="BB10" s="17">
        <v>0.22890078713682599</v>
      </c>
      <c r="BC10" s="17"/>
      <c r="BD10" s="17">
        <v>0.28338958517593599</v>
      </c>
      <c r="BE10" s="17">
        <v>0.252276439427709</v>
      </c>
      <c r="BF10" s="17">
        <v>0.23014119360080901</v>
      </c>
      <c r="BG10" s="17"/>
      <c r="BH10" s="17">
        <v>0.273939592487777</v>
      </c>
      <c r="BI10" s="17">
        <v>0.224345832112575</v>
      </c>
      <c r="BJ10" s="17">
        <v>0.26143309050024699</v>
      </c>
      <c r="BK10" s="17"/>
      <c r="BL10" s="17">
        <v>0.246604433544486</v>
      </c>
      <c r="BM10" s="17">
        <v>0.28288930526896</v>
      </c>
      <c r="BN10" s="17">
        <v>0.29669507018213398</v>
      </c>
      <c r="BO10" s="17"/>
      <c r="BP10" s="17">
        <v>0.26778993096409398</v>
      </c>
      <c r="BQ10" s="17">
        <v>0.24192024145704899</v>
      </c>
      <c r="BR10" s="17"/>
      <c r="BS10" s="17">
        <v>0.29234878449893498</v>
      </c>
      <c r="BT10" s="17">
        <v>0.28646680051016599</v>
      </c>
      <c r="BU10" s="17">
        <v>0.297173387361506</v>
      </c>
      <c r="BV10" s="17">
        <v>0.210115081261283</v>
      </c>
      <c r="BW10" s="17"/>
      <c r="BX10" s="17">
        <v>0.28197822871314698</v>
      </c>
      <c r="BY10" s="17">
        <v>0.25555294435704801</v>
      </c>
      <c r="BZ10" s="17">
        <v>0.251917272872903</v>
      </c>
      <c r="CA10" s="17"/>
      <c r="CB10" s="17">
        <v>0.273873949188918</v>
      </c>
      <c r="CC10" s="17">
        <v>0.27431330455845498</v>
      </c>
      <c r="CD10" s="17">
        <v>0.190867957585516</v>
      </c>
      <c r="CE10" s="17">
        <v>0.27856394548143698</v>
      </c>
      <c r="CF10" s="17">
        <v>0.28510725879773202</v>
      </c>
      <c r="CG10" s="17">
        <v>0.23893694575393001</v>
      </c>
      <c r="CH10" s="17"/>
      <c r="CI10" s="17">
        <v>0.19188739609709199</v>
      </c>
      <c r="CJ10" s="17">
        <v>0.25127647377004197</v>
      </c>
      <c r="CK10" s="17">
        <v>0.241589597400094</v>
      </c>
      <c r="CL10" s="17">
        <v>0.27243046837159601</v>
      </c>
    </row>
    <row r="11" spans="2:90" x14ac:dyDescent="0.35">
      <c r="B11" s="21" t="s">
        <v>645</v>
      </c>
      <c r="C11" s="17">
        <v>0.25413651238046803</v>
      </c>
      <c r="D11" s="17">
        <v>0.23071678131734299</v>
      </c>
      <c r="E11" s="17">
        <v>0.27833412929272899</v>
      </c>
      <c r="F11" s="17"/>
      <c r="G11" s="17">
        <v>0.20772171206045301</v>
      </c>
      <c r="H11" s="17">
        <v>0.25316694677592699</v>
      </c>
      <c r="I11" s="17">
        <v>0.29987269124829702</v>
      </c>
      <c r="J11" s="17">
        <v>0.31567600534877999</v>
      </c>
      <c r="K11" s="17">
        <v>0.29404985524701499</v>
      </c>
      <c r="L11" s="17">
        <v>0.22335437946171199</v>
      </c>
      <c r="M11" s="17">
        <v>0.16213442371869199</v>
      </c>
      <c r="N11" s="17">
        <v>0.27391552551559101</v>
      </c>
      <c r="O11" s="17">
        <v>0.26545217056401199</v>
      </c>
      <c r="P11" s="17"/>
      <c r="Q11" s="17">
        <v>0.30088719622799998</v>
      </c>
      <c r="R11" s="17">
        <v>0.23034694180298301</v>
      </c>
      <c r="S11" s="17">
        <v>0.27168691201574902</v>
      </c>
      <c r="T11" s="17">
        <v>0.24295777028208401</v>
      </c>
      <c r="U11" s="17"/>
      <c r="V11" s="17">
        <v>0.31248742207073998</v>
      </c>
      <c r="W11" s="17">
        <v>0.22230267910784901</v>
      </c>
      <c r="X11" s="17">
        <v>0.27350718431424098</v>
      </c>
      <c r="Y11" s="17">
        <v>0.29831272324947</v>
      </c>
      <c r="Z11" s="17">
        <v>0.228127289161422</v>
      </c>
      <c r="AA11" s="17">
        <v>0.27602869008082898</v>
      </c>
      <c r="AB11" s="17">
        <v>9.7451403426864702E-2</v>
      </c>
      <c r="AC11" s="17">
        <v>0.22031544400151401</v>
      </c>
      <c r="AD11" s="17">
        <v>0.27825223252668702</v>
      </c>
      <c r="AE11" s="17"/>
      <c r="AF11" s="17">
        <v>0.280531255992711</v>
      </c>
      <c r="AG11" s="17">
        <v>0.26427633107479698</v>
      </c>
      <c r="AH11" s="17">
        <v>0.185650851738656</v>
      </c>
      <c r="AI11" s="17">
        <v>0.10493580321511201</v>
      </c>
      <c r="AJ11" s="17">
        <v>0.29881198263171299</v>
      </c>
      <c r="AK11" s="17">
        <v>0.244943867350534</v>
      </c>
      <c r="AL11" s="17"/>
      <c r="AM11" s="17">
        <v>0.152889695454139</v>
      </c>
      <c r="AN11" s="17">
        <v>0.37202098803697398</v>
      </c>
      <c r="AO11" s="17">
        <v>0.22988682563322901</v>
      </c>
      <c r="AP11" s="17">
        <v>0.36294699459851798</v>
      </c>
      <c r="AQ11" s="17">
        <v>0.25677938233259401</v>
      </c>
      <c r="AR11" s="17">
        <v>0.270469283579723</v>
      </c>
      <c r="AS11" s="17">
        <v>0.23065926507493101</v>
      </c>
      <c r="AT11" s="17">
        <v>0.30674308123946598</v>
      </c>
      <c r="AU11" s="17">
        <v>7.9705572478760506E-2</v>
      </c>
      <c r="AV11" s="17">
        <v>0.36359488619560798</v>
      </c>
      <c r="AW11" s="17">
        <v>9.3461716418002994E-2</v>
      </c>
      <c r="AX11" s="17">
        <v>0.39770361774121599</v>
      </c>
      <c r="AY11" s="17">
        <v>0.35265712186999798</v>
      </c>
      <c r="AZ11" s="17">
        <v>0.20870382799161799</v>
      </c>
      <c r="BA11" s="17">
        <v>0.40166913645644298</v>
      </c>
      <c r="BB11" s="17">
        <v>0.24601172149387501</v>
      </c>
      <c r="BC11" s="17"/>
      <c r="BD11" s="17">
        <v>0.28267270663660998</v>
      </c>
      <c r="BE11" s="17">
        <v>0.242007157622775</v>
      </c>
      <c r="BF11" s="17">
        <v>0.254555194316261</v>
      </c>
      <c r="BG11" s="17"/>
      <c r="BH11" s="17">
        <v>0.26075400638676199</v>
      </c>
      <c r="BI11" s="17">
        <v>0.29809743320625798</v>
      </c>
      <c r="BJ11" s="17">
        <v>0.25974983203118801</v>
      </c>
      <c r="BK11" s="17"/>
      <c r="BL11" s="17">
        <v>0.31887570058450099</v>
      </c>
      <c r="BM11" s="17">
        <v>0.24462131074299101</v>
      </c>
      <c r="BN11" s="17">
        <v>0.16085130167350301</v>
      </c>
      <c r="BO11" s="17"/>
      <c r="BP11" s="17">
        <v>0.25529475948605601</v>
      </c>
      <c r="BQ11" s="17">
        <v>0.231970516004358</v>
      </c>
      <c r="BR11" s="17"/>
      <c r="BS11" s="17">
        <v>0.236754893442051</v>
      </c>
      <c r="BT11" s="17">
        <v>0.25519228706713398</v>
      </c>
      <c r="BU11" s="17">
        <v>0.271445078275598</v>
      </c>
      <c r="BV11" s="17">
        <v>0.239584185075992</v>
      </c>
      <c r="BW11" s="17"/>
      <c r="BX11" s="17">
        <v>0.29789978343054202</v>
      </c>
      <c r="BY11" s="17">
        <v>0.157477655361487</v>
      </c>
      <c r="BZ11" s="17">
        <v>0.25626059181039201</v>
      </c>
      <c r="CA11" s="17"/>
      <c r="CB11" s="17">
        <v>0.26574976845933901</v>
      </c>
      <c r="CC11" s="17">
        <v>0.223890374081399</v>
      </c>
      <c r="CD11" s="17">
        <v>0.280139757224667</v>
      </c>
      <c r="CE11" s="17">
        <v>0.26869711499521198</v>
      </c>
      <c r="CF11" s="17">
        <v>0.22517307783323001</v>
      </c>
      <c r="CG11" s="17">
        <v>0.24679380954441099</v>
      </c>
      <c r="CH11" s="17"/>
      <c r="CI11" s="17">
        <v>0.26260019517044397</v>
      </c>
      <c r="CJ11" s="17">
        <v>0.18664960360451699</v>
      </c>
      <c r="CK11" s="17">
        <v>0.27099999012496101</v>
      </c>
      <c r="CL11" s="17">
        <v>0.28623425233088801</v>
      </c>
    </row>
    <row r="12" spans="2:90" x14ac:dyDescent="0.35">
      <c r="B12" s="21" t="s">
        <v>646</v>
      </c>
      <c r="C12" s="17">
        <v>0.22477442680182799</v>
      </c>
      <c r="D12" s="17">
        <v>0.24845629282877801</v>
      </c>
      <c r="E12" s="17">
        <v>0.20402832046882899</v>
      </c>
      <c r="F12" s="17"/>
      <c r="G12" s="17">
        <v>0.31841911109828203</v>
      </c>
      <c r="H12" s="17">
        <v>0.29288894301435198</v>
      </c>
      <c r="I12" s="17">
        <v>0.17119710403770599</v>
      </c>
      <c r="J12" s="17">
        <v>0.16339421822002201</v>
      </c>
      <c r="K12" s="17">
        <v>0.23472462338259101</v>
      </c>
      <c r="L12" s="17">
        <v>0.17489944585660699</v>
      </c>
      <c r="M12" s="17">
        <v>0.24301628128526001</v>
      </c>
      <c r="N12" s="17">
        <v>0.18832143083998301</v>
      </c>
      <c r="O12" s="17">
        <v>0.226836586646425</v>
      </c>
      <c r="P12" s="17"/>
      <c r="Q12" s="17">
        <v>0.17916042529982501</v>
      </c>
      <c r="R12" s="17">
        <v>0.17724829178085699</v>
      </c>
      <c r="S12" s="17">
        <v>0.243516774191187</v>
      </c>
      <c r="T12" s="17">
        <v>0.23265492447701</v>
      </c>
      <c r="U12" s="17"/>
      <c r="V12" s="17">
        <v>0.26424177406003102</v>
      </c>
      <c r="W12" s="17">
        <v>0.236502795926118</v>
      </c>
      <c r="X12" s="17">
        <v>0.20435860215030699</v>
      </c>
      <c r="Y12" s="17">
        <v>0.20937763915076901</v>
      </c>
      <c r="Z12" s="17">
        <v>0.157832182516843</v>
      </c>
      <c r="AA12" s="17">
        <v>0.17082353553544999</v>
      </c>
      <c r="AB12" s="17">
        <v>0.383995393493961</v>
      </c>
      <c r="AC12" s="17">
        <v>0.114638508539292</v>
      </c>
      <c r="AD12" s="17">
        <v>0.200998092381624</v>
      </c>
      <c r="AE12" s="17"/>
      <c r="AF12" s="17">
        <v>0.18312842258623599</v>
      </c>
      <c r="AG12" s="17">
        <v>0.22653498467402899</v>
      </c>
      <c r="AH12" s="17">
        <v>0.26646645998364199</v>
      </c>
      <c r="AI12" s="17">
        <v>0.38641753863035599</v>
      </c>
      <c r="AJ12" s="17">
        <v>0.230844044274127</v>
      </c>
      <c r="AK12" s="17">
        <v>0.214059961604359</v>
      </c>
      <c r="AL12" s="17"/>
      <c r="AM12" s="17">
        <v>0.37429453079564801</v>
      </c>
      <c r="AN12" s="17">
        <v>0.128808569697411</v>
      </c>
      <c r="AO12" s="17">
        <v>0.31074220557144799</v>
      </c>
      <c r="AP12" s="17">
        <v>0.13481510487994</v>
      </c>
      <c r="AQ12" s="17">
        <v>0.16397967697097601</v>
      </c>
      <c r="AR12" s="17">
        <v>0.222835688798667</v>
      </c>
      <c r="AS12" s="17">
        <v>0.19207251504984699</v>
      </c>
      <c r="AT12" s="17">
        <v>0.12642082527610199</v>
      </c>
      <c r="AU12" s="17">
        <v>0.206613716591871</v>
      </c>
      <c r="AV12" s="17">
        <v>0.32014774556738201</v>
      </c>
      <c r="AW12" s="17">
        <v>0.38561500953775402</v>
      </c>
      <c r="AX12" s="17">
        <v>0.16253112341763501</v>
      </c>
      <c r="AY12" s="17">
        <v>0.22162440569255201</v>
      </c>
      <c r="AZ12" s="17">
        <v>0.24152046526499299</v>
      </c>
      <c r="BA12" s="17">
        <v>8.5325823583492305E-2</v>
      </c>
      <c r="BB12" s="17">
        <v>0.33380133248361599</v>
      </c>
      <c r="BC12" s="17"/>
      <c r="BD12" s="17">
        <v>0.17538310313133601</v>
      </c>
      <c r="BE12" s="17">
        <v>0.24697221969285801</v>
      </c>
      <c r="BF12" s="17">
        <v>0.24602516359087101</v>
      </c>
      <c r="BG12" s="17"/>
      <c r="BH12" s="17">
        <v>0.21039034896259501</v>
      </c>
      <c r="BI12" s="17">
        <v>0.25548067045866002</v>
      </c>
      <c r="BJ12" s="17">
        <v>0.22386205113282201</v>
      </c>
      <c r="BK12" s="17"/>
      <c r="BL12" s="17">
        <v>0.27520063881280699</v>
      </c>
      <c r="BM12" s="17">
        <v>0.208015073737079</v>
      </c>
      <c r="BN12" s="17">
        <v>0.184502309299926</v>
      </c>
      <c r="BO12" s="17"/>
      <c r="BP12" s="17">
        <v>0.29287340103635401</v>
      </c>
      <c r="BQ12" s="17">
        <v>0.229539342796796</v>
      </c>
      <c r="BR12" s="17"/>
      <c r="BS12" s="17">
        <v>5.4866159312486E-2</v>
      </c>
      <c r="BT12" s="17">
        <v>0.13519059456892499</v>
      </c>
      <c r="BU12" s="17">
        <v>0.165485939193147</v>
      </c>
      <c r="BV12" s="17">
        <v>0.38320629505354298</v>
      </c>
      <c r="BW12" s="17"/>
      <c r="BX12" s="17">
        <v>0.22588455209161301</v>
      </c>
      <c r="BY12" s="17">
        <v>0.27633649250324899</v>
      </c>
      <c r="BZ12" s="17">
        <v>0.22162630871743499</v>
      </c>
      <c r="CA12" s="17"/>
      <c r="CB12" s="17">
        <v>0.103924030200006</v>
      </c>
      <c r="CC12" s="17">
        <v>0.27310689891216799</v>
      </c>
      <c r="CD12" s="17">
        <v>0.35242344197216002</v>
      </c>
      <c r="CE12" s="17">
        <v>0.245457504806574</v>
      </c>
      <c r="CF12" s="17">
        <v>5.9731613091056603E-2</v>
      </c>
      <c r="CG12" s="17">
        <v>0.23008046294850901</v>
      </c>
      <c r="CH12" s="17"/>
      <c r="CI12" s="17">
        <v>0.33558737323848897</v>
      </c>
      <c r="CJ12" s="17">
        <v>0.20247532658419201</v>
      </c>
      <c r="CK12" s="17">
        <v>0.21537359143964599</v>
      </c>
      <c r="CL12" s="17">
        <v>0.21841933079519699</v>
      </c>
    </row>
    <row r="13" spans="2:90" x14ac:dyDescent="0.35">
      <c r="B13" s="21" t="s">
        <v>110</v>
      </c>
      <c r="C13" s="23">
        <v>5.35605892505924E-2</v>
      </c>
      <c r="D13" s="23">
        <v>4.7288961265362202E-2</v>
      </c>
      <c r="E13" s="23">
        <v>5.9507394121827303E-2</v>
      </c>
      <c r="F13" s="23"/>
      <c r="G13" s="23">
        <v>5.7009279643077101E-2</v>
      </c>
      <c r="H13" s="23">
        <v>8.71359236149397E-2</v>
      </c>
      <c r="I13" s="23">
        <v>4.52406354500033E-2</v>
      </c>
      <c r="J13" s="23">
        <v>0.113231432662351</v>
      </c>
      <c r="K13" s="23">
        <v>2.1437676138311899E-2</v>
      </c>
      <c r="L13" s="23">
        <v>4.8355867945141601E-2</v>
      </c>
      <c r="M13" s="23">
        <v>1.20433759154018E-2</v>
      </c>
      <c r="N13" s="23">
        <v>3.6421968984370501E-2</v>
      </c>
      <c r="O13" s="23">
        <v>6.4018766339141303E-2</v>
      </c>
      <c r="P13" s="23"/>
      <c r="Q13" s="23">
        <v>4.5628551825508998E-2</v>
      </c>
      <c r="R13" s="23">
        <v>1.36339982146674E-2</v>
      </c>
      <c r="S13" s="23">
        <v>1.2545324840700299E-2</v>
      </c>
      <c r="T13" s="23">
        <v>5.5533125152486103E-2</v>
      </c>
      <c r="U13" s="23"/>
      <c r="V13" s="23">
        <v>5.6117702112316897E-2</v>
      </c>
      <c r="W13" s="23">
        <v>3.6671832554625999E-2</v>
      </c>
      <c r="X13" s="23">
        <v>2.1461984924973702E-2</v>
      </c>
      <c r="Y13" s="23">
        <v>3.51979508082228E-2</v>
      </c>
      <c r="Z13" s="23">
        <v>8.0554934527912903E-2</v>
      </c>
      <c r="AA13" s="23">
        <v>3.6014537251590199E-2</v>
      </c>
      <c r="AB13" s="23">
        <v>2.9626478765632E-2</v>
      </c>
      <c r="AC13" s="23">
        <v>0.19104122628279499</v>
      </c>
      <c r="AD13" s="23">
        <v>7.2054370371056997E-2</v>
      </c>
      <c r="AE13" s="23"/>
      <c r="AF13" s="23">
        <v>6.8557042627468395E-2</v>
      </c>
      <c r="AG13" s="23">
        <v>1.53296677184533E-2</v>
      </c>
      <c r="AH13" s="23">
        <v>3.0394743992554801E-2</v>
      </c>
      <c r="AI13" s="23">
        <v>7.9031278107142902E-2</v>
      </c>
      <c r="AJ13" s="23">
        <v>5.58058248377441E-2</v>
      </c>
      <c r="AK13" s="23">
        <v>6.5887978846530096E-2</v>
      </c>
      <c r="AL13" s="23"/>
      <c r="AM13" s="23">
        <v>0.15814847226658499</v>
      </c>
      <c r="AN13" s="23">
        <v>5.7592508053586899E-2</v>
      </c>
      <c r="AO13" s="23">
        <v>7.9781672545428298E-2</v>
      </c>
      <c r="AP13" s="23">
        <v>1.9691748958009701E-2</v>
      </c>
      <c r="AQ13" s="23">
        <v>5.3567011605021697E-2</v>
      </c>
      <c r="AR13" s="23">
        <v>0</v>
      </c>
      <c r="AS13" s="23">
        <v>5.8889189230366602E-2</v>
      </c>
      <c r="AT13" s="23">
        <v>3.4532142986873203E-2</v>
      </c>
      <c r="AU13" s="23">
        <v>3.8795597438448702E-2</v>
      </c>
      <c r="AV13" s="23">
        <v>0</v>
      </c>
      <c r="AW13" s="23">
        <v>3.1249727789604002E-2</v>
      </c>
      <c r="AX13" s="23">
        <v>0</v>
      </c>
      <c r="AY13" s="23">
        <v>0</v>
      </c>
      <c r="AZ13" s="23">
        <v>6.72658373337299E-2</v>
      </c>
      <c r="BA13" s="23">
        <v>0.107108936589198</v>
      </c>
      <c r="BB13" s="23">
        <v>2.2581492763384E-2</v>
      </c>
      <c r="BC13" s="23"/>
      <c r="BD13" s="23">
        <v>4.9038539152906797E-2</v>
      </c>
      <c r="BE13" s="23">
        <v>6.1677267683558301E-2</v>
      </c>
      <c r="BF13" s="23">
        <v>3.6080772976846601E-2</v>
      </c>
      <c r="BG13" s="23"/>
      <c r="BH13" s="23">
        <v>4.0854170829755003E-2</v>
      </c>
      <c r="BI13" s="23">
        <v>6.6163745173023402E-3</v>
      </c>
      <c r="BJ13" s="23">
        <v>1.9689321244515699E-2</v>
      </c>
      <c r="BK13" s="23"/>
      <c r="BL13" s="23">
        <v>6.3156203145221704E-2</v>
      </c>
      <c r="BM13" s="23">
        <v>3.0665362711195899E-2</v>
      </c>
      <c r="BN13" s="23">
        <v>8.0297679132205792E-3</v>
      </c>
      <c r="BO13" s="23"/>
      <c r="BP13" s="23">
        <v>4.0983804380923201E-2</v>
      </c>
      <c r="BQ13" s="23">
        <v>5.5576376219750701E-2</v>
      </c>
      <c r="BR13" s="23"/>
      <c r="BS13" s="23">
        <v>5.6000797200047102E-2</v>
      </c>
      <c r="BT13" s="23">
        <v>4.1575225937060402E-2</v>
      </c>
      <c r="BU13" s="23">
        <v>3.1864789064041402E-2</v>
      </c>
      <c r="BV13" s="23">
        <v>3.7152709256945401E-2</v>
      </c>
      <c r="BW13" s="23"/>
      <c r="BX13" s="23">
        <v>5.1497351338412801E-2</v>
      </c>
      <c r="BY13" s="23">
        <v>0.10928588320645299</v>
      </c>
      <c r="BZ13" s="23">
        <v>5.0427145676110501E-2</v>
      </c>
      <c r="CA13" s="23"/>
      <c r="CB13" s="23">
        <v>5.6387109473472398E-2</v>
      </c>
      <c r="CC13" s="23">
        <v>6.0123300778088199E-3</v>
      </c>
      <c r="CD13" s="23">
        <v>7.3647180384819905E-2</v>
      </c>
      <c r="CE13" s="23">
        <v>5.8835734773371902E-2</v>
      </c>
      <c r="CF13" s="23">
        <v>4.8259838193351799E-2</v>
      </c>
      <c r="CG13" s="23">
        <v>8.9414303381037993E-2</v>
      </c>
      <c r="CH13" s="23"/>
      <c r="CI13" s="23">
        <v>4.1898107235733902E-2</v>
      </c>
      <c r="CJ13" s="23">
        <v>3.7428113972910501E-2</v>
      </c>
      <c r="CK13" s="23">
        <v>0.15580273982895201</v>
      </c>
      <c r="CL13" s="23">
        <v>3.3476891861745399E-2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B2:CL18"/>
  <sheetViews>
    <sheetView showGridLines="0" workbookViewId="0">
      <pane xSplit="2" topLeftCell="C1" activePane="topRight" state="frozen"/>
      <selection pane="topRight" activeCell="C11" sqref="C11:C1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660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748</v>
      </c>
      <c r="D7" s="10">
        <v>284</v>
      </c>
      <c r="E7" s="10">
        <v>457</v>
      </c>
      <c r="F7" s="10"/>
      <c r="G7" s="10">
        <v>77</v>
      </c>
      <c r="H7" s="10">
        <v>73</v>
      </c>
      <c r="I7" s="10">
        <v>99</v>
      </c>
      <c r="J7" s="10">
        <v>75</v>
      </c>
      <c r="K7" s="10">
        <v>77</v>
      </c>
      <c r="L7" s="10">
        <v>75</v>
      </c>
      <c r="M7" s="10">
        <v>66</v>
      </c>
      <c r="N7" s="10">
        <v>93</v>
      </c>
      <c r="O7" s="10">
        <v>113</v>
      </c>
      <c r="P7" s="10"/>
      <c r="Q7" s="10">
        <v>102</v>
      </c>
      <c r="R7" s="10">
        <v>90</v>
      </c>
      <c r="S7" s="10">
        <v>68</v>
      </c>
      <c r="T7" s="10">
        <v>476</v>
      </c>
      <c r="U7" s="10"/>
      <c r="V7" s="10">
        <v>140</v>
      </c>
      <c r="W7" s="10">
        <v>90</v>
      </c>
      <c r="X7" s="10">
        <v>59</v>
      </c>
      <c r="Y7" s="10">
        <v>47</v>
      </c>
      <c r="Z7" s="10">
        <v>78</v>
      </c>
      <c r="AA7" s="10">
        <v>109</v>
      </c>
      <c r="AB7" s="10">
        <v>67</v>
      </c>
      <c r="AC7" s="10">
        <v>48</v>
      </c>
      <c r="AD7" s="10">
        <v>110</v>
      </c>
      <c r="AE7" s="10"/>
      <c r="AF7" s="10">
        <v>142</v>
      </c>
      <c r="AG7" s="10">
        <v>122</v>
      </c>
      <c r="AH7" s="10">
        <v>71</v>
      </c>
      <c r="AI7" s="10">
        <v>28</v>
      </c>
      <c r="AJ7" s="10">
        <v>135</v>
      </c>
      <c r="AK7" s="10">
        <v>250</v>
      </c>
      <c r="AL7" s="10"/>
      <c r="AM7" s="10">
        <v>29</v>
      </c>
      <c r="AN7" s="10">
        <v>46</v>
      </c>
      <c r="AO7" s="10">
        <v>49</v>
      </c>
      <c r="AP7" s="10">
        <v>44</v>
      </c>
      <c r="AQ7" s="10">
        <v>67</v>
      </c>
      <c r="AR7" s="10">
        <v>71</v>
      </c>
      <c r="AS7" s="10">
        <v>60</v>
      </c>
      <c r="AT7" s="10">
        <v>32</v>
      </c>
      <c r="AU7" s="10">
        <v>39</v>
      </c>
      <c r="AV7" s="10">
        <v>34</v>
      </c>
      <c r="AW7" s="10">
        <v>42</v>
      </c>
      <c r="AX7" s="10">
        <v>25</v>
      </c>
      <c r="AY7" s="10">
        <v>31</v>
      </c>
      <c r="AZ7" s="10">
        <v>16</v>
      </c>
      <c r="BA7" s="10">
        <v>21</v>
      </c>
      <c r="BB7" s="10">
        <v>48</v>
      </c>
      <c r="BC7" s="10"/>
      <c r="BD7" s="10">
        <v>247</v>
      </c>
      <c r="BE7" s="10">
        <v>212</v>
      </c>
      <c r="BF7" s="10">
        <v>275</v>
      </c>
      <c r="BG7" s="10"/>
      <c r="BH7" s="10">
        <v>462</v>
      </c>
      <c r="BI7" s="10">
        <v>112</v>
      </c>
      <c r="BJ7" s="10">
        <v>85</v>
      </c>
      <c r="BK7" s="10"/>
      <c r="BL7" s="10">
        <v>35</v>
      </c>
      <c r="BM7" s="10">
        <v>92</v>
      </c>
      <c r="BN7" s="10">
        <v>67</v>
      </c>
      <c r="BO7" s="10"/>
      <c r="BP7" s="10">
        <v>155</v>
      </c>
      <c r="BQ7" s="10">
        <v>435</v>
      </c>
      <c r="BR7" s="10"/>
      <c r="BS7" s="10">
        <v>97</v>
      </c>
      <c r="BT7" s="10">
        <v>173</v>
      </c>
      <c r="BU7" s="10">
        <v>194</v>
      </c>
      <c r="BV7" s="10">
        <v>262</v>
      </c>
      <c r="BW7" s="10"/>
      <c r="BX7" s="10">
        <v>79</v>
      </c>
      <c r="BY7" s="10">
        <v>43</v>
      </c>
      <c r="BZ7" s="10">
        <v>626</v>
      </c>
      <c r="CA7" s="10"/>
      <c r="CB7" s="10">
        <v>134</v>
      </c>
      <c r="CC7" s="10">
        <v>117</v>
      </c>
      <c r="CD7" s="10">
        <v>139</v>
      </c>
      <c r="CE7" s="10">
        <v>124</v>
      </c>
      <c r="CF7" s="10">
        <v>123</v>
      </c>
      <c r="CG7" s="10">
        <v>111</v>
      </c>
      <c r="CH7" s="10"/>
      <c r="CI7" s="10">
        <v>91</v>
      </c>
      <c r="CJ7" s="10">
        <v>177</v>
      </c>
      <c r="CK7" s="10">
        <v>92</v>
      </c>
      <c r="CL7" s="10">
        <v>388</v>
      </c>
    </row>
    <row r="8" spans="2:90" ht="30" customHeight="1" x14ac:dyDescent="0.35">
      <c r="B8" s="11" t="s">
        <v>19</v>
      </c>
      <c r="C8" s="11">
        <v>727</v>
      </c>
      <c r="D8" s="11">
        <v>333</v>
      </c>
      <c r="E8" s="11">
        <v>387</v>
      </c>
      <c r="F8" s="11"/>
      <c r="G8" s="11">
        <v>94</v>
      </c>
      <c r="H8" s="11">
        <v>73</v>
      </c>
      <c r="I8" s="11">
        <v>81</v>
      </c>
      <c r="J8" s="11">
        <v>79</v>
      </c>
      <c r="K8" s="11">
        <v>72</v>
      </c>
      <c r="L8" s="11">
        <v>82</v>
      </c>
      <c r="M8" s="11">
        <v>70</v>
      </c>
      <c r="N8" s="11">
        <v>86</v>
      </c>
      <c r="O8" s="11">
        <v>90</v>
      </c>
      <c r="P8" s="11"/>
      <c r="Q8" s="11">
        <v>62</v>
      </c>
      <c r="R8" s="11">
        <v>31</v>
      </c>
      <c r="S8" s="11">
        <v>25</v>
      </c>
      <c r="T8" s="11">
        <v>594</v>
      </c>
      <c r="U8" s="11"/>
      <c r="V8" s="11">
        <v>104</v>
      </c>
      <c r="W8" s="11">
        <v>102</v>
      </c>
      <c r="X8" s="11">
        <v>70</v>
      </c>
      <c r="Y8" s="11">
        <v>69</v>
      </c>
      <c r="Z8" s="11">
        <v>74</v>
      </c>
      <c r="AA8" s="11">
        <v>88</v>
      </c>
      <c r="AB8" s="11">
        <v>75</v>
      </c>
      <c r="AC8" s="11">
        <v>41</v>
      </c>
      <c r="AD8" s="11">
        <v>104</v>
      </c>
      <c r="AE8" s="11"/>
      <c r="AF8" s="11">
        <v>150</v>
      </c>
      <c r="AG8" s="11">
        <v>116</v>
      </c>
      <c r="AH8" s="11">
        <v>83</v>
      </c>
      <c r="AI8" s="11">
        <v>33</v>
      </c>
      <c r="AJ8" s="11">
        <v>132</v>
      </c>
      <c r="AK8" s="11">
        <v>213</v>
      </c>
      <c r="AL8" s="11"/>
      <c r="AM8" s="11">
        <v>30</v>
      </c>
      <c r="AN8" s="11">
        <v>39</v>
      </c>
      <c r="AO8" s="11">
        <v>47</v>
      </c>
      <c r="AP8" s="11">
        <v>36</v>
      </c>
      <c r="AQ8" s="11">
        <v>64</v>
      </c>
      <c r="AR8" s="11">
        <v>70</v>
      </c>
      <c r="AS8" s="11">
        <v>57</v>
      </c>
      <c r="AT8" s="11">
        <v>35</v>
      </c>
      <c r="AU8" s="11">
        <v>43</v>
      </c>
      <c r="AV8" s="11">
        <v>35</v>
      </c>
      <c r="AW8" s="11">
        <v>41</v>
      </c>
      <c r="AX8" s="11">
        <v>27</v>
      </c>
      <c r="AY8" s="11">
        <v>31</v>
      </c>
      <c r="AZ8" s="11">
        <v>15</v>
      </c>
      <c r="BA8" s="11">
        <v>19</v>
      </c>
      <c r="BB8" s="11">
        <v>48</v>
      </c>
      <c r="BC8" s="11"/>
      <c r="BD8" s="11">
        <v>231</v>
      </c>
      <c r="BE8" s="11">
        <v>208</v>
      </c>
      <c r="BF8" s="11">
        <v>273</v>
      </c>
      <c r="BG8" s="11"/>
      <c r="BH8" s="11">
        <v>471</v>
      </c>
      <c r="BI8" s="11">
        <v>89</v>
      </c>
      <c r="BJ8" s="11">
        <v>74</v>
      </c>
      <c r="BK8" s="11"/>
      <c r="BL8" s="11">
        <v>32</v>
      </c>
      <c r="BM8" s="11">
        <v>77</v>
      </c>
      <c r="BN8" s="11">
        <v>55</v>
      </c>
      <c r="BO8" s="11"/>
      <c r="BP8" s="11">
        <v>152</v>
      </c>
      <c r="BQ8" s="11">
        <v>417</v>
      </c>
      <c r="BR8" s="11"/>
      <c r="BS8" s="11">
        <v>90</v>
      </c>
      <c r="BT8" s="11">
        <v>162</v>
      </c>
      <c r="BU8" s="11">
        <v>179</v>
      </c>
      <c r="BV8" s="11">
        <v>272</v>
      </c>
      <c r="BW8" s="11"/>
      <c r="BX8" s="11">
        <v>70</v>
      </c>
      <c r="BY8" s="11">
        <v>43</v>
      </c>
      <c r="BZ8" s="11">
        <v>614</v>
      </c>
      <c r="CA8" s="11"/>
      <c r="CB8" s="11">
        <v>133</v>
      </c>
      <c r="CC8" s="11">
        <v>114</v>
      </c>
      <c r="CD8" s="11">
        <v>157</v>
      </c>
      <c r="CE8" s="11">
        <v>118</v>
      </c>
      <c r="CF8" s="11">
        <v>101</v>
      </c>
      <c r="CG8" s="11">
        <v>104</v>
      </c>
      <c r="CH8" s="11"/>
      <c r="CI8" s="11">
        <v>91</v>
      </c>
      <c r="CJ8" s="11">
        <v>176</v>
      </c>
      <c r="CK8" s="11">
        <v>85</v>
      </c>
      <c r="CL8" s="11">
        <v>375</v>
      </c>
    </row>
    <row r="9" spans="2:90" x14ac:dyDescent="0.35">
      <c r="B9" s="21" t="s">
        <v>643</v>
      </c>
      <c r="C9" s="17">
        <v>0.18572152939668299</v>
      </c>
      <c r="D9" s="17">
        <v>0.13757354862406701</v>
      </c>
      <c r="E9" s="17">
        <v>0.23034628758869499</v>
      </c>
      <c r="F9" s="17"/>
      <c r="G9" s="17">
        <v>0.18233806784329201</v>
      </c>
      <c r="H9" s="17">
        <v>0.20582488113699199</v>
      </c>
      <c r="I9" s="17">
        <v>0.24251414126068899</v>
      </c>
      <c r="J9" s="17">
        <v>0.147540990502425</v>
      </c>
      <c r="K9" s="17">
        <v>0.15621270837090001</v>
      </c>
      <c r="L9" s="17">
        <v>0.14305693867990901</v>
      </c>
      <c r="M9" s="17">
        <v>0.20021461009605299</v>
      </c>
      <c r="N9" s="17">
        <v>0.1836001607452</v>
      </c>
      <c r="O9" s="17">
        <v>0.20912652700078299</v>
      </c>
      <c r="P9" s="17"/>
      <c r="Q9" s="17">
        <v>0.18549917521781301</v>
      </c>
      <c r="R9" s="17">
        <v>0.194720046218257</v>
      </c>
      <c r="S9" s="17">
        <v>0.23799230958883399</v>
      </c>
      <c r="T9" s="17">
        <v>0.18417540801458199</v>
      </c>
      <c r="U9" s="17"/>
      <c r="V9" s="17">
        <v>0.180608154731452</v>
      </c>
      <c r="W9" s="17">
        <v>0.175857516286371</v>
      </c>
      <c r="X9" s="17">
        <v>0.163325701821148</v>
      </c>
      <c r="Y9" s="17">
        <v>0.17986109972094999</v>
      </c>
      <c r="Z9" s="17">
        <v>0.24081233189348999</v>
      </c>
      <c r="AA9" s="17">
        <v>0.25074096574371102</v>
      </c>
      <c r="AB9" s="17">
        <v>0.17964554282320699</v>
      </c>
      <c r="AC9" s="17">
        <v>0.149270149591578</v>
      </c>
      <c r="AD9" s="17">
        <v>0.14429600264450901</v>
      </c>
      <c r="AE9" s="17"/>
      <c r="AF9" s="17">
        <v>0.149210869715311</v>
      </c>
      <c r="AG9" s="17">
        <v>0.19709849426831599</v>
      </c>
      <c r="AH9" s="17">
        <v>0.190225017746981</v>
      </c>
      <c r="AI9" s="17">
        <v>0.120032669012273</v>
      </c>
      <c r="AJ9" s="17">
        <v>0.214161318436278</v>
      </c>
      <c r="AK9" s="17">
        <v>0.19617575878933199</v>
      </c>
      <c r="AL9" s="17"/>
      <c r="AM9" s="17">
        <v>0.18047210866322499</v>
      </c>
      <c r="AN9" s="17">
        <v>0.15133593245249399</v>
      </c>
      <c r="AO9" s="17">
        <v>0.16196234769304901</v>
      </c>
      <c r="AP9" s="17">
        <v>0.244473164372421</v>
      </c>
      <c r="AQ9" s="17">
        <v>0.21213013472373801</v>
      </c>
      <c r="AR9" s="17">
        <v>0.21686518498874699</v>
      </c>
      <c r="AS9" s="17">
        <v>0.19842459556460601</v>
      </c>
      <c r="AT9" s="17">
        <v>0.206920803579001</v>
      </c>
      <c r="AU9" s="17">
        <v>0.146963388467824</v>
      </c>
      <c r="AV9" s="17">
        <v>0.33283127444476002</v>
      </c>
      <c r="AW9" s="17">
        <v>0.13911265579464199</v>
      </c>
      <c r="AX9" s="17">
        <v>7.0859968738501797E-2</v>
      </c>
      <c r="AY9" s="17">
        <v>0.138177037807243</v>
      </c>
      <c r="AZ9" s="17">
        <v>0.434499435829101</v>
      </c>
      <c r="BA9" s="17">
        <v>0.19888741024325299</v>
      </c>
      <c r="BB9" s="17">
        <v>7.6538760289318705E-2</v>
      </c>
      <c r="BC9" s="17"/>
      <c r="BD9" s="17">
        <v>0.168269648919396</v>
      </c>
      <c r="BE9" s="17">
        <v>0.19472656411947301</v>
      </c>
      <c r="BF9" s="17">
        <v>0.196858423892181</v>
      </c>
      <c r="BG9" s="17"/>
      <c r="BH9" s="17">
        <v>0.208883806781375</v>
      </c>
      <c r="BI9" s="17">
        <v>0.17084400816265499</v>
      </c>
      <c r="BJ9" s="17">
        <v>8.1851000458322304E-2</v>
      </c>
      <c r="BK9" s="17"/>
      <c r="BL9" s="17">
        <v>0.115807259850868</v>
      </c>
      <c r="BM9" s="17">
        <v>0.15444277815560001</v>
      </c>
      <c r="BN9" s="17">
        <v>0.231055832208615</v>
      </c>
      <c r="BO9" s="17"/>
      <c r="BP9" s="17">
        <v>0.16087355618384699</v>
      </c>
      <c r="BQ9" s="17">
        <v>0.19977765782536799</v>
      </c>
      <c r="BR9" s="17"/>
      <c r="BS9" s="17">
        <v>0.30322066839593997</v>
      </c>
      <c r="BT9" s="17">
        <v>0.25998541183187501</v>
      </c>
      <c r="BU9" s="17">
        <v>0.18030388717776699</v>
      </c>
      <c r="BV9" s="17">
        <v>0.11556009011334401</v>
      </c>
      <c r="BW9" s="17"/>
      <c r="BX9" s="17">
        <v>0.226939049630458</v>
      </c>
      <c r="BY9" s="17">
        <v>0.24954627371194399</v>
      </c>
      <c r="BZ9" s="17">
        <v>0.17659455522961801</v>
      </c>
      <c r="CA9" s="17"/>
      <c r="CB9" s="17">
        <v>0.25117237222975303</v>
      </c>
      <c r="CC9" s="17">
        <v>0.19866577578134001</v>
      </c>
      <c r="CD9" s="17">
        <v>9.2409128539750501E-2</v>
      </c>
      <c r="CE9" s="17">
        <v>9.7560397066578999E-2</v>
      </c>
      <c r="CF9" s="17">
        <v>0.39428857283306701</v>
      </c>
      <c r="CG9" s="17">
        <v>0.12578021839843501</v>
      </c>
      <c r="CH9" s="17"/>
      <c r="CI9" s="17">
        <v>8.1955952227053402E-2</v>
      </c>
      <c r="CJ9" s="17">
        <v>0.32778612039627902</v>
      </c>
      <c r="CK9" s="17">
        <v>8.7940197632981498E-2</v>
      </c>
      <c r="CL9" s="17">
        <v>0.16652806129419201</v>
      </c>
    </row>
    <row r="10" spans="2:90" x14ac:dyDescent="0.35">
      <c r="B10" s="21" t="s">
        <v>644</v>
      </c>
      <c r="C10" s="17">
        <v>0.26396658419927199</v>
      </c>
      <c r="D10" s="17">
        <v>0.22139274684523</v>
      </c>
      <c r="E10" s="17">
        <v>0.289752430034736</v>
      </c>
      <c r="F10" s="17"/>
      <c r="G10" s="17">
        <v>0.24891668406904699</v>
      </c>
      <c r="H10" s="17">
        <v>0.229787251208043</v>
      </c>
      <c r="I10" s="17">
        <v>0.304699240126864</v>
      </c>
      <c r="J10" s="17">
        <v>0.31812066227139801</v>
      </c>
      <c r="K10" s="17">
        <v>0.35833849617519198</v>
      </c>
      <c r="L10" s="17">
        <v>0.22560593694359601</v>
      </c>
      <c r="M10" s="17">
        <v>0.24058570081052599</v>
      </c>
      <c r="N10" s="17">
        <v>0.20311753826003601</v>
      </c>
      <c r="O10" s="17">
        <v>0.25841686420413001</v>
      </c>
      <c r="P10" s="17"/>
      <c r="Q10" s="17">
        <v>0.27242686887522699</v>
      </c>
      <c r="R10" s="17">
        <v>0.30107334284353199</v>
      </c>
      <c r="S10" s="17">
        <v>0.22733210597860501</v>
      </c>
      <c r="T10" s="17">
        <v>0.26699663365880699</v>
      </c>
      <c r="U10" s="17"/>
      <c r="V10" s="17">
        <v>0.32404830223020697</v>
      </c>
      <c r="W10" s="17">
        <v>0.20606309872658099</v>
      </c>
      <c r="X10" s="17">
        <v>0.19493338393534301</v>
      </c>
      <c r="Y10" s="17">
        <v>0.23489586766953799</v>
      </c>
      <c r="Z10" s="17">
        <v>0.27421516695069897</v>
      </c>
      <c r="AA10" s="17">
        <v>0.263772650127645</v>
      </c>
      <c r="AB10" s="17">
        <v>0.26697921486168702</v>
      </c>
      <c r="AC10" s="17">
        <v>0.293290812156553</v>
      </c>
      <c r="AD10" s="17">
        <v>0.30588257651332001</v>
      </c>
      <c r="AE10" s="17"/>
      <c r="AF10" s="17">
        <v>0.19029500628190099</v>
      </c>
      <c r="AG10" s="17">
        <v>0.29397361026797397</v>
      </c>
      <c r="AH10" s="17">
        <v>0.203184758827121</v>
      </c>
      <c r="AI10" s="17">
        <v>0.26745875161496702</v>
      </c>
      <c r="AJ10" s="17">
        <v>0.27604034098078101</v>
      </c>
      <c r="AK10" s="17">
        <v>0.31524489819330398</v>
      </c>
      <c r="AL10" s="17"/>
      <c r="AM10" s="17">
        <v>0.27456016577158898</v>
      </c>
      <c r="AN10" s="17">
        <v>0.22635797181270301</v>
      </c>
      <c r="AO10" s="17">
        <v>0.24715957085002499</v>
      </c>
      <c r="AP10" s="17">
        <v>0.31011886614202799</v>
      </c>
      <c r="AQ10" s="17">
        <v>0.21453005067803399</v>
      </c>
      <c r="AR10" s="17">
        <v>0.29293004736513201</v>
      </c>
      <c r="AS10" s="17">
        <v>0.37155282456688399</v>
      </c>
      <c r="AT10" s="17">
        <v>0.30564518857808798</v>
      </c>
      <c r="AU10" s="17">
        <v>0.417632998404598</v>
      </c>
      <c r="AV10" s="17">
        <v>0.163871111807813</v>
      </c>
      <c r="AW10" s="17">
        <v>0.19020314949958</v>
      </c>
      <c r="AX10" s="17">
        <v>0.30814498613872898</v>
      </c>
      <c r="AY10" s="17">
        <v>8.6950090767608096E-2</v>
      </c>
      <c r="AZ10" s="17">
        <v>0.15535643889322701</v>
      </c>
      <c r="BA10" s="17">
        <v>0.35663365243531697</v>
      </c>
      <c r="BB10" s="17">
        <v>0.21574415461569199</v>
      </c>
      <c r="BC10" s="17"/>
      <c r="BD10" s="17">
        <v>0.32392263818416001</v>
      </c>
      <c r="BE10" s="17">
        <v>0.23603180465181001</v>
      </c>
      <c r="BF10" s="17">
        <v>0.23638326971253101</v>
      </c>
      <c r="BG10" s="17"/>
      <c r="BH10" s="17">
        <v>0.26096595365988601</v>
      </c>
      <c r="BI10" s="17">
        <v>0.33636357940714101</v>
      </c>
      <c r="BJ10" s="17">
        <v>0.34710304418140198</v>
      </c>
      <c r="BK10" s="17"/>
      <c r="BL10" s="17">
        <v>0.34365039358805599</v>
      </c>
      <c r="BM10" s="17">
        <v>0.23889152529632901</v>
      </c>
      <c r="BN10" s="17">
        <v>0.29610537239514201</v>
      </c>
      <c r="BO10" s="17"/>
      <c r="BP10" s="17">
        <v>0.23797258362127799</v>
      </c>
      <c r="BQ10" s="17">
        <v>0.254543654062653</v>
      </c>
      <c r="BR10" s="17"/>
      <c r="BS10" s="17">
        <v>0.34097954773851102</v>
      </c>
      <c r="BT10" s="17">
        <v>0.30193145883130901</v>
      </c>
      <c r="BU10" s="17">
        <v>0.30488109483779602</v>
      </c>
      <c r="BV10" s="17">
        <v>0.199749524888512</v>
      </c>
      <c r="BW10" s="17"/>
      <c r="BX10" s="17">
        <v>0.24696325431098101</v>
      </c>
      <c r="BY10" s="17">
        <v>0.26481801497745999</v>
      </c>
      <c r="BZ10" s="17">
        <v>0.26584211889065101</v>
      </c>
      <c r="CA10" s="17"/>
      <c r="CB10" s="17">
        <v>0.29125288862209198</v>
      </c>
      <c r="CC10" s="17">
        <v>0.298407821420973</v>
      </c>
      <c r="CD10" s="17">
        <v>0.26235991667837</v>
      </c>
      <c r="CE10" s="17">
        <v>0.22858756203184999</v>
      </c>
      <c r="CF10" s="17">
        <v>0.25699033264894999</v>
      </c>
      <c r="CG10" s="17">
        <v>0.24067752038927201</v>
      </c>
      <c r="CH10" s="17"/>
      <c r="CI10" s="17">
        <v>0.16806047356380099</v>
      </c>
      <c r="CJ10" s="17">
        <v>0.22688724926600001</v>
      </c>
      <c r="CK10" s="17">
        <v>0.30765129307619199</v>
      </c>
      <c r="CL10" s="17">
        <v>0.294838087360143</v>
      </c>
    </row>
    <row r="11" spans="2:90" x14ac:dyDescent="0.35">
      <c r="B11" s="21" t="s">
        <v>645</v>
      </c>
      <c r="C11" s="17">
        <v>0.28604721642831898</v>
      </c>
      <c r="D11" s="17">
        <v>0.33431237720117501</v>
      </c>
      <c r="E11" s="17">
        <v>0.24957709142641399</v>
      </c>
      <c r="F11" s="17"/>
      <c r="G11" s="17">
        <v>0.27138016802769299</v>
      </c>
      <c r="H11" s="17">
        <v>0.24535010115762201</v>
      </c>
      <c r="I11" s="17">
        <v>0.259062637078247</v>
      </c>
      <c r="J11" s="17">
        <v>0.24884974624133499</v>
      </c>
      <c r="K11" s="17">
        <v>0.23970090665223601</v>
      </c>
      <c r="L11" s="17">
        <v>0.37536362982917199</v>
      </c>
      <c r="M11" s="17">
        <v>0.31156655832778601</v>
      </c>
      <c r="N11" s="17">
        <v>0.30472964678599102</v>
      </c>
      <c r="O11" s="17">
        <v>0.309516745773325</v>
      </c>
      <c r="P11" s="17"/>
      <c r="Q11" s="17">
        <v>0.30931504771535201</v>
      </c>
      <c r="R11" s="17">
        <v>0.29127215172648402</v>
      </c>
      <c r="S11" s="17">
        <v>0.20526621285103999</v>
      </c>
      <c r="T11" s="17">
        <v>0.287276811460494</v>
      </c>
      <c r="U11" s="17"/>
      <c r="V11" s="17">
        <v>0.25214254071814102</v>
      </c>
      <c r="W11" s="17">
        <v>0.26626098815014498</v>
      </c>
      <c r="X11" s="17">
        <v>0.31096878419367902</v>
      </c>
      <c r="Y11" s="17">
        <v>0.217177759900641</v>
      </c>
      <c r="Z11" s="17">
        <v>0.25706025222601298</v>
      </c>
      <c r="AA11" s="17">
        <v>0.243371133540289</v>
      </c>
      <c r="AB11" s="17">
        <v>0.37938720476794602</v>
      </c>
      <c r="AC11" s="17">
        <v>0.40384091874807798</v>
      </c>
      <c r="AD11" s="17">
        <v>0.31166276572736301</v>
      </c>
      <c r="AE11" s="17"/>
      <c r="AF11" s="17">
        <v>0.33464374277716202</v>
      </c>
      <c r="AG11" s="17">
        <v>0.25200516633500603</v>
      </c>
      <c r="AH11" s="17">
        <v>0.333302070626108</v>
      </c>
      <c r="AI11" s="17">
        <v>0.22088250461856301</v>
      </c>
      <c r="AJ11" s="17">
        <v>0.25845201201441498</v>
      </c>
      <c r="AK11" s="17">
        <v>0.27918020331765597</v>
      </c>
      <c r="AL11" s="17"/>
      <c r="AM11" s="17">
        <v>0.26648571787847303</v>
      </c>
      <c r="AN11" s="17">
        <v>0.26960851438468297</v>
      </c>
      <c r="AO11" s="17">
        <v>0.31464194336738799</v>
      </c>
      <c r="AP11" s="17">
        <v>0.26072066009109801</v>
      </c>
      <c r="AQ11" s="17">
        <v>0.28379032189705999</v>
      </c>
      <c r="AR11" s="17">
        <v>0.25720611028637702</v>
      </c>
      <c r="AS11" s="17">
        <v>0.28950684853497399</v>
      </c>
      <c r="AT11" s="17">
        <v>0.38220888014682403</v>
      </c>
      <c r="AU11" s="17">
        <v>0.256865700188944</v>
      </c>
      <c r="AV11" s="17">
        <v>0.13923027951202499</v>
      </c>
      <c r="AW11" s="17">
        <v>0.34228036828064001</v>
      </c>
      <c r="AX11" s="17">
        <v>0.52890108433810801</v>
      </c>
      <c r="AY11" s="17">
        <v>0.46888781961904002</v>
      </c>
      <c r="AZ11" s="17">
        <v>0.25450379294585401</v>
      </c>
      <c r="BA11" s="17">
        <v>0.23726323719172701</v>
      </c>
      <c r="BB11" s="17">
        <v>0.30340752681280903</v>
      </c>
      <c r="BC11" s="17"/>
      <c r="BD11" s="17">
        <v>0.238182549122569</v>
      </c>
      <c r="BE11" s="17">
        <v>0.25981171936597403</v>
      </c>
      <c r="BF11" s="17">
        <v>0.344219433703008</v>
      </c>
      <c r="BG11" s="17"/>
      <c r="BH11" s="17">
        <v>0.28335993241131502</v>
      </c>
      <c r="BI11" s="17">
        <v>0.226459309063341</v>
      </c>
      <c r="BJ11" s="17">
        <v>0.35689525199354799</v>
      </c>
      <c r="BK11" s="17"/>
      <c r="BL11" s="17">
        <v>0.41266796218531299</v>
      </c>
      <c r="BM11" s="17">
        <v>0.37218244347776902</v>
      </c>
      <c r="BN11" s="17">
        <v>0.24161718293547399</v>
      </c>
      <c r="BO11" s="17"/>
      <c r="BP11" s="17">
        <v>0.30233029235688103</v>
      </c>
      <c r="BQ11" s="17">
        <v>0.29773455663662501</v>
      </c>
      <c r="BR11" s="17"/>
      <c r="BS11" s="17">
        <v>0.16707196705969901</v>
      </c>
      <c r="BT11" s="17">
        <v>0.27433995701663999</v>
      </c>
      <c r="BU11" s="17">
        <v>0.26839087437700698</v>
      </c>
      <c r="BV11" s="17">
        <v>0.32883740326869598</v>
      </c>
      <c r="BW11" s="17"/>
      <c r="BX11" s="17">
        <v>0.27462516752273203</v>
      </c>
      <c r="BY11" s="17">
        <v>0.268626305824884</v>
      </c>
      <c r="BZ11" s="17">
        <v>0.28855796026166503</v>
      </c>
      <c r="CA11" s="17"/>
      <c r="CB11" s="17">
        <v>0.29138014628855402</v>
      </c>
      <c r="CC11" s="17">
        <v>0.19914893933757499</v>
      </c>
      <c r="CD11" s="17">
        <v>0.267097394386132</v>
      </c>
      <c r="CE11" s="17">
        <v>0.37076790470379101</v>
      </c>
      <c r="CF11" s="17">
        <v>0.170188009449521</v>
      </c>
      <c r="CG11" s="17">
        <v>0.41949466557217702</v>
      </c>
      <c r="CH11" s="17"/>
      <c r="CI11" s="17">
        <v>0.41884849736397201</v>
      </c>
      <c r="CJ11" s="17">
        <v>0.17972697937249801</v>
      </c>
      <c r="CK11" s="17">
        <v>0.35085833185705201</v>
      </c>
      <c r="CL11" s="17">
        <v>0.288866514001755</v>
      </c>
    </row>
    <row r="12" spans="2:90" x14ac:dyDescent="0.35">
      <c r="B12" s="21" t="s">
        <v>646</v>
      </c>
      <c r="C12" s="17">
        <v>0.21418798700549899</v>
      </c>
      <c r="D12" s="17">
        <v>0.25332410191440402</v>
      </c>
      <c r="E12" s="17">
        <v>0.18222466521181699</v>
      </c>
      <c r="F12" s="17"/>
      <c r="G12" s="17">
        <v>0.26732648970689499</v>
      </c>
      <c r="H12" s="17">
        <v>0.29571296696989402</v>
      </c>
      <c r="I12" s="17">
        <v>0.170823539185917</v>
      </c>
      <c r="J12" s="17">
        <v>0.22020744199276701</v>
      </c>
      <c r="K12" s="17">
        <v>0.21142483273356599</v>
      </c>
      <c r="L12" s="17">
        <v>0.15445514099344301</v>
      </c>
      <c r="M12" s="17">
        <v>0.15649925600822101</v>
      </c>
      <c r="N12" s="17">
        <v>0.24966988107806801</v>
      </c>
      <c r="O12" s="17">
        <v>0.19392178841339799</v>
      </c>
      <c r="P12" s="17"/>
      <c r="Q12" s="17">
        <v>0.164671882279712</v>
      </c>
      <c r="R12" s="17">
        <v>0.166332555150252</v>
      </c>
      <c r="S12" s="17">
        <v>0.29158747376396699</v>
      </c>
      <c r="T12" s="17">
        <v>0.21558084378375</v>
      </c>
      <c r="U12" s="17"/>
      <c r="V12" s="17">
        <v>0.204213999297223</v>
      </c>
      <c r="W12" s="17">
        <v>0.29529034294592998</v>
      </c>
      <c r="X12" s="17">
        <v>0.249183812662368</v>
      </c>
      <c r="Y12" s="17">
        <v>0.26875443268585603</v>
      </c>
      <c r="Z12" s="17">
        <v>0.19539408926597401</v>
      </c>
      <c r="AA12" s="17">
        <v>0.20891853161137999</v>
      </c>
      <c r="AB12" s="17">
        <v>0.12571420010113701</v>
      </c>
      <c r="AC12" s="17">
        <v>0.114359155561725</v>
      </c>
      <c r="AD12" s="17">
        <v>0.205267734378349</v>
      </c>
      <c r="AE12" s="17"/>
      <c r="AF12" s="17">
        <v>0.268209332161015</v>
      </c>
      <c r="AG12" s="17">
        <v>0.20298573592246699</v>
      </c>
      <c r="AH12" s="17">
        <v>0.198564379332269</v>
      </c>
      <c r="AI12" s="17">
        <v>0.39162607475419697</v>
      </c>
      <c r="AJ12" s="17">
        <v>0.19771995908562501</v>
      </c>
      <c r="AK12" s="17">
        <v>0.170723830154319</v>
      </c>
      <c r="AL12" s="17"/>
      <c r="AM12" s="17">
        <v>0.21705553633236599</v>
      </c>
      <c r="AN12" s="17">
        <v>0.210626182132374</v>
      </c>
      <c r="AO12" s="17">
        <v>0.17337181802352999</v>
      </c>
      <c r="AP12" s="17">
        <v>0.17605814476304199</v>
      </c>
      <c r="AQ12" s="17">
        <v>0.247437399385322</v>
      </c>
      <c r="AR12" s="17">
        <v>0.18138093874394101</v>
      </c>
      <c r="AS12" s="17">
        <v>0.14051573133353601</v>
      </c>
      <c r="AT12" s="17">
        <v>3.1445612879633503E-2</v>
      </c>
      <c r="AU12" s="17">
        <v>0.178537912938634</v>
      </c>
      <c r="AV12" s="17">
        <v>0.31016981088437401</v>
      </c>
      <c r="AW12" s="17">
        <v>0.32840382642513899</v>
      </c>
      <c r="AX12" s="17">
        <v>8.0643380611013393E-2</v>
      </c>
      <c r="AY12" s="17">
        <v>0.30598505180611002</v>
      </c>
      <c r="AZ12" s="17">
        <v>0.15564033233181701</v>
      </c>
      <c r="BA12" s="17">
        <v>0.127633496857087</v>
      </c>
      <c r="BB12" s="17">
        <v>0.39802126920919001</v>
      </c>
      <c r="BC12" s="17"/>
      <c r="BD12" s="17">
        <v>0.212064486913878</v>
      </c>
      <c r="BE12" s="17">
        <v>0.24891644897617399</v>
      </c>
      <c r="BF12" s="17">
        <v>0.18409532555702399</v>
      </c>
      <c r="BG12" s="17"/>
      <c r="BH12" s="17">
        <v>0.209587242360945</v>
      </c>
      <c r="BI12" s="17">
        <v>0.25086150813976499</v>
      </c>
      <c r="BJ12" s="17">
        <v>0.197600481918736</v>
      </c>
      <c r="BK12" s="17"/>
      <c r="BL12" s="17">
        <v>0.12787438437576401</v>
      </c>
      <c r="BM12" s="17">
        <v>0.13983348432379</v>
      </c>
      <c r="BN12" s="17">
        <v>0.202882611965679</v>
      </c>
      <c r="BO12" s="17"/>
      <c r="BP12" s="17">
        <v>0.24983430855983901</v>
      </c>
      <c r="BQ12" s="17">
        <v>0.19355630413198699</v>
      </c>
      <c r="BR12" s="17"/>
      <c r="BS12" s="17">
        <v>0.12846247359341401</v>
      </c>
      <c r="BT12" s="17">
        <v>0.136070999750145</v>
      </c>
      <c r="BU12" s="17">
        <v>0.21169378966994101</v>
      </c>
      <c r="BV12" s="17">
        <v>0.29680570302922499</v>
      </c>
      <c r="BW12" s="17"/>
      <c r="BX12" s="17">
        <v>0.23726007231577401</v>
      </c>
      <c r="BY12" s="17">
        <v>0.145866012375651</v>
      </c>
      <c r="BZ12" s="17">
        <v>0.21631240605909999</v>
      </c>
      <c r="CA12" s="17"/>
      <c r="CB12" s="17">
        <v>0.141232211107788</v>
      </c>
      <c r="CC12" s="17">
        <v>0.25085182118232002</v>
      </c>
      <c r="CD12" s="17">
        <v>0.29402433933041699</v>
      </c>
      <c r="CE12" s="17">
        <v>0.27567875759481397</v>
      </c>
      <c r="CF12" s="17">
        <v>0.14276118088492601</v>
      </c>
      <c r="CG12" s="17">
        <v>0.14665334811986</v>
      </c>
      <c r="CH12" s="17"/>
      <c r="CI12" s="17">
        <v>0.24587599422456499</v>
      </c>
      <c r="CJ12" s="17">
        <v>0.217113746459424</v>
      </c>
      <c r="CK12" s="17">
        <v>0.15704360096167599</v>
      </c>
      <c r="CL12" s="17">
        <v>0.217995059740206</v>
      </c>
    </row>
    <row r="13" spans="2:90" x14ac:dyDescent="0.35">
      <c r="B13" s="21" t="s">
        <v>110</v>
      </c>
      <c r="C13" s="23">
        <v>5.0076682970227902E-2</v>
      </c>
      <c r="D13" s="23">
        <v>5.3397225415124101E-2</v>
      </c>
      <c r="E13" s="23">
        <v>4.8099525738338103E-2</v>
      </c>
      <c r="F13" s="23"/>
      <c r="G13" s="23">
        <v>3.00385903530732E-2</v>
      </c>
      <c r="H13" s="23">
        <v>2.3324799527449799E-2</v>
      </c>
      <c r="I13" s="23">
        <v>2.2900442348283201E-2</v>
      </c>
      <c r="J13" s="23">
        <v>6.5281158992075497E-2</v>
      </c>
      <c r="K13" s="23">
        <v>3.4323056068105699E-2</v>
      </c>
      <c r="L13" s="23">
        <v>0.101518353553879</v>
      </c>
      <c r="M13" s="23">
        <v>9.1133874757414496E-2</v>
      </c>
      <c r="N13" s="23">
        <v>5.8882773130704502E-2</v>
      </c>
      <c r="O13" s="23">
        <v>2.9018074608364999E-2</v>
      </c>
      <c r="P13" s="23"/>
      <c r="Q13" s="23">
        <v>6.8087025911897206E-2</v>
      </c>
      <c r="R13" s="23">
        <v>4.6601904061475297E-2</v>
      </c>
      <c r="S13" s="23">
        <v>3.78218978175539E-2</v>
      </c>
      <c r="T13" s="23">
        <v>4.5970303082367603E-2</v>
      </c>
      <c r="U13" s="23"/>
      <c r="V13" s="23">
        <v>3.8987003022977001E-2</v>
      </c>
      <c r="W13" s="23">
        <v>5.6528053890972901E-2</v>
      </c>
      <c r="X13" s="23">
        <v>8.1588317387461307E-2</v>
      </c>
      <c r="Y13" s="23">
        <v>9.9310840023014602E-2</v>
      </c>
      <c r="Z13" s="23">
        <v>3.2518159663823598E-2</v>
      </c>
      <c r="AA13" s="23">
        <v>3.3196718976974897E-2</v>
      </c>
      <c r="AB13" s="23">
        <v>4.8273837446022899E-2</v>
      </c>
      <c r="AC13" s="23">
        <v>3.92389639420649E-2</v>
      </c>
      <c r="AD13" s="23">
        <v>3.2890920736459599E-2</v>
      </c>
      <c r="AE13" s="23"/>
      <c r="AF13" s="23">
        <v>5.7641049064611698E-2</v>
      </c>
      <c r="AG13" s="23">
        <v>5.3936993206236898E-2</v>
      </c>
      <c r="AH13" s="23">
        <v>7.4723773467521404E-2</v>
      </c>
      <c r="AI13" s="23">
        <v>0</v>
      </c>
      <c r="AJ13" s="23">
        <v>5.3626369482900303E-2</v>
      </c>
      <c r="AK13" s="23">
        <v>3.86753095453891E-2</v>
      </c>
      <c r="AL13" s="23"/>
      <c r="AM13" s="23">
        <v>6.1426471354346701E-2</v>
      </c>
      <c r="AN13" s="23">
        <v>0.142071399217746</v>
      </c>
      <c r="AO13" s="23">
        <v>0.102864320066008</v>
      </c>
      <c r="AP13" s="23">
        <v>8.6291646314114092E-3</v>
      </c>
      <c r="AQ13" s="23">
        <v>4.2112093315844999E-2</v>
      </c>
      <c r="AR13" s="23">
        <v>5.1617718615804199E-2</v>
      </c>
      <c r="AS13" s="23">
        <v>0</v>
      </c>
      <c r="AT13" s="23">
        <v>7.3779514816453395E-2</v>
      </c>
      <c r="AU13" s="23">
        <v>0</v>
      </c>
      <c r="AV13" s="23">
        <v>5.3897523351027599E-2</v>
      </c>
      <c r="AW13" s="23">
        <v>0</v>
      </c>
      <c r="AX13" s="23">
        <v>1.14505801736474E-2</v>
      </c>
      <c r="AY13" s="23">
        <v>0</v>
      </c>
      <c r="AZ13" s="23">
        <v>0</v>
      </c>
      <c r="BA13" s="23">
        <v>7.9582203272615198E-2</v>
      </c>
      <c r="BB13" s="23">
        <v>6.2882890729897504E-3</v>
      </c>
      <c r="BC13" s="23"/>
      <c r="BD13" s="23">
        <v>5.7560676859998001E-2</v>
      </c>
      <c r="BE13" s="23">
        <v>6.0513462886568399E-2</v>
      </c>
      <c r="BF13" s="23">
        <v>3.84435471352561E-2</v>
      </c>
      <c r="BG13" s="23"/>
      <c r="BH13" s="23">
        <v>3.7203064786479299E-2</v>
      </c>
      <c r="BI13" s="23">
        <v>1.5471595227097901E-2</v>
      </c>
      <c r="BJ13" s="23">
        <v>1.6550221447991401E-2</v>
      </c>
      <c r="BK13" s="23"/>
      <c r="BL13" s="23">
        <v>0</v>
      </c>
      <c r="BM13" s="23">
        <v>9.4649768746511695E-2</v>
      </c>
      <c r="BN13" s="23">
        <v>2.8339000495090499E-2</v>
      </c>
      <c r="BO13" s="23"/>
      <c r="BP13" s="23">
        <v>4.8989259278155402E-2</v>
      </c>
      <c r="BQ13" s="23">
        <v>5.4387827343367598E-2</v>
      </c>
      <c r="BR13" s="23"/>
      <c r="BS13" s="23">
        <v>6.0265343212435499E-2</v>
      </c>
      <c r="BT13" s="23">
        <v>2.7672172570031201E-2</v>
      </c>
      <c r="BU13" s="23">
        <v>3.47303539374888E-2</v>
      </c>
      <c r="BV13" s="23">
        <v>5.9047278700222701E-2</v>
      </c>
      <c r="BW13" s="23"/>
      <c r="BX13" s="23">
        <v>1.42124562200552E-2</v>
      </c>
      <c r="BY13" s="23">
        <v>7.1143393110060099E-2</v>
      </c>
      <c r="BZ13" s="23">
        <v>5.2692959558966003E-2</v>
      </c>
      <c r="CA13" s="23"/>
      <c r="CB13" s="23">
        <v>2.4962381751814498E-2</v>
      </c>
      <c r="CC13" s="23">
        <v>5.2925642277792603E-2</v>
      </c>
      <c r="CD13" s="23">
        <v>8.4109221065331002E-2</v>
      </c>
      <c r="CE13" s="23">
        <v>2.74053786029669E-2</v>
      </c>
      <c r="CF13" s="23">
        <v>3.57719041835367E-2</v>
      </c>
      <c r="CG13" s="23">
        <v>6.7394247520255607E-2</v>
      </c>
      <c r="CH13" s="23"/>
      <c r="CI13" s="23">
        <v>8.5259082620607704E-2</v>
      </c>
      <c r="CJ13" s="23">
        <v>4.84859045057991E-2</v>
      </c>
      <c r="CK13" s="23">
        <v>9.6506576472098704E-2</v>
      </c>
      <c r="CL13" s="23">
        <v>3.1772277603705101E-2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B2:CL18"/>
  <sheetViews>
    <sheetView showGridLines="0" topLeftCell="A6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661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733</v>
      </c>
      <c r="D7" s="10">
        <v>316</v>
      </c>
      <c r="E7" s="10">
        <v>408</v>
      </c>
      <c r="F7" s="10"/>
      <c r="G7" s="10">
        <v>59</v>
      </c>
      <c r="H7" s="10">
        <v>74</v>
      </c>
      <c r="I7" s="10">
        <v>80</v>
      </c>
      <c r="J7" s="10">
        <v>80</v>
      </c>
      <c r="K7" s="10">
        <v>84</v>
      </c>
      <c r="L7" s="10">
        <v>70</v>
      </c>
      <c r="M7" s="10">
        <v>87</v>
      </c>
      <c r="N7" s="10">
        <v>93</v>
      </c>
      <c r="O7" s="10">
        <v>106</v>
      </c>
      <c r="P7" s="10"/>
      <c r="Q7" s="10">
        <v>107</v>
      </c>
      <c r="R7" s="10">
        <v>90</v>
      </c>
      <c r="S7" s="10">
        <v>57</v>
      </c>
      <c r="T7" s="10">
        <v>469</v>
      </c>
      <c r="U7" s="10"/>
      <c r="V7" s="10">
        <v>144</v>
      </c>
      <c r="W7" s="10">
        <v>100</v>
      </c>
      <c r="X7" s="10">
        <v>62</v>
      </c>
      <c r="Y7" s="10">
        <v>61</v>
      </c>
      <c r="Z7" s="10">
        <v>61</v>
      </c>
      <c r="AA7" s="10">
        <v>85</v>
      </c>
      <c r="AB7" s="10">
        <v>74</v>
      </c>
      <c r="AC7" s="10">
        <v>42</v>
      </c>
      <c r="AD7" s="10">
        <v>104</v>
      </c>
      <c r="AE7" s="10"/>
      <c r="AF7" s="10">
        <v>148</v>
      </c>
      <c r="AG7" s="10">
        <v>118</v>
      </c>
      <c r="AH7" s="10">
        <v>49</v>
      </c>
      <c r="AI7" s="10">
        <v>21</v>
      </c>
      <c r="AJ7" s="10">
        <v>139</v>
      </c>
      <c r="AK7" s="10">
        <v>258</v>
      </c>
      <c r="AL7" s="10"/>
      <c r="AM7" s="10">
        <v>37</v>
      </c>
      <c r="AN7" s="10">
        <v>51</v>
      </c>
      <c r="AO7" s="10">
        <v>62</v>
      </c>
      <c r="AP7" s="10">
        <v>39</v>
      </c>
      <c r="AQ7" s="10">
        <v>72</v>
      </c>
      <c r="AR7" s="10">
        <v>53</v>
      </c>
      <c r="AS7" s="10">
        <v>61</v>
      </c>
      <c r="AT7" s="10">
        <v>34</v>
      </c>
      <c r="AU7" s="10">
        <v>42</v>
      </c>
      <c r="AV7" s="10">
        <v>33</v>
      </c>
      <c r="AW7" s="10">
        <v>36</v>
      </c>
      <c r="AX7" s="10">
        <v>35</v>
      </c>
      <c r="AY7" s="10">
        <v>30</v>
      </c>
      <c r="AZ7" s="10">
        <v>10</v>
      </c>
      <c r="BA7" s="10">
        <v>7</v>
      </c>
      <c r="BB7" s="10">
        <v>42</v>
      </c>
      <c r="BC7" s="10"/>
      <c r="BD7" s="10">
        <v>244</v>
      </c>
      <c r="BE7" s="10">
        <v>194</v>
      </c>
      <c r="BF7" s="10">
        <v>269</v>
      </c>
      <c r="BG7" s="10"/>
      <c r="BH7" s="10">
        <v>474</v>
      </c>
      <c r="BI7" s="10">
        <v>110</v>
      </c>
      <c r="BJ7" s="10">
        <v>70</v>
      </c>
      <c r="BK7" s="10"/>
      <c r="BL7" s="10">
        <v>30</v>
      </c>
      <c r="BM7" s="10">
        <v>91</v>
      </c>
      <c r="BN7" s="10">
        <v>58</v>
      </c>
      <c r="BO7" s="10"/>
      <c r="BP7" s="10">
        <v>122</v>
      </c>
      <c r="BQ7" s="10">
        <v>443</v>
      </c>
      <c r="BR7" s="10"/>
      <c r="BS7" s="10">
        <v>93</v>
      </c>
      <c r="BT7" s="10">
        <v>163</v>
      </c>
      <c r="BU7" s="10">
        <v>179</v>
      </c>
      <c r="BV7" s="10">
        <v>269</v>
      </c>
      <c r="BW7" s="10"/>
      <c r="BX7" s="10">
        <v>74</v>
      </c>
      <c r="BY7" s="10">
        <v>38</v>
      </c>
      <c r="BZ7" s="10">
        <v>621</v>
      </c>
      <c r="CA7" s="10"/>
      <c r="CB7" s="10">
        <v>122</v>
      </c>
      <c r="CC7" s="10">
        <v>122</v>
      </c>
      <c r="CD7" s="10">
        <v>164</v>
      </c>
      <c r="CE7" s="10">
        <v>112</v>
      </c>
      <c r="CF7" s="10">
        <v>101</v>
      </c>
      <c r="CG7" s="10">
        <v>112</v>
      </c>
      <c r="CH7" s="10"/>
      <c r="CI7" s="10">
        <v>82</v>
      </c>
      <c r="CJ7" s="10">
        <v>206</v>
      </c>
      <c r="CK7" s="10">
        <v>98</v>
      </c>
      <c r="CL7" s="10">
        <v>347</v>
      </c>
    </row>
    <row r="8" spans="2:90" ht="30" customHeight="1" x14ac:dyDescent="0.35">
      <c r="B8" s="11" t="s">
        <v>19</v>
      </c>
      <c r="C8" s="11">
        <v>747</v>
      </c>
      <c r="D8" s="11">
        <v>392</v>
      </c>
      <c r="E8" s="11">
        <v>346</v>
      </c>
      <c r="F8" s="11"/>
      <c r="G8" s="11">
        <v>73</v>
      </c>
      <c r="H8" s="11">
        <v>74</v>
      </c>
      <c r="I8" s="11">
        <v>71</v>
      </c>
      <c r="J8" s="11">
        <v>74</v>
      </c>
      <c r="K8" s="11">
        <v>87</v>
      </c>
      <c r="L8" s="11">
        <v>80</v>
      </c>
      <c r="M8" s="11">
        <v>107</v>
      </c>
      <c r="N8" s="11">
        <v>92</v>
      </c>
      <c r="O8" s="11">
        <v>89</v>
      </c>
      <c r="P8" s="11"/>
      <c r="Q8" s="11">
        <v>69</v>
      </c>
      <c r="R8" s="11">
        <v>33</v>
      </c>
      <c r="S8" s="11">
        <v>21</v>
      </c>
      <c r="T8" s="11">
        <v>610</v>
      </c>
      <c r="U8" s="11"/>
      <c r="V8" s="11">
        <v>110</v>
      </c>
      <c r="W8" s="11">
        <v>119</v>
      </c>
      <c r="X8" s="11">
        <v>74</v>
      </c>
      <c r="Y8" s="11">
        <v>86</v>
      </c>
      <c r="Z8" s="11">
        <v>60</v>
      </c>
      <c r="AA8" s="11">
        <v>75</v>
      </c>
      <c r="AB8" s="11">
        <v>90</v>
      </c>
      <c r="AC8" s="11">
        <v>32</v>
      </c>
      <c r="AD8" s="11">
        <v>100</v>
      </c>
      <c r="AE8" s="11"/>
      <c r="AF8" s="11">
        <v>153</v>
      </c>
      <c r="AG8" s="11">
        <v>125</v>
      </c>
      <c r="AH8" s="11">
        <v>59</v>
      </c>
      <c r="AI8" s="11">
        <v>26</v>
      </c>
      <c r="AJ8" s="11">
        <v>142</v>
      </c>
      <c r="AK8" s="11">
        <v>242</v>
      </c>
      <c r="AL8" s="11"/>
      <c r="AM8" s="11">
        <v>38</v>
      </c>
      <c r="AN8" s="11">
        <v>50</v>
      </c>
      <c r="AO8" s="11">
        <v>67</v>
      </c>
      <c r="AP8" s="11">
        <v>40</v>
      </c>
      <c r="AQ8" s="11">
        <v>66</v>
      </c>
      <c r="AR8" s="11">
        <v>54</v>
      </c>
      <c r="AS8" s="11">
        <v>56</v>
      </c>
      <c r="AT8" s="11">
        <v>33</v>
      </c>
      <c r="AU8" s="11">
        <v>50</v>
      </c>
      <c r="AV8" s="11">
        <v>35</v>
      </c>
      <c r="AW8" s="11">
        <v>39</v>
      </c>
      <c r="AX8" s="11">
        <v>42</v>
      </c>
      <c r="AY8" s="11">
        <v>29</v>
      </c>
      <c r="AZ8" s="11">
        <v>13</v>
      </c>
      <c r="BA8" s="11">
        <v>9</v>
      </c>
      <c r="BB8" s="11">
        <v>37</v>
      </c>
      <c r="BC8" s="11"/>
      <c r="BD8" s="11">
        <v>230</v>
      </c>
      <c r="BE8" s="11">
        <v>202</v>
      </c>
      <c r="BF8" s="11">
        <v>289</v>
      </c>
      <c r="BG8" s="11"/>
      <c r="BH8" s="11">
        <v>498</v>
      </c>
      <c r="BI8" s="11">
        <v>90</v>
      </c>
      <c r="BJ8" s="11">
        <v>72</v>
      </c>
      <c r="BK8" s="11"/>
      <c r="BL8" s="11">
        <v>27</v>
      </c>
      <c r="BM8" s="11">
        <v>83</v>
      </c>
      <c r="BN8" s="11">
        <v>54</v>
      </c>
      <c r="BO8" s="11"/>
      <c r="BP8" s="11">
        <v>121</v>
      </c>
      <c r="BQ8" s="11">
        <v>464</v>
      </c>
      <c r="BR8" s="11"/>
      <c r="BS8" s="11">
        <v>93</v>
      </c>
      <c r="BT8" s="11">
        <v>173</v>
      </c>
      <c r="BU8" s="11">
        <v>177</v>
      </c>
      <c r="BV8" s="11">
        <v>272</v>
      </c>
      <c r="BW8" s="11"/>
      <c r="BX8" s="11">
        <v>71</v>
      </c>
      <c r="BY8" s="11">
        <v>36</v>
      </c>
      <c r="BZ8" s="11">
        <v>640</v>
      </c>
      <c r="CA8" s="11"/>
      <c r="CB8" s="11">
        <v>123</v>
      </c>
      <c r="CC8" s="11">
        <v>114</v>
      </c>
      <c r="CD8" s="11">
        <v>179</v>
      </c>
      <c r="CE8" s="11">
        <v>115</v>
      </c>
      <c r="CF8" s="11">
        <v>94</v>
      </c>
      <c r="CG8" s="11">
        <v>122</v>
      </c>
      <c r="CH8" s="11"/>
      <c r="CI8" s="11">
        <v>81</v>
      </c>
      <c r="CJ8" s="11">
        <v>226</v>
      </c>
      <c r="CK8" s="11">
        <v>100</v>
      </c>
      <c r="CL8" s="11">
        <v>340</v>
      </c>
    </row>
    <row r="9" spans="2:90" x14ac:dyDescent="0.35">
      <c r="B9" s="21" t="s">
        <v>643</v>
      </c>
      <c r="C9" s="17">
        <v>0.31462844370872101</v>
      </c>
      <c r="D9" s="17">
        <v>0.29900661051323701</v>
      </c>
      <c r="E9" s="17">
        <v>0.33230686786672797</v>
      </c>
      <c r="F9" s="17"/>
      <c r="G9" s="17">
        <v>0.40119854309272701</v>
      </c>
      <c r="H9" s="17">
        <v>0.171049333505052</v>
      </c>
      <c r="I9" s="17">
        <v>0.31047871084341599</v>
      </c>
      <c r="J9" s="17">
        <v>0.26058222395713698</v>
      </c>
      <c r="K9" s="17">
        <v>0.32758085469859499</v>
      </c>
      <c r="L9" s="17">
        <v>0.30127414813763498</v>
      </c>
      <c r="M9" s="17">
        <v>0.35764939755859698</v>
      </c>
      <c r="N9" s="17">
        <v>0.32604265391907999</v>
      </c>
      <c r="O9" s="17">
        <v>0.347312368626775</v>
      </c>
      <c r="P9" s="17"/>
      <c r="Q9" s="17">
        <v>0.28514011677397699</v>
      </c>
      <c r="R9" s="17">
        <v>0.27998794246821301</v>
      </c>
      <c r="S9" s="17">
        <v>0.30776340117149098</v>
      </c>
      <c r="T9" s="17">
        <v>0.327019630625483</v>
      </c>
      <c r="U9" s="17"/>
      <c r="V9" s="17">
        <v>0.27787692178817602</v>
      </c>
      <c r="W9" s="17">
        <v>0.30098563282021401</v>
      </c>
      <c r="X9" s="17">
        <v>0.27239059081699302</v>
      </c>
      <c r="Y9" s="17">
        <v>0.30088039962510199</v>
      </c>
      <c r="Z9" s="17">
        <v>0.40911053319983698</v>
      </c>
      <c r="AA9" s="17">
        <v>0.22929177077458299</v>
      </c>
      <c r="AB9" s="17">
        <v>0.29863047762252298</v>
      </c>
      <c r="AC9" s="17">
        <v>0.25655544721067602</v>
      </c>
      <c r="AD9" s="17">
        <v>0.45561429469720099</v>
      </c>
      <c r="AE9" s="17"/>
      <c r="AF9" s="17">
        <v>0.36717811341476198</v>
      </c>
      <c r="AG9" s="17">
        <v>0.29154576886703998</v>
      </c>
      <c r="AH9" s="17">
        <v>0.26492764424576198</v>
      </c>
      <c r="AI9" s="17">
        <v>0.19477363118259899</v>
      </c>
      <c r="AJ9" s="17">
        <v>0.27616838697972101</v>
      </c>
      <c r="AK9" s="17">
        <v>0.34078332747065698</v>
      </c>
      <c r="AL9" s="17"/>
      <c r="AM9" s="17">
        <v>0.25212547020633902</v>
      </c>
      <c r="AN9" s="17">
        <v>0.20176621342509601</v>
      </c>
      <c r="AO9" s="17">
        <v>0.352454870396607</v>
      </c>
      <c r="AP9" s="17">
        <v>0.229333805796893</v>
      </c>
      <c r="AQ9" s="17">
        <v>0.36363734571768302</v>
      </c>
      <c r="AR9" s="17">
        <v>0.36582768560755402</v>
      </c>
      <c r="AS9" s="17">
        <v>0.260843910337758</v>
      </c>
      <c r="AT9" s="17">
        <v>0.386647408076217</v>
      </c>
      <c r="AU9" s="17">
        <v>0.35538259725455701</v>
      </c>
      <c r="AV9" s="17">
        <v>0.46966019345201998</v>
      </c>
      <c r="AW9" s="17">
        <v>0.18287172159965301</v>
      </c>
      <c r="AX9" s="17">
        <v>0.34584941701467697</v>
      </c>
      <c r="AY9" s="17">
        <v>0.34263195139018598</v>
      </c>
      <c r="AZ9" s="17">
        <v>0.45957960483774601</v>
      </c>
      <c r="BA9" s="17">
        <v>0.218779286659503</v>
      </c>
      <c r="BB9" s="17">
        <v>0.31058569087344001</v>
      </c>
      <c r="BC9" s="17"/>
      <c r="BD9" s="17">
        <v>0.30586972757987202</v>
      </c>
      <c r="BE9" s="17">
        <v>0.28415374014404698</v>
      </c>
      <c r="BF9" s="17">
        <v>0.34037944671371001</v>
      </c>
      <c r="BG9" s="17"/>
      <c r="BH9" s="17">
        <v>0.337472487118331</v>
      </c>
      <c r="BI9" s="17">
        <v>0.26780863545827899</v>
      </c>
      <c r="BJ9" s="17">
        <v>0.26785056240224098</v>
      </c>
      <c r="BK9" s="17"/>
      <c r="BL9" s="17">
        <v>0.37408005226733998</v>
      </c>
      <c r="BM9" s="17">
        <v>0.32488799886414998</v>
      </c>
      <c r="BN9" s="17">
        <v>0.39754369097172598</v>
      </c>
      <c r="BO9" s="17"/>
      <c r="BP9" s="17">
        <v>0.38038325882340801</v>
      </c>
      <c r="BQ9" s="17">
        <v>0.29642186932259201</v>
      </c>
      <c r="BR9" s="17"/>
      <c r="BS9" s="17">
        <v>0.46715089672733401</v>
      </c>
      <c r="BT9" s="17">
        <v>0.44274692268534399</v>
      </c>
      <c r="BU9" s="17">
        <v>0.24008554001959401</v>
      </c>
      <c r="BV9" s="17">
        <v>0.249916694622524</v>
      </c>
      <c r="BW9" s="17"/>
      <c r="BX9" s="17">
        <v>0.337909269523332</v>
      </c>
      <c r="BY9" s="17">
        <v>0.206149326018704</v>
      </c>
      <c r="BZ9" s="17">
        <v>0.318154192844466</v>
      </c>
      <c r="CA9" s="17"/>
      <c r="CB9" s="17">
        <v>0.41365839284765799</v>
      </c>
      <c r="CC9" s="17">
        <v>0.28381474488441599</v>
      </c>
      <c r="CD9" s="17">
        <v>0.27890739402498199</v>
      </c>
      <c r="CE9" s="17">
        <v>0.32548213992469399</v>
      </c>
      <c r="CF9" s="17">
        <v>0.44895847401519701</v>
      </c>
      <c r="CG9" s="17">
        <v>0.18179454873138001</v>
      </c>
      <c r="CH9" s="17"/>
      <c r="CI9" s="17">
        <v>0.29404357339738102</v>
      </c>
      <c r="CJ9" s="17">
        <v>0.44283861104438899</v>
      </c>
      <c r="CK9" s="17">
        <v>9.2211085273996699E-2</v>
      </c>
      <c r="CL9" s="17">
        <v>0.29946662951665598</v>
      </c>
    </row>
    <row r="10" spans="2:90" x14ac:dyDescent="0.35">
      <c r="B10" s="21" t="s">
        <v>644</v>
      </c>
      <c r="C10" s="17">
        <v>0.27880414381068302</v>
      </c>
      <c r="D10" s="17">
        <v>0.27412185018998497</v>
      </c>
      <c r="E10" s="17">
        <v>0.284318174908823</v>
      </c>
      <c r="F10" s="17"/>
      <c r="G10" s="17">
        <v>0.30922463495562003</v>
      </c>
      <c r="H10" s="17">
        <v>0.304668028834849</v>
      </c>
      <c r="I10" s="17">
        <v>0.27353287187452902</v>
      </c>
      <c r="J10" s="17">
        <v>0.37559803199877001</v>
      </c>
      <c r="K10" s="17">
        <v>0.283372710424172</v>
      </c>
      <c r="L10" s="17">
        <v>0.30865340580525802</v>
      </c>
      <c r="M10" s="17">
        <v>0.237687975067923</v>
      </c>
      <c r="N10" s="17">
        <v>0.227980253040479</v>
      </c>
      <c r="O10" s="17">
        <v>0.22628248084486699</v>
      </c>
      <c r="P10" s="17"/>
      <c r="Q10" s="17">
        <v>0.289972393254182</v>
      </c>
      <c r="R10" s="17">
        <v>0.35917437820546799</v>
      </c>
      <c r="S10" s="17">
        <v>0.24467406229630501</v>
      </c>
      <c r="T10" s="17">
        <v>0.27710845993536398</v>
      </c>
      <c r="U10" s="17"/>
      <c r="V10" s="17">
        <v>0.29504329895324</v>
      </c>
      <c r="W10" s="17">
        <v>0.30012577201990298</v>
      </c>
      <c r="X10" s="17">
        <v>0.272725067753746</v>
      </c>
      <c r="Y10" s="17">
        <v>0.386420412943834</v>
      </c>
      <c r="Z10" s="17">
        <v>0.25216485790558602</v>
      </c>
      <c r="AA10" s="17">
        <v>0.27559587955336001</v>
      </c>
      <c r="AB10" s="17">
        <v>0.24316881119030301</v>
      </c>
      <c r="AC10" s="17">
        <v>0.26435012295114702</v>
      </c>
      <c r="AD10" s="17">
        <v>0.20203794273115999</v>
      </c>
      <c r="AE10" s="17"/>
      <c r="AF10" s="17">
        <v>0.19843936906505699</v>
      </c>
      <c r="AG10" s="17">
        <v>0.26077642134198098</v>
      </c>
      <c r="AH10" s="17">
        <v>0.29740458294641797</v>
      </c>
      <c r="AI10" s="17">
        <v>0.29856844134934102</v>
      </c>
      <c r="AJ10" s="17">
        <v>0.323373680718818</v>
      </c>
      <c r="AK10" s="17">
        <v>0.30623224713876002</v>
      </c>
      <c r="AL10" s="17"/>
      <c r="AM10" s="17">
        <v>0.14368657481616201</v>
      </c>
      <c r="AN10" s="17">
        <v>0.26863811592800801</v>
      </c>
      <c r="AO10" s="17">
        <v>0.27219465335791498</v>
      </c>
      <c r="AP10" s="17">
        <v>0.29557946385327899</v>
      </c>
      <c r="AQ10" s="17">
        <v>0.230215584085422</v>
      </c>
      <c r="AR10" s="17">
        <v>0.34494157067496301</v>
      </c>
      <c r="AS10" s="17">
        <v>0.35992381805742901</v>
      </c>
      <c r="AT10" s="17">
        <v>0.31658083756886701</v>
      </c>
      <c r="AU10" s="17">
        <v>0.29224507116631099</v>
      </c>
      <c r="AV10" s="17">
        <v>0.26436358891467798</v>
      </c>
      <c r="AW10" s="17">
        <v>0.345523609581882</v>
      </c>
      <c r="AX10" s="17">
        <v>0.25448125467989802</v>
      </c>
      <c r="AY10" s="17">
        <v>0.17339189791156701</v>
      </c>
      <c r="AZ10" s="17">
        <v>0.15081846953070599</v>
      </c>
      <c r="BA10" s="17">
        <v>0.30534158360695901</v>
      </c>
      <c r="BB10" s="17">
        <v>0.281698718244343</v>
      </c>
      <c r="BC10" s="17"/>
      <c r="BD10" s="17">
        <v>0.32920629796516798</v>
      </c>
      <c r="BE10" s="17">
        <v>0.28946195572514999</v>
      </c>
      <c r="BF10" s="17">
        <v>0.23595290627030199</v>
      </c>
      <c r="BG10" s="17"/>
      <c r="BH10" s="17">
        <v>0.27090194926096201</v>
      </c>
      <c r="BI10" s="17">
        <v>0.28723716750095302</v>
      </c>
      <c r="BJ10" s="17">
        <v>0.32579145697439699</v>
      </c>
      <c r="BK10" s="17"/>
      <c r="BL10" s="17">
        <v>0.18103701634580099</v>
      </c>
      <c r="BM10" s="17">
        <v>0.28433026518087301</v>
      </c>
      <c r="BN10" s="17">
        <v>0.27371669908841101</v>
      </c>
      <c r="BO10" s="17"/>
      <c r="BP10" s="17">
        <v>0.26563841476501798</v>
      </c>
      <c r="BQ10" s="17">
        <v>0.25845388864546398</v>
      </c>
      <c r="BR10" s="17"/>
      <c r="BS10" s="17">
        <v>0.26577371138945</v>
      </c>
      <c r="BT10" s="17">
        <v>0.31473472865409502</v>
      </c>
      <c r="BU10" s="17">
        <v>0.320469162654833</v>
      </c>
      <c r="BV10" s="17">
        <v>0.23248879483203599</v>
      </c>
      <c r="BW10" s="17"/>
      <c r="BX10" s="17">
        <v>0.30068200620854701</v>
      </c>
      <c r="BY10" s="17">
        <v>0.349128167763608</v>
      </c>
      <c r="BZ10" s="17">
        <v>0.27241885929306903</v>
      </c>
      <c r="CA10" s="17"/>
      <c r="CB10" s="17">
        <v>0.37347015969888397</v>
      </c>
      <c r="CC10" s="17">
        <v>0.33088679438986901</v>
      </c>
      <c r="CD10" s="17">
        <v>0.19426529743516199</v>
      </c>
      <c r="CE10" s="17">
        <v>0.28860904496498402</v>
      </c>
      <c r="CF10" s="17">
        <v>0.23998603397058699</v>
      </c>
      <c r="CG10" s="17">
        <v>0.27988139291424302</v>
      </c>
      <c r="CH10" s="17"/>
      <c r="CI10" s="17">
        <v>0.30085327410731599</v>
      </c>
      <c r="CJ10" s="17">
        <v>0.300972750501252</v>
      </c>
      <c r="CK10" s="17">
        <v>0.12102043810499299</v>
      </c>
      <c r="CL10" s="17">
        <v>0.30511420097247099</v>
      </c>
    </row>
    <row r="11" spans="2:90" x14ac:dyDescent="0.35">
      <c r="B11" s="21" t="s">
        <v>645</v>
      </c>
      <c r="C11" s="17">
        <v>0.22580944877166101</v>
      </c>
      <c r="D11" s="17">
        <v>0.235862644051963</v>
      </c>
      <c r="E11" s="17">
        <v>0.21661285409739101</v>
      </c>
      <c r="F11" s="17"/>
      <c r="G11" s="17">
        <v>0.18332773530171101</v>
      </c>
      <c r="H11" s="17">
        <v>0.21530678053980901</v>
      </c>
      <c r="I11" s="17">
        <v>0.23286713081747501</v>
      </c>
      <c r="J11" s="17">
        <v>0.186697565642333</v>
      </c>
      <c r="K11" s="17">
        <v>0.28036733404041803</v>
      </c>
      <c r="L11" s="17">
        <v>0.18895851886426901</v>
      </c>
      <c r="M11" s="17">
        <v>0.21216763752387699</v>
      </c>
      <c r="N11" s="17">
        <v>0.26067280165500201</v>
      </c>
      <c r="O11" s="17">
        <v>0.25667013238457098</v>
      </c>
      <c r="P11" s="17"/>
      <c r="Q11" s="17">
        <v>0.25603675967793799</v>
      </c>
      <c r="R11" s="17">
        <v>0.116648003926328</v>
      </c>
      <c r="S11" s="17">
        <v>0.201809638579626</v>
      </c>
      <c r="T11" s="17">
        <v>0.224024043489399</v>
      </c>
      <c r="U11" s="17"/>
      <c r="V11" s="17">
        <v>0.23611700089263099</v>
      </c>
      <c r="W11" s="17">
        <v>0.28407930492300698</v>
      </c>
      <c r="X11" s="17">
        <v>0.245911005824899</v>
      </c>
      <c r="Y11" s="17">
        <v>0.15143583531239399</v>
      </c>
      <c r="Z11" s="17">
        <v>0.23545301819549799</v>
      </c>
      <c r="AA11" s="17">
        <v>0.236626487984756</v>
      </c>
      <c r="AB11" s="17">
        <v>0.205522747049732</v>
      </c>
      <c r="AC11" s="17">
        <v>0.26323946158697697</v>
      </c>
      <c r="AD11" s="17">
        <v>0.186691184558925</v>
      </c>
      <c r="AE11" s="17"/>
      <c r="AF11" s="17">
        <v>0.25226682756592</v>
      </c>
      <c r="AG11" s="17">
        <v>0.22369038729694801</v>
      </c>
      <c r="AH11" s="17">
        <v>0.27960362166611702</v>
      </c>
      <c r="AI11" s="17">
        <v>0.33723719982526501</v>
      </c>
      <c r="AJ11" s="17">
        <v>0.17613669846168001</v>
      </c>
      <c r="AK11" s="17">
        <v>0.21409932156598499</v>
      </c>
      <c r="AL11" s="17"/>
      <c r="AM11" s="17">
        <v>0.39650269478148198</v>
      </c>
      <c r="AN11" s="17">
        <v>0.15509060525236201</v>
      </c>
      <c r="AO11" s="17">
        <v>0.230807455346387</v>
      </c>
      <c r="AP11" s="17">
        <v>0.19504498357436301</v>
      </c>
      <c r="AQ11" s="17">
        <v>0.284521933029526</v>
      </c>
      <c r="AR11" s="17">
        <v>0.121880470660871</v>
      </c>
      <c r="AS11" s="17">
        <v>0.268553327643205</v>
      </c>
      <c r="AT11" s="17">
        <v>0.21157962592928301</v>
      </c>
      <c r="AU11" s="17">
        <v>0.232188569272201</v>
      </c>
      <c r="AV11" s="17">
        <v>0.14758488844050699</v>
      </c>
      <c r="AW11" s="17">
        <v>0.24640945032012301</v>
      </c>
      <c r="AX11" s="17">
        <v>0.27102116431678502</v>
      </c>
      <c r="AY11" s="17">
        <v>0.36814253635352401</v>
      </c>
      <c r="AZ11" s="17">
        <v>0.25413882384033298</v>
      </c>
      <c r="BA11" s="17">
        <v>0</v>
      </c>
      <c r="BB11" s="17">
        <v>0.24398200690420199</v>
      </c>
      <c r="BC11" s="17"/>
      <c r="BD11" s="17">
        <v>0.233057565547239</v>
      </c>
      <c r="BE11" s="17">
        <v>0.22579276220804301</v>
      </c>
      <c r="BF11" s="17">
        <v>0.22416490038116499</v>
      </c>
      <c r="BG11" s="17"/>
      <c r="BH11" s="17">
        <v>0.224996185082494</v>
      </c>
      <c r="BI11" s="17">
        <v>0.22138423416792</v>
      </c>
      <c r="BJ11" s="17">
        <v>0.25673710872657901</v>
      </c>
      <c r="BK11" s="17"/>
      <c r="BL11" s="17">
        <v>0.269795524240806</v>
      </c>
      <c r="BM11" s="17">
        <v>0.178093924623871</v>
      </c>
      <c r="BN11" s="17">
        <v>0.22978595698363599</v>
      </c>
      <c r="BO11" s="17"/>
      <c r="BP11" s="17">
        <v>0.171179516539673</v>
      </c>
      <c r="BQ11" s="17">
        <v>0.235913145922895</v>
      </c>
      <c r="BR11" s="17"/>
      <c r="BS11" s="17">
        <v>0.17311175542684801</v>
      </c>
      <c r="BT11" s="17">
        <v>0.191354961409574</v>
      </c>
      <c r="BU11" s="17">
        <v>0.28395690612901398</v>
      </c>
      <c r="BV11" s="17">
        <v>0.25043007116585497</v>
      </c>
      <c r="BW11" s="17"/>
      <c r="BX11" s="17">
        <v>0.16162767327963001</v>
      </c>
      <c r="BY11" s="17">
        <v>0.10972575191999299</v>
      </c>
      <c r="BZ11" s="17">
        <v>0.23946209907986901</v>
      </c>
      <c r="CA11" s="17"/>
      <c r="CB11" s="17">
        <v>0.16334825782107801</v>
      </c>
      <c r="CC11" s="17">
        <v>0.22085208010202001</v>
      </c>
      <c r="CD11" s="17">
        <v>0.235855208735681</v>
      </c>
      <c r="CE11" s="17">
        <v>0.231582781124993</v>
      </c>
      <c r="CF11" s="17">
        <v>0.20793615365717</v>
      </c>
      <c r="CG11" s="17">
        <v>0.28717024990721202</v>
      </c>
      <c r="CH11" s="17"/>
      <c r="CI11" s="17">
        <v>0.19340144015642899</v>
      </c>
      <c r="CJ11" s="17">
        <v>0.13757287816383601</v>
      </c>
      <c r="CK11" s="17">
        <v>0.36512171662617898</v>
      </c>
      <c r="CL11" s="17">
        <v>0.25137790701937401</v>
      </c>
    </row>
    <row r="12" spans="2:90" x14ac:dyDescent="0.35">
      <c r="B12" s="21" t="s">
        <v>646</v>
      </c>
      <c r="C12" s="17">
        <v>0.12613636730026401</v>
      </c>
      <c r="D12" s="17">
        <v>0.132303839018479</v>
      </c>
      <c r="E12" s="17">
        <v>0.118896926030733</v>
      </c>
      <c r="F12" s="17"/>
      <c r="G12" s="17">
        <v>5.9909245986587603E-2</v>
      </c>
      <c r="H12" s="17">
        <v>0.23567929434242299</v>
      </c>
      <c r="I12" s="17">
        <v>0.13445822281409101</v>
      </c>
      <c r="J12" s="17">
        <v>0.12644259539625</v>
      </c>
      <c r="K12" s="17">
        <v>9.93050963928577E-2</v>
      </c>
      <c r="L12" s="17">
        <v>0.140731608000074</v>
      </c>
      <c r="M12" s="17">
        <v>0.122814785366477</v>
      </c>
      <c r="N12" s="17">
        <v>9.5206577820573096E-2</v>
      </c>
      <c r="O12" s="17">
        <v>0.13136069522058499</v>
      </c>
      <c r="P12" s="17"/>
      <c r="Q12" s="17">
        <v>9.7217712025939804E-2</v>
      </c>
      <c r="R12" s="17">
        <v>0.14735014149165901</v>
      </c>
      <c r="S12" s="17">
        <v>0.19030188310914201</v>
      </c>
      <c r="T12" s="17">
        <v>0.123875293805285</v>
      </c>
      <c r="U12" s="17"/>
      <c r="V12" s="17">
        <v>0.12850128836431801</v>
      </c>
      <c r="W12" s="17">
        <v>7.4471937631311505E-2</v>
      </c>
      <c r="X12" s="17">
        <v>0.111066239222681</v>
      </c>
      <c r="Y12" s="17">
        <v>8.7573650498193698E-2</v>
      </c>
      <c r="Z12" s="17">
        <v>6.4588158627412698E-2</v>
      </c>
      <c r="AA12" s="17">
        <v>0.18383701389304699</v>
      </c>
      <c r="AB12" s="17">
        <v>0.214498062317352</v>
      </c>
      <c r="AC12" s="17">
        <v>0.12891526854243099</v>
      </c>
      <c r="AD12" s="17">
        <v>0.14227032639485501</v>
      </c>
      <c r="AE12" s="17"/>
      <c r="AF12" s="17">
        <v>0.102496235896839</v>
      </c>
      <c r="AG12" s="17">
        <v>0.16868250369329599</v>
      </c>
      <c r="AH12" s="17">
        <v>0.13268581739779001</v>
      </c>
      <c r="AI12" s="17">
        <v>0.104170578223544</v>
      </c>
      <c r="AJ12" s="17">
        <v>0.173824084388818</v>
      </c>
      <c r="AK12" s="17">
        <v>9.2065523915543193E-2</v>
      </c>
      <c r="AL12" s="17"/>
      <c r="AM12" s="17">
        <v>0.14460457222322001</v>
      </c>
      <c r="AN12" s="17">
        <v>0.26292917119249498</v>
      </c>
      <c r="AO12" s="17">
        <v>0.118289297221897</v>
      </c>
      <c r="AP12" s="17">
        <v>0.15252775865186999</v>
      </c>
      <c r="AQ12" s="17">
        <v>8.1432833518219006E-2</v>
      </c>
      <c r="AR12" s="17">
        <v>0.16735027305661099</v>
      </c>
      <c r="AS12" s="17">
        <v>5.3403112835923403E-2</v>
      </c>
      <c r="AT12" s="17">
        <v>7.6769251015846002E-2</v>
      </c>
      <c r="AU12" s="17">
        <v>0.103868250568841</v>
      </c>
      <c r="AV12" s="17">
        <v>7.4593324080588899E-2</v>
      </c>
      <c r="AW12" s="17">
        <v>0.21389993059083301</v>
      </c>
      <c r="AX12" s="17">
        <v>0.10546411162338</v>
      </c>
      <c r="AY12" s="17">
        <v>0.115833614344722</v>
      </c>
      <c r="AZ12" s="17">
        <v>0</v>
      </c>
      <c r="BA12" s="17">
        <v>0.30850464703736602</v>
      </c>
      <c r="BB12" s="17">
        <v>0.16373358397801499</v>
      </c>
      <c r="BC12" s="17"/>
      <c r="BD12" s="17">
        <v>0.11529646995701</v>
      </c>
      <c r="BE12" s="17">
        <v>0.13195840289091401</v>
      </c>
      <c r="BF12" s="17">
        <v>0.12790926041016101</v>
      </c>
      <c r="BG12" s="17"/>
      <c r="BH12" s="17">
        <v>0.114659358820385</v>
      </c>
      <c r="BI12" s="17">
        <v>0.18995235970369401</v>
      </c>
      <c r="BJ12" s="17">
        <v>0.125988829620092</v>
      </c>
      <c r="BK12" s="17"/>
      <c r="BL12" s="17">
        <v>0.16484269581809399</v>
      </c>
      <c r="BM12" s="17">
        <v>0.13696599468676901</v>
      </c>
      <c r="BN12" s="17">
        <v>9.4375271073410497E-2</v>
      </c>
      <c r="BO12" s="17"/>
      <c r="BP12" s="17">
        <v>0.12691025178434701</v>
      </c>
      <c r="BQ12" s="17">
        <v>0.13979916224365899</v>
      </c>
      <c r="BR12" s="17"/>
      <c r="BS12" s="17">
        <v>9.3963636456368196E-2</v>
      </c>
      <c r="BT12" s="17">
        <v>3.6528387099189902E-2</v>
      </c>
      <c r="BU12" s="17">
        <v>0.101115450076238</v>
      </c>
      <c r="BV12" s="17">
        <v>0.210249543250496</v>
      </c>
      <c r="BW12" s="17"/>
      <c r="BX12" s="17">
        <v>0.12997045061861101</v>
      </c>
      <c r="BY12" s="17">
        <v>0.279417620766993</v>
      </c>
      <c r="BZ12" s="17">
        <v>0.117081476545672</v>
      </c>
      <c r="CA12" s="17"/>
      <c r="CB12" s="17">
        <v>3.0777027612809298E-2</v>
      </c>
      <c r="CC12" s="17">
        <v>0.15345337089290401</v>
      </c>
      <c r="CD12" s="17">
        <v>0.19378982084957</v>
      </c>
      <c r="CE12" s="17">
        <v>0.11392913458734</v>
      </c>
      <c r="CF12" s="17">
        <v>6.5426011652564106E-2</v>
      </c>
      <c r="CG12" s="17">
        <v>0.15559345632892599</v>
      </c>
      <c r="CH12" s="17"/>
      <c r="CI12" s="17">
        <v>0.188124551343024</v>
      </c>
      <c r="CJ12" s="17">
        <v>7.9303673610190403E-2</v>
      </c>
      <c r="CK12" s="17">
        <v>0.23140952854499999</v>
      </c>
      <c r="CL12" s="17">
        <v>0.111645697554674</v>
      </c>
    </row>
    <row r="13" spans="2:90" x14ac:dyDescent="0.35">
      <c r="B13" s="21" t="s">
        <v>110</v>
      </c>
      <c r="C13" s="23">
        <v>5.4621596408671397E-2</v>
      </c>
      <c r="D13" s="23">
        <v>5.8705056226334998E-2</v>
      </c>
      <c r="E13" s="23">
        <v>4.7865177096325498E-2</v>
      </c>
      <c r="F13" s="23"/>
      <c r="G13" s="23">
        <v>4.6339840663354698E-2</v>
      </c>
      <c r="H13" s="23">
        <v>7.32965627778671E-2</v>
      </c>
      <c r="I13" s="23">
        <v>4.8663063650489898E-2</v>
      </c>
      <c r="J13" s="23">
        <v>5.0679583005510599E-2</v>
      </c>
      <c r="K13" s="23">
        <v>9.3740044439569598E-3</v>
      </c>
      <c r="L13" s="23">
        <v>6.03823191927641E-2</v>
      </c>
      <c r="M13" s="23">
        <v>6.9680204483125396E-2</v>
      </c>
      <c r="N13" s="23">
        <v>9.0097713564865997E-2</v>
      </c>
      <c r="O13" s="23">
        <v>3.8374322923201899E-2</v>
      </c>
      <c r="P13" s="23"/>
      <c r="Q13" s="23">
        <v>7.1633018267963505E-2</v>
      </c>
      <c r="R13" s="23">
        <v>9.6839533908331804E-2</v>
      </c>
      <c r="S13" s="23">
        <v>5.5451014843436799E-2</v>
      </c>
      <c r="T13" s="23">
        <v>4.7972572144468498E-2</v>
      </c>
      <c r="U13" s="23"/>
      <c r="V13" s="23">
        <v>6.2461490001634701E-2</v>
      </c>
      <c r="W13" s="23">
        <v>4.0337352605564002E-2</v>
      </c>
      <c r="X13" s="23">
        <v>9.7907096381680395E-2</v>
      </c>
      <c r="Y13" s="23">
        <v>7.3689701620476097E-2</v>
      </c>
      <c r="Z13" s="23">
        <v>3.8683432071666697E-2</v>
      </c>
      <c r="AA13" s="23">
        <v>7.4648847794253098E-2</v>
      </c>
      <c r="AB13" s="23">
        <v>3.81799018200909E-2</v>
      </c>
      <c r="AC13" s="23">
        <v>8.6939699708769705E-2</v>
      </c>
      <c r="AD13" s="23">
        <v>1.33862516178593E-2</v>
      </c>
      <c r="AE13" s="23"/>
      <c r="AF13" s="23">
        <v>7.9619454057421504E-2</v>
      </c>
      <c r="AG13" s="23">
        <v>5.5304918800735903E-2</v>
      </c>
      <c r="AH13" s="23">
        <v>2.5378333743912299E-2</v>
      </c>
      <c r="AI13" s="23">
        <v>6.5250149419250503E-2</v>
      </c>
      <c r="AJ13" s="23">
        <v>5.0497149450963799E-2</v>
      </c>
      <c r="AK13" s="23">
        <v>4.68195799090547E-2</v>
      </c>
      <c r="AL13" s="23"/>
      <c r="AM13" s="23">
        <v>6.3080687972796395E-2</v>
      </c>
      <c r="AN13" s="23">
        <v>0.11157589420204</v>
      </c>
      <c r="AO13" s="23">
        <v>2.6253723677193998E-2</v>
      </c>
      <c r="AP13" s="23">
        <v>0.12751398812359499</v>
      </c>
      <c r="AQ13" s="23">
        <v>4.0192303649149899E-2</v>
      </c>
      <c r="AR13" s="23">
        <v>0</v>
      </c>
      <c r="AS13" s="23">
        <v>5.7275831125685198E-2</v>
      </c>
      <c r="AT13" s="23">
        <v>8.422877409787E-3</v>
      </c>
      <c r="AU13" s="23">
        <v>1.6315511738089501E-2</v>
      </c>
      <c r="AV13" s="23">
        <v>4.3798005112206502E-2</v>
      </c>
      <c r="AW13" s="23">
        <v>1.1295287907508601E-2</v>
      </c>
      <c r="AX13" s="23">
        <v>2.3184052365259999E-2</v>
      </c>
      <c r="AY13" s="23">
        <v>0</v>
      </c>
      <c r="AZ13" s="23">
        <v>0.13546310179121501</v>
      </c>
      <c r="BA13" s="23">
        <v>0.167374482696172</v>
      </c>
      <c r="BB13" s="23">
        <v>0</v>
      </c>
      <c r="BC13" s="23"/>
      <c r="BD13" s="23">
        <v>1.65699389507107E-2</v>
      </c>
      <c r="BE13" s="23">
        <v>6.8633139031846396E-2</v>
      </c>
      <c r="BF13" s="23">
        <v>7.1593486224662398E-2</v>
      </c>
      <c r="BG13" s="23"/>
      <c r="BH13" s="23">
        <v>5.19700197178284E-2</v>
      </c>
      <c r="BI13" s="23">
        <v>3.3617603169153701E-2</v>
      </c>
      <c r="BJ13" s="23">
        <v>2.3632042276689701E-2</v>
      </c>
      <c r="BK13" s="23"/>
      <c r="BL13" s="23">
        <v>1.0244711327958801E-2</v>
      </c>
      <c r="BM13" s="23">
        <v>7.5721816644336901E-2</v>
      </c>
      <c r="BN13" s="23">
        <v>4.5783818828159899E-3</v>
      </c>
      <c r="BO13" s="23"/>
      <c r="BP13" s="23">
        <v>5.5888558087553802E-2</v>
      </c>
      <c r="BQ13" s="23">
        <v>6.9411933865390199E-2</v>
      </c>
      <c r="BR13" s="23"/>
      <c r="BS13" s="23">
        <v>0</v>
      </c>
      <c r="BT13" s="23">
        <v>1.46350001517972E-2</v>
      </c>
      <c r="BU13" s="23">
        <v>5.4372941120320699E-2</v>
      </c>
      <c r="BV13" s="23">
        <v>5.69148961290886E-2</v>
      </c>
      <c r="BW13" s="23"/>
      <c r="BX13" s="23">
        <v>6.9810600369879405E-2</v>
      </c>
      <c r="BY13" s="23">
        <v>5.5579133530701499E-2</v>
      </c>
      <c r="BZ13" s="23">
        <v>5.28833722369242E-2</v>
      </c>
      <c r="CA13" s="23"/>
      <c r="CB13" s="23">
        <v>1.8746162019570901E-2</v>
      </c>
      <c r="CC13" s="23">
        <v>1.09930097307907E-2</v>
      </c>
      <c r="CD13" s="23">
        <v>9.7182278954604004E-2</v>
      </c>
      <c r="CE13" s="23">
        <v>4.0396899397989003E-2</v>
      </c>
      <c r="CF13" s="23">
        <v>3.7693326704481597E-2</v>
      </c>
      <c r="CG13" s="23">
        <v>9.5560352118238906E-2</v>
      </c>
      <c r="CH13" s="23"/>
      <c r="CI13" s="23">
        <v>2.3577160995850301E-2</v>
      </c>
      <c r="CJ13" s="23">
        <v>3.9312086680333098E-2</v>
      </c>
      <c r="CK13" s="23">
        <v>0.19023723144983201</v>
      </c>
      <c r="CL13" s="23">
        <v>3.2395564936823697E-2</v>
      </c>
    </row>
    <row r="14" spans="2:90" x14ac:dyDescent="0.35">
      <c r="B14" s="16" t="s">
        <v>648</v>
      </c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157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0.30910846250634499</v>
      </c>
      <c r="D9" s="17">
        <v>0.36363863036605498</v>
      </c>
      <c r="E9" s="17">
        <v>0.256099195867312</v>
      </c>
      <c r="F9" s="17"/>
      <c r="G9" s="17">
        <v>0.21830635041333701</v>
      </c>
      <c r="H9" s="17">
        <v>0.24620700172409801</v>
      </c>
      <c r="I9" s="17">
        <v>0.309577023238785</v>
      </c>
      <c r="J9" s="17">
        <v>0.31495343035572698</v>
      </c>
      <c r="K9" s="17">
        <v>0.33107863227047502</v>
      </c>
      <c r="L9" s="17">
        <v>0.324858720506294</v>
      </c>
      <c r="M9" s="17">
        <v>0.32967280622136602</v>
      </c>
      <c r="N9" s="17">
        <v>0.35368211240882302</v>
      </c>
      <c r="O9" s="17">
        <v>0.34323425944264402</v>
      </c>
      <c r="P9" s="17"/>
      <c r="Q9" s="17">
        <v>0.35895727913843101</v>
      </c>
      <c r="R9" s="17">
        <v>0.58196199025364803</v>
      </c>
      <c r="S9" s="17">
        <v>0.34308688997558001</v>
      </c>
      <c r="T9" s="17">
        <v>0.285926142150004</v>
      </c>
      <c r="U9" s="17"/>
      <c r="V9" s="17">
        <v>0.41952736081212799</v>
      </c>
      <c r="W9" s="17">
        <v>0.25145224420393297</v>
      </c>
      <c r="X9" s="17">
        <v>0.25471866009878202</v>
      </c>
      <c r="Y9" s="17">
        <v>0.28459275562593001</v>
      </c>
      <c r="Z9" s="17">
        <v>0.33077945711531198</v>
      </c>
      <c r="AA9" s="17">
        <v>0.31879124051468899</v>
      </c>
      <c r="AB9" s="17">
        <v>0.251494860220836</v>
      </c>
      <c r="AC9" s="17">
        <v>0.27347538715748099</v>
      </c>
      <c r="AD9" s="17">
        <v>0.33191041521471798</v>
      </c>
      <c r="AE9" s="17"/>
      <c r="AF9" s="17">
        <v>0.300316380162654</v>
      </c>
      <c r="AG9" s="17">
        <v>0.29612995433260603</v>
      </c>
      <c r="AH9" s="17">
        <v>0.26637111218765702</v>
      </c>
      <c r="AI9" s="17">
        <v>0.32063048545287598</v>
      </c>
      <c r="AJ9" s="17">
        <v>0.25282917457737702</v>
      </c>
      <c r="AK9" s="17">
        <v>0.367136590363972</v>
      </c>
      <c r="AL9" s="17"/>
      <c r="AM9" s="17">
        <v>0.314531110033828</v>
      </c>
      <c r="AN9" s="17">
        <v>0.34769695243637999</v>
      </c>
      <c r="AO9" s="17">
        <v>0.30333930576725099</v>
      </c>
      <c r="AP9" s="17">
        <v>0.22294462431624701</v>
      </c>
      <c r="AQ9" s="17">
        <v>0.39770377179423899</v>
      </c>
      <c r="AR9" s="17">
        <v>0.30507667775549002</v>
      </c>
      <c r="AS9" s="17">
        <v>0.35966262214955302</v>
      </c>
      <c r="AT9" s="17">
        <v>0.28105145724247399</v>
      </c>
      <c r="AU9" s="17">
        <v>0.26877660475779303</v>
      </c>
      <c r="AV9" s="17">
        <v>0.25490861581920599</v>
      </c>
      <c r="AW9" s="17">
        <v>0.30754265863066699</v>
      </c>
      <c r="AX9" s="17">
        <v>0.25061603253530901</v>
      </c>
      <c r="AY9" s="17">
        <v>0.36072744756442399</v>
      </c>
      <c r="AZ9" s="17">
        <v>0.368835679545717</v>
      </c>
      <c r="BA9" s="17">
        <v>0.37048379815483201</v>
      </c>
      <c r="BB9" s="17">
        <v>0.38531005933106399</v>
      </c>
      <c r="BC9" s="17"/>
      <c r="BD9" s="17">
        <v>0.30325163625718599</v>
      </c>
      <c r="BE9" s="17">
        <v>0.24839537283997301</v>
      </c>
      <c r="BF9" s="17">
        <v>0.35644691354208302</v>
      </c>
      <c r="BG9" s="17"/>
      <c r="BH9" s="17">
        <v>0.29237176318695401</v>
      </c>
      <c r="BI9" s="17">
        <v>0.431743540116868</v>
      </c>
      <c r="BJ9" s="17">
        <v>0.28091469326743701</v>
      </c>
      <c r="BK9" s="17"/>
      <c r="BL9" s="17">
        <v>0.34089627108347598</v>
      </c>
      <c r="BM9" s="17">
        <v>0.32893620888629099</v>
      </c>
      <c r="BN9" s="17">
        <v>0.471964239775511</v>
      </c>
      <c r="BO9" s="17"/>
      <c r="BP9" s="17">
        <v>0.28721442755690602</v>
      </c>
      <c r="BQ9" s="17">
        <v>0.32935161575863098</v>
      </c>
      <c r="BR9" s="17"/>
      <c r="BS9" s="17">
        <v>0.31001091522472901</v>
      </c>
      <c r="BT9" s="17">
        <v>0.29157419624152098</v>
      </c>
      <c r="BU9" s="17">
        <v>0.27083493187007801</v>
      </c>
      <c r="BV9" s="17">
        <v>0.33206299978928899</v>
      </c>
      <c r="BW9" s="17"/>
      <c r="BX9" s="17">
        <v>0.31346710275945699</v>
      </c>
      <c r="BY9" s="17">
        <v>0.291011869421474</v>
      </c>
      <c r="BZ9" s="17">
        <v>0.30978870016919002</v>
      </c>
      <c r="CA9" s="17"/>
      <c r="CB9" s="17">
        <v>0.17574547320483599</v>
      </c>
      <c r="CC9" s="17">
        <v>0.40437253768020598</v>
      </c>
      <c r="CD9" s="17">
        <v>0.13356367122065499</v>
      </c>
      <c r="CE9" s="17">
        <v>0.382378060502858</v>
      </c>
      <c r="CF9" s="17">
        <v>0.58122958397594604</v>
      </c>
      <c r="CG9" s="17">
        <v>0.30920704700430601</v>
      </c>
      <c r="CH9" s="17"/>
      <c r="CI9" s="17">
        <v>0.284804066521754</v>
      </c>
      <c r="CJ9" s="17">
        <v>0.316909763305047</v>
      </c>
      <c r="CK9" s="17">
        <v>0.29817236395611002</v>
      </c>
      <c r="CL9" s="17">
        <v>0.31287092271433098</v>
      </c>
    </row>
    <row r="10" spans="2:90" x14ac:dyDescent="0.35">
      <c r="B10" s="21" t="s">
        <v>147</v>
      </c>
      <c r="C10" s="17">
        <v>0.32302144723392701</v>
      </c>
      <c r="D10" s="17">
        <v>0.329548612746076</v>
      </c>
      <c r="E10" s="17">
        <v>0.31784647550376699</v>
      </c>
      <c r="F10" s="17"/>
      <c r="G10" s="17">
        <v>0.37057097250382998</v>
      </c>
      <c r="H10" s="17">
        <v>0.25509801866994303</v>
      </c>
      <c r="I10" s="17">
        <v>0.35108854106673199</v>
      </c>
      <c r="J10" s="17">
        <v>0.30763760920164201</v>
      </c>
      <c r="K10" s="17">
        <v>0.280691537340097</v>
      </c>
      <c r="L10" s="17">
        <v>0.306160027663477</v>
      </c>
      <c r="M10" s="17">
        <v>0.38027091198898899</v>
      </c>
      <c r="N10" s="17">
        <v>0.35120935445378798</v>
      </c>
      <c r="O10" s="17">
        <v>0.30190964339638598</v>
      </c>
      <c r="P10" s="17"/>
      <c r="Q10" s="17">
        <v>0.33231445513149699</v>
      </c>
      <c r="R10" s="17">
        <v>0.25222745111892098</v>
      </c>
      <c r="S10" s="17">
        <v>0.31446564119863102</v>
      </c>
      <c r="T10" s="17">
        <v>0.32653905303796299</v>
      </c>
      <c r="U10" s="17"/>
      <c r="V10" s="17">
        <v>0.29577096482583898</v>
      </c>
      <c r="W10" s="17">
        <v>0.33298593478499</v>
      </c>
      <c r="X10" s="17">
        <v>0.32756621431461902</v>
      </c>
      <c r="Y10" s="17">
        <v>0.37890910936106897</v>
      </c>
      <c r="Z10" s="17">
        <v>0.30970595468334899</v>
      </c>
      <c r="AA10" s="17">
        <v>0.30107950878641498</v>
      </c>
      <c r="AB10" s="17">
        <v>0.35737323330745602</v>
      </c>
      <c r="AC10" s="17">
        <v>0.30146971528701</v>
      </c>
      <c r="AD10" s="17">
        <v>0.30614904308677399</v>
      </c>
      <c r="AE10" s="17"/>
      <c r="AF10" s="17">
        <v>0.33703503781852301</v>
      </c>
      <c r="AG10" s="17">
        <v>0.32702274235534401</v>
      </c>
      <c r="AH10" s="17">
        <v>0.31429372873467198</v>
      </c>
      <c r="AI10" s="17">
        <v>0.34047504052177902</v>
      </c>
      <c r="AJ10" s="17">
        <v>0.30880660144569499</v>
      </c>
      <c r="AK10" s="17">
        <v>0.31914763134285801</v>
      </c>
      <c r="AL10" s="17"/>
      <c r="AM10" s="17">
        <v>0.37885405655786702</v>
      </c>
      <c r="AN10" s="17">
        <v>0.29256198355847601</v>
      </c>
      <c r="AO10" s="17">
        <v>0.31447493057961601</v>
      </c>
      <c r="AP10" s="17">
        <v>0.375796795108777</v>
      </c>
      <c r="AQ10" s="17">
        <v>0.27481724357620901</v>
      </c>
      <c r="AR10" s="17">
        <v>0.35554321580584097</v>
      </c>
      <c r="AS10" s="17">
        <v>0.28677763205792101</v>
      </c>
      <c r="AT10" s="17">
        <v>0.33656224938912599</v>
      </c>
      <c r="AU10" s="17">
        <v>0.31280388734483999</v>
      </c>
      <c r="AV10" s="17">
        <v>0.37033868950159099</v>
      </c>
      <c r="AW10" s="17">
        <v>0.39149326887500702</v>
      </c>
      <c r="AX10" s="17">
        <v>0.28840228829509701</v>
      </c>
      <c r="AY10" s="17">
        <v>0.279010037281887</v>
      </c>
      <c r="AZ10" s="17">
        <v>0.23878972809027399</v>
      </c>
      <c r="BA10" s="17">
        <v>0.37815429589919097</v>
      </c>
      <c r="BB10" s="17">
        <v>0.298447615231137</v>
      </c>
      <c r="BC10" s="17"/>
      <c r="BD10" s="17">
        <v>0.330221979874607</v>
      </c>
      <c r="BE10" s="17">
        <v>0.32986386608509199</v>
      </c>
      <c r="BF10" s="17">
        <v>0.31806867038429698</v>
      </c>
      <c r="BG10" s="17"/>
      <c r="BH10" s="17">
        <v>0.31560520561890498</v>
      </c>
      <c r="BI10" s="17">
        <v>0.30974522261286502</v>
      </c>
      <c r="BJ10" s="17">
        <v>0.38895754300305302</v>
      </c>
      <c r="BK10" s="17"/>
      <c r="BL10" s="17">
        <v>0.26166108567515001</v>
      </c>
      <c r="BM10" s="17">
        <v>0.37478765361223798</v>
      </c>
      <c r="BN10" s="17">
        <v>0.232397658999387</v>
      </c>
      <c r="BO10" s="17"/>
      <c r="BP10" s="17">
        <v>0.31085232252116501</v>
      </c>
      <c r="BQ10" s="17">
        <v>0.31963852053217301</v>
      </c>
      <c r="BR10" s="17"/>
      <c r="BS10" s="17">
        <v>0.313690075572988</v>
      </c>
      <c r="BT10" s="17">
        <v>0.32791745024607</v>
      </c>
      <c r="BU10" s="17">
        <v>0.36505535250837901</v>
      </c>
      <c r="BV10" s="17">
        <v>0.30371374027318299</v>
      </c>
      <c r="BW10" s="17"/>
      <c r="BX10" s="17">
        <v>0.26790879105897603</v>
      </c>
      <c r="BY10" s="17">
        <v>0.29944541532871999</v>
      </c>
      <c r="BZ10" s="17">
        <v>0.32993012953351702</v>
      </c>
      <c r="CA10" s="17"/>
      <c r="CB10" s="17">
        <v>0.30877589095382102</v>
      </c>
      <c r="CC10" s="17">
        <v>0.294395578764235</v>
      </c>
      <c r="CD10" s="17">
        <v>0.31110945186921701</v>
      </c>
      <c r="CE10" s="17">
        <v>0.35745629509349602</v>
      </c>
      <c r="CF10" s="17">
        <v>0.31802317853461198</v>
      </c>
      <c r="CG10" s="17">
        <v>0.35742685969528798</v>
      </c>
      <c r="CH10" s="17"/>
      <c r="CI10" s="17">
        <v>0.28519540906269503</v>
      </c>
      <c r="CJ10" s="17">
        <v>0.29390501725317097</v>
      </c>
      <c r="CK10" s="17">
        <v>0.35762704198453199</v>
      </c>
      <c r="CL10" s="17">
        <v>0.33946917650793001</v>
      </c>
    </row>
    <row r="11" spans="2:90" x14ac:dyDescent="0.35">
      <c r="B11" s="21" t="s">
        <v>148</v>
      </c>
      <c r="C11" s="17">
        <v>0.225493855969228</v>
      </c>
      <c r="D11" s="17">
        <v>0.17905242324629</v>
      </c>
      <c r="E11" s="17">
        <v>0.26863481396012001</v>
      </c>
      <c r="F11" s="17"/>
      <c r="G11" s="17">
        <v>0.23547973498160299</v>
      </c>
      <c r="H11" s="17">
        <v>0.27458230678602502</v>
      </c>
      <c r="I11" s="17">
        <v>0.20149247005065099</v>
      </c>
      <c r="J11" s="17">
        <v>0.24326048307075099</v>
      </c>
      <c r="K11" s="17">
        <v>0.28522895310782498</v>
      </c>
      <c r="L11" s="17">
        <v>0.217420477148564</v>
      </c>
      <c r="M11" s="17">
        <v>0.19214547688693001</v>
      </c>
      <c r="N11" s="17">
        <v>0.17144284336996801</v>
      </c>
      <c r="O11" s="17">
        <v>0.216562838350051</v>
      </c>
      <c r="P11" s="17"/>
      <c r="Q11" s="17">
        <v>0.20893529522176299</v>
      </c>
      <c r="R11" s="17">
        <v>0.104440524804795</v>
      </c>
      <c r="S11" s="17">
        <v>0.21301867341439601</v>
      </c>
      <c r="T11" s="17">
        <v>0.23583151418512999</v>
      </c>
      <c r="U11" s="17"/>
      <c r="V11" s="17">
        <v>0.185079280583754</v>
      </c>
      <c r="W11" s="17">
        <v>0.240659504404616</v>
      </c>
      <c r="X11" s="17">
        <v>0.24525882919970199</v>
      </c>
      <c r="Y11" s="17">
        <v>0.19288852167246701</v>
      </c>
      <c r="Z11" s="17">
        <v>0.24407857212453099</v>
      </c>
      <c r="AA11" s="17">
        <v>0.22222777270849201</v>
      </c>
      <c r="AB11" s="17">
        <v>0.22136058548838899</v>
      </c>
      <c r="AC11" s="17">
        <v>0.281902925622183</v>
      </c>
      <c r="AD11" s="17">
        <v>0.24325260198471199</v>
      </c>
      <c r="AE11" s="17"/>
      <c r="AF11" s="17">
        <v>0.20138771943295999</v>
      </c>
      <c r="AG11" s="17">
        <v>0.253568280180685</v>
      </c>
      <c r="AH11" s="17">
        <v>0.24583725148193</v>
      </c>
      <c r="AI11" s="17">
        <v>0.17382182897911899</v>
      </c>
      <c r="AJ11" s="17">
        <v>0.262377367034345</v>
      </c>
      <c r="AK11" s="17">
        <v>0.205794368746232</v>
      </c>
      <c r="AL11" s="17"/>
      <c r="AM11" s="17">
        <v>0.16389991820773001</v>
      </c>
      <c r="AN11" s="17">
        <v>0.19749389283788499</v>
      </c>
      <c r="AO11" s="17">
        <v>0.22378984204623101</v>
      </c>
      <c r="AP11" s="17">
        <v>0.26023339742820101</v>
      </c>
      <c r="AQ11" s="17">
        <v>0.199686201636363</v>
      </c>
      <c r="AR11" s="17">
        <v>0.20230670388108099</v>
      </c>
      <c r="AS11" s="17">
        <v>0.246809829580594</v>
      </c>
      <c r="AT11" s="17">
        <v>0.279998893439449</v>
      </c>
      <c r="AU11" s="17">
        <v>0.268117414331763</v>
      </c>
      <c r="AV11" s="17">
        <v>0.26228630932021701</v>
      </c>
      <c r="AW11" s="17">
        <v>0.123576338680809</v>
      </c>
      <c r="AX11" s="17">
        <v>0.334905025662741</v>
      </c>
      <c r="AY11" s="17">
        <v>0.25342342498236697</v>
      </c>
      <c r="AZ11" s="17">
        <v>0.25516830414870001</v>
      </c>
      <c r="BA11" s="17">
        <v>0.152950720618582</v>
      </c>
      <c r="BB11" s="17">
        <v>0.18240828341366999</v>
      </c>
      <c r="BC11" s="17"/>
      <c r="BD11" s="17">
        <v>0.25227293438298998</v>
      </c>
      <c r="BE11" s="17">
        <v>0.249544674249225</v>
      </c>
      <c r="BF11" s="17">
        <v>0.188183161138398</v>
      </c>
      <c r="BG11" s="17"/>
      <c r="BH11" s="17">
        <v>0.242958615454896</v>
      </c>
      <c r="BI11" s="17">
        <v>0.184576182774362</v>
      </c>
      <c r="BJ11" s="17">
        <v>0.19882091893832199</v>
      </c>
      <c r="BK11" s="17"/>
      <c r="BL11" s="17">
        <v>0.28148412190740002</v>
      </c>
      <c r="BM11" s="17">
        <v>0.20961389670220601</v>
      </c>
      <c r="BN11" s="17">
        <v>0.16410477472644799</v>
      </c>
      <c r="BO11" s="17"/>
      <c r="BP11" s="17">
        <v>0.242934107203579</v>
      </c>
      <c r="BQ11" s="17">
        <v>0.20993451892516801</v>
      </c>
      <c r="BR11" s="17"/>
      <c r="BS11" s="17">
        <v>0.24812386663106001</v>
      </c>
      <c r="BT11" s="17">
        <v>0.25785048926769799</v>
      </c>
      <c r="BU11" s="17">
        <v>0.23575305087685799</v>
      </c>
      <c r="BV11" s="17">
        <v>0.20379887097799099</v>
      </c>
      <c r="BW11" s="17"/>
      <c r="BX11" s="17">
        <v>0.26208821249050801</v>
      </c>
      <c r="BY11" s="17">
        <v>0.25864821659952297</v>
      </c>
      <c r="BZ11" s="17">
        <v>0.21983116216128801</v>
      </c>
      <c r="CA11" s="17"/>
      <c r="CB11" s="17">
        <v>0.33007158275245801</v>
      </c>
      <c r="CC11" s="17">
        <v>0.17926162937364501</v>
      </c>
      <c r="CD11" s="17">
        <v>0.30988959896849</v>
      </c>
      <c r="CE11" s="17">
        <v>0.17761166516688101</v>
      </c>
      <c r="CF11" s="17">
        <v>8.2232365916090705E-2</v>
      </c>
      <c r="CG11" s="17">
        <v>0.20125737499288199</v>
      </c>
      <c r="CH11" s="17"/>
      <c r="CI11" s="17">
        <v>0.200825542860462</v>
      </c>
      <c r="CJ11" s="17">
        <v>0.25522923813408899</v>
      </c>
      <c r="CK11" s="17">
        <v>0.18770542618664901</v>
      </c>
      <c r="CL11" s="17">
        <v>0.22354885535442601</v>
      </c>
    </row>
    <row r="12" spans="2:90" ht="29" x14ac:dyDescent="0.35">
      <c r="B12" s="21" t="s">
        <v>149</v>
      </c>
      <c r="C12" s="17">
        <v>7.8361778151072398E-2</v>
      </c>
      <c r="D12" s="17">
        <v>6.8942126544458707E-2</v>
      </c>
      <c r="E12" s="17">
        <v>8.7018704288118698E-2</v>
      </c>
      <c r="F12" s="17"/>
      <c r="G12" s="17">
        <v>4.9641408299223998E-2</v>
      </c>
      <c r="H12" s="17">
        <v>0.1109627147455</v>
      </c>
      <c r="I12" s="17">
        <v>6.68661908579289E-2</v>
      </c>
      <c r="J12" s="17">
        <v>8.7376128470353004E-2</v>
      </c>
      <c r="K12" s="17">
        <v>5.8462039569332699E-2</v>
      </c>
      <c r="L12" s="17">
        <v>0.10449806623735999</v>
      </c>
      <c r="M12" s="17">
        <v>6.9712945050798503E-2</v>
      </c>
      <c r="N12" s="17">
        <v>7.6805032223856207E-2</v>
      </c>
      <c r="O12" s="17">
        <v>7.9971317978457607E-2</v>
      </c>
      <c r="P12" s="17"/>
      <c r="Q12" s="17">
        <v>5.87044136007394E-2</v>
      </c>
      <c r="R12" s="17">
        <v>3.1798933956899797E-2</v>
      </c>
      <c r="S12" s="17">
        <v>7.1036418379591001E-2</v>
      </c>
      <c r="T12" s="17">
        <v>8.4657954128111806E-2</v>
      </c>
      <c r="U12" s="17"/>
      <c r="V12" s="17">
        <v>4.4181664117932298E-2</v>
      </c>
      <c r="W12" s="17">
        <v>0.10369646626476001</v>
      </c>
      <c r="X12" s="17">
        <v>0.12503935695328999</v>
      </c>
      <c r="Y12" s="17">
        <v>9.7643073558346893E-2</v>
      </c>
      <c r="Z12" s="17">
        <v>7.7965113462951E-2</v>
      </c>
      <c r="AA12" s="17">
        <v>6.6712048941953303E-2</v>
      </c>
      <c r="AB12" s="17">
        <v>6.6457916521146104E-2</v>
      </c>
      <c r="AC12" s="17">
        <v>9.8502183568165397E-2</v>
      </c>
      <c r="AD12" s="17">
        <v>5.4162008448642301E-2</v>
      </c>
      <c r="AE12" s="17"/>
      <c r="AF12" s="17">
        <v>8.7794853476166196E-2</v>
      </c>
      <c r="AG12" s="17">
        <v>5.7609321338535399E-2</v>
      </c>
      <c r="AH12" s="17">
        <v>8.6083372381800902E-2</v>
      </c>
      <c r="AI12" s="17">
        <v>8.8806006981390101E-2</v>
      </c>
      <c r="AJ12" s="17">
        <v>9.4415921385416296E-2</v>
      </c>
      <c r="AK12" s="17">
        <v>7.0099675993178595E-2</v>
      </c>
      <c r="AL12" s="17"/>
      <c r="AM12" s="17">
        <v>6.8790410380799999E-2</v>
      </c>
      <c r="AN12" s="17">
        <v>4.9872650994482598E-2</v>
      </c>
      <c r="AO12" s="17">
        <v>9.8695157041066003E-2</v>
      </c>
      <c r="AP12" s="17">
        <v>0.11319610401709999</v>
      </c>
      <c r="AQ12" s="17">
        <v>9.6997519229370693E-2</v>
      </c>
      <c r="AR12" s="17">
        <v>8.1155908176379396E-2</v>
      </c>
      <c r="AS12" s="17">
        <v>5.7776558234169398E-2</v>
      </c>
      <c r="AT12" s="17">
        <v>4.7732990060049399E-2</v>
      </c>
      <c r="AU12" s="17">
        <v>0.108058955276658</v>
      </c>
      <c r="AV12" s="17">
        <v>8.65468170715116E-2</v>
      </c>
      <c r="AW12" s="17">
        <v>9.5331382612055093E-2</v>
      </c>
      <c r="AX12" s="17">
        <v>7.8456654638069501E-2</v>
      </c>
      <c r="AY12" s="17">
        <v>7.9357050767871404E-2</v>
      </c>
      <c r="AZ12" s="17">
        <v>3.4437749317174297E-2</v>
      </c>
      <c r="BA12" s="17">
        <v>7.9791445893131099E-2</v>
      </c>
      <c r="BB12" s="17">
        <v>8.9058717030632298E-2</v>
      </c>
      <c r="BC12" s="17"/>
      <c r="BD12" s="17">
        <v>8.2019934817211898E-2</v>
      </c>
      <c r="BE12" s="17">
        <v>8.2106438687124306E-2</v>
      </c>
      <c r="BF12" s="17">
        <v>7.0565570321889398E-2</v>
      </c>
      <c r="BG12" s="17"/>
      <c r="BH12" s="17">
        <v>8.4959969280022904E-2</v>
      </c>
      <c r="BI12" s="17">
        <v>4.1953910268757999E-2</v>
      </c>
      <c r="BJ12" s="17">
        <v>7.9271051494357897E-2</v>
      </c>
      <c r="BK12" s="17"/>
      <c r="BL12" s="17">
        <v>8.8974201313107598E-2</v>
      </c>
      <c r="BM12" s="17">
        <v>5.4860452372917999E-2</v>
      </c>
      <c r="BN12" s="17">
        <v>0.106582752404138</v>
      </c>
      <c r="BO12" s="17"/>
      <c r="BP12" s="17">
        <v>8.6853001795228896E-2</v>
      </c>
      <c r="BQ12" s="17">
        <v>6.9535475792410206E-2</v>
      </c>
      <c r="BR12" s="17"/>
      <c r="BS12" s="17">
        <v>9.8400842204582797E-2</v>
      </c>
      <c r="BT12" s="17">
        <v>6.9320207446773294E-2</v>
      </c>
      <c r="BU12" s="17">
        <v>7.1191634294620498E-2</v>
      </c>
      <c r="BV12" s="17">
        <v>8.6292008418530602E-2</v>
      </c>
      <c r="BW12" s="17"/>
      <c r="BX12" s="17">
        <v>0.120499858644897</v>
      </c>
      <c r="BY12" s="17">
        <v>7.4436872607092794E-2</v>
      </c>
      <c r="BZ12" s="17">
        <v>7.4428409017365693E-2</v>
      </c>
      <c r="CA12" s="17"/>
      <c r="CB12" s="17">
        <v>0.12381280336673101</v>
      </c>
      <c r="CC12" s="17">
        <v>6.6182835655165001E-2</v>
      </c>
      <c r="CD12" s="17">
        <v>0.12560015239985201</v>
      </c>
      <c r="CE12" s="17">
        <v>3.8251235471644197E-2</v>
      </c>
      <c r="CF12" s="17">
        <v>1.20290938713082E-2</v>
      </c>
      <c r="CG12" s="17">
        <v>6.7796633158339295E-2</v>
      </c>
      <c r="CH12" s="17"/>
      <c r="CI12" s="17">
        <v>0.14723784355481201</v>
      </c>
      <c r="CJ12" s="17">
        <v>8.2244798154751303E-2</v>
      </c>
      <c r="CK12" s="17">
        <v>5.2494294685805902E-2</v>
      </c>
      <c r="CL12" s="17">
        <v>6.7504409524772102E-2</v>
      </c>
    </row>
    <row r="13" spans="2:90" x14ac:dyDescent="0.35">
      <c r="B13" s="21" t="s">
        <v>150</v>
      </c>
      <c r="C13" s="23">
        <v>6.4014456139427606E-2</v>
      </c>
      <c r="D13" s="23">
        <v>5.88182070971211E-2</v>
      </c>
      <c r="E13" s="23">
        <v>7.0400810380682494E-2</v>
      </c>
      <c r="F13" s="23"/>
      <c r="G13" s="23">
        <v>0.12600153380200599</v>
      </c>
      <c r="H13" s="23">
        <v>0.113149958074434</v>
      </c>
      <c r="I13" s="23">
        <v>7.0975774785902904E-2</v>
      </c>
      <c r="J13" s="23">
        <v>4.6772348901527698E-2</v>
      </c>
      <c r="K13" s="23">
        <v>4.4538837712269602E-2</v>
      </c>
      <c r="L13" s="23">
        <v>4.70627084443049E-2</v>
      </c>
      <c r="M13" s="23">
        <v>2.81978598519169E-2</v>
      </c>
      <c r="N13" s="23">
        <v>4.6860657543565797E-2</v>
      </c>
      <c r="O13" s="23">
        <v>5.8321940832461797E-2</v>
      </c>
      <c r="P13" s="23"/>
      <c r="Q13" s="23">
        <v>4.1088556907569102E-2</v>
      </c>
      <c r="R13" s="23">
        <v>2.95710998657354E-2</v>
      </c>
      <c r="S13" s="23">
        <v>5.8392377031801598E-2</v>
      </c>
      <c r="T13" s="23">
        <v>6.7045336498791103E-2</v>
      </c>
      <c r="U13" s="23"/>
      <c r="V13" s="23">
        <v>5.5440729660346001E-2</v>
      </c>
      <c r="W13" s="23">
        <v>7.1205850341700294E-2</v>
      </c>
      <c r="X13" s="23">
        <v>4.7416939433605997E-2</v>
      </c>
      <c r="Y13" s="23">
        <v>4.5966539782186802E-2</v>
      </c>
      <c r="Z13" s="23">
        <v>3.7470902613856598E-2</v>
      </c>
      <c r="AA13" s="23">
        <v>9.1189429048450898E-2</v>
      </c>
      <c r="AB13" s="23">
        <v>0.10331340446217301</v>
      </c>
      <c r="AC13" s="23">
        <v>4.46497883651608E-2</v>
      </c>
      <c r="AD13" s="23">
        <v>6.4525931265153297E-2</v>
      </c>
      <c r="AE13" s="23"/>
      <c r="AF13" s="23">
        <v>7.3466009109696598E-2</v>
      </c>
      <c r="AG13" s="23">
        <v>6.5669701792828994E-2</v>
      </c>
      <c r="AH13" s="23">
        <v>8.7414535213940103E-2</v>
      </c>
      <c r="AI13" s="23">
        <v>7.6266638064835607E-2</v>
      </c>
      <c r="AJ13" s="23">
        <v>8.1570935557166296E-2</v>
      </c>
      <c r="AK13" s="23">
        <v>3.7821733553760402E-2</v>
      </c>
      <c r="AL13" s="23"/>
      <c r="AM13" s="23">
        <v>7.3924504819774806E-2</v>
      </c>
      <c r="AN13" s="23">
        <v>0.11237452017277701</v>
      </c>
      <c r="AO13" s="23">
        <v>5.9700764565835999E-2</v>
      </c>
      <c r="AP13" s="23">
        <v>2.78290791296756E-2</v>
      </c>
      <c r="AQ13" s="23">
        <v>3.0795263763819102E-2</v>
      </c>
      <c r="AR13" s="23">
        <v>5.5917494381209097E-2</v>
      </c>
      <c r="AS13" s="23">
        <v>4.8973357977762297E-2</v>
      </c>
      <c r="AT13" s="23">
        <v>5.4654409868901299E-2</v>
      </c>
      <c r="AU13" s="23">
        <v>4.2243138288945499E-2</v>
      </c>
      <c r="AV13" s="23">
        <v>2.5919568287474298E-2</v>
      </c>
      <c r="AW13" s="23">
        <v>8.2056351201461597E-2</v>
      </c>
      <c r="AX13" s="23">
        <v>4.76199988687835E-2</v>
      </c>
      <c r="AY13" s="23">
        <v>2.7482039403450099E-2</v>
      </c>
      <c r="AZ13" s="23">
        <v>0.102768538898135</v>
      </c>
      <c r="BA13" s="23">
        <v>1.8619739434262601E-2</v>
      </c>
      <c r="BB13" s="23">
        <v>4.4775324993496998E-2</v>
      </c>
      <c r="BC13" s="23"/>
      <c r="BD13" s="23">
        <v>3.2233514668004497E-2</v>
      </c>
      <c r="BE13" s="23">
        <v>9.0089648138585401E-2</v>
      </c>
      <c r="BF13" s="23">
        <v>6.6735684613332499E-2</v>
      </c>
      <c r="BG13" s="23"/>
      <c r="BH13" s="23">
        <v>6.4104446459221906E-2</v>
      </c>
      <c r="BI13" s="23">
        <v>3.1981144227146298E-2</v>
      </c>
      <c r="BJ13" s="23">
        <v>5.20357932968303E-2</v>
      </c>
      <c r="BK13" s="23"/>
      <c r="BL13" s="23">
        <v>2.6984320020867401E-2</v>
      </c>
      <c r="BM13" s="23">
        <v>3.1801788426346303E-2</v>
      </c>
      <c r="BN13" s="23">
        <v>2.4950574094516301E-2</v>
      </c>
      <c r="BO13" s="23"/>
      <c r="BP13" s="23">
        <v>7.2146140923121604E-2</v>
      </c>
      <c r="BQ13" s="23">
        <v>7.15398689916176E-2</v>
      </c>
      <c r="BR13" s="23"/>
      <c r="BS13" s="23">
        <v>2.97743003666412E-2</v>
      </c>
      <c r="BT13" s="23">
        <v>5.3337656797937401E-2</v>
      </c>
      <c r="BU13" s="23">
        <v>5.7165030450064797E-2</v>
      </c>
      <c r="BV13" s="23">
        <v>7.4132380541006099E-2</v>
      </c>
      <c r="BW13" s="23"/>
      <c r="BX13" s="23">
        <v>3.6036035046161402E-2</v>
      </c>
      <c r="BY13" s="23">
        <v>7.6457626043190494E-2</v>
      </c>
      <c r="BZ13" s="23">
        <v>6.6021599118639696E-2</v>
      </c>
      <c r="CA13" s="23"/>
      <c r="CB13" s="23">
        <v>6.1594249722153799E-2</v>
      </c>
      <c r="CC13" s="23">
        <v>5.5787418526749198E-2</v>
      </c>
      <c r="CD13" s="23">
        <v>0.11983712554178599</v>
      </c>
      <c r="CE13" s="23">
        <v>4.4302743765120403E-2</v>
      </c>
      <c r="CF13" s="23">
        <v>6.4857777020430503E-3</v>
      </c>
      <c r="CG13" s="23">
        <v>6.4312085149184503E-2</v>
      </c>
      <c r="CH13" s="23"/>
      <c r="CI13" s="23">
        <v>8.1937138000276202E-2</v>
      </c>
      <c r="CJ13" s="23">
        <v>5.1711183152942201E-2</v>
      </c>
      <c r="CK13" s="23">
        <v>0.104000873186903</v>
      </c>
      <c r="CL13" s="23">
        <v>5.66066358985408E-2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158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0.51707326002263398</v>
      </c>
      <c r="D9" s="17">
        <v>0.495921726169198</v>
      </c>
      <c r="E9" s="17">
        <v>0.53658094917482901</v>
      </c>
      <c r="F9" s="17"/>
      <c r="G9" s="17">
        <v>0.46231995282542898</v>
      </c>
      <c r="H9" s="17">
        <v>0.49713257803126198</v>
      </c>
      <c r="I9" s="17">
        <v>0.54149656738000396</v>
      </c>
      <c r="J9" s="17">
        <v>0.51894382629300995</v>
      </c>
      <c r="K9" s="17">
        <v>0.54062225784680495</v>
      </c>
      <c r="L9" s="17">
        <v>0.55617359885158402</v>
      </c>
      <c r="M9" s="17">
        <v>0.56624392222391695</v>
      </c>
      <c r="N9" s="17">
        <v>0.50408606144767198</v>
      </c>
      <c r="O9" s="17">
        <v>0.46891808378630101</v>
      </c>
      <c r="P9" s="17"/>
      <c r="Q9" s="17">
        <v>0.488195482147261</v>
      </c>
      <c r="R9" s="17">
        <v>0.68362166525797197</v>
      </c>
      <c r="S9" s="17">
        <v>0.50312589372863903</v>
      </c>
      <c r="T9" s="17">
        <v>0.51257938619334398</v>
      </c>
      <c r="U9" s="17"/>
      <c r="V9" s="17">
        <v>0.58433547023794996</v>
      </c>
      <c r="W9" s="17">
        <v>0.54062457580976497</v>
      </c>
      <c r="X9" s="17">
        <v>0.54161281277866002</v>
      </c>
      <c r="Y9" s="17">
        <v>0.46367904623957301</v>
      </c>
      <c r="Z9" s="17">
        <v>0.50384500843803703</v>
      </c>
      <c r="AA9" s="17">
        <v>0.47087971732474099</v>
      </c>
      <c r="AB9" s="17">
        <v>0.458131654689995</v>
      </c>
      <c r="AC9" s="17">
        <v>0.51474941214811398</v>
      </c>
      <c r="AD9" s="17">
        <v>0.52201685609311499</v>
      </c>
      <c r="AE9" s="17"/>
      <c r="AF9" s="17">
        <v>0.49742243127362801</v>
      </c>
      <c r="AG9" s="17">
        <v>0.52852157227234298</v>
      </c>
      <c r="AH9" s="17">
        <v>0.49637055431972299</v>
      </c>
      <c r="AI9" s="17">
        <v>0.521656123032743</v>
      </c>
      <c r="AJ9" s="17">
        <v>0.47828450622961799</v>
      </c>
      <c r="AK9" s="17">
        <v>0.552819107156721</v>
      </c>
      <c r="AL9" s="17"/>
      <c r="AM9" s="17">
        <v>0.50092662285958001</v>
      </c>
      <c r="AN9" s="17">
        <v>0.41910189923173702</v>
      </c>
      <c r="AO9" s="17">
        <v>0.51912402793740198</v>
      </c>
      <c r="AP9" s="17">
        <v>0.523341849164071</v>
      </c>
      <c r="AQ9" s="17">
        <v>0.49950657731817699</v>
      </c>
      <c r="AR9" s="17">
        <v>0.51251826876655904</v>
      </c>
      <c r="AS9" s="17">
        <v>0.59263374236772903</v>
      </c>
      <c r="AT9" s="17">
        <v>0.56238534852453603</v>
      </c>
      <c r="AU9" s="17">
        <v>0.49792687824788501</v>
      </c>
      <c r="AV9" s="17">
        <v>0.45800418545174498</v>
      </c>
      <c r="AW9" s="17">
        <v>0.475096247401809</v>
      </c>
      <c r="AX9" s="17">
        <v>0.56172240152742403</v>
      </c>
      <c r="AY9" s="17">
        <v>0.53454256023746705</v>
      </c>
      <c r="AZ9" s="17">
        <v>0.63680942516526895</v>
      </c>
      <c r="BA9" s="17">
        <v>0.52252751919968699</v>
      </c>
      <c r="BB9" s="17">
        <v>0.61242244116176403</v>
      </c>
      <c r="BC9" s="17"/>
      <c r="BD9" s="17">
        <v>0.55262215563327199</v>
      </c>
      <c r="BE9" s="17">
        <v>0.47228037850438298</v>
      </c>
      <c r="BF9" s="17">
        <v>0.52152519501754002</v>
      </c>
      <c r="BG9" s="17"/>
      <c r="BH9" s="17">
        <v>0.52081654358614904</v>
      </c>
      <c r="BI9" s="17">
        <v>0.58208775239050203</v>
      </c>
      <c r="BJ9" s="17">
        <v>0.49398358790559599</v>
      </c>
      <c r="BK9" s="17"/>
      <c r="BL9" s="17">
        <v>0.37652389099441902</v>
      </c>
      <c r="BM9" s="17">
        <v>0.59050058890811097</v>
      </c>
      <c r="BN9" s="17">
        <v>0.66562944601224505</v>
      </c>
      <c r="BO9" s="17"/>
      <c r="BP9" s="17">
        <v>0.53029838497902404</v>
      </c>
      <c r="BQ9" s="17">
        <v>0.50453844723906804</v>
      </c>
      <c r="BR9" s="17"/>
      <c r="BS9" s="17">
        <v>0.63244012244338899</v>
      </c>
      <c r="BT9" s="17">
        <v>0.59438438040248398</v>
      </c>
      <c r="BU9" s="17">
        <v>0.46503395679600201</v>
      </c>
      <c r="BV9" s="17">
        <v>0.48088689214816699</v>
      </c>
      <c r="BW9" s="17"/>
      <c r="BX9" s="17">
        <v>0.51088026733262004</v>
      </c>
      <c r="BY9" s="17">
        <v>0.50875494975332902</v>
      </c>
      <c r="BZ9" s="17">
        <v>0.51819795331894303</v>
      </c>
      <c r="CA9" s="17"/>
      <c r="CB9" s="17">
        <v>0.644985591773101</v>
      </c>
      <c r="CC9" s="17">
        <v>0.73456376769065501</v>
      </c>
      <c r="CD9" s="17">
        <v>0.24625240549400501</v>
      </c>
      <c r="CE9" s="17">
        <v>0.50107518995664102</v>
      </c>
      <c r="CF9" s="17">
        <v>0.77375535327487699</v>
      </c>
      <c r="CG9" s="17">
        <v>0.30849984453666401</v>
      </c>
      <c r="CH9" s="17"/>
      <c r="CI9" s="17">
        <v>0.46220433354292101</v>
      </c>
      <c r="CJ9" s="17">
        <v>0.64001988494725803</v>
      </c>
      <c r="CK9" s="17">
        <v>0.31382313880495799</v>
      </c>
      <c r="CL9" s="17">
        <v>0.51097005135794904</v>
      </c>
    </row>
    <row r="10" spans="2:90" x14ac:dyDescent="0.35">
      <c r="B10" s="21" t="s">
        <v>147</v>
      </c>
      <c r="C10" s="17">
        <v>0.34653648013455202</v>
      </c>
      <c r="D10" s="17">
        <v>0.35055829874460098</v>
      </c>
      <c r="E10" s="17">
        <v>0.34409595074579702</v>
      </c>
      <c r="F10" s="17"/>
      <c r="G10" s="17">
        <v>0.39103499595060398</v>
      </c>
      <c r="H10" s="17">
        <v>0.36366805107363998</v>
      </c>
      <c r="I10" s="17">
        <v>0.31630731157469999</v>
      </c>
      <c r="J10" s="17">
        <v>0.34582316100618499</v>
      </c>
      <c r="K10" s="17">
        <v>0.31885304382983898</v>
      </c>
      <c r="L10" s="17">
        <v>0.33312432554195298</v>
      </c>
      <c r="M10" s="17">
        <v>0.33490374594411099</v>
      </c>
      <c r="N10" s="17">
        <v>0.349735840645087</v>
      </c>
      <c r="O10" s="17">
        <v>0.36376384281313401</v>
      </c>
      <c r="P10" s="17"/>
      <c r="Q10" s="17">
        <v>0.37522514210358798</v>
      </c>
      <c r="R10" s="17">
        <v>0.227827572200617</v>
      </c>
      <c r="S10" s="17">
        <v>0.34506767524708498</v>
      </c>
      <c r="T10" s="17">
        <v>0.35297442543038898</v>
      </c>
      <c r="U10" s="17"/>
      <c r="V10" s="17">
        <v>0.28956852052592902</v>
      </c>
      <c r="W10" s="17">
        <v>0.35732995647619298</v>
      </c>
      <c r="X10" s="17">
        <v>0.37092000268478298</v>
      </c>
      <c r="Y10" s="17">
        <v>0.413101791275303</v>
      </c>
      <c r="Z10" s="17">
        <v>0.33712053049732699</v>
      </c>
      <c r="AA10" s="17">
        <v>0.32234615432626301</v>
      </c>
      <c r="AB10" s="17">
        <v>0.35142453634730197</v>
      </c>
      <c r="AC10" s="17">
        <v>0.362443982940369</v>
      </c>
      <c r="AD10" s="17">
        <v>0.35163844640626801</v>
      </c>
      <c r="AE10" s="17"/>
      <c r="AF10" s="17">
        <v>0.33961925151567901</v>
      </c>
      <c r="AG10" s="17">
        <v>0.32851350519158201</v>
      </c>
      <c r="AH10" s="17">
        <v>0.38435468827875902</v>
      </c>
      <c r="AI10" s="17">
        <v>0.35125109296287899</v>
      </c>
      <c r="AJ10" s="17">
        <v>0.38928834204162999</v>
      </c>
      <c r="AK10" s="17">
        <v>0.32409273287749901</v>
      </c>
      <c r="AL10" s="17"/>
      <c r="AM10" s="17">
        <v>0.33113293813026501</v>
      </c>
      <c r="AN10" s="17">
        <v>0.38108532966874598</v>
      </c>
      <c r="AO10" s="17">
        <v>0.33127011728801897</v>
      </c>
      <c r="AP10" s="17">
        <v>0.33113100684513402</v>
      </c>
      <c r="AQ10" s="17">
        <v>0.33639586969451502</v>
      </c>
      <c r="AR10" s="17">
        <v>0.31375958952510502</v>
      </c>
      <c r="AS10" s="17">
        <v>0.27518244232829597</v>
      </c>
      <c r="AT10" s="17">
        <v>0.33245736762142097</v>
      </c>
      <c r="AU10" s="17">
        <v>0.370965776716493</v>
      </c>
      <c r="AV10" s="17">
        <v>0.41478148571276602</v>
      </c>
      <c r="AW10" s="17">
        <v>0.37775420835958201</v>
      </c>
      <c r="AX10" s="17">
        <v>0.33101969367682599</v>
      </c>
      <c r="AY10" s="17">
        <v>0.356903473236719</v>
      </c>
      <c r="AZ10" s="17">
        <v>0.30329697092316799</v>
      </c>
      <c r="BA10" s="17">
        <v>0.39924959376582198</v>
      </c>
      <c r="BB10" s="17">
        <v>0.31933622423093699</v>
      </c>
      <c r="BC10" s="17"/>
      <c r="BD10" s="17">
        <v>0.32983945628845002</v>
      </c>
      <c r="BE10" s="17">
        <v>0.38114082261141802</v>
      </c>
      <c r="BF10" s="17">
        <v>0.34054974162704399</v>
      </c>
      <c r="BG10" s="17"/>
      <c r="BH10" s="17">
        <v>0.35382603805046903</v>
      </c>
      <c r="BI10" s="17">
        <v>0.31696834362296999</v>
      </c>
      <c r="BJ10" s="17">
        <v>0.33610744572718299</v>
      </c>
      <c r="BK10" s="17"/>
      <c r="BL10" s="17">
        <v>0.44878102460886099</v>
      </c>
      <c r="BM10" s="17">
        <v>0.319581063328709</v>
      </c>
      <c r="BN10" s="17">
        <v>0.27510199106509597</v>
      </c>
      <c r="BO10" s="17"/>
      <c r="BP10" s="17">
        <v>0.35821180986069601</v>
      </c>
      <c r="BQ10" s="17">
        <v>0.34535337699005803</v>
      </c>
      <c r="BR10" s="17"/>
      <c r="BS10" s="17">
        <v>0.27980440933831202</v>
      </c>
      <c r="BT10" s="17">
        <v>0.31426953182647799</v>
      </c>
      <c r="BU10" s="17">
        <v>0.37977094127351002</v>
      </c>
      <c r="BV10" s="17">
        <v>0.36630036042723002</v>
      </c>
      <c r="BW10" s="17"/>
      <c r="BX10" s="17">
        <v>0.34259652213592401</v>
      </c>
      <c r="BY10" s="17">
        <v>0.39596838036960402</v>
      </c>
      <c r="BZ10" s="17">
        <v>0.34388919939451701</v>
      </c>
      <c r="CA10" s="17"/>
      <c r="CB10" s="17">
        <v>0.318980342846025</v>
      </c>
      <c r="CC10" s="17">
        <v>0.24350977587931799</v>
      </c>
      <c r="CD10" s="17">
        <v>0.49492388288689898</v>
      </c>
      <c r="CE10" s="17">
        <v>0.40942819069270198</v>
      </c>
      <c r="CF10" s="17">
        <v>0.20856462347804999</v>
      </c>
      <c r="CG10" s="17">
        <v>0.32802108055387902</v>
      </c>
      <c r="CH10" s="17"/>
      <c r="CI10" s="17">
        <v>0.332805609914124</v>
      </c>
      <c r="CJ10" s="17">
        <v>0.29563315691375203</v>
      </c>
      <c r="CK10" s="17">
        <v>0.38601657300769499</v>
      </c>
      <c r="CL10" s="17">
        <v>0.36913056721447302</v>
      </c>
    </row>
    <row r="11" spans="2:90" x14ac:dyDescent="0.35">
      <c r="B11" s="21" t="s">
        <v>148</v>
      </c>
      <c r="C11" s="17">
        <v>8.0525074951996595E-2</v>
      </c>
      <c r="D11" s="17">
        <v>9.7780991833075995E-2</v>
      </c>
      <c r="E11" s="17">
        <v>6.2290867242749799E-2</v>
      </c>
      <c r="F11" s="17"/>
      <c r="G11" s="17">
        <v>6.8521057925058901E-2</v>
      </c>
      <c r="H11" s="17">
        <v>9.6200530688750396E-2</v>
      </c>
      <c r="I11" s="17">
        <v>7.5189228988460297E-2</v>
      </c>
      <c r="J11" s="17">
        <v>7.3294230965368704E-2</v>
      </c>
      <c r="K11" s="17">
        <v>0.10027488200785201</v>
      </c>
      <c r="L11" s="17">
        <v>2.9436126219816599E-2</v>
      </c>
      <c r="M11" s="17">
        <v>7.2660926266501502E-2</v>
      </c>
      <c r="N11" s="17">
        <v>0.10083966689322101</v>
      </c>
      <c r="O11" s="17">
        <v>0.10615104579806001</v>
      </c>
      <c r="P11" s="17"/>
      <c r="Q11" s="17">
        <v>8.2337543635343194E-2</v>
      </c>
      <c r="R11" s="17">
        <v>5.8429351966749102E-2</v>
      </c>
      <c r="S11" s="17">
        <v>7.9258101136365694E-2</v>
      </c>
      <c r="T11" s="17">
        <v>8.0011690717604403E-2</v>
      </c>
      <c r="U11" s="17"/>
      <c r="V11" s="17">
        <v>7.5555192395436094E-2</v>
      </c>
      <c r="W11" s="17">
        <v>6.52538382501405E-2</v>
      </c>
      <c r="X11" s="17">
        <v>6.2718261786846793E-2</v>
      </c>
      <c r="Y11" s="17">
        <v>6.4776261601575694E-2</v>
      </c>
      <c r="Z11" s="17">
        <v>0.10807387223237699</v>
      </c>
      <c r="AA11" s="17">
        <v>0.120482938745972</v>
      </c>
      <c r="AB11" s="17">
        <v>0.110618593800415</v>
      </c>
      <c r="AC11" s="17">
        <v>8.9472327175514593E-2</v>
      </c>
      <c r="AD11" s="17">
        <v>5.3406610724435803E-2</v>
      </c>
      <c r="AE11" s="17"/>
      <c r="AF11" s="17">
        <v>8.36699501477281E-2</v>
      </c>
      <c r="AG11" s="17">
        <v>8.2692537849614597E-2</v>
      </c>
      <c r="AH11" s="17">
        <v>6.2302148676767498E-2</v>
      </c>
      <c r="AI11" s="17">
        <v>9.4459899728510099E-2</v>
      </c>
      <c r="AJ11" s="17">
        <v>7.8676018548950094E-2</v>
      </c>
      <c r="AK11" s="17">
        <v>8.1439714619683398E-2</v>
      </c>
      <c r="AL11" s="17"/>
      <c r="AM11" s="17">
        <v>8.3740895879402893E-2</v>
      </c>
      <c r="AN11" s="17">
        <v>7.3235676666740704E-2</v>
      </c>
      <c r="AO11" s="17">
        <v>7.9055769110278895E-2</v>
      </c>
      <c r="AP11" s="17">
        <v>0.10512264960529</v>
      </c>
      <c r="AQ11" s="17">
        <v>0.10443945464184699</v>
      </c>
      <c r="AR11" s="17">
        <v>0.10531390126797199</v>
      </c>
      <c r="AS11" s="17">
        <v>7.5726606966229001E-2</v>
      </c>
      <c r="AT11" s="17">
        <v>5.3828874784084699E-2</v>
      </c>
      <c r="AU11" s="17">
        <v>0.101741210415826</v>
      </c>
      <c r="AV11" s="17">
        <v>5.8542160286548302E-2</v>
      </c>
      <c r="AW11" s="17">
        <v>0.11986375224745</v>
      </c>
      <c r="AX11" s="17">
        <v>5.87639081827473E-2</v>
      </c>
      <c r="AY11" s="17">
        <v>6.9235580311908407E-2</v>
      </c>
      <c r="AZ11" s="17">
        <v>3.8927681096335903E-2</v>
      </c>
      <c r="BA11" s="17">
        <v>5.9007371292490701E-2</v>
      </c>
      <c r="BB11" s="17">
        <v>5.1812767098561703E-2</v>
      </c>
      <c r="BC11" s="17"/>
      <c r="BD11" s="17">
        <v>7.9609571599137993E-2</v>
      </c>
      <c r="BE11" s="17">
        <v>8.6147502078020993E-2</v>
      </c>
      <c r="BF11" s="17">
        <v>7.5676022088952993E-2</v>
      </c>
      <c r="BG11" s="17"/>
      <c r="BH11" s="17">
        <v>7.7393863016311695E-2</v>
      </c>
      <c r="BI11" s="17">
        <v>6.3635166162223603E-2</v>
      </c>
      <c r="BJ11" s="17">
        <v>0.12237490091856799</v>
      </c>
      <c r="BK11" s="17"/>
      <c r="BL11" s="17">
        <v>0.13103949036109699</v>
      </c>
      <c r="BM11" s="17">
        <v>5.6349867669507503E-2</v>
      </c>
      <c r="BN11" s="17">
        <v>4.2862407840418101E-2</v>
      </c>
      <c r="BO11" s="17"/>
      <c r="BP11" s="17">
        <v>7.9056122212720001E-2</v>
      </c>
      <c r="BQ11" s="17">
        <v>8.1208958086055397E-2</v>
      </c>
      <c r="BR11" s="17"/>
      <c r="BS11" s="17">
        <v>4.4802428174097901E-2</v>
      </c>
      <c r="BT11" s="17">
        <v>6.7233377483407297E-2</v>
      </c>
      <c r="BU11" s="17">
        <v>0.10191442941559101</v>
      </c>
      <c r="BV11" s="17">
        <v>8.7379353896427203E-2</v>
      </c>
      <c r="BW11" s="17"/>
      <c r="BX11" s="17">
        <v>9.2426547069985099E-2</v>
      </c>
      <c r="BY11" s="17">
        <v>4.1748010050811198E-2</v>
      </c>
      <c r="BZ11" s="17">
        <v>8.1728877425821495E-2</v>
      </c>
      <c r="CA11" s="17"/>
      <c r="CB11" s="17">
        <v>1.77188263881362E-2</v>
      </c>
      <c r="CC11" s="17">
        <v>1.01495299200358E-2</v>
      </c>
      <c r="CD11" s="17">
        <v>0.13488785618751301</v>
      </c>
      <c r="CE11" s="17">
        <v>7.1935128211869301E-2</v>
      </c>
      <c r="CF11" s="17">
        <v>1.4604602175649999E-2</v>
      </c>
      <c r="CG11" s="17">
        <v>0.223900377024048</v>
      </c>
      <c r="CH11" s="17"/>
      <c r="CI11" s="17">
        <v>0.122719533295888</v>
      </c>
      <c r="CJ11" s="17">
        <v>3.6444419156693802E-2</v>
      </c>
      <c r="CK11" s="17">
        <v>0.16967469111007799</v>
      </c>
      <c r="CL11" s="17">
        <v>7.3327948684429003E-2</v>
      </c>
    </row>
    <row r="12" spans="2:90" ht="29" x14ac:dyDescent="0.35">
      <c r="B12" s="21" t="s">
        <v>149</v>
      </c>
      <c r="C12" s="17">
        <v>1.33861728013489E-2</v>
      </c>
      <c r="D12" s="17">
        <v>1.65071075286406E-2</v>
      </c>
      <c r="E12" s="17">
        <v>1.0516246409492501E-2</v>
      </c>
      <c r="F12" s="17"/>
      <c r="G12" s="17">
        <v>2.7727758400040502E-3</v>
      </c>
      <c r="H12" s="17">
        <v>4.4431286462098497E-3</v>
      </c>
      <c r="I12" s="17">
        <v>1.92837962969017E-2</v>
      </c>
      <c r="J12" s="17">
        <v>1.86044632427587E-2</v>
      </c>
      <c r="K12" s="17">
        <v>9.5192832989204699E-3</v>
      </c>
      <c r="L12" s="17">
        <v>3.89901934940316E-2</v>
      </c>
      <c r="M12" s="17">
        <v>3.93988227270365E-3</v>
      </c>
      <c r="N12" s="17">
        <v>1.3600900543642601E-2</v>
      </c>
      <c r="O12" s="17">
        <v>9.3684901709195807E-3</v>
      </c>
      <c r="P12" s="17"/>
      <c r="Q12" s="17">
        <v>1.0935344317244799E-2</v>
      </c>
      <c r="R12" s="17">
        <v>1.04702807914425E-2</v>
      </c>
      <c r="S12" s="17">
        <v>3.0448100006337901E-2</v>
      </c>
      <c r="T12" s="17">
        <v>1.2502628576129099E-2</v>
      </c>
      <c r="U12" s="17"/>
      <c r="V12" s="17">
        <v>1.30079039190547E-2</v>
      </c>
      <c r="W12" s="17">
        <v>3.71313823603624E-3</v>
      </c>
      <c r="X12" s="17">
        <v>1.76112344064813E-3</v>
      </c>
      <c r="Y12" s="17">
        <v>1.7707253954709099E-2</v>
      </c>
      <c r="Z12" s="17">
        <v>1.5690356123177499E-2</v>
      </c>
      <c r="AA12" s="17">
        <v>3.0868254242710901E-2</v>
      </c>
      <c r="AB12" s="17">
        <v>1.85125154094282E-2</v>
      </c>
      <c r="AC12" s="17">
        <v>6.996753060404E-3</v>
      </c>
      <c r="AD12" s="17">
        <v>1.2725040592749899E-2</v>
      </c>
      <c r="AE12" s="17"/>
      <c r="AF12" s="17">
        <v>1.07627388141748E-2</v>
      </c>
      <c r="AG12" s="17">
        <v>1.51176401393768E-2</v>
      </c>
      <c r="AH12" s="17">
        <v>1.06256357885241E-2</v>
      </c>
      <c r="AI12" s="17">
        <v>3.33535980955957E-3</v>
      </c>
      <c r="AJ12" s="17">
        <v>1.55827076376628E-2</v>
      </c>
      <c r="AK12" s="17">
        <v>1.5043838354816499E-2</v>
      </c>
      <c r="AL12" s="17"/>
      <c r="AM12" s="17">
        <v>2.15727493151344E-2</v>
      </c>
      <c r="AN12" s="17">
        <v>2.66232017159404E-2</v>
      </c>
      <c r="AO12" s="17">
        <v>2.0369814660278301E-2</v>
      </c>
      <c r="AP12" s="17">
        <v>4.7304024766982398E-3</v>
      </c>
      <c r="AQ12" s="17">
        <v>1.6008649310914901E-2</v>
      </c>
      <c r="AR12" s="17">
        <v>1.0360075892249999E-2</v>
      </c>
      <c r="AS12" s="17">
        <v>3.2718705643595997E-2</v>
      </c>
      <c r="AT12" s="17">
        <v>2.1780314690945501E-3</v>
      </c>
      <c r="AU12" s="17">
        <v>0</v>
      </c>
      <c r="AV12" s="17">
        <v>2.83747686852601E-2</v>
      </c>
      <c r="AW12" s="17">
        <v>9.9417367575710801E-3</v>
      </c>
      <c r="AX12" s="17">
        <v>1.6923372156881299E-2</v>
      </c>
      <c r="AY12" s="17">
        <v>1.5915613118046502E-2</v>
      </c>
      <c r="AZ12" s="17">
        <v>5.8961624903282302E-3</v>
      </c>
      <c r="BA12" s="17">
        <v>0</v>
      </c>
      <c r="BB12" s="17">
        <v>1.87319266038491E-3</v>
      </c>
      <c r="BC12" s="17"/>
      <c r="BD12" s="17">
        <v>1.64694371260138E-2</v>
      </c>
      <c r="BE12" s="17">
        <v>1.1136255540099499E-2</v>
      </c>
      <c r="BF12" s="17">
        <v>1.19674865422517E-2</v>
      </c>
      <c r="BG12" s="17"/>
      <c r="BH12" s="17">
        <v>6.7923962013863503E-3</v>
      </c>
      <c r="BI12" s="17">
        <v>1.06040330619521E-2</v>
      </c>
      <c r="BJ12" s="17">
        <v>2.7684922903481901E-2</v>
      </c>
      <c r="BK12" s="17"/>
      <c r="BL12" s="17">
        <v>1.3675832975316301E-2</v>
      </c>
      <c r="BM12" s="17">
        <v>1.3080455868494901E-2</v>
      </c>
      <c r="BN12" s="17">
        <v>9.1510349528916308E-3</v>
      </c>
      <c r="BO12" s="17"/>
      <c r="BP12" s="17">
        <v>1.5380752323758699E-3</v>
      </c>
      <c r="BQ12" s="17">
        <v>1.5850555012622902E-2</v>
      </c>
      <c r="BR12" s="17"/>
      <c r="BS12" s="17">
        <v>2.0906628681820399E-2</v>
      </c>
      <c r="BT12" s="17">
        <v>9.3289777909801794E-3</v>
      </c>
      <c r="BU12" s="17">
        <v>1.81373588546111E-2</v>
      </c>
      <c r="BV12" s="17">
        <v>9.53574895875379E-3</v>
      </c>
      <c r="BW12" s="17"/>
      <c r="BX12" s="17">
        <v>2.15079302319237E-2</v>
      </c>
      <c r="BY12" s="17">
        <v>3.7391722604747601E-3</v>
      </c>
      <c r="BZ12" s="17">
        <v>1.31743739188004E-2</v>
      </c>
      <c r="CA12" s="17"/>
      <c r="CB12" s="17">
        <v>0</v>
      </c>
      <c r="CC12" s="17">
        <v>3.0350309324302998E-3</v>
      </c>
      <c r="CD12" s="17">
        <v>1.4132430256875999E-2</v>
      </c>
      <c r="CE12" s="17">
        <v>1.86337709407218E-3</v>
      </c>
      <c r="CF12" s="17">
        <v>0</v>
      </c>
      <c r="CG12" s="17">
        <v>6.4612987890306894E-2</v>
      </c>
      <c r="CH12" s="17"/>
      <c r="CI12" s="17">
        <v>2.5110756062630701E-2</v>
      </c>
      <c r="CJ12" s="17">
        <v>4.2163622162326303E-3</v>
      </c>
      <c r="CK12" s="17">
        <v>2.83375923023448E-2</v>
      </c>
      <c r="CL12" s="17">
        <v>1.2184364598043101E-2</v>
      </c>
    </row>
    <row r="13" spans="2:90" x14ac:dyDescent="0.35">
      <c r="B13" s="21" t="s">
        <v>150</v>
      </c>
      <c r="C13" s="23">
        <v>4.2479012089468797E-2</v>
      </c>
      <c r="D13" s="23">
        <v>3.9231875724484701E-2</v>
      </c>
      <c r="E13" s="23">
        <v>4.6515986427131097E-2</v>
      </c>
      <c r="F13" s="23"/>
      <c r="G13" s="23">
        <v>7.53512174589034E-2</v>
      </c>
      <c r="H13" s="23">
        <v>3.85557115601377E-2</v>
      </c>
      <c r="I13" s="23">
        <v>4.7723095759933797E-2</v>
      </c>
      <c r="J13" s="23">
        <v>4.33343184926775E-2</v>
      </c>
      <c r="K13" s="23">
        <v>3.0730533016583399E-2</v>
      </c>
      <c r="L13" s="23">
        <v>4.2275755892614002E-2</v>
      </c>
      <c r="M13" s="23">
        <v>2.22515232927663E-2</v>
      </c>
      <c r="N13" s="23">
        <v>3.1737530470377098E-2</v>
      </c>
      <c r="O13" s="23">
        <v>5.17985374315858E-2</v>
      </c>
      <c r="P13" s="23"/>
      <c r="Q13" s="23">
        <v>4.3306487796563098E-2</v>
      </c>
      <c r="R13" s="23">
        <v>1.9651129783219302E-2</v>
      </c>
      <c r="S13" s="23">
        <v>4.2100229881572103E-2</v>
      </c>
      <c r="T13" s="23">
        <v>4.1931869082533602E-2</v>
      </c>
      <c r="U13" s="23"/>
      <c r="V13" s="23">
        <v>3.7532912921629899E-2</v>
      </c>
      <c r="W13" s="23">
        <v>3.3078491227865298E-2</v>
      </c>
      <c r="X13" s="23">
        <v>2.2987799309062001E-2</v>
      </c>
      <c r="Y13" s="23">
        <v>4.07356469288397E-2</v>
      </c>
      <c r="Z13" s="23">
        <v>3.5270232709080598E-2</v>
      </c>
      <c r="AA13" s="23">
        <v>5.5422935360313702E-2</v>
      </c>
      <c r="AB13" s="23">
        <v>6.1312699752859599E-2</v>
      </c>
      <c r="AC13" s="23">
        <v>2.6337524675598401E-2</v>
      </c>
      <c r="AD13" s="23">
        <v>6.02130461834317E-2</v>
      </c>
      <c r="AE13" s="23"/>
      <c r="AF13" s="23">
        <v>6.8525628248789605E-2</v>
      </c>
      <c r="AG13" s="23">
        <v>4.5154744547083903E-2</v>
      </c>
      <c r="AH13" s="23">
        <v>4.6346972936226798E-2</v>
      </c>
      <c r="AI13" s="23">
        <v>2.9297524466308299E-2</v>
      </c>
      <c r="AJ13" s="23">
        <v>3.81684255421392E-2</v>
      </c>
      <c r="AK13" s="23">
        <v>2.6604606991280401E-2</v>
      </c>
      <c r="AL13" s="23"/>
      <c r="AM13" s="23">
        <v>6.2626793815617504E-2</v>
      </c>
      <c r="AN13" s="23">
        <v>9.9953892716836301E-2</v>
      </c>
      <c r="AO13" s="23">
        <v>5.0180271004022302E-2</v>
      </c>
      <c r="AP13" s="23">
        <v>3.56740919088065E-2</v>
      </c>
      <c r="AQ13" s="23">
        <v>4.3649449034546497E-2</v>
      </c>
      <c r="AR13" s="23">
        <v>5.8048164548113797E-2</v>
      </c>
      <c r="AS13" s="23">
        <v>2.373850269415E-2</v>
      </c>
      <c r="AT13" s="23">
        <v>4.91503776008635E-2</v>
      </c>
      <c r="AU13" s="23">
        <v>2.93661346197964E-2</v>
      </c>
      <c r="AV13" s="23">
        <v>4.0297399863681103E-2</v>
      </c>
      <c r="AW13" s="23">
        <v>1.7344055233588802E-2</v>
      </c>
      <c r="AX13" s="23">
        <v>3.1570624456121403E-2</v>
      </c>
      <c r="AY13" s="23">
        <v>2.34027730958585E-2</v>
      </c>
      <c r="AZ13" s="23">
        <v>1.50697603248984E-2</v>
      </c>
      <c r="BA13" s="23">
        <v>1.9215515741999499E-2</v>
      </c>
      <c r="BB13" s="23">
        <v>1.4555374848352299E-2</v>
      </c>
      <c r="BC13" s="23"/>
      <c r="BD13" s="23">
        <v>2.1459379353126699E-2</v>
      </c>
      <c r="BE13" s="23">
        <v>4.9295041266077998E-2</v>
      </c>
      <c r="BF13" s="23">
        <v>5.0281554724212002E-2</v>
      </c>
      <c r="BG13" s="23"/>
      <c r="BH13" s="23">
        <v>4.1171159145683998E-2</v>
      </c>
      <c r="BI13" s="23">
        <v>2.6704704762351799E-2</v>
      </c>
      <c r="BJ13" s="23">
        <v>1.9849142545171099E-2</v>
      </c>
      <c r="BK13" s="23"/>
      <c r="BL13" s="23">
        <v>2.9979761060307499E-2</v>
      </c>
      <c r="BM13" s="23">
        <v>2.0488024225177801E-2</v>
      </c>
      <c r="BN13" s="23">
        <v>7.2551201293495297E-3</v>
      </c>
      <c r="BO13" s="23"/>
      <c r="BP13" s="23">
        <v>3.0895607715183401E-2</v>
      </c>
      <c r="BQ13" s="23">
        <v>5.3048662672194803E-2</v>
      </c>
      <c r="BR13" s="23"/>
      <c r="BS13" s="23">
        <v>2.2046411362380398E-2</v>
      </c>
      <c r="BT13" s="23">
        <v>1.4783732496651301E-2</v>
      </c>
      <c r="BU13" s="23">
        <v>3.5143313660286599E-2</v>
      </c>
      <c r="BV13" s="23">
        <v>5.5897644569422297E-2</v>
      </c>
      <c r="BW13" s="23"/>
      <c r="BX13" s="23">
        <v>3.2588733229547001E-2</v>
      </c>
      <c r="BY13" s="23">
        <v>4.9789487565781103E-2</v>
      </c>
      <c r="BZ13" s="23">
        <v>4.30095959419175E-2</v>
      </c>
      <c r="CA13" s="23"/>
      <c r="CB13" s="23">
        <v>1.8315238992738101E-2</v>
      </c>
      <c r="CC13" s="23">
        <v>8.7418955775610402E-3</v>
      </c>
      <c r="CD13" s="23">
        <v>0.109803425174707</v>
      </c>
      <c r="CE13" s="23">
        <v>1.5698114044715501E-2</v>
      </c>
      <c r="CF13" s="23">
        <v>3.07542107142264E-3</v>
      </c>
      <c r="CG13" s="23">
        <v>7.4965709995102006E-2</v>
      </c>
      <c r="CH13" s="23"/>
      <c r="CI13" s="23">
        <v>5.71597671844363E-2</v>
      </c>
      <c r="CJ13" s="23">
        <v>2.36861767660634E-2</v>
      </c>
      <c r="CK13" s="23">
        <v>0.102148004774924</v>
      </c>
      <c r="CL13" s="23">
        <v>3.4387068145105698E-2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F182"/>
  <sheetViews>
    <sheetView showGridLines="0" tabSelected="1" topLeftCell="C1" workbookViewId="0">
      <selection activeCell="D182" sqref="D182"/>
    </sheetView>
  </sheetViews>
  <sheetFormatPr defaultColWidth="10.90625" defaultRowHeight="14.5" x14ac:dyDescent="0.35"/>
  <cols>
    <col min="4" max="4" width="100.7265625" customWidth="1"/>
    <col min="5" max="5" width="20.7265625" customWidth="1"/>
  </cols>
  <sheetData>
    <row r="2" spans="3:6" ht="40" customHeight="1" x14ac:dyDescent="0.35">
      <c r="D2" s="1" t="s">
        <v>10</v>
      </c>
    </row>
    <row r="6" spans="3:6" x14ac:dyDescent="0.35">
      <c r="D6" s="8" t="str">
        <f>HYPERLINK("#'Full Results'!A1", "Full Results")</f>
        <v>Full Results</v>
      </c>
    </row>
    <row r="8" spans="3:6" x14ac:dyDescent="0.35">
      <c r="D8" s="6" t="s">
        <v>11</v>
      </c>
      <c r="E8" s="6" t="s">
        <v>12</v>
      </c>
      <c r="F8" s="6" t="s">
        <v>13</v>
      </c>
    </row>
    <row r="9" spans="3:6" x14ac:dyDescent="0.35">
      <c r="C9">
        <v>1</v>
      </c>
      <c r="D9" s="8" t="str">
        <f>HYPERLINK("#'Table 1'!A1", " How likely or unlikely are you to attend university in the next 3-5 years?  ")</f>
        <v xml:space="preserve"> How likely or unlikely are you to attend university in the next 3-5 years?  </v>
      </c>
      <c r="E9" s="14" t="str">
        <f>HYPERLINK("#'Full Results'!A11", "11")</f>
        <v>11</v>
      </c>
      <c r="F9" t="s">
        <v>117</v>
      </c>
    </row>
    <row r="10" spans="3:6" x14ac:dyDescent="0.35">
      <c r="C10">
        <v>2</v>
      </c>
      <c r="D10" s="8" t="str">
        <f>HYPERLINK("#'Table 2'!A1", " How likely or unlikely are you to look for a new job in the next three years?  ")</f>
        <v xml:space="preserve"> How likely or unlikely are you to look for a new job in the next three years?  </v>
      </c>
      <c r="E10" s="14" t="str">
        <f>HYPERLINK("#'Full Results'!A22", "22")</f>
        <v>22</v>
      </c>
      <c r="F10" t="s">
        <v>121</v>
      </c>
    </row>
    <row r="11" spans="3:6" x14ac:dyDescent="0.35">
      <c r="C11">
        <v>3</v>
      </c>
      <c r="D11" s="8" t="str">
        <f>HYPERLINK("#'Table 3'!A1", "Grid Summary: Do any of the following statements apply to you?")</f>
        <v>Grid Summary: Do any of the following statements apply to you?</v>
      </c>
      <c r="E11" s="7"/>
      <c r="F11" t="s">
        <v>130</v>
      </c>
    </row>
    <row r="12" spans="3:6" x14ac:dyDescent="0.35">
      <c r="C12">
        <v>4</v>
      </c>
      <c r="D12" s="8" t="str">
        <f>HYPERLINK("#'Table 4'!A1", "Do any of the following statements apply to you?: I am currently or used to be a babysitter")</f>
        <v>Do any of the following statements apply to you?: I am currently or used to be a babysitter</v>
      </c>
      <c r="E12" s="14" t="str">
        <f>HYPERLINK("#'Full Results'!A33", "33")</f>
        <v>33</v>
      </c>
      <c r="F12" t="s">
        <v>130</v>
      </c>
    </row>
    <row r="13" spans="3:6" x14ac:dyDescent="0.35">
      <c r="C13">
        <v>5</v>
      </c>
      <c r="D13" s="8" t="str">
        <f>HYPERLINK("#'Table 5'!A1", "Do any of the following statements apply to you?: Many of my family / extended family members are younger than I am")</f>
        <v>Do any of the following statements apply to you?: Many of my family / extended family members are younger than I am</v>
      </c>
      <c r="E13" s="14" t="str">
        <f>HYPERLINK("#'Full Results'!A39", "39")</f>
        <v>39</v>
      </c>
      <c r="F13" t="s">
        <v>130</v>
      </c>
    </row>
    <row r="14" spans="3:6" x14ac:dyDescent="0.35">
      <c r="C14">
        <v>6</v>
      </c>
      <c r="D14" s="8" t="str">
        <f>HYPERLINK("#'Table 6'!A1", "Do any of the following statements apply to you?: If you are paying attention, select ""No, this does not apply to me""")</f>
        <v>Do any of the following statements apply to you?: If you are paying attention, select "No, this does not apply to me"</v>
      </c>
      <c r="E14" s="14" t="str">
        <f>HYPERLINK("#'Full Results'!A45", "45")</f>
        <v>45</v>
      </c>
      <c r="F14" t="s">
        <v>130</v>
      </c>
    </row>
    <row r="15" spans="3:6" x14ac:dyDescent="0.35">
      <c r="C15">
        <v>7</v>
      </c>
      <c r="D15" s="8" t="str">
        <f>HYPERLINK("#'Table 7'!A1", "Do any of the following statements apply to you?: I currently or used to volunteer/work with children and young people")</f>
        <v>Do any of the following statements apply to you?: I currently or used to volunteer/work with children and young people</v>
      </c>
      <c r="E15" s="14" t="str">
        <f>HYPERLINK("#'Full Results'!A51", "51")</f>
        <v>51</v>
      </c>
      <c r="F15" t="s">
        <v>130</v>
      </c>
    </row>
    <row r="16" spans="3:6" x14ac:dyDescent="0.35">
      <c r="C16">
        <v>8</v>
      </c>
      <c r="D16" s="8" t="str">
        <f>HYPERLINK("#'Table 8'!A1", "Do any of the following statements apply to you?: One or both of my parents works in a school")</f>
        <v>Do any of the following statements apply to you?: One or both of my parents works in a school</v>
      </c>
      <c r="E16" s="14" t="str">
        <f>HYPERLINK("#'Full Results'!A57", "57")</f>
        <v>57</v>
      </c>
      <c r="F16" t="s">
        <v>130</v>
      </c>
    </row>
    <row r="17" spans="3:6" x14ac:dyDescent="0.35">
      <c r="C17">
        <v>9</v>
      </c>
      <c r="D17" s="8" t="str">
        <f>HYPERLINK("#'Table 9'!A1", "Grid Summary: When it comes to your future goals, which of the following would you like to do, if any?")</f>
        <v>Grid Summary: When it comes to your future goals, which of the following would you like to do, if any?</v>
      </c>
      <c r="E17" s="7"/>
      <c r="F17" t="s">
        <v>130</v>
      </c>
    </row>
    <row r="18" spans="3:6" x14ac:dyDescent="0.35">
      <c r="C18">
        <v>10</v>
      </c>
      <c r="D18" s="8" t="str">
        <f>HYPERLINK("#'Table 10'!A1", "When it comes to your future goals, which of the following would you like to do, if any?: Buy a house or flat")</f>
        <v>When it comes to your future goals, which of the following would you like to do, if any?: Buy a house or flat</v>
      </c>
      <c r="E18" s="14" t="str">
        <f>HYPERLINK("#'Full Results'!A63", "63")</f>
        <v>63</v>
      </c>
      <c r="F18" t="s">
        <v>130</v>
      </c>
    </row>
    <row r="19" spans="3:6" x14ac:dyDescent="0.35">
      <c r="C19">
        <v>11</v>
      </c>
      <c r="D19" s="8" t="str">
        <f>HYPERLINK("#'Table 11'!A1", "When it comes to your future goals, which of the following would you like to do, if any?: Get married")</f>
        <v>When it comes to your future goals, which of the following would you like to do, if any?: Get married</v>
      </c>
      <c r="E19" s="14" t="str">
        <f>HYPERLINK("#'Full Results'!A71", "71")</f>
        <v>71</v>
      </c>
      <c r="F19" t="s">
        <v>130</v>
      </c>
    </row>
    <row r="20" spans="3:6" x14ac:dyDescent="0.35">
      <c r="C20">
        <v>12</v>
      </c>
      <c r="D20" s="8" t="str">
        <f>HYPERLINK("#'Table 12'!A1", "When it comes to your future goals, which of the following would you like to do, if any?: Start a family")</f>
        <v>When it comes to your future goals, which of the following would you like to do, if any?: Start a family</v>
      </c>
      <c r="E20" s="14" t="str">
        <f>HYPERLINK("#'Full Results'!A79", "79")</f>
        <v>79</v>
      </c>
      <c r="F20" t="s">
        <v>130</v>
      </c>
    </row>
    <row r="21" spans="3:6" x14ac:dyDescent="0.35">
      <c r="C21">
        <v>13</v>
      </c>
      <c r="D21" s="8" t="str">
        <f>HYPERLINK("#'Table 13'!A1", "When it comes to your future goals, which of the following would you like to do, if any?: Live abroad")</f>
        <v>When it comes to your future goals, which of the following would you like to do, if any?: Live abroad</v>
      </c>
      <c r="E21" s="14" t="str">
        <f>HYPERLINK("#'Full Results'!A87", "87")</f>
        <v>87</v>
      </c>
      <c r="F21" t="s">
        <v>130</v>
      </c>
    </row>
    <row r="22" spans="3:6" x14ac:dyDescent="0.35">
      <c r="C22">
        <v>14</v>
      </c>
      <c r="D22" s="8" t="str">
        <f>HYPERLINK("#'Table 14'!A1", "When it comes to your future goals, which of the following would you like to do, if any?: Complete an artistic project (e.g. write a book, release music, act)")</f>
        <v>When it comes to your future goals, which of the following would you like to do, if any?: Complete an artistic project (e.g. write a book, release music, act)</v>
      </c>
      <c r="E22" s="14" t="str">
        <f>HYPERLINK("#'Full Results'!A95", "95")</f>
        <v>95</v>
      </c>
      <c r="F22" t="s">
        <v>130</v>
      </c>
    </row>
    <row r="23" spans="3:6" x14ac:dyDescent="0.35">
      <c r="C23">
        <v>15</v>
      </c>
      <c r="D23" s="8" t="str">
        <f>HYPERLINK("#'Table 15'!A1", "When it comes to your future goals, which of the following would you like to do, if any?: Start my own business")</f>
        <v>When it comes to your future goals, which of the following would you like to do, if any?: Start my own business</v>
      </c>
      <c r="E23" s="14" t="str">
        <f>HYPERLINK("#'Full Results'!A103", "103")</f>
        <v>103</v>
      </c>
      <c r="F23" t="s">
        <v>130</v>
      </c>
    </row>
    <row r="24" spans="3:6" x14ac:dyDescent="0.35">
      <c r="C24">
        <v>16</v>
      </c>
      <c r="D24" s="8" t="str">
        <f>HYPERLINK("#'Table 16'!A1", "When it comes to your future goals, which of the following would you like to do, if any?: Make a difference")</f>
        <v>When it comes to your future goals, which of the following would you like to do, if any?: Make a difference</v>
      </c>
      <c r="E24" s="14" t="str">
        <f>HYPERLINK("#'Full Results'!A111", "111")</f>
        <v>111</v>
      </c>
      <c r="F24" t="s">
        <v>130</v>
      </c>
    </row>
    <row r="25" spans="3:6" x14ac:dyDescent="0.35">
      <c r="C25">
        <v>17</v>
      </c>
      <c r="D25" s="8" t="str">
        <f>HYPERLINK("#'Table 17'!A1", "When it comes to your future goals, which of the following would you like to do, if any?: Learn a language")</f>
        <v>When it comes to your future goals, which of the following would you like to do, if any?: Learn a language</v>
      </c>
      <c r="E25" s="14" t="str">
        <f>HYPERLINK("#'Full Results'!A119", "119")</f>
        <v>119</v>
      </c>
      <c r="F25" t="s">
        <v>130</v>
      </c>
    </row>
    <row r="26" spans="3:6" x14ac:dyDescent="0.35">
      <c r="C26">
        <v>18</v>
      </c>
      <c r="D26" s="8" t="str">
        <f>HYPERLINK("#'Table 18'!A1", "When it comes to your future goals, which of the following would you like to do, if any?: Earn a degree")</f>
        <v>When it comes to your future goals, which of the following would you like to do, if any?: Earn a degree</v>
      </c>
      <c r="E26" s="14" t="str">
        <f>HYPERLINK("#'Full Results'!A127", "127")</f>
        <v>127</v>
      </c>
      <c r="F26" t="s">
        <v>130</v>
      </c>
    </row>
    <row r="27" spans="3:6" x14ac:dyDescent="0.35">
      <c r="C27">
        <v>19</v>
      </c>
      <c r="D27" s="8" t="str">
        <f>HYPERLINK("#'Table 19'!A1", "When it comes to your future goals, which of the following would you like to do, if any?: Earn a high salary")</f>
        <v>When it comes to your future goals, which of the following would you like to do, if any?: Earn a high salary</v>
      </c>
      <c r="E27" s="14" t="str">
        <f>HYPERLINK("#'Full Results'!A135", "135")</f>
        <v>135</v>
      </c>
      <c r="F27" t="s">
        <v>130</v>
      </c>
    </row>
    <row r="28" spans="3:6" x14ac:dyDescent="0.35">
      <c r="C28">
        <v>20</v>
      </c>
      <c r="D28" s="8" t="str">
        <f>HYPERLINK("#'Table 20'!A1", " Which of the following best describes you?")</f>
        <v xml:space="preserve"> Which of the following best describes you?</v>
      </c>
      <c r="E28" s="14" t="str">
        <f>HYPERLINK("#'Full Results'!A143", "143")</f>
        <v>143</v>
      </c>
      <c r="F28" t="s">
        <v>130</v>
      </c>
    </row>
    <row r="29" spans="3:6" x14ac:dyDescent="0.35">
      <c r="C29">
        <v>21</v>
      </c>
      <c r="D29" s="8" t="str">
        <f>HYPERLINK("#'Table 21'!A1", "Grid Summary: To what extent do the following descriptions apply to you?Please indicate on a scale of 1 to 7, where 1 indicates that the description does not apply to you at all, and 7 that the description applies to you very well.  ")</f>
        <v>Grid Summary: To what extent do the following descriptions apply to you?Please indicate on a scale of 1 to 7, where 1 indicates that the description does not apply to you at all, and 7 that the description applies to you very well.  </v>
      </c>
      <c r="E29" s="7"/>
      <c r="F29" t="s">
        <v>130</v>
      </c>
    </row>
    <row r="30" spans="3:6" x14ac:dyDescent="0.35">
      <c r="C30">
        <v>22</v>
      </c>
      <c r="D30" s="8" t="str">
        <f>HYPERLINK("#'Table 22'!A1", "To what extent do the following descriptions apply to you?Please indicate on a scale of 1 to 7, where 1 indicates that the description does not apply to you at all, and 7 that the description applies to you very well.  : I like to try new things")</f>
        <v>To what extent do the following descriptions apply to you?Please indicate on a scale of 1 to 7, where 1 indicates that the description does not apply to you at all, and 7 that the description applies to you very well.  : I like to try new things</v>
      </c>
      <c r="E30" s="14" t="str">
        <f>HYPERLINK("#'Full Results'!A152", "152")</f>
        <v>152</v>
      </c>
      <c r="F30" t="s">
        <v>130</v>
      </c>
    </row>
    <row r="31" spans="3:6" x14ac:dyDescent="0.35">
      <c r="C31">
        <v>23</v>
      </c>
      <c r="D31" s="8" t="str">
        <f>HYPERLINK("#'Table 23'!A1", "To what extent do the following descriptions apply to you?Please indicate on a scale of 1 to 7, where 1 indicates that the description does not apply to you at all, and 7 that the description applies to you very well.  : I find change difficult")</f>
        <v>To what extent do the following descriptions apply to you?Please indicate on a scale of 1 to 7, where 1 indicates that the description does not apply to you at all, and 7 that the description applies to you very well.  : I find change difficult</v>
      </c>
      <c r="E31" s="14" t="str">
        <f>HYPERLINK("#'Full Results'!A162", "162")</f>
        <v>162</v>
      </c>
      <c r="F31" t="s">
        <v>130</v>
      </c>
    </row>
    <row r="32" spans="3:6" x14ac:dyDescent="0.35">
      <c r="C32">
        <v>24</v>
      </c>
      <c r="D32" s="8" t="str">
        <f>HYPERLINK("#'Table 24'!A1", "To what extent do the following descriptions apply to you?Please indicate on a scale of 1 to 7, where 1 indicates that the description does not apply to you at all, and 7 that the description applies to you very well.  : I am ambitious")</f>
        <v>To what extent do the following descriptions apply to you?Please indicate on a scale of 1 to 7, where 1 indicates that the description does not apply to you at all, and 7 that the description applies to you very well.  : I am ambitious</v>
      </c>
      <c r="E32" s="14" t="str">
        <f>HYPERLINK("#'Full Results'!A172", "172")</f>
        <v>172</v>
      </c>
      <c r="F32" t="s">
        <v>130</v>
      </c>
    </row>
    <row r="33" spans="3:6" x14ac:dyDescent="0.35">
      <c r="C33">
        <v>25</v>
      </c>
      <c r="D33" s="8" t="str">
        <f>HYPERLINK("#'Table 25'!A1", "To what extent do the following descriptions apply to you?Please indicate on a scale of 1 to 7, where 1 indicates that the description does not apply to you at all, and 7 that the description applies to you very well.  : I am curious")</f>
        <v>To what extent do the following descriptions apply to you?Please indicate on a scale of 1 to 7, where 1 indicates that the description does not apply to you at all, and 7 that the description applies to you very well.  : I am curious</v>
      </c>
      <c r="E33" s="14" t="str">
        <f>HYPERLINK("#'Full Results'!A182", "182")</f>
        <v>182</v>
      </c>
      <c r="F33" t="s">
        <v>130</v>
      </c>
    </row>
    <row r="34" spans="3:6" x14ac:dyDescent="0.35">
      <c r="C34">
        <v>26</v>
      </c>
      <c r="D34" s="8" t="str">
        <f>HYPERLINK("#'Table 26'!A1", "To what extent do the following descriptions apply to you?Please indicate on a scale of 1 to 7, where 1 indicates that the description does not apply to you at all, and 7 that the description applies to you very well.  : I am a people-person")</f>
        <v>To what extent do the following descriptions apply to you?Please indicate on a scale of 1 to 7, where 1 indicates that the description does not apply to you at all, and 7 that the description applies to you very well.  : I am a people-person</v>
      </c>
      <c r="E34" s="14" t="str">
        <f>HYPERLINK("#'Full Results'!A192", "192")</f>
        <v>192</v>
      </c>
      <c r="F34" t="s">
        <v>130</v>
      </c>
    </row>
    <row r="35" spans="3:6" x14ac:dyDescent="0.35">
      <c r="C35">
        <v>27</v>
      </c>
      <c r="D35" s="8" t="str">
        <f>HYPERLINK("#'Table 27'!A1", "To what extent do the following descriptions apply to you?Please indicate on a scale of 1 to 7, where 1 indicates that the description does not apply to you at all, and 7 that the description applies to you very well.  : I am scared of public spe...")</f>
        <v>To what extent do the following descriptions apply to you?Please indicate on a scale of 1 to 7, where 1 indicates that the description does not apply to you at all, and 7 that the description applies to you very well.  : I am scared of public spe...</v>
      </c>
      <c r="E35" s="14" t="str">
        <f>HYPERLINK("#'Full Results'!A202", "202")</f>
        <v>202</v>
      </c>
      <c r="F35" t="s">
        <v>130</v>
      </c>
    </row>
    <row r="36" spans="3:6" x14ac:dyDescent="0.35">
      <c r="C36">
        <v>28</v>
      </c>
      <c r="D36" s="8" t="str">
        <f>HYPERLINK("#'Table 28'!A1", "Grid Summary: To what extent do you agree or disagree with the following statements?  ")</f>
        <v>Grid Summary: To what extent do you agree or disagree with the following statements?  </v>
      </c>
      <c r="E36" s="7"/>
      <c r="F36" t="s">
        <v>130</v>
      </c>
    </row>
    <row r="37" spans="3:6" x14ac:dyDescent="0.35">
      <c r="C37">
        <v>29</v>
      </c>
      <c r="D37" s="8" t="str">
        <f>HYPERLINK("#'Table 29'!A1", "To what extent do you agree or disagree with the following statements?  : “Overall, I enjoyed learning at school.”")</f>
        <v>To what extent do you agree or disagree with the following statements?  : “Overall, I enjoyed learning at school.”</v>
      </c>
      <c r="E37" s="14" t="str">
        <f>HYPERLINK("#'Full Results'!A212", "212")</f>
        <v>212</v>
      </c>
      <c r="F37" t="s">
        <v>130</v>
      </c>
    </row>
    <row r="38" spans="3:6" x14ac:dyDescent="0.35">
      <c r="C38">
        <v>30</v>
      </c>
      <c r="D38" s="8" t="str">
        <f>HYPERLINK("#'Table 30'!A1", "To what extent do you agree or disagree with the following statements?  : “I enjoyed seeing my friends at school.”")</f>
        <v>To what extent do you agree or disagree with the following statements?  : “I enjoyed seeing my friends at school.”</v>
      </c>
      <c r="E38" s="14" t="str">
        <f>HYPERLINK("#'Full Results'!A224", "224")</f>
        <v>224</v>
      </c>
      <c r="F38" t="s">
        <v>130</v>
      </c>
    </row>
    <row r="39" spans="3:6" x14ac:dyDescent="0.35">
      <c r="C39">
        <v>31</v>
      </c>
      <c r="D39" s="8" t="str">
        <f>HYPERLINK("#'Table 31'!A1", "To what extent do you agree or disagree with the following statements?  : “I do not / did not get on with many of my classmates at school.”")</f>
        <v>To what extent do you agree or disagree with the following statements?  : “I do not / did not get on with many of my classmates at school.”</v>
      </c>
      <c r="E39" s="14" t="str">
        <f>HYPERLINK("#'Full Results'!A236", "236")</f>
        <v>236</v>
      </c>
      <c r="F39" t="s">
        <v>130</v>
      </c>
    </row>
    <row r="40" spans="3:6" x14ac:dyDescent="0.35">
      <c r="C40">
        <v>32</v>
      </c>
      <c r="D40" s="8" t="str">
        <f>HYPERLINK("#'Table 32'!A1", "To what extent do you agree or disagree with the following statements?  : “I have or have had at least one teacher that I really get on with.”")</f>
        <v>To what extent do you agree or disagree with the following statements?  : “I have or have had at least one teacher that I really get on with.”</v>
      </c>
      <c r="E40" s="14" t="str">
        <f>HYPERLINK("#'Full Results'!A248", "248")</f>
        <v>248</v>
      </c>
      <c r="F40" t="s">
        <v>130</v>
      </c>
    </row>
    <row r="41" spans="3:6" x14ac:dyDescent="0.35">
      <c r="C41">
        <v>33</v>
      </c>
      <c r="D41" s="8" t="str">
        <f>HYPERLINK("#'Table 33'!A1", "To what extent do you agree or disagree with the following statements?  : “I have or have had a teacher that has mentored me in some way.”")</f>
        <v>To what extent do you agree or disagree with the following statements?  : “I have or have had a teacher that has mentored me in some way.”</v>
      </c>
      <c r="E41" s="14" t="str">
        <f>HYPERLINK("#'Full Results'!A260", "260")</f>
        <v>260</v>
      </c>
      <c r="F41" t="s">
        <v>130</v>
      </c>
    </row>
    <row r="42" spans="3:6" x14ac:dyDescent="0.35">
      <c r="C42">
        <v>34</v>
      </c>
      <c r="D42" s="8" t="str">
        <f>HYPERLINK("#'Table 34'!A1", "To what extent do you agree or disagree with the following statements?  : “At some point in my life, I was bullied at school.”")</f>
        <v>To what extent do you agree or disagree with the following statements?  : “At some point in my life, I was bullied at school.”</v>
      </c>
      <c r="E42" s="14" t="str">
        <f>HYPERLINK("#'Full Results'!A272", "272")</f>
        <v>272</v>
      </c>
      <c r="F42" t="s">
        <v>130</v>
      </c>
    </row>
    <row r="43" spans="3:6" x14ac:dyDescent="0.35">
      <c r="C43">
        <v>35</v>
      </c>
      <c r="D43" s="8" t="str">
        <f>HYPERLINK("#'Table 35'!A1", "To what extent do you agree or disagree with the following statements?  : “I have/had a favourite subject at school.”")</f>
        <v>To what extent do you agree or disagree with the following statements?  : “I have/had a favourite subject at school.”</v>
      </c>
      <c r="E43" s="14" t="str">
        <f>HYPERLINK("#'Full Results'!A284", "284")</f>
        <v>284</v>
      </c>
      <c r="F43" t="s">
        <v>130</v>
      </c>
    </row>
    <row r="44" spans="3:6" x14ac:dyDescent="0.35">
      <c r="C44">
        <v>36</v>
      </c>
      <c r="D44" s="8" t="str">
        <f>HYPERLINK("#'Table 36'!A1", " Were you taught remotely in school during the COVID-19 pandemic? If you were not in school during the pandemic, i.e. if you were in university or working full-time, please select ‘no, I was not taught remotely in school’.  ")</f>
        <v xml:space="preserve"> Were you taught remotely in school during the COVID-19 pandemic? If you were not in school during the pandemic, i.e. if you were in university or working full-time, please select ‘no, I was not taught remotely in school’.  </v>
      </c>
      <c r="E44" s="14" t="str">
        <f>HYPERLINK("#'Full Results'!A296", "296")</f>
        <v>296</v>
      </c>
      <c r="F44" t="s">
        <v>130</v>
      </c>
    </row>
    <row r="45" spans="3:6" x14ac:dyDescent="0.35">
      <c r="C45">
        <v>37</v>
      </c>
      <c r="D45" s="8" t="str">
        <f>HYPERLINK("#'Table 37'!A1", "Grid Summary: To what extent do you agree or disagree with each of the following statements?  ")</f>
        <v>Grid Summary: To what extent do you agree or disagree with each of the following statements?  </v>
      </c>
      <c r="E45" s="7"/>
      <c r="F45" t="s">
        <v>130</v>
      </c>
    </row>
    <row r="46" spans="3:6" x14ac:dyDescent="0.35">
      <c r="C46">
        <v>38</v>
      </c>
      <c r="D46" s="8" t="str">
        <f>HYPERLINK("#'Table 38'!A1", "To what extent do you agree or disagree with each of the following statements?  : If you’re from an ordinary family, it’s becoming harder to get ahead in life")</f>
        <v>To what extent do you agree or disagree with each of the following statements?  : If you’re from an ordinary family, it’s becoming harder to get ahead in life</v>
      </c>
      <c r="E46" s="14" t="str">
        <f>HYPERLINK("#'Full Results'!A303", "303")</f>
        <v>303</v>
      </c>
      <c r="F46" t="s">
        <v>130</v>
      </c>
    </row>
    <row r="47" spans="3:6" x14ac:dyDescent="0.35">
      <c r="C47">
        <v>39</v>
      </c>
      <c r="D47" s="8" t="str">
        <f>HYPERLINK("#'Table 39'!A1", "To what extent do you agree or disagree with each of the following statements?  : If you’re not from a wealthy family, it’s nearly impossible to have a top career")</f>
        <v>To what extent do you agree or disagree with each of the following statements?  : If you’re not from a wealthy family, it’s nearly impossible to have a top career</v>
      </c>
      <c r="E47" s="14" t="str">
        <f>HYPERLINK("#'Full Results'!A311", "311")</f>
        <v>311</v>
      </c>
      <c r="F47" t="s">
        <v>130</v>
      </c>
    </row>
    <row r="48" spans="3:6" x14ac:dyDescent="0.35">
      <c r="C48">
        <v>40</v>
      </c>
      <c r="D48" s="8" t="str">
        <f>HYPERLINK("#'Table 40'!A1", "To what extent do you agree or disagree with each of the following statements?  : If the Government won’t fix education, we need a collective movement for change")</f>
        <v>To what extent do you agree or disagree with each of the following statements?  : If the Government won’t fix education, we need a collective movement for change</v>
      </c>
      <c r="E48" s="14" t="str">
        <f>HYPERLINK("#'Full Results'!A319", "319")</f>
        <v>319</v>
      </c>
      <c r="F48" t="s">
        <v>130</v>
      </c>
    </row>
    <row r="49" spans="3:6" x14ac:dyDescent="0.35">
      <c r="C49">
        <v>41</v>
      </c>
      <c r="D49" s="8" t="str">
        <f>HYPERLINK("#'Table 41'!A1", "To what extent do you agree or disagree with each of the following statements?  : Charities do too much work that the Government should be doing")</f>
        <v>To what extent do you agree or disagree with each of the following statements?  : Charities do too much work that the Government should be doing</v>
      </c>
      <c r="E49" s="14" t="str">
        <f>HYPERLINK("#'Full Results'!A327", "327")</f>
        <v>327</v>
      </c>
      <c r="F49" t="s">
        <v>130</v>
      </c>
    </row>
    <row r="50" spans="3:6" x14ac:dyDescent="0.35">
      <c r="C50">
        <v>42</v>
      </c>
      <c r="D50" s="8" t="str">
        <f>HYPERLINK("#'Table 42'!A1", "To what extent do you agree or disagree with each of the following statements?  : There are many children in the UK currently who don't have a good quality education")</f>
        <v>To what extent do you agree or disagree with each of the following statements?  : There are many children in the UK currently who don't have a good quality education</v>
      </c>
      <c r="E50" s="14" t="str">
        <f>HYPERLINK("#'Full Results'!A335", "335")</f>
        <v>335</v>
      </c>
      <c r="F50" t="s">
        <v>130</v>
      </c>
    </row>
    <row r="51" spans="3:6" x14ac:dyDescent="0.35">
      <c r="C51">
        <v>43</v>
      </c>
      <c r="D51" s="8" t="str">
        <f>HYPERLINK("#'Table 43'!A1", "To what extent do you agree or disagree with each of the following statements?  : Businesses should play a greater role creating opportunities for disadvantaged children / young people")</f>
        <v>To what extent do you agree or disagree with each of the following statements?  : Businesses should play a greater role creating opportunities for disadvantaged children / young people</v>
      </c>
      <c r="E51" s="14" t="str">
        <f>HYPERLINK("#'Full Results'!A343", "343")</f>
        <v>343</v>
      </c>
      <c r="F51" t="s">
        <v>130</v>
      </c>
    </row>
    <row r="52" spans="3:6" x14ac:dyDescent="0.35">
      <c r="C52">
        <v>44</v>
      </c>
      <c r="D52" s="8" t="str">
        <f>HYPERLINK("#'Table 44'!A1", "To what extent do you agree or disagree with each of the following statements?  : Giving disadvantaged groups extra support would create a fairer society")</f>
        <v>To what extent do you agree or disagree with each of the following statements?  : Giving disadvantaged groups extra support would create a fairer society</v>
      </c>
      <c r="E52" s="14" t="str">
        <f>HYPERLINK("#'Full Results'!A351", "351")</f>
        <v>351</v>
      </c>
      <c r="F52" t="s">
        <v>130</v>
      </c>
    </row>
    <row r="53" spans="3:6" x14ac:dyDescent="0.35">
      <c r="C53">
        <v>45</v>
      </c>
      <c r="D53" s="8" t="str">
        <f>HYPERLINK("#'Table 45'!A1", "To what extent do you agree or disagree with each of the following statements?  : Education is the most important investment a government can make for the future economy")</f>
        <v>To what extent do you agree or disagree with each of the following statements?  : Education is the most important investment a government can make for the future economy</v>
      </c>
      <c r="E53" s="14" t="str">
        <f>HYPERLINK("#'Full Results'!A359", "359")</f>
        <v>359</v>
      </c>
      <c r="F53" t="s">
        <v>130</v>
      </c>
    </row>
    <row r="54" spans="3:6" x14ac:dyDescent="0.35">
      <c r="C54">
        <v>46</v>
      </c>
      <c r="D54" s="8" t="str">
        <f>HYPERLINK("#'Table 46'!A1", "Which of the following industries are you interested in pursuing a career in, if any? Please select all that apply.  ")</f>
        <v>Which of the following industries are you interested in pursuing a career in, if any? Please select all that apply.  </v>
      </c>
      <c r="E54" s="14" t="str">
        <f>HYPERLINK("#'Full Results'!A367", "367")</f>
        <v>367</v>
      </c>
      <c r="F54" t="s">
        <v>130</v>
      </c>
    </row>
    <row r="55" spans="3:6" x14ac:dyDescent="0.35">
      <c r="C55">
        <v>47</v>
      </c>
      <c r="D55" s="8" t="str">
        <f>HYPERLINK("#'Table 47'!A1", "When it comes to finding a job, which of the following aspects are most important to you?Please select all that apply.  ")</f>
        <v>When it comes to finding a job, which of the following aspects are most important to you?Please select all that apply.  </v>
      </c>
      <c r="E55" s="14" t="str">
        <f>HYPERLINK("#'Full Results'!A384", "384")</f>
        <v>384</v>
      </c>
      <c r="F55" t="s">
        <v>130</v>
      </c>
    </row>
    <row r="56" spans="3:6" x14ac:dyDescent="0.35">
      <c r="C56">
        <v>48</v>
      </c>
      <c r="D56" s="8" t="str">
        <f>HYPERLINK("#'Table 48'!A1", "Grid Summary: When it comes to your career, which of the following comes closest to your view?  ")</f>
        <v>Grid Summary: When it comes to your career, which of the following comes closest to your view?  </v>
      </c>
      <c r="E56" s="7"/>
      <c r="F56" t="s">
        <v>130</v>
      </c>
    </row>
    <row r="57" spans="3:6" x14ac:dyDescent="0.35">
      <c r="C57">
        <v>49</v>
      </c>
      <c r="D57" s="8" t="str">
        <f>HYPERLINK("#'Table 49'!A1", "When it comes to your career, which of the following comes closest to your view?  : I know exactly what I want to do for the rest of my life|I have no idea what I want to do for the rest of my life")</f>
        <v>When it comes to your career, which of the following comes closest to your view?  : I know exactly what I want to do for the rest of my life|I have no idea what I want to do for the rest of my life</v>
      </c>
      <c r="E57" s="14" t="str">
        <f>HYPERLINK("#'Full Results'!A405", "405")</f>
        <v>405</v>
      </c>
      <c r="F57" t="s">
        <v>130</v>
      </c>
    </row>
    <row r="58" spans="3:6" x14ac:dyDescent="0.35">
      <c r="C58">
        <v>50</v>
      </c>
      <c r="D58" s="8" t="str">
        <f>HYPERLINK("#'Table 50'!A1", "When it comes to your career, which of the following comes closest to your view?  : Earning a lot of money is more important than doing meaningful work|Doing meaningful work is more important than earning a lot of money")</f>
        <v>When it comes to your career, which of the following comes closest to your view?  : Earning a lot of money is more important than doing meaningful work|Doing meaningful work is more important than earning a lot of money</v>
      </c>
      <c r="E58" s="14" t="str">
        <f>HYPERLINK("#'Full Results'!A413", "413")</f>
        <v>413</v>
      </c>
      <c r="F58" t="s">
        <v>130</v>
      </c>
    </row>
    <row r="59" spans="3:6" x14ac:dyDescent="0.35">
      <c r="C59">
        <v>51</v>
      </c>
      <c r="D59" s="8" t="str">
        <f>HYPERLINK("#'Table 51'!A1", "When it comes to your career, which of the following comes closest to your view?  : I would rather have a good work-life balance than earn a lot of money|I would rather earn a lot of money than have a good work-life balance")</f>
        <v>When it comes to your career, which of the following comes closest to your view?  : I would rather have a good work-life balance than earn a lot of money|I would rather earn a lot of money than have a good work-life balance</v>
      </c>
      <c r="E59" s="14" t="str">
        <f>HYPERLINK("#'Full Results'!A421", "421")</f>
        <v>421</v>
      </c>
      <c r="F59" t="s">
        <v>130</v>
      </c>
    </row>
    <row r="60" spans="3:6" x14ac:dyDescent="0.35">
      <c r="C60">
        <v>52</v>
      </c>
      <c r="D60" s="8" t="str">
        <f>HYPERLINK("#'Table 52'!A1", "When it comes to your career, which of the following comes closest to your view?  : I work to live|I live to work")</f>
        <v>When it comes to your career, which of the following comes closest to your view?  : I work to live|I live to work</v>
      </c>
      <c r="E60" s="14" t="str">
        <f>HYPERLINK("#'Full Results'!A429", "429")</f>
        <v>429</v>
      </c>
      <c r="F60" t="s">
        <v>130</v>
      </c>
    </row>
    <row r="61" spans="3:6" x14ac:dyDescent="0.35">
      <c r="C61">
        <v>53</v>
      </c>
      <c r="D61" s="8" t="str">
        <f>HYPERLINK("#'Table 53'!A1", "When it comes to your career, which of the following comes closest to your view?  : I would rather work hard and progress rapidly in a job|I would rather have a comfortable work load and a stable job")</f>
        <v>When it comes to your career, which of the following comes closest to your view?  : I would rather work hard and progress rapidly in a job|I would rather have a comfortable work load and a stable job</v>
      </c>
      <c r="E61" s="14" t="str">
        <f>HYPERLINK("#'Full Results'!A437", "437")</f>
        <v>437</v>
      </c>
      <c r="F61" t="s">
        <v>130</v>
      </c>
    </row>
    <row r="62" spans="3:6" x14ac:dyDescent="0.35">
      <c r="C62">
        <v>54</v>
      </c>
      <c r="D62" s="8" t="str">
        <f>HYPERLINK("#'Table 54'!A1", "Grid Summary: And when it comes to the day-to-day parts of a job, which of the following comes closest to your view?")</f>
        <v>Grid Summary: And when it comes to the day-to-day parts of a job, which of the following comes closest to your view?</v>
      </c>
      <c r="E62" s="7"/>
      <c r="F62" t="s">
        <v>130</v>
      </c>
    </row>
    <row r="63" spans="3:6" x14ac:dyDescent="0.35">
      <c r="C63">
        <v>55</v>
      </c>
      <c r="D63" s="8" t="str">
        <f>HYPERLINK("#'Table 55'!A1", "And when it comes to the day-to-day parts of a job, which of the following comes closest to your view?: I want to be entirely in-person when I’m working|I want to be entirely remote when I’m working")</f>
        <v>And when it comes to the day-to-day parts of a job, which of the following comes closest to your view?: I want to be entirely in-person when I’m working|I want to be entirely remote when I’m working</v>
      </c>
      <c r="E63" s="14" t="str">
        <f>HYPERLINK("#'Full Results'!A445", "445")</f>
        <v>445</v>
      </c>
      <c r="F63" t="s">
        <v>130</v>
      </c>
    </row>
    <row r="64" spans="3:6" x14ac:dyDescent="0.35">
      <c r="C64">
        <v>56</v>
      </c>
      <c r="D64" s="8" t="str">
        <f>HYPERLINK("#'Table 56'!A1", "And when it comes to the day-to-day parts of a job, which of the following comes closest to your view?: I greatly prefer working with members of a team|I greatly prefer working by myself")</f>
        <v>And when it comes to the day-to-day parts of a job, which of the following comes closest to your view?: I greatly prefer working with members of a team|I greatly prefer working by myself</v>
      </c>
      <c r="E64" s="14" t="str">
        <f>HYPERLINK("#'Full Results'!A453", "453")</f>
        <v>453</v>
      </c>
      <c r="F64" t="s">
        <v>130</v>
      </c>
    </row>
    <row r="65" spans="3:6" x14ac:dyDescent="0.35">
      <c r="C65">
        <v>57</v>
      </c>
      <c r="D65" s="8" t="str">
        <f>HYPERLINK("#'Table 57'!A1", "And when it comes to the day-to-day parts of a job, which of the following comes closest to your view?: I greatly prefer hands-on work|I greatly prefer working at a desk")</f>
        <v>And when it comes to the day-to-day parts of a job, which of the following comes closest to your view?: I greatly prefer hands-on work|I greatly prefer working at a desk</v>
      </c>
      <c r="E65" s="14" t="str">
        <f>HYPERLINK("#'Full Results'!A461", "461")</f>
        <v>461</v>
      </c>
      <c r="F65" t="s">
        <v>130</v>
      </c>
    </row>
    <row r="66" spans="3:6" x14ac:dyDescent="0.35">
      <c r="C66">
        <v>58</v>
      </c>
      <c r="D66" s="8" t="str">
        <f>HYPERLINK("#'Table 58'!A1", " In your view, how soon after starting a new job would you expect your first salary raise?")</f>
        <v xml:space="preserve"> In your view, how soon after starting a new job would you expect your first salary raise?</v>
      </c>
      <c r="E66" s="14" t="str">
        <f>HYPERLINK("#'Full Results'!A469", "469")</f>
        <v>469</v>
      </c>
      <c r="F66" t="s">
        <v>130</v>
      </c>
    </row>
    <row r="67" spans="3:6" x14ac:dyDescent="0.35">
      <c r="C67">
        <v>59</v>
      </c>
      <c r="D67" s="8" t="str">
        <f>HYPERLINK("#'Table 59'!A1", " In your view, how soon after starting a new job would you expect your first promotion?  ")</f>
        <v xml:space="preserve"> In your view, how soon after starting a new job would you expect your first promotion?  </v>
      </c>
      <c r="E67" s="14" t="str">
        <f>HYPERLINK("#'Full Results'!A481", "481")</f>
        <v>481</v>
      </c>
      <c r="F67" t="s">
        <v>130</v>
      </c>
    </row>
    <row r="68" spans="3:6" x14ac:dyDescent="0.35">
      <c r="C68">
        <v>60</v>
      </c>
      <c r="D68" s="8" t="str">
        <f>HYPERLINK("#'Table 60'!A1", "What are your overall career goals?Please select all that apply.  ")</f>
        <v>What are your overall career goals?Please select all that apply.  </v>
      </c>
      <c r="E68" s="14" t="str">
        <f>HYPERLINK("#'Full Results'!A493", "493")</f>
        <v>493</v>
      </c>
      <c r="F68" t="s">
        <v>130</v>
      </c>
    </row>
    <row r="69" spans="3:6" x14ac:dyDescent="0.35">
      <c r="C69">
        <v>61</v>
      </c>
      <c r="D69" s="8" t="str">
        <f>HYPERLINK("#'Table 61'!A1", "Grid Summary: To what extent have you considered doing the following jobs in your career, if at all?  ")</f>
        <v>Grid Summary: To what extent have you considered doing the following jobs in your career, if at all?  </v>
      </c>
      <c r="E69" s="7"/>
      <c r="F69" t="s">
        <v>130</v>
      </c>
    </row>
    <row r="70" spans="3:6" x14ac:dyDescent="0.35">
      <c r="C70">
        <v>62</v>
      </c>
      <c r="D70" s="8" t="str">
        <f>HYPERLINK("#'Table 62'!A1", "To what extent have you considered doing the following jobs in your career, if at all?  : Teacher")</f>
        <v>To what extent have you considered doing the following jobs in your career, if at all?  : Teacher</v>
      </c>
      <c r="E70" s="14" t="str">
        <f>HYPERLINK("#'Full Results'!A512", "512")</f>
        <v>512</v>
      </c>
      <c r="F70" t="s">
        <v>130</v>
      </c>
    </row>
    <row r="71" spans="3:6" x14ac:dyDescent="0.35">
      <c r="C71">
        <v>63</v>
      </c>
      <c r="D71" s="8" t="str">
        <f>HYPERLINK("#'Table 63'!A1", "To what extent have you considered doing the following jobs in your career, if at all?  : Police officer")</f>
        <v>To what extent have you considered doing the following jobs in your career, if at all?  : Police officer</v>
      </c>
      <c r="E71" s="14" t="str">
        <f>HYPERLINK("#'Full Results'!A520", "520")</f>
        <v>520</v>
      </c>
      <c r="F71" t="s">
        <v>130</v>
      </c>
    </row>
    <row r="72" spans="3:6" x14ac:dyDescent="0.35">
      <c r="C72">
        <v>64</v>
      </c>
      <c r="D72" s="8" t="str">
        <f>HYPERLINK("#'Table 64'!A1", "To what extent have you considered doing the following jobs in your career, if at all?  : Nurse")</f>
        <v>To what extent have you considered doing the following jobs in your career, if at all?  : Nurse</v>
      </c>
      <c r="E72" s="14" t="str">
        <f>HYPERLINK("#'Full Results'!A528", "528")</f>
        <v>528</v>
      </c>
      <c r="F72" t="s">
        <v>130</v>
      </c>
    </row>
    <row r="73" spans="3:6" x14ac:dyDescent="0.35">
      <c r="C73">
        <v>65</v>
      </c>
      <c r="D73" s="8" t="str">
        <f>HYPERLINK("#'Table 65'!A1", "To what extent have you considered doing the following jobs in your career, if at all?  : Bar worker")</f>
        <v>To what extent have you considered doing the following jobs in your career, if at all?  : Bar worker</v>
      </c>
      <c r="E73" s="14" t="str">
        <f>HYPERLINK("#'Full Results'!A536", "536")</f>
        <v>536</v>
      </c>
      <c r="F73" t="s">
        <v>130</v>
      </c>
    </row>
    <row r="74" spans="3:6" x14ac:dyDescent="0.35">
      <c r="C74">
        <v>66</v>
      </c>
      <c r="D74" s="8" t="str">
        <f>HYPERLINK("#'Table 66'!A1", "To what extent have you considered doing the following jobs in your career, if at all?  : Banker / accountant")</f>
        <v>To what extent have you considered doing the following jobs in your career, if at all?  : Banker / accountant</v>
      </c>
      <c r="E74" s="14" t="str">
        <f>HYPERLINK("#'Full Results'!A544", "544")</f>
        <v>544</v>
      </c>
      <c r="F74" t="s">
        <v>130</v>
      </c>
    </row>
    <row r="75" spans="3:6" x14ac:dyDescent="0.35">
      <c r="C75">
        <v>67</v>
      </c>
      <c r="D75" s="8" t="str">
        <f>HYPERLINK("#'Table 67'!A1", "To what extent have you considered doing the following jobs in your career, if at all?  : Consultant")</f>
        <v>To what extent have you considered doing the following jobs in your career, if at all?  : Consultant</v>
      </c>
      <c r="E75" s="14" t="str">
        <f>HYPERLINK("#'Full Results'!A552", "552")</f>
        <v>552</v>
      </c>
      <c r="F75" t="s">
        <v>130</v>
      </c>
    </row>
    <row r="76" spans="3:6" x14ac:dyDescent="0.35">
      <c r="C76">
        <v>68</v>
      </c>
      <c r="D76" s="8" t="str">
        <f>HYPERLINK("#'Table 68'!A1", "To what extent have you considered doing the following jobs in your career, if at all?  : Doctor")</f>
        <v>To what extent have you considered doing the following jobs in your career, if at all?  : Doctor</v>
      </c>
      <c r="E76" s="14" t="str">
        <f>HYPERLINK("#'Full Results'!A560", "560")</f>
        <v>560</v>
      </c>
      <c r="F76" t="s">
        <v>130</v>
      </c>
    </row>
    <row r="77" spans="3:6" x14ac:dyDescent="0.35">
      <c r="C77">
        <v>69</v>
      </c>
      <c r="D77" s="8" t="str">
        <f>HYPERLINK("#'Table 69'!A1", "To what extent have you considered doing the following jobs in your career, if at all?  : Social worker")</f>
        <v>To what extent have you considered doing the following jobs in your career, if at all?  : Social worker</v>
      </c>
      <c r="E77" s="14" t="str">
        <f>HYPERLINK("#'Full Results'!A568", "568")</f>
        <v>568</v>
      </c>
      <c r="F77" t="s">
        <v>130</v>
      </c>
    </row>
    <row r="78" spans="3:6" x14ac:dyDescent="0.35">
      <c r="C78">
        <v>70</v>
      </c>
      <c r="D78" s="8" t="str">
        <f>HYPERLINK("#'Table 70'!A1", "To what extent have you considered doing the following jobs in your career, if at all?  : Data analyst")</f>
        <v>To what extent have you considered doing the following jobs in your career, if at all?  : Data analyst</v>
      </c>
      <c r="E78" s="14" t="str">
        <f>HYPERLINK("#'Full Results'!A576", "576")</f>
        <v>576</v>
      </c>
      <c r="F78" t="s">
        <v>130</v>
      </c>
    </row>
    <row r="79" spans="3:6" x14ac:dyDescent="0.35">
      <c r="C79">
        <v>71</v>
      </c>
      <c r="D79" s="8" t="str">
        <f>HYPERLINK("#'Table 71'!A1", "To what extent have you considered doing the following jobs in your career, if at all?  : Politician")</f>
        <v>To what extent have you considered doing the following jobs in your career, if at all?  : Politician</v>
      </c>
      <c r="E79" s="14" t="str">
        <f>HYPERLINK("#'Full Results'!A584", "584")</f>
        <v>584</v>
      </c>
      <c r="F79" t="s">
        <v>130</v>
      </c>
    </row>
    <row r="80" spans="3:6" x14ac:dyDescent="0.35">
      <c r="C80">
        <v>72</v>
      </c>
      <c r="D80" s="8" t="str">
        <f>HYPERLINK("#'Table 72'!A1", "To what extent have you considered doing the following jobs in your career, if at all?  : Lawyer")</f>
        <v>To what extent have you considered doing the following jobs in your career, if at all?  : Lawyer</v>
      </c>
      <c r="E80" s="14" t="str">
        <f>HYPERLINK("#'Full Results'!A592", "592")</f>
        <v>592</v>
      </c>
      <c r="F80" t="s">
        <v>130</v>
      </c>
    </row>
    <row r="81" spans="3:6" x14ac:dyDescent="0.35">
      <c r="C81">
        <v>73</v>
      </c>
      <c r="D81" s="8" t="str">
        <f>HYPERLINK("#'Table 73'!A1", "To what extent have you considered doing the following jobs in your career, if at all?  : Farmer")</f>
        <v>To what extent have you considered doing the following jobs in your career, if at all?  : Farmer</v>
      </c>
      <c r="E81" s="14" t="str">
        <f>HYPERLINK("#'Full Results'!A600", "600")</f>
        <v>600</v>
      </c>
      <c r="F81" t="s">
        <v>130</v>
      </c>
    </row>
    <row r="82" spans="3:6" x14ac:dyDescent="0.35">
      <c r="C82">
        <v>74</v>
      </c>
      <c r="D82" s="8" t="str">
        <f>HYPERLINK("#'Table 74'!A1", "Sometimes people talk about jobs having a “purpose” e.g. doing something good for the world or society.Which of the following jobs, if any, would you say have a “purpose” like this?Please select any which apply  ")</f>
        <v>Sometimes people talk about jobs having a “purpose” e.g. doing something good for the world or society.Which of the following jobs, if any, would you say have a “purpose” like this?Please select any which apply  </v>
      </c>
      <c r="E82" s="14" t="str">
        <f>HYPERLINK("#'Full Results'!A608", "608")</f>
        <v>608</v>
      </c>
      <c r="F82" t="s">
        <v>130</v>
      </c>
    </row>
    <row r="83" spans="3:6" x14ac:dyDescent="0.35">
      <c r="C83">
        <v>75</v>
      </c>
      <c r="D83" s="8" t="str">
        <f>HYPERLINK("#'Table 75'!A1", " Which of the following best describes how you feel about teaching as a career?  ")</f>
        <v xml:space="preserve"> Which of the following best describes how you feel about teaching as a career?  </v>
      </c>
      <c r="E83" s="14" t="str">
        <f>HYPERLINK("#'Full Results'!A625", "625")</f>
        <v>625</v>
      </c>
      <c r="F83" t="s">
        <v>130</v>
      </c>
    </row>
    <row r="84" spans="3:6" x14ac:dyDescent="0.35">
      <c r="C84">
        <v>76</v>
      </c>
      <c r="D84" s="8" t="str">
        <f>HYPERLINK("#'Table 76'!A1", "Which of the following school subjects would you feel able to teach at the primary school level, if any? Please select all that apply  ")</f>
        <v>Which of the following school subjects would you feel able to teach at the primary school level, if any? Please select all that apply  </v>
      </c>
      <c r="E84" s="14" t="str">
        <f>HYPERLINK("#'Full Results'!A634", "634")</f>
        <v>634</v>
      </c>
      <c r="F84" t="s">
        <v>130</v>
      </c>
    </row>
    <row r="85" spans="3:6" x14ac:dyDescent="0.35">
      <c r="C85">
        <v>77</v>
      </c>
      <c r="D85" s="8" t="str">
        <f>HYPERLINK("#'Table 77'!A1", "Which of the following school subjects would you feel able to teach at the secondary school level, if any? Please select all that apply  ")</f>
        <v>Which of the following school subjects would you feel able to teach at the secondary school level, if any? Please select all that apply  </v>
      </c>
      <c r="E85" s="14" t="str">
        <f>HYPERLINK("#'Full Results'!A650", "650")</f>
        <v>650</v>
      </c>
      <c r="F85" t="s">
        <v>130</v>
      </c>
    </row>
    <row r="86" spans="3:6" x14ac:dyDescent="0.35">
      <c r="C86">
        <v>78</v>
      </c>
      <c r="D86" s="8" t="str">
        <f>HYPERLINK("#'Table 78'!A1", " When thinking about your personal skills and abilities, do you think you could be a teacher, if you wanted to?  ")</f>
        <v xml:space="preserve"> When thinking about your personal skills and abilities, do you think you could be a teacher, if you wanted to?  </v>
      </c>
      <c r="E86" s="14" t="str">
        <f>HYPERLINK("#'Full Results'!A668", "668")</f>
        <v>668</v>
      </c>
      <c r="F86" t="s">
        <v>130</v>
      </c>
    </row>
    <row r="87" spans="3:6" x14ac:dyDescent="0.35">
      <c r="C87">
        <v>79</v>
      </c>
      <c r="D87" s="8" t="str">
        <f>HYPERLINK("#'Table 79'!A1", " When thinking about the qualifications needed to become a teacher, do you think you would be eligible to become a teacher?      If you are currently in school or university, please think about the qualifications you would have after you complete...")</f>
        <v xml:space="preserve"> When thinking about the qualifications needed to become a teacher, do you think you would be eligible to become a teacher?      If you are currently in school or university, please think about the qualifications you would have after you complete...</v>
      </c>
      <c r="E87" s="14" t="str">
        <f>HYPERLINK("#'Full Results'!A676", "676")</f>
        <v>676</v>
      </c>
      <c r="F87" t="s">
        <v>130</v>
      </c>
    </row>
    <row r="88" spans="3:6" x14ac:dyDescent="0.35">
      <c r="C88">
        <v>80</v>
      </c>
      <c r="D88" s="8" t="str">
        <f>HYPERLINK("#'Table 80'!A1", " Which of the following comes closest to your view?")</f>
        <v xml:space="preserve"> Which of the following comes closest to your view?</v>
      </c>
      <c r="E88" s="14" t="str">
        <f>HYPERLINK("#'Full Results'!A684", "684")</f>
        <v>684</v>
      </c>
      <c r="F88" t="s">
        <v>130</v>
      </c>
    </row>
    <row r="89" spans="3:6" x14ac:dyDescent="0.35">
      <c r="C89">
        <v>81</v>
      </c>
      <c r="D89" s="8" t="str">
        <f>HYPERLINK("#'Table 81'!A1", "Which of the following, if any, do you think you need in order to be a teacher?Please select any which apply")</f>
        <v>Which of the following, if any, do you think you need in order to be a teacher?Please select any which apply</v>
      </c>
      <c r="E89" s="14" t="str">
        <f>HYPERLINK("#'Full Results'!A692", "692")</f>
        <v>692</v>
      </c>
      <c r="F89" t="s">
        <v>130</v>
      </c>
    </row>
    <row r="90" spans="3:6" x14ac:dyDescent="0.35">
      <c r="C90">
        <v>82</v>
      </c>
      <c r="D90" s="8" t="str">
        <f>HYPERLINK("#'Table 82'!A1", "And which of the following, if any, do you think are most important for a teacher to have?Please select up to three of the following  ")</f>
        <v>And which of the following, if any, do you think are most important for a teacher to have?Please select up to three of the following  </v>
      </c>
      <c r="E90" s="14" t="str">
        <f>HYPERLINK("#'Full Results'!A711", "711")</f>
        <v>711</v>
      </c>
      <c r="F90" t="s">
        <v>130</v>
      </c>
    </row>
    <row r="91" spans="3:6" x14ac:dyDescent="0.35">
      <c r="C91">
        <v>83</v>
      </c>
      <c r="D91" s="8" t="str">
        <f>HYPERLINK("#'Table 83'!A1", "Grid Summary: Thinking about teaching specifically, which of the following comes closest to your view on teaching?  ")</f>
        <v>Grid Summary: Thinking about teaching specifically, which of the following comes closest to your view on teaching?  </v>
      </c>
      <c r="E91" s="7"/>
      <c r="F91" t="s">
        <v>130</v>
      </c>
    </row>
    <row r="92" spans="3:6" x14ac:dyDescent="0.35">
      <c r="C92">
        <v>84</v>
      </c>
      <c r="D92" s="8" t="str">
        <f>HYPERLINK("#'Table 84'!A1", "Thinking about teaching specifically, which of the following comes closest to your view on teaching?  : Teachers are well-paid|Teachers are poorly paid")</f>
        <v>Thinking about teaching specifically, which of the following comes closest to your view on teaching?  : Teachers are well-paid|Teachers are poorly paid</v>
      </c>
      <c r="E92" s="14" t="str">
        <f>HYPERLINK("#'Full Results'!A730", "730")</f>
        <v>730</v>
      </c>
      <c r="F92" t="s">
        <v>130</v>
      </c>
    </row>
    <row r="93" spans="3:6" x14ac:dyDescent="0.35">
      <c r="C93">
        <v>85</v>
      </c>
      <c r="D93" s="8" t="str">
        <f>HYPERLINK("#'Table 85'!A1", "Thinking about teaching specifically, which of the following comes closest to your view on teaching?  : Teachers get a lot of benefits alongside their salary|Teachers do not get many benefits alongside their salary")</f>
        <v>Thinking about teaching specifically, which of the following comes closest to your view on teaching?  : Teachers get a lot of benefits alongside their salary|Teachers do not get many benefits alongside their salary</v>
      </c>
      <c r="E93" s="14" t="str">
        <f>HYPERLINK("#'Full Results'!A738", "738")</f>
        <v>738</v>
      </c>
      <c r="F93" t="s">
        <v>130</v>
      </c>
    </row>
    <row r="94" spans="3:6" x14ac:dyDescent="0.35">
      <c r="C94">
        <v>86</v>
      </c>
      <c r="D94" s="8" t="str">
        <f>HYPERLINK("#'Table 86'!A1", "Thinking about teaching specifically, which of the following comes closest to your view on teaching?  : A good teacher makes a lot of difference to their students|How good a teacher is does not make much of a difference to their students")</f>
        <v>Thinking about teaching specifically, which of the following comes closest to your view on teaching?  : A good teacher makes a lot of difference to their students|How good a teacher is does not make much of a difference to their students</v>
      </c>
      <c r="E94" s="14" t="str">
        <f>HYPERLINK("#'Full Results'!A746", "746")</f>
        <v>746</v>
      </c>
      <c r="F94" t="s">
        <v>130</v>
      </c>
    </row>
    <row r="95" spans="3:6" x14ac:dyDescent="0.35">
      <c r="C95">
        <v>87</v>
      </c>
      <c r="D95" s="8" t="str">
        <f>HYPERLINK("#'Table 87'!A1", "Thinking about teaching specifically, which of the following comes closest to your view on teaching?  : Teachers have a lot of power to make a difference|Teachers don't have any power to make a difference")</f>
        <v>Thinking about teaching specifically, which of the following comes closest to your view on teaching?  : Teachers have a lot of power to make a difference|Teachers don't have any power to make a difference</v>
      </c>
      <c r="E95" s="14" t="str">
        <f>HYPERLINK("#'Full Results'!A754", "754")</f>
        <v>754</v>
      </c>
      <c r="F95" t="s">
        <v>130</v>
      </c>
    </row>
    <row r="96" spans="3:6" x14ac:dyDescent="0.35">
      <c r="C96">
        <v>88</v>
      </c>
      <c r="D96" s="8" t="str">
        <f>HYPERLINK("#'Table 88'!A1", "Thinking about teaching specifically, which of the following comes closest to your view on teaching?  : Teaching is easy|Teaching is difficult")</f>
        <v>Thinking about teaching specifically, which of the following comes closest to your view on teaching?  : Teaching is easy|Teaching is difficult</v>
      </c>
      <c r="E96" s="14" t="str">
        <f>HYPERLINK("#'Full Results'!A762", "762")</f>
        <v>762</v>
      </c>
      <c r="F96" t="s">
        <v>130</v>
      </c>
    </row>
    <row r="97" spans="3:6" x14ac:dyDescent="0.35">
      <c r="C97">
        <v>89</v>
      </c>
      <c r="D97" s="8" t="str">
        <f>HYPERLINK("#'Table 89'!A1", "Thinking about teaching specifically, which of the following comes closest to your view on teaching?  : Teachers develop skills while teaching that are transferable to other careers|Teachers develop skills while teaching that are not applicable t...")</f>
        <v>Thinking about teaching specifically, which of the following comes closest to your view on teaching?  : Teachers develop skills while teaching that are transferable to other careers|Teachers develop skills while teaching that are not applicable t...</v>
      </c>
      <c r="E97" s="14" t="str">
        <f>HYPERLINK("#'Full Results'!A770", "770")</f>
        <v>770</v>
      </c>
      <c r="F97" t="s">
        <v>130</v>
      </c>
    </row>
    <row r="98" spans="3:6" x14ac:dyDescent="0.35">
      <c r="C98">
        <v>90</v>
      </c>
      <c r="D98" s="8" t="str">
        <f>HYPERLINK("#'Table 90'!A1", " Thinking about what makes a good teacher, which of the following comes closest to your view?   ")</f>
        <v xml:space="preserve"> Thinking about what makes a good teacher, which of the following comes closest to your view?   </v>
      </c>
      <c r="E98" s="14" t="str">
        <f>HYPERLINK("#'Full Results'!A778", "778")</f>
        <v>778</v>
      </c>
      <c r="F98" t="s">
        <v>130</v>
      </c>
    </row>
    <row r="99" spans="3:6" x14ac:dyDescent="0.35">
      <c r="C99">
        <v>91</v>
      </c>
      <c r="D99" s="8" t="str">
        <f>HYPERLINK("#'Table 91'!A1", " Thinking about what makes a good teacher, which of the following comes closest to your view?   ")</f>
        <v xml:space="preserve"> Thinking about what makes a good teacher, which of the following comes closest to your view?   </v>
      </c>
      <c r="E99" s="14" t="str">
        <f>HYPERLINK("#'Full Results'!A789", "789")</f>
        <v>789</v>
      </c>
      <c r="F99" t="s">
        <v>130</v>
      </c>
    </row>
    <row r="100" spans="3:6" x14ac:dyDescent="0.35">
      <c r="C100">
        <v>92</v>
      </c>
      <c r="D100" s="8" t="str">
        <f>HYPERLINK("#'Table 92'!A1", "Grid Summary: And when thinking about how new teachers should be recruited, which of the following comes closest to your view?  ")</f>
        <v>Grid Summary: And when thinking about how new teachers should be recruited, which of the following comes closest to your view?  </v>
      </c>
      <c r="E100" s="7"/>
      <c r="F100" t="s">
        <v>130</v>
      </c>
    </row>
    <row r="101" spans="3:6" x14ac:dyDescent="0.35">
      <c r="C101">
        <v>93</v>
      </c>
      <c r="D101" s="8" t="str">
        <f>HYPERLINK("#'Table 93'!A1", "And when thinking about how new teachers should be recruited, which of the following comes closest to your view?  : Top-performing students should be recruited as teachers|Teacher recruitment should not be based on academic ability")</f>
        <v>And when thinking about how new teachers should be recruited, which of the following comes closest to your view?  : Top-performing students should be recruited as teachers|Teacher recruitment should not be based on academic ability</v>
      </c>
      <c r="E101" s="14" t="str">
        <f>HYPERLINK("#'Full Results'!A800", "800")</f>
        <v>800</v>
      </c>
      <c r="F101" t="s">
        <v>130</v>
      </c>
    </row>
    <row r="102" spans="3:6" x14ac:dyDescent="0.35">
      <c r="C102">
        <v>94</v>
      </c>
      <c r="D102" s="8" t="str">
        <f>HYPERLINK("#'Table 94'!A1", "And when thinking about how new teachers should be recruited, which of the following comes closest to your view?  : Teachers who grew up in a similar area as their students are more able to connect with them than other teachers|Teachers who grew ...")</f>
        <v>And when thinking about how new teachers should be recruited, which of the following comes closest to your view?  : Teachers who grew up in a similar area as their students are more able to connect with them than other teachers|Teachers who grew ...</v>
      </c>
      <c r="E102" s="14" t="str">
        <f>HYPERLINK("#'Full Results'!A808", "808")</f>
        <v>808</v>
      </c>
      <c r="F102" t="s">
        <v>130</v>
      </c>
    </row>
    <row r="103" spans="3:6" x14ac:dyDescent="0.35">
      <c r="C103">
        <v>95</v>
      </c>
      <c r="D103" s="8" t="str">
        <f>HYPERLINK("#'Table 95'!A1", "And when thinking about how new teachers should be recruited, which of the following comes closest to your view?  : Teachers from a low-income background will be more successful at teaching in low-income areas than teachers from other socio-econo...")</f>
        <v>And when thinking about how new teachers should be recruited, which of the following comes closest to your view?  : Teachers from a low-income background will be more successful at teaching in low-income areas than teachers from other socio-econo...</v>
      </c>
      <c r="E103" s="14" t="str">
        <f>HYPERLINK("#'Full Results'!A816", "816")</f>
        <v>816</v>
      </c>
      <c r="F103" t="s">
        <v>130</v>
      </c>
    </row>
    <row r="104" spans="3:6" x14ac:dyDescent="0.35">
      <c r="C104">
        <v>96</v>
      </c>
      <c r="D104" s="8" t="str">
        <f>HYPERLINK("#'Table 96'!A1", "Grid Summary: Would you view the following as positive or negative aspects of working as a teacher?  ")</f>
        <v>Grid Summary: Would you view the following as positive or negative aspects of working as a teacher?  </v>
      </c>
      <c r="E104" s="7"/>
      <c r="F104" t="s">
        <v>130</v>
      </c>
    </row>
    <row r="105" spans="3:6" x14ac:dyDescent="0.35">
      <c r="C105">
        <v>97</v>
      </c>
      <c r="D105" s="8" t="str">
        <f>HYPERLINK("#'Table 97'!A1", "Would you view the following as positive or negative aspects of working as a teacher?  : Working with young children")</f>
        <v>Would you view the following as positive or negative aspects of working as a teacher?  : Working with young children</v>
      </c>
      <c r="E105" s="14" t="str">
        <f>HYPERLINK("#'Full Results'!A824", "824")</f>
        <v>824</v>
      </c>
      <c r="F105" t="s">
        <v>130</v>
      </c>
    </row>
    <row r="106" spans="3:6" x14ac:dyDescent="0.35">
      <c r="C106">
        <v>98</v>
      </c>
      <c r="D106" s="8" t="str">
        <f>HYPERLINK("#'Table 98'!A1", "Would you view the following as positive or negative aspects of working as a teacher?  : Working with teenagers")</f>
        <v>Would you view the following as positive or negative aspects of working as a teacher?  : Working with teenagers</v>
      </c>
      <c r="E106" s="14" t="str">
        <f>HYPERLINK("#'Full Results'!A835", "835")</f>
        <v>835</v>
      </c>
      <c r="F106" t="s">
        <v>130</v>
      </c>
    </row>
    <row r="107" spans="3:6" x14ac:dyDescent="0.35">
      <c r="C107">
        <v>99</v>
      </c>
      <c r="D107" s="8" t="str">
        <f>HYPERLINK("#'Table 99'!A1", "Would you view the following as positive or negative aspects of working as a teacher?  : Designing your own lessons")</f>
        <v>Would you view the following as positive or negative aspects of working as a teacher?  : Designing your own lessons</v>
      </c>
      <c r="E107" s="14" t="str">
        <f>HYPERLINK("#'Full Results'!A846", "846")</f>
        <v>846</v>
      </c>
      <c r="F107" t="s">
        <v>130</v>
      </c>
    </row>
    <row r="108" spans="3:6" x14ac:dyDescent="0.35">
      <c r="C108">
        <v>100</v>
      </c>
      <c r="D108" s="8" t="str">
        <f>HYPERLINK("#'Table 100'!A1", "Would you view the following as positive or negative aspects of working as a teacher?  : Working mainly during school hours")</f>
        <v>Would you view the following as positive or negative aspects of working as a teacher?  : Working mainly during school hours</v>
      </c>
      <c r="E108" s="14" t="str">
        <f>HYPERLINK("#'Full Results'!A857", "857")</f>
        <v>857</v>
      </c>
      <c r="F108" t="s">
        <v>130</v>
      </c>
    </row>
    <row r="109" spans="3:6" x14ac:dyDescent="0.35">
      <c r="C109">
        <v>101</v>
      </c>
      <c r="D109" s="8" t="str">
        <f>HYPERLINK("#'Table 101'!A1", "Would you view the following as positive or negative aspects of working as a teacher?  : Meeting other people who work in teaching")</f>
        <v>Would you view the following as positive or negative aspects of working as a teacher?  : Meeting other people who work in teaching</v>
      </c>
      <c r="E109" s="14" t="str">
        <f>HYPERLINK("#'Full Results'!A868", "868")</f>
        <v>868</v>
      </c>
      <c r="F109" t="s">
        <v>130</v>
      </c>
    </row>
    <row r="110" spans="3:6" x14ac:dyDescent="0.35">
      <c r="C110">
        <v>102</v>
      </c>
      <c r="D110" s="8" t="str">
        <f>HYPERLINK("#'Table 102'!A1", "Would you view the following as positive or negative aspects of working as a teacher?  : Spending time talking about, and teaching, a subject you are interested in")</f>
        <v>Would you view the following as positive or negative aspects of working as a teacher?  : Spending time talking about, and teaching, a subject you are interested in</v>
      </c>
      <c r="E110" s="14" t="str">
        <f>HYPERLINK("#'Full Results'!A879", "879")</f>
        <v>879</v>
      </c>
      <c r="F110" t="s">
        <v>130</v>
      </c>
    </row>
    <row r="111" spans="3:6" x14ac:dyDescent="0.35">
      <c r="C111">
        <v>103</v>
      </c>
      <c r="D111" s="8" t="str">
        <f>HYPERLINK("#'Table 103'!A1", "Would you view the following as positive or negative aspects of working as a teacher?  : Sharing knowledge with younger generations")</f>
        <v>Would you view the following as positive or negative aspects of working as a teacher?  : Sharing knowledge with younger generations</v>
      </c>
      <c r="E111" s="14" t="str">
        <f>HYPERLINK("#'Full Results'!A890", "890")</f>
        <v>890</v>
      </c>
      <c r="F111" t="s">
        <v>130</v>
      </c>
    </row>
    <row r="112" spans="3:6" x14ac:dyDescent="0.35">
      <c r="C112">
        <v>104</v>
      </c>
      <c r="D112" s="8" t="str">
        <f>HYPERLINK("#'Table 104'!A1", "Would you view the following as positive or negative aspects of working as a teacher?  : Building confidence and abilities in young people")</f>
        <v>Would you view the following as positive or negative aspects of working as a teacher?  : Building confidence and abilities in young people</v>
      </c>
      <c r="E112" s="14" t="str">
        <f>HYPERLINK("#'Full Results'!A901", "901")</f>
        <v>901</v>
      </c>
      <c r="F112" t="s">
        <v>130</v>
      </c>
    </row>
    <row r="113" spans="3:6" x14ac:dyDescent="0.35">
      <c r="C113">
        <v>105</v>
      </c>
      <c r="D113" s="8" t="str">
        <f>HYPERLINK("#'Table 105'!A1", "Would you view the following as positive or negative aspects of working as a teacher?  : Helping all children fulfil their potential")</f>
        <v>Would you view the following as positive or negative aspects of working as a teacher?  : Helping all children fulfil their potential</v>
      </c>
      <c r="E113" s="14" t="str">
        <f>HYPERLINK("#'Full Results'!A912", "912")</f>
        <v>912</v>
      </c>
      <c r="F113" t="s">
        <v>130</v>
      </c>
    </row>
    <row r="114" spans="3:6" x14ac:dyDescent="0.35">
      <c r="C114">
        <v>106</v>
      </c>
      <c r="D114" s="8" t="str">
        <f>HYPERLINK("#'Table 106'!A1", "Would you view the following as positive or negative aspects of working as a teacher?  : Experiencing rapid professional growth")</f>
        <v>Would you view the following as positive or negative aspects of working as a teacher?  : Experiencing rapid professional growth</v>
      </c>
      <c r="E114" s="14" t="str">
        <f>HYPERLINK("#'Full Results'!A923", "923")</f>
        <v>923</v>
      </c>
      <c r="F114" t="s">
        <v>130</v>
      </c>
    </row>
    <row r="115" spans="3:6" x14ac:dyDescent="0.35">
      <c r="C115">
        <v>107</v>
      </c>
      <c r="D115" s="8" t="str">
        <f>HYPERLINK("#'Table 107'!A1", "Would you view the following as positive or negative aspects of working as a teacher?  : Having long, extended holidays")</f>
        <v>Would you view the following as positive or negative aspects of working as a teacher?  : Having long, extended holidays</v>
      </c>
      <c r="E115" s="14" t="str">
        <f>HYPERLINK("#'Full Results'!A934", "934")</f>
        <v>934</v>
      </c>
      <c r="F115" t="s">
        <v>130</v>
      </c>
    </row>
    <row r="116" spans="3:6" x14ac:dyDescent="0.35">
      <c r="C116">
        <v>108</v>
      </c>
      <c r="D116" s="8" t="str">
        <f>HYPERLINK("#'Table 108'!A1", "Would you view the following as positive or negative aspects of working as a teacher?  : Working long days")</f>
        <v>Would you view the following as positive or negative aspects of working as a teacher?  : Working long days</v>
      </c>
      <c r="E116" s="14" t="str">
        <f>HYPERLINK("#'Full Results'!A945", "945")</f>
        <v>945</v>
      </c>
      <c r="F116" t="s">
        <v>130</v>
      </c>
    </row>
    <row r="117" spans="3:6" x14ac:dyDescent="0.35">
      <c r="C117">
        <v>109</v>
      </c>
      <c r="D117" s="8" t="str">
        <f>HYPERLINK("#'Table 109'!A1", "Would you view the following as positive or negative aspects of working as a teacher?  : Marking students’ work")</f>
        <v>Would you view the following as positive or negative aspects of working as a teacher?  : Marking students’ work</v>
      </c>
      <c r="E117" s="14" t="str">
        <f>HYPERLINK("#'Full Results'!A956", "956")</f>
        <v>956</v>
      </c>
      <c r="F117" t="s">
        <v>130</v>
      </c>
    </row>
    <row r="118" spans="3:6" x14ac:dyDescent="0.35">
      <c r="C118">
        <v>110</v>
      </c>
      <c r="D118" s="8" t="str">
        <f>HYPERLINK("#'Table 110'!A1", "Would you view the following as positive or negative aspects of working as a teacher?  : Working in-person for five days a week")</f>
        <v>Would you view the following as positive or negative aspects of working as a teacher?  : Working in-person for five days a week</v>
      </c>
      <c r="E118" s="14" t="str">
        <f>HYPERLINK("#'Full Results'!A967", "967")</f>
        <v>967</v>
      </c>
      <c r="F118" t="s">
        <v>130</v>
      </c>
    </row>
    <row r="119" spans="3:6" x14ac:dyDescent="0.35">
      <c r="C119">
        <v>111</v>
      </c>
      <c r="D119" s="8" t="str">
        <f>HYPERLINK("#'Table 111'!A1", " Which of the following comes closest to your view?  ")</f>
        <v xml:space="preserve"> Which of the following comes closest to your view?  </v>
      </c>
      <c r="E119" s="14" t="str">
        <f>HYPERLINK("#'Full Results'!A978", "978")</f>
        <v>978</v>
      </c>
      <c r="F119" t="s">
        <v>130</v>
      </c>
    </row>
    <row r="120" spans="3:6" x14ac:dyDescent="0.35">
      <c r="C120">
        <v>112</v>
      </c>
      <c r="D120" s="8" t="str">
        <f>HYPERLINK("#'Table 112'!A1", "Grid Summary: Do you agree or disagree with the following?  ")</f>
        <v>Grid Summary: Do you agree or disagree with the following?  </v>
      </c>
      <c r="E120" s="7"/>
      <c r="F120" t="s">
        <v>130</v>
      </c>
    </row>
    <row r="121" spans="3:6" x14ac:dyDescent="0.35">
      <c r="C121">
        <v>113</v>
      </c>
      <c r="D121" s="8" t="str">
        <f>HYPERLINK("#'Table 113'!A1", "Do you agree or disagree with the following?  : I would enjoy working with young children")</f>
        <v>Do you agree or disagree with the following?  : I would enjoy working with young children</v>
      </c>
      <c r="E121" s="14" t="str">
        <f>HYPERLINK("#'Full Results'!A985", "985")</f>
        <v>985</v>
      </c>
      <c r="F121" t="s">
        <v>130</v>
      </c>
    </row>
    <row r="122" spans="3:6" x14ac:dyDescent="0.35">
      <c r="C122">
        <v>114</v>
      </c>
      <c r="D122" s="8" t="str">
        <f>HYPERLINK("#'Table 114'!A1", "Do you agree or disagree with the following?  : I could do anything I put my mind to")</f>
        <v>Do you agree or disagree with the following?  : I could do anything I put my mind to</v>
      </c>
      <c r="E122" s="14" t="str">
        <f>HYPERLINK("#'Full Results'!A999", "999")</f>
        <v>999</v>
      </c>
      <c r="F122" t="s">
        <v>130</v>
      </c>
    </row>
    <row r="123" spans="3:6" x14ac:dyDescent="0.35">
      <c r="C123">
        <v>115</v>
      </c>
      <c r="D123" s="8" t="str">
        <f>HYPERLINK("#'Table 115'!A1", "Do you agree or disagree with the following?  : I can think of a specific teacher I had in the past who inspired me")</f>
        <v>Do you agree or disagree with the following?  : I can think of a specific teacher I had in the past who inspired me</v>
      </c>
      <c r="E123" s="14" t="str">
        <f>HYPERLINK("#'Full Results'!A1013", "1013")</f>
        <v>1013</v>
      </c>
      <c r="F123" t="s">
        <v>130</v>
      </c>
    </row>
    <row r="124" spans="3:6" x14ac:dyDescent="0.35">
      <c r="C124">
        <v>116</v>
      </c>
      <c r="D124" s="8" t="str">
        <f>HYPERLINK("#'Table 116'!A1", "Do you agree or disagree with the following?  : The country will always need teachers")</f>
        <v>Do you agree or disagree with the following?  : The country will always need teachers</v>
      </c>
      <c r="E124" s="14" t="str">
        <f>HYPERLINK("#'Full Results'!A1027", "1027")</f>
        <v>1027</v>
      </c>
      <c r="F124" t="s">
        <v>130</v>
      </c>
    </row>
    <row r="125" spans="3:6" x14ac:dyDescent="0.35">
      <c r="C125">
        <v>117</v>
      </c>
      <c r="D125" s="8" t="str">
        <f>HYPERLINK("#'Table 117'!A1", "Do you agree or disagree with the following?  : Teachers change children’s lives")</f>
        <v>Do you agree or disagree with the following?  : Teachers change children’s lives</v>
      </c>
      <c r="E125" s="14" t="str">
        <f>HYPERLINK("#'Full Results'!A1041", "1041")</f>
        <v>1041</v>
      </c>
      <c r="F125" t="s">
        <v>130</v>
      </c>
    </row>
    <row r="126" spans="3:6" x14ac:dyDescent="0.35">
      <c r="C126">
        <v>118</v>
      </c>
      <c r="D126" s="8" t="str">
        <f>HYPERLINK("#'Table 118'!A1", "Do you agree or disagree with the following?  : I enjoy public speaking")</f>
        <v>Do you agree or disagree with the following?  : I enjoy public speaking</v>
      </c>
      <c r="E126" s="14" t="str">
        <f>HYPERLINK("#'Full Results'!A1055", "1055")</f>
        <v>1055</v>
      </c>
      <c r="F126" t="s">
        <v>130</v>
      </c>
    </row>
    <row r="127" spans="3:6" x14ac:dyDescent="0.35">
      <c r="C127">
        <v>119</v>
      </c>
      <c r="D127" s="8" t="str">
        <f>HYPERLINK("#'Table 119'!A1", "Do you agree or disagree with the following?  : I feel that I could do as good a job at teaching as most other people")</f>
        <v>Do you agree or disagree with the following?  : I feel that I could do as good a job at teaching as most other people</v>
      </c>
      <c r="E127" s="14" t="str">
        <f>HYPERLINK("#'Full Results'!A1069", "1069")</f>
        <v>1069</v>
      </c>
      <c r="F127" t="s">
        <v>130</v>
      </c>
    </row>
    <row r="128" spans="3:6" x14ac:dyDescent="0.35">
      <c r="C128">
        <v>120</v>
      </c>
      <c r="D128" s="8" t="str">
        <f>HYPERLINK("#'Table 120'!A1", "Do you agree or disagree with the following?  : I don’t know enough to teach most subjects that are taught in schools")</f>
        <v>Do you agree or disagree with the following?  : I don’t know enough to teach most subjects that are taught in schools</v>
      </c>
      <c r="E128" s="14" t="str">
        <f>HYPERLINK("#'Full Results'!A1083", "1083")</f>
        <v>1083</v>
      </c>
      <c r="F128" t="s">
        <v>130</v>
      </c>
    </row>
    <row r="129" spans="3:6" x14ac:dyDescent="0.35">
      <c r="C129">
        <v>121</v>
      </c>
      <c r="D129" s="8" t="str">
        <f>HYPERLINK("#'Table 121'!A1", "Do you agree or disagree with the following?  : Students with top grades who graduate from distinguished universities should be encouraged to go into teaching")</f>
        <v>Do you agree or disagree with the following?  : Students with top grades who graduate from distinguished universities should be encouraged to go into teaching</v>
      </c>
      <c r="E129" s="14" t="str">
        <f>HYPERLINK("#'Full Results'!A1097", "1097")</f>
        <v>1097</v>
      </c>
      <c r="F129" t="s">
        <v>130</v>
      </c>
    </row>
    <row r="130" spans="3:6" x14ac:dyDescent="0.35">
      <c r="C130">
        <v>122</v>
      </c>
      <c r="D130" s="8" t="str">
        <f>HYPERLINK("#'Table 122'!A1", "Grid Summary: Imagine you were looking for a job as a teacher. How willing would you be to work in the following?  ")</f>
        <v>Grid Summary: Imagine you were looking for a job as a teacher. How willing would you be to work in the following?  </v>
      </c>
      <c r="E130" s="7"/>
      <c r="F130" t="s">
        <v>130</v>
      </c>
    </row>
    <row r="131" spans="3:6" x14ac:dyDescent="0.35">
      <c r="C131">
        <v>123</v>
      </c>
      <c r="D131" s="8" t="str">
        <f>HYPERLINK("#'Table 123'!A1", "Imagine you were looking for a job as a teacher. How willing would you be to work in the following?  : A private school")</f>
        <v>Imagine you were looking for a job as a teacher. How willing would you be to work in the following?  : A private school</v>
      </c>
      <c r="E131" s="14" t="str">
        <f>HYPERLINK("#'Full Results'!A1111", "1111")</f>
        <v>1111</v>
      </c>
      <c r="F131" t="s">
        <v>130</v>
      </c>
    </row>
    <row r="132" spans="3:6" x14ac:dyDescent="0.35">
      <c r="C132">
        <v>124</v>
      </c>
      <c r="D132" s="8" t="str">
        <f>HYPERLINK("#'Table 124'!A1", "Imagine you were looking for a job as a teacher. How willing would you be to work in the following?  : A grammar school")</f>
        <v>Imagine you were looking for a job as a teacher. How willing would you be to work in the following?  : A grammar school</v>
      </c>
      <c r="E132" s="14" t="str">
        <f>HYPERLINK("#'Full Results'!A1119", "1119")</f>
        <v>1119</v>
      </c>
      <c r="F132" t="s">
        <v>130</v>
      </c>
    </row>
    <row r="133" spans="3:6" x14ac:dyDescent="0.35">
      <c r="C133">
        <v>125</v>
      </c>
      <c r="D133" s="8" t="str">
        <f>HYPERLINK("#'Table 125'!A1", "Imagine you were looking for a job as a teacher. How willing would you be to work in the following?  : A state school")</f>
        <v>Imagine you were looking for a job as a teacher. How willing would you be to work in the following?  : A state school</v>
      </c>
      <c r="E133" s="14" t="str">
        <f>HYPERLINK("#'Full Results'!A1127", "1127")</f>
        <v>1127</v>
      </c>
      <c r="F133" t="s">
        <v>130</v>
      </c>
    </row>
    <row r="134" spans="3:6" x14ac:dyDescent="0.35">
      <c r="C134">
        <v>126</v>
      </c>
      <c r="D134" s="8" t="str">
        <f>HYPERLINK("#'Table 126'!A1", "Imagine you were looking for a job as a teacher. How willing would you be to work in the following?  : A specialised school for pupils with special educational needs")</f>
        <v>Imagine you were looking for a job as a teacher. How willing would you be to work in the following?  : A specialised school for pupils with special educational needs</v>
      </c>
      <c r="E134" s="14" t="str">
        <f>HYPERLINK("#'Full Results'!A1135", "1135")</f>
        <v>1135</v>
      </c>
      <c r="F134" t="s">
        <v>130</v>
      </c>
    </row>
    <row r="135" spans="3:6" x14ac:dyDescent="0.35">
      <c r="C135">
        <v>127</v>
      </c>
      <c r="D135" s="8" t="str">
        <f>HYPERLINK("#'Table 127'!A1", "Imagine you were looking for a job as a teacher. How willing would you be to work in the following?  : A school in a rural area")</f>
        <v>Imagine you were looking for a job as a teacher. How willing would you be to work in the following?  : A school in a rural area</v>
      </c>
      <c r="E135" s="14" t="str">
        <f>HYPERLINK("#'Full Results'!A1143", "1143")</f>
        <v>1143</v>
      </c>
      <c r="F135" t="s">
        <v>130</v>
      </c>
    </row>
    <row r="136" spans="3:6" x14ac:dyDescent="0.35">
      <c r="C136">
        <v>128</v>
      </c>
      <c r="D136" s="8" t="str">
        <f>HYPERLINK("#'Table 128'!A1", "Imagine you were looking for a job as a teacher. How willing would you be to work in the following?  : A school in the centre of a city")</f>
        <v>Imagine you were looking for a job as a teacher. How willing would you be to work in the following?  : A school in the centre of a city</v>
      </c>
      <c r="E136" s="14" t="str">
        <f>HYPERLINK("#'Full Results'!A1151", "1151")</f>
        <v>1151</v>
      </c>
      <c r="F136" t="s">
        <v>130</v>
      </c>
    </row>
    <row r="137" spans="3:6" x14ac:dyDescent="0.35">
      <c r="C137">
        <v>129</v>
      </c>
      <c r="D137" s="8" t="str">
        <f>HYPERLINK("#'Table 129'!A1", "Imagine you were looking for a job as a teacher. How willing would you be to work in the following?  : A high performing school")</f>
        <v>Imagine you were looking for a job as a teacher. How willing would you be to work in the following?  : A high performing school</v>
      </c>
      <c r="E137" s="14" t="str">
        <f>HYPERLINK("#'Full Results'!A1159", "1159")</f>
        <v>1159</v>
      </c>
      <c r="F137" t="s">
        <v>130</v>
      </c>
    </row>
    <row r="138" spans="3:6" x14ac:dyDescent="0.35">
      <c r="C138">
        <v>130</v>
      </c>
      <c r="D138" s="8" t="str">
        <f>HYPERLINK("#'Table 130'!A1", "Imagine you were looking for a job as a teacher. How willing would you be to work in the following?  : A school with a number of underperforming students")</f>
        <v>Imagine you were looking for a job as a teacher. How willing would you be to work in the following?  : A school with a number of underperforming students</v>
      </c>
      <c r="E138" s="14" t="str">
        <f>HYPERLINK("#'Full Results'!A1167", "1167")</f>
        <v>1167</v>
      </c>
      <c r="F138" t="s">
        <v>130</v>
      </c>
    </row>
    <row r="139" spans="3:6" x14ac:dyDescent="0.35">
      <c r="C139">
        <v>131</v>
      </c>
      <c r="D139" s="8" t="str">
        <f>HYPERLINK("#'Table 131'!A1", "Imagine you were looking for a job as a teacher. How willing would you be to work in the following?  : A school in a disproportionately poor area")</f>
        <v>Imagine you were looking for a job as a teacher. How willing would you be to work in the following?  : A school in a disproportionately poor area</v>
      </c>
      <c r="E139" s="14" t="str">
        <f>HYPERLINK("#'Full Results'!A1175", "1175")</f>
        <v>1175</v>
      </c>
      <c r="F139" t="s">
        <v>130</v>
      </c>
    </row>
    <row r="140" spans="3:6" x14ac:dyDescent="0.35">
      <c r="C140">
        <v>132</v>
      </c>
      <c r="D140" s="8" t="str">
        <f>HYPERLINK("#'Table 132'!A1", "Which of the following words best describes teaching as a profession?Please select up to three.  ")</f>
        <v>Which of the following words best describes teaching as a profession?Please select up to three.  </v>
      </c>
      <c r="E140" s="14" t="str">
        <f>HYPERLINK("#'Full Results'!A1183", "1183")</f>
        <v>1183</v>
      </c>
      <c r="F140" t="s">
        <v>130</v>
      </c>
    </row>
    <row r="141" spans="3:6" x14ac:dyDescent="0.35">
      <c r="C141">
        <v>133</v>
      </c>
      <c r="D141" s="8" t="str">
        <f>HYPERLINK("#'Table 133'!A1", "In your view, what are the main benefits of being a teacher?Select up to three of the following")</f>
        <v>In your view, what are the main benefits of being a teacher?Select up to three of the following</v>
      </c>
      <c r="E141" s="14" t="str">
        <f>HYPERLINK("#'Full Results'!A1198", "1198")</f>
        <v>1198</v>
      </c>
      <c r="F141" t="s">
        <v>130</v>
      </c>
    </row>
    <row r="142" spans="3:6" x14ac:dyDescent="0.35">
      <c r="C142">
        <v>134</v>
      </c>
      <c r="D142" s="8" t="str">
        <f>HYPERLINK("#'Table 134'!A1", "In your view, what are the main disadvantages of being a teacher?Select up to three of the following.  ")</f>
        <v>In your view, what are the main disadvantages of being a teacher?Select up to three of the following.  </v>
      </c>
      <c r="E142" s="14" t="str">
        <f>HYPERLINK("#'Full Results'!A1219", "1219")</f>
        <v>1219</v>
      </c>
      <c r="F142" t="s">
        <v>130</v>
      </c>
    </row>
    <row r="143" spans="3:6" x14ac:dyDescent="0.35">
      <c r="C143">
        <v>135</v>
      </c>
      <c r="D143" s="8" t="str">
        <f>HYPERLINK("#'Table 135'!A1", "Grid Summary: Do you think the following career goals would be easier to achieve in teaching or in another sector?")</f>
        <v>Grid Summary: Do you think the following career goals would be easier to achieve in teaching or in another sector?</v>
      </c>
      <c r="E143" s="7"/>
      <c r="F143" t="s">
        <v>130</v>
      </c>
    </row>
    <row r="144" spans="3:6" x14ac:dyDescent="0.35">
      <c r="C144">
        <v>136</v>
      </c>
      <c r="D144" s="8" t="str">
        <f>HYPERLINK("#'Table 136'!A1", "Do you think the following career goals would be easier to achieve in teaching or in another sector?: Having a senior role")</f>
        <v>Do you think the following career goals would be easier to achieve in teaching or in another sector?: Having a senior role</v>
      </c>
      <c r="E144" s="14" t="str">
        <f>HYPERLINK("#'Full Results'!A1241", "1241")</f>
        <v>1241</v>
      </c>
      <c r="F144" t="s">
        <v>130</v>
      </c>
    </row>
    <row r="145" spans="3:6" x14ac:dyDescent="0.35">
      <c r="C145">
        <v>137</v>
      </c>
      <c r="D145" s="8" t="str">
        <f>HYPERLINK("#'Table 137'!A1", "Do you think the following career goals would be easier to achieve in teaching or in another sector?: Earning a lot of money")</f>
        <v>Do you think the following career goals would be easier to achieve in teaching or in another sector?: Earning a lot of money</v>
      </c>
      <c r="E145" s="14" t="str">
        <f>HYPERLINK("#'Full Results'!A1247", "1247")</f>
        <v>1247</v>
      </c>
      <c r="F145" t="s">
        <v>130</v>
      </c>
    </row>
    <row r="146" spans="3:6" x14ac:dyDescent="0.35">
      <c r="C146">
        <v>138</v>
      </c>
      <c r="D146" s="8" t="str">
        <f>HYPERLINK("#'Table 138'!A1", "Do you think the following career goals would be easier to achieve in teaching or in another sector?: Retiring early")</f>
        <v>Do you think the following career goals would be easier to achieve in teaching or in another sector?: Retiring early</v>
      </c>
      <c r="E146" s="14" t="str">
        <f>HYPERLINK("#'Full Results'!A1253", "1253")</f>
        <v>1253</v>
      </c>
      <c r="F146" t="s">
        <v>130</v>
      </c>
    </row>
    <row r="147" spans="3:6" x14ac:dyDescent="0.35">
      <c r="C147">
        <v>139</v>
      </c>
      <c r="D147" s="8" t="str">
        <f>HYPERLINK("#'Table 139'!A1", "Do you think the following career goals would be easier to achieve in teaching or in another sector?: Having a good work-life balance")</f>
        <v>Do you think the following career goals would be easier to achieve in teaching or in another sector?: Having a good work-life balance</v>
      </c>
      <c r="E147" s="14" t="str">
        <f>HYPERLINK("#'Full Results'!A1259", "1259")</f>
        <v>1259</v>
      </c>
      <c r="F147" t="s">
        <v>130</v>
      </c>
    </row>
    <row r="148" spans="3:6" x14ac:dyDescent="0.35">
      <c r="C148">
        <v>140</v>
      </c>
      <c r="D148" s="8" t="str">
        <f>HYPERLINK("#'Table 140'!A1", "Do you think the following career goals would be easier to achieve in teaching or in another sector?: Working with people you get on well with")</f>
        <v>Do you think the following career goals would be easier to achieve in teaching or in another sector?: Working with people you get on well with</v>
      </c>
      <c r="E148" s="14" t="str">
        <f>HYPERLINK("#'Full Results'!A1265", "1265")</f>
        <v>1265</v>
      </c>
      <c r="F148" t="s">
        <v>130</v>
      </c>
    </row>
    <row r="149" spans="3:6" x14ac:dyDescent="0.35">
      <c r="C149">
        <v>141</v>
      </c>
      <c r="D149" s="8" t="str">
        <f>HYPERLINK("#'Table 141'!A1", "Do you think the following career goals would be easier to achieve in teaching or in another sector?: Doing something which is good for the world")</f>
        <v>Do you think the following career goals would be easier to achieve in teaching or in another sector?: Doing something which is good for the world</v>
      </c>
      <c r="E149" s="14" t="str">
        <f>HYPERLINK("#'Full Results'!A1271", "1271")</f>
        <v>1271</v>
      </c>
      <c r="F149" t="s">
        <v>130</v>
      </c>
    </row>
    <row r="150" spans="3:6" x14ac:dyDescent="0.35">
      <c r="C150">
        <v>142</v>
      </c>
      <c r="D150" s="8" t="str">
        <f>HYPERLINK("#'Table 142'!A1", "Do you think the following career goals would be easier to achieve in teaching or in another sector?: Doing something new or innovative")</f>
        <v>Do you think the following career goals would be easier to achieve in teaching or in another sector?: Doing something new or innovative</v>
      </c>
      <c r="E150" s="14" t="str">
        <f>HYPERLINK("#'Full Results'!A1277", "1277")</f>
        <v>1277</v>
      </c>
      <c r="F150" t="s">
        <v>130</v>
      </c>
    </row>
    <row r="151" spans="3:6" x14ac:dyDescent="0.35">
      <c r="C151">
        <v>143</v>
      </c>
      <c r="D151" s="8" t="str">
        <f>HYPERLINK("#'Table 143'!A1", "Do you think the following career goals would be easier to achieve in teaching or in another sector?: Becoming well known in an industry")</f>
        <v>Do you think the following career goals would be easier to achieve in teaching or in another sector?: Becoming well known in an industry</v>
      </c>
      <c r="E151" s="14" t="str">
        <f>HYPERLINK("#'Full Results'!A1283", "1283")</f>
        <v>1283</v>
      </c>
      <c r="F151" t="s">
        <v>130</v>
      </c>
    </row>
    <row r="152" spans="3:6" x14ac:dyDescent="0.35">
      <c r="C152">
        <v>144</v>
      </c>
      <c r="D152" s="8" t="str">
        <f>HYPERLINK("#'Table 144'!A1", "Do you think the following career goals would be easier to achieve in teaching or in another sector?: Making a lasting difference")</f>
        <v>Do you think the following career goals would be easier to achieve in teaching or in another sector?: Making a lasting difference</v>
      </c>
      <c r="E152" s="14" t="str">
        <f>HYPERLINK("#'Full Results'!A1289", "1289")</f>
        <v>1289</v>
      </c>
      <c r="F152" t="s">
        <v>130</v>
      </c>
    </row>
    <row r="153" spans="3:6" x14ac:dyDescent="0.35">
      <c r="C153">
        <v>145</v>
      </c>
      <c r="D153" s="8" t="str">
        <f>HYPERLINK("#'Table 145'!A1", "Do you think the following career goals would be easier to achieve in teaching or in another sector?: Developing my professional skills")</f>
        <v>Do you think the following career goals would be easier to achieve in teaching or in another sector?: Developing my professional skills</v>
      </c>
      <c r="E153" s="14" t="str">
        <f>HYPERLINK("#'Full Results'!A1295", "1295")</f>
        <v>1295</v>
      </c>
      <c r="F153" t="s">
        <v>130</v>
      </c>
    </row>
    <row r="154" spans="3:6" x14ac:dyDescent="0.35">
      <c r="C154">
        <v>146</v>
      </c>
      <c r="D154" s="8" t="str">
        <f>HYPERLINK("#'Table 146'!A1", "Do you think the following career goals would be easier to achieve in teaching or in another sector?: Becoming a role model to others")</f>
        <v>Do you think the following career goals would be easier to achieve in teaching or in another sector?: Becoming a role model to others</v>
      </c>
      <c r="E154" s="14" t="str">
        <f>HYPERLINK("#'Full Results'!A1301", "1301")</f>
        <v>1301</v>
      </c>
      <c r="F154" t="s">
        <v>130</v>
      </c>
    </row>
    <row r="155" spans="3:6" x14ac:dyDescent="0.35">
      <c r="C155">
        <v>147</v>
      </c>
      <c r="D155" s="8" t="str">
        <f>HYPERLINK("#'Table 147'!A1", "Do you think the following career goals would be easier to achieve in teaching or in another sector?: Being happy and fulfilled")</f>
        <v>Do you think the following career goals would be easier to achieve in teaching or in another sector?: Being happy and fulfilled</v>
      </c>
      <c r="E155" s="14" t="str">
        <f>HYPERLINK("#'Full Results'!A1307", "1307")</f>
        <v>1307</v>
      </c>
      <c r="F155" t="s">
        <v>130</v>
      </c>
    </row>
    <row r="156" spans="3:6" x14ac:dyDescent="0.35">
      <c r="C156">
        <v>148</v>
      </c>
      <c r="D156" s="8" t="str">
        <f>HYPERLINK("#'Table 148'!A1", "Do you think the following career goals would be easier to achieve in teaching or in another sector?: Creating something of my own")</f>
        <v>Do you think the following career goals would be easier to achieve in teaching or in another sector?: Creating something of my own</v>
      </c>
      <c r="E156" s="14" t="str">
        <f>HYPERLINK("#'Full Results'!A1313", "1313")</f>
        <v>1313</v>
      </c>
      <c r="F156" t="s">
        <v>130</v>
      </c>
    </row>
    <row r="157" spans="3:6" x14ac:dyDescent="0.35">
      <c r="C157">
        <v>149</v>
      </c>
      <c r="D157" s="8" t="str">
        <f>HYPERLINK("#'Table 149'!A1", "Do you think the following career goals would be easier to achieve in teaching or in another sector?: Making myself and my family proud")</f>
        <v>Do you think the following career goals would be easier to achieve in teaching or in another sector?: Making myself and my family proud</v>
      </c>
      <c r="E157" s="14" t="str">
        <f>HYPERLINK("#'Full Results'!A1319", "1319")</f>
        <v>1319</v>
      </c>
      <c r="F157" t="s">
        <v>130</v>
      </c>
    </row>
    <row r="158" spans="3:6" x14ac:dyDescent="0.35">
      <c r="C158">
        <v>150</v>
      </c>
      <c r="D158" s="8" t="str">
        <f>HYPERLINK("#'Table 150'!A1", "Grid Summary: Which of the following have you heard said about teaching as a career?")</f>
        <v>Grid Summary: Which of the following have you heard said about teaching as a career?</v>
      </c>
      <c r="E158" s="7"/>
      <c r="F158" t="s">
        <v>130</v>
      </c>
    </row>
    <row r="159" spans="3:6" x14ac:dyDescent="0.35">
      <c r="C159">
        <v>151</v>
      </c>
      <c r="D159" s="8" t="str">
        <f>HYPERLINK("#'Table 151'!A1", "Which of the following have you heard said about teaching as a career?: That teachers get a very long summer holiday")</f>
        <v>Which of the following have you heard said about teaching as a career?: That teachers get a very long summer holiday</v>
      </c>
      <c r="E159" s="14" t="str">
        <f>HYPERLINK("#'Full Results'!A1325", "1325")</f>
        <v>1325</v>
      </c>
      <c r="F159" t="s">
        <v>130</v>
      </c>
    </row>
    <row r="160" spans="3:6" x14ac:dyDescent="0.35">
      <c r="C160">
        <v>152</v>
      </c>
      <c r="D160" s="8" t="str">
        <f>HYPERLINK("#'Table 152'!A1", "Which of the following have you heard said about teaching as a career?: That there is a lot of work outside of school hours for teachers")</f>
        <v>Which of the following have you heard said about teaching as a career?: That there is a lot of work outside of school hours for teachers</v>
      </c>
      <c r="E160" s="14" t="str">
        <f>HYPERLINK("#'Full Results'!A1333", "1333")</f>
        <v>1333</v>
      </c>
      <c r="F160" t="s">
        <v>130</v>
      </c>
    </row>
    <row r="161" spans="3:6" x14ac:dyDescent="0.35">
      <c r="C161">
        <v>153</v>
      </c>
      <c r="D161" s="8" t="str">
        <f>HYPERLINK("#'Table 153'!A1", "Which of the following have you heard said about teaching as a career?: That teaching provides an opportunity to inspire the next generation")</f>
        <v>Which of the following have you heard said about teaching as a career?: That teaching provides an opportunity to inspire the next generation</v>
      </c>
      <c r="E161" s="14" t="str">
        <f>HYPERLINK("#'Full Results'!A1341", "1341")</f>
        <v>1341</v>
      </c>
      <c r="F161" t="s">
        <v>130</v>
      </c>
    </row>
    <row r="162" spans="3:6" x14ac:dyDescent="0.35">
      <c r="C162">
        <v>154</v>
      </c>
      <c r="D162" s="8" t="str">
        <f>HYPERLINK("#'Table 154'!A1", "Which of the following have you heard said about teaching as a career?: That teaching is fun")</f>
        <v>Which of the following have you heard said about teaching as a career?: That teaching is fun</v>
      </c>
      <c r="E162" s="14" t="str">
        <f>HYPERLINK("#'Full Results'!A1349", "1349")</f>
        <v>1349</v>
      </c>
      <c r="F162" t="s">
        <v>130</v>
      </c>
    </row>
    <row r="163" spans="3:6" x14ac:dyDescent="0.35">
      <c r="C163">
        <v>155</v>
      </c>
      <c r="D163" s="8" t="str">
        <f>HYPERLINK("#'Table 155'!A1", "Which of the following have you heard said about teaching as a career?: That teaching is stressful")</f>
        <v>Which of the following have you heard said about teaching as a career?: That teaching is stressful</v>
      </c>
      <c r="E163" s="14" t="str">
        <f>HYPERLINK("#'Full Results'!A1357", "1357")</f>
        <v>1357</v>
      </c>
      <c r="F163" t="s">
        <v>130</v>
      </c>
    </row>
    <row r="164" spans="3:6" x14ac:dyDescent="0.35">
      <c r="C164">
        <v>156</v>
      </c>
      <c r="D164" s="8" t="str">
        <f>HYPERLINK("#'Table 156'!A1", "Which of the following have you heard said about teaching as a career?: That teaching is for those who can’t do anything else")</f>
        <v>Which of the following have you heard said about teaching as a career?: That teaching is for those who can’t do anything else</v>
      </c>
      <c r="E164" s="14" t="str">
        <f>HYPERLINK("#'Full Results'!A1365", "1365")</f>
        <v>1365</v>
      </c>
      <c r="F164" t="s">
        <v>130</v>
      </c>
    </row>
    <row r="165" spans="3:6" x14ac:dyDescent="0.35">
      <c r="C165">
        <v>157</v>
      </c>
      <c r="D165" s="8" t="str">
        <f>HYPERLINK("#'Table 157'!A1", "Which of the following have you heard said about teaching as a career?: That teaching is more difficult now than it used to be")</f>
        <v>Which of the following have you heard said about teaching as a career?: That teaching is more difficult now than it used to be</v>
      </c>
      <c r="E165" s="14" t="str">
        <f>HYPERLINK("#'Full Results'!A1373", "1373")</f>
        <v>1373</v>
      </c>
      <c r="F165" t="s">
        <v>130</v>
      </c>
    </row>
    <row r="166" spans="3:6" x14ac:dyDescent="0.35">
      <c r="C166">
        <v>158</v>
      </c>
      <c r="D166" s="8" t="str">
        <f>HYPERLINK("#'Table 158'!A1", "Which of the following have you heard said about teaching as a career?: That teachers are paid worse now than they used to be")</f>
        <v>Which of the following have you heard said about teaching as a career?: That teachers are paid worse now than they used to be</v>
      </c>
      <c r="E166" s="14" t="str">
        <f>HYPERLINK("#'Full Results'!A1381", "1381")</f>
        <v>1381</v>
      </c>
      <c r="F166" t="s">
        <v>130</v>
      </c>
    </row>
    <row r="167" spans="3:6" x14ac:dyDescent="0.35">
      <c r="C167">
        <v>159</v>
      </c>
      <c r="D167" s="8" t="str">
        <f>HYPERLINK("#'Table 159'!A1", "In general, which of the following groups do you think are overrepresented among teachers in the UK, if any?Please select any which apply.")</f>
        <v>In general, which of the following groups do you think are overrepresented among teachers in the UK, if any?Please select any which apply.</v>
      </c>
      <c r="E167" s="14" t="str">
        <f>HYPERLINK("#'Full Results'!A1389", "1389")</f>
        <v>1389</v>
      </c>
      <c r="F167" t="s">
        <v>130</v>
      </c>
    </row>
    <row r="168" spans="3:6" x14ac:dyDescent="0.35">
      <c r="C168">
        <v>160</v>
      </c>
      <c r="D168" s="8" t="str">
        <f>HYPERLINK("#'Table 160'!A1", "Which of those groups do you think are underrepresented among teachers in the UK, if any?")</f>
        <v>Which of those groups do you think are underrepresented among teachers in the UK, if any?</v>
      </c>
      <c r="E168" s="14" t="str">
        <f>HYPERLINK("#'Full Results'!A1407", "1407")</f>
        <v>1407</v>
      </c>
      <c r="F168" t="s">
        <v>130</v>
      </c>
    </row>
    <row r="169" spans="3:6" x14ac:dyDescent="0.35">
      <c r="C169">
        <v>161</v>
      </c>
      <c r="D169" s="8" t="str">
        <f>HYPERLINK("#'Table 161'!A1", " Imagine you saw an offer for a teaching role that promised the following: Student loan cleared after teaching in a low-income school for 10 years To what extent does this make you more likely to consider becoming a teacher?  ")</f>
        <v xml:space="preserve"> Imagine you saw an offer for a teaching role that promised the following: Student loan cleared after teaching in a low-income school for 10 years To what extent does this make you more likely to consider becoming a teacher?  </v>
      </c>
      <c r="E169" s="14" t="str">
        <f>HYPERLINK("#'Full Results'!A1425", "1425")</f>
        <v>1425</v>
      </c>
      <c r="F169" t="s">
        <v>648</v>
      </c>
    </row>
    <row r="170" spans="3:6" x14ac:dyDescent="0.35">
      <c r="C170">
        <v>162</v>
      </c>
      <c r="D170" s="8" t="str">
        <f>HYPERLINK("#'Table 162'!A1", " Imagine you saw an offer for a teaching role that promised the following:    Relocation bonus to cover the full costs of relocating  To what extent does this make you more likely to consider becoming a teacher?  ")</f>
        <v xml:space="preserve"> Imagine you saw an offer for a teaching role that promised the following:    Relocation bonus to cover the full costs of relocating  To what extent does this make you more likely to consider becoming a teacher?  </v>
      </c>
      <c r="E170" s="14" t="str">
        <f>HYPERLINK("#'Full Results'!A1433", "1433")</f>
        <v>1433</v>
      </c>
      <c r="F170" t="s">
        <v>648</v>
      </c>
    </row>
    <row r="171" spans="3:6" x14ac:dyDescent="0.35">
      <c r="C171">
        <v>163</v>
      </c>
      <c r="D171" s="8" t="str">
        <f>HYPERLINK("#'Table 163'!A1", " Imagine you saw an offer for a teaching role that promised the following:  A scholarship of up to £30,000 to train in key subjects like Maths, languages, physics, etc.  To what extent does this make you more likely to consider becoming a teacher?  ")</f>
        <v xml:space="preserve"> Imagine you saw an offer for a teaching role that promised the following:  A scholarship of up to £30,000 to train in key subjects like Maths, languages, physics, etc.  To what extent does this make you more likely to consider becoming a teacher?  </v>
      </c>
      <c r="E171" s="14" t="str">
        <f>HYPERLINK("#'Full Results'!A1441", "1441")</f>
        <v>1441</v>
      </c>
      <c r="F171" t="s">
        <v>648</v>
      </c>
    </row>
    <row r="172" spans="3:6" x14ac:dyDescent="0.35">
      <c r="C172">
        <v>164</v>
      </c>
      <c r="D172" s="8" t="str">
        <f>HYPERLINK("#'Table 164'!A1", " Imagine you saw an offer for a teaching role that promised the following:  A fast-track leadership training scheme  To what extent does this make you more likely to consider becoming a teacher?  ")</f>
        <v xml:space="preserve"> Imagine you saw an offer for a teaching role that promised the following:  A fast-track leadership training scheme  To what extent does this make you more likely to consider becoming a teacher?  </v>
      </c>
      <c r="E172" s="14" t="str">
        <f>HYPERLINK("#'Full Results'!A1449", "1449")</f>
        <v>1449</v>
      </c>
      <c r="F172" t="s">
        <v>648</v>
      </c>
    </row>
    <row r="173" spans="3:6" x14ac:dyDescent="0.35">
      <c r="C173">
        <v>165</v>
      </c>
      <c r="D173" s="8" t="str">
        <f>HYPERLINK("#'Table 165'!A1", " Imagine you saw an offer for a teaching role that promised the following:  Flexibility about where you work from during non-teaching time  To what extent does this make you more likely to consider becoming a teacher?  ")</f>
        <v xml:space="preserve"> Imagine you saw an offer for a teaching role that promised the following:  Flexibility about where you work from during non-teaching time  To what extent does this make you more likely to consider becoming a teacher?  </v>
      </c>
      <c r="E173" s="14" t="str">
        <f>HYPERLINK("#'Full Results'!A1457", "1457")</f>
        <v>1457</v>
      </c>
      <c r="F173" t="s">
        <v>648</v>
      </c>
    </row>
    <row r="174" spans="3:6" x14ac:dyDescent="0.35">
      <c r="C174">
        <v>166</v>
      </c>
      <c r="D174" s="8" t="str">
        <f>HYPERLINK("#'Table 166'!A1", " Imagine you saw an offer for a teaching role that promised the following:  13 weeks of holiday spread evenly throughout the year in 2 week blocks  To what extent does this make you more likely to consider becoming a teacher?  ")</f>
        <v xml:space="preserve"> Imagine you saw an offer for a teaching role that promised the following:  13 weeks of holiday spread evenly throughout the year in 2 week blocks  To what extent does this make you more likely to consider becoming a teacher?  </v>
      </c>
      <c r="E174" s="14" t="str">
        <f>HYPERLINK("#'Full Results'!A1465", "1465")</f>
        <v>1465</v>
      </c>
      <c r="F174" t="s">
        <v>648</v>
      </c>
    </row>
    <row r="175" spans="3:6" x14ac:dyDescent="0.35">
      <c r="C175">
        <v>167</v>
      </c>
      <c r="D175" s="8" t="str">
        <f>HYPERLINK("#'Table 167'!A1", " Imagine you saw an offer for a teaching role that promised the following:  Nine-day working fortnight (i.e. one day off every two weeks)    To what extent does this make you more likely to consider becoming a teacher?  ")</f>
        <v xml:space="preserve"> Imagine you saw an offer for a teaching role that promised the following:  Nine-day working fortnight (i.e. one day off every two weeks)    To what extent does this make you more likely to consider becoming a teacher?  </v>
      </c>
      <c r="E175" s="14" t="str">
        <f>HYPERLINK("#'Full Results'!A1473", "1473")</f>
        <v>1473</v>
      </c>
      <c r="F175" t="s">
        <v>648</v>
      </c>
    </row>
    <row r="176" spans="3:6" x14ac:dyDescent="0.35">
      <c r="C176">
        <v>168</v>
      </c>
      <c r="D176" s="8" t="str">
        <f>HYPERLINK("#'Table 168'!A1", " Imagine you saw an offer for a teaching role that promised the following:  Pupils don’t use smartphones/social media    To what extent does this make you more likely to consider becoming a teacher?  ")</f>
        <v xml:space="preserve"> Imagine you saw an offer for a teaching role that promised the following:  Pupils don’t use smartphones/social media    To what extent does this make you more likely to consider becoming a teacher?  </v>
      </c>
      <c r="E176" s="14" t="str">
        <f>HYPERLINK("#'Full Results'!A1481", "1481")</f>
        <v>1481</v>
      </c>
      <c r="F176" t="s">
        <v>648</v>
      </c>
    </row>
    <row r="177" spans="3:6" x14ac:dyDescent="0.35">
      <c r="C177">
        <v>169</v>
      </c>
      <c r="D177" s="8" t="str">
        <f>HYPERLINK("#'Table 169'!A1", " Imagine you saw an offer for a teaching role that promised the following:  No marking  To what extent does this make you more likely to consider becoming a teacher?  ")</f>
        <v xml:space="preserve"> Imagine you saw an offer for a teaching role that promised the following:  No marking  To what extent does this make you more likely to consider becoming a teacher?  </v>
      </c>
      <c r="E177" s="14" t="str">
        <f>HYPERLINK("#'Full Results'!A1489", "1489")</f>
        <v>1489</v>
      </c>
      <c r="F177" t="s">
        <v>648</v>
      </c>
    </row>
    <row r="178" spans="3:6" x14ac:dyDescent="0.35">
      <c r="C178">
        <v>170</v>
      </c>
      <c r="D178" s="8" t="str">
        <f>HYPERLINK("#'Table 170'!A1", " Imagine you saw an offer for a teaching role that promised the following:  Chance to live in a new part of the country, with a ready-made peer group and social calendar     To what extent does this make you more likely to consider becoming a tea...")</f>
        <v xml:space="preserve"> Imagine you saw an offer for a teaching role that promised the following:  Chance to live in a new part of the country, with a ready-made peer group and social calendar     To what extent does this make you more likely to consider becoming a tea...</v>
      </c>
      <c r="E178" s="14" t="str">
        <f>HYPERLINK("#'Full Results'!A1497", "1497")</f>
        <v>1497</v>
      </c>
      <c r="F178" t="s">
        <v>648</v>
      </c>
    </row>
    <row r="179" spans="3:6" x14ac:dyDescent="0.35">
      <c r="C179">
        <v>171</v>
      </c>
      <c r="D179" s="8" t="str">
        <f>HYPERLINK("#'Table 171'!A1", " Imagine you saw an offer for a teaching role that promised the following:Starting salary of £25,000, rising to £30,000 after one yearTo what extent does this make you more likely to consider becoming a teacher?  ")</f>
        <v xml:space="preserve"> Imagine you saw an offer for a teaching role that promised the following:Starting salary of £25,000, rising to £30,000 after one yearTo what extent does this make you more likely to consider becoming a teacher?  </v>
      </c>
      <c r="E179" s="14" t="str">
        <f>HYPERLINK("#'Full Results'!A1505", "1505")</f>
        <v>1505</v>
      </c>
      <c r="F179" t="s">
        <v>648</v>
      </c>
    </row>
    <row r="180" spans="3:6" x14ac:dyDescent="0.35">
      <c r="C180">
        <v>172</v>
      </c>
      <c r="D180" s="8" t="str">
        <f>HYPERLINK("#'Table 172'!A1", " Imagine you saw an offer for a teaching role that promised the following:Starting salary of £27,500, rising to £35,000 after one year To what extent does this make you more likely to consider becoming a teacher?  ")</f>
        <v xml:space="preserve"> Imagine you saw an offer for a teaching role that promised the following:Starting salary of £27,500, rising to £35,000 after one year To what extent does this make you more likely to consider becoming a teacher?  </v>
      </c>
      <c r="E180" s="14" t="str">
        <f>HYPERLINK("#'Full Results'!A1513", "1513")</f>
        <v>1513</v>
      </c>
      <c r="F180" t="s">
        <v>648</v>
      </c>
    </row>
    <row r="181" spans="3:6" x14ac:dyDescent="0.35">
      <c r="C181">
        <v>173</v>
      </c>
      <c r="D181" s="8" t="str">
        <f>HYPERLINK("#'Table 173'!A1", " Imagine you saw an offer for a teaching role that promised the following:Starting salary of £30,000 per year To what extent does this make you more likely to consider becoming a teacher?  ")</f>
        <v xml:space="preserve"> Imagine you saw an offer for a teaching role that promised the following:Starting salary of £30,000 per year To what extent does this make you more likely to consider becoming a teacher?  </v>
      </c>
      <c r="E181" s="14" t="str">
        <f>HYPERLINK("#'Full Results'!A1521", "1521")</f>
        <v>1521</v>
      </c>
      <c r="F181" t="s">
        <v>648</v>
      </c>
    </row>
    <row r="182" spans="3:6" x14ac:dyDescent="0.35">
      <c r="C182">
        <v>174</v>
      </c>
      <c r="D182" s="8" t="str">
        <f>HYPERLINK("#'Table 174'!A1", " Imagine you saw an offer for a teaching role that promised the following:Starting salary of £40,000 per year To what extent does this make you more likely to consider becoming a teacher?  ")</f>
        <v xml:space="preserve"> Imagine you saw an offer for a teaching role that promised the following:Starting salary of £40,000 per year To what extent does this make you more likely to consider becoming a teacher?  </v>
      </c>
      <c r="E182" s="14" t="str">
        <f>HYPERLINK("#'Full Results'!A1529", "1529")</f>
        <v>1529</v>
      </c>
      <c r="F182" t="s">
        <v>648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159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0.34147269129287899</v>
      </c>
      <c r="D9" s="17">
        <v>0.34727814554984299</v>
      </c>
      <c r="E9" s="17">
        <v>0.33367552672793499</v>
      </c>
      <c r="F9" s="17"/>
      <c r="G9" s="17">
        <v>0.26713785755635899</v>
      </c>
      <c r="H9" s="17">
        <v>0.25149496358680001</v>
      </c>
      <c r="I9" s="17">
        <v>0.37350011570261199</v>
      </c>
      <c r="J9" s="17">
        <v>0.34429318274135001</v>
      </c>
      <c r="K9" s="17">
        <v>0.37621592939651799</v>
      </c>
      <c r="L9" s="17">
        <v>0.31415367338087502</v>
      </c>
      <c r="M9" s="17">
        <v>0.373405434950836</v>
      </c>
      <c r="N9" s="17">
        <v>0.36493971481663501</v>
      </c>
      <c r="O9" s="17">
        <v>0.39891288315325102</v>
      </c>
      <c r="P9" s="17"/>
      <c r="Q9" s="17">
        <v>0.405205144023292</v>
      </c>
      <c r="R9" s="17">
        <v>0.57163182187945905</v>
      </c>
      <c r="S9" s="17">
        <v>0.45533140661306398</v>
      </c>
      <c r="T9" s="17">
        <v>0.317140261894654</v>
      </c>
      <c r="U9" s="17"/>
      <c r="V9" s="17">
        <v>0.44166299327666603</v>
      </c>
      <c r="W9" s="17">
        <v>0.32958164427507802</v>
      </c>
      <c r="X9" s="17">
        <v>0.341361028568473</v>
      </c>
      <c r="Y9" s="17">
        <v>0.31283693221351999</v>
      </c>
      <c r="Z9" s="17">
        <v>0.31088439857688699</v>
      </c>
      <c r="AA9" s="17">
        <v>0.29613197216944998</v>
      </c>
      <c r="AB9" s="17">
        <v>0.32468337287548799</v>
      </c>
      <c r="AC9" s="17">
        <v>0.34109484395871997</v>
      </c>
      <c r="AD9" s="17">
        <v>0.325122129968416</v>
      </c>
      <c r="AE9" s="17"/>
      <c r="AF9" s="17">
        <v>0.32675001900884698</v>
      </c>
      <c r="AG9" s="17">
        <v>0.31281109249433597</v>
      </c>
      <c r="AH9" s="17">
        <v>0.29295785507439598</v>
      </c>
      <c r="AI9" s="17">
        <v>0.28815956040803198</v>
      </c>
      <c r="AJ9" s="17">
        <v>0.305311735888804</v>
      </c>
      <c r="AK9" s="17">
        <v>0.41111908015031701</v>
      </c>
      <c r="AL9" s="17"/>
      <c r="AM9" s="17">
        <v>0.24857227265377499</v>
      </c>
      <c r="AN9" s="17">
        <v>0.35968143684239701</v>
      </c>
      <c r="AO9" s="17">
        <v>0.34775943870356102</v>
      </c>
      <c r="AP9" s="17">
        <v>0.31953428694559599</v>
      </c>
      <c r="AQ9" s="17">
        <v>0.34928176987326198</v>
      </c>
      <c r="AR9" s="17">
        <v>0.33027533135017501</v>
      </c>
      <c r="AS9" s="17">
        <v>0.36296773005681598</v>
      </c>
      <c r="AT9" s="17">
        <v>0.312192457891036</v>
      </c>
      <c r="AU9" s="17">
        <v>0.314102534643877</v>
      </c>
      <c r="AV9" s="17">
        <v>0.345427638372862</v>
      </c>
      <c r="AW9" s="17">
        <v>0.36958562130807499</v>
      </c>
      <c r="AX9" s="17">
        <v>0.36793789725352899</v>
      </c>
      <c r="AY9" s="17">
        <v>0.34907802308248598</v>
      </c>
      <c r="AZ9" s="17">
        <v>0.33213153630767001</v>
      </c>
      <c r="BA9" s="17">
        <v>0.26962893679299299</v>
      </c>
      <c r="BB9" s="17">
        <v>0.44754068777140799</v>
      </c>
      <c r="BC9" s="17"/>
      <c r="BD9" s="17">
        <v>0.37149046440591599</v>
      </c>
      <c r="BE9" s="17">
        <v>0.29255263138746801</v>
      </c>
      <c r="BF9" s="17">
        <v>0.35467634542749199</v>
      </c>
      <c r="BG9" s="17"/>
      <c r="BH9" s="17">
        <v>0.33102920518206402</v>
      </c>
      <c r="BI9" s="17">
        <v>0.412868038820427</v>
      </c>
      <c r="BJ9" s="17">
        <v>0.36524883766528199</v>
      </c>
      <c r="BK9" s="17"/>
      <c r="BL9" s="17">
        <v>0.33738198118122398</v>
      </c>
      <c r="BM9" s="17">
        <v>0.43171848319443301</v>
      </c>
      <c r="BN9" s="17">
        <v>0.46105463974260702</v>
      </c>
      <c r="BO9" s="17"/>
      <c r="BP9" s="17">
        <v>0.37495060553349702</v>
      </c>
      <c r="BQ9" s="17">
        <v>0.32782632694041902</v>
      </c>
      <c r="BR9" s="17"/>
      <c r="BS9" s="17">
        <v>0.39243224370322899</v>
      </c>
      <c r="BT9" s="17">
        <v>0.39051740258699702</v>
      </c>
      <c r="BU9" s="17">
        <v>0.33510700977013202</v>
      </c>
      <c r="BV9" s="17">
        <v>0.30657260953562399</v>
      </c>
      <c r="BW9" s="17"/>
      <c r="BX9" s="17">
        <v>0.408820517750485</v>
      </c>
      <c r="BY9" s="17">
        <v>0.31203320545011798</v>
      </c>
      <c r="BZ9" s="17">
        <v>0.33660971007331703</v>
      </c>
      <c r="CA9" s="17"/>
      <c r="CB9" s="17">
        <v>0.31760134933416201</v>
      </c>
      <c r="CC9" s="17">
        <v>0.42402378611716501</v>
      </c>
      <c r="CD9" s="17">
        <v>0.144137106404816</v>
      </c>
      <c r="CE9" s="17">
        <v>0.39862630344563399</v>
      </c>
      <c r="CF9" s="17">
        <v>0.596829574526752</v>
      </c>
      <c r="CG9" s="17">
        <v>0.28754075737417101</v>
      </c>
      <c r="CH9" s="17"/>
      <c r="CI9" s="17">
        <v>0.32594701897200401</v>
      </c>
      <c r="CJ9" s="17">
        <v>0.43085311725566999</v>
      </c>
      <c r="CK9" s="17">
        <v>0.23487766044377401</v>
      </c>
      <c r="CL9" s="17">
        <v>0.320613050134269</v>
      </c>
    </row>
    <row r="10" spans="2:90" x14ac:dyDescent="0.35">
      <c r="B10" s="21" t="s">
        <v>147</v>
      </c>
      <c r="C10" s="17">
        <v>0.36336057849764902</v>
      </c>
      <c r="D10" s="17">
        <v>0.34323983239970601</v>
      </c>
      <c r="E10" s="17">
        <v>0.38491475336823999</v>
      </c>
      <c r="F10" s="17"/>
      <c r="G10" s="17">
        <v>0.27342654934944599</v>
      </c>
      <c r="H10" s="17">
        <v>0.35885617322811098</v>
      </c>
      <c r="I10" s="17">
        <v>0.26388344443535899</v>
      </c>
      <c r="J10" s="17">
        <v>0.372613796853007</v>
      </c>
      <c r="K10" s="17">
        <v>0.374937682440245</v>
      </c>
      <c r="L10" s="17">
        <v>0.45297960982534302</v>
      </c>
      <c r="M10" s="17">
        <v>0.40963436505072798</v>
      </c>
      <c r="N10" s="17">
        <v>0.38122884663870799</v>
      </c>
      <c r="O10" s="17">
        <v>0.37038607016500802</v>
      </c>
      <c r="P10" s="17"/>
      <c r="Q10" s="17">
        <v>0.35897092000867598</v>
      </c>
      <c r="R10" s="17">
        <v>0.298151932289</v>
      </c>
      <c r="S10" s="17">
        <v>0.39827800057674301</v>
      </c>
      <c r="T10" s="17">
        <v>0.36646055769666602</v>
      </c>
      <c r="U10" s="17"/>
      <c r="V10" s="17">
        <v>0.331115937583011</v>
      </c>
      <c r="W10" s="17">
        <v>0.38112356403471298</v>
      </c>
      <c r="X10" s="17">
        <v>0.34370572808906102</v>
      </c>
      <c r="Y10" s="17">
        <v>0.36760248655414601</v>
      </c>
      <c r="Z10" s="17">
        <v>0.34159560056841898</v>
      </c>
      <c r="AA10" s="17">
        <v>0.37957541359739599</v>
      </c>
      <c r="AB10" s="17">
        <v>0.36586874434695399</v>
      </c>
      <c r="AC10" s="17">
        <v>0.37306099167631501</v>
      </c>
      <c r="AD10" s="17">
        <v>0.38947385531172302</v>
      </c>
      <c r="AE10" s="17"/>
      <c r="AF10" s="17">
        <v>0.34108704494225001</v>
      </c>
      <c r="AG10" s="17">
        <v>0.38288231389611099</v>
      </c>
      <c r="AH10" s="17">
        <v>0.339016269585868</v>
      </c>
      <c r="AI10" s="17">
        <v>0.26162340011079599</v>
      </c>
      <c r="AJ10" s="17">
        <v>0.38988862900926902</v>
      </c>
      <c r="AK10" s="17">
        <v>0.37096962203587203</v>
      </c>
      <c r="AL10" s="17"/>
      <c r="AM10" s="17">
        <v>0.32291994093064103</v>
      </c>
      <c r="AN10" s="17">
        <v>0.26499683301927501</v>
      </c>
      <c r="AO10" s="17">
        <v>0.35306292691677899</v>
      </c>
      <c r="AP10" s="17">
        <v>0.45497108695368899</v>
      </c>
      <c r="AQ10" s="17">
        <v>0.36940307102597603</v>
      </c>
      <c r="AR10" s="17">
        <v>0.40160942456726101</v>
      </c>
      <c r="AS10" s="17">
        <v>0.34520141679574501</v>
      </c>
      <c r="AT10" s="17">
        <v>0.38339048462129</v>
      </c>
      <c r="AU10" s="17">
        <v>0.37773216966254802</v>
      </c>
      <c r="AV10" s="17">
        <v>0.34829803921882402</v>
      </c>
      <c r="AW10" s="17">
        <v>0.34093700496681201</v>
      </c>
      <c r="AX10" s="17">
        <v>0.377319135329858</v>
      </c>
      <c r="AY10" s="17">
        <v>0.36930728146863201</v>
      </c>
      <c r="AZ10" s="17">
        <v>0.45721983299056801</v>
      </c>
      <c r="BA10" s="17">
        <v>0.47350844371339501</v>
      </c>
      <c r="BB10" s="17">
        <v>0.344917963944256</v>
      </c>
      <c r="BC10" s="17"/>
      <c r="BD10" s="17">
        <v>0.41886769818691999</v>
      </c>
      <c r="BE10" s="17">
        <v>0.30128862243216997</v>
      </c>
      <c r="BF10" s="17">
        <v>0.36847301843658498</v>
      </c>
      <c r="BG10" s="17"/>
      <c r="BH10" s="17">
        <v>0.37509012711730799</v>
      </c>
      <c r="BI10" s="17">
        <v>0.38178799191760898</v>
      </c>
      <c r="BJ10" s="17">
        <v>0.33939694882398203</v>
      </c>
      <c r="BK10" s="17"/>
      <c r="BL10" s="17">
        <v>0.452767815786633</v>
      </c>
      <c r="BM10" s="17">
        <v>0.39007714753866002</v>
      </c>
      <c r="BN10" s="17">
        <v>0.39012608878067101</v>
      </c>
      <c r="BO10" s="17"/>
      <c r="BP10" s="17">
        <v>0.38803272492138502</v>
      </c>
      <c r="BQ10" s="17">
        <v>0.33243379534867501</v>
      </c>
      <c r="BR10" s="17"/>
      <c r="BS10" s="17">
        <v>0.38545678055702998</v>
      </c>
      <c r="BT10" s="17">
        <v>0.388569602359637</v>
      </c>
      <c r="BU10" s="17">
        <v>0.37783398682112102</v>
      </c>
      <c r="BV10" s="17">
        <v>0.340217362343609</v>
      </c>
      <c r="BW10" s="17"/>
      <c r="BX10" s="17">
        <v>0.35644946358060398</v>
      </c>
      <c r="BY10" s="17">
        <v>0.34027863773516598</v>
      </c>
      <c r="BZ10" s="17">
        <v>0.36546364499242701</v>
      </c>
      <c r="CA10" s="17"/>
      <c r="CB10" s="17">
        <v>0.456064105993503</v>
      </c>
      <c r="CC10" s="17">
        <v>0.34161546917927199</v>
      </c>
      <c r="CD10" s="17">
        <v>0.35217130228257099</v>
      </c>
      <c r="CE10" s="17">
        <v>0.34573874067499299</v>
      </c>
      <c r="CF10" s="17">
        <v>0.31175429546886302</v>
      </c>
      <c r="CG10" s="17">
        <v>0.35540433951219802</v>
      </c>
      <c r="CH10" s="17"/>
      <c r="CI10" s="17">
        <v>0.299780047670684</v>
      </c>
      <c r="CJ10" s="17">
        <v>0.335272732088571</v>
      </c>
      <c r="CK10" s="17">
        <v>0.344336430695246</v>
      </c>
      <c r="CL10" s="17">
        <v>0.39925424464957998</v>
      </c>
    </row>
    <row r="11" spans="2:90" x14ac:dyDescent="0.35">
      <c r="B11" s="21" t="s">
        <v>148</v>
      </c>
      <c r="C11" s="17">
        <v>0.18777874112894699</v>
      </c>
      <c r="D11" s="17">
        <v>0.20234497196304399</v>
      </c>
      <c r="E11" s="17">
        <v>0.17456624316569999</v>
      </c>
      <c r="F11" s="17"/>
      <c r="G11" s="17">
        <v>0.23393132939739</v>
      </c>
      <c r="H11" s="17">
        <v>0.25229688359727598</v>
      </c>
      <c r="I11" s="17">
        <v>0.22249564654824</v>
      </c>
      <c r="J11" s="17">
        <v>0.192213760516107</v>
      </c>
      <c r="K11" s="17">
        <v>0.17734618631884599</v>
      </c>
      <c r="L11" s="17">
        <v>0.134727616761013</v>
      </c>
      <c r="M11" s="17">
        <v>0.148313259831789</v>
      </c>
      <c r="N11" s="17">
        <v>0.176086607421367</v>
      </c>
      <c r="O11" s="17">
        <v>0.16269072157037101</v>
      </c>
      <c r="P11" s="17"/>
      <c r="Q11" s="17">
        <v>0.139846916436414</v>
      </c>
      <c r="R11" s="17">
        <v>8.8266977810107006E-2</v>
      </c>
      <c r="S11" s="17">
        <v>0.109050414780142</v>
      </c>
      <c r="T11" s="17">
        <v>0.20230384705142301</v>
      </c>
      <c r="U11" s="17"/>
      <c r="V11" s="17">
        <v>0.15575230233356499</v>
      </c>
      <c r="W11" s="17">
        <v>0.176900784547355</v>
      </c>
      <c r="X11" s="17">
        <v>0.21674121047452499</v>
      </c>
      <c r="Y11" s="17">
        <v>0.19251471885035201</v>
      </c>
      <c r="Z11" s="17">
        <v>0.23907302623812501</v>
      </c>
      <c r="AA11" s="17">
        <v>0.212651473136582</v>
      </c>
      <c r="AB11" s="17">
        <v>0.192985691446418</v>
      </c>
      <c r="AC11" s="17">
        <v>0.21092747724956901</v>
      </c>
      <c r="AD11" s="17">
        <v>0.149281827318681</v>
      </c>
      <c r="AE11" s="17"/>
      <c r="AF11" s="17">
        <v>0.20553383724719401</v>
      </c>
      <c r="AG11" s="17">
        <v>0.18323812086235799</v>
      </c>
      <c r="AH11" s="17">
        <v>0.27795318293101501</v>
      </c>
      <c r="AI11" s="17">
        <v>0.236090656155723</v>
      </c>
      <c r="AJ11" s="17">
        <v>0.19917404091608801</v>
      </c>
      <c r="AK11" s="17">
        <v>0.14027644806231701</v>
      </c>
      <c r="AL11" s="17"/>
      <c r="AM11" s="17">
        <v>0.23907912299123099</v>
      </c>
      <c r="AN11" s="17">
        <v>0.208605552791639</v>
      </c>
      <c r="AO11" s="17">
        <v>0.175884238457754</v>
      </c>
      <c r="AP11" s="17">
        <v>0.114920341226202</v>
      </c>
      <c r="AQ11" s="17">
        <v>0.20228349118295699</v>
      </c>
      <c r="AR11" s="17">
        <v>0.16536071037717201</v>
      </c>
      <c r="AS11" s="17">
        <v>0.19806311277156899</v>
      </c>
      <c r="AT11" s="17">
        <v>0.23462238042936201</v>
      </c>
      <c r="AU11" s="17">
        <v>0.20801800409212501</v>
      </c>
      <c r="AV11" s="17">
        <v>0.19297396822903501</v>
      </c>
      <c r="AW11" s="17">
        <v>0.205846610544626</v>
      </c>
      <c r="AX11" s="17">
        <v>0.173641182993895</v>
      </c>
      <c r="AY11" s="17">
        <v>0.227438850010415</v>
      </c>
      <c r="AZ11" s="17">
        <v>0.12748660579773199</v>
      </c>
      <c r="BA11" s="17">
        <v>0.18528952647317101</v>
      </c>
      <c r="BB11" s="17">
        <v>0.128768692070134</v>
      </c>
      <c r="BC11" s="17"/>
      <c r="BD11" s="17">
        <v>0.15625967043594</v>
      </c>
      <c r="BE11" s="17">
        <v>0.24181525973309001</v>
      </c>
      <c r="BF11" s="17">
        <v>0.17309467386830499</v>
      </c>
      <c r="BG11" s="17"/>
      <c r="BH11" s="17">
        <v>0.18879676063172199</v>
      </c>
      <c r="BI11" s="17">
        <v>0.14939389324673699</v>
      </c>
      <c r="BJ11" s="17">
        <v>0.18122532408442199</v>
      </c>
      <c r="BK11" s="17"/>
      <c r="BL11" s="17">
        <v>0.128118826008012</v>
      </c>
      <c r="BM11" s="17">
        <v>0.12970635183582899</v>
      </c>
      <c r="BN11" s="17">
        <v>9.2229280771527297E-2</v>
      </c>
      <c r="BO11" s="17"/>
      <c r="BP11" s="17">
        <v>0.16700139223381399</v>
      </c>
      <c r="BQ11" s="17">
        <v>0.20054601930620999</v>
      </c>
      <c r="BR11" s="17"/>
      <c r="BS11" s="17">
        <v>0.161286939027</v>
      </c>
      <c r="BT11" s="17">
        <v>0.13841307192652499</v>
      </c>
      <c r="BU11" s="17">
        <v>0.212322460430827</v>
      </c>
      <c r="BV11" s="17">
        <v>0.21158377662782801</v>
      </c>
      <c r="BW11" s="17"/>
      <c r="BX11" s="17">
        <v>0.157283980338942</v>
      </c>
      <c r="BY11" s="17">
        <v>0.16731514850604101</v>
      </c>
      <c r="BZ11" s="17">
        <v>0.19205730537968499</v>
      </c>
      <c r="CA11" s="17"/>
      <c r="CB11" s="17">
        <v>0.161111897417545</v>
      </c>
      <c r="CC11" s="17">
        <v>0.15340832331257401</v>
      </c>
      <c r="CD11" s="17">
        <v>0.27398239382679301</v>
      </c>
      <c r="CE11" s="17">
        <v>0.188956743529854</v>
      </c>
      <c r="CF11" s="17">
        <v>6.4080469185981204E-2</v>
      </c>
      <c r="CG11" s="17">
        <v>0.23547796127837201</v>
      </c>
      <c r="CH11" s="17"/>
      <c r="CI11" s="17">
        <v>0.21198268405179099</v>
      </c>
      <c r="CJ11" s="17">
        <v>0.14970736279551</v>
      </c>
      <c r="CK11" s="17">
        <v>0.26764534181442701</v>
      </c>
      <c r="CL11" s="17">
        <v>0.18354446274156799</v>
      </c>
    </row>
    <row r="12" spans="2:90" ht="29" x14ac:dyDescent="0.35">
      <c r="B12" s="21" t="s">
        <v>149</v>
      </c>
      <c r="C12" s="17">
        <v>6.9929379808486097E-2</v>
      </c>
      <c r="D12" s="17">
        <v>6.8518569909652202E-2</v>
      </c>
      <c r="E12" s="17">
        <v>7.0531754895353904E-2</v>
      </c>
      <c r="F12" s="17"/>
      <c r="G12" s="17">
        <v>0.139595062837085</v>
      </c>
      <c r="H12" s="17">
        <v>9.0917702094203398E-2</v>
      </c>
      <c r="I12" s="17">
        <v>9.2218603530985196E-2</v>
      </c>
      <c r="J12" s="17">
        <v>6.5669156811641996E-2</v>
      </c>
      <c r="K12" s="17">
        <v>5.1776738558900401E-2</v>
      </c>
      <c r="L12" s="17">
        <v>5.6830402960008602E-2</v>
      </c>
      <c r="M12" s="17">
        <v>4.4409464596696903E-2</v>
      </c>
      <c r="N12" s="17">
        <v>5.2355446533166497E-2</v>
      </c>
      <c r="O12" s="17">
        <v>4.3329381975274299E-2</v>
      </c>
      <c r="P12" s="17"/>
      <c r="Q12" s="17">
        <v>7.2284693126636004E-2</v>
      </c>
      <c r="R12" s="17">
        <v>1.8743797079607001E-2</v>
      </c>
      <c r="S12" s="17">
        <v>2.3230463395589301E-2</v>
      </c>
      <c r="T12" s="17">
        <v>7.4933760755736906E-2</v>
      </c>
      <c r="U12" s="17"/>
      <c r="V12" s="17">
        <v>4.0504096290034798E-2</v>
      </c>
      <c r="W12" s="17">
        <v>6.8731483576391597E-2</v>
      </c>
      <c r="X12" s="17">
        <v>8.1292758704479801E-2</v>
      </c>
      <c r="Y12" s="17">
        <v>9.32884032205617E-2</v>
      </c>
      <c r="Z12" s="17">
        <v>7.9110619016338896E-2</v>
      </c>
      <c r="AA12" s="17">
        <v>6.2309478331988799E-2</v>
      </c>
      <c r="AB12" s="17">
        <v>8.1243647356299506E-2</v>
      </c>
      <c r="AC12" s="17">
        <v>4.3643560779588003E-2</v>
      </c>
      <c r="AD12" s="17">
        <v>8.0751462996481796E-2</v>
      </c>
      <c r="AE12" s="17"/>
      <c r="AF12" s="17">
        <v>8.3855634905644197E-2</v>
      </c>
      <c r="AG12" s="17">
        <v>8.1643562721768703E-2</v>
      </c>
      <c r="AH12" s="17">
        <v>4.6971809887577202E-2</v>
      </c>
      <c r="AI12" s="17">
        <v>0.13034541063879701</v>
      </c>
      <c r="AJ12" s="17">
        <v>7.1117852851766902E-2</v>
      </c>
      <c r="AK12" s="17">
        <v>5.1015570606558799E-2</v>
      </c>
      <c r="AL12" s="17"/>
      <c r="AM12" s="17">
        <v>0.102330978911005</v>
      </c>
      <c r="AN12" s="17">
        <v>0.112792126146618</v>
      </c>
      <c r="AO12" s="17">
        <v>7.8919048426227004E-2</v>
      </c>
      <c r="AP12" s="17">
        <v>9.1106911224755296E-2</v>
      </c>
      <c r="AQ12" s="17">
        <v>6.5009872447828798E-2</v>
      </c>
      <c r="AR12" s="17">
        <v>6.1128618460721602E-2</v>
      </c>
      <c r="AS12" s="17">
        <v>7.4234410800862696E-2</v>
      </c>
      <c r="AT12" s="17">
        <v>2.0630375053181702E-2</v>
      </c>
      <c r="AU12" s="17">
        <v>7.1809426113461403E-2</v>
      </c>
      <c r="AV12" s="17">
        <v>0.100770399930305</v>
      </c>
      <c r="AW12" s="17">
        <v>6.5556837420674002E-2</v>
      </c>
      <c r="AX12" s="17">
        <v>3.1772520252834398E-2</v>
      </c>
      <c r="AY12" s="17">
        <v>5.4175845438467103E-2</v>
      </c>
      <c r="AZ12" s="17">
        <v>6.4158749374150101E-2</v>
      </c>
      <c r="BA12" s="17">
        <v>7.1573093020441306E-2</v>
      </c>
      <c r="BB12" s="17">
        <v>4.7697340203124598E-2</v>
      </c>
      <c r="BC12" s="17"/>
      <c r="BD12" s="17">
        <v>3.6883964383395897E-2</v>
      </c>
      <c r="BE12" s="17">
        <v>0.109411910434989</v>
      </c>
      <c r="BF12" s="17">
        <v>6.70132114943571E-2</v>
      </c>
      <c r="BG12" s="17"/>
      <c r="BH12" s="17">
        <v>7.06053985356902E-2</v>
      </c>
      <c r="BI12" s="17">
        <v>3.3518796266798899E-2</v>
      </c>
      <c r="BJ12" s="17">
        <v>8.5268188981154E-2</v>
      </c>
      <c r="BK12" s="17"/>
      <c r="BL12" s="17">
        <v>7.2352222217001494E-2</v>
      </c>
      <c r="BM12" s="17">
        <v>3.5483625502366799E-2</v>
      </c>
      <c r="BN12" s="17">
        <v>5.2147265070438001E-2</v>
      </c>
      <c r="BO12" s="17"/>
      <c r="BP12" s="17">
        <v>4.3227848103992703E-2</v>
      </c>
      <c r="BQ12" s="17">
        <v>9.1269745496813506E-2</v>
      </c>
      <c r="BR12" s="17"/>
      <c r="BS12" s="17">
        <v>3.4069292678315197E-2</v>
      </c>
      <c r="BT12" s="17">
        <v>6.0957848551380103E-2</v>
      </c>
      <c r="BU12" s="17">
        <v>5.80108242499646E-2</v>
      </c>
      <c r="BV12" s="17">
        <v>9.2332328841404299E-2</v>
      </c>
      <c r="BW12" s="17"/>
      <c r="BX12" s="17">
        <v>5.6279588374118297E-2</v>
      </c>
      <c r="BY12" s="17">
        <v>0.124116259662108</v>
      </c>
      <c r="BZ12" s="17">
        <v>6.7951842521014799E-2</v>
      </c>
      <c r="CA12" s="17"/>
      <c r="CB12" s="17">
        <v>3.9417033121656897E-2</v>
      </c>
      <c r="CC12" s="17">
        <v>5.9759289901616497E-2</v>
      </c>
      <c r="CD12" s="17">
        <v>0.15559077720935199</v>
      </c>
      <c r="CE12" s="17">
        <v>4.41977055923806E-2</v>
      </c>
      <c r="CF12" s="17">
        <v>1.78921746216953E-2</v>
      </c>
      <c r="CG12" s="17">
        <v>6.4828041350522503E-2</v>
      </c>
      <c r="CH12" s="17"/>
      <c r="CI12" s="17">
        <v>9.9205181191955899E-2</v>
      </c>
      <c r="CJ12" s="17">
        <v>6.1380708032762903E-2</v>
      </c>
      <c r="CK12" s="17">
        <v>7.7359458324701702E-2</v>
      </c>
      <c r="CL12" s="17">
        <v>6.6425564740362195E-2</v>
      </c>
    </row>
    <row r="13" spans="2:90" x14ac:dyDescent="0.35">
      <c r="B13" s="21" t="s">
        <v>150</v>
      </c>
      <c r="C13" s="23">
        <v>3.7458609272038403E-2</v>
      </c>
      <c r="D13" s="23">
        <v>3.8618480177753899E-2</v>
      </c>
      <c r="E13" s="23">
        <v>3.6311721842770497E-2</v>
      </c>
      <c r="F13" s="23"/>
      <c r="G13" s="23">
        <v>8.59092008597203E-2</v>
      </c>
      <c r="H13" s="23">
        <v>4.6434277493608803E-2</v>
      </c>
      <c r="I13" s="23">
        <v>4.7902189782803799E-2</v>
      </c>
      <c r="J13" s="23">
        <v>2.52101030778944E-2</v>
      </c>
      <c r="K13" s="23">
        <v>1.9723463285490201E-2</v>
      </c>
      <c r="L13" s="23">
        <v>4.1308697072760601E-2</v>
      </c>
      <c r="M13" s="23">
        <v>2.42374755699502E-2</v>
      </c>
      <c r="N13" s="23">
        <v>2.53893845901235E-2</v>
      </c>
      <c r="O13" s="23">
        <v>2.46809431360961E-2</v>
      </c>
      <c r="P13" s="23"/>
      <c r="Q13" s="23">
        <v>2.3692326404982401E-2</v>
      </c>
      <c r="R13" s="23">
        <v>2.3205470941827299E-2</v>
      </c>
      <c r="S13" s="23">
        <v>1.41097146344616E-2</v>
      </c>
      <c r="T13" s="23">
        <v>3.9161572601519798E-2</v>
      </c>
      <c r="U13" s="23"/>
      <c r="V13" s="23">
        <v>3.0964670516723702E-2</v>
      </c>
      <c r="W13" s="23">
        <v>4.3662523566462497E-2</v>
      </c>
      <c r="X13" s="23">
        <v>1.6899274163460799E-2</v>
      </c>
      <c r="Y13" s="23">
        <v>3.3757459161420603E-2</v>
      </c>
      <c r="Z13" s="23">
        <v>2.9336355600230301E-2</v>
      </c>
      <c r="AA13" s="23">
        <v>4.9331662764582902E-2</v>
      </c>
      <c r="AB13" s="23">
        <v>3.5218543974839998E-2</v>
      </c>
      <c r="AC13" s="23">
        <v>3.1273126335807998E-2</v>
      </c>
      <c r="AD13" s="23">
        <v>5.5370724404698202E-2</v>
      </c>
      <c r="AE13" s="23"/>
      <c r="AF13" s="23">
        <v>4.2773463896064103E-2</v>
      </c>
      <c r="AG13" s="23">
        <v>3.9424910025425801E-2</v>
      </c>
      <c r="AH13" s="23">
        <v>4.3100882521143198E-2</v>
      </c>
      <c r="AI13" s="23">
        <v>8.3780972686651495E-2</v>
      </c>
      <c r="AJ13" s="23">
        <v>3.4507741334071501E-2</v>
      </c>
      <c r="AK13" s="23">
        <v>2.6619279144935101E-2</v>
      </c>
      <c r="AL13" s="23"/>
      <c r="AM13" s="23">
        <v>8.7097684513348497E-2</v>
      </c>
      <c r="AN13" s="23">
        <v>5.39240512000713E-2</v>
      </c>
      <c r="AO13" s="23">
        <v>4.4374347495679402E-2</v>
      </c>
      <c r="AP13" s="23">
        <v>1.9467373649756699E-2</v>
      </c>
      <c r="AQ13" s="23">
        <v>1.4021795469976801E-2</v>
      </c>
      <c r="AR13" s="23">
        <v>4.1625915244670998E-2</v>
      </c>
      <c r="AS13" s="23">
        <v>1.95333295750078E-2</v>
      </c>
      <c r="AT13" s="23">
        <v>4.9164302005130001E-2</v>
      </c>
      <c r="AU13" s="23">
        <v>2.8337865487988102E-2</v>
      </c>
      <c r="AV13" s="23">
        <v>1.2529954248973201E-2</v>
      </c>
      <c r="AW13" s="23">
        <v>1.8073925759812998E-2</v>
      </c>
      <c r="AX13" s="23">
        <v>4.93292641698828E-2</v>
      </c>
      <c r="AY13" s="23">
        <v>0</v>
      </c>
      <c r="AZ13" s="23">
        <v>1.9003275529880501E-2</v>
      </c>
      <c r="BA13" s="23">
        <v>0</v>
      </c>
      <c r="BB13" s="23">
        <v>3.10753160110777E-2</v>
      </c>
      <c r="BC13" s="23"/>
      <c r="BD13" s="23">
        <v>1.6498202587828598E-2</v>
      </c>
      <c r="BE13" s="23">
        <v>5.4931576012282601E-2</v>
      </c>
      <c r="BF13" s="23">
        <v>3.67427507732613E-2</v>
      </c>
      <c r="BG13" s="23"/>
      <c r="BH13" s="23">
        <v>3.4478508533215997E-2</v>
      </c>
      <c r="BI13" s="23">
        <v>2.2431279748427999E-2</v>
      </c>
      <c r="BJ13" s="23">
        <v>2.8860700445160301E-2</v>
      </c>
      <c r="BK13" s="23"/>
      <c r="BL13" s="23">
        <v>9.3791548071295895E-3</v>
      </c>
      <c r="BM13" s="23">
        <v>1.30143919287118E-2</v>
      </c>
      <c r="BN13" s="23">
        <v>4.4427256347570497E-3</v>
      </c>
      <c r="BO13" s="23"/>
      <c r="BP13" s="23">
        <v>2.6787429207311701E-2</v>
      </c>
      <c r="BQ13" s="23">
        <v>4.7924112907883197E-2</v>
      </c>
      <c r="BR13" s="23"/>
      <c r="BS13" s="23">
        <v>2.67547440344259E-2</v>
      </c>
      <c r="BT13" s="23">
        <v>2.15420745754605E-2</v>
      </c>
      <c r="BU13" s="23">
        <v>1.6725718727956199E-2</v>
      </c>
      <c r="BV13" s="23">
        <v>4.9293922651534802E-2</v>
      </c>
      <c r="BW13" s="23"/>
      <c r="BX13" s="23">
        <v>2.1166449955850701E-2</v>
      </c>
      <c r="BY13" s="23">
        <v>5.6256748646567198E-2</v>
      </c>
      <c r="BZ13" s="23">
        <v>3.7917497033555202E-2</v>
      </c>
      <c r="CA13" s="23"/>
      <c r="CB13" s="23">
        <v>2.58056141331326E-2</v>
      </c>
      <c r="CC13" s="23">
        <v>2.1193131489372099E-2</v>
      </c>
      <c r="CD13" s="23">
        <v>7.4118420276468797E-2</v>
      </c>
      <c r="CE13" s="23">
        <v>2.2480506757137999E-2</v>
      </c>
      <c r="CF13" s="23">
        <v>9.4434861967088498E-3</v>
      </c>
      <c r="CG13" s="23">
        <v>5.67489004847367E-2</v>
      </c>
      <c r="CH13" s="23"/>
      <c r="CI13" s="23">
        <v>6.3085068113564499E-2</v>
      </c>
      <c r="CJ13" s="23">
        <v>2.2786079827486198E-2</v>
      </c>
      <c r="CK13" s="23">
        <v>7.5781108721850704E-2</v>
      </c>
      <c r="CL13" s="23">
        <v>3.0162677734220499E-2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160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0.55331379240285905</v>
      </c>
      <c r="D9" s="17">
        <v>0.53943359377973299</v>
      </c>
      <c r="E9" s="17">
        <v>0.567241870136166</v>
      </c>
      <c r="F9" s="17"/>
      <c r="G9" s="17">
        <v>0.51964073338551997</v>
      </c>
      <c r="H9" s="17">
        <v>0.63904501218805998</v>
      </c>
      <c r="I9" s="17">
        <v>0.57606640915625396</v>
      </c>
      <c r="J9" s="17">
        <v>0.63491095948897303</v>
      </c>
      <c r="K9" s="17">
        <v>0.58331639909490096</v>
      </c>
      <c r="L9" s="17">
        <v>0.58143400131079204</v>
      </c>
      <c r="M9" s="17">
        <v>0.56270884799668297</v>
      </c>
      <c r="N9" s="17">
        <v>0.46032060256303903</v>
      </c>
      <c r="O9" s="17">
        <v>0.44266399481240898</v>
      </c>
      <c r="P9" s="17"/>
      <c r="Q9" s="17">
        <v>0.68138665830439804</v>
      </c>
      <c r="R9" s="17">
        <v>0.69267733554299804</v>
      </c>
      <c r="S9" s="17">
        <v>0.60573314143997603</v>
      </c>
      <c r="T9" s="17">
        <v>0.52840552630801296</v>
      </c>
      <c r="U9" s="17"/>
      <c r="V9" s="17">
        <v>0.59679571103464901</v>
      </c>
      <c r="W9" s="17">
        <v>0.58895199211618798</v>
      </c>
      <c r="X9" s="17">
        <v>0.496560103279164</v>
      </c>
      <c r="Y9" s="17">
        <v>0.51030878430738102</v>
      </c>
      <c r="Z9" s="17">
        <v>0.49431073070481502</v>
      </c>
      <c r="AA9" s="17">
        <v>0.56064458379325499</v>
      </c>
      <c r="AB9" s="17">
        <v>0.55193531246427396</v>
      </c>
      <c r="AC9" s="17">
        <v>0.55070332765722196</v>
      </c>
      <c r="AD9" s="17">
        <v>0.56862921448360204</v>
      </c>
      <c r="AE9" s="17"/>
      <c r="AF9" s="17">
        <v>0.49734055820937301</v>
      </c>
      <c r="AG9" s="17">
        <v>0.55295563972869999</v>
      </c>
      <c r="AH9" s="17">
        <v>0.52290425992870804</v>
      </c>
      <c r="AI9" s="17">
        <v>0.465557094360183</v>
      </c>
      <c r="AJ9" s="17">
        <v>0.55820444618322096</v>
      </c>
      <c r="AK9" s="17">
        <v>0.60860718317865703</v>
      </c>
      <c r="AL9" s="17"/>
      <c r="AM9" s="17">
        <v>0.49353933336233902</v>
      </c>
      <c r="AN9" s="17">
        <v>0.38625666558201499</v>
      </c>
      <c r="AO9" s="17">
        <v>0.46654055095588798</v>
      </c>
      <c r="AP9" s="17">
        <v>0.50896426261937</v>
      </c>
      <c r="AQ9" s="17">
        <v>0.50950415819669204</v>
      </c>
      <c r="AR9" s="17">
        <v>0.49192799554766697</v>
      </c>
      <c r="AS9" s="17">
        <v>0.55142202922255201</v>
      </c>
      <c r="AT9" s="17">
        <v>0.61013696146640495</v>
      </c>
      <c r="AU9" s="17">
        <v>0.58147869797031904</v>
      </c>
      <c r="AV9" s="17">
        <v>0.55086960903070903</v>
      </c>
      <c r="AW9" s="17">
        <v>0.53886887504954195</v>
      </c>
      <c r="AX9" s="17">
        <v>0.65026198045268802</v>
      </c>
      <c r="AY9" s="17">
        <v>0.67992173015762702</v>
      </c>
      <c r="AZ9" s="17">
        <v>0.67278468195909202</v>
      </c>
      <c r="BA9" s="17">
        <v>0.64497262345920203</v>
      </c>
      <c r="BB9" s="17">
        <v>0.73036544355796995</v>
      </c>
      <c r="BC9" s="17"/>
      <c r="BD9" s="17">
        <v>0.77088881914740903</v>
      </c>
      <c r="BE9" s="17">
        <v>0.57168022042511302</v>
      </c>
      <c r="BF9" s="17">
        <v>0.36149351793324003</v>
      </c>
      <c r="BG9" s="17"/>
      <c r="BH9" s="17">
        <v>0.56215854719116998</v>
      </c>
      <c r="BI9" s="17">
        <v>0.68651145608551001</v>
      </c>
      <c r="BJ9" s="17">
        <v>0.55400186238839699</v>
      </c>
      <c r="BK9" s="17"/>
      <c r="BL9" s="17">
        <v>0.56104422538443099</v>
      </c>
      <c r="BM9" s="17">
        <v>0.59928446471631702</v>
      </c>
      <c r="BN9" s="17">
        <v>0.72793059977755104</v>
      </c>
      <c r="BO9" s="17"/>
      <c r="BP9" s="17">
        <v>0.60800907119220704</v>
      </c>
      <c r="BQ9" s="17">
        <v>0.45367519118655503</v>
      </c>
      <c r="BR9" s="17"/>
      <c r="BS9" s="17">
        <v>0.67649643846600704</v>
      </c>
      <c r="BT9" s="17">
        <v>0.59915634492798597</v>
      </c>
      <c r="BU9" s="17">
        <v>0.524256495246748</v>
      </c>
      <c r="BV9" s="17">
        <v>0.51573960464909596</v>
      </c>
      <c r="BW9" s="17"/>
      <c r="BX9" s="17">
        <v>0.57385487755324804</v>
      </c>
      <c r="BY9" s="17">
        <v>0.77857568983101999</v>
      </c>
      <c r="BZ9" s="17">
        <v>0.53743640100700696</v>
      </c>
      <c r="CA9" s="17"/>
      <c r="CB9" s="17">
        <v>0.63499286220120998</v>
      </c>
      <c r="CC9" s="17">
        <v>0.75220323799268196</v>
      </c>
      <c r="CD9" s="17">
        <v>0.279962107172887</v>
      </c>
      <c r="CE9" s="17">
        <v>0.62602045617513802</v>
      </c>
      <c r="CF9" s="17">
        <v>0.80495675063463001</v>
      </c>
      <c r="CG9" s="17">
        <v>0.33224012385510698</v>
      </c>
      <c r="CH9" s="17"/>
      <c r="CI9" s="17">
        <v>0.53322373238620702</v>
      </c>
      <c r="CJ9" s="17">
        <v>0.61224794010664396</v>
      </c>
      <c r="CK9" s="17">
        <v>0.32921221020743702</v>
      </c>
      <c r="CL9" s="17">
        <v>0.58271144520333495</v>
      </c>
    </row>
    <row r="10" spans="2:90" x14ac:dyDescent="0.35">
      <c r="B10" s="21" t="s">
        <v>147</v>
      </c>
      <c r="C10" s="17">
        <v>0.217114470759765</v>
      </c>
      <c r="D10" s="17">
        <v>0.21686691851099199</v>
      </c>
      <c r="E10" s="17">
        <v>0.216192506077788</v>
      </c>
      <c r="F10" s="17"/>
      <c r="G10" s="17">
        <v>0.22616841680902799</v>
      </c>
      <c r="H10" s="17">
        <v>0.20005547928359499</v>
      </c>
      <c r="I10" s="17">
        <v>0.21084788533050999</v>
      </c>
      <c r="J10" s="17">
        <v>0.13722572820635501</v>
      </c>
      <c r="K10" s="17">
        <v>0.20947374672011701</v>
      </c>
      <c r="L10" s="17">
        <v>0.18941237209734599</v>
      </c>
      <c r="M10" s="17">
        <v>0.26987763177325202</v>
      </c>
      <c r="N10" s="17">
        <v>0.24870047990430599</v>
      </c>
      <c r="O10" s="17">
        <v>0.25271084309902098</v>
      </c>
      <c r="P10" s="17"/>
      <c r="Q10" s="17">
        <v>0.19086529836613</v>
      </c>
      <c r="R10" s="17">
        <v>0.186555230686414</v>
      </c>
      <c r="S10" s="17">
        <v>0.19435498462574999</v>
      </c>
      <c r="T10" s="17">
        <v>0.22475830845936501</v>
      </c>
      <c r="U10" s="17"/>
      <c r="V10" s="17">
        <v>0.21017494289845901</v>
      </c>
      <c r="W10" s="17">
        <v>0.21866500948193399</v>
      </c>
      <c r="X10" s="17">
        <v>0.25028150589854498</v>
      </c>
      <c r="Y10" s="17">
        <v>0.20017165982398899</v>
      </c>
      <c r="Z10" s="17">
        <v>0.20898590184688401</v>
      </c>
      <c r="AA10" s="17">
        <v>0.237338803280045</v>
      </c>
      <c r="AB10" s="17">
        <v>0.21778547579631699</v>
      </c>
      <c r="AC10" s="17">
        <v>0.231024761295441</v>
      </c>
      <c r="AD10" s="17">
        <v>0.19695391668287501</v>
      </c>
      <c r="AE10" s="17"/>
      <c r="AF10" s="17">
        <v>0.22422930548239001</v>
      </c>
      <c r="AG10" s="17">
        <v>0.23249012365476801</v>
      </c>
      <c r="AH10" s="17">
        <v>0.20681239971676299</v>
      </c>
      <c r="AI10" s="17">
        <v>0.24705750120737599</v>
      </c>
      <c r="AJ10" s="17">
        <v>0.233156853981281</v>
      </c>
      <c r="AK10" s="17">
        <v>0.192776171364478</v>
      </c>
      <c r="AL10" s="17"/>
      <c r="AM10" s="17">
        <v>0.20886243662552001</v>
      </c>
      <c r="AN10" s="17">
        <v>0.29707001580364201</v>
      </c>
      <c r="AO10" s="17">
        <v>0.22455421409471199</v>
      </c>
      <c r="AP10" s="17">
        <v>0.237281162679714</v>
      </c>
      <c r="AQ10" s="17">
        <v>0.26078948243547201</v>
      </c>
      <c r="AR10" s="17">
        <v>0.26083745708565997</v>
      </c>
      <c r="AS10" s="17">
        <v>0.24681919364652199</v>
      </c>
      <c r="AT10" s="17">
        <v>0.19467100059720599</v>
      </c>
      <c r="AU10" s="17">
        <v>0.22453889786303899</v>
      </c>
      <c r="AV10" s="17">
        <v>0.220334043965937</v>
      </c>
      <c r="AW10" s="17">
        <v>0.22114595109764601</v>
      </c>
      <c r="AX10" s="17">
        <v>0.14921293767691099</v>
      </c>
      <c r="AY10" s="17">
        <v>0.150639552406927</v>
      </c>
      <c r="AZ10" s="17">
        <v>0.160333895055389</v>
      </c>
      <c r="BA10" s="17">
        <v>0.18486027006630801</v>
      </c>
      <c r="BB10" s="17">
        <v>0.115375045111921</v>
      </c>
      <c r="BC10" s="17"/>
      <c r="BD10" s="17">
        <v>0.14314435769779699</v>
      </c>
      <c r="BE10" s="17">
        <v>0.230732544727376</v>
      </c>
      <c r="BF10" s="17">
        <v>0.26800169774643001</v>
      </c>
      <c r="BG10" s="17"/>
      <c r="BH10" s="17">
        <v>0.20753490420700499</v>
      </c>
      <c r="BI10" s="17">
        <v>0.19193087364542999</v>
      </c>
      <c r="BJ10" s="17">
        <v>0.222391285240606</v>
      </c>
      <c r="BK10" s="17"/>
      <c r="BL10" s="17">
        <v>0.28080522540902098</v>
      </c>
      <c r="BM10" s="17">
        <v>0.20428632245918099</v>
      </c>
      <c r="BN10" s="17">
        <v>0.13895262561868399</v>
      </c>
      <c r="BO10" s="17"/>
      <c r="BP10" s="17">
        <v>0.20019457922793399</v>
      </c>
      <c r="BQ10" s="17">
        <v>0.25335867535661699</v>
      </c>
      <c r="BR10" s="17"/>
      <c r="BS10" s="17">
        <v>0.19413330273756699</v>
      </c>
      <c r="BT10" s="17">
        <v>0.202766749300657</v>
      </c>
      <c r="BU10" s="17">
        <v>0.28449654493846999</v>
      </c>
      <c r="BV10" s="17">
        <v>0.19570241427538901</v>
      </c>
      <c r="BW10" s="17"/>
      <c r="BX10" s="17">
        <v>0.212878466725999</v>
      </c>
      <c r="BY10" s="17">
        <v>0.18112506593015301</v>
      </c>
      <c r="BZ10" s="17">
        <v>0.21974568595100999</v>
      </c>
      <c r="CA10" s="17"/>
      <c r="CB10" s="17">
        <v>0.211780499442797</v>
      </c>
      <c r="CC10" s="17">
        <v>0.11948088569727899</v>
      </c>
      <c r="CD10" s="17">
        <v>0.27668087019878101</v>
      </c>
      <c r="CE10" s="17">
        <v>0.22540962925904501</v>
      </c>
      <c r="CF10" s="17">
        <v>0.13860767562767701</v>
      </c>
      <c r="CG10" s="17">
        <v>0.306900935896674</v>
      </c>
      <c r="CH10" s="17"/>
      <c r="CI10" s="17">
        <v>0.15229990003857699</v>
      </c>
      <c r="CJ10" s="17">
        <v>0.20842255953462399</v>
      </c>
      <c r="CK10" s="17">
        <v>0.30659695369152501</v>
      </c>
      <c r="CL10" s="17">
        <v>0.21296452536523799</v>
      </c>
    </row>
    <row r="11" spans="2:90" x14ac:dyDescent="0.35">
      <c r="B11" s="21" t="s">
        <v>148</v>
      </c>
      <c r="C11" s="17">
        <v>0.13419780534328801</v>
      </c>
      <c r="D11" s="17">
        <v>0.14771168901382201</v>
      </c>
      <c r="E11" s="17">
        <v>0.12083098319102301</v>
      </c>
      <c r="F11" s="17"/>
      <c r="G11" s="17">
        <v>0.11803684642982699</v>
      </c>
      <c r="H11" s="17">
        <v>7.7922861517524603E-2</v>
      </c>
      <c r="I11" s="17">
        <v>0.145650890103939</v>
      </c>
      <c r="J11" s="17">
        <v>0.14079677841176899</v>
      </c>
      <c r="K11" s="17">
        <v>0.12723287468026501</v>
      </c>
      <c r="L11" s="17">
        <v>0.14262024290844</v>
      </c>
      <c r="M11" s="17">
        <v>0.10885402954961899</v>
      </c>
      <c r="N11" s="17">
        <v>0.17372449022796399</v>
      </c>
      <c r="O11" s="17">
        <v>0.16697058925022201</v>
      </c>
      <c r="P11" s="17"/>
      <c r="Q11" s="17">
        <v>7.7911182303846499E-2</v>
      </c>
      <c r="R11" s="17">
        <v>5.6665996928866702E-2</v>
      </c>
      <c r="S11" s="17">
        <v>0.14429880491423899</v>
      </c>
      <c r="T11" s="17">
        <v>0.143937623802258</v>
      </c>
      <c r="U11" s="17"/>
      <c r="V11" s="17">
        <v>0.121923844317341</v>
      </c>
      <c r="W11" s="17">
        <v>0.106966333358899</v>
      </c>
      <c r="X11" s="17">
        <v>0.14135941019653001</v>
      </c>
      <c r="Y11" s="17">
        <v>0.15003409868276299</v>
      </c>
      <c r="Z11" s="17">
        <v>0.173351335635332</v>
      </c>
      <c r="AA11" s="17">
        <v>0.133395335916876</v>
      </c>
      <c r="AB11" s="17">
        <v>0.14568568498802101</v>
      </c>
      <c r="AC11" s="17">
        <v>0.13432807772574501</v>
      </c>
      <c r="AD11" s="17">
        <v>0.12922018051916401</v>
      </c>
      <c r="AE11" s="17"/>
      <c r="AF11" s="17">
        <v>0.165276522555662</v>
      </c>
      <c r="AG11" s="17">
        <v>0.117027677206741</v>
      </c>
      <c r="AH11" s="17">
        <v>0.144017469466971</v>
      </c>
      <c r="AI11" s="17">
        <v>0.13257060657314401</v>
      </c>
      <c r="AJ11" s="17">
        <v>0.124329105659157</v>
      </c>
      <c r="AK11" s="17">
        <v>0.12629518112218799</v>
      </c>
      <c r="AL11" s="17"/>
      <c r="AM11" s="17">
        <v>0.203866906022378</v>
      </c>
      <c r="AN11" s="17">
        <v>0.17073168135120401</v>
      </c>
      <c r="AO11" s="17">
        <v>0.167568774825228</v>
      </c>
      <c r="AP11" s="17">
        <v>0.17314389941538899</v>
      </c>
      <c r="AQ11" s="17">
        <v>0.15247775766143801</v>
      </c>
      <c r="AR11" s="17">
        <v>0.177237267984452</v>
      </c>
      <c r="AS11" s="17">
        <v>0.11437464063279799</v>
      </c>
      <c r="AT11" s="17">
        <v>0.14340114867158199</v>
      </c>
      <c r="AU11" s="17">
        <v>8.0984935884216999E-2</v>
      </c>
      <c r="AV11" s="17">
        <v>0.119219758528501</v>
      </c>
      <c r="AW11" s="17">
        <v>0.12688036995933399</v>
      </c>
      <c r="AX11" s="17">
        <v>0.10630002062107401</v>
      </c>
      <c r="AY11" s="17">
        <v>0.12951347786891099</v>
      </c>
      <c r="AZ11" s="17">
        <v>6.7015422525216306E-2</v>
      </c>
      <c r="BA11" s="17">
        <v>0.111430280455616</v>
      </c>
      <c r="BB11" s="17">
        <v>7.7621478989147799E-2</v>
      </c>
      <c r="BC11" s="17"/>
      <c r="BD11" s="17">
        <v>6.5015344466702596E-2</v>
      </c>
      <c r="BE11" s="17">
        <v>0.109921677210489</v>
      </c>
      <c r="BF11" s="17">
        <v>0.21186767088116401</v>
      </c>
      <c r="BG11" s="17"/>
      <c r="BH11" s="17">
        <v>0.13722165325185101</v>
      </c>
      <c r="BI11" s="17">
        <v>8.0761820642425E-2</v>
      </c>
      <c r="BJ11" s="17">
        <v>0.141198494260381</v>
      </c>
      <c r="BK11" s="17"/>
      <c r="BL11" s="17">
        <v>8.4631934494777503E-2</v>
      </c>
      <c r="BM11" s="17">
        <v>0.126131903278317</v>
      </c>
      <c r="BN11" s="17">
        <v>7.2945393754436802E-2</v>
      </c>
      <c r="BO11" s="17"/>
      <c r="BP11" s="17">
        <v>0.12084161847915</v>
      </c>
      <c r="BQ11" s="17">
        <v>0.163887120222724</v>
      </c>
      <c r="BR11" s="17"/>
      <c r="BS11" s="17">
        <v>8.7104976933857797E-2</v>
      </c>
      <c r="BT11" s="17">
        <v>0.130414088065821</v>
      </c>
      <c r="BU11" s="17">
        <v>0.129967644553665</v>
      </c>
      <c r="BV11" s="17">
        <v>0.15684670935014799</v>
      </c>
      <c r="BW11" s="17"/>
      <c r="BX11" s="17">
        <v>0.110115322875444</v>
      </c>
      <c r="BY11" s="17">
        <v>1.28411731717499E-2</v>
      </c>
      <c r="BZ11" s="17">
        <v>0.14404102512161501</v>
      </c>
      <c r="CA11" s="17"/>
      <c r="CB11" s="17">
        <v>9.4179721976503997E-2</v>
      </c>
      <c r="CC11" s="17">
        <v>6.3625965167689702E-2</v>
      </c>
      <c r="CD11" s="17">
        <v>0.25565821807768602</v>
      </c>
      <c r="CE11" s="17">
        <v>8.7517613844054501E-2</v>
      </c>
      <c r="CF11" s="17">
        <v>3.2893042498119397E-2</v>
      </c>
      <c r="CG11" s="17">
        <v>0.22321951734870399</v>
      </c>
      <c r="CH11" s="17"/>
      <c r="CI11" s="17">
        <v>0.160824649954939</v>
      </c>
      <c r="CJ11" s="17">
        <v>0.10746815725339599</v>
      </c>
      <c r="CK11" s="17">
        <v>0.20311760261473299</v>
      </c>
      <c r="CL11" s="17">
        <v>0.12564448197223901</v>
      </c>
    </row>
    <row r="12" spans="2:90" ht="29" x14ac:dyDescent="0.35">
      <c r="B12" s="21" t="s">
        <v>149</v>
      </c>
      <c r="C12" s="17">
        <v>4.39887181163061E-2</v>
      </c>
      <c r="D12" s="17">
        <v>5.07146206661101E-2</v>
      </c>
      <c r="E12" s="17">
        <v>3.8085863656472103E-2</v>
      </c>
      <c r="F12" s="17"/>
      <c r="G12" s="17">
        <v>4.3465043678512498E-2</v>
      </c>
      <c r="H12" s="17">
        <v>3.3818184632228201E-2</v>
      </c>
      <c r="I12" s="17">
        <v>3.9030927636742797E-2</v>
      </c>
      <c r="J12" s="17">
        <v>3.9462761534032699E-2</v>
      </c>
      <c r="K12" s="17">
        <v>2.3350326441611498E-2</v>
      </c>
      <c r="L12" s="17">
        <v>5.0837550470792699E-2</v>
      </c>
      <c r="M12" s="17">
        <v>2.03222889991806E-2</v>
      </c>
      <c r="N12" s="17">
        <v>5.3172314115807702E-2</v>
      </c>
      <c r="O12" s="17">
        <v>8.7614348464303493E-2</v>
      </c>
      <c r="P12" s="17"/>
      <c r="Q12" s="17">
        <v>2.3211508421300601E-2</v>
      </c>
      <c r="R12" s="17">
        <v>3.0891569288112701E-2</v>
      </c>
      <c r="S12" s="17">
        <v>2.7646496139961101E-2</v>
      </c>
      <c r="T12" s="17">
        <v>4.8049559501588797E-2</v>
      </c>
      <c r="U12" s="17"/>
      <c r="V12" s="17">
        <v>3.2506863231401999E-2</v>
      </c>
      <c r="W12" s="17">
        <v>3.5752379814953203E-2</v>
      </c>
      <c r="X12" s="17">
        <v>4.0180328599569798E-2</v>
      </c>
      <c r="Y12" s="17">
        <v>6.97116151916361E-2</v>
      </c>
      <c r="Z12" s="17">
        <v>7.0186951295816799E-2</v>
      </c>
      <c r="AA12" s="17">
        <v>2.9880577762889701E-2</v>
      </c>
      <c r="AB12" s="17">
        <v>3.47128422926428E-2</v>
      </c>
      <c r="AC12" s="17">
        <v>4.20989054841759E-2</v>
      </c>
      <c r="AD12" s="17">
        <v>5.1930673850113802E-2</v>
      </c>
      <c r="AE12" s="17"/>
      <c r="AF12" s="17">
        <v>4.9920897361794503E-2</v>
      </c>
      <c r="AG12" s="17">
        <v>4.8026396180663102E-2</v>
      </c>
      <c r="AH12" s="17">
        <v>5.3283836314535302E-2</v>
      </c>
      <c r="AI12" s="17">
        <v>5.70935789319926E-2</v>
      </c>
      <c r="AJ12" s="17">
        <v>5.43455707729927E-2</v>
      </c>
      <c r="AK12" s="17">
        <v>2.7000838192200401E-2</v>
      </c>
      <c r="AL12" s="17"/>
      <c r="AM12" s="17">
        <v>3.7090829826251802E-2</v>
      </c>
      <c r="AN12" s="17">
        <v>6.79755850602735E-2</v>
      </c>
      <c r="AO12" s="17">
        <v>3.9732682721862998E-2</v>
      </c>
      <c r="AP12" s="17">
        <v>3.4900414706701202E-2</v>
      </c>
      <c r="AQ12" s="17">
        <v>5.0210589950486002E-2</v>
      </c>
      <c r="AR12" s="17">
        <v>3.2390292144533601E-2</v>
      </c>
      <c r="AS12" s="17">
        <v>6.01494054268659E-2</v>
      </c>
      <c r="AT12" s="17">
        <v>2.38676615999787E-2</v>
      </c>
      <c r="AU12" s="17">
        <v>6.0402480489513799E-2</v>
      </c>
      <c r="AV12" s="17">
        <v>6.54350714116744E-2</v>
      </c>
      <c r="AW12" s="17">
        <v>4.30014113811482E-2</v>
      </c>
      <c r="AX12" s="17">
        <v>5.3573005129594703E-2</v>
      </c>
      <c r="AY12" s="17">
        <v>3.1162354271529E-2</v>
      </c>
      <c r="AZ12" s="17">
        <v>5.63623400045603E-2</v>
      </c>
      <c r="BA12" s="17">
        <v>4.01170865846118E-2</v>
      </c>
      <c r="BB12" s="17">
        <v>4.4236881033753901E-2</v>
      </c>
      <c r="BC12" s="17"/>
      <c r="BD12" s="17">
        <v>1.05446664724092E-2</v>
      </c>
      <c r="BE12" s="17">
        <v>3.8063668250866899E-2</v>
      </c>
      <c r="BF12" s="17">
        <v>7.5351328358441702E-2</v>
      </c>
      <c r="BG12" s="17"/>
      <c r="BH12" s="17">
        <v>4.6384379070671201E-2</v>
      </c>
      <c r="BI12" s="17">
        <v>9.5627780332650601E-3</v>
      </c>
      <c r="BJ12" s="17">
        <v>6.1832219273175101E-2</v>
      </c>
      <c r="BK12" s="17"/>
      <c r="BL12" s="17">
        <v>3.6609179986533798E-2</v>
      </c>
      <c r="BM12" s="17">
        <v>3.0245857921486201E-2</v>
      </c>
      <c r="BN12" s="17">
        <v>2.17392725857075E-2</v>
      </c>
      <c r="BO12" s="17"/>
      <c r="BP12" s="17">
        <v>3.2646676386189198E-2</v>
      </c>
      <c r="BQ12" s="17">
        <v>5.90569975853623E-2</v>
      </c>
      <c r="BR12" s="17"/>
      <c r="BS12" s="17">
        <v>2.8388273667224899E-2</v>
      </c>
      <c r="BT12" s="17">
        <v>2.66843392753826E-2</v>
      </c>
      <c r="BU12" s="17">
        <v>2.7187974396372501E-2</v>
      </c>
      <c r="BV12" s="17">
        <v>6.6200512915673096E-2</v>
      </c>
      <c r="BW12" s="17"/>
      <c r="BX12" s="17">
        <v>5.0686312403690599E-2</v>
      </c>
      <c r="BY12" s="17">
        <v>9.7534491875028908E-3</v>
      </c>
      <c r="BZ12" s="17">
        <v>4.5428966045041701E-2</v>
      </c>
      <c r="CA12" s="17"/>
      <c r="CB12" s="17">
        <v>1.9714847688980099E-2</v>
      </c>
      <c r="CC12" s="17">
        <v>3.4779085868930297E-2</v>
      </c>
      <c r="CD12" s="17">
        <v>8.9219195504771601E-2</v>
      </c>
      <c r="CE12" s="17">
        <v>3.42261022045156E-2</v>
      </c>
      <c r="CF12" s="17">
        <v>1.17017200962887E-2</v>
      </c>
      <c r="CG12" s="17">
        <v>5.5474436990917003E-2</v>
      </c>
      <c r="CH12" s="17"/>
      <c r="CI12" s="17">
        <v>9.4832331832288896E-2</v>
      </c>
      <c r="CJ12" s="17">
        <v>2.4238112009885598E-2</v>
      </c>
      <c r="CK12" s="17">
        <v>6.1782142845023702E-2</v>
      </c>
      <c r="CL12" s="17">
        <v>3.9494481019409299E-2</v>
      </c>
    </row>
    <row r="13" spans="2:90" x14ac:dyDescent="0.35">
      <c r="B13" s="21" t="s">
        <v>150</v>
      </c>
      <c r="C13" s="23">
        <v>5.1385213377781597E-2</v>
      </c>
      <c r="D13" s="23">
        <v>4.5273178029343497E-2</v>
      </c>
      <c r="E13" s="23">
        <v>5.7648776938551201E-2</v>
      </c>
      <c r="F13" s="23"/>
      <c r="G13" s="23">
        <v>9.2688959697112105E-2</v>
      </c>
      <c r="H13" s="23">
        <v>4.9158462378592699E-2</v>
      </c>
      <c r="I13" s="23">
        <v>2.8403887772554402E-2</v>
      </c>
      <c r="J13" s="23">
        <v>4.7603772358870103E-2</v>
      </c>
      <c r="K13" s="23">
        <v>5.6626653063105201E-2</v>
      </c>
      <c r="L13" s="23">
        <v>3.5695833212628203E-2</v>
      </c>
      <c r="M13" s="23">
        <v>3.8237201681265501E-2</v>
      </c>
      <c r="N13" s="23">
        <v>6.4082113188883294E-2</v>
      </c>
      <c r="O13" s="23">
        <v>5.0040224374044297E-2</v>
      </c>
      <c r="P13" s="23"/>
      <c r="Q13" s="23">
        <v>2.6625352604325001E-2</v>
      </c>
      <c r="R13" s="23">
        <v>3.32098675536091E-2</v>
      </c>
      <c r="S13" s="23">
        <v>2.7966572880073301E-2</v>
      </c>
      <c r="T13" s="23">
        <v>5.4848981928774701E-2</v>
      </c>
      <c r="U13" s="23"/>
      <c r="V13" s="23">
        <v>3.8598638518149299E-2</v>
      </c>
      <c r="W13" s="23">
        <v>4.9664285228025899E-2</v>
      </c>
      <c r="X13" s="23">
        <v>7.1618652026191901E-2</v>
      </c>
      <c r="Y13" s="23">
        <v>6.9773841994229993E-2</v>
      </c>
      <c r="Z13" s="23">
        <v>5.3165080517153303E-2</v>
      </c>
      <c r="AA13" s="23">
        <v>3.8740699246933401E-2</v>
      </c>
      <c r="AB13" s="23">
        <v>4.98806844587458E-2</v>
      </c>
      <c r="AC13" s="23">
        <v>4.1844927837416002E-2</v>
      </c>
      <c r="AD13" s="23">
        <v>5.3266014464245302E-2</v>
      </c>
      <c r="AE13" s="23"/>
      <c r="AF13" s="23">
        <v>6.3232716390780694E-2</v>
      </c>
      <c r="AG13" s="23">
        <v>4.9500163229128202E-2</v>
      </c>
      <c r="AH13" s="23">
        <v>7.2982034573023005E-2</v>
      </c>
      <c r="AI13" s="23">
        <v>9.7721218927304607E-2</v>
      </c>
      <c r="AJ13" s="23">
        <v>2.9964023403348101E-2</v>
      </c>
      <c r="AK13" s="23">
        <v>4.5320626142476901E-2</v>
      </c>
      <c r="AL13" s="23"/>
      <c r="AM13" s="23">
        <v>5.6640494163511003E-2</v>
      </c>
      <c r="AN13" s="23">
        <v>7.7966052202865704E-2</v>
      </c>
      <c r="AO13" s="23">
        <v>0.10160377740231</v>
      </c>
      <c r="AP13" s="23">
        <v>4.5710260578826198E-2</v>
      </c>
      <c r="AQ13" s="23">
        <v>2.7018011755911502E-2</v>
      </c>
      <c r="AR13" s="23">
        <v>3.7606987237688003E-2</v>
      </c>
      <c r="AS13" s="23">
        <v>2.7234731071260999E-2</v>
      </c>
      <c r="AT13" s="23">
        <v>2.7923227664828E-2</v>
      </c>
      <c r="AU13" s="23">
        <v>5.2594987792910497E-2</v>
      </c>
      <c r="AV13" s="23">
        <v>4.4141517063178697E-2</v>
      </c>
      <c r="AW13" s="23">
        <v>7.0103392512329402E-2</v>
      </c>
      <c r="AX13" s="23">
        <v>4.0652056119732202E-2</v>
      </c>
      <c r="AY13" s="23">
        <v>8.7628852950065606E-3</v>
      </c>
      <c r="AZ13" s="23">
        <v>4.3503660455741597E-2</v>
      </c>
      <c r="BA13" s="23">
        <v>1.8619739434262601E-2</v>
      </c>
      <c r="BB13" s="23">
        <v>3.2401151307207103E-2</v>
      </c>
      <c r="BC13" s="23"/>
      <c r="BD13" s="23">
        <v>1.04068122156831E-2</v>
      </c>
      <c r="BE13" s="23">
        <v>4.9601889386155298E-2</v>
      </c>
      <c r="BF13" s="23">
        <v>8.3285785080724803E-2</v>
      </c>
      <c r="BG13" s="23"/>
      <c r="BH13" s="23">
        <v>4.6700516279303397E-2</v>
      </c>
      <c r="BI13" s="23">
        <v>3.1233071593370802E-2</v>
      </c>
      <c r="BJ13" s="23">
        <v>2.0576138837440999E-2</v>
      </c>
      <c r="BK13" s="23"/>
      <c r="BL13" s="23">
        <v>3.6909434725237097E-2</v>
      </c>
      <c r="BM13" s="23">
        <v>4.0051451624698003E-2</v>
      </c>
      <c r="BN13" s="23">
        <v>3.8432108263621603E-2</v>
      </c>
      <c r="BO13" s="23"/>
      <c r="BP13" s="23">
        <v>3.8308054714519701E-2</v>
      </c>
      <c r="BQ13" s="23">
        <v>7.0022015648741498E-2</v>
      </c>
      <c r="BR13" s="23"/>
      <c r="BS13" s="23">
        <v>1.3877008195342501E-2</v>
      </c>
      <c r="BT13" s="23">
        <v>4.0978478430154702E-2</v>
      </c>
      <c r="BU13" s="23">
        <v>3.4091340864744898E-2</v>
      </c>
      <c r="BV13" s="23">
        <v>6.5510758809694397E-2</v>
      </c>
      <c r="BW13" s="23"/>
      <c r="BX13" s="23">
        <v>5.2465020441618798E-2</v>
      </c>
      <c r="BY13" s="23">
        <v>1.7704621879573799E-2</v>
      </c>
      <c r="BZ13" s="23">
        <v>5.3347921875326602E-2</v>
      </c>
      <c r="CA13" s="23"/>
      <c r="CB13" s="23">
        <v>3.9332068690508697E-2</v>
      </c>
      <c r="CC13" s="23">
        <v>2.99108252734188E-2</v>
      </c>
      <c r="CD13" s="23">
        <v>9.84796090458743E-2</v>
      </c>
      <c r="CE13" s="23">
        <v>2.6826198517246401E-2</v>
      </c>
      <c r="CF13" s="23">
        <v>1.18408111432848E-2</v>
      </c>
      <c r="CG13" s="23">
        <v>8.2164985908598998E-2</v>
      </c>
      <c r="CH13" s="23"/>
      <c r="CI13" s="23">
        <v>5.8819385787987899E-2</v>
      </c>
      <c r="CJ13" s="23">
        <v>4.7623231095449498E-2</v>
      </c>
      <c r="CK13" s="23">
        <v>9.9291090641280499E-2</v>
      </c>
      <c r="CL13" s="23">
        <v>3.9185066439779002E-2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CL18"/>
  <sheetViews>
    <sheetView showGridLines="0" topLeftCell="A9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161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146</v>
      </c>
      <c r="C9" s="17">
        <v>0.72252435456972797</v>
      </c>
      <c r="D9" s="17">
        <v>0.707583038715765</v>
      </c>
      <c r="E9" s="17">
        <v>0.73960089147841801</v>
      </c>
      <c r="F9" s="17"/>
      <c r="G9" s="17">
        <v>0.71032665962922104</v>
      </c>
      <c r="H9" s="17">
        <v>0.64004096620249296</v>
      </c>
      <c r="I9" s="17">
        <v>0.77194916620180998</v>
      </c>
      <c r="J9" s="17">
        <v>0.73598009033134704</v>
      </c>
      <c r="K9" s="17">
        <v>0.69046875480001602</v>
      </c>
      <c r="L9" s="17">
        <v>0.76881202445284502</v>
      </c>
      <c r="M9" s="17">
        <v>0.78135403097522405</v>
      </c>
      <c r="N9" s="17">
        <v>0.75066453611901296</v>
      </c>
      <c r="O9" s="17">
        <v>0.65363361123875197</v>
      </c>
      <c r="P9" s="17"/>
      <c r="Q9" s="17">
        <v>0.77472208143135002</v>
      </c>
      <c r="R9" s="17">
        <v>0.86462159551241702</v>
      </c>
      <c r="S9" s="17">
        <v>0.739556907812423</v>
      </c>
      <c r="T9" s="17">
        <v>0.70926728135626205</v>
      </c>
      <c r="U9" s="17"/>
      <c r="V9" s="17">
        <v>0.75853575525735895</v>
      </c>
      <c r="W9" s="17">
        <v>0.72708330637731</v>
      </c>
      <c r="X9" s="17">
        <v>0.73280503925463103</v>
      </c>
      <c r="Y9" s="17">
        <v>0.69156451374387995</v>
      </c>
      <c r="Z9" s="17">
        <v>0.74023354075013603</v>
      </c>
      <c r="AA9" s="17">
        <v>0.69423370487875602</v>
      </c>
      <c r="AB9" s="17">
        <v>0.66900936381184894</v>
      </c>
      <c r="AC9" s="17">
        <v>0.72323102206076895</v>
      </c>
      <c r="AD9" s="17">
        <v>0.74049531163023596</v>
      </c>
      <c r="AE9" s="17"/>
      <c r="AF9" s="17">
        <v>0.72196817983306805</v>
      </c>
      <c r="AG9" s="17">
        <v>0.734052834792154</v>
      </c>
      <c r="AH9" s="17">
        <v>0.679537694947011</v>
      </c>
      <c r="AI9" s="17">
        <v>0.79897089505865104</v>
      </c>
      <c r="AJ9" s="17">
        <v>0.67482552186272404</v>
      </c>
      <c r="AK9" s="17">
        <v>0.74775610949180404</v>
      </c>
      <c r="AL9" s="17"/>
      <c r="AM9" s="17">
        <v>0.62323669051861497</v>
      </c>
      <c r="AN9" s="17">
        <v>0.65176593234999203</v>
      </c>
      <c r="AO9" s="17">
        <v>0.65487315208899799</v>
      </c>
      <c r="AP9" s="17">
        <v>0.65868072633074504</v>
      </c>
      <c r="AQ9" s="17">
        <v>0.782111641040943</v>
      </c>
      <c r="AR9" s="17">
        <v>0.74212429589058304</v>
      </c>
      <c r="AS9" s="17">
        <v>0.73366849349377805</v>
      </c>
      <c r="AT9" s="17">
        <v>0.76522122596651498</v>
      </c>
      <c r="AU9" s="17">
        <v>0.72016630466606602</v>
      </c>
      <c r="AV9" s="17">
        <v>0.766029308503689</v>
      </c>
      <c r="AW9" s="17">
        <v>0.74527004216177295</v>
      </c>
      <c r="AX9" s="17">
        <v>0.70944497269537599</v>
      </c>
      <c r="AY9" s="17">
        <v>0.76859874436655196</v>
      </c>
      <c r="AZ9" s="17">
        <v>0.80090104176962595</v>
      </c>
      <c r="BA9" s="17">
        <v>0.75055550764649004</v>
      </c>
      <c r="BB9" s="17">
        <v>0.755822277988906</v>
      </c>
      <c r="BC9" s="17"/>
      <c r="BD9" s="17">
        <v>0.711249679076561</v>
      </c>
      <c r="BE9" s="17">
        <v>0.69934328964721404</v>
      </c>
      <c r="BF9" s="17">
        <v>0.74986080977437197</v>
      </c>
      <c r="BG9" s="17"/>
      <c r="BH9" s="17">
        <v>0.734440125933428</v>
      </c>
      <c r="BI9" s="17">
        <v>0.781192990192631</v>
      </c>
      <c r="BJ9" s="17">
        <v>0.70061829598463399</v>
      </c>
      <c r="BK9" s="17"/>
      <c r="BL9" s="17">
        <v>0.75469527480476295</v>
      </c>
      <c r="BM9" s="17">
        <v>0.76202887503141004</v>
      </c>
      <c r="BN9" s="17">
        <v>0.79478772543646403</v>
      </c>
      <c r="BO9" s="17"/>
      <c r="BP9" s="17">
        <v>0.72607038496243903</v>
      </c>
      <c r="BQ9" s="17">
        <v>0.73164770698244597</v>
      </c>
      <c r="BR9" s="17"/>
      <c r="BS9" s="17">
        <v>0.70502931188666496</v>
      </c>
      <c r="BT9" s="17">
        <v>0.71325502101935301</v>
      </c>
      <c r="BU9" s="17">
        <v>0.689985030723401</v>
      </c>
      <c r="BV9" s="17">
        <v>0.76857419914187497</v>
      </c>
      <c r="BW9" s="17"/>
      <c r="BX9" s="17">
        <v>0.72613816174027301</v>
      </c>
      <c r="BY9" s="17">
        <v>0.74409191768816196</v>
      </c>
      <c r="BZ9" s="17">
        <v>0.72084100636403703</v>
      </c>
      <c r="CA9" s="17"/>
      <c r="CB9" s="17">
        <v>0.73755167934406696</v>
      </c>
      <c r="CC9" s="17">
        <v>0.82150436990700404</v>
      </c>
      <c r="CD9" s="17">
        <v>0.61090955264831903</v>
      </c>
      <c r="CE9" s="17">
        <v>0.87751625342898898</v>
      </c>
      <c r="CF9" s="17">
        <v>0.86507972731710303</v>
      </c>
      <c r="CG9" s="17">
        <v>0.46152258529288898</v>
      </c>
      <c r="CH9" s="17"/>
      <c r="CI9" s="17">
        <v>0.67947325005596004</v>
      </c>
      <c r="CJ9" s="17">
        <v>0.76192007852394295</v>
      </c>
      <c r="CK9" s="17">
        <v>0.56627154512419897</v>
      </c>
      <c r="CL9" s="17">
        <v>0.750537533898051</v>
      </c>
    </row>
    <row r="10" spans="2:90" x14ac:dyDescent="0.35">
      <c r="B10" s="21" t="s">
        <v>147</v>
      </c>
      <c r="C10" s="17">
        <v>0.21566738143408601</v>
      </c>
      <c r="D10" s="17">
        <v>0.222299206497762</v>
      </c>
      <c r="E10" s="17">
        <v>0.20641388996291499</v>
      </c>
      <c r="F10" s="17"/>
      <c r="G10" s="17">
        <v>0.25442101407881701</v>
      </c>
      <c r="H10" s="17">
        <v>0.30339048560702497</v>
      </c>
      <c r="I10" s="17">
        <v>0.16102579036461001</v>
      </c>
      <c r="J10" s="17">
        <v>0.19892289807349001</v>
      </c>
      <c r="K10" s="17">
        <v>0.22543403316885499</v>
      </c>
      <c r="L10" s="17">
        <v>0.18592846770267701</v>
      </c>
      <c r="M10" s="17">
        <v>0.18772655603654401</v>
      </c>
      <c r="N10" s="17">
        <v>0.18901170210176699</v>
      </c>
      <c r="O10" s="17">
        <v>0.237120656193408</v>
      </c>
      <c r="P10" s="17"/>
      <c r="Q10" s="17">
        <v>0.17705066606254299</v>
      </c>
      <c r="R10" s="17">
        <v>9.6194114059509506E-2</v>
      </c>
      <c r="S10" s="17">
        <v>0.236002348474776</v>
      </c>
      <c r="T10" s="17">
        <v>0.227481056850042</v>
      </c>
      <c r="U10" s="17"/>
      <c r="V10" s="17">
        <v>0.180458743679797</v>
      </c>
      <c r="W10" s="17">
        <v>0.22702369275460399</v>
      </c>
      <c r="X10" s="17">
        <v>0.21499194590123599</v>
      </c>
      <c r="Y10" s="17">
        <v>0.24573128448607401</v>
      </c>
      <c r="Z10" s="17">
        <v>0.212682283924057</v>
      </c>
      <c r="AA10" s="17">
        <v>0.22986220908694399</v>
      </c>
      <c r="AB10" s="17">
        <v>0.248599431086065</v>
      </c>
      <c r="AC10" s="17">
        <v>0.188576447005354</v>
      </c>
      <c r="AD10" s="17">
        <v>0.19725314068067901</v>
      </c>
      <c r="AE10" s="17"/>
      <c r="AF10" s="17">
        <v>0.20234523852482</v>
      </c>
      <c r="AG10" s="17">
        <v>0.21653367394029199</v>
      </c>
      <c r="AH10" s="17">
        <v>0.26431403722006402</v>
      </c>
      <c r="AI10" s="17">
        <v>0.14146425104735699</v>
      </c>
      <c r="AJ10" s="17">
        <v>0.27929896304129598</v>
      </c>
      <c r="AK10" s="17">
        <v>0.18127675433433799</v>
      </c>
      <c r="AL10" s="17"/>
      <c r="AM10" s="17">
        <v>0.28969484311260102</v>
      </c>
      <c r="AN10" s="17">
        <v>0.22329025927603</v>
      </c>
      <c r="AO10" s="17">
        <v>0.24185918501516199</v>
      </c>
      <c r="AP10" s="17">
        <v>0.25875139338780301</v>
      </c>
      <c r="AQ10" s="17">
        <v>0.178578164039775</v>
      </c>
      <c r="AR10" s="17">
        <v>0.19586358290756101</v>
      </c>
      <c r="AS10" s="17">
        <v>0.184091935710333</v>
      </c>
      <c r="AT10" s="17">
        <v>0.17829992504475101</v>
      </c>
      <c r="AU10" s="17">
        <v>0.225265355035417</v>
      </c>
      <c r="AV10" s="17">
        <v>0.19303699888702799</v>
      </c>
      <c r="AW10" s="17">
        <v>0.232832675725513</v>
      </c>
      <c r="AX10" s="17">
        <v>0.250103718137204</v>
      </c>
      <c r="AY10" s="17">
        <v>0.20118417539720701</v>
      </c>
      <c r="AZ10" s="17">
        <v>0.16439547049257699</v>
      </c>
      <c r="BA10" s="17">
        <v>0.220843659686286</v>
      </c>
      <c r="BB10" s="17">
        <v>0.19492171362689401</v>
      </c>
      <c r="BC10" s="17"/>
      <c r="BD10" s="17">
        <v>0.23559284132741301</v>
      </c>
      <c r="BE10" s="17">
        <v>0.24270337044061199</v>
      </c>
      <c r="BF10" s="17">
        <v>0.18191411636021301</v>
      </c>
      <c r="BG10" s="17"/>
      <c r="BH10" s="17">
        <v>0.22048494762120499</v>
      </c>
      <c r="BI10" s="17">
        <v>0.16922903157237801</v>
      </c>
      <c r="BJ10" s="17">
        <v>0.23290808965770399</v>
      </c>
      <c r="BK10" s="17"/>
      <c r="BL10" s="17">
        <v>0.16204065385182601</v>
      </c>
      <c r="BM10" s="17">
        <v>0.19942415918745801</v>
      </c>
      <c r="BN10" s="17">
        <v>0.16809376007996199</v>
      </c>
      <c r="BO10" s="17"/>
      <c r="BP10" s="17">
        <v>0.22845569607712499</v>
      </c>
      <c r="BQ10" s="17">
        <v>0.19708010756511099</v>
      </c>
      <c r="BR10" s="17"/>
      <c r="BS10" s="17">
        <v>0.260503524822981</v>
      </c>
      <c r="BT10" s="17">
        <v>0.24437004456045</v>
      </c>
      <c r="BU10" s="17">
        <v>0.22963164729697899</v>
      </c>
      <c r="BV10" s="17">
        <v>0.17543090551131499</v>
      </c>
      <c r="BW10" s="17"/>
      <c r="BX10" s="17">
        <v>0.184624133815664</v>
      </c>
      <c r="BY10" s="17">
        <v>0.231345323458436</v>
      </c>
      <c r="BZ10" s="17">
        <v>0.21777937433531</v>
      </c>
      <c r="CA10" s="17"/>
      <c r="CB10" s="17">
        <v>0.248662729315969</v>
      </c>
      <c r="CC10" s="17">
        <v>0.167837315168682</v>
      </c>
      <c r="CD10" s="17">
        <v>0.30497504862389901</v>
      </c>
      <c r="CE10" s="17">
        <v>0.11387547735890099</v>
      </c>
      <c r="CF10" s="17">
        <v>0.13088943062189101</v>
      </c>
      <c r="CG10" s="17">
        <v>0.28400855265548902</v>
      </c>
      <c r="CH10" s="17"/>
      <c r="CI10" s="17">
        <v>0.202604374746711</v>
      </c>
      <c r="CJ10" s="17">
        <v>0.21542031965011299</v>
      </c>
      <c r="CK10" s="17">
        <v>0.23620467031980399</v>
      </c>
      <c r="CL10" s="17">
        <v>0.21327739589731601</v>
      </c>
    </row>
    <row r="11" spans="2:90" x14ac:dyDescent="0.35">
      <c r="B11" s="21" t="s">
        <v>148</v>
      </c>
      <c r="C11" s="17">
        <v>3.6881810305851699E-2</v>
      </c>
      <c r="D11" s="17">
        <v>4.3612935606829203E-2</v>
      </c>
      <c r="E11" s="17">
        <v>3.01718830272222E-2</v>
      </c>
      <c r="F11" s="17"/>
      <c r="G11" s="17">
        <v>2.4422845848694402E-2</v>
      </c>
      <c r="H11" s="17">
        <v>2.48870508311319E-2</v>
      </c>
      <c r="I11" s="17">
        <v>3.64349404918443E-2</v>
      </c>
      <c r="J11" s="17">
        <v>2.7378325561063802E-2</v>
      </c>
      <c r="K11" s="17">
        <v>4.5096247203705697E-2</v>
      </c>
      <c r="L11" s="17">
        <v>3.62131744215273E-2</v>
      </c>
      <c r="M11" s="17">
        <v>2.41180577040001E-2</v>
      </c>
      <c r="N11" s="17">
        <v>4.0657555889874103E-2</v>
      </c>
      <c r="O11" s="17">
        <v>6.9421856166297105E-2</v>
      </c>
      <c r="P11" s="17"/>
      <c r="Q11" s="17">
        <v>3.5408368186459697E-2</v>
      </c>
      <c r="R11" s="17">
        <v>2.5883305326209399E-2</v>
      </c>
      <c r="S11" s="17">
        <v>1.8986070703067501E-2</v>
      </c>
      <c r="T11" s="17">
        <v>3.7758669967017003E-2</v>
      </c>
      <c r="U11" s="17"/>
      <c r="V11" s="17">
        <v>3.8171075104019001E-2</v>
      </c>
      <c r="W11" s="17">
        <v>2.7379468451551401E-2</v>
      </c>
      <c r="X11" s="17">
        <v>4.3143058936538303E-2</v>
      </c>
      <c r="Y11" s="17">
        <v>4.4213885848013598E-2</v>
      </c>
      <c r="Z11" s="17">
        <v>3.0482687546456701E-2</v>
      </c>
      <c r="AA11" s="17">
        <v>3.1502672986592803E-2</v>
      </c>
      <c r="AB11" s="17">
        <v>4.4725733785853199E-2</v>
      </c>
      <c r="AC11" s="17">
        <v>4.4712708658007402E-2</v>
      </c>
      <c r="AD11" s="17">
        <v>3.6420654095315599E-2</v>
      </c>
      <c r="AE11" s="17"/>
      <c r="AF11" s="17">
        <v>3.2952388805680299E-2</v>
      </c>
      <c r="AG11" s="17">
        <v>3.5535544830235098E-2</v>
      </c>
      <c r="AH11" s="17">
        <v>2.8440379244572801E-2</v>
      </c>
      <c r="AI11" s="17">
        <v>2.2920967026347501E-2</v>
      </c>
      <c r="AJ11" s="17">
        <v>3.0790177134291101E-2</v>
      </c>
      <c r="AK11" s="17">
        <v>4.8401310427514797E-2</v>
      </c>
      <c r="AL11" s="17"/>
      <c r="AM11" s="17">
        <v>4.2014443005301001E-2</v>
      </c>
      <c r="AN11" s="17">
        <v>7.2219131818290094E-2</v>
      </c>
      <c r="AO11" s="17">
        <v>5.2687753133482798E-2</v>
      </c>
      <c r="AP11" s="17">
        <v>5.9678196170949598E-2</v>
      </c>
      <c r="AQ11" s="17">
        <v>3.09584034158213E-2</v>
      </c>
      <c r="AR11" s="17">
        <v>3.3512818658753697E-2</v>
      </c>
      <c r="AS11" s="17">
        <v>4.9185402017344997E-2</v>
      </c>
      <c r="AT11" s="17">
        <v>4.75453798680638E-2</v>
      </c>
      <c r="AU11" s="17">
        <v>4.9842775518838298E-2</v>
      </c>
      <c r="AV11" s="17">
        <v>4.0933692609282903E-2</v>
      </c>
      <c r="AW11" s="17">
        <v>4.9373315276720004E-3</v>
      </c>
      <c r="AX11" s="17">
        <v>3.0933334917636501E-2</v>
      </c>
      <c r="AY11" s="17">
        <v>1.4150497300057499E-2</v>
      </c>
      <c r="AZ11" s="17">
        <v>1.9660907241032099E-2</v>
      </c>
      <c r="BA11" s="17">
        <v>2.3351593244020301E-2</v>
      </c>
      <c r="BB11" s="17">
        <v>3.1808008394394599E-2</v>
      </c>
      <c r="BC11" s="17"/>
      <c r="BD11" s="17">
        <v>3.47877425419231E-2</v>
      </c>
      <c r="BE11" s="17">
        <v>3.4571915095200197E-2</v>
      </c>
      <c r="BF11" s="17">
        <v>4.1255405804710703E-2</v>
      </c>
      <c r="BG11" s="17"/>
      <c r="BH11" s="17">
        <v>2.53295376013443E-2</v>
      </c>
      <c r="BI11" s="17">
        <v>4.2900018739928998E-2</v>
      </c>
      <c r="BJ11" s="17">
        <v>6.2997816087288896E-2</v>
      </c>
      <c r="BK11" s="17"/>
      <c r="BL11" s="17">
        <v>5.2832098428416199E-2</v>
      </c>
      <c r="BM11" s="17">
        <v>3.74974356520478E-2</v>
      </c>
      <c r="BN11" s="17">
        <v>3.1925492556314002E-2</v>
      </c>
      <c r="BO11" s="17"/>
      <c r="BP11" s="17">
        <v>2.8413265243511201E-2</v>
      </c>
      <c r="BQ11" s="17">
        <v>4.1404949131727403E-2</v>
      </c>
      <c r="BR11" s="17"/>
      <c r="BS11" s="17">
        <v>2.3105443209591299E-2</v>
      </c>
      <c r="BT11" s="17">
        <v>3.4282448189168598E-2</v>
      </c>
      <c r="BU11" s="17">
        <v>5.3333582340068797E-2</v>
      </c>
      <c r="BV11" s="17">
        <v>3.0780989781018502E-2</v>
      </c>
      <c r="BW11" s="17"/>
      <c r="BX11" s="17">
        <v>5.5539349799163397E-2</v>
      </c>
      <c r="BY11" s="17">
        <v>1.48787573939979E-2</v>
      </c>
      <c r="BZ11" s="17">
        <v>3.6385530893763701E-2</v>
      </c>
      <c r="CA11" s="17"/>
      <c r="CB11" s="17">
        <v>8.4401434055876804E-3</v>
      </c>
      <c r="CC11" s="17">
        <v>7.6671729127976897E-3</v>
      </c>
      <c r="CD11" s="17">
        <v>4.5015177171366202E-2</v>
      </c>
      <c r="CE11" s="17">
        <v>6.3867196101029698E-3</v>
      </c>
      <c r="CF11" s="17">
        <v>4.0308420610057696E-3</v>
      </c>
      <c r="CG11" s="17">
        <v>0.15492104905677201</v>
      </c>
      <c r="CH11" s="17"/>
      <c r="CI11" s="17">
        <v>6.9190946503031703E-2</v>
      </c>
      <c r="CJ11" s="17">
        <v>1.2776727686866701E-2</v>
      </c>
      <c r="CK11" s="17">
        <v>0.111086340281454</v>
      </c>
      <c r="CL11" s="17">
        <v>2.4099109614469299E-2</v>
      </c>
    </row>
    <row r="12" spans="2:90" ht="29" x14ac:dyDescent="0.35">
      <c r="B12" s="21" t="s">
        <v>149</v>
      </c>
      <c r="C12" s="17">
        <v>1.01955442435677E-2</v>
      </c>
      <c r="D12" s="17">
        <v>1.52927807654437E-2</v>
      </c>
      <c r="E12" s="17">
        <v>5.2908732902623096E-3</v>
      </c>
      <c r="F12" s="17"/>
      <c r="G12" s="17">
        <v>3.3784271215400899E-3</v>
      </c>
      <c r="H12" s="17">
        <v>3.3705900007041201E-3</v>
      </c>
      <c r="I12" s="17">
        <v>1.4309262368939301E-2</v>
      </c>
      <c r="J12" s="17">
        <v>1.7882419997430399E-2</v>
      </c>
      <c r="K12" s="17">
        <v>2.4651272123286799E-2</v>
      </c>
      <c r="L12" s="17">
        <v>0</v>
      </c>
      <c r="M12" s="17">
        <v>2.2491037566732498E-3</v>
      </c>
      <c r="N12" s="17">
        <v>8.1225044492856096E-3</v>
      </c>
      <c r="O12" s="17">
        <v>1.8149765584417599E-2</v>
      </c>
      <c r="P12" s="17"/>
      <c r="Q12" s="17">
        <v>6.44669343753255E-3</v>
      </c>
      <c r="R12" s="17">
        <v>9.5697054431894604E-3</v>
      </c>
      <c r="S12" s="17">
        <v>5.4546730097329897E-3</v>
      </c>
      <c r="T12" s="17">
        <v>1.05578815533479E-2</v>
      </c>
      <c r="U12" s="17"/>
      <c r="V12" s="17">
        <v>9.0498093647941504E-3</v>
      </c>
      <c r="W12" s="17">
        <v>3.2833803332121699E-3</v>
      </c>
      <c r="X12" s="17">
        <v>0</v>
      </c>
      <c r="Y12" s="17">
        <v>1.3443815816055801E-2</v>
      </c>
      <c r="Z12" s="17">
        <v>9.4239483619676101E-3</v>
      </c>
      <c r="AA12" s="17">
        <v>2.1084347525852101E-2</v>
      </c>
      <c r="AB12" s="17">
        <v>1.21018995742069E-2</v>
      </c>
      <c r="AC12" s="17">
        <v>2.3525411172496201E-2</v>
      </c>
      <c r="AD12" s="17">
        <v>1.0611008118044E-2</v>
      </c>
      <c r="AE12" s="17"/>
      <c r="AF12" s="17">
        <v>1.72604278915446E-2</v>
      </c>
      <c r="AG12" s="17">
        <v>0</v>
      </c>
      <c r="AH12" s="17">
        <v>1.5840708584933399E-2</v>
      </c>
      <c r="AI12" s="17">
        <v>8.9830568143406692E-3</v>
      </c>
      <c r="AJ12" s="17">
        <v>8.7059167959581008E-3</v>
      </c>
      <c r="AK12" s="17">
        <v>1.0589606398175799E-2</v>
      </c>
      <c r="AL12" s="17"/>
      <c r="AM12" s="17">
        <v>3.6400915466472297E-2</v>
      </c>
      <c r="AN12" s="17">
        <v>8.5667455949354192E-3</v>
      </c>
      <c r="AO12" s="17">
        <v>1.31949356463868E-2</v>
      </c>
      <c r="AP12" s="17">
        <v>0</v>
      </c>
      <c r="AQ12" s="17">
        <v>8.3517915034606004E-3</v>
      </c>
      <c r="AR12" s="17">
        <v>1.0599276745393901E-2</v>
      </c>
      <c r="AS12" s="17">
        <v>2.20566860847763E-2</v>
      </c>
      <c r="AT12" s="17">
        <v>8.9334691206704193E-3</v>
      </c>
      <c r="AU12" s="17">
        <v>0</v>
      </c>
      <c r="AV12" s="17">
        <v>0</v>
      </c>
      <c r="AW12" s="17">
        <v>1.19230464311536E-2</v>
      </c>
      <c r="AX12" s="17">
        <v>6.0537016977786203E-3</v>
      </c>
      <c r="AY12" s="17">
        <v>1.6066582936183699E-2</v>
      </c>
      <c r="AZ12" s="17">
        <v>0</v>
      </c>
      <c r="BA12" s="17">
        <v>5.2492394232039998E-3</v>
      </c>
      <c r="BB12" s="17">
        <v>1.7447999989804699E-2</v>
      </c>
      <c r="BC12" s="17"/>
      <c r="BD12" s="17">
        <v>1.25050390097536E-2</v>
      </c>
      <c r="BE12" s="17">
        <v>1.05726177442634E-2</v>
      </c>
      <c r="BF12" s="17">
        <v>7.3275867137549003E-3</v>
      </c>
      <c r="BG12" s="17"/>
      <c r="BH12" s="17">
        <v>8.5984331615118394E-3</v>
      </c>
      <c r="BI12" s="17">
        <v>2.7942214825931598E-3</v>
      </c>
      <c r="BJ12" s="17">
        <v>3.4757982703727298E-3</v>
      </c>
      <c r="BK12" s="17"/>
      <c r="BL12" s="17">
        <v>3.04319729149948E-2</v>
      </c>
      <c r="BM12" s="17">
        <v>1.04953012908415E-3</v>
      </c>
      <c r="BN12" s="17">
        <v>5.1930219272597602E-3</v>
      </c>
      <c r="BO12" s="17"/>
      <c r="BP12" s="17">
        <v>7.5077213926088397E-3</v>
      </c>
      <c r="BQ12" s="17">
        <v>1.0980307641610801E-2</v>
      </c>
      <c r="BR12" s="17"/>
      <c r="BS12" s="17">
        <v>6.5129368244870398E-3</v>
      </c>
      <c r="BT12" s="17">
        <v>2.7084153144982699E-3</v>
      </c>
      <c r="BU12" s="17">
        <v>1.45006203408227E-2</v>
      </c>
      <c r="BV12" s="17">
        <v>1.1814760967278E-2</v>
      </c>
      <c r="BW12" s="17"/>
      <c r="BX12" s="17">
        <v>2.9839987776692702E-2</v>
      </c>
      <c r="BY12" s="17">
        <v>6.84176452859261E-3</v>
      </c>
      <c r="BZ12" s="17">
        <v>8.4554898122358203E-3</v>
      </c>
      <c r="CA12" s="17"/>
      <c r="CB12" s="17">
        <v>4.5363648522539799E-4</v>
      </c>
      <c r="CC12" s="17">
        <v>0</v>
      </c>
      <c r="CD12" s="17">
        <v>8.7424675108157199E-3</v>
      </c>
      <c r="CE12" s="17">
        <v>2.2215496020074402E-3</v>
      </c>
      <c r="CF12" s="17">
        <v>0</v>
      </c>
      <c r="CG12" s="17">
        <v>5.3459976411681702E-2</v>
      </c>
      <c r="CH12" s="17"/>
      <c r="CI12" s="17">
        <v>2.5240803621214499E-2</v>
      </c>
      <c r="CJ12" s="17">
        <v>1.28014158590952E-3</v>
      </c>
      <c r="CK12" s="17">
        <v>2.82484806032792E-2</v>
      </c>
      <c r="CL12" s="17">
        <v>7.2731702127846899E-3</v>
      </c>
    </row>
    <row r="13" spans="2:90" x14ac:dyDescent="0.35">
      <c r="B13" s="21" t="s">
        <v>150</v>
      </c>
      <c r="C13" s="23">
        <v>1.4730909446767399E-2</v>
      </c>
      <c r="D13" s="23">
        <v>1.1212038414200501E-2</v>
      </c>
      <c r="E13" s="23">
        <v>1.85224622411824E-2</v>
      </c>
      <c r="F13" s="23"/>
      <c r="G13" s="23">
        <v>7.4510533217275396E-3</v>
      </c>
      <c r="H13" s="23">
        <v>2.8310907358645498E-2</v>
      </c>
      <c r="I13" s="23">
        <v>1.6280840572796801E-2</v>
      </c>
      <c r="J13" s="23">
        <v>1.98362660366686E-2</v>
      </c>
      <c r="K13" s="23">
        <v>1.4349692704136399E-2</v>
      </c>
      <c r="L13" s="23">
        <v>9.0463334229509296E-3</v>
      </c>
      <c r="M13" s="23">
        <v>4.55225152755804E-3</v>
      </c>
      <c r="N13" s="23">
        <v>1.15437014400602E-2</v>
      </c>
      <c r="O13" s="23">
        <v>2.1674110817125398E-2</v>
      </c>
      <c r="P13" s="23"/>
      <c r="Q13" s="23">
        <v>6.3721908821152296E-3</v>
      </c>
      <c r="R13" s="23">
        <v>3.7312796586743699E-3</v>
      </c>
      <c r="S13" s="23">
        <v>0</v>
      </c>
      <c r="T13" s="23">
        <v>1.4935110273330301E-2</v>
      </c>
      <c r="U13" s="23"/>
      <c r="V13" s="23">
        <v>1.37846165940314E-2</v>
      </c>
      <c r="W13" s="23">
        <v>1.52301520833219E-2</v>
      </c>
      <c r="X13" s="23">
        <v>9.0599559075950405E-3</v>
      </c>
      <c r="Y13" s="23">
        <v>5.0465001059765997E-3</v>
      </c>
      <c r="Z13" s="23">
        <v>7.1775394173828402E-3</v>
      </c>
      <c r="AA13" s="23">
        <v>2.3317065521854301E-2</v>
      </c>
      <c r="AB13" s="23">
        <v>2.55635717420261E-2</v>
      </c>
      <c r="AC13" s="23">
        <v>1.99544111033736E-2</v>
      </c>
      <c r="AD13" s="23">
        <v>1.5219885475724899E-2</v>
      </c>
      <c r="AE13" s="23"/>
      <c r="AF13" s="23">
        <v>2.5473764944887501E-2</v>
      </c>
      <c r="AG13" s="23">
        <v>1.38779464373185E-2</v>
      </c>
      <c r="AH13" s="23">
        <v>1.18671800034189E-2</v>
      </c>
      <c r="AI13" s="23">
        <v>2.76608300533033E-2</v>
      </c>
      <c r="AJ13" s="23">
        <v>6.3794211657310302E-3</v>
      </c>
      <c r="AK13" s="23">
        <v>1.1976219348167101E-2</v>
      </c>
      <c r="AL13" s="23"/>
      <c r="AM13" s="23">
        <v>8.6531078970111201E-3</v>
      </c>
      <c r="AN13" s="23">
        <v>4.41579309607526E-2</v>
      </c>
      <c r="AO13" s="23">
        <v>3.7384974115970603E-2</v>
      </c>
      <c r="AP13" s="23">
        <v>2.2889684110502202E-2</v>
      </c>
      <c r="AQ13" s="23">
        <v>0</v>
      </c>
      <c r="AR13" s="23">
        <v>1.7900025797708E-2</v>
      </c>
      <c r="AS13" s="23">
        <v>1.0997482693767499E-2</v>
      </c>
      <c r="AT13" s="23">
        <v>0</v>
      </c>
      <c r="AU13" s="23">
        <v>4.7255647796778499E-3</v>
      </c>
      <c r="AV13" s="23">
        <v>0</v>
      </c>
      <c r="AW13" s="23">
        <v>5.0369041538885799E-3</v>
      </c>
      <c r="AX13" s="23">
        <v>3.4642725520048802E-3</v>
      </c>
      <c r="AY13" s="23">
        <v>0</v>
      </c>
      <c r="AZ13" s="23">
        <v>1.50425804967643E-2</v>
      </c>
      <c r="BA13" s="23">
        <v>0</v>
      </c>
      <c r="BB13" s="23">
        <v>0</v>
      </c>
      <c r="BC13" s="23"/>
      <c r="BD13" s="23">
        <v>5.8646980443493903E-3</v>
      </c>
      <c r="BE13" s="23">
        <v>1.28088070727107E-2</v>
      </c>
      <c r="BF13" s="23">
        <v>1.9642081346949301E-2</v>
      </c>
      <c r="BG13" s="23"/>
      <c r="BH13" s="23">
        <v>1.1146955682510999E-2</v>
      </c>
      <c r="BI13" s="23">
        <v>3.8837380124686302E-3</v>
      </c>
      <c r="BJ13" s="23">
        <v>0</v>
      </c>
      <c r="BK13" s="23"/>
      <c r="BL13" s="23">
        <v>0</v>
      </c>
      <c r="BM13" s="23">
        <v>0</v>
      </c>
      <c r="BN13" s="23">
        <v>0</v>
      </c>
      <c r="BO13" s="23"/>
      <c r="BP13" s="23">
        <v>9.5529323243153299E-3</v>
      </c>
      <c r="BQ13" s="23">
        <v>1.88869286791047E-2</v>
      </c>
      <c r="BR13" s="23"/>
      <c r="BS13" s="23">
        <v>4.8487832562757001E-3</v>
      </c>
      <c r="BT13" s="23">
        <v>5.38407091652992E-3</v>
      </c>
      <c r="BU13" s="23">
        <v>1.2549119298729001E-2</v>
      </c>
      <c r="BV13" s="23">
        <v>1.3399144598514E-2</v>
      </c>
      <c r="BW13" s="23"/>
      <c r="BX13" s="23">
        <v>3.8583668682066899E-3</v>
      </c>
      <c r="BY13" s="23">
        <v>2.8422369308111102E-3</v>
      </c>
      <c r="BZ13" s="23">
        <v>1.65385985946543E-2</v>
      </c>
      <c r="CA13" s="23"/>
      <c r="CB13" s="23">
        <v>4.8918114491504896E-3</v>
      </c>
      <c r="CC13" s="23">
        <v>2.99114201151668E-3</v>
      </c>
      <c r="CD13" s="23">
        <v>3.03577540456E-2</v>
      </c>
      <c r="CE13" s="23">
        <v>0</v>
      </c>
      <c r="CF13" s="23">
        <v>0</v>
      </c>
      <c r="CG13" s="23">
        <v>4.6087836583167598E-2</v>
      </c>
      <c r="CH13" s="23"/>
      <c r="CI13" s="23">
        <v>2.34906250730826E-2</v>
      </c>
      <c r="CJ13" s="23">
        <v>8.6027325531684504E-3</v>
      </c>
      <c r="CK13" s="23">
        <v>5.8188963671264603E-2</v>
      </c>
      <c r="CL13" s="23">
        <v>4.8127903773791999E-3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CL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168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162</v>
      </c>
      <c r="C9" s="17">
        <v>0.22037523751732399</v>
      </c>
      <c r="D9" s="17">
        <v>0.225503329964995</v>
      </c>
      <c r="E9" s="17">
        <v>0.217107167786211</v>
      </c>
      <c r="F9" s="17"/>
      <c r="G9" s="17">
        <v>0.18385134823736801</v>
      </c>
      <c r="H9" s="17">
        <v>0.23603115273841899</v>
      </c>
      <c r="I9" s="17">
        <v>0.23407468062907599</v>
      </c>
      <c r="J9" s="17">
        <v>0.193854723377443</v>
      </c>
      <c r="K9" s="17">
        <v>0.20072881491563899</v>
      </c>
      <c r="L9" s="17">
        <v>0.24336182013395999</v>
      </c>
      <c r="M9" s="17">
        <v>0.24654175618337701</v>
      </c>
      <c r="N9" s="17">
        <v>0.21430614188025501</v>
      </c>
      <c r="O9" s="17">
        <v>0.22780249565924901</v>
      </c>
      <c r="P9" s="17"/>
      <c r="Q9" s="17">
        <v>0.22711771417207999</v>
      </c>
      <c r="R9" s="17">
        <v>0.28721298076846902</v>
      </c>
      <c r="S9" s="17">
        <v>0.22598233115140601</v>
      </c>
      <c r="T9" s="17">
        <v>0.21538428090826001</v>
      </c>
      <c r="U9" s="17"/>
      <c r="V9" s="17">
        <v>0.26134953655737703</v>
      </c>
      <c r="W9" s="17">
        <v>0.186574639182608</v>
      </c>
      <c r="X9" s="17">
        <v>0.20567301867561999</v>
      </c>
      <c r="Y9" s="17">
        <v>0.195534080375486</v>
      </c>
      <c r="Z9" s="17">
        <v>0.19293862173297099</v>
      </c>
      <c r="AA9" s="17">
        <v>0.24147752501897701</v>
      </c>
      <c r="AB9" s="17">
        <v>0.18228495626920199</v>
      </c>
      <c r="AC9" s="17">
        <v>0.24052964075533101</v>
      </c>
      <c r="AD9" s="17">
        <v>0.26276552406263998</v>
      </c>
      <c r="AE9" s="17"/>
      <c r="AF9" s="17">
        <v>0.164762478391802</v>
      </c>
      <c r="AG9" s="17">
        <v>0.21853860065089301</v>
      </c>
      <c r="AH9" s="17">
        <v>0.17947846233058801</v>
      </c>
      <c r="AI9" s="17">
        <v>0.19193330435296799</v>
      </c>
      <c r="AJ9" s="17">
        <v>0.21867875899682501</v>
      </c>
      <c r="AK9" s="17">
        <v>0.27616655866885498</v>
      </c>
      <c r="AL9" s="17"/>
      <c r="AM9" s="17">
        <v>0.18973695076962099</v>
      </c>
      <c r="AN9" s="17">
        <v>0.154599275032543</v>
      </c>
      <c r="AO9" s="17">
        <v>0.192052566195795</v>
      </c>
      <c r="AP9" s="17">
        <v>0.16041812042851</v>
      </c>
      <c r="AQ9" s="17">
        <v>0.19037521831901999</v>
      </c>
      <c r="AR9" s="17">
        <v>0.23644294163097601</v>
      </c>
      <c r="AS9" s="17">
        <v>0.22329742528868099</v>
      </c>
      <c r="AT9" s="17">
        <v>0.15659790222525699</v>
      </c>
      <c r="AU9" s="17">
        <v>0.26751413974838001</v>
      </c>
      <c r="AV9" s="17">
        <v>0.22377744375592701</v>
      </c>
      <c r="AW9" s="17">
        <v>0.26950793056522299</v>
      </c>
      <c r="AX9" s="17">
        <v>0.27954641894328502</v>
      </c>
      <c r="AY9" s="17">
        <v>0.27389309089430097</v>
      </c>
      <c r="AZ9" s="17">
        <v>0.24296480185640201</v>
      </c>
      <c r="BA9" s="17">
        <v>0.30780539745086599</v>
      </c>
      <c r="BB9" s="17">
        <v>0.31242754236374998</v>
      </c>
      <c r="BC9" s="17"/>
      <c r="BD9" s="17">
        <v>0.252014596748936</v>
      </c>
      <c r="BE9" s="17">
        <v>0.21237002445353201</v>
      </c>
      <c r="BF9" s="17">
        <v>0.203877126025093</v>
      </c>
      <c r="BG9" s="17"/>
      <c r="BH9" s="17">
        <v>0.19876203922221999</v>
      </c>
      <c r="BI9" s="17">
        <v>0.32243009578968002</v>
      </c>
      <c r="BJ9" s="17">
        <v>0.24187556394583501</v>
      </c>
      <c r="BK9" s="17"/>
      <c r="BL9" s="17">
        <v>0.13482769408401399</v>
      </c>
      <c r="BM9" s="17">
        <v>0.20544823487918601</v>
      </c>
      <c r="BN9" s="17">
        <v>0.53158290252255402</v>
      </c>
      <c r="BO9" s="17"/>
      <c r="BP9" s="17">
        <v>0.28431550541373402</v>
      </c>
      <c r="BQ9" s="17">
        <v>0.19113908365313001</v>
      </c>
      <c r="BR9" s="17"/>
      <c r="BS9" s="17">
        <v>0.26999148819464203</v>
      </c>
      <c r="BT9" s="17">
        <v>0.21741878513448901</v>
      </c>
      <c r="BU9" s="17">
        <v>0.233618001482849</v>
      </c>
      <c r="BV9" s="17">
        <v>0.199009348316673</v>
      </c>
      <c r="BW9" s="17"/>
      <c r="BX9" s="17">
        <v>0.219187952246373</v>
      </c>
      <c r="BY9" s="17">
        <v>0.24582334005954101</v>
      </c>
      <c r="BZ9" s="17">
        <v>0.21892906585854</v>
      </c>
      <c r="CA9" s="17"/>
      <c r="CB9" s="17">
        <v>0.16400417237349099</v>
      </c>
      <c r="CC9" s="17">
        <v>0.280147793793599</v>
      </c>
      <c r="CD9" s="17">
        <v>9.6924033409048996E-2</v>
      </c>
      <c r="CE9" s="17">
        <v>0.26990637405592099</v>
      </c>
      <c r="CF9" s="17">
        <v>0.42747498743624501</v>
      </c>
      <c r="CG9" s="17">
        <v>0.172652102380317</v>
      </c>
      <c r="CH9" s="17"/>
      <c r="CI9" s="17">
        <v>0.22845077324219901</v>
      </c>
      <c r="CJ9" s="17">
        <v>0.26465837228668898</v>
      </c>
      <c r="CK9" s="17">
        <v>0.137452952423334</v>
      </c>
      <c r="CL9" s="17">
        <v>0.21451735322597501</v>
      </c>
    </row>
    <row r="10" spans="2:90" ht="29" x14ac:dyDescent="0.35">
      <c r="B10" s="21" t="s">
        <v>163</v>
      </c>
      <c r="C10" s="17">
        <v>0.49976155581616699</v>
      </c>
      <c r="D10" s="17">
        <v>0.48074002181772402</v>
      </c>
      <c r="E10" s="17">
        <v>0.51518998216775802</v>
      </c>
      <c r="F10" s="17"/>
      <c r="G10" s="17">
        <v>0.51352653705837903</v>
      </c>
      <c r="H10" s="17">
        <v>0.50242946854560899</v>
      </c>
      <c r="I10" s="17">
        <v>0.47694877651137202</v>
      </c>
      <c r="J10" s="17">
        <v>0.50888910237900797</v>
      </c>
      <c r="K10" s="17">
        <v>0.54002475466865496</v>
      </c>
      <c r="L10" s="17">
        <v>0.46463711196133101</v>
      </c>
      <c r="M10" s="17">
        <v>0.51788809300238403</v>
      </c>
      <c r="N10" s="17">
        <v>0.52633561961477904</v>
      </c>
      <c r="O10" s="17">
        <v>0.45035196848676501</v>
      </c>
      <c r="P10" s="17"/>
      <c r="Q10" s="17">
        <v>0.49938254054856801</v>
      </c>
      <c r="R10" s="17">
        <v>0.51219007860444599</v>
      </c>
      <c r="S10" s="17">
        <v>0.50145299413420297</v>
      </c>
      <c r="T10" s="17">
        <v>0.49691614698857001</v>
      </c>
      <c r="U10" s="17"/>
      <c r="V10" s="17">
        <v>0.51297698828528704</v>
      </c>
      <c r="W10" s="17">
        <v>0.55691047940814498</v>
      </c>
      <c r="X10" s="17">
        <v>0.48983372868098202</v>
      </c>
      <c r="Y10" s="17">
        <v>0.46436058187907497</v>
      </c>
      <c r="Z10" s="17">
        <v>0.46706319378731198</v>
      </c>
      <c r="AA10" s="17">
        <v>0.45911556217162602</v>
      </c>
      <c r="AB10" s="17">
        <v>0.529202994402175</v>
      </c>
      <c r="AC10" s="17">
        <v>0.50117297046590104</v>
      </c>
      <c r="AD10" s="17">
        <v>0.48401900177764101</v>
      </c>
      <c r="AE10" s="17"/>
      <c r="AF10" s="17">
        <v>0.48621540321774698</v>
      </c>
      <c r="AG10" s="17">
        <v>0.49435006917293101</v>
      </c>
      <c r="AH10" s="17">
        <v>0.54950428893780001</v>
      </c>
      <c r="AI10" s="17">
        <v>0.54518161828852296</v>
      </c>
      <c r="AJ10" s="17">
        <v>0.51727991538941098</v>
      </c>
      <c r="AK10" s="17">
        <v>0.48243846079612901</v>
      </c>
      <c r="AL10" s="17"/>
      <c r="AM10" s="17">
        <v>0.40852768287177499</v>
      </c>
      <c r="AN10" s="17">
        <v>0.38663286404184199</v>
      </c>
      <c r="AO10" s="17">
        <v>0.48843567117780301</v>
      </c>
      <c r="AP10" s="17">
        <v>0.54701359291942298</v>
      </c>
      <c r="AQ10" s="17">
        <v>0.50969674955742095</v>
      </c>
      <c r="AR10" s="17">
        <v>0.48686535162915201</v>
      </c>
      <c r="AS10" s="17">
        <v>0.46758652176523502</v>
      </c>
      <c r="AT10" s="17">
        <v>0.56656918424638103</v>
      </c>
      <c r="AU10" s="17">
        <v>0.51065573442602197</v>
      </c>
      <c r="AV10" s="17">
        <v>0.52751981995927</v>
      </c>
      <c r="AW10" s="17">
        <v>0.516122170320648</v>
      </c>
      <c r="AX10" s="17">
        <v>0.48840752333897602</v>
      </c>
      <c r="AY10" s="17">
        <v>0.50980280404140998</v>
      </c>
      <c r="AZ10" s="17">
        <v>0.61164879891936497</v>
      </c>
      <c r="BA10" s="17">
        <v>0.58129039293218498</v>
      </c>
      <c r="BB10" s="17">
        <v>0.55475199157897404</v>
      </c>
      <c r="BC10" s="17"/>
      <c r="BD10" s="17">
        <v>0.53710550184054096</v>
      </c>
      <c r="BE10" s="17">
        <v>0.49033760413650801</v>
      </c>
      <c r="BF10" s="17">
        <v>0.47978466300822897</v>
      </c>
      <c r="BG10" s="17"/>
      <c r="BH10" s="17">
        <v>0.51887935048521805</v>
      </c>
      <c r="BI10" s="17">
        <v>0.47218140364203698</v>
      </c>
      <c r="BJ10" s="17">
        <v>0.56253239207919503</v>
      </c>
      <c r="BK10" s="17"/>
      <c r="BL10" s="17">
        <v>0.47092275411178602</v>
      </c>
      <c r="BM10" s="17">
        <v>0.62172246434070899</v>
      </c>
      <c r="BN10" s="17">
        <v>0.40465913186001701</v>
      </c>
      <c r="BO10" s="17"/>
      <c r="BP10" s="17">
        <v>0.51146679444277099</v>
      </c>
      <c r="BQ10" s="17">
        <v>0.48191109769281798</v>
      </c>
      <c r="BR10" s="17"/>
      <c r="BS10" s="17">
        <v>0.54865777893349399</v>
      </c>
      <c r="BT10" s="17">
        <v>0.53096122053323602</v>
      </c>
      <c r="BU10" s="17">
        <v>0.493570598830259</v>
      </c>
      <c r="BV10" s="17">
        <v>0.47566318709109801</v>
      </c>
      <c r="BW10" s="17"/>
      <c r="BX10" s="17">
        <v>0.56069526560887695</v>
      </c>
      <c r="BY10" s="17">
        <v>0.61620635689716996</v>
      </c>
      <c r="BZ10" s="17">
        <v>0.486569374343503</v>
      </c>
      <c r="CA10" s="17"/>
      <c r="CB10" s="17">
        <v>0.59693931119201005</v>
      </c>
      <c r="CC10" s="17">
        <v>0.562907485814514</v>
      </c>
      <c r="CD10" s="17">
        <v>0.44114364610475798</v>
      </c>
      <c r="CE10" s="17">
        <v>0.51023842347939596</v>
      </c>
      <c r="CF10" s="17">
        <v>0.49786145890232503</v>
      </c>
      <c r="CG10" s="17">
        <v>0.38381588844883602</v>
      </c>
      <c r="CH10" s="17"/>
      <c r="CI10" s="17">
        <v>0.462022891148827</v>
      </c>
      <c r="CJ10" s="17">
        <v>0.516539973708661</v>
      </c>
      <c r="CK10" s="17">
        <v>0.42988500098195398</v>
      </c>
      <c r="CL10" s="17">
        <v>0.51693154427043697</v>
      </c>
    </row>
    <row r="11" spans="2:90" ht="29" x14ac:dyDescent="0.35">
      <c r="B11" s="21" t="s">
        <v>164</v>
      </c>
      <c r="C11" s="17">
        <v>0.21499468066118399</v>
      </c>
      <c r="D11" s="17">
        <v>0.22647501602485001</v>
      </c>
      <c r="E11" s="17">
        <v>0.20403753518648601</v>
      </c>
      <c r="F11" s="17"/>
      <c r="G11" s="17">
        <v>0.26456238785901198</v>
      </c>
      <c r="H11" s="17">
        <v>0.21480879266368</v>
      </c>
      <c r="I11" s="17">
        <v>0.219574548339484</v>
      </c>
      <c r="J11" s="17">
        <v>0.230430784774876</v>
      </c>
      <c r="K11" s="17">
        <v>0.18551365820930199</v>
      </c>
      <c r="L11" s="17">
        <v>0.22756545434213499</v>
      </c>
      <c r="M11" s="17">
        <v>0.187667067706772</v>
      </c>
      <c r="N11" s="17">
        <v>0.179604539181655</v>
      </c>
      <c r="O11" s="17">
        <v>0.22837606811751399</v>
      </c>
      <c r="P11" s="17"/>
      <c r="Q11" s="17">
        <v>0.23400631580586401</v>
      </c>
      <c r="R11" s="17">
        <v>0.15314341099443099</v>
      </c>
      <c r="S11" s="17">
        <v>0.223504959681225</v>
      </c>
      <c r="T11" s="17">
        <v>0.21960932535719699</v>
      </c>
      <c r="U11" s="17"/>
      <c r="V11" s="17">
        <v>0.172382484741921</v>
      </c>
      <c r="W11" s="17">
        <v>0.19353077174340799</v>
      </c>
      <c r="X11" s="17">
        <v>0.26587928638424102</v>
      </c>
      <c r="Y11" s="17">
        <v>0.23003273510502301</v>
      </c>
      <c r="Z11" s="17">
        <v>0.26918350232775401</v>
      </c>
      <c r="AA11" s="17">
        <v>0.219168688454913</v>
      </c>
      <c r="AB11" s="17">
        <v>0.242094687080045</v>
      </c>
      <c r="AC11" s="17">
        <v>0.21373217484580501</v>
      </c>
      <c r="AD11" s="17">
        <v>0.18387970783454699</v>
      </c>
      <c r="AE11" s="17"/>
      <c r="AF11" s="17">
        <v>0.25118007368215201</v>
      </c>
      <c r="AG11" s="17">
        <v>0.23979565507123601</v>
      </c>
      <c r="AH11" s="17">
        <v>0.183805918996088</v>
      </c>
      <c r="AI11" s="17">
        <v>0.202526300922719</v>
      </c>
      <c r="AJ11" s="17">
        <v>0.20374948240222701</v>
      </c>
      <c r="AK11" s="17">
        <v>0.19325134053003501</v>
      </c>
      <c r="AL11" s="17"/>
      <c r="AM11" s="17">
        <v>0.28646060138825502</v>
      </c>
      <c r="AN11" s="17">
        <v>0.29574066884431799</v>
      </c>
      <c r="AO11" s="17">
        <v>0.22370341882196501</v>
      </c>
      <c r="AP11" s="17">
        <v>0.22793266923098199</v>
      </c>
      <c r="AQ11" s="17">
        <v>0.22422438814645099</v>
      </c>
      <c r="AR11" s="17">
        <v>0.228909068159944</v>
      </c>
      <c r="AS11" s="17">
        <v>0.242120468600694</v>
      </c>
      <c r="AT11" s="17">
        <v>0.229902040438143</v>
      </c>
      <c r="AU11" s="17">
        <v>0.18424899288298299</v>
      </c>
      <c r="AV11" s="17">
        <v>0.21464431585400001</v>
      </c>
      <c r="AW11" s="17">
        <v>0.17433692897511599</v>
      </c>
      <c r="AX11" s="17">
        <v>0.19997204749565101</v>
      </c>
      <c r="AY11" s="17">
        <v>0.19799576378321401</v>
      </c>
      <c r="AZ11" s="17">
        <v>0.14538639922423299</v>
      </c>
      <c r="BA11" s="17">
        <v>0.10565497019374399</v>
      </c>
      <c r="BB11" s="17">
        <v>0.118541678501608</v>
      </c>
      <c r="BC11" s="17"/>
      <c r="BD11" s="17">
        <v>0.172406657975157</v>
      </c>
      <c r="BE11" s="17">
        <v>0.24889138125486299</v>
      </c>
      <c r="BF11" s="17">
        <v>0.228061174869754</v>
      </c>
      <c r="BG11" s="17"/>
      <c r="BH11" s="17">
        <v>0.22705417390673499</v>
      </c>
      <c r="BI11" s="17">
        <v>0.167156718664491</v>
      </c>
      <c r="BJ11" s="17">
        <v>0.139356853553608</v>
      </c>
      <c r="BK11" s="17"/>
      <c r="BL11" s="17">
        <v>0.38064258369628901</v>
      </c>
      <c r="BM11" s="17">
        <v>0.144423001414688</v>
      </c>
      <c r="BN11" s="17">
        <v>5.2872333031476003E-2</v>
      </c>
      <c r="BO11" s="17"/>
      <c r="BP11" s="17">
        <v>0.16414649951018101</v>
      </c>
      <c r="BQ11" s="17">
        <v>0.247324424224551</v>
      </c>
      <c r="BR11" s="17"/>
      <c r="BS11" s="17">
        <v>0.133588118520303</v>
      </c>
      <c r="BT11" s="17">
        <v>0.20027192703553301</v>
      </c>
      <c r="BU11" s="17">
        <v>0.227217929366725</v>
      </c>
      <c r="BV11" s="17">
        <v>0.24175956981534699</v>
      </c>
      <c r="BW11" s="17"/>
      <c r="BX11" s="17">
        <v>0.199921852020331</v>
      </c>
      <c r="BY11" s="17">
        <v>0.117738795246665</v>
      </c>
      <c r="BZ11" s="17">
        <v>0.222464328909767</v>
      </c>
      <c r="CA11" s="17"/>
      <c r="CB11" s="17">
        <v>0.180954071953535</v>
      </c>
      <c r="CC11" s="17">
        <v>0.135678624834876</v>
      </c>
      <c r="CD11" s="17">
        <v>0.34988780949105402</v>
      </c>
      <c r="CE11" s="17">
        <v>0.19490867195433501</v>
      </c>
      <c r="CF11" s="17">
        <v>6.1757987563941297E-2</v>
      </c>
      <c r="CG11" s="17">
        <v>0.301043825389052</v>
      </c>
      <c r="CH11" s="17"/>
      <c r="CI11" s="17">
        <v>0.204530179202217</v>
      </c>
      <c r="CJ11" s="17">
        <v>0.16385887886817199</v>
      </c>
      <c r="CK11" s="17">
        <v>0.31181064296939298</v>
      </c>
      <c r="CL11" s="17">
        <v>0.22173205614224001</v>
      </c>
    </row>
    <row r="12" spans="2:90" ht="29" x14ac:dyDescent="0.35">
      <c r="B12" s="21" t="s">
        <v>165</v>
      </c>
      <c r="C12" s="17">
        <v>3.7602545646249902E-2</v>
      </c>
      <c r="D12" s="17">
        <v>3.9360022006756597E-2</v>
      </c>
      <c r="E12" s="17">
        <v>3.6546595718291802E-2</v>
      </c>
      <c r="F12" s="17"/>
      <c r="G12" s="17">
        <v>2.88988652249422E-2</v>
      </c>
      <c r="H12" s="17">
        <v>3.1655466185676398E-2</v>
      </c>
      <c r="I12" s="17">
        <v>2.9996147623758702E-2</v>
      </c>
      <c r="J12" s="17">
        <v>3.3250679278656499E-2</v>
      </c>
      <c r="K12" s="17">
        <v>5.9068624022677499E-2</v>
      </c>
      <c r="L12" s="17">
        <v>3.9701971196175398E-2</v>
      </c>
      <c r="M12" s="17">
        <v>2.1548773429765598E-2</v>
      </c>
      <c r="N12" s="17">
        <v>4.0991323676443099E-2</v>
      </c>
      <c r="O12" s="17">
        <v>5.2093556820810502E-2</v>
      </c>
      <c r="P12" s="17"/>
      <c r="Q12" s="17">
        <v>3.01303323537199E-2</v>
      </c>
      <c r="R12" s="17">
        <v>3.3031555011663299E-2</v>
      </c>
      <c r="S12" s="17">
        <v>3.7916012806217002E-2</v>
      </c>
      <c r="T12" s="17">
        <v>4.0006600053974502E-2</v>
      </c>
      <c r="U12" s="17"/>
      <c r="V12" s="17">
        <v>3.1364635868739298E-2</v>
      </c>
      <c r="W12" s="17">
        <v>2.7869663065438099E-2</v>
      </c>
      <c r="X12" s="17">
        <v>2.6884009010065602E-2</v>
      </c>
      <c r="Y12" s="17">
        <v>8.0073020387954899E-2</v>
      </c>
      <c r="Z12" s="17">
        <v>4.8141614790183002E-2</v>
      </c>
      <c r="AA12" s="17">
        <v>4.2383591785554599E-2</v>
      </c>
      <c r="AB12" s="17">
        <v>6.3750172639431002E-3</v>
      </c>
      <c r="AC12" s="17">
        <v>2.82392610811458E-2</v>
      </c>
      <c r="AD12" s="17">
        <v>4.7053493004976597E-2</v>
      </c>
      <c r="AE12" s="17"/>
      <c r="AF12" s="17">
        <v>4.58887300824211E-2</v>
      </c>
      <c r="AG12" s="17">
        <v>3.1726393289811E-2</v>
      </c>
      <c r="AH12" s="17">
        <v>4.5069116545871597E-2</v>
      </c>
      <c r="AI12" s="17">
        <v>3.3441159634501602E-2</v>
      </c>
      <c r="AJ12" s="17">
        <v>4.43194262778085E-2</v>
      </c>
      <c r="AK12" s="17">
        <v>2.9650815887501399E-2</v>
      </c>
      <c r="AL12" s="17"/>
      <c r="AM12" s="17">
        <v>5.1245616222643502E-2</v>
      </c>
      <c r="AN12" s="17">
        <v>5.03152657946331E-2</v>
      </c>
      <c r="AO12" s="17">
        <v>6.55064425739839E-2</v>
      </c>
      <c r="AP12" s="17">
        <v>3.9244014104845799E-2</v>
      </c>
      <c r="AQ12" s="17">
        <v>5.9334663243967002E-2</v>
      </c>
      <c r="AR12" s="17">
        <v>2.7936393194120002E-2</v>
      </c>
      <c r="AS12" s="17">
        <v>4.6304009618290898E-2</v>
      </c>
      <c r="AT12" s="17">
        <v>4.6930873090219698E-2</v>
      </c>
      <c r="AU12" s="17">
        <v>2.21784949830095E-2</v>
      </c>
      <c r="AV12" s="17">
        <v>3.4058420430803003E-2</v>
      </c>
      <c r="AW12" s="17">
        <v>3.0016158765251998E-2</v>
      </c>
      <c r="AX12" s="17">
        <v>8.1341320115535503E-3</v>
      </c>
      <c r="AY12" s="17">
        <v>1.8308341281074801E-2</v>
      </c>
      <c r="AZ12" s="17">
        <v>0</v>
      </c>
      <c r="BA12" s="17">
        <v>5.2492394232039998E-3</v>
      </c>
      <c r="BB12" s="17">
        <v>3.0275787125158501E-3</v>
      </c>
      <c r="BC12" s="17"/>
      <c r="BD12" s="17">
        <v>2.1772240962150999E-2</v>
      </c>
      <c r="BE12" s="17">
        <v>3.3934930820833098E-2</v>
      </c>
      <c r="BF12" s="17">
        <v>4.9561478117405001E-2</v>
      </c>
      <c r="BG12" s="17"/>
      <c r="BH12" s="17">
        <v>3.6244942515083999E-2</v>
      </c>
      <c r="BI12" s="17">
        <v>2.1532299214697799E-2</v>
      </c>
      <c r="BJ12" s="17">
        <v>4.8145879737576301E-2</v>
      </c>
      <c r="BK12" s="17"/>
      <c r="BL12" s="17">
        <v>2.6578655680565399E-3</v>
      </c>
      <c r="BM12" s="17">
        <v>1.82534608274043E-2</v>
      </c>
      <c r="BN12" s="17">
        <v>0</v>
      </c>
      <c r="BO12" s="17"/>
      <c r="BP12" s="17">
        <v>3.1834722420336303E-2</v>
      </c>
      <c r="BQ12" s="17">
        <v>4.3448830665620303E-2</v>
      </c>
      <c r="BR12" s="17"/>
      <c r="BS12" s="17">
        <v>2.8686144457149901E-2</v>
      </c>
      <c r="BT12" s="17">
        <v>3.9588689460760398E-2</v>
      </c>
      <c r="BU12" s="17">
        <v>2.1887037341291299E-2</v>
      </c>
      <c r="BV12" s="17">
        <v>5.2312612913068803E-2</v>
      </c>
      <c r="BW12" s="17"/>
      <c r="BX12" s="17">
        <v>5.1684989794502801E-3</v>
      </c>
      <c r="BY12" s="17">
        <v>1.2498680170173001E-2</v>
      </c>
      <c r="BZ12" s="17">
        <v>4.2358378296373199E-2</v>
      </c>
      <c r="CA12" s="17"/>
      <c r="CB12" s="17">
        <v>4.8271117606133097E-2</v>
      </c>
      <c r="CC12" s="17">
        <v>1.6246083896472401E-2</v>
      </c>
      <c r="CD12" s="17">
        <v>5.7136061238194299E-2</v>
      </c>
      <c r="CE12" s="17">
        <v>2.4946530510347401E-2</v>
      </c>
      <c r="CF12" s="17">
        <v>2.74432749410992E-3</v>
      </c>
      <c r="CG12" s="17">
        <v>6.4094568889815004E-2</v>
      </c>
      <c r="CH12" s="17"/>
      <c r="CI12" s="17">
        <v>5.8189575932564901E-2</v>
      </c>
      <c r="CJ12" s="17">
        <v>3.8693181690797697E-2</v>
      </c>
      <c r="CK12" s="17">
        <v>3.6137414272140303E-2</v>
      </c>
      <c r="CL12" s="17">
        <v>3.27305793492257E-2</v>
      </c>
    </row>
    <row r="13" spans="2:90" ht="29" x14ac:dyDescent="0.35">
      <c r="B13" s="21" t="s">
        <v>166</v>
      </c>
      <c r="C13" s="17">
        <v>9.0708408828286593E-3</v>
      </c>
      <c r="D13" s="17">
        <v>8.9447367315007697E-3</v>
      </c>
      <c r="E13" s="17">
        <v>9.3658936495461202E-3</v>
      </c>
      <c r="F13" s="17"/>
      <c r="G13" s="17">
        <v>0</v>
      </c>
      <c r="H13" s="17">
        <v>2.8981042268854001E-3</v>
      </c>
      <c r="I13" s="17">
        <v>1.6200040909295499E-2</v>
      </c>
      <c r="J13" s="17">
        <v>5.9051954998136603E-3</v>
      </c>
      <c r="K13" s="17">
        <v>1.02589163254434E-2</v>
      </c>
      <c r="L13" s="17">
        <v>1.2567176513674699E-2</v>
      </c>
      <c r="M13" s="17">
        <v>1.08145017848402E-2</v>
      </c>
      <c r="N13" s="17">
        <v>1.3152502407074501E-2</v>
      </c>
      <c r="O13" s="17">
        <v>9.3181038537734594E-3</v>
      </c>
      <c r="P13" s="17"/>
      <c r="Q13" s="17">
        <v>4.63092423002095E-3</v>
      </c>
      <c r="R13" s="17">
        <v>1.8847936872721E-3</v>
      </c>
      <c r="S13" s="17">
        <v>0</v>
      </c>
      <c r="T13" s="17">
        <v>9.9143857828332092E-3</v>
      </c>
      <c r="U13" s="17"/>
      <c r="V13" s="17">
        <v>2.3778995885510501E-3</v>
      </c>
      <c r="W13" s="17">
        <v>1.07943003384796E-2</v>
      </c>
      <c r="X13" s="17">
        <v>5.5137821163051002E-3</v>
      </c>
      <c r="Y13" s="17">
        <v>2.17178898842149E-2</v>
      </c>
      <c r="Z13" s="17">
        <v>1.11291262894551E-2</v>
      </c>
      <c r="AA13" s="17">
        <v>5.4814258758105203E-3</v>
      </c>
      <c r="AB13" s="17">
        <v>1.53626045274877E-2</v>
      </c>
      <c r="AC13" s="17">
        <v>0</v>
      </c>
      <c r="AD13" s="17">
        <v>7.7697855143199603E-3</v>
      </c>
      <c r="AE13" s="17"/>
      <c r="AF13" s="17">
        <v>2.04871685201128E-2</v>
      </c>
      <c r="AG13" s="17">
        <v>2.0049147553867601E-3</v>
      </c>
      <c r="AH13" s="17">
        <v>0</v>
      </c>
      <c r="AI13" s="17">
        <v>1.11227570252329E-2</v>
      </c>
      <c r="AJ13" s="17">
        <v>8.6883616939780993E-3</v>
      </c>
      <c r="AK13" s="17">
        <v>6.2274533066855502E-3</v>
      </c>
      <c r="AL13" s="17"/>
      <c r="AM13" s="17">
        <v>1.8300118148773799E-2</v>
      </c>
      <c r="AN13" s="17">
        <v>5.0911320065665101E-2</v>
      </c>
      <c r="AO13" s="17">
        <v>1.5679825791146799E-2</v>
      </c>
      <c r="AP13" s="17">
        <v>1.0744941950654899E-2</v>
      </c>
      <c r="AQ13" s="17">
        <v>1.23533118359179E-2</v>
      </c>
      <c r="AR13" s="17">
        <v>1.1087012912277001E-2</v>
      </c>
      <c r="AS13" s="17">
        <v>4.4024503712661103E-3</v>
      </c>
      <c r="AT13" s="17">
        <v>0</v>
      </c>
      <c r="AU13" s="17">
        <v>9.1690891692667604E-3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5.4092617282211599E-3</v>
      </c>
      <c r="BC13" s="17"/>
      <c r="BD13" s="17">
        <v>5.1708378719937899E-3</v>
      </c>
      <c r="BE13" s="17">
        <v>4.5989732119381104E-3</v>
      </c>
      <c r="BF13" s="17">
        <v>1.3150414738997701E-2</v>
      </c>
      <c r="BG13" s="17"/>
      <c r="BH13" s="17">
        <v>7.8135551212716401E-3</v>
      </c>
      <c r="BI13" s="17">
        <v>4.8544111951660598E-3</v>
      </c>
      <c r="BJ13" s="17">
        <v>3.5399624501091902E-3</v>
      </c>
      <c r="BK13" s="17"/>
      <c r="BL13" s="17">
        <v>0</v>
      </c>
      <c r="BM13" s="17">
        <v>1.0152838538012601E-2</v>
      </c>
      <c r="BN13" s="17">
        <v>4.6753105259910999E-3</v>
      </c>
      <c r="BO13" s="17"/>
      <c r="BP13" s="17">
        <v>1.35577260985908E-3</v>
      </c>
      <c r="BQ13" s="17">
        <v>1.2272986986319101E-2</v>
      </c>
      <c r="BR13" s="17"/>
      <c r="BS13" s="17">
        <v>4.3163694306789504E-3</v>
      </c>
      <c r="BT13" s="17">
        <v>3.9655089861902904E-3</v>
      </c>
      <c r="BU13" s="17">
        <v>6.1045453242880299E-3</v>
      </c>
      <c r="BV13" s="17">
        <v>1.31112569878127E-2</v>
      </c>
      <c r="BW13" s="17"/>
      <c r="BX13" s="17">
        <v>4.4669957807208496E-3</v>
      </c>
      <c r="BY13" s="17">
        <v>7.7328276264506703E-3</v>
      </c>
      <c r="BZ13" s="17">
        <v>9.6091582011503199E-3</v>
      </c>
      <c r="CA13" s="17"/>
      <c r="CB13" s="17">
        <v>6.4527058802333103E-3</v>
      </c>
      <c r="CC13" s="17">
        <v>4.5704309701894498E-4</v>
      </c>
      <c r="CD13" s="17">
        <v>2.3484278667532402E-2</v>
      </c>
      <c r="CE13" s="17">
        <v>0</v>
      </c>
      <c r="CF13" s="17">
        <v>0</v>
      </c>
      <c r="CG13" s="17">
        <v>1.8789822199087602E-2</v>
      </c>
      <c r="CH13" s="17"/>
      <c r="CI13" s="17">
        <v>1.0843435050804999E-2</v>
      </c>
      <c r="CJ13" s="17">
        <v>8.0356678769177708E-3</v>
      </c>
      <c r="CK13" s="17">
        <v>2.3170023544200901E-2</v>
      </c>
      <c r="CL13" s="17">
        <v>5.5309261087862103E-3</v>
      </c>
    </row>
    <row r="14" spans="2:90" x14ac:dyDescent="0.35">
      <c r="B14" s="21" t="s">
        <v>167</v>
      </c>
      <c r="C14" s="23">
        <v>1.8195139476246E-2</v>
      </c>
      <c r="D14" s="23">
        <v>1.8976873454173201E-2</v>
      </c>
      <c r="E14" s="23">
        <v>1.77528254917068E-2</v>
      </c>
      <c r="F14" s="23"/>
      <c r="G14" s="23">
        <v>9.1608616202986104E-3</v>
      </c>
      <c r="H14" s="23">
        <v>1.2177015639730299E-2</v>
      </c>
      <c r="I14" s="23">
        <v>2.3205805987014199E-2</v>
      </c>
      <c r="J14" s="23">
        <v>2.76695146902022E-2</v>
      </c>
      <c r="K14" s="23">
        <v>4.4052318582828197E-3</v>
      </c>
      <c r="L14" s="23">
        <v>1.2166465852724E-2</v>
      </c>
      <c r="M14" s="23">
        <v>1.5539807892860601E-2</v>
      </c>
      <c r="N14" s="23">
        <v>2.5609873239793999E-2</v>
      </c>
      <c r="O14" s="23">
        <v>3.2057807061887801E-2</v>
      </c>
      <c r="P14" s="23"/>
      <c r="Q14" s="23">
        <v>4.7321728897461602E-3</v>
      </c>
      <c r="R14" s="23">
        <v>1.2537180933719199E-2</v>
      </c>
      <c r="S14" s="23">
        <v>1.1143702226948901E-2</v>
      </c>
      <c r="T14" s="23">
        <v>1.81692609091644E-2</v>
      </c>
      <c r="U14" s="23"/>
      <c r="V14" s="23">
        <v>1.9548454958124101E-2</v>
      </c>
      <c r="W14" s="23">
        <v>2.4320146261920899E-2</v>
      </c>
      <c r="X14" s="23">
        <v>6.2161751327853097E-3</v>
      </c>
      <c r="Y14" s="23">
        <v>8.2816923682472107E-3</v>
      </c>
      <c r="Z14" s="23">
        <v>1.15439410723249E-2</v>
      </c>
      <c r="AA14" s="23">
        <v>3.2373206693119903E-2</v>
      </c>
      <c r="AB14" s="23">
        <v>2.46797404571471E-2</v>
      </c>
      <c r="AC14" s="23">
        <v>1.6325952851817E-2</v>
      </c>
      <c r="AD14" s="23">
        <v>1.45124878058751E-2</v>
      </c>
      <c r="AE14" s="23"/>
      <c r="AF14" s="23">
        <v>3.1466146105764703E-2</v>
      </c>
      <c r="AG14" s="23">
        <v>1.35843670597427E-2</v>
      </c>
      <c r="AH14" s="23">
        <v>4.2142213189651702E-2</v>
      </c>
      <c r="AI14" s="23">
        <v>1.57948597760562E-2</v>
      </c>
      <c r="AJ14" s="23">
        <v>7.2840552397500204E-3</v>
      </c>
      <c r="AK14" s="23">
        <v>1.22653708107936E-2</v>
      </c>
      <c r="AL14" s="23"/>
      <c r="AM14" s="23">
        <v>4.57290305989312E-2</v>
      </c>
      <c r="AN14" s="23">
        <v>6.18006062209982E-2</v>
      </c>
      <c r="AO14" s="23">
        <v>1.46220754393058E-2</v>
      </c>
      <c r="AP14" s="23">
        <v>1.4646661365585401E-2</v>
      </c>
      <c r="AQ14" s="23">
        <v>4.0156688972234804E-3</v>
      </c>
      <c r="AR14" s="23">
        <v>8.7592324735311002E-3</v>
      </c>
      <c r="AS14" s="23">
        <v>1.6289124355832799E-2</v>
      </c>
      <c r="AT14" s="23">
        <v>0</v>
      </c>
      <c r="AU14" s="23">
        <v>6.2335487903393098E-3</v>
      </c>
      <c r="AV14" s="23">
        <v>0</v>
      </c>
      <c r="AW14" s="23">
        <v>1.0016811373760899E-2</v>
      </c>
      <c r="AX14" s="23">
        <v>2.3939878210534799E-2</v>
      </c>
      <c r="AY14" s="23">
        <v>0</v>
      </c>
      <c r="AZ14" s="23">
        <v>0</v>
      </c>
      <c r="BA14" s="23">
        <v>0</v>
      </c>
      <c r="BB14" s="23">
        <v>5.8419471149315401E-3</v>
      </c>
      <c r="BC14" s="23"/>
      <c r="BD14" s="23">
        <v>1.15301646012208E-2</v>
      </c>
      <c r="BE14" s="23">
        <v>9.8670861223256103E-3</v>
      </c>
      <c r="BF14" s="23">
        <v>2.5565143240521001E-2</v>
      </c>
      <c r="BG14" s="23"/>
      <c r="BH14" s="23">
        <v>1.12459387494717E-2</v>
      </c>
      <c r="BI14" s="23">
        <v>1.18450714939278E-2</v>
      </c>
      <c r="BJ14" s="23">
        <v>4.5493482336768703E-3</v>
      </c>
      <c r="BK14" s="23"/>
      <c r="BL14" s="23">
        <v>1.09491025398542E-2</v>
      </c>
      <c r="BM14" s="23">
        <v>0</v>
      </c>
      <c r="BN14" s="23">
        <v>6.2103220599618904E-3</v>
      </c>
      <c r="BO14" s="23"/>
      <c r="BP14" s="23">
        <v>6.8807056031186297E-3</v>
      </c>
      <c r="BQ14" s="23">
        <v>2.3903576777562101E-2</v>
      </c>
      <c r="BR14" s="23"/>
      <c r="BS14" s="23">
        <v>1.4760100463731701E-2</v>
      </c>
      <c r="BT14" s="23">
        <v>7.7938688497914202E-3</v>
      </c>
      <c r="BU14" s="23">
        <v>1.7601887654586999E-2</v>
      </c>
      <c r="BV14" s="23">
        <v>1.8144024876000499E-2</v>
      </c>
      <c r="BW14" s="23"/>
      <c r="BX14" s="23">
        <v>1.05594353642479E-2</v>
      </c>
      <c r="BY14" s="23">
        <v>0</v>
      </c>
      <c r="BZ14" s="23">
        <v>2.0069694390665999E-2</v>
      </c>
      <c r="CA14" s="23"/>
      <c r="CB14" s="23">
        <v>3.3786209945983001E-3</v>
      </c>
      <c r="CC14" s="23">
        <v>4.5629685635185796E-3</v>
      </c>
      <c r="CD14" s="23">
        <v>3.1424171089411902E-2</v>
      </c>
      <c r="CE14" s="23">
        <v>0</v>
      </c>
      <c r="CF14" s="23">
        <v>1.01612386033786E-2</v>
      </c>
      <c r="CG14" s="23">
        <v>5.9603792692891899E-2</v>
      </c>
      <c r="CH14" s="23"/>
      <c r="CI14" s="23">
        <v>3.5963145423386397E-2</v>
      </c>
      <c r="CJ14" s="23">
        <v>8.2139255687612694E-3</v>
      </c>
      <c r="CK14" s="23">
        <v>6.1543965808977197E-2</v>
      </c>
      <c r="CL14" s="23">
        <v>8.5575409033354002E-3</v>
      </c>
    </row>
    <row r="15" spans="2:90" x14ac:dyDescent="0.35">
      <c r="B15" s="16"/>
    </row>
    <row r="16" spans="2:90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I20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9" width="20.7265625" customWidth="1"/>
  </cols>
  <sheetData>
    <row r="2" spans="2:9" ht="40" customHeight="1" x14ac:dyDescent="0.35">
      <c r="D2" s="30" t="s">
        <v>182</v>
      </c>
      <c r="E2" s="26"/>
      <c r="F2" s="26"/>
      <c r="G2" s="26"/>
      <c r="H2" s="26"/>
      <c r="I2" s="26"/>
    </row>
    <row r="6" spans="2:9" ht="50" customHeight="1" x14ac:dyDescent="0.35">
      <c r="B6" s="22" t="s">
        <v>14</v>
      </c>
      <c r="C6" s="22" t="s">
        <v>169</v>
      </c>
      <c r="D6" s="22" t="s">
        <v>170</v>
      </c>
      <c r="E6" s="22" t="s">
        <v>171</v>
      </c>
      <c r="F6" s="22" t="s">
        <v>172</v>
      </c>
      <c r="G6" s="22" t="s">
        <v>173</v>
      </c>
      <c r="H6" s="22" t="s">
        <v>174</v>
      </c>
    </row>
    <row r="7" spans="2:9" ht="29" x14ac:dyDescent="0.35">
      <c r="B7" s="21" t="s">
        <v>175</v>
      </c>
      <c r="C7" s="17">
        <v>3.96232292309922E-2</v>
      </c>
      <c r="D7" s="17">
        <v>7.7596169935212594E-2</v>
      </c>
      <c r="E7" s="17">
        <v>2.88935765314208E-2</v>
      </c>
      <c r="F7" s="17">
        <v>2.7743714845390201E-2</v>
      </c>
      <c r="G7" s="17">
        <v>7.53150542640178E-2</v>
      </c>
      <c r="H7" s="17">
        <v>9.0654610684176004E-2</v>
      </c>
    </row>
    <row r="8" spans="2:9" x14ac:dyDescent="0.35">
      <c r="B8" s="21" t="s">
        <v>176</v>
      </c>
      <c r="C8" s="17">
        <v>4.9485714670502202E-2</v>
      </c>
      <c r="D8" s="17">
        <v>8.78200849882141E-2</v>
      </c>
      <c r="E8" s="17">
        <v>3.9182331531745301E-2</v>
      </c>
      <c r="F8" s="17">
        <v>3.73207311929118E-2</v>
      </c>
      <c r="G8" s="17">
        <v>8.1681973133916397E-2</v>
      </c>
      <c r="H8" s="17">
        <v>9.4851327007928907E-2</v>
      </c>
    </row>
    <row r="9" spans="2:9" x14ac:dyDescent="0.35">
      <c r="B9" s="21" t="s">
        <v>177</v>
      </c>
      <c r="C9" s="17">
        <v>9.8799458761871795E-2</v>
      </c>
      <c r="D9" s="17">
        <v>0.13294062310177901</v>
      </c>
      <c r="E9" s="17">
        <v>8.9639565935050597E-2</v>
      </c>
      <c r="F9" s="17">
        <v>6.5769515231576703E-2</v>
      </c>
      <c r="G9" s="17">
        <v>0.160458018130896</v>
      </c>
      <c r="H9" s="17">
        <v>0.13428417319316199</v>
      </c>
    </row>
    <row r="10" spans="2:9" ht="29" x14ac:dyDescent="0.35">
      <c r="B10" s="21" t="s">
        <v>178</v>
      </c>
      <c r="C10" s="17">
        <v>0.24082176091629001</v>
      </c>
      <c r="D10" s="17">
        <v>0.26932853745132601</v>
      </c>
      <c r="E10" s="17">
        <v>0.21371459857945499</v>
      </c>
      <c r="F10" s="17">
        <v>0.20250444829101899</v>
      </c>
      <c r="G10" s="17">
        <v>0.232558305674822</v>
      </c>
      <c r="H10" s="17">
        <v>0.20829243422791799</v>
      </c>
    </row>
    <row r="11" spans="2:9" x14ac:dyDescent="0.35">
      <c r="B11" s="21" t="s">
        <v>179</v>
      </c>
      <c r="C11" s="17">
        <v>0.23727853662270301</v>
      </c>
      <c r="D11" s="17">
        <v>0.171415484406399</v>
      </c>
      <c r="E11" s="17">
        <v>0.226737296615969</v>
      </c>
      <c r="F11" s="17">
        <v>0.25805669993526398</v>
      </c>
      <c r="G11" s="17">
        <v>0.178502992081504</v>
      </c>
      <c r="H11" s="17">
        <v>0.15659393697114199</v>
      </c>
    </row>
    <row r="12" spans="2:9" x14ac:dyDescent="0.35">
      <c r="B12" s="21" t="s">
        <v>180</v>
      </c>
      <c r="C12" s="17">
        <v>0.16249227170238101</v>
      </c>
      <c r="D12" s="17">
        <v>0.119785869254614</v>
      </c>
      <c r="E12" s="17">
        <v>0.18643072501565</v>
      </c>
      <c r="F12" s="17">
        <v>0.20109001233590701</v>
      </c>
      <c r="G12" s="17">
        <v>0.13253110114928399</v>
      </c>
      <c r="H12" s="17">
        <v>0.114481254584178</v>
      </c>
    </row>
    <row r="13" spans="2:9" ht="29" x14ac:dyDescent="0.35">
      <c r="B13" s="21" t="s">
        <v>181</v>
      </c>
      <c r="C13" s="17">
        <v>0.17149902809525899</v>
      </c>
      <c r="D13" s="17">
        <v>0.141113230862456</v>
      </c>
      <c r="E13" s="17">
        <v>0.21540190579071</v>
      </c>
      <c r="F13" s="17">
        <v>0.20751487816793199</v>
      </c>
      <c r="G13" s="17">
        <v>0.13895255556555999</v>
      </c>
      <c r="H13" s="17">
        <v>0.20084226333149399</v>
      </c>
    </row>
    <row r="14" spans="2:9" x14ac:dyDescent="0.35">
      <c r="B14" s="16"/>
      <c r="C14" s="16"/>
      <c r="D14" s="16"/>
      <c r="E14" s="16"/>
      <c r="F14" s="16"/>
      <c r="G14" s="16"/>
      <c r="H14" s="16"/>
    </row>
    <row r="15" spans="2:9" x14ac:dyDescent="0.35">
      <c r="B15" t="s">
        <v>118</v>
      </c>
    </row>
    <row r="16" spans="2:9" x14ac:dyDescent="0.35">
      <c r="B16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1">
    <mergeCell ref="D2:I2"/>
  </mergeCells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CL20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183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175</v>
      </c>
      <c r="C9" s="17">
        <v>3.96232292309922E-2</v>
      </c>
      <c r="D9" s="17">
        <v>4.3240692110205203E-2</v>
      </c>
      <c r="E9" s="17">
        <v>3.6220454875791903E-2</v>
      </c>
      <c r="F9" s="17"/>
      <c r="G9" s="17">
        <v>1.7991103901002101E-2</v>
      </c>
      <c r="H9" s="17">
        <v>3.68799340115862E-2</v>
      </c>
      <c r="I9" s="17">
        <v>5.8960732617006899E-2</v>
      </c>
      <c r="J9" s="17">
        <v>4.2241697618157797E-2</v>
      </c>
      <c r="K9" s="17">
        <v>4.5319731029081198E-2</v>
      </c>
      <c r="L9" s="17">
        <v>5.1885003932368001E-2</v>
      </c>
      <c r="M9" s="17">
        <v>3.2746339210002903E-2</v>
      </c>
      <c r="N9" s="17">
        <v>3.2291981753088901E-2</v>
      </c>
      <c r="O9" s="17">
        <v>3.9363245961520202E-2</v>
      </c>
      <c r="P9" s="17"/>
      <c r="Q9" s="17">
        <v>4.2218300525103697E-2</v>
      </c>
      <c r="R9" s="17">
        <v>4.03255380994526E-2</v>
      </c>
      <c r="S9" s="17">
        <v>2.92682120150154E-2</v>
      </c>
      <c r="T9" s="17">
        <v>3.93987362078543E-2</v>
      </c>
      <c r="U9" s="17"/>
      <c r="V9" s="17">
        <v>5.3978519033615197E-2</v>
      </c>
      <c r="W9" s="17">
        <v>1.8340711262120599E-2</v>
      </c>
      <c r="X9" s="17">
        <v>5.6340137566623399E-2</v>
      </c>
      <c r="Y9" s="17">
        <v>3.9396404945336701E-2</v>
      </c>
      <c r="Z9" s="17">
        <v>4.45683658289329E-2</v>
      </c>
      <c r="AA9" s="17">
        <v>4.4398857479818997E-2</v>
      </c>
      <c r="AB9" s="17">
        <v>2.3504516839267801E-2</v>
      </c>
      <c r="AC9" s="17">
        <v>4.1143453684609803E-2</v>
      </c>
      <c r="AD9" s="17">
        <v>3.9281352805186298E-2</v>
      </c>
      <c r="AE9" s="17"/>
      <c r="AF9" s="17">
        <v>4.2772854596939802E-2</v>
      </c>
      <c r="AG9" s="17">
        <v>3.9702831310699599E-2</v>
      </c>
      <c r="AH9" s="17">
        <v>3.0804905739920101E-2</v>
      </c>
      <c r="AI9" s="17">
        <v>4.7717189789590102E-2</v>
      </c>
      <c r="AJ9" s="17">
        <v>4.4953743791942301E-2</v>
      </c>
      <c r="AK9" s="17">
        <v>3.4108865085090603E-2</v>
      </c>
      <c r="AL9" s="17"/>
      <c r="AM9" s="17">
        <v>9.2258774202410895E-2</v>
      </c>
      <c r="AN9" s="17">
        <v>8.4846229455294297E-2</v>
      </c>
      <c r="AO9" s="17">
        <v>5.0056352567191001E-2</v>
      </c>
      <c r="AP9" s="17">
        <v>3.5331227999143303E-2</v>
      </c>
      <c r="AQ9" s="17">
        <v>6.0134163277248701E-2</v>
      </c>
      <c r="AR9" s="17">
        <v>4.4729427166909801E-2</v>
      </c>
      <c r="AS9" s="17">
        <v>1.4235870789797701E-2</v>
      </c>
      <c r="AT9" s="17">
        <v>1.75664019151512E-2</v>
      </c>
      <c r="AU9" s="17">
        <v>2.0100619435820501E-2</v>
      </c>
      <c r="AV9" s="17">
        <v>1.6606462415881498E-2</v>
      </c>
      <c r="AW9" s="17">
        <v>2.0970309329695101E-2</v>
      </c>
      <c r="AX9" s="17">
        <v>2.7081957501662101E-2</v>
      </c>
      <c r="AY9" s="17">
        <v>3.9400123254051997E-2</v>
      </c>
      <c r="AZ9" s="17">
        <v>3.4940472150553098E-2</v>
      </c>
      <c r="BA9" s="17">
        <v>4.6718095677084397E-2</v>
      </c>
      <c r="BB9" s="17">
        <v>2.45984974593032E-2</v>
      </c>
      <c r="BC9" s="17"/>
      <c r="BD9" s="17">
        <v>4.38353653232611E-2</v>
      </c>
      <c r="BE9" s="17">
        <v>4.4927519951895499E-2</v>
      </c>
      <c r="BF9" s="17">
        <v>3.3390045707850299E-2</v>
      </c>
      <c r="BG9" s="17"/>
      <c r="BH9" s="17">
        <v>3.5862227872894697E-2</v>
      </c>
      <c r="BI9" s="17">
        <v>3.8463384704176297E-2</v>
      </c>
      <c r="BJ9" s="17">
        <v>4.7943261957569101E-2</v>
      </c>
      <c r="BK9" s="17"/>
      <c r="BL9" s="17">
        <v>7.8666345076358904E-2</v>
      </c>
      <c r="BM9" s="17">
        <v>1.4962358421266E-2</v>
      </c>
      <c r="BN9" s="17">
        <v>3.0819767490544599E-2</v>
      </c>
      <c r="BO9" s="17"/>
      <c r="BP9" s="17">
        <v>3.3686009284625298E-2</v>
      </c>
      <c r="BQ9" s="17">
        <v>3.9857593510457201E-2</v>
      </c>
      <c r="BR9" s="17"/>
      <c r="BS9" s="17">
        <v>4.8244607421618298E-2</v>
      </c>
      <c r="BT9" s="17">
        <v>4.4294319021320902E-2</v>
      </c>
      <c r="BU9" s="17">
        <v>3.0714436133332201E-2</v>
      </c>
      <c r="BV9" s="17">
        <v>4.0567235311820798E-2</v>
      </c>
      <c r="BW9" s="17"/>
      <c r="BX9" s="17">
        <v>4.4373451428528797E-2</v>
      </c>
      <c r="BY9" s="17">
        <v>3.7518015856576797E-2</v>
      </c>
      <c r="BZ9" s="17">
        <v>3.9281997956531402E-2</v>
      </c>
      <c r="CA9" s="17"/>
      <c r="CB9" s="17">
        <v>4.1132596107565603E-2</v>
      </c>
      <c r="CC9" s="17">
        <v>9.2169734076574493E-3</v>
      </c>
      <c r="CD9" s="17">
        <v>5.2775455791080603E-2</v>
      </c>
      <c r="CE9" s="17">
        <v>3.3213395005317101E-2</v>
      </c>
      <c r="CF9" s="17">
        <v>1.28356917485628E-2</v>
      </c>
      <c r="CG9" s="17">
        <v>8.3594334889976293E-2</v>
      </c>
      <c r="CH9" s="17"/>
      <c r="CI9" s="17">
        <v>5.7823154913823602E-2</v>
      </c>
      <c r="CJ9" s="17">
        <v>4.5538753997027399E-2</v>
      </c>
      <c r="CK9" s="17">
        <v>3.7137841189743601E-2</v>
      </c>
      <c r="CL9" s="17">
        <v>3.2712731172387897E-2</v>
      </c>
    </row>
    <row r="10" spans="2:90" x14ac:dyDescent="0.35">
      <c r="B10" s="21" t="s">
        <v>176</v>
      </c>
      <c r="C10" s="17">
        <v>4.9485714670502202E-2</v>
      </c>
      <c r="D10" s="17">
        <v>4.6440966553228297E-2</v>
      </c>
      <c r="E10" s="17">
        <v>5.0543714448016398E-2</v>
      </c>
      <c r="F10" s="17"/>
      <c r="G10" s="17">
        <v>5.1890239069910797E-2</v>
      </c>
      <c r="H10" s="17">
        <v>5.7307220614843897E-2</v>
      </c>
      <c r="I10" s="17">
        <v>7.0794542680290701E-2</v>
      </c>
      <c r="J10" s="17">
        <v>4.6954292053197899E-2</v>
      </c>
      <c r="K10" s="17">
        <v>4.3048272681569903E-2</v>
      </c>
      <c r="L10" s="17">
        <v>5.0575096294894498E-2</v>
      </c>
      <c r="M10" s="17">
        <v>4.8141695103884503E-2</v>
      </c>
      <c r="N10" s="17">
        <v>2.7663566721685101E-2</v>
      </c>
      <c r="O10" s="17">
        <v>5.13784696710545E-2</v>
      </c>
      <c r="P10" s="17"/>
      <c r="Q10" s="17">
        <v>4.0026789603958002E-2</v>
      </c>
      <c r="R10" s="17">
        <v>3.3678682260678397E-2</v>
      </c>
      <c r="S10" s="17">
        <v>7.8180434185246894E-2</v>
      </c>
      <c r="T10" s="17">
        <v>4.96330908185302E-2</v>
      </c>
      <c r="U10" s="17"/>
      <c r="V10" s="17">
        <v>3.9924387655566197E-2</v>
      </c>
      <c r="W10" s="17">
        <v>6.4545722194002203E-2</v>
      </c>
      <c r="X10" s="17">
        <v>3.9481514781682901E-2</v>
      </c>
      <c r="Y10" s="17">
        <v>3.97039498383642E-2</v>
      </c>
      <c r="Z10" s="17">
        <v>6.1078145729653498E-2</v>
      </c>
      <c r="AA10" s="17">
        <v>4.7482919677730301E-2</v>
      </c>
      <c r="AB10" s="17">
        <v>7.0232437460225103E-2</v>
      </c>
      <c r="AC10" s="17">
        <v>4.5446769264817402E-2</v>
      </c>
      <c r="AD10" s="17">
        <v>3.8100874109853897E-2</v>
      </c>
      <c r="AE10" s="17"/>
      <c r="AF10" s="17">
        <v>6.5928035487302597E-2</v>
      </c>
      <c r="AG10" s="17">
        <v>4.2936998689891398E-2</v>
      </c>
      <c r="AH10" s="17">
        <v>9.7424306101358202E-2</v>
      </c>
      <c r="AI10" s="17">
        <v>2.5569758713749901E-2</v>
      </c>
      <c r="AJ10" s="17">
        <v>3.0849375362644101E-2</v>
      </c>
      <c r="AK10" s="17">
        <v>4.3797463217871098E-2</v>
      </c>
      <c r="AL10" s="17"/>
      <c r="AM10" s="17">
        <v>0.103747868933875</v>
      </c>
      <c r="AN10" s="17">
        <v>4.2740650367539101E-2</v>
      </c>
      <c r="AO10" s="17">
        <v>0.115525925274651</v>
      </c>
      <c r="AP10" s="17">
        <v>4.2470631748819203E-2</v>
      </c>
      <c r="AQ10" s="17">
        <v>4.4515864579265201E-2</v>
      </c>
      <c r="AR10" s="17">
        <v>3.2349210789886798E-2</v>
      </c>
      <c r="AS10" s="17">
        <v>4.04442658523416E-2</v>
      </c>
      <c r="AT10" s="17">
        <v>4.11762656741088E-2</v>
      </c>
      <c r="AU10" s="17">
        <v>5.6141484562869402E-2</v>
      </c>
      <c r="AV10" s="17">
        <v>3.3506167678614501E-2</v>
      </c>
      <c r="AW10" s="17">
        <v>4.7960841968085498E-2</v>
      </c>
      <c r="AX10" s="17">
        <v>1.9522638317109198E-2</v>
      </c>
      <c r="AY10" s="17">
        <v>3.5396238977538803E-2</v>
      </c>
      <c r="AZ10" s="17">
        <v>1.29234131659831E-2</v>
      </c>
      <c r="BA10" s="17">
        <v>0</v>
      </c>
      <c r="BB10" s="17">
        <v>4.4721767044072297E-2</v>
      </c>
      <c r="BC10" s="17"/>
      <c r="BD10" s="17">
        <v>4.4782188274073799E-2</v>
      </c>
      <c r="BE10" s="17">
        <v>5.41459153256321E-2</v>
      </c>
      <c r="BF10" s="17">
        <v>4.2565348422987502E-2</v>
      </c>
      <c r="BG10" s="17"/>
      <c r="BH10" s="17">
        <v>4.31722135312008E-2</v>
      </c>
      <c r="BI10" s="17">
        <v>5.8831681748493299E-2</v>
      </c>
      <c r="BJ10" s="17">
        <v>6.6242539557988797E-2</v>
      </c>
      <c r="BK10" s="17"/>
      <c r="BL10" s="17">
        <v>3.1578350574259603E-2</v>
      </c>
      <c r="BM10" s="17">
        <v>2.37004802036474E-2</v>
      </c>
      <c r="BN10" s="17">
        <v>3.8309134140840501E-2</v>
      </c>
      <c r="BO10" s="17"/>
      <c r="BP10" s="17">
        <v>3.7705116283650003E-2</v>
      </c>
      <c r="BQ10" s="17">
        <v>5.3868134025472497E-2</v>
      </c>
      <c r="BR10" s="17"/>
      <c r="BS10" s="17">
        <v>4.3600114382194001E-2</v>
      </c>
      <c r="BT10" s="17">
        <v>4.8891735056665102E-2</v>
      </c>
      <c r="BU10" s="17">
        <v>6.95658718302965E-2</v>
      </c>
      <c r="BV10" s="17">
        <v>4.1119289205891703E-2</v>
      </c>
      <c r="BW10" s="17"/>
      <c r="BX10" s="17">
        <v>2.6471321172524601E-2</v>
      </c>
      <c r="BY10" s="17">
        <v>9.1528421826790801E-2</v>
      </c>
      <c r="BZ10" s="17">
        <v>4.9182177715869503E-2</v>
      </c>
      <c r="CA10" s="17"/>
      <c r="CB10" s="17">
        <v>4.6913135474726302E-2</v>
      </c>
      <c r="CC10" s="17">
        <v>1.26133710590857E-2</v>
      </c>
      <c r="CD10" s="17">
        <v>8.6189076052994903E-2</v>
      </c>
      <c r="CE10" s="17">
        <v>3.9954981827946802E-2</v>
      </c>
      <c r="CF10" s="17">
        <v>1.29294502360863E-2</v>
      </c>
      <c r="CG10" s="17">
        <v>8.2978932395663896E-2</v>
      </c>
      <c r="CH10" s="17"/>
      <c r="CI10" s="17">
        <v>4.0649096572578799E-2</v>
      </c>
      <c r="CJ10" s="17">
        <v>5.1829357795891498E-2</v>
      </c>
      <c r="CK10" s="17">
        <v>4.7156798206742102E-2</v>
      </c>
      <c r="CL10" s="17">
        <v>5.0705852599939497E-2</v>
      </c>
    </row>
    <row r="11" spans="2:90" x14ac:dyDescent="0.35">
      <c r="B11" s="21" t="s">
        <v>177</v>
      </c>
      <c r="C11" s="17">
        <v>9.8799458761871795E-2</v>
      </c>
      <c r="D11" s="17">
        <v>9.89897108027262E-2</v>
      </c>
      <c r="E11" s="17">
        <v>9.7722895074638605E-2</v>
      </c>
      <c r="F11" s="17"/>
      <c r="G11" s="17">
        <v>8.3864901390942798E-2</v>
      </c>
      <c r="H11" s="17">
        <v>0.117508080056308</v>
      </c>
      <c r="I11" s="17">
        <v>0.108999258116043</v>
      </c>
      <c r="J11" s="17">
        <v>0.113044418366036</v>
      </c>
      <c r="K11" s="17">
        <v>8.1776084600556395E-2</v>
      </c>
      <c r="L11" s="17">
        <v>9.5014710641683695E-2</v>
      </c>
      <c r="M11" s="17">
        <v>8.4247302831136503E-2</v>
      </c>
      <c r="N11" s="17">
        <v>9.0949910608988604E-2</v>
      </c>
      <c r="O11" s="17">
        <v>0.114114516689052</v>
      </c>
      <c r="P11" s="17"/>
      <c r="Q11" s="17">
        <v>9.3192220897842099E-2</v>
      </c>
      <c r="R11" s="17">
        <v>7.2130727454196603E-2</v>
      </c>
      <c r="S11" s="17">
        <v>0.117002365627783</v>
      </c>
      <c r="T11" s="17">
        <v>0.10090998175190601</v>
      </c>
      <c r="U11" s="17"/>
      <c r="V11" s="17">
        <v>8.1701023427230707E-2</v>
      </c>
      <c r="W11" s="17">
        <v>9.2136703968811795E-2</v>
      </c>
      <c r="X11" s="17">
        <v>0.12703296945293399</v>
      </c>
      <c r="Y11" s="17">
        <v>0.110338456936023</v>
      </c>
      <c r="Z11" s="17">
        <v>0.115031100935168</v>
      </c>
      <c r="AA11" s="17">
        <v>0.111276467855733</v>
      </c>
      <c r="AB11" s="17">
        <v>8.6714858874253897E-2</v>
      </c>
      <c r="AC11" s="17">
        <v>9.2942186321273795E-2</v>
      </c>
      <c r="AD11" s="17">
        <v>8.7979434222589803E-2</v>
      </c>
      <c r="AE11" s="17"/>
      <c r="AF11" s="17">
        <v>0.119309677833025</v>
      </c>
      <c r="AG11" s="17">
        <v>0.10276348450344901</v>
      </c>
      <c r="AH11" s="17">
        <v>0.114016701150067</v>
      </c>
      <c r="AI11" s="17">
        <v>7.3764382158499398E-2</v>
      </c>
      <c r="AJ11" s="17">
        <v>0.10030998540975</v>
      </c>
      <c r="AK11" s="17">
        <v>8.1110298115755E-2</v>
      </c>
      <c r="AL11" s="17"/>
      <c r="AM11" s="17">
        <v>5.0345872696122299E-2</v>
      </c>
      <c r="AN11" s="17">
        <v>9.1698790783098505E-2</v>
      </c>
      <c r="AO11" s="17">
        <v>0.100247948399679</v>
      </c>
      <c r="AP11" s="17">
        <v>0.124215164228564</v>
      </c>
      <c r="AQ11" s="17">
        <v>0.105228553843916</v>
      </c>
      <c r="AR11" s="17">
        <v>8.9071970378655899E-2</v>
      </c>
      <c r="AS11" s="17">
        <v>5.6313127963950098E-2</v>
      </c>
      <c r="AT11" s="17">
        <v>8.2842228073647606E-2</v>
      </c>
      <c r="AU11" s="17">
        <v>0.16234450662326899</v>
      </c>
      <c r="AV11" s="17">
        <v>0.105753439612714</v>
      </c>
      <c r="AW11" s="17">
        <v>8.8875180892231107E-2</v>
      </c>
      <c r="AX11" s="17">
        <v>8.7127441886098597E-2</v>
      </c>
      <c r="AY11" s="17">
        <v>0.104478935667135</v>
      </c>
      <c r="AZ11" s="17">
        <v>0.124137711647628</v>
      </c>
      <c r="BA11" s="17">
        <v>0.22271427197024299</v>
      </c>
      <c r="BB11" s="17">
        <v>4.8016422694936799E-2</v>
      </c>
      <c r="BC11" s="17"/>
      <c r="BD11" s="17">
        <v>8.9850128312297703E-2</v>
      </c>
      <c r="BE11" s="17">
        <v>0.11653823342801101</v>
      </c>
      <c r="BF11" s="17">
        <v>9.6206873218716904E-2</v>
      </c>
      <c r="BG11" s="17"/>
      <c r="BH11" s="17">
        <v>0.10113014953819401</v>
      </c>
      <c r="BI11" s="17">
        <v>6.9486545930433005E-2</v>
      </c>
      <c r="BJ11" s="17">
        <v>9.0257541997236401E-2</v>
      </c>
      <c r="BK11" s="17"/>
      <c r="BL11" s="17">
        <v>7.3203329068768697E-2</v>
      </c>
      <c r="BM11" s="17">
        <v>7.5923508192755201E-2</v>
      </c>
      <c r="BN11" s="17">
        <v>6.7581152181251603E-2</v>
      </c>
      <c r="BO11" s="17"/>
      <c r="BP11" s="17">
        <v>9.2825178038372202E-2</v>
      </c>
      <c r="BQ11" s="17">
        <v>9.8432176689125794E-2</v>
      </c>
      <c r="BR11" s="17"/>
      <c r="BS11" s="17">
        <v>7.8555333817599701E-2</v>
      </c>
      <c r="BT11" s="17">
        <v>0.11011852960184899</v>
      </c>
      <c r="BU11" s="17">
        <v>0.12093633788852901</v>
      </c>
      <c r="BV11" s="17">
        <v>8.7585338721338502E-2</v>
      </c>
      <c r="BW11" s="17"/>
      <c r="BX11" s="17">
        <v>7.8450506851976506E-2</v>
      </c>
      <c r="BY11" s="17">
        <v>0.110658602090093</v>
      </c>
      <c r="BZ11" s="17">
        <v>0.100086650399601</v>
      </c>
      <c r="CA11" s="17"/>
      <c r="CB11" s="17">
        <v>0.115935820095839</v>
      </c>
      <c r="CC11" s="17">
        <v>2.154344213043E-2</v>
      </c>
      <c r="CD11" s="17">
        <v>0.16188931133834999</v>
      </c>
      <c r="CE11" s="17">
        <v>9.2695334544257796E-2</v>
      </c>
      <c r="CF11" s="17">
        <v>3.5567665302141997E-2</v>
      </c>
      <c r="CG11" s="17">
        <v>0.135452368375967</v>
      </c>
      <c r="CH11" s="17"/>
      <c r="CI11" s="17">
        <v>0.109340523276209</v>
      </c>
      <c r="CJ11" s="17">
        <v>8.7284405247372604E-2</v>
      </c>
      <c r="CK11" s="17">
        <v>0.124551841866703</v>
      </c>
      <c r="CL11" s="17">
        <v>9.6371479697032997E-2</v>
      </c>
    </row>
    <row r="12" spans="2:90" ht="29" x14ac:dyDescent="0.35">
      <c r="B12" s="21" t="s">
        <v>178</v>
      </c>
      <c r="C12" s="17">
        <v>0.24082176091629001</v>
      </c>
      <c r="D12" s="17">
        <v>0.224209336467035</v>
      </c>
      <c r="E12" s="17">
        <v>0.25521858849246798</v>
      </c>
      <c r="F12" s="17"/>
      <c r="G12" s="17">
        <v>0.26453632557719597</v>
      </c>
      <c r="H12" s="17">
        <v>0.247342796693545</v>
      </c>
      <c r="I12" s="17">
        <v>0.244068627970951</v>
      </c>
      <c r="J12" s="17">
        <v>0.25951600327649699</v>
      </c>
      <c r="K12" s="17">
        <v>0.25114938358079097</v>
      </c>
      <c r="L12" s="17">
        <v>0.26008571019865101</v>
      </c>
      <c r="M12" s="17">
        <v>0.176434500786226</v>
      </c>
      <c r="N12" s="17">
        <v>0.26191055003491698</v>
      </c>
      <c r="O12" s="17">
        <v>0.207866696195317</v>
      </c>
      <c r="P12" s="17"/>
      <c r="Q12" s="17">
        <v>0.22985069902525801</v>
      </c>
      <c r="R12" s="17">
        <v>0.18652747346467599</v>
      </c>
      <c r="S12" s="17">
        <v>0.20055938255817901</v>
      </c>
      <c r="T12" s="17">
        <v>0.24458072764626199</v>
      </c>
      <c r="U12" s="17"/>
      <c r="V12" s="17">
        <v>0.224917410801864</v>
      </c>
      <c r="W12" s="17">
        <v>0.21706761080690801</v>
      </c>
      <c r="X12" s="17">
        <v>0.26875334313730198</v>
      </c>
      <c r="Y12" s="17">
        <v>0.26599494564141601</v>
      </c>
      <c r="Z12" s="17">
        <v>0.24892796680218199</v>
      </c>
      <c r="AA12" s="17">
        <v>0.220095459766599</v>
      </c>
      <c r="AB12" s="17">
        <v>0.25172785636606698</v>
      </c>
      <c r="AC12" s="17">
        <v>0.25879188740404502</v>
      </c>
      <c r="AD12" s="17">
        <v>0.24555488624850999</v>
      </c>
      <c r="AE12" s="17"/>
      <c r="AF12" s="17">
        <v>0.27268760180760498</v>
      </c>
      <c r="AG12" s="17">
        <v>0.21695263126756401</v>
      </c>
      <c r="AH12" s="17">
        <v>0.29238509001455099</v>
      </c>
      <c r="AI12" s="17">
        <v>0.225035668391416</v>
      </c>
      <c r="AJ12" s="17">
        <v>0.23353491636888701</v>
      </c>
      <c r="AK12" s="17">
        <v>0.22539610932260301</v>
      </c>
      <c r="AL12" s="17"/>
      <c r="AM12" s="17">
        <v>0.28831068052865999</v>
      </c>
      <c r="AN12" s="17">
        <v>0.28133941764371401</v>
      </c>
      <c r="AO12" s="17">
        <v>0.28214876488454699</v>
      </c>
      <c r="AP12" s="17">
        <v>0.26604847770564999</v>
      </c>
      <c r="AQ12" s="17">
        <v>0.26318897753773901</v>
      </c>
      <c r="AR12" s="17">
        <v>0.221779326197933</v>
      </c>
      <c r="AS12" s="17">
        <v>0.21842722713787499</v>
      </c>
      <c r="AT12" s="17">
        <v>0.27207817353590602</v>
      </c>
      <c r="AU12" s="17">
        <v>0.22154543984380701</v>
      </c>
      <c r="AV12" s="17">
        <v>0.278985793202565</v>
      </c>
      <c r="AW12" s="17">
        <v>0.17631825381221</v>
      </c>
      <c r="AX12" s="17">
        <v>0.201695739447216</v>
      </c>
      <c r="AY12" s="17">
        <v>0.26847461849031301</v>
      </c>
      <c r="AZ12" s="17">
        <v>9.4833735503440195E-2</v>
      </c>
      <c r="BA12" s="17">
        <v>0.25397240676454802</v>
      </c>
      <c r="BB12" s="17">
        <v>0.112161506105626</v>
      </c>
      <c r="BC12" s="17"/>
      <c r="BD12" s="17">
        <v>0.210992657699721</v>
      </c>
      <c r="BE12" s="17">
        <v>0.251928438502731</v>
      </c>
      <c r="BF12" s="17">
        <v>0.25351177592956298</v>
      </c>
      <c r="BG12" s="17"/>
      <c r="BH12" s="17">
        <v>0.25157674246588002</v>
      </c>
      <c r="BI12" s="17">
        <v>0.18845738002053</v>
      </c>
      <c r="BJ12" s="17">
        <v>0.18096063271437901</v>
      </c>
      <c r="BK12" s="17"/>
      <c r="BL12" s="17">
        <v>0.206670592547196</v>
      </c>
      <c r="BM12" s="17">
        <v>0.206756642930252</v>
      </c>
      <c r="BN12" s="17">
        <v>0.13888130117957601</v>
      </c>
      <c r="BO12" s="17"/>
      <c r="BP12" s="17">
        <v>0.220027640752232</v>
      </c>
      <c r="BQ12" s="17">
        <v>0.25221507992748099</v>
      </c>
      <c r="BR12" s="17"/>
      <c r="BS12" s="17">
        <v>0.17920170191645199</v>
      </c>
      <c r="BT12" s="17">
        <v>0.23281064026821599</v>
      </c>
      <c r="BU12" s="17">
        <v>0.25134067317172298</v>
      </c>
      <c r="BV12" s="17">
        <v>0.24140110964638101</v>
      </c>
      <c r="BW12" s="17"/>
      <c r="BX12" s="17">
        <v>0.243486145073743</v>
      </c>
      <c r="BY12" s="17">
        <v>0.17132357142854299</v>
      </c>
      <c r="BZ12" s="17">
        <v>0.24482849085539901</v>
      </c>
      <c r="CA12" s="17"/>
      <c r="CB12" s="17">
        <v>0.24478699066333601</v>
      </c>
      <c r="CC12" s="17">
        <v>0.120244061565699</v>
      </c>
      <c r="CD12" s="17">
        <v>0.34223129346603498</v>
      </c>
      <c r="CE12" s="17">
        <v>0.247852477650015</v>
      </c>
      <c r="CF12" s="17">
        <v>0.11327718995982</v>
      </c>
      <c r="CG12" s="17">
        <v>0.32700565142543597</v>
      </c>
      <c r="CH12" s="17"/>
      <c r="CI12" s="17">
        <v>0.253798124137321</v>
      </c>
      <c r="CJ12" s="17">
        <v>0.20913808095761</v>
      </c>
      <c r="CK12" s="17">
        <v>0.40201309807944502</v>
      </c>
      <c r="CL12" s="17">
        <v>0.21369293206571799</v>
      </c>
    </row>
    <row r="13" spans="2:90" x14ac:dyDescent="0.35">
      <c r="B13" s="21" t="s">
        <v>179</v>
      </c>
      <c r="C13" s="17">
        <v>0.23727853662270301</v>
      </c>
      <c r="D13" s="17">
        <v>0.232009715131616</v>
      </c>
      <c r="E13" s="17">
        <v>0.243373676658241</v>
      </c>
      <c r="F13" s="17"/>
      <c r="G13" s="17">
        <v>0.23757642637690099</v>
      </c>
      <c r="H13" s="17">
        <v>0.25754526376095799</v>
      </c>
      <c r="I13" s="17">
        <v>0.22577839631909799</v>
      </c>
      <c r="J13" s="17">
        <v>0.239480260109835</v>
      </c>
      <c r="K13" s="17">
        <v>0.22641924768018901</v>
      </c>
      <c r="L13" s="17">
        <v>0.220330620689243</v>
      </c>
      <c r="M13" s="17">
        <v>0.240885427892508</v>
      </c>
      <c r="N13" s="17">
        <v>0.267604690937013</v>
      </c>
      <c r="O13" s="17">
        <v>0.219421346983696</v>
      </c>
      <c r="P13" s="17"/>
      <c r="Q13" s="17">
        <v>0.25748991070494898</v>
      </c>
      <c r="R13" s="17">
        <v>0.20171234634934801</v>
      </c>
      <c r="S13" s="17">
        <v>0.214078180880799</v>
      </c>
      <c r="T13" s="17">
        <v>0.236715447758332</v>
      </c>
      <c r="U13" s="17"/>
      <c r="V13" s="17">
        <v>0.22715075297125401</v>
      </c>
      <c r="W13" s="17">
        <v>0.26175053950933302</v>
      </c>
      <c r="X13" s="17">
        <v>0.22667475443506299</v>
      </c>
      <c r="Y13" s="17">
        <v>0.223894451167932</v>
      </c>
      <c r="Z13" s="17">
        <v>0.192340008039765</v>
      </c>
      <c r="AA13" s="17">
        <v>0.25204706182144798</v>
      </c>
      <c r="AB13" s="17">
        <v>0.241878882900815</v>
      </c>
      <c r="AC13" s="17">
        <v>0.245851030064974</v>
      </c>
      <c r="AD13" s="17">
        <v>0.25112047711235902</v>
      </c>
      <c r="AE13" s="17"/>
      <c r="AF13" s="17">
        <v>0.234154144013208</v>
      </c>
      <c r="AG13" s="17">
        <v>0.242855757105535</v>
      </c>
      <c r="AH13" s="17">
        <v>0.198876912332204</v>
      </c>
      <c r="AI13" s="17">
        <v>0.25447575449114801</v>
      </c>
      <c r="AJ13" s="17">
        <v>0.24449154603301401</v>
      </c>
      <c r="AK13" s="17">
        <v>0.239729809432775</v>
      </c>
      <c r="AL13" s="17"/>
      <c r="AM13" s="17">
        <v>0.15944599483115199</v>
      </c>
      <c r="AN13" s="17">
        <v>0.26524300084712499</v>
      </c>
      <c r="AO13" s="17">
        <v>0.22223132251792499</v>
      </c>
      <c r="AP13" s="17">
        <v>0.26991387463592398</v>
      </c>
      <c r="AQ13" s="17">
        <v>0.22177238661472601</v>
      </c>
      <c r="AR13" s="17">
        <v>0.24331452178188701</v>
      </c>
      <c r="AS13" s="17">
        <v>0.25076405152346998</v>
      </c>
      <c r="AT13" s="17">
        <v>0.19687711151632001</v>
      </c>
      <c r="AU13" s="17">
        <v>0.25339073385121902</v>
      </c>
      <c r="AV13" s="17">
        <v>0.270922418235016</v>
      </c>
      <c r="AW13" s="17">
        <v>0.24572640823472799</v>
      </c>
      <c r="AX13" s="17">
        <v>0.27368643260739201</v>
      </c>
      <c r="AY13" s="17">
        <v>0.25080527829496402</v>
      </c>
      <c r="AZ13" s="17">
        <v>0.224660641377189</v>
      </c>
      <c r="BA13" s="17">
        <v>0.14010107417003601</v>
      </c>
      <c r="BB13" s="17">
        <v>0.26062479068092698</v>
      </c>
      <c r="BC13" s="17"/>
      <c r="BD13" s="17">
        <v>0.23849675610611601</v>
      </c>
      <c r="BE13" s="17">
        <v>0.245261730417938</v>
      </c>
      <c r="BF13" s="17">
        <v>0.230136879138266</v>
      </c>
      <c r="BG13" s="17"/>
      <c r="BH13" s="17">
        <v>0.23571668909635299</v>
      </c>
      <c r="BI13" s="17">
        <v>0.22161540230714699</v>
      </c>
      <c r="BJ13" s="17">
        <v>0.26686228519542499</v>
      </c>
      <c r="BK13" s="17"/>
      <c r="BL13" s="17">
        <v>0.30758274153931803</v>
      </c>
      <c r="BM13" s="17">
        <v>0.25201788441060602</v>
      </c>
      <c r="BN13" s="17">
        <v>0.18274300857643599</v>
      </c>
      <c r="BO13" s="17"/>
      <c r="BP13" s="17">
        <v>0.27603536154987601</v>
      </c>
      <c r="BQ13" s="17">
        <v>0.22421657503971601</v>
      </c>
      <c r="BR13" s="17"/>
      <c r="BS13" s="17">
        <v>0.26065748739963202</v>
      </c>
      <c r="BT13" s="17">
        <v>0.24696944271452201</v>
      </c>
      <c r="BU13" s="17">
        <v>0.24431656710767499</v>
      </c>
      <c r="BV13" s="17">
        <v>0.22759384460295201</v>
      </c>
      <c r="BW13" s="17"/>
      <c r="BX13" s="17">
        <v>0.215654141986208</v>
      </c>
      <c r="BY13" s="17">
        <v>0.29649212985343099</v>
      </c>
      <c r="BZ13" s="17">
        <v>0.23578213802648099</v>
      </c>
      <c r="CA13" s="17"/>
      <c r="CB13" s="17">
        <v>0.25899925515753303</v>
      </c>
      <c r="CC13" s="17">
        <v>0.21317165152621201</v>
      </c>
      <c r="CD13" s="17">
        <v>0.218441813009813</v>
      </c>
      <c r="CE13" s="17">
        <v>0.29969632619167003</v>
      </c>
      <c r="CF13" s="17">
        <v>0.229228584710022</v>
      </c>
      <c r="CG13" s="17">
        <v>0.20443438291839</v>
      </c>
      <c r="CH13" s="17"/>
      <c r="CI13" s="17">
        <v>0.23192946328722899</v>
      </c>
      <c r="CJ13" s="17">
        <v>0.23786157988524301</v>
      </c>
      <c r="CK13" s="17">
        <v>0.21754650454801899</v>
      </c>
      <c r="CL13" s="17">
        <v>0.24338678115909901</v>
      </c>
    </row>
    <row r="14" spans="2:90" x14ac:dyDescent="0.35">
      <c r="B14" s="21" t="s">
        <v>180</v>
      </c>
      <c r="C14" s="17">
        <v>0.16249227170238101</v>
      </c>
      <c r="D14" s="17">
        <v>0.170655408929164</v>
      </c>
      <c r="E14" s="17">
        <v>0.15623265041481901</v>
      </c>
      <c r="F14" s="17"/>
      <c r="G14" s="17">
        <v>0.153525069859449</v>
      </c>
      <c r="H14" s="17">
        <v>0.114815684969576</v>
      </c>
      <c r="I14" s="17">
        <v>0.138119829897135</v>
      </c>
      <c r="J14" s="17">
        <v>0.188157551502045</v>
      </c>
      <c r="K14" s="17">
        <v>0.18216907939975699</v>
      </c>
      <c r="L14" s="17">
        <v>0.15776751699408101</v>
      </c>
      <c r="M14" s="17">
        <v>0.18361370168034599</v>
      </c>
      <c r="N14" s="17">
        <v>0.159448585112927</v>
      </c>
      <c r="O14" s="17">
        <v>0.181044310910316</v>
      </c>
      <c r="P14" s="17"/>
      <c r="Q14" s="17">
        <v>0.16609640649760801</v>
      </c>
      <c r="R14" s="17">
        <v>0.17646970861364999</v>
      </c>
      <c r="S14" s="17">
        <v>0.202256165249348</v>
      </c>
      <c r="T14" s="17">
        <v>0.16336637674985899</v>
      </c>
      <c r="U14" s="17"/>
      <c r="V14" s="17">
        <v>0.17397360215444099</v>
      </c>
      <c r="W14" s="17">
        <v>0.19237579510693301</v>
      </c>
      <c r="X14" s="17">
        <v>0.120266103526255</v>
      </c>
      <c r="Y14" s="17">
        <v>0.15103711413686799</v>
      </c>
      <c r="Z14" s="17">
        <v>0.17102514688221901</v>
      </c>
      <c r="AA14" s="17">
        <v>0.15908624792595899</v>
      </c>
      <c r="AB14" s="17">
        <v>0.15862862542602199</v>
      </c>
      <c r="AC14" s="17">
        <v>0.15658429621972</v>
      </c>
      <c r="AD14" s="17">
        <v>0.15517890463202799</v>
      </c>
      <c r="AE14" s="17"/>
      <c r="AF14" s="17">
        <v>0.147411501480991</v>
      </c>
      <c r="AG14" s="17">
        <v>0.18822100315295501</v>
      </c>
      <c r="AH14" s="17">
        <v>0.13187061433008801</v>
      </c>
      <c r="AI14" s="17">
        <v>0.127267155050207</v>
      </c>
      <c r="AJ14" s="17">
        <v>0.180710682592259</v>
      </c>
      <c r="AK14" s="17">
        <v>0.16079807519275199</v>
      </c>
      <c r="AL14" s="17"/>
      <c r="AM14" s="17">
        <v>0.117680135791804</v>
      </c>
      <c r="AN14" s="17">
        <v>0.11659868898607</v>
      </c>
      <c r="AO14" s="17">
        <v>7.2201706522936698E-2</v>
      </c>
      <c r="AP14" s="17">
        <v>0.178470855271505</v>
      </c>
      <c r="AQ14" s="17">
        <v>0.16632567341728799</v>
      </c>
      <c r="AR14" s="17">
        <v>0.22233634903071001</v>
      </c>
      <c r="AS14" s="17">
        <v>0.194100176363323</v>
      </c>
      <c r="AT14" s="17">
        <v>0.18192704895882</v>
      </c>
      <c r="AU14" s="17">
        <v>0.164267618110155</v>
      </c>
      <c r="AV14" s="17">
        <v>0.13763064426170299</v>
      </c>
      <c r="AW14" s="17">
        <v>0.15083106992512399</v>
      </c>
      <c r="AX14" s="17">
        <v>0.18504626396509299</v>
      </c>
      <c r="AY14" s="17">
        <v>0.153628462920293</v>
      </c>
      <c r="AZ14" s="17">
        <v>0.204102928683354</v>
      </c>
      <c r="BA14" s="17">
        <v>0.108146781654453</v>
      </c>
      <c r="BB14" s="17">
        <v>0.25329900288998097</v>
      </c>
      <c r="BC14" s="17"/>
      <c r="BD14" s="17">
        <v>0.19241809758978401</v>
      </c>
      <c r="BE14" s="17">
        <v>0.13171210599260699</v>
      </c>
      <c r="BF14" s="17">
        <v>0.16591152287910901</v>
      </c>
      <c r="BG14" s="17"/>
      <c r="BH14" s="17">
        <v>0.164289605247118</v>
      </c>
      <c r="BI14" s="17">
        <v>0.17209267573901399</v>
      </c>
      <c r="BJ14" s="17">
        <v>0.195979160720478</v>
      </c>
      <c r="BK14" s="17"/>
      <c r="BL14" s="17">
        <v>0.125885180894901</v>
      </c>
      <c r="BM14" s="17">
        <v>0.201162746974685</v>
      </c>
      <c r="BN14" s="17">
        <v>0.25784860574540602</v>
      </c>
      <c r="BO14" s="17"/>
      <c r="BP14" s="17">
        <v>0.15405691935513199</v>
      </c>
      <c r="BQ14" s="17">
        <v>0.157410730117063</v>
      </c>
      <c r="BR14" s="17"/>
      <c r="BS14" s="17">
        <v>0.17556867292624401</v>
      </c>
      <c r="BT14" s="17">
        <v>0.162985469489486</v>
      </c>
      <c r="BU14" s="17">
        <v>0.16473757558334301</v>
      </c>
      <c r="BV14" s="17">
        <v>0.15749011093144699</v>
      </c>
      <c r="BW14" s="17"/>
      <c r="BX14" s="17">
        <v>0.21483698357655001</v>
      </c>
      <c r="BY14" s="17">
        <v>0.118968099576533</v>
      </c>
      <c r="BZ14" s="17">
        <v>0.159981134911198</v>
      </c>
      <c r="CA14" s="17"/>
      <c r="CB14" s="17">
        <v>0.161158871364841</v>
      </c>
      <c r="CC14" s="17">
        <v>0.26586149283192201</v>
      </c>
      <c r="CD14" s="17">
        <v>8.4388856937561499E-2</v>
      </c>
      <c r="CE14" s="17">
        <v>0.17246012302124999</v>
      </c>
      <c r="CF14" s="17">
        <v>0.20663738285087499</v>
      </c>
      <c r="CG14" s="17">
        <v>0.10966603487427901</v>
      </c>
      <c r="CH14" s="17"/>
      <c r="CI14" s="17">
        <v>0.15478845958408499</v>
      </c>
      <c r="CJ14" s="17">
        <v>0.14825965707309599</v>
      </c>
      <c r="CK14" s="17">
        <v>0.124329563194361</v>
      </c>
      <c r="CL14" s="17">
        <v>0.18277249917016999</v>
      </c>
    </row>
    <row r="15" spans="2:90" ht="29" x14ac:dyDescent="0.35">
      <c r="B15" s="21" t="s">
        <v>181</v>
      </c>
      <c r="C15" s="23">
        <v>0.17149902809525899</v>
      </c>
      <c r="D15" s="23">
        <v>0.18445417000602601</v>
      </c>
      <c r="E15" s="23">
        <v>0.160688020036026</v>
      </c>
      <c r="F15" s="23"/>
      <c r="G15" s="23">
        <v>0.19061593382459899</v>
      </c>
      <c r="H15" s="23">
        <v>0.16860101989318299</v>
      </c>
      <c r="I15" s="23">
        <v>0.15327861239947499</v>
      </c>
      <c r="J15" s="23">
        <v>0.110605777074231</v>
      </c>
      <c r="K15" s="23">
        <v>0.170118201028055</v>
      </c>
      <c r="L15" s="23">
        <v>0.16434134124908001</v>
      </c>
      <c r="M15" s="23">
        <v>0.233931032495896</v>
      </c>
      <c r="N15" s="23">
        <v>0.16013071483138</v>
      </c>
      <c r="O15" s="23">
        <v>0.18681141358904399</v>
      </c>
      <c r="P15" s="23"/>
      <c r="Q15" s="23">
        <v>0.17112567274528101</v>
      </c>
      <c r="R15" s="23">
        <v>0.28915552375799802</v>
      </c>
      <c r="S15" s="23">
        <v>0.15865525948362899</v>
      </c>
      <c r="T15" s="23">
        <v>0.16539563906725699</v>
      </c>
      <c r="U15" s="23"/>
      <c r="V15" s="23">
        <v>0.19835430395602899</v>
      </c>
      <c r="W15" s="23">
        <v>0.15378291715189099</v>
      </c>
      <c r="X15" s="23">
        <v>0.16145117710014001</v>
      </c>
      <c r="Y15" s="23">
        <v>0.16963467733406101</v>
      </c>
      <c r="Z15" s="23">
        <v>0.16702926578207899</v>
      </c>
      <c r="AA15" s="23">
        <v>0.165612985472711</v>
      </c>
      <c r="AB15" s="23">
        <v>0.167312822133348</v>
      </c>
      <c r="AC15" s="23">
        <v>0.15924037704055999</v>
      </c>
      <c r="AD15" s="23">
        <v>0.18278407086947199</v>
      </c>
      <c r="AE15" s="23"/>
      <c r="AF15" s="23">
        <v>0.117736184780928</v>
      </c>
      <c r="AG15" s="23">
        <v>0.16656729396990499</v>
      </c>
      <c r="AH15" s="23">
        <v>0.13462147033181199</v>
      </c>
      <c r="AI15" s="23">
        <v>0.24617009140539001</v>
      </c>
      <c r="AJ15" s="23">
        <v>0.16514975044150401</v>
      </c>
      <c r="AK15" s="23">
        <v>0.215059379633153</v>
      </c>
      <c r="AL15" s="23"/>
      <c r="AM15" s="23">
        <v>0.18821067301597499</v>
      </c>
      <c r="AN15" s="23">
        <v>0.117533221917158</v>
      </c>
      <c r="AO15" s="23">
        <v>0.15758797983306899</v>
      </c>
      <c r="AP15" s="23">
        <v>8.3549768410394298E-2</v>
      </c>
      <c r="AQ15" s="23">
        <v>0.13883438072981699</v>
      </c>
      <c r="AR15" s="23">
        <v>0.14641919465401701</v>
      </c>
      <c r="AS15" s="23">
        <v>0.22571528036924299</v>
      </c>
      <c r="AT15" s="23">
        <v>0.207532770326046</v>
      </c>
      <c r="AU15" s="23">
        <v>0.122209597572861</v>
      </c>
      <c r="AV15" s="23">
        <v>0.156595074593506</v>
      </c>
      <c r="AW15" s="23">
        <v>0.26931793583792701</v>
      </c>
      <c r="AX15" s="23">
        <v>0.20583952627542801</v>
      </c>
      <c r="AY15" s="23">
        <v>0.14781634239570501</v>
      </c>
      <c r="AZ15" s="23">
        <v>0.30440109747185201</v>
      </c>
      <c r="BA15" s="23">
        <v>0.22834736976363601</v>
      </c>
      <c r="BB15" s="23">
        <v>0.25657801312515299</v>
      </c>
      <c r="BC15" s="23"/>
      <c r="BD15" s="23">
        <v>0.17962480669474601</v>
      </c>
      <c r="BE15" s="23">
        <v>0.15548605638118601</v>
      </c>
      <c r="BF15" s="23">
        <v>0.17827755470350801</v>
      </c>
      <c r="BG15" s="23"/>
      <c r="BH15" s="23">
        <v>0.16825237224836001</v>
      </c>
      <c r="BI15" s="23">
        <v>0.25105292955020703</v>
      </c>
      <c r="BJ15" s="23">
        <v>0.15175457785692401</v>
      </c>
      <c r="BK15" s="23"/>
      <c r="BL15" s="23">
        <v>0.17641346029919799</v>
      </c>
      <c r="BM15" s="23">
        <v>0.22547637886678801</v>
      </c>
      <c r="BN15" s="23">
        <v>0.28381703068594599</v>
      </c>
      <c r="BO15" s="23"/>
      <c r="BP15" s="23">
        <v>0.18566377473611201</v>
      </c>
      <c r="BQ15" s="23">
        <v>0.17399971069068501</v>
      </c>
      <c r="BR15" s="23"/>
      <c r="BS15" s="23">
        <v>0.21417208213625999</v>
      </c>
      <c r="BT15" s="23">
        <v>0.153929863847941</v>
      </c>
      <c r="BU15" s="23">
        <v>0.118388538285102</v>
      </c>
      <c r="BV15" s="23">
        <v>0.20424307158016899</v>
      </c>
      <c r="BW15" s="23"/>
      <c r="BX15" s="23">
        <v>0.17672744991046899</v>
      </c>
      <c r="BY15" s="23">
        <v>0.17351115936803199</v>
      </c>
      <c r="BZ15" s="23">
        <v>0.17085741013492001</v>
      </c>
      <c r="CA15" s="23"/>
      <c r="CB15" s="23">
        <v>0.13107333113615999</v>
      </c>
      <c r="CC15" s="23">
        <v>0.35734900747899401</v>
      </c>
      <c r="CD15" s="23">
        <v>5.4084193404166099E-2</v>
      </c>
      <c r="CE15" s="23">
        <v>0.11412736175954299</v>
      </c>
      <c r="CF15" s="23">
        <v>0.38952403519249101</v>
      </c>
      <c r="CG15" s="23">
        <v>5.6868295120287599E-2</v>
      </c>
      <c r="CH15" s="23"/>
      <c r="CI15" s="23">
        <v>0.15167117822875401</v>
      </c>
      <c r="CJ15" s="23">
        <v>0.220088165043759</v>
      </c>
      <c r="CK15" s="23">
        <v>4.7264352914985402E-2</v>
      </c>
      <c r="CL15" s="23">
        <v>0.18035772413565199</v>
      </c>
    </row>
    <row r="16" spans="2:90" x14ac:dyDescent="0.35">
      <c r="B16" s="16"/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CL20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184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175</v>
      </c>
      <c r="C9" s="17">
        <v>7.7596169935212594E-2</v>
      </c>
      <c r="D9" s="17">
        <v>9.5709789845325396E-2</v>
      </c>
      <c r="E9" s="17">
        <v>6.0937591603714099E-2</v>
      </c>
      <c r="F9" s="17"/>
      <c r="G9" s="17">
        <v>0.107631039705088</v>
      </c>
      <c r="H9" s="17">
        <v>7.9783749770231394E-2</v>
      </c>
      <c r="I9" s="17">
        <v>8.1238865513312997E-2</v>
      </c>
      <c r="J9" s="17">
        <v>6.92215822503848E-2</v>
      </c>
      <c r="K9" s="17">
        <v>8.6341606550855404E-2</v>
      </c>
      <c r="L9" s="17">
        <v>3.7665319885856599E-2</v>
      </c>
      <c r="M9" s="17">
        <v>7.0210070193024998E-2</v>
      </c>
      <c r="N9" s="17">
        <v>7.5751502213817504E-2</v>
      </c>
      <c r="O9" s="17">
        <v>9.1517325823216603E-2</v>
      </c>
      <c r="P9" s="17"/>
      <c r="Q9" s="17">
        <v>6.7623118698094398E-2</v>
      </c>
      <c r="R9" s="17">
        <v>0.15227105226225701</v>
      </c>
      <c r="S9" s="17">
        <v>0.109351539826434</v>
      </c>
      <c r="T9" s="17">
        <v>7.2769278604982196E-2</v>
      </c>
      <c r="U9" s="17"/>
      <c r="V9" s="17">
        <v>0.113131089294769</v>
      </c>
      <c r="W9" s="17">
        <v>5.4091061128086801E-2</v>
      </c>
      <c r="X9" s="17">
        <v>3.8155115531888301E-2</v>
      </c>
      <c r="Y9" s="17">
        <v>9.5717633671933006E-2</v>
      </c>
      <c r="Z9" s="17">
        <v>8.9566346145526304E-2</v>
      </c>
      <c r="AA9" s="17">
        <v>8.4895365678281196E-2</v>
      </c>
      <c r="AB9" s="17">
        <v>7.7380468309833902E-2</v>
      </c>
      <c r="AC9" s="17">
        <v>3.5278415510017501E-2</v>
      </c>
      <c r="AD9" s="17">
        <v>7.5969418466020094E-2</v>
      </c>
      <c r="AE9" s="17"/>
      <c r="AF9" s="17">
        <v>6.8275878450305805E-2</v>
      </c>
      <c r="AG9" s="17">
        <v>7.4487246202540894E-2</v>
      </c>
      <c r="AH9" s="17">
        <v>7.6793072525351905E-2</v>
      </c>
      <c r="AI9" s="17">
        <v>5.90283514263562E-2</v>
      </c>
      <c r="AJ9" s="17">
        <v>7.3290013293136502E-2</v>
      </c>
      <c r="AK9" s="17">
        <v>9.1356708028167505E-2</v>
      </c>
      <c r="AL9" s="17"/>
      <c r="AM9" s="17">
        <v>6.8385750386116398E-2</v>
      </c>
      <c r="AN9" s="17">
        <v>6.5962068051571093E-2</v>
      </c>
      <c r="AO9" s="17">
        <v>6.9095738269951398E-2</v>
      </c>
      <c r="AP9" s="17">
        <v>6.1830720079003899E-2</v>
      </c>
      <c r="AQ9" s="17">
        <v>0.101877847894474</v>
      </c>
      <c r="AR9" s="17">
        <v>4.9106632102651503E-2</v>
      </c>
      <c r="AS9" s="17">
        <v>8.7584539674002398E-2</v>
      </c>
      <c r="AT9" s="17">
        <v>8.4899017247387507E-2</v>
      </c>
      <c r="AU9" s="17">
        <v>7.40218486026228E-2</v>
      </c>
      <c r="AV9" s="17">
        <v>0.113431363855961</v>
      </c>
      <c r="AW9" s="17">
        <v>7.8810457185270105E-2</v>
      </c>
      <c r="AX9" s="17">
        <v>8.2163904682183694E-2</v>
      </c>
      <c r="AY9" s="17">
        <v>9.6340697688136495E-2</v>
      </c>
      <c r="AZ9" s="17">
        <v>7.7478379169948805E-2</v>
      </c>
      <c r="BA9" s="17">
        <v>8.5975460821353697E-2</v>
      </c>
      <c r="BB9" s="17">
        <v>0.14420897194381799</v>
      </c>
      <c r="BC9" s="17"/>
      <c r="BD9" s="17">
        <v>7.4838313408190596E-2</v>
      </c>
      <c r="BE9" s="17">
        <v>7.5030256238574206E-2</v>
      </c>
      <c r="BF9" s="17">
        <v>8.2685492559867499E-2</v>
      </c>
      <c r="BG9" s="17"/>
      <c r="BH9" s="17">
        <v>6.8234482728899704E-2</v>
      </c>
      <c r="BI9" s="17">
        <v>0.134163201793113</v>
      </c>
      <c r="BJ9" s="17">
        <v>8.9296873315096795E-2</v>
      </c>
      <c r="BK9" s="17"/>
      <c r="BL9" s="17">
        <v>4.7997589131252801E-2</v>
      </c>
      <c r="BM9" s="17">
        <v>9.2098356998828804E-2</v>
      </c>
      <c r="BN9" s="17">
        <v>9.8304904904507995E-2</v>
      </c>
      <c r="BO9" s="17"/>
      <c r="BP9" s="17">
        <v>7.7429459025534303E-2</v>
      </c>
      <c r="BQ9" s="17">
        <v>7.6420581348816005E-2</v>
      </c>
      <c r="BR9" s="17"/>
      <c r="BS9" s="17">
        <v>9.4181877150807003E-2</v>
      </c>
      <c r="BT9" s="17">
        <v>9.4342533175609603E-2</v>
      </c>
      <c r="BU9" s="17">
        <v>4.4151641275226701E-2</v>
      </c>
      <c r="BV9" s="17">
        <v>8.5290198288292401E-2</v>
      </c>
      <c r="BW9" s="17"/>
      <c r="BX9" s="17">
        <v>6.8353939653507001E-2</v>
      </c>
      <c r="BY9" s="17">
        <v>6.0708678572994702E-2</v>
      </c>
      <c r="BZ9" s="17">
        <v>7.9549525562155401E-2</v>
      </c>
      <c r="CA9" s="17"/>
      <c r="CB9" s="17">
        <v>2.4949505045643899E-2</v>
      </c>
      <c r="CC9" s="17">
        <v>0.168096099783136</v>
      </c>
      <c r="CD9" s="17">
        <v>3.4217443235170703E-2</v>
      </c>
      <c r="CE9" s="17">
        <v>4.5833978974284199E-2</v>
      </c>
      <c r="CF9" s="17">
        <v>0.12835311494799501</v>
      </c>
      <c r="CG9" s="17">
        <v>9.1860107943711605E-2</v>
      </c>
      <c r="CH9" s="17"/>
      <c r="CI9" s="17">
        <v>0.108554852196039</v>
      </c>
      <c r="CJ9" s="17">
        <v>7.3884377902402001E-2</v>
      </c>
      <c r="CK9" s="17">
        <v>5.6388265169977497E-2</v>
      </c>
      <c r="CL9" s="17">
        <v>7.8484624331376998E-2</v>
      </c>
    </row>
    <row r="10" spans="2:90" x14ac:dyDescent="0.35">
      <c r="B10" s="21" t="s">
        <v>176</v>
      </c>
      <c r="C10" s="17">
        <v>8.78200849882141E-2</v>
      </c>
      <c r="D10" s="17">
        <v>9.8805914874035505E-2</v>
      </c>
      <c r="E10" s="17">
        <v>7.7564142496250099E-2</v>
      </c>
      <c r="F10" s="17"/>
      <c r="G10" s="17">
        <v>9.7056328951285006E-2</v>
      </c>
      <c r="H10" s="17">
        <v>9.7548864001954103E-2</v>
      </c>
      <c r="I10" s="17">
        <v>8.1864284956114003E-2</v>
      </c>
      <c r="J10" s="17">
        <v>7.9836685193570595E-2</v>
      </c>
      <c r="K10" s="17">
        <v>7.1834371311099904E-2</v>
      </c>
      <c r="L10" s="17">
        <v>8.8187980156745394E-2</v>
      </c>
      <c r="M10" s="17">
        <v>0.113105767298933</v>
      </c>
      <c r="N10" s="17">
        <v>9.2775132308142105E-2</v>
      </c>
      <c r="O10" s="17">
        <v>6.8157240109205097E-2</v>
      </c>
      <c r="P10" s="17"/>
      <c r="Q10" s="17">
        <v>7.3729266007610594E-2</v>
      </c>
      <c r="R10" s="17">
        <v>9.3442507674265998E-2</v>
      </c>
      <c r="S10" s="17">
        <v>0.108402482507412</v>
      </c>
      <c r="T10" s="17">
        <v>8.7779167947867401E-2</v>
      </c>
      <c r="U10" s="17"/>
      <c r="V10" s="17">
        <v>7.6512994554736993E-2</v>
      </c>
      <c r="W10" s="17">
        <v>0.109345623824653</v>
      </c>
      <c r="X10" s="17">
        <v>7.97084288151024E-2</v>
      </c>
      <c r="Y10" s="17">
        <v>0.1194301922946</v>
      </c>
      <c r="Z10" s="17">
        <v>8.0738353684480402E-2</v>
      </c>
      <c r="AA10" s="17">
        <v>8.5971525573015906E-2</v>
      </c>
      <c r="AB10" s="17">
        <v>8.1899171809456203E-2</v>
      </c>
      <c r="AC10" s="17">
        <v>5.5510355077178497E-2</v>
      </c>
      <c r="AD10" s="17">
        <v>7.9118285403970007E-2</v>
      </c>
      <c r="AE10" s="17"/>
      <c r="AF10" s="17">
        <v>6.9677813326610799E-2</v>
      </c>
      <c r="AG10" s="17">
        <v>9.95252505996186E-2</v>
      </c>
      <c r="AH10" s="17">
        <v>7.1598344300923794E-2</v>
      </c>
      <c r="AI10" s="17">
        <v>9.0408378603452702E-2</v>
      </c>
      <c r="AJ10" s="17">
        <v>9.5971779113035199E-2</v>
      </c>
      <c r="AK10" s="17">
        <v>9.2948158190615499E-2</v>
      </c>
      <c r="AL10" s="17"/>
      <c r="AM10" s="17">
        <v>9.9544788294378003E-2</v>
      </c>
      <c r="AN10" s="17">
        <v>7.5539919184009E-2</v>
      </c>
      <c r="AO10" s="17">
        <v>6.2897648678704898E-2</v>
      </c>
      <c r="AP10" s="17">
        <v>9.6798385933271502E-2</v>
      </c>
      <c r="AQ10" s="17">
        <v>9.8785844288109895E-2</v>
      </c>
      <c r="AR10" s="17">
        <v>0.103554364930616</v>
      </c>
      <c r="AS10" s="17">
        <v>6.8318473997088194E-2</v>
      </c>
      <c r="AT10" s="17">
        <v>8.3592946421381598E-2</v>
      </c>
      <c r="AU10" s="17">
        <v>0.11519035962338101</v>
      </c>
      <c r="AV10" s="17">
        <v>8.2740415963031902E-2</v>
      </c>
      <c r="AW10" s="17">
        <v>8.8138027251481704E-2</v>
      </c>
      <c r="AX10" s="17">
        <v>8.1007249753765706E-2</v>
      </c>
      <c r="AY10" s="17">
        <v>7.9821658648198804E-2</v>
      </c>
      <c r="AZ10" s="17">
        <v>0.109819425281729</v>
      </c>
      <c r="BA10" s="17">
        <v>8.2732246495247505E-2</v>
      </c>
      <c r="BB10" s="17">
        <v>0.10107261801614099</v>
      </c>
      <c r="BC10" s="17"/>
      <c r="BD10" s="17">
        <v>9.2136564256620507E-2</v>
      </c>
      <c r="BE10" s="17">
        <v>7.9638552959035394E-2</v>
      </c>
      <c r="BF10" s="17">
        <v>8.9114497592606007E-2</v>
      </c>
      <c r="BG10" s="17"/>
      <c r="BH10" s="17">
        <v>8.8335126853755094E-2</v>
      </c>
      <c r="BI10" s="17">
        <v>9.6404095864546693E-2</v>
      </c>
      <c r="BJ10" s="17">
        <v>9.3050489315671406E-2</v>
      </c>
      <c r="BK10" s="17"/>
      <c r="BL10" s="17">
        <v>8.9300072854368903E-2</v>
      </c>
      <c r="BM10" s="17">
        <v>0.105237036336432</v>
      </c>
      <c r="BN10" s="17">
        <v>9.1441286231275204E-2</v>
      </c>
      <c r="BO10" s="17"/>
      <c r="BP10" s="17">
        <v>8.8080981335998704E-2</v>
      </c>
      <c r="BQ10" s="17">
        <v>8.8345945480451202E-2</v>
      </c>
      <c r="BR10" s="17"/>
      <c r="BS10" s="17">
        <v>8.2332645503533294E-2</v>
      </c>
      <c r="BT10" s="17">
        <v>0.102713388857319</v>
      </c>
      <c r="BU10" s="17">
        <v>8.1973702248232305E-2</v>
      </c>
      <c r="BV10" s="17">
        <v>8.4661136062545994E-2</v>
      </c>
      <c r="BW10" s="17"/>
      <c r="BX10" s="17">
        <v>8.3269930048039495E-2</v>
      </c>
      <c r="BY10" s="17">
        <v>6.4675295930463297E-2</v>
      </c>
      <c r="BZ10" s="17">
        <v>8.9693116799507602E-2</v>
      </c>
      <c r="CA10" s="17"/>
      <c r="CB10" s="17">
        <v>2.7281195934855101E-2</v>
      </c>
      <c r="CC10" s="17">
        <v>0.15554917051234199</v>
      </c>
      <c r="CD10" s="17">
        <v>4.6503780890250999E-2</v>
      </c>
      <c r="CE10" s="17">
        <v>9.1909022057539105E-2</v>
      </c>
      <c r="CF10" s="17">
        <v>0.109048891028279</v>
      </c>
      <c r="CG10" s="17">
        <v>0.12021375725714301</v>
      </c>
      <c r="CH10" s="17"/>
      <c r="CI10" s="17">
        <v>9.6970814566662303E-2</v>
      </c>
      <c r="CJ10" s="17">
        <v>7.61740725205831E-2</v>
      </c>
      <c r="CK10" s="17">
        <v>7.8022555186731096E-2</v>
      </c>
      <c r="CL10" s="17">
        <v>9.5243539056276805E-2</v>
      </c>
    </row>
    <row r="11" spans="2:90" x14ac:dyDescent="0.35">
      <c r="B11" s="21" t="s">
        <v>177</v>
      </c>
      <c r="C11" s="17">
        <v>0.13294062310177901</v>
      </c>
      <c r="D11" s="17">
        <v>0.13770971145782701</v>
      </c>
      <c r="E11" s="17">
        <v>0.127294275788951</v>
      </c>
      <c r="F11" s="17"/>
      <c r="G11" s="17">
        <v>0.13862820196102399</v>
      </c>
      <c r="H11" s="17">
        <v>0.14872045732367201</v>
      </c>
      <c r="I11" s="17">
        <v>0.13497433640669901</v>
      </c>
      <c r="J11" s="17">
        <v>0.11568979299592699</v>
      </c>
      <c r="K11" s="17">
        <v>0.123848219500414</v>
      </c>
      <c r="L11" s="17">
        <v>0.127029712025789</v>
      </c>
      <c r="M11" s="17">
        <v>0.14437071213997399</v>
      </c>
      <c r="N11" s="17">
        <v>0.13137107340983301</v>
      </c>
      <c r="O11" s="17">
        <v>0.13169269093752001</v>
      </c>
      <c r="P11" s="17"/>
      <c r="Q11" s="17">
        <v>0.160123928455912</v>
      </c>
      <c r="R11" s="17">
        <v>0.16291681019688001</v>
      </c>
      <c r="S11" s="17">
        <v>0.17825279934736099</v>
      </c>
      <c r="T11" s="17">
        <v>0.125301154136718</v>
      </c>
      <c r="U11" s="17"/>
      <c r="V11" s="17">
        <v>0.16776986781469599</v>
      </c>
      <c r="W11" s="17">
        <v>0.12510308783417701</v>
      </c>
      <c r="X11" s="17">
        <v>0.12636236171106599</v>
      </c>
      <c r="Y11" s="17">
        <v>0.125745222100238</v>
      </c>
      <c r="Z11" s="17">
        <v>7.86544685368918E-2</v>
      </c>
      <c r="AA11" s="17">
        <v>0.13324901276092299</v>
      </c>
      <c r="AB11" s="17">
        <v>0.135602256823563</v>
      </c>
      <c r="AC11" s="17">
        <v>0.14646543856323399</v>
      </c>
      <c r="AD11" s="17">
        <v>0.13965768816605201</v>
      </c>
      <c r="AE11" s="17"/>
      <c r="AF11" s="17">
        <v>0.108394582263046</v>
      </c>
      <c r="AG11" s="17">
        <v>0.141528510954811</v>
      </c>
      <c r="AH11" s="17">
        <v>0.133158431136217</v>
      </c>
      <c r="AI11" s="17">
        <v>9.5318039054524198E-2</v>
      </c>
      <c r="AJ11" s="17">
        <v>0.14019654772689399</v>
      </c>
      <c r="AK11" s="17">
        <v>0.14600926899057701</v>
      </c>
      <c r="AL11" s="17"/>
      <c r="AM11" s="17">
        <v>9.5836219505473802E-2</v>
      </c>
      <c r="AN11" s="17">
        <v>0.11941478118280199</v>
      </c>
      <c r="AO11" s="17">
        <v>0.131600874427657</v>
      </c>
      <c r="AP11" s="17">
        <v>0.12411226267217999</v>
      </c>
      <c r="AQ11" s="17">
        <v>0.13207258342622</v>
      </c>
      <c r="AR11" s="17">
        <v>0.13349836392907</v>
      </c>
      <c r="AS11" s="17">
        <v>0.108478963013067</v>
      </c>
      <c r="AT11" s="17">
        <v>0.171690683256746</v>
      </c>
      <c r="AU11" s="17">
        <v>0.139911502358012</v>
      </c>
      <c r="AV11" s="17">
        <v>0.14585691388142899</v>
      </c>
      <c r="AW11" s="17">
        <v>0.14967119687309</v>
      </c>
      <c r="AX11" s="17">
        <v>9.7354061547960405E-2</v>
      </c>
      <c r="AY11" s="17">
        <v>0.14134403721870301</v>
      </c>
      <c r="AZ11" s="17">
        <v>0.127998337210705</v>
      </c>
      <c r="BA11" s="17">
        <v>0.156214537447498</v>
      </c>
      <c r="BB11" s="17">
        <v>0.19754688851133001</v>
      </c>
      <c r="BC11" s="17"/>
      <c r="BD11" s="17">
        <v>0.14764858390893701</v>
      </c>
      <c r="BE11" s="17">
        <v>0.14353428860544701</v>
      </c>
      <c r="BF11" s="17">
        <v>0.11481830397421799</v>
      </c>
      <c r="BG11" s="17"/>
      <c r="BH11" s="17">
        <v>0.124297814285171</v>
      </c>
      <c r="BI11" s="17">
        <v>0.15566981923411799</v>
      </c>
      <c r="BJ11" s="17">
        <v>0.16449086850560199</v>
      </c>
      <c r="BK11" s="17"/>
      <c r="BL11" s="17">
        <v>0.15838391909997601</v>
      </c>
      <c r="BM11" s="17">
        <v>0.167708042323756</v>
      </c>
      <c r="BN11" s="17">
        <v>0.115802002041082</v>
      </c>
      <c r="BO11" s="17"/>
      <c r="BP11" s="17">
        <v>0.12345957999648299</v>
      </c>
      <c r="BQ11" s="17">
        <v>0.132602389608622</v>
      </c>
      <c r="BR11" s="17"/>
      <c r="BS11" s="17">
        <v>0.104784167644819</v>
      </c>
      <c r="BT11" s="17">
        <v>0.119423734277708</v>
      </c>
      <c r="BU11" s="17">
        <v>0.13199494095177</v>
      </c>
      <c r="BV11" s="17">
        <v>0.15462079605700399</v>
      </c>
      <c r="BW11" s="17"/>
      <c r="BX11" s="17">
        <v>0.161280497182517</v>
      </c>
      <c r="BY11" s="17">
        <v>0.151921545963563</v>
      </c>
      <c r="BZ11" s="17">
        <v>0.128966650757182</v>
      </c>
      <c r="CA11" s="17"/>
      <c r="CB11" s="17">
        <v>7.6380952272685196E-2</v>
      </c>
      <c r="CC11" s="17">
        <v>0.197059723370441</v>
      </c>
      <c r="CD11" s="17">
        <v>9.7251220307813899E-2</v>
      </c>
      <c r="CE11" s="17">
        <v>0.15612889447104</v>
      </c>
      <c r="CF11" s="17">
        <v>0.13705379549285199</v>
      </c>
      <c r="CG11" s="17">
        <v>0.14954967297293401</v>
      </c>
      <c r="CH11" s="17"/>
      <c r="CI11" s="17">
        <v>0.19586301752016599</v>
      </c>
      <c r="CJ11" s="17">
        <v>8.7629847697478197E-2</v>
      </c>
      <c r="CK11" s="17">
        <v>0.133884795422479</v>
      </c>
      <c r="CL11" s="17">
        <v>0.14529621763070499</v>
      </c>
    </row>
    <row r="12" spans="2:90" ht="29" x14ac:dyDescent="0.35">
      <c r="B12" s="21" t="s">
        <v>178</v>
      </c>
      <c r="C12" s="17">
        <v>0.26932853745132601</v>
      </c>
      <c r="D12" s="17">
        <v>0.26640486215424802</v>
      </c>
      <c r="E12" s="17">
        <v>0.27593795337985799</v>
      </c>
      <c r="F12" s="17"/>
      <c r="G12" s="17">
        <v>0.29366644604513498</v>
      </c>
      <c r="H12" s="17">
        <v>0.26671145362673399</v>
      </c>
      <c r="I12" s="17">
        <v>0.23341740158213101</v>
      </c>
      <c r="J12" s="17">
        <v>0.26741538397627901</v>
      </c>
      <c r="K12" s="17">
        <v>0.29390140675725901</v>
      </c>
      <c r="L12" s="17">
        <v>0.247874644929133</v>
      </c>
      <c r="M12" s="17">
        <v>0.23900568386187701</v>
      </c>
      <c r="N12" s="17">
        <v>0.29951334586038503</v>
      </c>
      <c r="O12" s="17">
        <v>0.28051716885811101</v>
      </c>
      <c r="P12" s="17"/>
      <c r="Q12" s="17">
        <v>0.321418623875803</v>
      </c>
      <c r="R12" s="17">
        <v>0.26110541312680802</v>
      </c>
      <c r="S12" s="17">
        <v>0.25134800923740402</v>
      </c>
      <c r="T12" s="17">
        <v>0.26363672085634599</v>
      </c>
      <c r="U12" s="17"/>
      <c r="V12" s="17">
        <v>0.26806190631462401</v>
      </c>
      <c r="W12" s="17">
        <v>0.23603367468220399</v>
      </c>
      <c r="X12" s="17">
        <v>0.28277090110960801</v>
      </c>
      <c r="Y12" s="17">
        <v>0.30098039133770199</v>
      </c>
      <c r="Z12" s="17">
        <v>0.25857091867793802</v>
      </c>
      <c r="AA12" s="17">
        <v>0.27170883281799801</v>
      </c>
      <c r="AB12" s="17">
        <v>0.31614456599943003</v>
      </c>
      <c r="AC12" s="17">
        <v>0.248880606210612</v>
      </c>
      <c r="AD12" s="17">
        <v>0.25211846005222299</v>
      </c>
      <c r="AE12" s="17"/>
      <c r="AF12" s="17">
        <v>0.30484024552928501</v>
      </c>
      <c r="AG12" s="17">
        <v>0.30829831782839501</v>
      </c>
      <c r="AH12" s="17">
        <v>0.214656453571623</v>
      </c>
      <c r="AI12" s="17">
        <v>0.26949884711562799</v>
      </c>
      <c r="AJ12" s="17">
        <v>0.24036097754886501</v>
      </c>
      <c r="AK12" s="17">
        <v>0.256398784030413</v>
      </c>
      <c r="AL12" s="17"/>
      <c r="AM12" s="17">
        <v>0.37298485177753599</v>
      </c>
      <c r="AN12" s="17">
        <v>0.27924501955956399</v>
      </c>
      <c r="AO12" s="17">
        <v>0.25580325590839698</v>
      </c>
      <c r="AP12" s="17">
        <v>0.28407789033956299</v>
      </c>
      <c r="AQ12" s="17">
        <v>0.234901402398832</v>
      </c>
      <c r="AR12" s="17">
        <v>0.27822368361778499</v>
      </c>
      <c r="AS12" s="17">
        <v>0.29382494509684798</v>
      </c>
      <c r="AT12" s="17">
        <v>0.270705504158404</v>
      </c>
      <c r="AU12" s="17">
        <v>0.30860969683318001</v>
      </c>
      <c r="AV12" s="17">
        <v>0.23563799941785901</v>
      </c>
      <c r="AW12" s="17">
        <v>0.258208644419269</v>
      </c>
      <c r="AX12" s="17">
        <v>0.24259131001252501</v>
      </c>
      <c r="AY12" s="17">
        <v>0.21434292901336999</v>
      </c>
      <c r="AZ12" s="17">
        <v>0.300544431178353</v>
      </c>
      <c r="BA12" s="17">
        <v>0.277439708481025</v>
      </c>
      <c r="BB12" s="17">
        <v>0.20957922982386401</v>
      </c>
      <c r="BC12" s="17"/>
      <c r="BD12" s="17">
        <v>0.26467580969389898</v>
      </c>
      <c r="BE12" s="17">
        <v>0.28211572440064497</v>
      </c>
      <c r="BF12" s="17">
        <v>0.266951261323642</v>
      </c>
      <c r="BG12" s="17"/>
      <c r="BH12" s="17">
        <v>0.261553309386025</v>
      </c>
      <c r="BI12" s="17">
        <v>0.29072808619715301</v>
      </c>
      <c r="BJ12" s="17">
        <v>0.245875746393662</v>
      </c>
      <c r="BK12" s="17"/>
      <c r="BL12" s="17">
        <v>0.32753739759213102</v>
      </c>
      <c r="BM12" s="17">
        <v>0.24924966023967501</v>
      </c>
      <c r="BN12" s="17">
        <v>0.26424450708948</v>
      </c>
      <c r="BO12" s="17"/>
      <c r="BP12" s="17">
        <v>0.29540269797484398</v>
      </c>
      <c r="BQ12" s="17">
        <v>0.26763687082251503</v>
      </c>
      <c r="BR12" s="17"/>
      <c r="BS12" s="17">
        <v>0.25237816289526499</v>
      </c>
      <c r="BT12" s="17">
        <v>0.240078524766523</v>
      </c>
      <c r="BU12" s="17">
        <v>0.290944454103163</v>
      </c>
      <c r="BV12" s="17">
        <v>0.26660732182020802</v>
      </c>
      <c r="BW12" s="17"/>
      <c r="BX12" s="17">
        <v>0.26950656993822097</v>
      </c>
      <c r="BY12" s="17">
        <v>0.22309574734268101</v>
      </c>
      <c r="BZ12" s="17">
        <v>0.27215192009615302</v>
      </c>
      <c r="CA12" s="17"/>
      <c r="CB12" s="17">
        <v>0.26142751682495202</v>
      </c>
      <c r="CC12" s="17">
        <v>0.22402572037179899</v>
      </c>
      <c r="CD12" s="17">
        <v>0.26172299194270798</v>
      </c>
      <c r="CE12" s="17">
        <v>0.28549697205293301</v>
      </c>
      <c r="CF12" s="17">
        <v>0.231817175368001</v>
      </c>
      <c r="CG12" s="17">
        <v>0.35662656011438199</v>
      </c>
      <c r="CH12" s="17"/>
      <c r="CI12" s="17">
        <v>0.243001194383373</v>
      </c>
      <c r="CJ12" s="17">
        <v>0.19658338994362701</v>
      </c>
      <c r="CK12" s="17">
        <v>0.412645045937445</v>
      </c>
      <c r="CL12" s="17">
        <v>0.27999258292204199</v>
      </c>
    </row>
    <row r="13" spans="2:90" x14ac:dyDescent="0.35">
      <c r="B13" s="21" t="s">
        <v>179</v>
      </c>
      <c r="C13" s="17">
        <v>0.171415484406399</v>
      </c>
      <c r="D13" s="17">
        <v>0.17130748338305099</v>
      </c>
      <c r="E13" s="17">
        <v>0.17249758856320799</v>
      </c>
      <c r="F13" s="17"/>
      <c r="G13" s="17">
        <v>0.12894238130577801</v>
      </c>
      <c r="H13" s="17">
        <v>0.17945749684373299</v>
      </c>
      <c r="I13" s="17">
        <v>0.163332727281467</v>
      </c>
      <c r="J13" s="17">
        <v>0.18445978996714599</v>
      </c>
      <c r="K13" s="17">
        <v>0.16825983168693601</v>
      </c>
      <c r="L13" s="17">
        <v>0.212995493574897</v>
      </c>
      <c r="M13" s="17">
        <v>0.150779328159445</v>
      </c>
      <c r="N13" s="17">
        <v>0.175692394382992</v>
      </c>
      <c r="O13" s="17">
        <v>0.17701262345712601</v>
      </c>
      <c r="P13" s="17"/>
      <c r="Q13" s="17">
        <v>0.178457027035032</v>
      </c>
      <c r="R13" s="17">
        <v>0.16002527875685801</v>
      </c>
      <c r="S13" s="17">
        <v>0.161052454407874</v>
      </c>
      <c r="T13" s="17">
        <v>0.172998791277157</v>
      </c>
      <c r="U13" s="17"/>
      <c r="V13" s="17">
        <v>0.15659203368274499</v>
      </c>
      <c r="W13" s="17">
        <v>0.15725031312601201</v>
      </c>
      <c r="X13" s="17">
        <v>0.20085091569595301</v>
      </c>
      <c r="Y13" s="17">
        <v>0.19188327474316</v>
      </c>
      <c r="Z13" s="17">
        <v>0.19467323741196699</v>
      </c>
      <c r="AA13" s="17">
        <v>0.18163862964712699</v>
      </c>
      <c r="AB13" s="17">
        <v>0.15204069290401301</v>
      </c>
      <c r="AC13" s="17">
        <v>0.16264834062574801</v>
      </c>
      <c r="AD13" s="17">
        <v>0.16229009633442701</v>
      </c>
      <c r="AE13" s="17"/>
      <c r="AF13" s="17">
        <v>0.19311036258542499</v>
      </c>
      <c r="AG13" s="17">
        <v>0.12777202503045401</v>
      </c>
      <c r="AH13" s="17">
        <v>0.14555202041345</v>
      </c>
      <c r="AI13" s="17">
        <v>0.22785491744846101</v>
      </c>
      <c r="AJ13" s="17">
        <v>0.19383435469341101</v>
      </c>
      <c r="AK13" s="17">
        <v>0.16637030162226399</v>
      </c>
      <c r="AL13" s="17"/>
      <c r="AM13" s="17">
        <v>0.14057452750017899</v>
      </c>
      <c r="AN13" s="17">
        <v>0.20042095892924799</v>
      </c>
      <c r="AO13" s="17">
        <v>0.16535043154601101</v>
      </c>
      <c r="AP13" s="17">
        <v>0.123017553866362</v>
      </c>
      <c r="AQ13" s="17">
        <v>0.13980563081266001</v>
      </c>
      <c r="AR13" s="17">
        <v>0.215127775005475</v>
      </c>
      <c r="AS13" s="17">
        <v>0.14265181285852599</v>
      </c>
      <c r="AT13" s="17">
        <v>0.17379674209787899</v>
      </c>
      <c r="AU13" s="17">
        <v>0.16235600019392099</v>
      </c>
      <c r="AV13" s="17">
        <v>0.202768250651399</v>
      </c>
      <c r="AW13" s="17">
        <v>0.19871035346465599</v>
      </c>
      <c r="AX13" s="17">
        <v>0.16715539088603501</v>
      </c>
      <c r="AY13" s="17">
        <v>0.185590924272131</v>
      </c>
      <c r="AZ13" s="17">
        <v>0.17633569809451999</v>
      </c>
      <c r="BA13" s="17">
        <v>0.116489427263365</v>
      </c>
      <c r="BB13" s="17">
        <v>0.13346582464311699</v>
      </c>
      <c r="BC13" s="17"/>
      <c r="BD13" s="17">
        <v>0.17302321003486701</v>
      </c>
      <c r="BE13" s="17">
        <v>0.147412186062406</v>
      </c>
      <c r="BF13" s="17">
        <v>0.18475899660610501</v>
      </c>
      <c r="BG13" s="17"/>
      <c r="BH13" s="17">
        <v>0.180031363716321</v>
      </c>
      <c r="BI13" s="17">
        <v>0.14753870960924201</v>
      </c>
      <c r="BJ13" s="17">
        <v>0.16323227277996299</v>
      </c>
      <c r="BK13" s="17"/>
      <c r="BL13" s="17">
        <v>0.17377831323139301</v>
      </c>
      <c r="BM13" s="17">
        <v>0.170118024487243</v>
      </c>
      <c r="BN13" s="17">
        <v>0.148963475909316</v>
      </c>
      <c r="BO13" s="17"/>
      <c r="BP13" s="17">
        <v>0.172999249173721</v>
      </c>
      <c r="BQ13" s="17">
        <v>0.16580917921477001</v>
      </c>
      <c r="BR13" s="17"/>
      <c r="BS13" s="17">
        <v>0.152327595481724</v>
      </c>
      <c r="BT13" s="17">
        <v>0.16814908968860301</v>
      </c>
      <c r="BU13" s="17">
        <v>0.18503692288645801</v>
      </c>
      <c r="BV13" s="17">
        <v>0.171554235235963</v>
      </c>
      <c r="BW13" s="17"/>
      <c r="BX13" s="17">
        <v>0.17297374895502199</v>
      </c>
      <c r="BY13" s="17">
        <v>0.16260193121618699</v>
      </c>
      <c r="BZ13" s="17">
        <v>0.17180270521832999</v>
      </c>
      <c r="CA13" s="17"/>
      <c r="CB13" s="17">
        <v>0.21068460555193899</v>
      </c>
      <c r="CC13" s="17">
        <v>0.106676090350041</v>
      </c>
      <c r="CD13" s="17">
        <v>0.20479401308584699</v>
      </c>
      <c r="CE13" s="17">
        <v>0.19670182954978899</v>
      </c>
      <c r="CF13" s="17">
        <v>0.142734709495943</v>
      </c>
      <c r="CG13" s="17">
        <v>0.14661392361246101</v>
      </c>
      <c r="CH13" s="17"/>
      <c r="CI13" s="17">
        <v>0.15656263188750599</v>
      </c>
      <c r="CJ13" s="17">
        <v>0.17320140759484101</v>
      </c>
      <c r="CK13" s="17">
        <v>0.17980543214205899</v>
      </c>
      <c r="CL13" s="17">
        <v>0.17146127206144601</v>
      </c>
    </row>
    <row r="14" spans="2:90" x14ac:dyDescent="0.35">
      <c r="B14" s="21" t="s">
        <v>180</v>
      </c>
      <c r="C14" s="17">
        <v>0.119785869254614</v>
      </c>
      <c r="D14" s="17">
        <v>0.110782315840176</v>
      </c>
      <c r="E14" s="17">
        <v>0.12841510779648599</v>
      </c>
      <c r="F14" s="17"/>
      <c r="G14" s="17">
        <v>0.118796793171679</v>
      </c>
      <c r="H14" s="17">
        <v>0.10197406615327401</v>
      </c>
      <c r="I14" s="17">
        <v>0.126851604420884</v>
      </c>
      <c r="J14" s="17">
        <v>0.12096813817409401</v>
      </c>
      <c r="K14" s="17">
        <v>0.13772873323589499</v>
      </c>
      <c r="L14" s="17">
        <v>0.11495550559099101</v>
      </c>
      <c r="M14" s="17">
        <v>0.12703155891280199</v>
      </c>
      <c r="N14" s="17">
        <v>0.114704649367385</v>
      </c>
      <c r="O14" s="17">
        <v>0.115888690683075</v>
      </c>
      <c r="P14" s="17"/>
      <c r="Q14" s="17">
        <v>0.102998754907944</v>
      </c>
      <c r="R14" s="17">
        <v>8.6209911973521999E-2</v>
      </c>
      <c r="S14" s="17">
        <v>6.5587389617427203E-2</v>
      </c>
      <c r="T14" s="17">
        <v>0.12572770514557899</v>
      </c>
      <c r="U14" s="17"/>
      <c r="V14" s="17">
        <v>7.9629007788383499E-2</v>
      </c>
      <c r="W14" s="17">
        <v>0.16762252855902299</v>
      </c>
      <c r="X14" s="17">
        <v>0.10935665545357399</v>
      </c>
      <c r="Y14" s="17">
        <v>8.3390840012659798E-2</v>
      </c>
      <c r="Z14" s="17">
        <v>0.13453013680463</v>
      </c>
      <c r="AA14" s="17">
        <v>0.119244360826587</v>
      </c>
      <c r="AB14" s="17">
        <v>0.10871511826402799</v>
      </c>
      <c r="AC14" s="17">
        <v>0.159171907716502</v>
      </c>
      <c r="AD14" s="17">
        <v>0.135141245116248</v>
      </c>
      <c r="AE14" s="17"/>
      <c r="AF14" s="17">
        <v>0.10025760698724</v>
      </c>
      <c r="AG14" s="17">
        <v>0.10082942367242501</v>
      </c>
      <c r="AH14" s="17">
        <v>0.17569392549232701</v>
      </c>
      <c r="AI14" s="17">
        <v>0.15511350702464499</v>
      </c>
      <c r="AJ14" s="17">
        <v>0.120713273918707</v>
      </c>
      <c r="AK14" s="17">
        <v>0.12279684437885099</v>
      </c>
      <c r="AL14" s="17"/>
      <c r="AM14" s="17">
        <v>8.3714186212216907E-2</v>
      </c>
      <c r="AN14" s="17">
        <v>6.8643587787468402E-2</v>
      </c>
      <c r="AO14" s="17">
        <v>0.13342227528832501</v>
      </c>
      <c r="AP14" s="17">
        <v>0.19694042759338101</v>
      </c>
      <c r="AQ14" s="17">
        <v>0.12235117594808199</v>
      </c>
      <c r="AR14" s="17">
        <v>0.124549193730646</v>
      </c>
      <c r="AS14" s="17">
        <v>0.12100007764500199</v>
      </c>
      <c r="AT14" s="17">
        <v>0.111094951396911</v>
      </c>
      <c r="AU14" s="17">
        <v>0.10424683530017601</v>
      </c>
      <c r="AV14" s="17">
        <v>7.6764119485851198E-2</v>
      </c>
      <c r="AW14" s="17">
        <v>0.106632795298453</v>
      </c>
      <c r="AX14" s="17">
        <v>0.14855604671888201</v>
      </c>
      <c r="AY14" s="17">
        <v>0.16024509079487301</v>
      </c>
      <c r="AZ14" s="17">
        <v>3.2771085623647403E-2</v>
      </c>
      <c r="BA14" s="17">
        <v>0.1676924719549</v>
      </c>
      <c r="BB14" s="17">
        <v>0.103997178361072</v>
      </c>
      <c r="BC14" s="17"/>
      <c r="BD14" s="17">
        <v>0.116317749830139</v>
      </c>
      <c r="BE14" s="17">
        <v>0.13501518418990999</v>
      </c>
      <c r="BF14" s="17">
        <v>0.114771725448263</v>
      </c>
      <c r="BG14" s="17"/>
      <c r="BH14" s="17">
        <v>0.128420931254216</v>
      </c>
      <c r="BI14" s="17">
        <v>9.93306488521849E-2</v>
      </c>
      <c r="BJ14" s="17">
        <v>0.116627028396143</v>
      </c>
      <c r="BK14" s="17"/>
      <c r="BL14" s="17">
        <v>6.42219843451311E-2</v>
      </c>
      <c r="BM14" s="17">
        <v>0.106204255445622</v>
      </c>
      <c r="BN14" s="17">
        <v>0.18985397201541601</v>
      </c>
      <c r="BO14" s="17"/>
      <c r="BP14" s="17">
        <v>0.111838536265584</v>
      </c>
      <c r="BQ14" s="17">
        <v>0.12299044799911101</v>
      </c>
      <c r="BR14" s="17"/>
      <c r="BS14" s="17">
        <v>0.129236460789455</v>
      </c>
      <c r="BT14" s="17">
        <v>0.12794838513020501</v>
      </c>
      <c r="BU14" s="17">
        <v>0.145781644424443</v>
      </c>
      <c r="BV14" s="17">
        <v>9.7208785298573505E-2</v>
      </c>
      <c r="BW14" s="17"/>
      <c r="BX14" s="17">
        <v>0.12116360773957099</v>
      </c>
      <c r="BY14" s="17">
        <v>0.16042848922740499</v>
      </c>
      <c r="BZ14" s="17">
        <v>0.117151876515004</v>
      </c>
      <c r="CA14" s="17"/>
      <c r="CB14" s="17">
        <v>0.157591170234547</v>
      </c>
      <c r="CC14" s="17">
        <v>6.9959152786918999E-2</v>
      </c>
      <c r="CD14" s="17">
        <v>0.15027913340742899</v>
      </c>
      <c r="CE14" s="17">
        <v>0.127180910022576</v>
      </c>
      <c r="CF14" s="17">
        <v>0.12305342937774</v>
      </c>
      <c r="CG14" s="17">
        <v>7.6717507068644095E-2</v>
      </c>
      <c r="CH14" s="17"/>
      <c r="CI14" s="17">
        <v>0.11410130850498899</v>
      </c>
      <c r="CJ14" s="17">
        <v>0.14476974518421101</v>
      </c>
      <c r="CK14" s="17">
        <v>7.89733137702852E-2</v>
      </c>
      <c r="CL14" s="17">
        <v>0.117189151356271</v>
      </c>
    </row>
    <row r="15" spans="2:90" ht="29" x14ac:dyDescent="0.35">
      <c r="B15" s="21" t="s">
        <v>181</v>
      </c>
      <c r="C15" s="23">
        <v>0.141113230862456</v>
      </c>
      <c r="D15" s="23">
        <v>0.119279922445338</v>
      </c>
      <c r="E15" s="23">
        <v>0.15735334037153201</v>
      </c>
      <c r="F15" s="23"/>
      <c r="G15" s="23">
        <v>0.115278808860011</v>
      </c>
      <c r="H15" s="23">
        <v>0.125803912280401</v>
      </c>
      <c r="I15" s="23">
        <v>0.17832077983939101</v>
      </c>
      <c r="J15" s="23">
        <v>0.16240862744259901</v>
      </c>
      <c r="K15" s="23">
        <v>0.11808583095754099</v>
      </c>
      <c r="L15" s="23">
        <v>0.17129134383658901</v>
      </c>
      <c r="M15" s="23">
        <v>0.155496879433943</v>
      </c>
      <c r="N15" s="23">
        <v>0.11019190245744601</v>
      </c>
      <c r="O15" s="23">
        <v>0.13521426013174601</v>
      </c>
      <c r="P15" s="23"/>
      <c r="Q15" s="23">
        <v>9.5649281019603793E-2</v>
      </c>
      <c r="R15" s="23">
        <v>8.4029026009409494E-2</v>
      </c>
      <c r="S15" s="23">
        <v>0.126005325056087</v>
      </c>
      <c r="T15" s="23">
        <v>0.15178718203135</v>
      </c>
      <c r="U15" s="23"/>
      <c r="V15" s="23">
        <v>0.13830310055004499</v>
      </c>
      <c r="W15" s="23">
        <v>0.15055371084584401</v>
      </c>
      <c r="X15" s="23">
        <v>0.16279562168280901</v>
      </c>
      <c r="Y15" s="23">
        <v>8.2852445839707203E-2</v>
      </c>
      <c r="Z15" s="23">
        <v>0.163266538738566</v>
      </c>
      <c r="AA15" s="23">
        <v>0.123292272696067</v>
      </c>
      <c r="AB15" s="23">
        <v>0.128217725889676</v>
      </c>
      <c r="AC15" s="23">
        <v>0.19204493629670799</v>
      </c>
      <c r="AD15" s="23">
        <v>0.155704806461059</v>
      </c>
      <c r="AE15" s="23"/>
      <c r="AF15" s="23">
        <v>0.155443510858089</v>
      </c>
      <c r="AG15" s="23">
        <v>0.147559225711755</v>
      </c>
      <c r="AH15" s="23">
        <v>0.182547752560107</v>
      </c>
      <c r="AI15" s="23">
        <v>0.102777959326934</v>
      </c>
      <c r="AJ15" s="23">
        <v>0.13563305370595199</v>
      </c>
      <c r="AK15" s="23">
        <v>0.124119934759112</v>
      </c>
      <c r="AL15" s="23"/>
      <c r="AM15" s="23">
        <v>0.1389596763241</v>
      </c>
      <c r="AN15" s="23">
        <v>0.19077366530533801</v>
      </c>
      <c r="AO15" s="23">
        <v>0.181829775880954</v>
      </c>
      <c r="AP15" s="23">
        <v>0.113222759516238</v>
      </c>
      <c r="AQ15" s="23">
        <v>0.170205515231623</v>
      </c>
      <c r="AR15" s="23">
        <v>9.5939986683755807E-2</v>
      </c>
      <c r="AS15" s="23">
        <v>0.178141187715467</v>
      </c>
      <c r="AT15" s="23">
        <v>0.104220155421291</v>
      </c>
      <c r="AU15" s="23">
        <v>9.5663757088706794E-2</v>
      </c>
      <c r="AV15" s="23">
        <v>0.142800936744469</v>
      </c>
      <c r="AW15" s="23">
        <v>0.11982852550778</v>
      </c>
      <c r="AX15" s="23">
        <v>0.18117203639864701</v>
      </c>
      <c r="AY15" s="23">
        <v>0.122314662364588</v>
      </c>
      <c r="AZ15" s="23">
        <v>0.175052643441096</v>
      </c>
      <c r="BA15" s="23">
        <v>0.113456147536611</v>
      </c>
      <c r="BB15" s="23">
        <v>0.11012928870065899</v>
      </c>
      <c r="BC15" s="23"/>
      <c r="BD15" s="23">
        <v>0.13135976886734699</v>
      </c>
      <c r="BE15" s="23">
        <v>0.137253807543981</v>
      </c>
      <c r="BF15" s="23">
        <v>0.14689972249529901</v>
      </c>
      <c r="BG15" s="23"/>
      <c r="BH15" s="23">
        <v>0.14912697177561299</v>
      </c>
      <c r="BI15" s="23">
        <v>7.6165438449641701E-2</v>
      </c>
      <c r="BJ15" s="23">
        <v>0.12742672129386301</v>
      </c>
      <c r="BK15" s="23"/>
      <c r="BL15" s="23">
        <v>0.13878072374574699</v>
      </c>
      <c r="BM15" s="23">
        <v>0.109384624168443</v>
      </c>
      <c r="BN15" s="23">
        <v>9.1389851808922395E-2</v>
      </c>
      <c r="BO15" s="23"/>
      <c r="BP15" s="23">
        <v>0.13078949622783501</v>
      </c>
      <c r="BQ15" s="23">
        <v>0.14619458552571499</v>
      </c>
      <c r="BR15" s="23"/>
      <c r="BS15" s="23">
        <v>0.18475909053439599</v>
      </c>
      <c r="BT15" s="23">
        <v>0.14734434410403199</v>
      </c>
      <c r="BU15" s="23">
        <v>0.120116694110707</v>
      </c>
      <c r="BV15" s="23">
        <v>0.14005752723741299</v>
      </c>
      <c r="BW15" s="23"/>
      <c r="BX15" s="23">
        <v>0.123451706483122</v>
      </c>
      <c r="BY15" s="23">
        <v>0.17656831174670601</v>
      </c>
      <c r="BZ15" s="23">
        <v>0.14068420505166801</v>
      </c>
      <c r="CA15" s="23"/>
      <c r="CB15" s="23">
        <v>0.241685054135378</v>
      </c>
      <c r="CC15" s="23">
        <v>7.8634042825321798E-2</v>
      </c>
      <c r="CD15" s="23">
        <v>0.20523141713078</v>
      </c>
      <c r="CE15" s="23">
        <v>9.6748392871839298E-2</v>
      </c>
      <c r="CF15" s="23">
        <v>0.12793888428919101</v>
      </c>
      <c r="CG15" s="23">
        <v>5.8418471030724499E-2</v>
      </c>
      <c r="CH15" s="23"/>
      <c r="CI15" s="23">
        <v>8.4946180941264701E-2</v>
      </c>
      <c r="CJ15" s="23">
        <v>0.247757159156857</v>
      </c>
      <c r="CK15" s="23">
        <v>6.0280592371023303E-2</v>
      </c>
      <c r="CL15" s="23">
        <v>0.112332612641883</v>
      </c>
    </row>
    <row r="16" spans="2:90" x14ac:dyDescent="0.35">
      <c r="B16" s="16"/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CL20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185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175</v>
      </c>
      <c r="C9" s="17">
        <v>2.88935765314208E-2</v>
      </c>
      <c r="D9" s="17">
        <v>2.7970871704981401E-2</v>
      </c>
      <c r="E9" s="17">
        <v>2.88741009375721E-2</v>
      </c>
      <c r="F9" s="17"/>
      <c r="G9" s="17">
        <v>1.1838919631317999E-2</v>
      </c>
      <c r="H9" s="17">
        <v>2.91264019117802E-2</v>
      </c>
      <c r="I9" s="17">
        <v>4.4298077510334502E-2</v>
      </c>
      <c r="J9" s="17">
        <v>3.5452377815605202E-2</v>
      </c>
      <c r="K9" s="17">
        <v>2.56404160778997E-2</v>
      </c>
      <c r="L9" s="17">
        <v>2.6152835194495801E-2</v>
      </c>
      <c r="M9" s="17">
        <v>3.0758910458306799E-2</v>
      </c>
      <c r="N9" s="17">
        <v>2.5751649332487501E-2</v>
      </c>
      <c r="O9" s="17">
        <v>3.1377961823952298E-2</v>
      </c>
      <c r="P9" s="17"/>
      <c r="Q9" s="17">
        <v>2.79457336085474E-2</v>
      </c>
      <c r="R9" s="17">
        <v>5.3506551638368802E-2</v>
      </c>
      <c r="S9" s="17">
        <v>4.89777713493963E-2</v>
      </c>
      <c r="T9" s="17">
        <v>2.6333559194829E-2</v>
      </c>
      <c r="U9" s="17"/>
      <c r="V9" s="17">
        <v>3.8676990929284102E-2</v>
      </c>
      <c r="W9" s="17">
        <v>1.3486726805670099E-2</v>
      </c>
      <c r="X9" s="17">
        <v>2.2153145490330602E-2</v>
      </c>
      <c r="Y9" s="17">
        <v>3.5939307053521698E-2</v>
      </c>
      <c r="Z9" s="17">
        <v>4.2953392191987197E-2</v>
      </c>
      <c r="AA9" s="17">
        <v>2.6059003406869199E-2</v>
      </c>
      <c r="AB9" s="17">
        <v>3.4465223406614502E-2</v>
      </c>
      <c r="AC9" s="17">
        <v>3.0451424778181101E-2</v>
      </c>
      <c r="AD9" s="17">
        <v>2.2588106101196999E-2</v>
      </c>
      <c r="AE9" s="17"/>
      <c r="AF9" s="17">
        <v>2.1752899901292502E-2</v>
      </c>
      <c r="AG9" s="17">
        <v>3.8571692407247102E-2</v>
      </c>
      <c r="AH9" s="17">
        <v>1.6832175924534901E-2</v>
      </c>
      <c r="AI9" s="17">
        <v>3.2776971953169601E-2</v>
      </c>
      <c r="AJ9" s="17">
        <v>2.3750234870024398E-2</v>
      </c>
      <c r="AK9" s="17">
        <v>3.43784366976616E-2</v>
      </c>
      <c r="AL9" s="17"/>
      <c r="AM9" s="17">
        <v>4.8617279834458703E-2</v>
      </c>
      <c r="AN9" s="17">
        <v>6.02833426048296E-2</v>
      </c>
      <c r="AO9" s="17">
        <v>3.61958926221288E-2</v>
      </c>
      <c r="AP9" s="17">
        <v>1.5772731255631799E-2</v>
      </c>
      <c r="AQ9" s="17">
        <v>4.5160150693549998E-2</v>
      </c>
      <c r="AR9" s="17">
        <v>1.88804066798142E-2</v>
      </c>
      <c r="AS9" s="17">
        <v>1.4548036832110801E-2</v>
      </c>
      <c r="AT9" s="17">
        <v>1.40999963279335E-2</v>
      </c>
      <c r="AU9" s="17">
        <v>3.7366190888051702E-2</v>
      </c>
      <c r="AV9" s="17">
        <v>4.5964965031632396E-3</v>
      </c>
      <c r="AW9" s="17">
        <v>2.6574077571580201E-2</v>
      </c>
      <c r="AX9" s="17">
        <v>2.0038075504780001E-2</v>
      </c>
      <c r="AY9" s="17">
        <v>4.3379468029375597E-2</v>
      </c>
      <c r="AZ9" s="17">
        <v>5.3306040134695899E-2</v>
      </c>
      <c r="BA9" s="17">
        <v>0</v>
      </c>
      <c r="BB9" s="17">
        <v>2.9014334472314701E-2</v>
      </c>
      <c r="BC9" s="17"/>
      <c r="BD9" s="17">
        <v>4.0296212714319199E-2</v>
      </c>
      <c r="BE9" s="17">
        <v>1.9671029365101199E-2</v>
      </c>
      <c r="BF9" s="17">
        <v>2.45550621192933E-2</v>
      </c>
      <c r="BG9" s="17"/>
      <c r="BH9" s="17">
        <v>2.3974171291639298E-2</v>
      </c>
      <c r="BI9" s="17">
        <v>3.76382725476819E-2</v>
      </c>
      <c r="BJ9" s="17">
        <v>2.52159663573936E-2</v>
      </c>
      <c r="BK9" s="17"/>
      <c r="BL9" s="17">
        <v>2.0724385754184602E-2</v>
      </c>
      <c r="BM9" s="17">
        <v>1.51419616599436E-2</v>
      </c>
      <c r="BN9" s="17">
        <v>3.3972899186495001E-2</v>
      </c>
      <c r="BO9" s="17"/>
      <c r="BP9" s="17">
        <v>2.6721765387600901E-2</v>
      </c>
      <c r="BQ9" s="17">
        <v>2.5893409014348199E-2</v>
      </c>
      <c r="BR9" s="17"/>
      <c r="BS9" s="17">
        <v>2.3996777861131101E-2</v>
      </c>
      <c r="BT9" s="17">
        <v>4.1147765711040299E-2</v>
      </c>
      <c r="BU9" s="17">
        <v>2.5630673706833699E-2</v>
      </c>
      <c r="BV9" s="17">
        <v>2.5953094599169401E-2</v>
      </c>
      <c r="BW9" s="17"/>
      <c r="BX9" s="17">
        <v>1.23235709974686E-2</v>
      </c>
      <c r="BY9" s="17">
        <v>1.5281062807311001E-2</v>
      </c>
      <c r="BZ9" s="17">
        <v>3.1371635316903998E-2</v>
      </c>
      <c r="CA9" s="17"/>
      <c r="CB9" s="17">
        <v>1.8543836638351199E-2</v>
      </c>
      <c r="CC9" s="17">
        <v>1.0303651404101E-2</v>
      </c>
      <c r="CD9" s="17">
        <v>3.3695545689701498E-2</v>
      </c>
      <c r="CE9" s="17">
        <v>1.7502078912176401E-2</v>
      </c>
      <c r="CF9" s="17">
        <v>4.43914907685197E-3</v>
      </c>
      <c r="CG9" s="17">
        <v>8.9224817051113306E-2</v>
      </c>
      <c r="CH9" s="17"/>
      <c r="CI9" s="17">
        <v>2.34802724961219E-2</v>
      </c>
      <c r="CJ9" s="17">
        <v>3.7105207298098498E-2</v>
      </c>
      <c r="CK9" s="17">
        <v>2.1715560422963302E-2</v>
      </c>
      <c r="CL9" s="17">
        <v>2.7175531295481399E-2</v>
      </c>
    </row>
    <row r="10" spans="2:90" x14ac:dyDescent="0.35">
      <c r="B10" s="21" t="s">
        <v>176</v>
      </c>
      <c r="C10" s="17">
        <v>3.9182331531745301E-2</v>
      </c>
      <c r="D10" s="17">
        <v>4.4972043942683101E-2</v>
      </c>
      <c r="E10" s="17">
        <v>3.3600199182616301E-2</v>
      </c>
      <c r="F10" s="17"/>
      <c r="G10" s="17">
        <v>3.17803000818426E-2</v>
      </c>
      <c r="H10" s="17">
        <v>3.8840030106730102E-2</v>
      </c>
      <c r="I10" s="17">
        <v>4.2657598531486103E-2</v>
      </c>
      <c r="J10" s="17">
        <v>2.8640677722972002E-2</v>
      </c>
      <c r="K10" s="17">
        <v>3.3187907761033301E-2</v>
      </c>
      <c r="L10" s="17">
        <v>3.9395675404250201E-2</v>
      </c>
      <c r="M10" s="17">
        <v>5.1006639054949801E-2</v>
      </c>
      <c r="N10" s="17">
        <v>2.6216694199435901E-2</v>
      </c>
      <c r="O10" s="17">
        <v>5.9051521029495201E-2</v>
      </c>
      <c r="P10" s="17"/>
      <c r="Q10" s="17">
        <v>3.6205603451565899E-2</v>
      </c>
      <c r="R10" s="17">
        <v>3.0848401540049E-2</v>
      </c>
      <c r="S10" s="17">
        <v>4.0816240215835603E-2</v>
      </c>
      <c r="T10" s="17">
        <v>3.9116697083734303E-2</v>
      </c>
      <c r="U10" s="17"/>
      <c r="V10" s="17">
        <v>4.1506705195171301E-2</v>
      </c>
      <c r="W10" s="17">
        <v>5.1972133133184897E-2</v>
      </c>
      <c r="X10" s="17">
        <v>3.0535899782913298E-2</v>
      </c>
      <c r="Y10" s="17">
        <v>4.6475414505153002E-2</v>
      </c>
      <c r="Z10" s="17">
        <v>5.5530284167032901E-2</v>
      </c>
      <c r="AA10" s="17">
        <v>2.1745785952342001E-2</v>
      </c>
      <c r="AB10" s="17">
        <v>3.5162134775874501E-2</v>
      </c>
      <c r="AC10" s="17">
        <v>2.85285642151719E-2</v>
      </c>
      <c r="AD10" s="17">
        <v>3.17527794861137E-2</v>
      </c>
      <c r="AE10" s="17"/>
      <c r="AF10" s="17">
        <v>4.0046968531704301E-2</v>
      </c>
      <c r="AG10" s="17">
        <v>5.50163259878136E-2</v>
      </c>
      <c r="AH10" s="17">
        <v>4.8221801705812202E-2</v>
      </c>
      <c r="AI10" s="17">
        <v>1.07406343197964E-2</v>
      </c>
      <c r="AJ10" s="17">
        <v>4.2516717428376198E-2</v>
      </c>
      <c r="AK10" s="17">
        <v>2.79700113620103E-2</v>
      </c>
      <c r="AL10" s="17"/>
      <c r="AM10" s="17">
        <v>7.2711484689571101E-2</v>
      </c>
      <c r="AN10" s="17">
        <v>4.6934530081311002E-2</v>
      </c>
      <c r="AO10" s="17">
        <v>5.0049717475964803E-2</v>
      </c>
      <c r="AP10" s="17">
        <v>3.90034884707244E-2</v>
      </c>
      <c r="AQ10" s="17">
        <v>5.5456938525751502E-2</v>
      </c>
      <c r="AR10" s="17">
        <v>5.0920023646280697E-2</v>
      </c>
      <c r="AS10" s="17">
        <v>2.4593873179644898E-2</v>
      </c>
      <c r="AT10" s="17">
        <v>3.6664461844151001E-2</v>
      </c>
      <c r="AU10" s="17">
        <v>4.3136926145533001E-2</v>
      </c>
      <c r="AV10" s="17">
        <v>4.59268545992036E-2</v>
      </c>
      <c r="AW10" s="17">
        <v>2.6805728355222699E-2</v>
      </c>
      <c r="AX10" s="17">
        <v>1.4209150198275299E-2</v>
      </c>
      <c r="AY10" s="17">
        <v>3.8511909501750999E-2</v>
      </c>
      <c r="AZ10" s="17">
        <v>1.9660907241032099E-2</v>
      </c>
      <c r="BA10" s="17">
        <v>0</v>
      </c>
      <c r="BB10" s="17">
        <v>3.05149760744159E-2</v>
      </c>
      <c r="BC10" s="17"/>
      <c r="BD10" s="17">
        <v>2.6680745582498201E-2</v>
      </c>
      <c r="BE10" s="17">
        <v>4.5872165451964E-2</v>
      </c>
      <c r="BF10" s="17">
        <v>4.5133101466841997E-2</v>
      </c>
      <c r="BG10" s="17"/>
      <c r="BH10" s="17">
        <v>4.16433840831886E-2</v>
      </c>
      <c r="BI10" s="17">
        <v>3.1768492636761E-2</v>
      </c>
      <c r="BJ10" s="17">
        <v>3.2594622451805298E-2</v>
      </c>
      <c r="BK10" s="17"/>
      <c r="BL10" s="17">
        <v>4.5106854814474698E-2</v>
      </c>
      <c r="BM10" s="17">
        <v>3.25876624909806E-2</v>
      </c>
      <c r="BN10" s="17">
        <v>3.16382730570011E-2</v>
      </c>
      <c r="BO10" s="17"/>
      <c r="BP10" s="17">
        <v>5.9674219924717803E-2</v>
      </c>
      <c r="BQ10" s="17">
        <v>3.64457228462668E-2</v>
      </c>
      <c r="BR10" s="17"/>
      <c r="BS10" s="17">
        <v>2.7948907888370799E-2</v>
      </c>
      <c r="BT10" s="17">
        <v>4.0084365528967103E-2</v>
      </c>
      <c r="BU10" s="17">
        <v>5.5556263996959003E-2</v>
      </c>
      <c r="BV10" s="17">
        <v>3.1261177738129003E-2</v>
      </c>
      <c r="BW10" s="17"/>
      <c r="BX10" s="17">
        <v>4.0598882302015901E-2</v>
      </c>
      <c r="BY10" s="17">
        <v>5.2700296722553497E-2</v>
      </c>
      <c r="BZ10" s="17">
        <v>3.8211312614242397E-2</v>
      </c>
      <c r="CA10" s="17"/>
      <c r="CB10" s="17">
        <v>3.8676243013582301E-2</v>
      </c>
      <c r="CC10" s="17">
        <v>1.22738738557227E-2</v>
      </c>
      <c r="CD10" s="17">
        <v>6.08420221640779E-2</v>
      </c>
      <c r="CE10" s="17">
        <v>2.2993036024778101E-2</v>
      </c>
      <c r="CF10" s="17">
        <v>1.24407730718618E-2</v>
      </c>
      <c r="CG10" s="17">
        <v>7.9787964193659397E-2</v>
      </c>
      <c r="CH10" s="17"/>
      <c r="CI10" s="17">
        <v>4.7227712302072102E-2</v>
      </c>
      <c r="CJ10" s="17">
        <v>4.3394350004320702E-2</v>
      </c>
      <c r="CK10" s="17">
        <v>4.7254135704470603E-2</v>
      </c>
      <c r="CL10" s="17">
        <v>3.27447107215054E-2</v>
      </c>
    </row>
    <row r="11" spans="2:90" x14ac:dyDescent="0.35">
      <c r="B11" s="21" t="s">
        <v>177</v>
      </c>
      <c r="C11" s="17">
        <v>8.9639565935050597E-2</v>
      </c>
      <c r="D11" s="17">
        <v>0.102070563466169</v>
      </c>
      <c r="E11" s="17">
        <v>7.4234273170096302E-2</v>
      </c>
      <c r="F11" s="17"/>
      <c r="G11" s="17">
        <v>0.109767870832553</v>
      </c>
      <c r="H11" s="17">
        <v>7.7545450106877301E-2</v>
      </c>
      <c r="I11" s="17">
        <v>9.5801998587425302E-2</v>
      </c>
      <c r="J11" s="17">
        <v>7.3581109692798796E-2</v>
      </c>
      <c r="K11" s="17">
        <v>8.7297810321513097E-2</v>
      </c>
      <c r="L11" s="17">
        <v>0.101474244023494</v>
      </c>
      <c r="M11" s="17">
        <v>7.5218774920800396E-2</v>
      </c>
      <c r="N11" s="17">
        <v>8.7293850430120695E-2</v>
      </c>
      <c r="O11" s="17">
        <v>9.8558340157444496E-2</v>
      </c>
      <c r="P11" s="17"/>
      <c r="Q11" s="17">
        <v>8.4033584342662199E-2</v>
      </c>
      <c r="R11" s="17">
        <v>5.7878859741418001E-2</v>
      </c>
      <c r="S11" s="17">
        <v>0.122587525386149</v>
      </c>
      <c r="T11" s="17">
        <v>9.1319219123627504E-2</v>
      </c>
      <c r="U11" s="17"/>
      <c r="V11" s="17">
        <v>7.0350370697868703E-2</v>
      </c>
      <c r="W11" s="17">
        <v>9.3603106550705098E-2</v>
      </c>
      <c r="X11" s="17">
        <v>9.4354219535806694E-2</v>
      </c>
      <c r="Y11" s="17">
        <v>0.10182437301661799</v>
      </c>
      <c r="Z11" s="17">
        <v>0.115404121103241</v>
      </c>
      <c r="AA11" s="17">
        <v>9.5649329905723404E-2</v>
      </c>
      <c r="AB11" s="17">
        <v>9.2539249899488293E-2</v>
      </c>
      <c r="AC11" s="17">
        <v>8.5791147677535595E-2</v>
      </c>
      <c r="AD11" s="17">
        <v>7.2780302736467503E-2</v>
      </c>
      <c r="AE11" s="17"/>
      <c r="AF11" s="17">
        <v>9.1574847558849606E-2</v>
      </c>
      <c r="AG11" s="17">
        <v>0.103831958450012</v>
      </c>
      <c r="AH11" s="17">
        <v>0.10702313982746001</v>
      </c>
      <c r="AI11" s="17">
        <v>7.2675398426948798E-2</v>
      </c>
      <c r="AJ11" s="17">
        <v>8.6725146819597004E-2</v>
      </c>
      <c r="AK11" s="17">
        <v>8.0047468947783404E-2</v>
      </c>
      <c r="AL11" s="17"/>
      <c r="AM11" s="17">
        <v>5.4552074954857602E-2</v>
      </c>
      <c r="AN11" s="17">
        <v>0.102452141567575</v>
      </c>
      <c r="AO11" s="17">
        <v>0.109288309218376</v>
      </c>
      <c r="AP11" s="17">
        <v>0.130905408311457</v>
      </c>
      <c r="AQ11" s="17">
        <v>0.10344639064424201</v>
      </c>
      <c r="AR11" s="17">
        <v>9.7175794193437401E-2</v>
      </c>
      <c r="AS11" s="17">
        <v>8.3022351244978504E-2</v>
      </c>
      <c r="AT11" s="17">
        <v>6.0978121535738103E-2</v>
      </c>
      <c r="AU11" s="17">
        <v>7.8014761098019997E-2</v>
      </c>
      <c r="AV11" s="17">
        <v>7.0889701387272394E-2</v>
      </c>
      <c r="AW11" s="17">
        <v>6.1482852446270199E-2</v>
      </c>
      <c r="AX11" s="17">
        <v>9.5680754227799494E-2</v>
      </c>
      <c r="AY11" s="17">
        <v>5.8946575913094802E-2</v>
      </c>
      <c r="AZ11" s="17">
        <v>5.7668990658518701E-2</v>
      </c>
      <c r="BA11" s="17">
        <v>0.14486834350442901</v>
      </c>
      <c r="BB11" s="17">
        <v>5.72637909985865E-2</v>
      </c>
      <c r="BC11" s="17"/>
      <c r="BD11" s="17">
        <v>6.1925004535462298E-2</v>
      </c>
      <c r="BE11" s="17">
        <v>9.5353970705509203E-2</v>
      </c>
      <c r="BF11" s="17">
        <v>0.10721676098672001</v>
      </c>
      <c r="BG11" s="17"/>
      <c r="BH11" s="17">
        <v>9.0097842841115397E-2</v>
      </c>
      <c r="BI11" s="17">
        <v>5.7524662990797601E-2</v>
      </c>
      <c r="BJ11" s="17">
        <v>9.9630951327721901E-2</v>
      </c>
      <c r="BK11" s="17"/>
      <c r="BL11" s="17">
        <v>7.9268598041524196E-2</v>
      </c>
      <c r="BM11" s="17">
        <v>5.9454710256755798E-2</v>
      </c>
      <c r="BN11" s="17">
        <v>5.0558804934448101E-2</v>
      </c>
      <c r="BO11" s="17"/>
      <c r="BP11" s="17">
        <v>6.5891234697848494E-2</v>
      </c>
      <c r="BQ11" s="17">
        <v>0.10865001632100001</v>
      </c>
      <c r="BR11" s="17"/>
      <c r="BS11" s="17">
        <v>8.8030104533994999E-2</v>
      </c>
      <c r="BT11" s="17">
        <v>7.4705675565370999E-2</v>
      </c>
      <c r="BU11" s="17">
        <v>9.0524084175310895E-2</v>
      </c>
      <c r="BV11" s="17">
        <v>9.3374719316734203E-2</v>
      </c>
      <c r="BW11" s="17"/>
      <c r="BX11" s="17">
        <v>8.9074087316302106E-2</v>
      </c>
      <c r="BY11" s="17">
        <v>3.9480142941729197E-2</v>
      </c>
      <c r="BZ11" s="17">
        <v>9.2777899973237196E-2</v>
      </c>
      <c r="CA11" s="17"/>
      <c r="CB11" s="17">
        <v>6.7622824957122601E-2</v>
      </c>
      <c r="CC11" s="17">
        <v>1.2722306249634999E-2</v>
      </c>
      <c r="CD11" s="17">
        <v>0.173839454532039</v>
      </c>
      <c r="CE11" s="17">
        <v>6.0985865062897202E-2</v>
      </c>
      <c r="CF11" s="17">
        <v>3.0987233422009101E-2</v>
      </c>
      <c r="CG11" s="17">
        <v>0.16355075417180101</v>
      </c>
      <c r="CH11" s="17"/>
      <c r="CI11" s="17">
        <v>9.0255856058373399E-2</v>
      </c>
      <c r="CJ11" s="17">
        <v>6.3968415233600903E-2</v>
      </c>
      <c r="CK11" s="17">
        <v>0.13962693804097001</v>
      </c>
      <c r="CL11" s="17">
        <v>9.1336644339516798E-2</v>
      </c>
    </row>
    <row r="12" spans="2:90" ht="29" x14ac:dyDescent="0.35">
      <c r="B12" s="21" t="s">
        <v>178</v>
      </c>
      <c r="C12" s="17">
        <v>0.21371459857945499</v>
      </c>
      <c r="D12" s="17">
        <v>0.20453820725347799</v>
      </c>
      <c r="E12" s="17">
        <v>0.222886787105498</v>
      </c>
      <c r="F12" s="17"/>
      <c r="G12" s="17">
        <v>0.21268381609794501</v>
      </c>
      <c r="H12" s="17">
        <v>0.221851100808032</v>
      </c>
      <c r="I12" s="17">
        <v>0.19351535951526999</v>
      </c>
      <c r="J12" s="17">
        <v>0.234768300627717</v>
      </c>
      <c r="K12" s="17">
        <v>0.209527849209656</v>
      </c>
      <c r="L12" s="17">
        <v>0.18486675977983499</v>
      </c>
      <c r="M12" s="17">
        <v>0.225117013173147</v>
      </c>
      <c r="N12" s="17">
        <v>0.21088609943463299</v>
      </c>
      <c r="O12" s="17">
        <v>0.22874635055607501</v>
      </c>
      <c r="P12" s="17"/>
      <c r="Q12" s="17">
        <v>0.2131532311288</v>
      </c>
      <c r="R12" s="17">
        <v>0.15171171113815701</v>
      </c>
      <c r="S12" s="17">
        <v>0.23054194610137599</v>
      </c>
      <c r="T12" s="17">
        <v>0.216823793199895</v>
      </c>
      <c r="U12" s="17"/>
      <c r="V12" s="17">
        <v>0.21030972791202701</v>
      </c>
      <c r="W12" s="17">
        <v>0.188542977061008</v>
      </c>
      <c r="X12" s="17">
        <v>0.23339926848034101</v>
      </c>
      <c r="Y12" s="17">
        <v>0.188574234050811</v>
      </c>
      <c r="Z12" s="17">
        <v>0.22512624572645401</v>
      </c>
      <c r="AA12" s="17">
        <v>0.25817465809073298</v>
      </c>
      <c r="AB12" s="17">
        <v>0.21830954435227701</v>
      </c>
      <c r="AC12" s="17">
        <v>0.21899823424698001</v>
      </c>
      <c r="AD12" s="17">
        <v>0.20347600416050399</v>
      </c>
      <c r="AE12" s="17"/>
      <c r="AF12" s="17">
        <v>0.261366638658102</v>
      </c>
      <c r="AG12" s="17">
        <v>0.198402722750223</v>
      </c>
      <c r="AH12" s="17">
        <v>0.221639456698416</v>
      </c>
      <c r="AI12" s="17">
        <v>0.18870005792050701</v>
      </c>
      <c r="AJ12" s="17">
        <v>0.20088176389076601</v>
      </c>
      <c r="AK12" s="17">
        <v>0.19913186843708999</v>
      </c>
      <c r="AL12" s="17"/>
      <c r="AM12" s="17">
        <v>0.254735292159461</v>
      </c>
      <c r="AN12" s="17">
        <v>0.30636645179801197</v>
      </c>
      <c r="AO12" s="17">
        <v>0.24084322789934101</v>
      </c>
      <c r="AP12" s="17">
        <v>0.27499571194253097</v>
      </c>
      <c r="AQ12" s="17">
        <v>0.243688832739587</v>
      </c>
      <c r="AR12" s="17">
        <v>0.17331630736386799</v>
      </c>
      <c r="AS12" s="17">
        <v>0.183674943209678</v>
      </c>
      <c r="AT12" s="17">
        <v>0.13403802131249801</v>
      </c>
      <c r="AU12" s="17">
        <v>0.21403614168528301</v>
      </c>
      <c r="AV12" s="17">
        <v>0.20609810538716</v>
      </c>
      <c r="AW12" s="17">
        <v>0.21821854956599701</v>
      </c>
      <c r="AX12" s="17">
        <v>0.164506913162728</v>
      </c>
      <c r="AY12" s="17">
        <v>0.20899391952015001</v>
      </c>
      <c r="AZ12" s="17">
        <v>0.19954927340412801</v>
      </c>
      <c r="BA12" s="17">
        <v>0.224369397395009</v>
      </c>
      <c r="BB12" s="17">
        <v>0.118866977580058</v>
      </c>
      <c r="BC12" s="17"/>
      <c r="BD12" s="17">
        <v>0.18497410809036699</v>
      </c>
      <c r="BE12" s="17">
        <v>0.225876812446234</v>
      </c>
      <c r="BF12" s="17">
        <v>0.223371849890146</v>
      </c>
      <c r="BG12" s="17"/>
      <c r="BH12" s="17">
        <v>0.21125086919187699</v>
      </c>
      <c r="BI12" s="17">
        <v>0.18365632121741499</v>
      </c>
      <c r="BJ12" s="17">
        <v>0.19593456752911001</v>
      </c>
      <c r="BK12" s="17"/>
      <c r="BL12" s="17">
        <v>0.18703625192026899</v>
      </c>
      <c r="BM12" s="17">
        <v>0.14327232532891199</v>
      </c>
      <c r="BN12" s="17">
        <v>0.14978739624055601</v>
      </c>
      <c r="BO12" s="17"/>
      <c r="BP12" s="17">
        <v>0.21124129431750699</v>
      </c>
      <c r="BQ12" s="17">
        <v>0.22547453125174899</v>
      </c>
      <c r="BR12" s="17"/>
      <c r="BS12" s="17">
        <v>0.15039303391872999</v>
      </c>
      <c r="BT12" s="17">
        <v>0.20799890570844601</v>
      </c>
      <c r="BU12" s="17">
        <v>0.21608453790872501</v>
      </c>
      <c r="BV12" s="17">
        <v>0.22540520055329899</v>
      </c>
      <c r="BW12" s="17"/>
      <c r="BX12" s="17">
        <v>0.20197831726702201</v>
      </c>
      <c r="BY12" s="17">
        <v>0.12582471416920901</v>
      </c>
      <c r="BZ12" s="17">
        <v>0.220278156312781</v>
      </c>
      <c r="CA12" s="17"/>
      <c r="CB12" s="17">
        <v>0.19983220393624301</v>
      </c>
      <c r="CC12" s="17">
        <v>7.7954675981081606E-2</v>
      </c>
      <c r="CD12" s="17">
        <v>0.35318845928010001</v>
      </c>
      <c r="CE12" s="17">
        <v>0.19743674478108</v>
      </c>
      <c r="CF12" s="17">
        <v>7.4387230743197905E-2</v>
      </c>
      <c r="CG12" s="17">
        <v>0.31908775141830997</v>
      </c>
      <c r="CH12" s="17"/>
      <c r="CI12" s="17">
        <v>0.22219475174390299</v>
      </c>
      <c r="CJ12" s="17">
        <v>0.174020939367135</v>
      </c>
      <c r="CK12" s="17">
        <v>0.366283552625016</v>
      </c>
      <c r="CL12" s="17">
        <v>0.194613655099107</v>
      </c>
    </row>
    <row r="13" spans="2:90" x14ac:dyDescent="0.35">
      <c r="B13" s="21" t="s">
        <v>179</v>
      </c>
      <c r="C13" s="17">
        <v>0.226737296615969</v>
      </c>
      <c r="D13" s="17">
        <v>0.22881705956906301</v>
      </c>
      <c r="E13" s="17">
        <v>0.225169189998432</v>
      </c>
      <c r="F13" s="17"/>
      <c r="G13" s="17">
        <v>0.184802623162932</v>
      </c>
      <c r="H13" s="17">
        <v>0.24198382756294901</v>
      </c>
      <c r="I13" s="17">
        <v>0.21694327716846901</v>
      </c>
      <c r="J13" s="17">
        <v>0.23157871664060101</v>
      </c>
      <c r="K13" s="17">
        <v>0.25227995734599601</v>
      </c>
      <c r="L13" s="17">
        <v>0.25919391340991998</v>
      </c>
      <c r="M13" s="17">
        <v>0.19938471734027599</v>
      </c>
      <c r="N13" s="17">
        <v>0.24795805966657</v>
      </c>
      <c r="O13" s="17">
        <v>0.206962487726157</v>
      </c>
      <c r="P13" s="17"/>
      <c r="Q13" s="17">
        <v>0.23024269217796201</v>
      </c>
      <c r="R13" s="17">
        <v>0.17367106461464801</v>
      </c>
      <c r="S13" s="17">
        <v>0.18649289207485201</v>
      </c>
      <c r="T13" s="17">
        <v>0.229903028676091</v>
      </c>
      <c r="U13" s="17"/>
      <c r="V13" s="17">
        <v>0.19396380131666</v>
      </c>
      <c r="W13" s="17">
        <v>0.256971326860162</v>
      </c>
      <c r="X13" s="17">
        <v>0.201526116412693</v>
      </c>
      <c r="Y13" s="17">
        <v>0.242389015579518</v>
      </c>
      <c r="Z13" s="17">
        <v>0.18060897386769501</v>
      </c>
      <c r="AA13" s="17">
        <v>0.240477097722056</v>
      </c>
      <c r="AB13" s="17">
        <v>0.25663249981310998</v>
      </c>
      <c r="AC13" s="17">
        <v>0.28112875547737798</v>
      </c>
      <c r="AD13" s="17">
        <v>0.21807534222039199</v>
      </c>
      <c r="AE13" s="17"/>
      <c r="AF13" s="17">
        <v>0.23149395283916799</v>
      </c>
      <c r="AG13" s="17">
        <v>0.21275925920473199</v>
      </c>
      <c r="AH13" s="17">
        <v>0.20759249277206801</v>
      </c>
      <c r="AI13" s="17">
        <v>0.237238069520052</v>
      </c>
      <c r="AJ13" s="17">
        <v>0.24363648532798399</v>
      </c>
      <c r="AK13" s="17">
        <v>0.224363001258786</v>
      </c>
      <c r="AL13" s="17"/>
      <c r="AM13" s="17">
        <v>0.21750903895255</v>
      </c>
      <c r="AN13" s="17">
        <v>0.19089840264288899</v>
      </c>
      <c r="AO13" s="17">
        <v>0.24818920875019401</v>
      </c>
      <c r="AP13" s="17">
        <v>0.22761066515341599</v>
      </c>
      <c r="AQ13" s="17">
        <v>0.14987096810556899</v>
      </c>
      <c r="AR13" s="17">
        <v>0.24998469115136701</v>
      </c>
      <c r="AS13" s="17">
        <v>0.23125055526194599</v>
      </c>
      <c r="AT13" s="17">
        <v>0.21977223203867699</v>
      </c>
      <c r="AU13" s="17">
        <v>0.275331169262025</v>
      </c>
      <c r="AV13" s="17">
        <v>0.28330036928894198</v>
      </c>
      <c r="AW13" s="17">
        <v>0.20835540149989701</v>
      </c>
      <c r="AX13" s="17">
        <v>0.24864841425304399</v>
      </c>
      <c r="AY13" s="17">
        <v>0.23761390709152699</v>
      </c>
      <c r="AZ13" s="17">
        <v>0.14023725573562801</v>
      </c>
      <c r="BA13" s="17">
        <v>0.223517539724335</v>
      </c>
      <c r="BB13" s="17">
        <v>0.172195105837541</v>
      </c>
      <c r="BC13" s="17"/>
      <c r="BD13" s="17">
        <v>0.24665485854859501</v>
      </c>
      <c r="BE13" s="17">
        <v>0.232910609193341</v>
      </c>
      <c r="BF13" s="17">
        <v>0.212436313625495</v>
      </c>
      <c r="BG13" s="17"/>
      <c r="BH13" s="17">
        <v>0.226815001867755</v>
      </c>
      <c r="BI13" s="17">
        <v>0.211147182623493</v>
      </c>
      <c r="BJ13" s="17">
        <v>0.24883066003686399</v>
      </c>
      <c r="BK13" s="17"/>
      <c r="BL13" s="17">
        <v>0.27456803019394099</v>
      </c>
      <c r="BM13" s="17">
        <v>0.26053853052272102</v>
      </c>
      <c r="BN13" s="17">
        <v>0.15454587560306801</v>
      </c>
      <c r="BO13" s="17"/>
      <c r="BP13" s="17">
        <v>0.20717398068083501</v>
      </c>
      <c r="BQ13" s="17">
        <v>0.22156583138143099</v>
      </c>
      <c r="BR13" s="17"/>
      <c r="BS13" s="17">
        <v>0.23086971025592401</v>
      </c>
      <c r="BT13" s="17">
        <v>0.23910721370901</v>
      </c>
      <c r="BU13" s="17">
        <v>0.24010822711461899</v>
      </c>
      <c r="BV13" s="17">
        <v>0.21646653878925101</v>
      </c>
      <c r="BW13" s="17"/>
      <c r="BX13" s="17">
        <v>0.19809972653511099</v>
      </c>
      <c r="BY13" s="17">
        <v>0.28747331058821102</v>
      </c>
      <c r="BZ13" s="17">
        <v>0.22584212944520399</v>
      </c>
      <c r="CA13" s="17"/>
      <c r="CB13" s="17">
        <v>0.29184120404514702</v>
      </c>
      <c r="CC13" s="17">
        <v>0.15306106388250601</v>
      </c>
      <c r="CD13" s="17">
        <v>0.22531840264946901</v>
      </c>
      <c r="CE13" s="17">
        <v>0.27973722226693098</v>
      </c>
      <c r="CF13" s="17">
        <v>0.18160065893776201</v>
      </c>
      <c r="CG13" s="17">
        <v>0.21522046126859501</v>
      </c>
      <c r="CH13" s="17"/>
      <c r="CI13" s="17">
        <v>0.24233029688298799</v>
      </c>
      <c r="CJ13" s="17">
        <v>0.20852072577588901</v>
      </c>
      <c r="CK13" s="17">
        <v>0.21349874853605599</v>
      </c>
      <c r="CL13" s="17">
        <v>0.23750652472349601</v>
      </c>
    </row>
    <row r="14" spans="2:90" x14ac:dyDescent="0.35">
      <c r="B14" s="21" t="s">
        <v>180</v>
      </c>
      <c r="C14" s="17">
        <v>0.18643072501565</v>
      </c>
      <c r="D14" s="17">
        <v>0.17601322903953201</v>
      </c>
      <c r="E14" s="17">
        <v>0.19784928092228499</v>
      </c>
      <c r="F14" s="17"/>
      <c r="G14" s="17">
        <v>0.22057041757578699</v>
      </c>
      <c r="H14" s="17">
        <v>0.19821743420840501</v>
      </c>
      <c r="I14" s="17">
        <v>0.206637761022053</v>
      </c>
      <c r="J14" s="17">
        <v>0.19111167920175301</v>
      </c>
      <c r="K14" s="17">
        <v>0.203185860052946</v>
      </c>
      <c r="L14" s="17">
        <v>0.153172061496197</v>
      </c>
      <c r="M14" s="17">
        <v>0.16722529503640901</v>
      </c>
      <c r="N14" s="17">
        <v>0.18253092450057701</v>
      </c>
      <c r="O14" s="17">
        <v>0.16185425790527699</v>
      </c>
      <c r="P14" s="17"/>
      <c r="Q14" s="17">
        <v>0.189493971050335</v>
      </c>
      <c r="R14" s="17">
        <v>0.18998796928672701</v>
      </c>
      <c r="S14" s="17">
        <v>0.17835690752313699</v>
      </c>
      <c r="T14" s="17">
        <v>0.18893637964002299</v>
      </c>
      <c r="U14" s="17"/>
      <c r="V14" s="17">
        <v>0.17493857195693199</v>
      </c>
      <c r="W14" s="17">
        <v>0.19356838618255601</v>
      </c>
      <c r="X14" s="17">
        <v>0.225350093552664</v>
      </c>
      <c r="Y14" s="17">
        <v>0.141080997827747</v>
      </c>
      <c r="Z14" s="17">
        <v>0.1834253894974</v>
      </c>
      <c r="AA14" s="17">
        <v>0.16389637778134999</v>
      </c>
      <c r="AB14" s="17">
        <v>0.18267361524706299</v>
      </c>
      <c r="AC14" s="17">
        <v>0.198050522981398</v>
      </c>
      <c r="AD14" s="17">
        <v>0.217939105122992</v>
      </c>
      <c r="AE14" s="17"/>
      <c r="AF14" s="17">
        <v>0.163351578927972</v>
      </c>
      <c r="AG14" s="17">
        <v>0.19993646030519599</v>
      </c>
      <c r="AH14" s="17">
        <v>0.19927090866333999</v>
      </c>
      <c r="AI14" s="17">
        <v>0.23437841885757399</v>
      </c>
      <c r="AJ14" s="17">
        <v>0.22729054782501301</v>
      </c>
      <c r="AK14" s="17">
        <v>0.15973930183270399</v>
      </c>
      <c r="AL14" s="17"/>
      <c r="AM14" s="17">
        <v>0.133314217285978</v>
      </c>
      <c r="AN14" s="17">
        <v>0.114812027797752</v>
      </c>
      <c r="AO14" s="17">
        <v>0.14154871285294501</v>
      </c>
      <c r="AP14" s="17">
        <v>0.18628275455936699</v>
      </c>
      <c r="AQ14" s="17">
        <v>0.23159536809223</v>
      </c>
      <c r="AR14" s="17">
        <v>0.16306237610478</v>
      </c>
      <c r="AS14" s="17">
        <v>0.213296809370496</v>
      </c>
      <c r="AT14" s="17">
        <v>0.252080684467829</v>
      </c>
      <c r="AU14" s="17">
        <v>0.160652109047633</v>
      </c>
      <c r="AV14" s="17">
        <v>0.205165203509974</v>
      </c>
      <c r="AW14" s="17">
        <v>0.225755975530605</v>
      </c>
      <c r="AX14" s="17">
        <v>0.23917416804219099</v>
      </c>
      <c r="AY14" s="17">
        <v>0.213400587009241</v>
      </c>
      <c r="AZ14" s="17">
        <v>0.20882382303629199</v>
      </c>
      <c r="BA14" s="17">
        <v>0.161656190114076</v>
      </c>
      <c r="BB14" s="17">
        <v>0.219421597736213</v>
      </c>
      <c r="BC14" s="17"/>
      <c r="BD14" s="17">
        <v>0.21787064617304699</v>
      </c>
      <c r="BE14" s="17">
        <v>0.17791755113986901</v>
      </c>
      <c r="BF14" s="17">
        <v>0.161047563442555</v>
      </c>
      <c r="BG14" s="17"/>
      <c r="BH14" s="17">
        <v>0.19527446184073499</v>
      </c>
      <c r="BI14" s="17">
        <v>0.177805509470645</v>
      </c>
      <c r="BJ14" s="17">
        <v>0.187287945984869</v>
      </c>
      <c r="BK14" s="17"/>
      <c r="BL14" s="17">
        <v>0.19632138672881599</v>
      </c>
      <c r="BM14" s="17">
        <v>0.251199523868471</v>
      </c>
      <c r="BN14" s="17">
        <v>0.238023954809814</v>
      </c>
      <c r="BO14" s="17"/>
      <c r="BP14" s="17">
        <v>0.20745058717627801</v>
      </c>
      <c r="BQ14" s="17">
        <v>0.17071914521471701</v>
      </c>
      <c r="BR14" s="17"/>
      <c r="BS14" s="17">
        <v>0.21217166298503301</v>
      </c>
      <c r="BT14" s="17">
        <v>0.169845420300996</v>
      </c>
      <c r="BU14" s="17">
        <v>0.205088407769008</v>
      </c>
      <c r="BV14" s="17">
        <v>0.17828419348627</v>
      </c>
      <c r="BW14" s="17"/>
      <c r="BX14" s="17">
        <v>0.26066050993721501</v>
      </c>
      <c r="BY14" s="17">
        <v>0.15411301644386699</v>
      </c>
      <c r="BZ14" s="17">
        <v>0.18106282631328899</v>
      </c>
      <c r="CA14" s="17"/>
      <c r="CB14" s="17">
        <v>0.20463020568238599</v>
      </c>
      <c r="CC14" s="17">
        <v>0.30113717429939002</v>
      </c>
      <c r="CD14" s="17">
        <v>9.3690558402971205E-2</v>
      </c>
      <c r="CE14" s="17">
        <v>0.22892359238017199</v>
      </c>
      <c r="CF14" s="17">
        <v>0.229643729823647</v>
      </c>
      <c r="CG14" s="17">
        <v>8.2815978687988706E-2</v>
      </c>
      <c r="CH14" s="17"/>
      <c r="CI14" s="17">
        <v>0.17192999413072399</v>
      </c>
      <c r="CJ14" s="17">
        <v>0.189082489588421</v>
      </c>
      <c r="CK14" s="17">
        <v>0.13465482873859899</v>
      </c>
      <c r="CL14" s="17">
        <v>0.20190111991317</v>
      </c>
    </row>
    <row r="15" spans="2:90" ht="29" x14ac:dyDescent="0.35">
      <c r="B15" s="21" t="s">
        <v>181</v>
      </c>
      <c r="C15" s="23">
        <v>0.21540190579071</v>
      </c>
      <c r="D15" s="23">
        <v>0.21561802502409499</v>
      </c>
      <c r="E15" s="23">
        <v>0.2173861686835</v>
      </c>
      <c r="F15" s="23"/>
      <c r="G15" s="23">
        <v>0.22855605261762299</v>
      </c>
      <c r="H15" s="23">
        <v>0.192435755295226</v>
      </c>
      <c r="I15" s="23">
        <v>0.200145927664962</v>
      </c>
      <c r="J15" s="23">
        <v>0.20486713829855199</v>
      </c>
      <c r="K15" s="23">
        <v>0.188880199230956</v>
      </c>
      <c r="L15" s="23">
        <v>0.23574451069180699</v>
      </c>
      <c r="M15" s="23">
        <v>0.251288650016111</v>
      </c>
      <c r="N15" s="23">
        <v>0.21936272243617599</v>
      </c>
      <c r="O15" s="23">
        <v>0.21344908080159899</v>
      </c>
      <c r="P15" s="23"/>
      <c r="Q15" s="23">
        <v>0.218925184240128</v>
      </c>
      <c r="R15" s="23">
        <v>0.34239544204063299</v>
      </c>
      <c r="S15" s="23">
        <v>0.19222671734925401</v>
      </c>
      <c r="T15" s="23">
        <v>0.20756732308180001</v>
      </c>
      <c r="U15" s="23"/>
      <c r="V15" s="23">
        <v>0.27025383199205699</v>
      </c>
      <c r="W15" s="23">
        <v>0.20185534340671399</v>
      </c>
      <c r="X15" s="23">
        <v>0.19268125674525199</v>
      </c>
      <c r="Y15" s="23">
        <v>0.243716657966632</v>
      </c>
      <c r="Z15" s="23">
        <v>0.19695159344618901</v>
      </c>
      <c r="AA15" s="23">
        <v>0.19399774714092499</v>
      </c>
      <c r="AB15" s="23">
        <v>0.18021773250557299</v>
      </c>
      <c r="AC15" s="23">
        <v>0.15705135062335501</v>
      </c>
      <c r="AD15" s="23">
        <v>0.233388360172334</v>
      </c>
      <c r="AE15" s="23"/>
      <c r="AF15" s="23">
        <v>0.19041311358291099</v>
      </c>
      <c r="AG15" s="23">
        <v>0.19148158089477599</v>
      </c>
      <c r="AH15" s="23">
        <v>0.19942002440836901</v>
      </c>
      <c r="AI15" s="23">
        <v>0.223490449001952</v>
      </c>
      <c r="AJ15" s="23">
        <v>0.17519910383824</v>
      </c>
      <c r="AK15" s="23">
        <v>0.274369911463965</v>
      </c>
      <c r="AL15" s="23"/>
      <c r="AM15" s="23">
        <v>0.218560612123124</v>
      </c>
      <c r="AN15" s="23">
        <v>0.17825310350763099</v>
      </c>
      <c r="AO15" s="23">
        <v>0.173884931181049</v>
      </c>
      <c r="AP15" s="23">
        <v>0.125429240306873</v>
      </c>
      <c r="AQ15" s="23">
        <v>0.17078135119907201</v>
      </c>
      <c r="AR15" s="23">
        <v>0.24666040086045199</v>
      </c>
      <c r="AS15" s="23">
        <v>0.24961343090114499</v>
      </c>
      <c r="AT15" s="23">
        <v>0.28236648247317297</v>
      </c>
      <c r="AU15" s="23">
        <v>0.19146270187345399</v>
      </c>
      <c r="AV15" s="23">
        <v>0.184023269324285</v>
      </c>
      <c r="AW15" s="23">
        <v>0.23280741503042901</v>
      </c>
      <c r="AX15" s="23">
        <v>0.21774252461118199</v>
      </c>
      <c r="AY15" s="23">
        <v>0.19915363293486099</v>
      </c>
      <c r="AZ15" s="23">
        <v>0.32075370978970502</v>
      </c>
      <c r="BA15" s="23">
        <v>0.245588529262151</v>
      </c>
      <c r="BB15" s="23">
        <v>0.37272321730087199</v>
      </c>
      <c r="BC15" s="23"/>
      <c r="BD15" s="23">
        <v>0.221598424355712</v>
      </c>
      <c r="BE15" s="23">
        <v>0.20239786169798099</v>
      </c>
      <c r="BF15" s="23">
        <v>0.226239348468948</v>
      </c>
      <c r="BG15" s="23"/>
      <c r="BH15" s="23">
        <v>0.210944268883689</v>
      </c>
      <c r="BI15" s="23">
        <v>0.30045955851320599</v>
      </c>
      <c r="BJ15" s="23">
        <v>0.210505286312236</v>
      </c>
      <c r="BK15" s="23"/>
      <c r="BL15" s="23">
        <v>0.196974492546791</v>
      </c>
      <c r="BM15" s="23">
        <v>0.237805285872216</v>
      </c>
      <c r="BN15" s="23">
        <v>0.34147279616861798</v>
      </c>
      <c r="BO15" s="23"/>
      <c r="BP15" s="23">
        <v>0.22184691781521401</v>
      </c>
      <c r="BQ15" s="23">
        <v>0.211251343970489</v>
      </c>
      <c r="BR15" s="23"/>
      <c r="BS15" s="23">
        <v>0.26658980255681602</v>
      </c>
      <c r="BT15" s="23">
        <v>0.22711065347616999</v>
      </c>
      <c r="BU15" s="23">
        <v>0.16700780532854401</v>
      </c>
      <c r="BV15" s="23">
        <v>0.22925507551714799</v>
      </c>
      <c r="BW15" s="23"/>
      <c r="BX15" s="23">
        <v>0.19726490564486501</v>
      </c>
      <c r="BY15" s="23">
        <v>0.32512745632711898</v>
      </c>
      <c r="BZ15" s="23">
        <v>0.21045604002434301</v>
      </c>
      <c r="CA15" s="23"/>
      <c r="CB15" s="23">
        <v>0.178853481727168</v>
      </c>
      <c r="CC15" s="23">
        <v>0.43254725432756402</v>
      </c>
      <c r="CD15" s="23">
        <v>5.9425557281640999E-2</v>
      </c>
      <c r="CE15" s="23">
        <v>0.19242146057196499</v>
      </c>
      <c r="CF15" s="23">
        <v>0.46650122492467</v>
      </c>
      <c r="CG15" s="23">
        <v>5.0312273208532203E-2</v>
      </c>
      <c r="CH15" s="23"/>
      <c r="CI15" s="23">
        <v>0.20258111638581699</v>
      </c>
      <c r="CJ15" s="23">
        <v>0.28390787273253498</v>
      </c>
      <c r="CK15" s="23">
        <v>7.6966235931924601E-2</v>
      </c>
      <c r="CL15" s="23">
        <v>0.21472181390772199</v>
      </c>
    </row>
    <row r="16" spans="2:90" x14ac:dyDescent="0.35">
      <c r="B16" s="16"/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CL20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186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175</v>
      </c>
      <c r="C9" s="17">
        <v>2.7743714845390201E-2</v>
      </c>
      <c r="D9" s="17">
        <v>2.7404097797969301E-2</v>
      </c>
      <c r="E9" s="17">
        <v>2.7837195988735099E-2</v>
      </c>
      <c r="F9" s="17"/>
      <c r="G9" s="17">
        <v>2.06466926629396E-2</v>
      </c>
      <c r="H9" s="17">
        <v>2.9937239689431201E-2</v>
      </c>
      <c r="I9" s="17">
        <v>4.2142756989046203E-2</v>
      </c>
      <c r="J9" s="17">
        <v>2.0192296961031302E-2</v>
      </c>
      <c r="K9" s="17">
        <v>2.7392918134545301E-2</v>
      </c>
      <c r="L9" s="17">
        <v>2.32252802036087E-2</v>
      </c>
      <c r="M9" s="17">
        <v>1.94901756882691E-2</v>
      </c>
      <c r="N9" s="17">
        <v>4.2968940377788999E-2</v>
      </c>
      <c r="O9" s="17">
        <v>2.3859042126264898E-2</v>
      </c>
      <c r="P9" s="17"/>
      <c r="Q9" s="17">
        <v>1.2591374794985E-2</v>
      </c>
      <c r="R9" s="17">
        <v>3.1551935450965601E-2</v>
      </c>
      <c r="S9" s="17">
        <v>4.5219760511621403E-2</v>
      </c>
      <c r="T9" s="17">
        <v>2.7557652663409701E-2</v>
      </c>
      <c r="U9" s="17"/>
      <c r="V9" s="17">
        <v>3.8489655535782201E-2</v>
      </c>
      <c r="W9" s="17">
        <v>1.4201741591557101E-2</v>
      </c>
      <c r="X9" s="17">
        <v>2.85794724972032E-2</v>
      </c>
      <c r="Y9" s="17">
        <v>3.0084691347889801E-2</v>
      </c>
      <c r="Z9" s="17">
        <v>2.5624913487224499E-2</v>
      </c>
      <c r="AA9" s="17">
        <v>2.29532497139893E-2</v>
      </c>
      <c r="AB9" s="17">
        <v>2.94361205863795E-2</v>
      </c>
      <c r="AC9" s="17">
        <v>5.0122381065382103E-2</v>
      </c>
      <c r="AD9" s="17">
        <v>2.4917343506957099E-2</v>
      </c>
      <c r="AE9" s="17"/>
      <c r="AF9" s="17">
        <v>2.50169754199383E-2</v>
      </c>
      <c r="AG9" s="17">
        <v>4.3561915767678601E-2</v>
      </c>
      <c r="AH9" s="17">
        <v>2.4434238007147599E-2</v>
      </c>
      <c r="AI9" s="17">
        <v>4.80635728460189E-2</v>
      </c>
      <c r="AJ9" s="17">
        <v>2.0747764094902602E-2</v>
      </c>
      <c r="AK9" s="17">
        <v>2.32588138342496E-2</v>
      </c>
      <c r="AL9" s="17"/>
      <c r="AM9" s="17">
        <v>6.4623539005424294E-2</v>
      </c>
      <c r="AN9" s="17">
        <v>4.1334272578308497E-2</v>
      </c>
      <c r="AO9" s="17">
        <v>4.86113710328697E-2</v>
      </c>
      <c r="AP9" s="17">
        <v>2.0995665137568599E-2</v>
      </c>
      <c r="AQ9" s="17">
        <v>4.5906399074608403E-2</v>
      </c>
      <c r="AR9" s="17">
        <v>1.6327917544347099E-2</v>
      </c>
      <c r="AS9" s="17">
        <v>1.70216206677767E-2</v>
      </c>
      <c r="AT9" s="17">
        <v>1.18912248557459E-2</v>
      </c>
      <c r="AU9" s="17">
        <v>2.2917124710694101E-2</v>
      </c>
      <c r="AV9" s="17">
        <v>5.5900112196210399E-3</v>
      </c>
      <c r="AW9" s="17">
        <v>3.4823765644639702E-2</v>
      </c>
      <c r="AX9" s="17">
        <v>6.0537016977786203E-3</v>
      </c>
      <c r="AY9" s="17">
        <v>3.0762992435387999E-2</v>
      </c>
      <c r="AZ9" s="17">
        <v>2.6294578934052099E-2</v>
      </c>
      <c r="BA9" s="17">
        <v>3.1901397936845703E-2</v>
      </c>
      <c r="BB9" s="17">
        <v>3.0549061361976701E-2</v>
      </c>
      <c r="BC9" s="17"/>
      <c r="BD9" s="17">
        <v>2.7108073865233E-2</v>
      </c>
      <c r="BE9" s="17">
        <v>2.7288628768150799E-2</v>
      </c>
      <c r="BF9" s="17">
        <v>2.4995640992877401E-2</v>
      </c>
      <c r="BG9" s="17"/>
      <c r="BH9" s="17">
        <v>2.6066146743080498E-2</v>
      </c>
      <c r="BI9" s="17">
        <v>3.0898061235742201E-2</v>
      </c>
      <c r="BJ9" s="17">
        <v>2.8077672479288499E-2</v>
      </c>
      <c r="BK9" s="17"/>
      <c r="BL9" s="17">
        <v>2.1305694608234602E-2</v>
      </c>
      <c r="BM9" s="17">
        <v>1.8748889595874601E-2</v>
      </c>
      <c r="BN9" s="17">
        <v>2.9874828334033401E-2</v>
      </c>
      <c r="BO9" s="17"/>
      <c r="BP9" s="17">
        <v>1.7223176698449399E-2</v>
      </c>
      <c r="BQ9" s="17">
        <v>2.8327941777553701E-2</v>
      </c>
      <c r="BR9" s="17"/>
      <c r="BS9" s="17">
        <v>3.5713469594625298E-2</v>
      </c>
      <c r="BT9" s="17">
        <v>3.5095461432213801E-2</v>
      </c>
      <c r="BU9" s="17">
        <v>2.0169489693273601E-2</v>
      </c>
      <c r="BV9" s="17">
        <v>2.4476133569464101E-2</v>
      </c>
      <c r="BW9" s="17"/>
      <c r="BX9" s="17">
        <v>2.2193712382110799E-2</v>
      </c>
      <c r="BY9" s="17">
        <v>2.5924962120181999E-2</v>
      </c>
      <c r="BZ9" s="17">
        <v>2.84053081389295E-2</v>
      </c>
      <c r="CA9" s="17"/>
      <c r="CB9" s="17">
        <v>1.9633765350563999E-2</v>
      </c>
      <c r="CC9" s="17">
        <v>5.5531994136083203E-3</v>
      </c>
      <c r="CD9" s="17">
        <v>2.4998565731403299E-2</v>
      </c>
      <c r="CE9" s="17">
        <v>2.88878951818244E-2</v>
      </c>
      <c r="CF9" s="17">
        <v>3.5013236667344301E-2</v>
      </c>
      <c r="CG9" s="17">
        <v>6.0368190289966102E-2</v>
      </c>
      <c r="CH9" s="17"/>
      <c r="CI9" s="17">
        <v>3.8139615711888002E-2</v>
      </c>
      <c r="CJ9" s="17">
        <v>3.0550743384085598E-2</v>
      </c>
      <c r="CK9" s="17">
        <v>2.46534382283361E-2</v>
      </c>
      <c r="CL9" s="17">
        <v>2.4578391140002299E-2</v>
      </c>
    </row>
    <row r="10" spans="2:90" x14ac:dyDescent="0.35">
      <c r="B10" s="21" t="s">
        <v>176</v>
      </c>
      <c r="C10" s="17">
        <v>3.73207311929118E-2</v>
      </c>
      <c r="D10" s="17">
        <v>3.8052696698935497E-2</v>
      </c>
      <c r="E10" s="17">
        <v>3.6480883647577803E-2</v>
      </c>
      <c r="F10" s="17"/>
      <c r="G10" s="17">
        <v>4.8978991465347101E-2</v>
      </c>
      <c r="H10" s="17">
        <v>2.6060523431623E-2</v>
      </c>
      <c r="I10" s="17">
        <v>2.6952075923256501E-2</v>
      </c>
      <c r="J10" s="17">
        <v>3.0449097581172299E-2</v>
      </c>
      <c r="K10" s="17">
        <v>2.3414755932235999E-2</v>
      </c>
      <c r="L10" s="17">
        <v>3.8332791570453703E-2</v>
      </c>
      <c r="M10" s="17">
        <v>5.93935589767891E-2</v>
      </c>
      <c r="N10" s="17">
        <v>3.3732533720993801E-2</v>
      </c>
      <c r="O10" s="17">
        <v>4.6078627241766097E-2</v>
      </c>
      <c r="P10" s="17"/>
      <c r="Q10" s="17">
        <v>3.2512798093449598E-2</v>
      </c>
      <c r="R10" s="17">
        <v>3.9468260286853199E-2</v>
      </c>
      <c r="S10" s="17">
        <v>5.2191572563488602E-2</v>
      </c>
      <c r="T10" s="17">
        <v>3.6154692133780801E-2</v>
      </c>
      <c r="U10" s="17"/>
      <c r="V10" s="17">
        <v>4.84632793763713E-2</v>
      </c>
      <c r="W10" s="17">
        <v>4.40334504007363E-2</v>
      </c>
      <c r="X10" s="17">
        <v>3.6816565403125202E-2</v>
      </c>
      <c r="Y10" s="17">
        <v>3.1141056390053799E-2</v>
      </c>
      <c r="Z10" s="17">
        <v>3.1333555910739899E-2</v>
      </c>
      <c r="AA10" s="17">
        <v>2.9795060996043499E-2</v>
      </c>
      <c r="AB10" s="17">
        <v>6.0383551742853397E-2</v>
      </c>
      <c r="AC10" s="17">
        <v>2.68062912872492E-2</v>
      </c>
      <c r="AD10" s="17">
        <v>1.72730984624286E-2</v>
      </c>
      <c r="AE10" s="17"/>
      <c r="AF10" s="17">
        <v>2.92004103529869E-2</v>
      </c>
      <c r="AG10" s="17">
        <v>4.7164462210104799E-2</v>
      </c>
      <c r="AH10" s="17">
        <v>5.5815476157360697E-2</v>
      </c>
      <c r="AI10" s="17">
        <v>1.21654762824801E-2</v>
      </c>
      <c r="AJ10" s="17">
        <v>4.1788476336218801E-2</v>
      </c>
      <c r="AK10" s="17">
        <v>3.3245079854589799E-2</v>
      </c>
      <c r="AL10" s="17"/>
      <c r="AM10" s="17">
        <v>3.4345505386712299E-2</v>
      </c>
      <c r="AN10" s="17">
        <v>1.49715692631383E-2</v>
      </c>
      <c r="AO10" s="17">
        <v>5.6865531429527397E-2</v>
      </c>
      <c r="AP10" s="17">
        <v>4.6058247785927403E-2</v>
      </c>
      <c r="AQ10" s="17">
        <v>4.6020178354370299E-2</v>
      </c>
      <c r="AR10" s="17">
        <v>5.3485951081395797E-2</v>
      </c>
      <c r="AS10" s="17">
        <v>4.5339073095957999E-2</v>
      </c>
      <c r="AT10" s="17">
        <v>3.07090099137797E-2</v>
      </c>
      <c r="AU10" s="17">
        <v>5.2184805843364497E-2</v>
      </c>
      <c r="AV10" s="17">
        <v>9.9691507312215499E-3</v>
      </c>
      <c r="AW10" s="17">
        <v>3.10550207040972E-2</v>
      </c>
      <c r="AX10" s="17">
        <v>3.4206704680270997E-2</v>
      </c>
      <c r="AY10" s="17">
        <v>2.8390183490611301E-2</v>
      </c>
      <c r="AZ10" s="17">
        <v>1.9660907241032099E-2</v>
      </c>
      <c r="BA10" s="17">
        <v>3.23582908080568E-2</v>
      </c>
      <c r="BB10" s="17">
        <v>4.5638286298933899E-2</v>
      </c>
      <c r="BC10" s="17"/>
      <c r="BD10" s="17">
        <v>3.9196336350053297E-2</v>
      </c>
      <c r="BE10" s="17">
        <v>3.3740153611628403E-2</v>
      </c>
      <c r="BF10" s="17">
        <v>3.7793519807695602E-2</v>
      </c>
      <c r="BG10" s="17"/>
      <c r="BH10" s="17">
        <v>3.5310365907945299E-2</v>
      </c>
      <c r="BI10" s="17">
        <v>3.7512167930263497E-2</v>
      </c>
      <c r="BJ10" s="17">
        <v>6.4355577882189402E-2</v>
      </c>
      <c r="BK10" s="17"/>
      <c r="BL10" s="17">
        <v>7.1766592846053398E-2</v>
      </c>
      <c r="BM10" s="17">
        <v>4.5100462369776703E-2</v>
      </c>
      <c r="BN10" s="17">
        <v>2.6720966982130799E-2</v>
      </c>
      <c r="BO10" s="17"/>
      <c r="BP10" s="17">
        <v>3.6037842857678401E-2</v>
      </c>
      <c r="BQ10" s="17">
        <v>3.9203900001665598E-2</v>
      </c>
      <c r="BR10" s="17"/>
      <c r="BS10" s="17">
        <v>2.28584428222906E-2</v>
      </c>
      <c r="BT10" s="17">
        <v>3.1075442161876798E-2</v>
      </c>
      <c r="BU10" s="17">
        <v>4.7748347358365098E-2</v>
      </c>
      <c r="BV10" s="17">
        <v>3.9627444726726899E-2</v>
      </c>
      <c r="BW10" s="17"/>
      <c r="BX10" s="17">
        <v>4.6172059629319501E-2</v>
      </c>
      <c r="BY10" s="17">
        <v>4.5658486235559299E-2</v>
      </c>
      <c r="BZ10" s="17">
        <v>3.5931485709741799E-2</v>
      </c>
      <c r="CA10" s="17"/>
      <c r="CB10" s="17">
        <v>1.7045837918342199E-2</v>
      </c>
      <c r="CC10" s="17">
        <v>1.34609008896072E-2</v>
      </c>
      <c r="CD10" s="17">
        <v>4.4071646016179897E-2</v>
      </c>
      <c r="CE10" s="17">
        <v>3.5996426770346202E-2</v>
      </c>
      <c r="CF10" s="17">
        <v>1.24625741178749E-2</v>
      </c>
      <c r="CG10" s="17">
        <v>0.102192588913562</v>
      </c>
      <c r="CH10" s="17"/>
      <c r="CI10" s="17">
        <v>3.8514405209470498E-2</v>
      </c>
      <c r="CJ10" s="17">
        <v>2.2253401440753801E-2</v>
      </c>
      <c r="CK10" s="17">
        <v>7.5111509246482799E-2</v>
      </c>
      <c r="CL10" s="17">
        <v>3.5880668217068298E-2</v>
      </c>
    </row>
    <row r="11" spans="2:90" x14ac:dyDescent="0.35">
      <c r="B11" s="21" t="s">
        <v>177</v>
      </c>
      <c r="C11" s="17">
        <v>6.5769515231576703E-2</v>
      </c>
      <c r="D11" s="17">
        <v>6.5814791946245094E-2</v>
      </c>
      <c r="E11" s="17">
        <v>6.6273278945878394E-2</v>
      </c>
      <c r="F11" s="17"/>
      <c r="G11" s="17">
        <v>4.6457640917754998E-2</v>
      </c>
      <c r="H11" s="17">
        <v>8.0235425826859996E-2</v>
      </c>
      <c r="I11" s="17">
        <v>6.3113558582393106E-2</v>
      </c>
      <c r="J11" s="17">
        <v>6.72575433231382E-2</v>
      </c>
      <c r="K11" s="17">
        <v>8.6626188499914797E-2</v>
      </c>
      <c r="L11" s="17">
        <v>7.3854129121630502E-2</v>
      </c>
      <c r="M11" s="17">
        <v>6.4076690230165601E-2</v>
      </c>
      <c r="N11" s="17">
        <v>5.4100797321376501E-2</v>
      </c>
      <c r="O11" s="17">
        <v>5.7888260377657902E-2</v>
      </c>
      <c r="P11" s="17"/>
      <c r="Q11" s="17">
        <v>7.3609609138559698E-2</v>
      </c>
      <c r="R11" s="17">
        <v>9.0168876881101104E-2</v>
      </c>
      <c r="S11" s="17">
        <v>5.94887029803308E-2</v>
      </c>
      <c r="T11" s="17">
        <v>6.2485325954525002E-2</v>
      </c>
      <c r="U11" s="17"/>
      <c r="V11" s="17">
        <v>6.2960321687003204E-2</v>
      </c>
      <c r="W11" s="17">
        <v>6.6431715387460399E-2</v>
      </c>
      <c r="X11" s="17">
        <v>4.4432056230616003E-2</v>
      </c>
      <c r="Y11" s="17">
        <v>9.4500430692074297E-2</v>
      </c>
      <c r="Z11" s="17">
        <v>7.3172815894254603E-2</v>
      </c>
      <c r="AA11" s="17">
        <v>8.9787496018070206E-2</v>
      </c>
      <c r="AB11" s="17">
        <v>5.34055997616922E-2</v>
      </c>
      <c r="AC11" s="17">
        <v>1.56063342808219E-2</v>
      </c>
      <c r="AD11" s="17">
        <v>6.2628586896831206E-2</v>
      </c>
      <c r="AE11" s="17"/>
      <c r="AF11" s="17">
        <v>6.1004234963558501E-2</v>
      </c>
      <c r="AG11" s="17">
        <v>5.7622483339941799E-2</v>
      </c>
      <c r="AH11" s="17">
        <v>8.7341820617179294E-2</v>
      </c>
      <c r="AI11" s="17">
        <v>5.91699050468407E-2</v>
      </c>
      <c r="AJ11" s="17">
        <v>6.4684964442540599E-2</v>
      </c>
      <c r="AK11" s="17">
        <v>6.8880043834090798E-2</v>
      </c>
      <c r="AL11" s="17"/>
      <c r="AM11" s="17">
        <v>4.1785701745562703E-2</v>
      </c>
      <c r="AN11" s="17">
        <v>5.8616059648275598E-2</v>
      </c>
      <c r="AO11" s="17">
        <v>8.6558664036092706E-2</v>
      </c>
      <c r="AP11" s="17">
        <v>2.9513475805680499E-2</v>
      </c>
      <c r="AQ11" s="17">
        <v>6.0033197674564401E-2</v>
      </c>
      <c r="AR11" s="17">
        <v>6.5552102700721801E-2</v>
      </c>
      <c r="AS11" s="17">
        <v>5.2088680469607802E-2</v>
      </c>
      <c r="AT11" s="17">
        <v>6.7774723087254699E-2</v>
      </c>
      <c r="AU11" s="17">
        <v>0.112421238726798</v>
      </c>
      <c r="AV11" s="17">
        <v>0.12515117423809399</v>
      </c>
      <c r="AW11" s="17">
        <v>2.5445429973145299E-2</v>
      </c>
      <c r="AX11" s="17">
        <v>5.9893268628346701E-2</v>
      </c>
      <c r="AY11" s="17">
        <v>7.6115245985196395E-2</v>
      </c>
      <c r="AZ11" s="17">
        <v>6.2804867723296104E-2</v>
      </c>
      <c r="BA11" s="17">
        <v>0.11891894820131201</v>
      </c>
      <c r="BB11" s="17">
        <v>5.85286618109516E-2</v>
      </c>
      <c r="BC11" s="17"/>
      <c r="BD11" s="17">
        <v>6.1550323012429901E-2</v>
      </c>
      <c r="BE11" s="17">
        <v>6.8850341208352706E-2</v>
      </c>
      <c r="BF11" s="17">
        <v>6.3632909953523206E-2</v>
      </c>
      <c r="BG11" s="17"/>
      <c r="BH11" s="17">
        <v>5.9481609454893003E-2</v>
      </c>
      <c r="BI11" s="17">
        <v>8.7882010709059002E-2</v>
      </c>
      <c r="BJ11" s="17">
        <v>6.1457164202505403E-2</v>
      </c>
      <c r="BK11" s="17"/>
      <c r="BL11" s="17">
        <v>4.2311371986529601E-2</v>
      </c>
      <c r="BM11" s="17">
        <v>6.2791698237628396E-2</v>
      </c>
      <c r="BN11" s="17">
        <v>5.6654003121030999E-2</v>
      </c>
      <c r="BO11" s="17"/>
      <c r="BP11" s="17">
        <v>6.0922920488571897E-2</v>
      </c>
      <c r="BQ11" s="17">
        <v>6.6679928465500499E-2</v>
      </c>
      <c r="BR11" s="17"/>
      <c r="BS11" s="17">
        <v>4.6556856009966702E-2</v>
      </c>
      <c r="BT11" s="17">
        <v>5.5326385800856498E-2</v>
      </c>
      <c r="BU11" s="17">
        <v>8.0693961624955193E-2</v>
      </c>
      <c r="BV11" s="17">
        <v>6.80114147517481E-2</v>
      </c>
      <c r="BW11" s="17"/>
      <c r="BX11" s="17">
        <v>3.6070685410188597E-2</v>
      </c>
      <c r="BY11" s="17">
        <v>2.5899748043976802E-2</v>
      </c>
      <c r="BZ11" s="17">
        <v>7.1161743571761901E-2</v>
      </c>
      <c r="CA11" s="17"/>
      <c r="CB11" s="17">
        <v>4.1780833175509902E-2</v>
      </c>
      <c r="CC11" s="17">
        <v>9.9308468875664493E-3</v>
      </c>
      <c r="CD11" s="17">
        <v>9.3522603372390697E-2</v>
      </c>
      <c r="CE11" s="17">
        <v>5.3291792403138798E-2</v>
      </c>
      <c r="CF11" s="17">
        <v>3.7316409928288899E-2</v>
      </c>
      <c r="CG11" s="17">
        <v>0.157205526390615</v>
      </c>
      <c r="CH11" s="17"/>
      <c r="CI11" s="17">
        <v>0.125792947060441</v>
      </c>
      <c r="CJ11" s="17">
        <v>3.7225966017067E-2</v>
      </c>
      <c r="CK11" s="17">
        <v>0.105059372881795</v>
      </c>
      <c r="CL11" s="17">
        <v>5.8680040015124599E-2</v>
      </c>
    </row>
    <row r="12" spans="2:90" ht="29" x14ac:dyDescent="0.35">
      <c r="B12" s="21" t="s">
        <v>178</v>
      </c>
      <c r="C12" s="17">
        <v>0.20250444829101899</v>
      </c>
      <c r="D12" s="17">
        <v>0.20582650464108301</v>
      </c>
      <c r="E12" s="17">
        <v>0.20198553864003299</v>
      </c>
      <c r="F12" s="17"/>
      <c r="G12" s="17">
        <v>0.18644746532001599</v>
      </c>
      <c r="H12" s="17">
        <v>0.23230036050391001</v>
      </c>
      <c r="I12" s="17">
        <v>0.218027321477122</v>
      </c>
      <c r="J12" s="17">
        <v>0.19900385527766101</v>
      </c>
      <c r="K12" s="17">
        <v>0.208920607328139</v>
      </c>
      <c r="L12" s="17">
        <v>0.21052933885878999</v>
      </c>
      <c r="M12" s="17">
        <v>0.171453981458177</v>
      </c>
      <c r="N12" s="17">
        <v>0.20798117675230601</v>
      </c>
      <c r="O12" s="17">
        <v>0.19086672448995701</v>
      </c>
      <c r="P12" s="17"/>
      <c r="Q12" s="17">
        <v>0.20570353757728099</v>
      </c>
      <c r="R12" s="17">
        <v>0.194166576565898</v>
      </c>
      <c r="S12" s="17">
        <v>0.191213890782712</v>
      </c>
      <c r="T12" s="17">
        <v>0.201296154355315</v>
      </c>
      <c r="U12" s="17"/>
      <c r="V12" s="17">
        <v>0.199834483941249</v>
      </c>
      <c r="W12" s="17">
        <v>0.15033281278392299</v>
      </c>
      <c r="X12" s="17">
        <v>0.18700649557604099</v>
      </c>
      <c r="Y12" s="17">
        <v>0.26698552331951098</v>
      </c>
      <c r="Z12" s="17">
        <v>0.17740132828875099</v>
      </c>
      <c r="AA12" s="17">
        <v>0.244178394304889</v>
      </c>
      <c r="AB12" s="17">
        <v>0.227268325274463</v>
      </c>
      <c r="AC12" s="17">
        <v>0.21796710724046101</v>
      </c>
      <c r="AD12" s="17">
        <v>0.187739158808885</v>
      </c>
      <c r="AE12" s="17"/>
      <c r="AF12" s="17">
        <v>0.23544567729737401</v>
      </c>
      <c r="AG12" s="17">
        <v>0.191740751503055</v>
      </c>
      <c r="AH12" s="17">
        <v>0.171474424122286</v>
      </c>
      <c r="AI12" s="17">
        <v>0.175739381815881</v>
      </c>
      <c r="AJ12" s="17">
        <v>0.19239775699530801</v>
      </c>
      <c r="AK12" s="17">
        <v>0.20324786036190401</v>
      </c>
      <c r="AL12" s="17"/>
      <c r="AM12" s="17">
        <v>0.31135160220549102</v>
      </c>
      <c r="AN12" s="17">
        <v>0.33508778390018201</v>
      </c>
      <c r="AO12" s="17">
        <v>0.19840979177825299</v>
      </c>
      <c r="AP12" s="17">
        <v>0.30244856547107302</v>
      </c>
      <c r="AQ12" s="17">
        <v>0.19032332774257399</v>
      </c>
      <c r="AR12" s="17">
        <v>0.20252959013771701</v>
      </c>
      <c r="AS12" s="17">
        <v>0.13939679908533101</v>
      </c>
      <c r="AT12" s="17">
        <v>0.165090061178264</v>
      </c>
      <c r="AU12" s="17">
        <v>0.17004318719166001</v>
      </c>
      <c r="AV12" s="17">
        <v>0.17957073394852199</v>
      </c>
      <c r="AW12" s="17">
        <v>0.20105396722079799</v>
      </c>
      <c r="AX12" s="17">
        <v>8.1425209810140398E-2</v>
      </c>
      <c r="AY12" s="17">
        <v>0.13351686362016399</v>
      </c>
      <c r="AZ12" s="17">
        <v>0.21226220351689201</v>
      </c>
      <c r="BA12" s="17">
        <v>0.19351660319608199</v>
      </c>
      <c r="BB12" s="17">
        <v>0.133256774635442</v>
      </c>
      <c r="BC12" s="17"/>
      <c r="BD12" s="17">
        <v>0.19557108725660899</v>
      </c>
      <c r="BE12" s="17">
        <v>0.21181982159252799</v>
      </c>
      <c r="BF12" s="17">
        <v>0.19829124072861101</v>
      </c>
      <c r="BG12" s="17"/>
      <c r="BH12" s="17">
        <v>0.20173411403112901</v>
      </c>
      <c r="BI12" s="17">
        <v>0.17099000139874099</v>
      </c>
      <c r="BJ12" s="17">
        <v>0.17035994606176899</v>
      </c>
      <c r="BK12" s="17"/>
      <c r="BL12" s="17">
        <v>0.16622751831774699</v>
      </c>
      <c r="BM12" s="17">
        <v>0.141582195229525</v>
      </c>
      <c r="BN12" s="17">
        <v>0.119607406842791</v>
      </c>
      <c r="BO12" s="17"/>
      <c r="BP12" s="17">
        <v>0.154874648429384</v>
      </c>
      <c r="BQ12" s="17">
        <v>0.22058616484721899</v>
      </c>
      <c r="BR12" s="17"/>
      <c r="BS12" s="17">
        <v>0.170390523733429</v>
      </c>
      <c r="BT12" s="17">
        <v>0.19320380941658799</v>
      </c>
      <c r="BU12" s="17">
        <v>0.198388642827734</v>
      </c>
      <c r="BV12" s="17">
        <v>0.20488634469605099</v>
      </c>
      <c r="BW12" s="17"/>
      <c r="BX12" s="17">
        <v>0.139433404971401</v>
      </c>
      <c r="BY12" s="17">
        <v>0.18685141166660499</v>
      </c>
      <c r="BZ12" s="17">
        <v>0.209714685312551</v>
      </c>
      <c r="CA12" s="17"/>
      <c r="CB12" s="17">
        <v>0.156472073252588</v>
      </c>
      <c r="CC12" s="17">
        <v>0.13674318959999901</v>
      </c>
      <c r="CD12" s="17">
        <v>0.31003351585264899</v>
      </c>
      <c r="CE12" s="17">
        <v>0.14506166388237299</v>
      </c>
      <c r="CF12" s="17">
        <v>0.10128484930724101</v>
      </c>
      <c r="CG12" s="17">
        <v>0.32551316907576799</v>
      </c>
      <c r="CH12" s="17"/>
      <c r="CI12" s="17">
        <v>0.19893273608735401</v>
      </c>
      <c r="CJ12" s="17">
        <v>0.15442550446585401</v>
      </c>
      <c r="CK12" s="17">
        <v>0.369874271065532</v>
      </c>
      <c r="CL12" s="17">
        <v>0.18711331348895899</v>
      </c>
    </row>
    <row r="13" spans="2:90" x14ac:dyDescent="0.35">
      <c r="B13" s="21" t="s">
        <v>179</v>
      </c>
      <c r="C13" s="17">
        <v>0.25805669993526398</v>
      </c>
      <c r="D13" s="17">
        <v>0.251701257536599</v>
      </c>
      <c r="E13" s="17">
        <v>0.263535782692015</v>
      </c>
      <c r="F13" s="17"/>
      <c r="G13" s="17">
        <v>0.273804367398018</v>
      </c>
      <c r="H13" s="17">
        <v>0.20615088425645101</v>
      </c>
      <c r="I13" s="17">
        <v>0.28125961059805199</v>
      </c>
      <c r="J13" s="17">
        <v>0.283362617306463</v>
      </c>
      <c r="K13" s="17">
        <v>0.26081246321988699</v>
      </c>
      <c r="L13" s="17">
        <v>0.21765844356174699</v>
      </c>
      <c r="M13" s="17">
        <v>0.28299667068423301</v>
      </c>
      <c r="N13" s="17">
        <v>0.271545388896129</v>
      </c>
      <c r="O13" s="17">
        <v>0.245805890536026</v>
      </c>
      <c r="P13" s="17"/>
      <c r="Q13" s="17">
        <v>0.21719958650323301</v>
      </c>
      <c r="R13" s="17">
        <v>0.19325244376432599</v>
      </c>
      <c r="S13" s="17">
        <v>0.21823496266817999</v>
      </c>
      <c r="T13" s="17">
        <v>0.27164199243849801</v>
      </c>
      <c r="U13" s="17"/>
      <c r="V13" s="17">
        <v>0.21975129464276699</v>
      </c>
      <c r="W13" s="17">
        <v>0.275169994921518</v>
      </c>
      <c r="X13" s="17">
        <v>0.29114693672758901</v>
      </c>
      <c r="Y13" s="17">
        <v>0.22085894267957801</v>
      </c>
      <c r="Z13" s="17">
        <v>0.27577655462442302</v>
      </c>
      <c r="AA13" s="17">
        <v>0.26929740020263798</v>
      </c>
      <c r="AB13" s="17">
        <v>0.26804613502487301</v>
      </c>
      <c r="AC13" s="17">
        <v>0.32453173563597498</v>
      </c>
      <c r="AD13" s="17">
        <v>0.24006501239347899</v>
      </c>
      <c r="AE13" s="17"/>
      <c r="AF13" s="17">
        <v>0.253587520480893</v>
      </c>
      <c r="AG13" s="17">
        <v>0.26111166542236203</v>
      </c>
      <c r="AH13" s="17">
        <v>0.27160642548710701</v>
      </c>
      <c r="AI13" s="17">
        <v>0.28304554575938001</v>
      </c>
      <c r="AJ13" s="17">
        <v>0.27251774443170901</v>
      </c>
      <c r="AK13" s="17">
        <v>0.243840199873264</v>
      </c>
      <c r="AL13" s="17"/>
      <c r="AM13" s="17">
        <v>0.188374967644685</v>
      </c>
      <c r="AN13" s="17">
        <v>0.23824920847419201</v>
      </c>
      <c r="AO13" s="17">
        <v>0.20986856618265501</v>
      </c>
      <c r="AP13" s="17">
        <v>0.27466726208172998</v>
      </c>
      <c r="AQ13" s="17">
        <v>0.24432190802526199</v>
      </c>
      <c r="AR13" s="17">
        <v>0.27580298143790599</v>
      </c>
      <c r="AS13" s="17">
        <v>0.28005376773627</v>
      </c>
      <c r="AT13" s="17">
        <v>0.30224301954903199</v>
      </c>
      <c r="AU13" s="17">
        <v>0.24569220442023801</v>
      </c>
      <c r="AV13" s="17">
        <v>0.215378297972076</v>
      </c>
      <c r="AW13" s="17">
        <v>0.321920749259059</v>
      </c>
      <c r="AX13" s="17">
        <v>0.40029363277704</v>
      </c>
      <c r="AY13" s="17">
        <v>0.26844114888302101</v>
      </c>
      <c r="AZ13" s="17">
        <v>0.26092441456414001</v>
      </c>
      <c r="BA13" s="17">
        <v>0.198329057937189</v>
      </c>
      <c r="BB13" s="17">
        <v>0.156487067833495</v>
      </c>
      <c r="BC13" s="17"/>
      <c r="BD13" s="17">
        <v>0.276703354158925</v>
      </c>
      <c r="BE13" s="17">
        <v>0.24217326296302699</v>
      </c>
      <c r="BF13" s="17">
        <v>0.25839561523958898</v>
      </c>
      <c r="BG13" s="17"/>
      <c r="BH13" s="17">
        <v>0.26342506146531502</v>
      </c>
      <c r="BI13" s="17">
        <v>0.24183078814092299</v>
      </c>
      <c r="BJ13" s="17">
        <v>0.25999544912001499</v>
      </c>
      <c r="BK13" s="17"/>
      <c r="BL13" s="17">
        <v>0.30490099441915097</v>
      </c>
      <c r="BM13" s="17">
        <v>0.26687640035900101</v>
      </c>
      <c r="BN13" s="17">
        <v>0.26267942769757202</v>
      </c>
      <c r="BO13" s="17"/>
      <c r="BP13" s="17">
        <v>0.25072648418315002</v>
      </c>
      <c r="BQ13" s="17">
        <v>0.25059982260786301</v>
      </c>
      <c r="BR13" s="17"/>
      <c r="BS13" s="17">
        <v>0.26272144035213102</v>
      </c>
      <c r="BT13" s="17">
        <v>0.25935745613747502</v>
      </c>
      <c r="BU13" s="17">
        <v>0.253815256020411</v>
      </c>
      <c r="BV13" s="17">
        <v>0.27113203906463701</v>
      </c>
      <c r="BW13" s="17"/>
      <c r="BX13" s="17">
        <v>0.28522587381807402</v>
      </c>
      <c r="BY13" s="17">
        <v>0.28086910688199801</v>
      </c>
      <c r="BZ13" s="17">
        <v>0.25396326113894702</v>
      </c>
      <c r="CA13" s="17"/>
      <c r="CB13" s="17">
        <v>0.30393614943809699</v>
      </c>
      <c r="CC13" s="17">
        <v>0.19673806612401701</v>
      </c>
      <c r="CD13" s="17">
        <v>0.26971369111125298</v>
      </c>
      <c r="CE13" s="17">
        <v>0.32655922735728998</v>
      </c>
      <c r="CF13" s="17">
        <v>0.22666635200221899</v>
      </c>
      <c r="CG13" s="17">
        <v>0.207485021633488</v>
      </c>
      <c r="CH13" s="17"/>
      <c r="CI13" s="17">
        <v>0.255486475917094</v>
      </c>
      <c r="CJ13" s="17">
        <v>0.21445763114994401</v>
      </c>
      <c r="CK13" s="17">
        <v>0.26737872597362</v>
      </c>
      <c r="CL13" s="17">
        <v>0.28186610237851101</v>
      </c>
    </row>
    <row r="14" spans="2:90" x14ac:dyDescent="0.35">
      <c r="B14" s="21" t="s">
        <v>180</v>
      </c>
      <c r="C14" s="17">
        <v>0.20109001233590701</v>
      </c>
      <c r="D14" s="17">
        <v>0.20479340988655501</v>
      </c>
      <c r="E14" s="17">
        <v>0.196627909895286</v>
      </c>
      <c r="F14" s="17"/>
      <c r="G14" s="17">
        <v>0.202535726547798</v>
      </c>
      <c r="H14" s="17">
        <v>0.22521151986834101</v>
      </c>
      <c r="I14" s="17">
        <v>0.193724502352874</v>
      </c>
      <c r="J14" s="17">
        <v>0.24126393388595899</v>
      </c>
      <c r="K14" s="17">
        <v>0.178492964131968</v>
      </c>
      <c r="L14" s="17">
        <v>0.21731780672245299</v>
      </c>
      <c r="M14" s="17">
        <v>0.18849702540206201</v>
      </c>
      <c r="N14" s="17">
        <v>0.16739503560872401</v>
      </c>
      <c r="O14" s="17">
        <v>0.19870488198983999</v>
      </c>
      <c r="P14" s="17"/>
      <c r="Q14" s="17">
        <v>0.22899243321908599</v>
      </c>
      <c r="R14" s="17">
        <v>0.184700543183073</v>
      </c>
      <c r="S14" s="17">
        <v>0.222979955678586</v>
      </c>
      <c r="T14" s="17">
        <v>0.198928490494057</v>
      </c>
      <c r="U14" s="17"/>
      <c r="V14" s="17">
        <v>0.228778419319703</v>
      </c>
      <c r="W14" s="17">
        <v>0.251995019927238</v>
      </c>
      <c r="X14" s="17">
        <v>0.16728576196073</v>
      </c>
      <c r="Y14" s="17">
        <v>0.149897731091964</v>
      </c>
      <c r="Z14" s="17">
        <v>0.20449336976613999</v>
      </c>
      <c r="AA14" s="17">
        <v>0.159491616127824</v>
      </c>
      <c r="AB14" s="17">
        <v>0.178650024340896</v>
      </c>
      <c r="AC14" s="17">
        <v>0.18730145477371299</v>
      </c>
      <c r="AD14" s="17">
        <v>0.22462156292475899</v>
      </c>
      <c r="AE14" s="17"/>
      <c r="AF14" s="17">
        <v>0.17644600237303601</v>
      </c>
      <c r="AG14" s="17">
        <v>0.211307169225675</v>
      </c>
      <c r="AH14" s="17">
        <v>0.18899205044512701</v>
      </c>
      <c r="AI14" s="17">
        <v>0.226284008227707</v>
      </c>
      <c r="AJ14" s="17">
        <v>0.222289308151423</v>
      </c>
      <c r="AK14" s="17">
        <v>0.199405282126394</v>
      </c>
      <c r="AL14" s="17"/>
      <c r="AM14" s="17">
        <v>0.159835532468245</v>
      </c>
      <c r="AN14" s="17">
        <v>0.122078327985114</v>
      </c>
      <c r="AO14" s="17">
        <v>0.191084096099228</v>
      </c>
      <c r="AP14" s="17">
        <v>0.188827967774055</v>
      </c>
      <c r="AQ14" s="17">
        <v>0.20428095141109601</v>
      </c>
      <c r="AR14" s="17">
        <v>0.177154930212577</v>
      </c>
      <c r="AS14" s="17">
        <v>0.25303456505743999</v>
      </c>
      <c r="AT14" s="17">
        <v>0.18321027561469</v>
      </c>
      <c r="AU14" s="17">
        <v>0.19525573940111099</v>
      </c>
      <c r="AV14" s="17">
        <v>0.225817205409438</v>
      </c>
      <c r="AW14" s="17">
        <v>0.15654437382912101</v>
      </c>
      <c r="AX14" s="17">
        <v>0.22808797718973101</v>
      </c>
      <c r="AY14" s="17">
        <v>0.27885825051457802</v>
      </c>
      <c r="AZ14" s="17">
        <v>0.17701692106313499</v>
      </c>
      <c r="BA14" s="17">
        <v>0.15965893470196499</v>
      </c>
      <c r="BB14" s="17">
        <v>0.31424426960421398</v>
      </c>
      <c r="BC14" s="17"/>
      <c r="BD14" s="17">
        <v>0.20749776394764599</v>
      </c>
      <c r="BE14" s="17">
        <v>0.20763145636755301</v>
      </c>
      <c r="BF14" s="17">
        <v>0.19429532715720399</v>
      </c>
      <c r="BG14" s="17"/>
      <c r="BH14" s="17">
        <v>0.202391666036459</v>
      </c>
      <c r="BI14" s="17">
        <v>0.1986751513859</v>
      </c>
      <c r="BJ14" s="17">
        <v>0.24111371496904099</v>
      </c>
      <c r="BK14" s="17"/>
      <c r="BL14" s="17">
        <v>0.185872745094253</v>
      </c>
      <c r="BM14" s="17">
        <v>0.22741058297236699</v>
      </c>
      <c r="BN14" s="17">
        <v>0.22711499204989</v>
      </c>
      <c r="BO14" s="17"/>
      <c r="BP14" s="17">
        <v>0.248583972243305</v>
      </c>
      <c r="BQ14" s="17">
        <v>0.184328142178246</v>
      </c>
      <c r="BR14" s="17"/>
      <c r="BS14" s="17">
        <v>0.21484492719046699</v>
      </c>
      <c r="BT14" s="17">
        <v>0.22483174251558399</v>
      </c>
      <c r="BU14" s="17">
        <v>0.22045215664918599</v>
      </c>
      <c r="BV14" s="17">
        <v>0.167475511820109</v>
      </c>
      <c r="BW14" s="17"/>
      <c r="BX14" s="17">
        <v>0.205754561813596</v>
      </c>
      <c r="BY14" s="17">
        <v>0.19932100404633499</v>
      </c>
      <c r="BZ14" s="17">
        <v>0.20073660861585901</v>
      </c>
      <c r="CA14" s="17"/>
      <c r="CB14" s="17">
        <v>0.220876297323645</v>
      </c>
      <c r="CC14" s="17">
        <v>0.274127437818944</v>
      </c>
      <c r="CD14" s="17">
        <v>0.140902280805001</v>
      </c>
      <c r="CE14" s="17">
        <v>0.247551044001043</v>
      </c>
      <c r="CF14" s="17">
        <v>0.257813876529909</v>
      </c>
      <c r="CG14" s="17">
        <v>8.1004388074524494E-2</v>
      </c>
      <c r="CH14" s="17"/>
      <c r="CI14" s="17">
        <v>0.190954635833394</v>
      </c>
      <c r="CJ14" s="17">
        <v>0.23760132458529601</v>
      </c>
      <c r="CK14" s="17">
        <v>0.103760801271648</v>
      </c>
      <c r="CL14" s="17">
        <v>0.20773610969634501</v>
      </c>
    </row>
    <row r="15" spans="2:90" ht="29" x14ac:dyDescent="0.35">
      <c r="B15" s="21" t="s">
        <v>181</v>
      </c>
      <c r="C15" s="23">
        <v>0.20751487816793199</v>
      </c>
      <c r="D15" s="23">
        <v>0.206407241492613</v>
      </c>
      <c r="E15" s="23">
        <v>0.207259410190474</v>
      </c>
      <c r="F15" s="23"/>
      <c r="G15" s="23">
        <v>0.22112911568812699</v>
      </c>
      <c r="H15" s="23">
        <v>0.200104046423384</v>
      </c>
      <c r="I15" s="23">
        <v>0.17478017407725699</v>
      </c>
      <c r="J15" s="23">
        <v>0.15847065566457599</v>
      </c>
      <c r="K15" s="23">
        <v>0.21434010275331</v>
      </c>
      <c r="L15" s="23">
        <v>0.219082209961317</v>
      </c>
      <c r="M15" s="23">
        <v>0.214091897560305</v>
      </c>
      <c r="N15" s="23">
        <v>0.22227612732268201</v>
      </c>
      <c r="O15" s="23">
        <v>0.23679657323848799</v>
      </c>
      <c r="P15" s="23"/>
      <c r="Q15" s="23">
        <v>0.22939066067340599</v>
      </c>
      <c r="R15" s="23">
        <v>0.26669136386778303</v>
      </c>
      <c r="S15" s="23">
        <v>0.210671154815081</v>
      </c>
      <c r="T15" s="23">
        <v>0.201935691960415</v>
      </c>
      <c r="U15" s="23"/>
      <c r="V15" s="23">
        <v>0.20172254549712501</v>
      </c>
      <c r="W15" s="23">
        <v>0.19783526498756801</v>
      </c>
      <c r="X15" s="23">
        <v>0.24473271160469601</v>
      </c>
      <c r="Y15" s="23">
        <v>0.20653162447893</v>
      </c>
      <c r="Z15" s="23">
        <v>0.21219746202846701</v>
      </c>
      <c r="AA15" s="23">
        <v>0.18449678263654601</v>
      </c>
      <c r="AB15" s="23">
        <v>0.18281024326884199</v>
      </c>
      <c r="AC15" s="23">
        <v>0.17766469571639801</v>
      </c>
      <c r="AD15" s="23">
        <v>0.24275523700666099</v>
      </c>
      <c r="AE15" s="23"/>
      <c r="AF15" s="23">
        <v>0.219299179112214</v>
      </c>
      <c r="AG15" s="23">
        <v>0.18749155253118299</v>
      </c>
      <c r="AH15" s="23">
        <v>0.200335565163792</v>
      </c>
      <c r="AI15" s="23">
        <v>0.19553211002169099</v>
      </c>
      <c r="AJ15" s="23">
        <v>0.185573985547898</v>
      </c>
      <c r="AK15" s="23">
        <v>0.22812272011550799</v>
      </c>
      <c r="AL15" s="23"/>
      <c r="AM15" s="23">
        <v>0.19968315154388</v>
      </c>
      <c r="AN15" s="23">
        <v>0.18966277815079</v>
      </c>
      <c r="AO15" s="23">
        <v>0.20860197944137501</v>
      </c>
      <c r="AP15" s="23">
        <v>0.137488815943966</v>
      </c>
      <c r="AQ15" s="23">
        <v>0.20911403771752499</v>
      </c>
      <c r="AR15" s="23">
        <v>0.209146526885335</v>
      </c>
      <c r="AS15" s="23">
        <v>0.213065493887617</v>
      </c>
      <c r="AT15" s="23">
        <v>0.23908168580123401</v>
      </c>
      <c r="AU15" s="23">
        <v>0.201485699706134</v>
      </c>
      <c r="AV15" s="23">
        <v>0.23852342648102801</v>
      </c>
      <c r="AW15" s="23">
        <v>0.22915669336914099</v>
      </c>
      <c r="AX15" s="23">
        <v>0.190039505216691</v>
      </c>
      <c r="AY15" s="23">
        <v>0.183915315071041</v>
      </c>
      <c r="AZ15" s="23">
        <v>0.24103610695745201</v>
      </c>
      <c r="BA15" s="23">
        <v>0.26531676721855002</v>
      </c>
      <c r="BB15" s="23">
        <v>0.26129587845498797</v>
      </c>
      <c r="BC15" s="23"/>
      <c r="BD15" s="23">
        <v>0.19237306140910401</v>
      </c>
      <c r="BE15" s="23">
        <v>0.20849633548876101</v>
      </c>
      <c r="BF15" s="23">
        <v>0.22259574612050001</v>
      </c>
      <c r="BG15" s="23"/>
      <c r="BH15" s="23">
        <v>0.21159103636117799</v>
      </c>
      <c r="BI15" s="23">
        <v>0.23221181919937001</v>
      </c>
      <c r="BJ15" s="23">
        <v>0.174640475285192</v>
      </c>
      <c r="BK15" s="23"/>
      <c r="BL15" s="23">
        <v>0.20761508272803</v>
      </c>
      <c r="BM15" s="23">
        <v>0.23748977123582701</v>
      </c>
      <c r="BN15" s="23">
        <v>0.27734837497255099</v>
      </c>
      <c r="BO15" s="23"/>
      <c r="BP15" s="23">
        <v>0.23163095509946099</v>
      </c>
      <c r="BQ15" s="23">
        <v>0.21027410012195299</v>
      </c>
      <c r="BR15" s="23"/>
      <c r="BS15" s="23">
        <v>0.24691434029709</v>
      </c>
      <c r="BT15" s="23">
        <v>0.201109702535406</v>
      </c>
      <c r="BU15" s="23">
        <v>0.17873214582607599</v>
      </c>
      <c r="BV15" s="23">
        <v>0.224391111371264</v>
      </c>
      <c r="BW15" s="23"/>
      <c r="BX15" s="23">
        <v>0.26514970197531001</v>
      </c>
      <c r="BY15" s="23">
        <v>0.23547528100534401</v>
      </c>
      <c r="BZ15" s="23">
        <v>0.20008690751221</v>
      </c>
      <c r="CA15" s="23"/>
      <c r="CB15" s="23">
        <v>0.24025504354125399</v>
      </c>
      <c r="CC15" s="23">
        <v>0.36344635926625801</v>
      </c>
      <c r="CD15" s="23">
        <v>0.11675769711112299</v>
      </c>
      <c r="CE15" s="23">
        <v>0.162651950403984</v>
      </c>
      <c r="CF15" s="23">
        <v>0.32944270144712301</v>
      </c>
      <c r="CG15" s="23">
        <v>6.6231115622076606E-2</v>
      </c>
      <c r="CH15" s="23"/>
      <c r="CI15" s="23">
        <v>0.152179184180359</v>
      </c>
      <c r="CJ15" s="23">
        <v>0.30348542895699998</v>
      </c>
      <c r="CK15" s="23">
        <v>5.4161881332586398E-2</v>
      </c>
      <c r="CL15" s="23">
        <v>0.204145375063991</v>
      </c>
    </row>
    <row r="16" spans="2:90" x14ac:dyDescent="0.35">
      <c r="B16" s="16"/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CL20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187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175</v>
      </c>
      <c r="C9" s="17">
        <v>7.53150542640178E-2</v>
      </c>
      <c r="D9" s="17">
        <v>8.6045386112728994E-2</v>
      </c>
      <c r="E9" s="17">
        <v>6.4696251342019007E-2</v>
      </c>
      <c r="F9" s="17"/>
      <c r="G9" s="17">
        <v>5.8310024867306298E-2</v>
      </c>
      <c r="H9" s="17">
        <v>5.5642311494702001E-2</v>
      </c>
      <c r="I9" s="17">
        <v>0.11458800425561599</v>
      </c>
      <c r="J9" s="17">
        <v>9.1735086051827799E-2</v>
      </c>
      <c r="K9" s="17">
        <v>6.2611623400929795E-2</v>
      </c>
      <c r="L9" s="17">
        <v>6.2798983396715094E-2</v>
      </c>
      <c r="M9" s="17">
        <v>6.4576927481901594E-2</v>
      </c>
      <c r="N9" s="17">
        <v>8.7222615393840297E-2</v>
      </c>
      <c r="O9" s="17">
        <v>8.0822980290446794E-2</v>
      </c>
      <c r="P9" s="17"/>
      <c r="Q9" s="17">
        <v>5.3786669981662698E-2</v>
      </c>
      <c r="R9" s="17">
        <v>7.3557437464131598E-2</v>
      </c>
      <c r="S9" s="17">
        <v>5.4200970844652897E-2</v>
      </c>
      <c r="T9" s="17">
        <v>7.7279021174099696E-2</v>
      </c>
      <c r="U9" s="17"/>
      <c r="V9" s="17">
        <v>7.0508259605033402E-2</v>
      </c>
      <c r="W9" s="17">
        <v>5.2316131669136498E-2</v>
      </c>
      <c r="X9" s="17">
        <v>8.6427147608962196E-2</v>
      </c>
      <c r="Y9" s="17">
        <v>4.7470676915757397E-2</v>
      </c>
      <c r="Z9" s="17">
        <v>0.110495088339726</v>
      </c>
      <c r="AA9" s="17">
        <v>7.2460326449477003E-2</v>
      </c>
      <c r="AB9" s="17">
        <v>0.10233392816357199</v>
      </c>
      <c r="AC9" s="17">
        <v>0.11794486639414201</v>
      </c>
      <c r="AD9" s="17">
        <v>6.6303460983809501E-2</v>
      </c>
      <c r="AE9" s="17"/>
      <c r="AF9" s="17">
        <v>9.7116919556625103E-2</v>
      </c>
      <c r="AG9" s="17">
        <v>5.9704402943132701E-2</v>
      </c>
      <c r="AH9" s="17">
        <v>5.9267744126022801E-2</v>
      </c>
      <c r="AI9" s="17">
        <v>7.1347832073814704E-2</v>
      </c>
      <c r="AJ9" s="17">
        <v>7.2348487945065307E-2</v>
      </c>
      <c r="AK9" s="17">
        <v>7.4530908466414997E-2</v>
      </c>
      <c r="AL9" s="17"/>
      <c r="AM9" s="17">
        <v>0.119045902463206</v>
      </c>
      <c r="AN9" s="17">
        <v>0.114115192291807</v>
      </c>
      <c r="AO9" s="17">
        <v>0.134075825568366</v>
      </c>
      <c r="AP9" s="17">
        <v>6.7997279783777606E-2</v>
      </c>
      <c r="AQ9" s="17">
        <v>7.9689114370380801E-2</v>
      </c>
      <c r="AR9" s="17">
        <v>6.0532422818687003E-2</v>
      </c>
      <c r="AS9" s="17">
        <v>6.0097287586615603E-2</v>
      </c>
      <c r="AT9" s="17">
        <v>3.2601486809040202E-2</v>
      </c>
      <c r="AU9" s="17">
        <v>8.6371454848545304E-2</v>
      </c>
      <c r="AV9" s="17">
        <v>5.7955728054429598E-2</v>
      </c>
      <c r="AW9" s="17">
        <v>6.2464805935609803E-2</v>
      </c>
      <c r="AX9" s="17">
        <v>3.0930304576171502E-2</v>
      </c>
      <c r="AY9" s="17">
        <v>4.4566389632762902E-2</v>
      </c>
      <c r="AZ9" s="17">
        <v>5.0479943866341297E-2</v>
      </c>
      <c r="BA9" s="17">
        <v>0.12623556768806801</v>
      </c>
      <c r="BB9" s="17">
        <v>6.0549729137505899E-2</v>
      </c>
      <c r="BC9" s="17"/>
      <c r="BD9" s="17">
        <v>5.3571833377041002E-2</v>
      </c>
      <c r="BE9" s="17">
        <v>7.0343391281811801E-2</v>
      </c>
      <c r="BF9" s="17">
        <v>9.6703342308114101E-2</v>
      </c>
      <c r="BG9" s="17"/>
      <c r="BH9" s="17">
        <v>7.01085594952984E-2</v>
      </c>
      <c r="BI9" s="17">
        <v>7.1683418443464597E-2</v>
      </c>
      <c r="BJ9" s="17">
        <v>5.5797248570812003E-2</v>
      </c>
      <c r="BK9" s="17"/>
      <c r="BL9" s="17">
        <v>5.2730654359197299E-2</v>
      </c>
      <c r="BM9" s="17">
        <v>4.43579837511269E-2</v>
      </c>
      <c r="BN9" s="17">
        <v>8.1641868809700702E-2</v>
      </c>
      <c r="BO9" s="17"/>
      <c r="BP9" s="17">
        <v>5.4671918699714502E-2</v>
      </c>
      <c r="BQ9" s="17">
        <v>9.0678346752006506E-2</v>
      </c>
      <c r="BR9" s="17"/>
      <c r="BS9" s="17">
        <v>7.1561377699670595E-2</v>
      </c>
      <c r="BT9" s="17">
        <v>8.0106848382577506E-2</v>
      </c>
      <c r="BU9" s="17">
        <v>6.1293169477454001E-2</v>
      </c>
      <c r="BV9" s="17">
        <v>7.7684866152427395E-2</v>
      </c>
      <c r="BW9" s="17"/>
      <c r="BX9" s="17">
        <v>5.9289205002961302E-2</v>
      </c>
      <c r="BY9" s="17">
        <v>0.107273374766368</v>
      </c>
      <c r="BZ9" s="17">
        <v>7.4938861662408998E-2</v>
      </c>
      <c r="CA9" s="17"/>
      <c r="CB9" s="17">
        <v>5.3397746327893299E-2</v>
      </c>
      <c r="CC9" s="17">
        <v>2.6707591718283599E-2</v>
      </c>
      <c r="CD9" s="17">
        <v>0.123874146977225</v>
      </c>
      <c r="CE9" s="17">
        <v>6.7051760634054797E-2</v>
      </c>
      <c r="CF9" s="17">
        <v>3.3126172095601897E-2</v>
      </c>
      <c r="CG9" s="17">
        <v>0.13192006209821999</v>
      </c>
      <c r="CH9" s="17"/>
      <c r="CI9" s="17">
        <v>7.1791324844004106E-2</v>
      </c>
      <c r="CJ9" s="17">
        <v>9.9430045068534798E-2</v>
      </c>
      <c r="CK9" s="17">
        <v>6.0459681077775801E-2</v>
      </c>
      <c r="CL9" s="17">
        <v>6.5837018419382901E-2</v>
      </c>
    </row>
    <row r="10" spans="2:90" x14ac:dyDescent="0.35">
      <c r="B10" s="21" t="s">
        <v>176</v>
      </c>
      <c r="C10" s="17">
        <v>8.1681973133916397E-2</v>
      </c>
      <c r="D10" s="17">
        <v>8.6964051256178898E-2</v>
      </c>
      <c r="E10" s="17">
        <v>7.4833323864418599E-2</v>
      </c>
      <c r="F10" s="17"/>
      <c r="G10" s="17">
        <v>5.8968632242192398E-2</v>
      </c>
      <c r="H10" s="17">
        <v>7.3121409555186201E-2</v>
      </c>
      <c r="I10" s="17">
        <v>9.6607417054502001E-2</v>
      </c>
      <c r="J10" s="17">
        <v>8.2874784105933394E-2</v>
      </c>
      <c r="K10" s="17">
        <v>9.5250953948198602E-2</v>
      </c>
      <c r="L10" s="17">
        <v>5.8719775878637297E-2</v>
      </c>
      <c r="M10" s="17">
        <v>6.14282810061672E-2</v>
      </c>
      <c r="N10" s="17">
        <v>0.12475008692035</v>
      </c>
      <c r="O10" s="17">
        <v>8.2126962280662005E-2</v>
      </c>
      <c r="P10" s="17"/>
      <c r="Q10" s="17">
        <v>6.74810328807499E-2</v>
      </c>
      <c r="R10" s="17">
        <v>3.7540826276471401E-2</v>
      </c>
      <c r="S10" s="17">
        <v>9.0922684987109703E-2</v>
      </c>
      <c r="T10" s="17">
        <v>8.5456878965831998E-2</v>
      </c>
      <c r="U10" s="17"/>
      <c r="V10" s="17">
        <v>7.9172973475423E-2</v>
      </c>
      <c r="W10" s="17">
        <v>8.6607909396829094E-2</v>
      </c>
      <c r="X10" s="17">
        <v>7.1056786415641504E-2</v>
      </c>
      <c r="Y10" s="17">
        <v>0.110619832333677</v>
      </c>
      <c r="Z10" s="17">
        <v>8.3552633915733004E-2</v>
      </c>
      <c r="AA10" s="17">
        <v>6.8705352798699798E-2</v>
      </c>
      <c r="AB10" s="17">
        <v>9.43231361185001E-2</v>
      </c>
      <c r="AC10" s="17">
        <v>8.8169669566138198E-2</v>
      </c>
      <c r="AD10" s="17">
        <v>6.2289520809390403E-2</v>
      </c>
      <c r="AE10" s="17"/>
      <c r="AF10" s="17">
        <v>9.6751725439214495E-2</v>
      </c>
      <c r="AG10" s="17">
        <v>7.3695341462772096E-2</v>
      </c>
      <c r="AH10" s="17">
        <v>9.6953085566170397E-2</v>
      </c>
      <c r="AI10" s="17">
        <v>8.5836776449184193E-2</v>
      </c>
      <c r="AJ10" s="17">
        <v>9.45427044914319E-2</v>
      </c>
      <c r="AK10" s="17">
        <v>6.3252907010133294E-2</v>
      </c>
      <c r="AL10" s="17"/>
      <c r="AM10" s="17">
        <v>9.2539354238460894E-2</v>
      </c>
      <c r="AN10" s="17">
        <v>8.94931582755428E-2</v>
      </c>
      <c r="AO10" s="17">
        <v>8.9733786509153604E-2</v>
      </c>
      <c r="AP10" s="17">
        <v>8.9222102166983605E-2</v>
      </c>
      <c r="AQ10" s="17">
        <v>0.100836566598574</v>
      </c>
      <c r="AR10" s="17">
        <v>7.7944065958349601E-2</v>
      </c>
      <c r="AS10" s="17">
        <v>7.6744730660260899E-2</v>
      </c>
      <c r="AT10" s="17">
        <v>8.0394491272136798E-2</v>
      </c>
      <c r="AU10" s="17">
        <v>8.7069752120821506E-2</v>
      </c>
      <c r="AV10" s="17">
        <v>8.8427322462219002E-2</v>
      </c>
      <c r="AW10" s="17">
        <v>6.7862874246003693E-2</v>
      </c>
      <c r="AX10" s="17">
        <v>5.9051577264320199E-2</v>
      </c>
      <c r="AY10" s="17">
        <v>7.6941141831218293E-2</v>
      </c>
      <c r="AZ10" s="17">
        <v>6.9754724903737297E-2</v>
      </c>
      <c r="BA10" s="17">
        <v>5.8023044997940899E-2</v>
      </c>
      <c r="BB10" s="17">
        <v>6.2098728880208801E-2</v>
      </c>
      <c r="BC10" s="17"/>
      <c r="BD10" s="17">
        <v>8.5334476548155097E-2</v>
      </c>
      <c r="BE10" s="17">
        <v>7.8592727659796094E-2</v>
      </c>
      <c r="BF10" s="17">
        <v>7.58395293280021E-2</v>
      </c>
      <c r="BG10" s="17"/>
      <c r="BH10" s="17">
        <v>8.5957032404483602E-2</v>
      </c>
      <c r="BI10" s="17">
        <v>7.4897970068784098E-2</v>
      </c>
      <c r="BJ10" s="17">
        <v>8.4535170055152001E-2</v>
      </c>
      <c r="BK10" s="17"/>
      <c r="BL10" s="17">
        <v>8.2629966887657197E-2</v>
      </c>
      <c r="BM10" s="17">
        <v>7.0053954243054301E-2</v>
      </c>
      <c r="BN10" s="17">
        <v>3.35236547444724E-2</v>
      </c>
      <c r="BO10" s="17"/>
      <c r="BP10" s="17">
        <v>7.0080323900719402E-2</v>
      </c>
      <c r="BQ10" s="17">
        <v>7.8450553726319705E-2</v>
      </c>
      <c r="BR10" s="17"/>
      <c r="BS10" s="17">
        <v>6.3758084837151494E-2</v>
      </c>
      <c r="BT10" s="17">
        <v>7.6127463978074295E-2</v>
      </c>
      <c r="BU10" s="17">
        <v>9.4494636735334106E-2</v>
      </c>
      <c r="BV10" s="17">
        <v>8.4403664467469497E-2</v>
      </c>
      <c r="BW10" s="17"/>
      <c r="BX10" s="17">
        <v>7.4898977269008404E-2</v>
      </c>
      <c r="BY10" s="17">
        <v>9.2290985336495795E-2</v>
      </c>
      <c r="BZ10" s="17">
        <v>8.1702027003430294E-2</v>
      </c>
      <c r="CA10" s="17"/>
      <c r="CB10" s="17">
        <v>7.1500172797652195E-2</v>
      </c>
      <c r="CC10" s="17">
        <v>1.8449304109916E-2</v>
      </c>
      <c r="CD10" s="17">
        <v>0.15224556481687501</v>
      </c>
      <c r="CE10" s="17">
        <v>7.6002042554285804E-2</v>
      </c>
      <c r="CF10" s="17">
        <v>1.28305630649135E-2</v>
      </c>
      <c r="CG10" s="17">
        <v>0.12822150445634301</v>
      </c>
      <c r="CH10" s="17"/>
      <c r="CI10" s="17">
        <v>7.1403308461995593E-2</v>
      </c>
      <c r="CJ10" s="17">
        <v>7.9363566677100497E-2</v>
      </c>
      <c r="CK10" s="17">
        <v>9.2028153719387301E-2</v>
      </c>
      <c r="CL10" s="17">
        <v>8.2601519207721505E-2</v>
      </c>
    </row>
    <row r="11" spans="2:90" x14ac:dyDescent="0.35">
      <c r="B11" s="21" t="s">
        <v>177</v>
      </c>
      <c r="C11" s="17">
        <v>0.160458018130896</v>
      </c>
      <c r="D11" s="17">
        <v>0.16905294151897701</v>
      </c>
      <c r="E11" s="17">
        <v>0.15051854853466001</v>
      </c>
      <c r="F11" s="17"/>
      <c r="G11" s="17">
        <v>0.159156501848219</v>
      </c>
      <c r="H11" s="17">
        <v>0.15256571367107799</v>
      </c>
      <c r="I11" s="17">
        <v>0.18047972795107201</v>
      </c>
      <c r="J11" s="17">
        <v>0.15475165410619901</v>
      </c>
      <c r="K11" s="17">
        <v>0.16002918669795699</v>
      </c>
      <c r="L11" s="17">
        <v>0.158911851011135</v>
      </c>
      <c r="M11" s="17">
        <v>0.17111276410568599</v>
      </c>
      <c r="N11" s="17">
        <v>0.15425559630539601</v>
      </c>
      <c r="O11" s="17">
        <v>0.154030237372249</v>
      </c>
      <c r="P11" s="17"/>
      <c r="Q11" s="17">
        <v>0.170792057063469</v>
      </c>
      <c r="R11" s="17">
        <v>0.17931311738467801</v>
      </c>
      <c r="S11" s="17">
        <v>0.142618773993899</v>
      </c>
      <c r="T11" s="17">
        <v>0.15926061429089</v>
      </c>
      <c r="U11" s="17"/>
      <c r="V11" s="17">
        <v>0.13435632236405701</v>
      </c>
      <c r="W11" s="17">
        <v>0.19056862912984701</v>
      </c>
      <c r="X11" s="17">
        <v>0.12553861759156101</v>
      </c>
      <c r="Y11" s="17">
        <v>0.16596787320390199</v>
      </c>
      <c r="Z11" s="17">
        <v>0.135450457649756</v>
      </c>
      <c r="AA11" s="17">
        <v>0.17898811510689</v>
      </c>
      <c r="AB11" s="17">
        <v>0.181530993203744</v>
      </c>
      <c r="AC11" s="17">
        <v>0.13810796756392699</v>
      </c>
      <c r="AD11" s="17">
        <v>0.17145641265578601</v>
      </c>
      <c r="AE11" s="17"/>
      <c r="AF11" s="17">
        <v>0.18060324426493499</v>
      </c>
      <c r="AG11" s="17">
        <v>0.17940700810830401</v>
      </c>
      <c r="AH11" s="17">
        <v>0.14946106288972699</v>
      </c>
      <c r="AI11" s="17">
        <v>0.13782987464862501</v>
      </c>
      <c r="AJ11" s="17">
        <v>0.15843396853656899</v>
      </c>
      <c r="AK11" s="17">
        <v>0.14315766436678801</v>
      </c>
      <c r="AL11" s="17"/>
      <c r="AM11" s="17">
        <v>0.19599778839210699</v>
      </c>
      <c r="AN11" s="17">
        <v>0.17101289521905799</v>
      </c>
      <c r="AO11" s="17">
        <v>0.173590259325267</v>
      </c>
      <c r="AP11" s="17">
        <v>0.161934172013845</v>
      </c>
      <c r="AQ11" s="17">
        <v>0.153792528353352</v>
      </c>
      <c r="AR11" s="17">
        <v>0.128266002993182</v>
      </c>
      <c r="AS11" s="17">
        <v>0.177534633042157</v>
      </c>
      <c r="AT11" s="17">
        <v>0.18628015002467599</v>
      </c>
      <c r="AU11" s="17">
        <v>0.17171218465428101</v>
      </c>
      <c r="AV11" s="17">
        <v>0.171943225640659</v>
      </c>
      <c r="AW11" s="17">
        <v>0.14618096068727601</v>
      </c>
      <c r="AX11" s="17">
        <v>0.108189564336079</v>
      </c>
      <c r="AY11" s="17">
        <v>0.156560214054768</v>
      </c>
      <c r="AZ11" s="17">
        <v>0.11549515242776701</v>
      </c>
      <c r="BA11" s="17">
        <v>0.102154903828837</v>
      </c>
      <c r="BB11" s="17">
        <v>0.13186481179259399</v>
      </c>
      <c r="BC11" s="17"/>
      <c r="BD11" s="17">
        <v>0.15101218219608001</v>
      </c>
      <c r="BE11" s="17">
        <v>0.174381257593204</v>
      </c>
      <c r="BF11" s="17">
        <v>0.157886735636451</v>
      </c>
      <c r="BG11" s="17"/>
      <c r="BH11" s="17">
        <v>0.166153970237396</v>
      </c>
      <c r="BI11" s="17">
        <v>0.112172739728215</v>
      </c>
      <c r="BJ11" s="17">
        <v>0.14099952131975499</v>
      </c>
      <c r="BK11" s="17"/>
      <c r="BL11" s="17">
        <v>0.133487741109273</v>
      </c>
      <c r="BM11" s="17">
        <v>0.15818409067302</v>
      </c>
      <c r="BN11" s="17">
        <v>0.13358089481080099</v>
      </c>
      <c r="BO11" s="17"/>
      <c r="BP11" s="17">
        <v>0.19397239493884899</v>
      </c>
      <c r="BQ11" s="17">
        <v>0.15184164533948299</v>
      </c>
      <c r="BR11" s="17"/>
      <c r="BS11" s="17">
        <v>0.15516358847282999</v>
      </c>
      <c r="BT11" s="17">
        <v>0.14150615726985599</v>
      </c>
      <c r="BU11" s="17">
        <v>0.198650573146266</v>
      </c>
      <c r="BV11" s="17">
        <v>0.15080202460952599</v>
      </c>
      <c r="BW11" s="17"/>
      <c r="BX11" s="17">
        <v>0.19442146307917399</v>
      </c>
      <c r="BY11" s="17">
        <v>0.21700456954289801</v>
      </c>
      <c r="BZ11" s="17">
        <v>0.15361850698632201</v>
      </c>
      <c r="CA11" s="17"/>
      <c r="CB11" s="17">
        <v>0.17329985205902801</v>
      </c>
      <c r="CC11" s="17">
        <v>5.2627380828407101E-2</v>
      </c>
      <c r="CD11" s="17">
        <v>0.225347038252248</v>
      </c>
      <c r="CE11" s="17">
        <v>0.20022120636961499</v>
      </c>
      <c r="CF11" s="17">
        <v>6.1638444294718098E-2</v>
      </c>
      <c r="CG11" s="17">
        <v>0.21437112438952</v>
      </c>
      <c r="CH11" s="17"/>
      <c r="CI11" s="17">
        <v>0.14401711098073999</v>
      </c>
      <c r="CJ11" s="17">
        <v>0.13942212084574601</v>
      </c>
      <c r="CK11" s="17">
        <v>0.191415272492413</v>
      </c>
      <c r="CL11" s="17">
        <v>0.168313304563525</v>
      </c>
    </row>
    <row r="12" spans="2:90" ht="29" x14ac:dyDescent="0.35">
      <c r="B12" s="21" t="s">
        <v>178</v>
      </c>
      <c r="C12" s="17">
        <v>0.232558305674822</v>
      </c>
      <c r="D12" s="17">
        <v>0.20707570275388401</v>
      </c>
      <c r="E12" s="17">
        <v>0.258338101214242</v>
      </c>
      <c r="F12" s="17"/>
      <c r="G12" s="17">
        <v>0.22437087187493801</v>
      </c>
      <c r="H12" s="17">
        <v>0.26502436889604802</v>
      </c>
      <c r="I12" s="17">
        <v>0.23039013580411699</v>
      </c>
      <c r="J12" s="17">
        <v>0.21692601026956401</v>
      </c>
      <c r="K12" s="17">
        <v>0.26508557637783298</v>
      </c>
      <c r="L12" s="17">
        <v>0.23670326427879099</v>
      </c>
      <c r="M12" s="17">
        <v>0.213072999632996</v>
      </c>
      <c r="N12" s="17">
        <v>0.20972527442552899</v>
      </c>
      <c r="O12" s="17">
        <v>0.23470753973719299</v>
      </c>
      <c r="P12" s="17"/>
      <c r="Q12" s="17">
        <v>0.248094323225724</v>
      </c>
      <c r="R12" s="17">
        <v>0.234586560654234</v>
      </c>
      <c r="S12" s="17">
        <v>0.276138938259403</v>
      </c>
      <c r="T12" s="17">
        <v>0.22473474858290199</v>
      </c>
      <c r="U12" s="17"/>
      <c r="V12" s="17">
        <v>0.23356236441106701</v>
      </c>
      <c r="W12" s="17">
        <v>0.21287684077994901</v>
      </c>
      <c r="X12" s="17">
        <v>0.27247178411023099</v>
      </c>
      <c r="Y12" s="17">
        <v>0.227113843383281</v>
      </c>
      <c r="Z12" s="17">
        <v>0.21896987388734601</v>
      </c>
      <c r="AA12" s="17">
        <v>0.24623777122437501</v>
      </c>
      <c r="AB12" s="17">
        <v>0.22904573715822399</v>
      </c>
      <c r="AC12" s="17">
        <v>0.23388553070295001</v>
      </c>
      <c r="AD12" s="17">
        <v>0.229589224363029</v>
      </c>
      <c r="AE12" s="17"/>
      <c r="AF12" s="17">
        <v>0.22681950758766201</v>
      </c>
      <c r="AG12" s="17">
        <v>0.207934126777293</v>
      </c>
      <c r="AH12" s="17">
        <v>0.28927737993060798</v>
      </c>
      <c r="AI12" s="17">
        <v>0.25192841576563202</v>
      </c>
      <c r="AJ12" s="17">
        <v>0.25192590330001702</v>
      </c>
      <c r="AK12" s="17">
        <v>0.220640548286302</v>
      </c>
      <c r="AL12" s="17"/>
      <c r="AM12" s="17">
        <v>0.213088531828416</v>
      </c>
      <c r="AN12" s="17">
        <v>0.227705905411347</v>
      </c>
      <c r="AO12" s="17">
        <v>0.25894706175793902</v>
      </c>
      <c r="AP12" s="17">
        <v>0.249797862578964</v>
      </c>
      <c r="AQ12" s="17">
        <v>0.25672554076356702</v>
      </c>
      <c r="AR12" s="17">
        <v>0.25356231777338301</v>
      </c>
      <c r="AS12" s="17">
        <v>0.234891905056201</v>
      </c>
      <c r="AT12" s="17">
        <v>0.184529414466018</v>
      </c>
      <c r="AU12" s="17">
        <v>0.264197348130914</v>
      </c>
      <c r="AV12" s="17">
        <v>0.18322684186900601</v>
      </c>
      <c r="AW12" s="17">
        <v>0.209797513710031</v>
      </c>
      <c r="AX12" s="17">
        <v>0.226538105425824</v>
      </c>
      <c r="AY12" s="17">
        <v>0.15514064831834601</v>
      </c>
      <c r="AZ12" s="17">
        <v>0.174806632679256</v>
      </c>
      <c r="BA12" s="17">
        <v>0.18576799151256401</v>
      </c>
      <c r="BB12" s="17">
        <v>0.18636913389222301</v>
      </c>
      <c r="BC12" s="17"/>
      <c r="BD12" s="17">
        <v>0.23686901615911099</v>
      </c>
      <c r="BE12" s="17">
        <v>0.23735618162501801</v>
      </c>
      <c r="BF12" s="17">
        <v>0.222453181771846</v>
      </c>
      <c r="BG12" s="17"/>
      <c r="BH12" s="17">
        <v>0.22277050442593199</v>
      </c>
      <c r="BI12" s="17">
        <v>0.24083016243844901</v>
      </c>
      <c r="BJ12" s="17">
        <v>0.199210890267358</v>
      </c>
      <c r="BK12" s="17"/>
      <c r="BL12" s="17">
        <v>0.25164719488258902</v>
      </c>
      <c r="BM12" s="17">
        <v>0.18505386321079101</v>
      </c>
      <c r="BN12" s="17">
        <v>0.195214068074679</v>
      </c>
      <c r="BO12" s="17"/>
      <c r="BP12" s="17">
        <v>0.20707171698738899</v>
      </c>
      <c r="BQ12" s="17">
        <v>0.23874213792774901</v>
      </c>
      <c r="BR12" s="17"/>
      <c r="BS12" s="17">
        <v>0.19728888276222301</v>
      </c>
      <c r="BT12" s="17">
        <v>0.208716066736022</v>
      </c>
      <c r="BU12" s="17">
        <v>0.23435907149534199</v>
      </c>
      <c r="BV12" s="17">
        <v>0.25085656679549401</v>
      </c>
      <c r="BW12" s="17"/>
      <c r="BX12" s="17">
        <v>0.196042025538474</v>
      </c>
      <c r="BY12" s="17">
        <v>0.20809972276651401</v>
      </c>
      <c r="BZ12" s="17">
        <v>0.237678906192027</v>
      </c>
      <c r="CA12" s="17"/>
      <c r="CB12" s="17">
        <v>0.226016485637445</v>
      </c>
      <c r="CC12" s="17">
        <v>0.21530131911094899</v>
      </c>
      <c r="CD12" s="17">
        <v>0.29296183896015099</v>
      </c>
      <c r="CE12" s="17">
        <v>0.22223393479651399</v>
      </c>
      <c r="CF12" s="17">
        <v>0.129086045587995</v>
      </c>
      <c r="CG12" s="17">
        <v>0.26957683726138798</v>
      </c>
      <c r="CH12" s="17"/>
      <c r="CI12" s="17">
        <v>0.19853850486066599</v>
      </c>
      <c r="CJ12" s="17">
        <v>0.20640768967749201</v>
      </c>
      <c r="CK12" s="17">
        <v>0.32769894191489801</v>
      </c>
      <c r="CL12" s="17">
        <v>0.23029038472077201</v>
      </c>
    </row>
    <row r="13" spans="2:90" x14ac:dyDescent="0.35">
      <c r="B13" s="21" t="s">
        <v>179</v>
      </c>
      <c r="C13" s="17">
        <v>0.178502992081504</v>
      </c>
      <c r="D13" s="17">
        <v>0.18552843125433799</v>
      </c>
      <c r="E13" s="17">
        <v>0.17143756166447899</v>
      </c>
      <c r="F13" s="17"/>
      <c r="G13" s="17">
        <v>0.16930061190371801</v>
      </c>
      <c r="H13" s="17">
        <v>0.192429426523335</v>
      </c>
      <c r="I13" s="17">
        <v>0.130829773588374</v>
      </c>
      <c r="J13" s="17">
        <v>0.21406365239853201</v>
      </c>
      <c r="K13" s="17">
        <v>0.15909063620612701</v>
      </c>
      <c r="L13" s="17">
        <v>0.238902900049456</v>
      </c>
      <c r="M13" s="17">
        <v>0.17540645890095699</v>
      </c>
      <c r="N13" s="17">
        <v>0.18150047963829299</v>
      </c>
      <c r="O13" s="17">
        <v>0.144917043754096</v>
      </c>
      <c r="P13" s="17"/>
      <c r="Q13" s="17">
        <v>0.18757462854210599</v>
      </c>
      <c r="R13" s="17">
        <v>0.19328742021402701</v>
      </c>
      <c r="S13" s="17">
        <v>0.202843915161524</v>
      </c>
      <c r="T13" s="17">
        <v>0.177704971392776</v>
      </c>
      <c r="U13" s="17"/>
      <c r="V13" s="17">
        <v>0.183052242570658</v>
      </c>
      <c r="W13" s="17">
        <v>0.234863084530987</v>
      </c>
      <c r="X13" s="17">
        <v>0.15111656352028499</v>
      </c>
      <c r="Y13" s="17">
        <v>0.161675697834852</v>
      </c>
      <c r="Z13" s="17">
        <v>0.16532187030471501</v>
      </c>
      <c r="AA13" s="17">
        <v>0.17360837704998999</v>
      </c>
      <c r="AB13" s="17">
        <v>0.17795184434710801</v>
      </c>
      <c r="AC13" s="17">
        <v>0.17032592768118601</v>
      </c>
      <c r="AD13" s="17">
        <v>0.156257235010758</v>
      </c>
      <c r="AE13" s="17"/>
      <c r="AF13" s="17">
        <v>0.140286424127124</v>
      </c>
      <c r="AG13" s="17">
        <v>0.19233968642528901</v>
      </c>
      <c r="AH13" s="17">
        <v>0.17633357300740801</v>
      </c>
      <c r="AI13" s="17">
        <v>0.17773796891678101</v>
      </c>
      <c r="AJ13" s="17">
        <v>0.16338964768719</v>
      </c>
      <c r="AK13" s="17">
        <v>0.20748128766100299</v>
      </c>
      <c r="AL13" s="17"/>
      <c r="AM13" s="17">
        <v>0.14212404036349699</v>
      </c>
      <c r="AN13" s="17">
        <v>0.158659901980129</v>
      </c>
      <c r="AO13" s="17">
        <v>0.12980061213212901</v>
      </c>
      <c r="AP13" s="17">
        <v>0.22187397757076899</v>
      </c>
      <c r="AQ13" s="17">
        <v>0.157263858524747</v>
      </c>
      <c r="AR13" s="17">
        <v>0.194085483103041</v>
      </c>
      <c r="AS13" s="17">
        <v>0.1799272634545</v>
      </c>
      <c r="AT13" s="17">
        <v>0.18842897518342699</v>
      </c>
      <c r="AU13" s="17">
        <v>0.151360316324579</v>
      </c>
      <c r="AV13" s="17">
        <v>0.26128214722961401</v>
      </c>
      <c r="AW13" s="17">
        <v>0.2033914931709</v>
      </c>
      <c r="AX13" s="17">
        <v>0.21637533080017299</v>
      </c>
      <c r="AY13" s="17">
        <v>0.23241528342057099</v>
      </c>
      <c r="AZ13" s="17">
        <v>0.22859485984250799</v>
      </c>
      <c r="BA13" s="17">
        <v>0.18482814574103501</v>
      </c>
      <c r="BB13" s="17">
        <v>0.17547478181094101</v>
      </c>
      <c r="BC13" s="17"/>
      <c r="BD13" s="17">
        <v>0.19077095668726701</v>
      </c>
      <c r="BE13" s="17">
        <v>0.16366571576389699</v>
      </c>
      <c r="BF13" s="17">
        <v>0.18296281991872601</v>
      </c>
      <c r="BG13" s="17"/>
      <c r="BH13" s="17">
        <v>0.181530762652064</v>
      </c>
      <c r="BI13" s="17">
        <v>0.18329656665906499</v>
      </c>
      <c r="BJ13" s="17">
        <v>0.224117246854589</v>
      </c>
      <c r="BK13" s="17"/>
      <c r="BL13" s="17">
        <v>0.18456410979847401</v>
      </c>
      <c r="BM13" s="17">
        <v>0.212089044966975</v>
      </c>
      <c r="BN13" s="17">
        <v>0.18722962572632201</v>
      </c>
      <c r="BO13" s="17"/>
      <c r="BP13" s="17">
        <v>0.187050000266865</v>
      </c>
      <c r="BQ13" s="17">
        <v>0.17038367559138201</v>
      </c>
      <c r="BR13" s="17"/>
      <c r="BS13" s="17">
        <v>0.185376091647491</v>
      </c>
      <c r="BT13" s="17">
        <v>0.19529302292516701</v>
      </c>
      <c r="BU13" s="17">
        <v>0.19068630180961399</v>
      </c>
      <c r="BV13" s="17">
        <v>0.15858948549403501</v>
      </c>
      <c r="BW13" s="17"/>
      <c r="BX13" s="17">
        <v>0.17323763005861201</v>
      </c>
      <c r="BY13" s="17">
        <v>0.151083021622093</v>
      </c>
      <c r="BZ13" s="17">
        <v>0.180709589669662</v>
      </c>
      <c r="CA13" s="17"/>
      <c r="CB13" s="17">
        <v>0.195422448602384</v>
      </c>
      <c r="CC13" s="17">
        <v>0.16461042665749501</v>
      </c>
      <c r="CD13" s="17">
        <v>0.115055760691434</v>
      </c>
      <c r="CE13" s="17">
        <v>0.22422246512365701</v>
      </c>
      <c r="CF13" s="17">
        <v>0.260851550054778</v>
      </c>
      <c r="CG13" s="17">
        <v>0.14830852211001899</v>
      </c>
      <c r="CH13" s="17"/>
      <c r="CI13" s="17">
        <v>0.273546797554791</v>
      </c>
      <c r="CJ13" s="17">
        <v>0.151712982503029</v>
      </c>
      <c r="CK13" s="17">
        <v>0.180838568808355</v>
      </c>
      <c r="CL13" s="17">
        <v>0.17235856188538701</v>
      </c>
    </row>
    <row r="14" spans="2:90" x14ac:dyDescent="0.35">
      <c r="B14" s="21" t="s">
        <v>180</v>
      </c>
      <c r="C14" s="17">
        <v>0.13253110114928399</v>
      </c>
      <c r="D14" s="17">
        <v>0.124359961099797</v>
      </c>
      <c r="E14" s="17">
        <v>0.14248191381275499</v>
      </c>
      <c r="F14" s="17"/>
      <c r="G14" s="17">
        <v>0.16045359281174201</v>
      </c>
      <c r="H14" s="17">
        <v>0.15062439782328499</v>
      </c>
      <c r="I14" s="17">
        <v>0.119536080989955</v>
      </c>
      <c r="J14" s="17">
        <v>0.13533156979261499</v>
      </c>
      <c r="K14" s="17">
        <v>0.11633964189443401</v>
      </c>
      <c r="L14" s="17">
        <v>0.11103682112190701</v>
      </c>
      <c r="M14" s="17">
        <v>0.13528620545074099</v>
      </c>
      <c r="N14" s="17">
        <v>0.110468006196659</v>
      </c>
      <c r="O14" s="17">
        <v>0.15376845063475</v>
      </c>
      <c r="P14" s="17"/>
      <c r="Q14" s="17">
        <v>0.121287557383567</v>
      </c>
      <c r="R14" s="17">
        <v>0.126422006464743</v>
      </c>
      <c r="S14" s="17">
        <v>0.13286185102169601</v>
      </c>
      <c r="T14" s="17">
        <v>0.13626963534115399</v>
      </c>
      <c r="U14" s="17"/>
      <c r="V14" s="17">
        <v>0.150245521351558</v>
      </c>
      <c r="W14" s="17">
        <v>0.123118647173942</v>
      </c>
      <c r="X14" s="17">
        <v>0.13952431974753199</v>
      </c>
      <c r="Y14" s="17">
        <v>0.122279450233775</v>
      </c>
      <c r="Z14" s="17">
        <v>0.15396346243137399</v>
      </c>
      <c r="AA14" s="17">
        <v>0.120759551574581</v>
      </c>
      <c r="AB14" s="17">
        <v>9.5423726100777997E-2</v>
      </c>
      <c r="AC14" s="17">
        <v>0.10813258388718799</v>
      </c>
      <c r="AD14" s="17">
        <v>0.155267700674878</v>
      </c>
      <c r="AE14" s="17"/>
      <c r="AF14" s="17">
        <v>0.127206526788054</v>
      </c>
      <c r="AG14" s="17">
        <v>0.13297147408909701</v>
      </c>
      <c r="AH14" s="17">
        <v>0.12920201479188001</v>
      </c>
      <c r="AI14" s="17">
        <v>0.119928146079957</v>
      </c>
      <c r="AJ14" s="17">
        <v>0.117555200202015</v>
      </c>
      <c r="AK14" s="17">
        <v>0.14812036864767</v>
      </c>
      <c r="AL14" s="17"/>
      <c r="AM14" s="17">
        <v>8.3776082417061706E-2</v>
      </c>
      <c r="AN14" s="17">
        <v>0.133575201395224</v>
      </c>
      <c r="AO14" s="17">
        <v>8.56559020497E-2</v>
      </c>
      <c r="AP14" s="17">
        <v>0.12574845352192901</v>
      </c>
      <c r="AQ14" s="17">
        <v>0.140416666108378</v>
      </c>
      <c r="AR14" s="17">
        <v>0.107410606961803</v>
      </c>
      <c r="AS14" s="17">
        <v>0.164284393240969</v>
      </c>
      <c r="AT14" s="17">
        <v>0.13455892837422201</v>
      </c>
      <c r="AU14" s="17">
        <v>0.119862796369339</v>
      </c>
      <c r="AV14" s="17">
        <v>0.11230216981074399</v>
      </c>
      <c r="AW14" s="17">
        <v>0.144501574338644</v>
      </c>
      <c r="AX14" s="17">
        <v>0.19990048184624901</v>
      </c>
      <c r="AY14" s="17">
        <v>0.195805545685207</v>
      </c>
      <c r="AZ14" s="17">
        <v>0.161645909744736</v>
      </c>
      <c r="BA14" s="17">
        <v>0.17681482345187399</v>
      </c>
      <c r="BB14" s="17">
        <v>0.19040385686843</v>
      </c>
      <c r="BC14" s="17"/>
      <c r="BD14" s="17">
        <v>0.14338014664739299</v>
      </c>
      <c r="BE14" s="17">
        <v>0.13897774580701799</v>
      </c>
      <c r="BF14" s="17">
        <v>0.120466525248553</v>
      </c>
      <c r="BG14" s="17"/>
      <c r="BH14" s="17">
        <v>0.134646781684436</v>
      </c>
      <c r="BI14" s="17">
        <v>0.14911415972300701</v>
      </c>
      <c r="BJ14" s="17">
        <v>0.17960188460075799</v>
      </c>
      <c r="BK14" s="17"/>
      <c r="BL14" s="17">
        <v>0.141094961698842</v>
      </c>
      <c r="BM14" s="17">
        <v>0.17269913473074999</v>
      </c>
      <c r="BN14" s="17">
        <v>0.16326466999515701</v>
      </c>
      <c r="BO14" s="17"/>
      <c r="BP14" s="17">
        <v>0.15002798847118401</v>
      </c>
      <c r="BQ14" s="17">
        <v>0.12669835429833801</v>
      </c>
      <c r="BR14" s="17"/>
      <c r="BS14" s="17">
        <v>0.176213861224189</v>
      </c>
      <c r="BT14" s="17">
        <v>0.13507405406068501</v>
      </c>
      <c r="BU14" s="17">
        <v>0.10645056621519999</v>
      </c>
      <c r="BV14" s="17">
        <v>0.13161200242704901</v>
      </c>
      <c r="BW14" s="17"/>
      <c r="BX14" s="17">
        <v>0.130322318702458</v>
      </c>
      <c r="BY14" s="17">
        <v>0.1070707243983</v>
      </c>
      <c r="BZ14" s="17">
        <v>0.13431447035129099</v>
      </c>
      <c r="CA14" s="17"/>
      <c r="CB14" s="17">
        <v>0.14971835144439799</v>
      </c>
      <c r="CC14" s="17">
        <v>0.219523459894268</v>
      </c>
      <c r="CD14" s="17">
        <v>4.9724578912714701E-2</v>
      </c>
      <c r="CE14" s="17">
        <v>0.12724586870642701</v>
      </c>
      <c r="CF14" s="17">
        <v>0.214044582630597</v>
      </c>
      <c r="CG14" s="17">
        <v>6.9190626832616897E-2</v>
      </c>
      <c r="CH14" s="17"/>
      <c r="CI14" s="17">
        <v>0.103725669904389</v>
      </c>
      <c r="CJ14" s="17">
        <v>0.130828967668082</v>
      </c>
      <c r="CK14" s="17">
        <v>9.83093765223296E-2</v>
      </c>
      <c r="CL14" s="17">
        <v>0.14910624048257001</v>
      </c>
    </row>
    <row r="15" spans="2:90" ht="29" x14ac:dyDescent="0.35">
      <c r="B15" s="21" t="s">
        <v>181</v>
      </c>
      <c r="C15" s="23">
        <v>0.13895255556555999</v>
      </c>
      <c r="D15" s="23">
        <v>0.14097352600409699</v>
      </c>
      <c r="E15" s="23">
        <v>0.13769429956742699</v>
      </c>
      <c r="F15" s="23"/>
      <c r="G15" s="23">
        <v>0.16943976445188499</v>
      </c>
      <c r="H15" s="23">
        <v>0.110592372036366</v>
      </c>
      <c r="I15" s="23">
        <v>0.127568860356364</v>
      </c>
      <c r="J15" s="23">
        <v>0.10431724327533</v>
      </c>
      <c r="K15" s="23">
        <v>0.141592381474521</v>
      </c>
      <c r="L15" s="23">
        <v>0.132926404263359</v>
      </c>
      <c r="M15" s="23">
        <v>0.17911636342155099</v>
      </c>
      <c r="N15" s="23">
        <v>0.13207794111993301</v>
      </c>
      <c r="O15" s="23">
        <v>0.149626785930603</v>
      </c>
      <c r="P15" s="23"/>
      <c r="Q15" s="23">
        <v>0.15098373092272099</v>
      </c>
      <c r="R15" s="23">
        <v>0.15529263154171499</v>
      </c>
      <c r="S15" s="23">
        <v>0.100412865731715</v>
      </c>
      <c r="T15" s="23">
        <v>0.13929413025234599</v>
      </c>
      <c r="U15" s="23"/>
      <c r="V15" s="23">
        <v>0.14910231622220299</v>
      </c>
      <c r="W15" s="23">
        <v>9.96487573193095E-2</v>
      </c>
      <c r="X15" s="23">
        <v>0.15386478100578599</v>
      </c>
      <c r="Y15" s="23">
        <v>0.164872626094754</v>
      </c>
      <c r="Z15" s="23">
        <v>0.132246613471349</v>
      </c>
      <c r="AA15" s="23">
        <v>0.13924050579598701</v>
      </c>
      <c r="AB15" s="23">
        <v>0.119390634908074</v>
      </c>
      <c r="AC15" s="23">
        <v>0.14343345420446901</v>
      </c>
      <c r="AD15" s="23">
        <v>0.15883644550234799</v>
      </c>
      <c r="AE15" s="23"/>
      <c r="AF15" s="23">
        <v>0.13121565223638601</v>
      </c>
      <c r="AG15" s="23">
        <v>0.153947960194112</v>
      </c>
      <c r="AH15" s="23">
        <v>9.9505139688182795E-2</v>
      </c>
      <c r="AI15" s="23">
        <v>0.15539098606600599</v>
      </c>
      <c r="AJ15" s="23">
        <v>0.14180408783771201</v>
      </c>
      <c r="AK15" s="23">
        <v>0.142816315561689</v>
      </c>
      <c r="AL15" s="23"/>
      <c r="AM15" s="23">
        <v>0.15342830029725099</v>
      </c>
      <c r="AN15" s="23">
        <v>0.10543774542689199</v>
      </c>
      <c r="AO15" s="23">
        <v>0.12819655265744601</v>
      </c>
      <c r="AP15" s="23">
        <v>8.3426152363731507E-2</v>
      </c>
      <c r="AQ15" s="23">
        <v>0.11127572528100201</v>
      </c>
      <c r="AR15" s="23">
        <v>0.17819910039155401</v>
      </c>
      <c r="AS15" s="23">
        <v>0.106519786959296</v>
      </c>
      <c r="AT15" s="23">
        <v>0.19320655387048</v>
      </c>
      <c r="AU15" s="23">
        <v>0.11942614755152001</v>
      </c>
      <c r="AV15" s="23">
        <v>0.12486256493332699</v>
      </c>
      <c r="AW15" s="23">
        <v>0.165800777911536</v>
      </c>
      <c r="AX15" s="23">
        <v>0.15901463575118399</v>
      </c>
      <c r="AY15" s="23">
        <v>0.138570777057127</v>
      </c>
      <c r="AZ15" s="23">
        <v>0.19922277653565401</v>
      </c>
      <c r="BA15" s="23">
        <v>0.16617552277968101</v>
      </c>
      <c r="BB15" s="23">
        <v>0.19323895761809801</v>
      </c>
      <c r="BC15" s="23"/>
      <c r="BD15" s="23">
        <v>0.13906138838495399</v>
      </c>
      <c r="BE15" s="23">
        <v>0.13668298026925499</v>
      </c>
      <c r="BF15" s="23">
        <v>0.143687865788308</v>
      </c>
      <c r="BG15" s="23"/>
      <c r="BH15" s="23">
        <v>0.13883238910039</v>
      </c>
      <c r="BI15" s="23">
        <v>0.168004982939015</v>
      </c>
      <c r="BJ15" s="23">
        <v>0.115738038331577</v>
      </c>
      <c r="BK15" s="23"/>
      <c r="BL15" s="23">
        <v>0.15384537126396799</v>
      </c>
      <c r="BM15" s="23">
        <v>0.15756192842428299</v>
      </c>
      <c r="BN15" s="23">
        <v>0.20554521783886701</v>
      </c>
      <c r="BO15" s="23"/>
      <c r="BP15" s="23">
        <v>0.13712565673527899</v>
      </c>
      <c r="BQ15" s="23">
        <v>0.14320528636472299</v>
      </c>
      <c r="BR15" s="23"/>
      <c r="BS15" s="23">
        <v>0.150638113356444</v>
      </c>
      <c r="BT15" s="23">
        <v>0.16317638664761699</v>
      </c>
      <c r="BU15" s="23">
        <v>0.11406568112078901</v>
      </c>
      <c r="BV15" s="23">
        <v>0.146051390053999</v>
      </c>
      <c r="BW15" s="23"/>
      <c r="BX15" s="23">
        <v>0.17178838034931199</v>
      </c>
      <c r="BY15" s="23">
        <v>0.11717760156733099</v>
      </c>
      <c r="BZ15" s="23">
        <v>0.137037638134859</v>
      </c>
      <c r="CA15" s="23"/>
      <c r="CB15" s="23">
        <v>0.13064494313120001</v>
      </c>
      <c r="CC15" s="23">
        <v>0.30278051768068098</v>
      </c>
      <c r="CD15" s="23">
        <v>4.0791071389353201E-2</v>
      </c>
      <c r="CE15" s="23">
        <v>8.3022721815446093E-2</v>
      </c>
      <c r="CF15" s="23">
        <v>0.28842264227139702</v>
      </c>
      <c r="CG15" s="23">
        <v>3.8411322851893699E-2</v>
      </c>
      <c r="CH15" s="23"/>
      <c r="CI15" s="23">
        <v>0.136977283393413</v>
      </c>
      <c r="CJ15" s="23">
        <v>0.19283462756001499</v>
      </c>
      <c r="CK15" s="23">
        <v>4.9250005464841401E-2</v>
      </c>
      <c r="CL15" s="23">
        <v>0.13149297072064101</v>
      </c>
    </row>
    <row r="16" spans="2:90" x14ac:dyDescent="0.35">
      <c r="B16" s="16"/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CL1536"/>
  <sheetViews>
    <sheetView showGridLines="0" topLeftCell="A23" workbookViewId="0">
      <selection activeCell="C29" sqref="C29"/>
    </sheetView>
  </sheetViews>
  <sheetFormatPr defaultColWidth="10.90625" defaultRowHeight="14.5" x14ac:dyDescent="0.35"/>
  <cols>
    <col min="2" max="2" width="20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25" t="s">
        <v>662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3"/>
      <c r="C5" s="13"/>
      <c r="D5" s="28" t="s">
        <v>92</v>
      </c>
      <c r="E5" s="28"/>
      <c r="F5" s="13"/>
      <c r="G5" s="28" t="s">
        <v>93</v>
      </c>
      <c r="H5" s="28"/>
      <c r="I5" s="28"/>
      <c r="J5" s="28"/>
      <c r="K5" s="28"/>
      <c r="L5" s="28"/>
      <c r="M5" s="28"/>
      <c r="N5" s="28"/>
      <c r="O5" s="28"/>
      <c r="P5" s="13"/>
      <c r="Q5" s="28" t="s">
        <v>94</v>
      </c>
      <c r="R5" s="28"/>
      <c r="S5" s="28"/>
      <c r="T5" s="28"/>
      <c r="U5" s="13"/>
      <c r="V5" s="28" t="s">
        <v>95</v>
      </c>
      <c r="W5" s="28"/>
      <c r="X5" s="28"/>
      <c r="Y5" s="28"/>
      <c r="Z5" s="28"/>
      <c r="AA5" s="28"/>
      <c r="AB5" s="28"/>
      <c r="AC5" s="28"/>
      <c r="AD5" s="28"/>
      <c r="AE5" s="13"/>
      <c r="AF5" s="28" t="s">
        <v>96</v>
      </c>
      <c r="AG5" s="28"/>
      <c r="AH5" s="28"/>
      <c r="AI5" s="28"/>
      <c r="AJ5" s="28"/>
      <c r="AK5" s="28"/>
      <c r="AL5" s="13"/>
      <c r="AM5" s="28" t="s">
        <v>97</v>
      </c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13"/>
      <c r="BD5" s="28" t="s">
        <v>98</v>
      </c>
      <c r="BE5" s="28"/>
      <c r="BF5" s="28"/>
      <c r="BG5" s="13"/>
      <c r="BH5" s="28" t="s">
        <v>99</v>
      </c>
      <c r="BI5" s="28"/>
      <c r="BJ5" s="28"/>
      <c r="BK5" s="13"/>
      <c r="BL5" s="28" t="s">
        <v>100</v>
      </c>
      <c r="BM5" s="28"/>
      <c r="BN5" s="28"/>
      <c r="BO5" s="13"/>
      <c r="BP5" s="28" t="s">
        <v>101</v>
      </c>
      <c r="BQ5" s="28"/>
      <c r="BR5" s="13"/>
      <c r="BS5" s="28" t="s">
        <v>102</v>
      </c>
      <c r="BT5" s="28"/>
      <c r="BU5" s="28"/>
      <c r="BV5" s="28"/>
      <c r="BW5" s="13"/>
      <c r="BX5" s="28" t="s">
        <v>103</v>
      </c>
      <c r="BY5" s="28"/>
      <c r="BZ5" s="28"/>
      <c r="CA5" s="13"/>
      <c r="CB5" s="28" t="s">
        <v>104</v>
      </c>
      <c r="CC5" s="28"/>
      <c r="CD5" s="28"/>
      <c r="CE5" s="28"/>
      <c r="CF5" s="28"/>
      <c r="CG5" s="28"/>
      <c r="CH5" s="13"/>
      <c r="CI5" s="28" t="s">
        <v>105</v>
      </c>
      <c r="CJ5" s="28"/>
      <c r="CK5" s="28"/>
      <c r="CL5" s="28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2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2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11" spans="2:90" x14ac:dyDescent="0.35">
      <c r="B11" s="6" t="s">
        <v>116</v>
      </c>
    </row>
    <row r="12" spans="2:90" x14ac:dyDescent="0.35">
      <c r="B12" s="24" t="s">
        <v>117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</row>
    <row r="13" spans="2:90" x14ac:dyDescent="0.35">
      <c r="B13" t="s">
        <v>106</v>
      </c>
      <c r="C13" s="17">
        <v>0.44218277870870998</v>
      </c>
      <c r="D13" s="17">
        <v>0.43764859475354001</v>
      </c>
      <c r="E13" s="17">
        <v>0.44997054856580099</v>
      </c>
      <c r="F13" s="17"/>
      <c r="G13" s="17">
        <v>0.38915329680483701</v>
      </c>
      <c r="H13" s="17">
        <v>0.55576895399181803</v>
      </c>
      <c r="I13" s="17">
        <v>0.48015960060587598</v>
      </c>
      <c r="J13" s="17">
        <v>0.38541910774317201</v>
      </c>
      <c r="K13" s="17">
        <v>0.32453856800493103</v>
      </c>
      <c r="L13" s="17">
        <v>0.36155971896380101</v>
      </c>
      <c r="M13" s="17">
        <v>0.33517470121780002</v>
      </c>
      <c r="N13" s="17">
        <v>0.12769929058426499</v>
      </c>
      <c r="O13" s="17">
        <v>0.382415217625103</v>
      </c>
      <c r="P13" s="17"/>
      <c r="Q13" s="17">
        <v>0.57338847201649901</v>
      </c>
      <c r="R13" s="17">
        <v>0.41322814727920498</v>
      </c>
      <c r="S13" s="17">
        <v>0.36940789944484798</v>
      </c>
      <c r="T13" s="17">
        <v>0.43140997579484502</v>
      </c>
      <c r="U13" s="17"/>
      <c r="V13" s="17">
        <v>0.474362754695763</v>
      </c>
      <c r="W13" s="17">
        <v>0.45898787179748401</v>
      </c>
      <c r="X13" s="17">
        <v>0.41635898283702899</v>
      </c>
      <c r="Y13" s="17">
        <v>0.51249472012291797</v>
      </c>
      <c r="Z13" s="17">
        <v>0.34773161671133301</v>
      </c>
      <c r="AA13" s="17">
        <v>0.44368043761239101</v>
      </c>
      <c r="AB13" s="17">
        <v>0.37401554904330597</v>
      </c>
      <c r="AC13" s="17">
        <v>0.48832959570223</v>
      </c>
      <c r="AD13" s="17">
        <v>0.43337710807097801</v>
      </c>
      <c r="AE13" s="17"/>
      <c r="AF13" s="17">
        <v>0.386527239364578</v>
      </c>
      <c r="AG13" s="17">
        <v>0.43541824577159899</v>
      </c>
      <c r="AH13" s="17">
        <v>0.332904066127715</v>
      </c>
      <c r="AI13" s="17">
        <v>0.450832893677235</v>
      </c>
      <c r="AJ13" s="17">
        <v>0.51147883886621504</v>
      </c>
      <c r="AK13" s="17">
        <v>0.50513163700188901</v>
      </c>
      <c r="AL13" s="17"/>
      <c r="AM13" s="17">
        <v>0.36276561135626401</v>
      </c>
      <c r="AN13" s="17">
        <v>0.36985939940898899</v>
      </c>
      <c r="AO13" s="17">
        <v>0.301881957916876</v>
      </c>
      <c r="AP13" s="17">
        <v>0.35503684021489501</v>
      </c>
      <c r="AQ13" s="17">
        <v>0.27987157798784701</v>
      </c>
      <c r="AR13" s="17">
        <v>0.308124718801499</v>
      </c>
      <c r="AS13" s="17">
        <v>0.50759350493850797</v>
      </c>
      <c r="AT13" s="17">
        <v>0.49326039190064702</v>
      </c>
      <c r="AU13" s="17">
        <v>0.59603637408919796</v>
      </c>
      <c r="AV13" s="17">
        <v>0.46037694573503701</v>
      </c>
      <c r="AW13" s="17">
        <v>0.409326730691842</v>
      </c>
      <c r="AX13" s="17">
        <v>0.46457342959769399</v>
      </c>
      <c r="AY13" s="17">
        <v>0.635753493873635</v>
      </c>
      <c r="AZ13" s="17">
        <v>0.53309444006735796</v>
      </c>
      <c r="BA13" s="17">
        <v>0.78867751588514301</v>
      </c>
      <c r="BB13" s="17">
        <v>0.72346256428346001</v>
      </c>
      <c r="BC13" s="17"/>
      <c r="BD13" s="17" t="s">
        <v>115</v>
      </c>
      <c r="BE13" s="17">
        <v>0.44218277870870998</v>
      </c>
      <c r="BF13" s="17" t="s">
        <v>115</v>
      </c>
      <c r="BG13" s="17"/>
      <c r="BH13" s="17">
        <v>0.44211879036900398</v>
      </c>
      <c r="BI13" s="17">
        <v>0.60193019133443804</v>
      </c>
      <c r="BJ13" s="17">
        <v>0.50562041312163397</v>
      </c>
      <c r="BK13" s="17"/>
      <c r="BL13" s="17">
        <v>0.41203720303566699</v>
      </c>
      <c r="BM13" s="17">
        <v>0.29346110936758601</v>
      </c>
      <c r="BN13" s="17">
        <v>0.61935112684759297</v>
      </c>
      <c r="BO13" s="17"/>
      <c r="BP13" s="17">
        <v>0.60169280268305403</v>
      </c>
      <c r="BQ13" s="17">
        <v>0.37777423606870097</v>
      </c>
      <c r="BR13" s="17"/>
      <c r="BS13" s="17">
        <v>0.54271688330516499</v>
      </c>
      <c r="BT13" s="17">
        <v>0.45914533653231598</v>
      </c>
      <c r="BU13" s="17">
        <v>0.449930109590364</v>
      </c>
      <c r="BV13" s="17">
        <v>0.413966205364592</v>
      </c>
      <c r="BW13" s="17"/>
      <c r="BX13" s="17">
        <v>0.46229794885560799</v>
      </c>
      <c r="BY13" s="17">
        <v>0.638794388205709</v>
      </c>
      <c r="BZ13" s="17">
        <v>0.39603788563126002</v>
      </c>
      <c r="CA13" s="17"/>
      <c r="CB13" s="17">
        <v>0.54221089394794897</v>
      </c>
      <c r="CC13" s="17">
        <v>0.58699863025431598</v>
      </c>
      <c r="CD13" s="17">
        <v>0.281851869153741</v>
      </c>
      <c r="CE13" s="17">
        <v>0.52115650732643004</v>
      </c>
      <c r="CF13" s="17">
        <v>0.57369295116494101</v>
      </c>
      <c r="CG13" s="17">
        <v>0.21100920771363299</v>
      </c>
      <c r="CH13" s="17"/>
      <c r="CI13" s="17">
        <v>0.40094424515924199</v>
      </c>
      <c r="CJ13" s="17">
        <v>0.52041598181161397</v>
      </c>
      <c r="CK13" s="17">
        <v>0.23280226466897599</v>
      </c>
      <c r="CL13" s="17">
        <v>0.46456523406425898</v>
      </c>
    </row>
    <row r="14" spans="2:90" x14ac:dyDescent="0.35">
      <c r="B14" t="s">
        <v>107</v>
      </c>
      <c r="C14" s="17">
        <v>0.26289163588112102</v>
      </c>
      <c r="D14" s="17">
        <v>0.25787823494362799</v>
      </c>
      <c r="E14" s="17">
        <v>0.264169953872881</v>
      </c>
      <c r="F14" s="17"/>
      <c r="G14" s="17">
        <v>0.285841775700511</v>
      </c>
      <c r="H14" s="17">
        <v>0.23135292188863599</v>
      </c>
      <c r="I14" s="17">
        <v>0.216799855964424</v>
      </c>
      <c r="J14" s="17">
        <v>0.219514399730249</v>
      </c>
      <c r="K14" s="17">
        <v>0.255974905762195</v>
      </c>
      <c r="L14" s="17">
        <v>0.43609690540805501</v>
      </c>
      <c r="M14" s="17">
        <v>0.31707957665145098</v>
      </c>
      <c r="N14" s="17">
        <v>0.50057284618995901</v>
      </c>
      <c r="O14" s="17">
        <v>0.31016767947480001</v>
      </c>
      <c r="P14" s="17"/>
      <c r="Q14" s="17">
        <v>0.249360113709339</v>
      </c>
      <c r="R14" s="17">
        <v>0.33944403192463501</v>
      </c>
      <c r="S14" s="17">
        <v>0.303508881887257</v>
      </c>
      <c r="T14" s="17">
        <v>0.26054427296759097</v>
      </c>
      <c r="U14" s="17"/>
      <c r="V14" s="17">
        <v>0.24203457592090299</v>
      </c>
      <c r="W14" s="17">
        <v>0.23309560326870499</v>
      </c>
      <c r="X14" s="17">
        <v>0.29191575543570503</v>
      </c>
      <c r="Y14" s="17">
        <v>0.21588229496873201</v>
      </c>
      <c r="Z14" s="17">
        <v>0.32426013345347399</v>
      </c>
      <c r="AA14" s="17">
        <v>0.32142004175587202</v>
      </c>
      <c r="AB14" s="17">
        <v>0.260247019145456</v>
      </c>
      <c r="AC14" s="17">
        <v>0.32798070436953503</v>
      </c>
      <c r="AD14" s="17">
        <v>0.251396949495515</v>
      </c>
      <c r="AE14" s="17"/>
      <c r="AF14" s="17">
        <v>0.2730335936089</v>
      </c>
      <c r="AG14" s="17">
        <v>0.30102780849744498</v>
      </c>
      <c r="AH14" s="17">
        <v>0.33450725671151599</v>
      </c>
      <c r="AI14" s="17">
        <v>0.203625175231749</v>
      </c>
      <c r="AJ14" s="17">
        <v>0.23374100295081801</v>
      </c>
      <c r="AK14" s="17">
        <v>0.21707799845501</v>
      </c>
      <c r="AL14" s="17"/>
      <c r="AM14" s="17">
        <v>0.20439730479259399</v>
      </c>
      <c r="AN14" s="17">
        <v>0.233434584096679</v>
      </c>
      <c r="AO14" s="17">
        <v>0.22287583716032799</v>
      </c>
      <c r="AP14" s="17">
        <v>0.26783109937801902</v>
      </c>
      <c r="AQ14" s="17">
        <v>0.34359708846692799</v>
      </c>
      <c r="AR14" s="17">
        <v>0.46633459577782899</v>
      </c>
      <c r="AS14" s="17">
        <v>0.170179722884788</v>
      </c>
      <c r="AT14" s="17">
        <v>0.30924803110204002</v>
      </c>
      <c r="AU14" s="17">
        <v>0.205457044653961</v>
      </c>
      <c r="AV14" s="17">
        <v>0.29467234868615499</v>
      </c>
      <c r="AW14" s="17">
        <v>0.30651506302210602</v>
      </c>
      <c r="AX14" s="17">
        <v>0.20785357337852001</v>
      </c>
      <c r="AY14" s="17">
        <v>0.15117095168574901</v>
      </c>
      <c r="AZ14" s="17">
        <v>0.33079061425190998</v>
      </c>
      <c r="BA14" s="17">
        <v>6.8626282489988699E-2</v>
      </c>
      <c r="BB14" s="17">
        <v>0.119820587862453</v>
      </c>
      <c r="BC14" s="17"/>
      <c r="BD14" s="17" t="s">
        <v>115</v>
      </c>
      <c r="BE14" s="17">
        <v>0.26289163588112102</v>
      </c>
      <c r="BF14" s="17" t="s">
        <v>115</v>
      </c>
      <c r="BG14" s="17"/>
      <c r="BH14" s="17">
        <v>0.252269979135263</v>
      </c>
      <c r="BI14" s="17">
        <v>0.26771590639633402</v>
      </c>
      <c r="BJ14" s="17">
        <v>0.31515061180097997</v>
      </c>
      <c r="BK14" s="17"/>
      <c r="BL14" s="17">
        <v>0.34366003437375098</v>
      </c>
      <c r="BM14" s="17">
        <v>0.26385084336161901</v>
      </c>
      <c r="BN14" s="17">
        <v>0</v>
      </c>
      <c r="BO14" s="17"/>
      <c r="BP14" s="17">
        <v>0.20435363356480901</v>
      </c>
      <c r="BQ14" s="17">
        <v>0.28652869218836302</v>
      </c>
      <c r="BR14" s="17"/>
      <c r="BS14" s="17">
        <v>0.273174937154811</v>
      </c>
      <c r="BT14" s="17">
        <v>0.25357486253953199</v>
      </c>
      <c r="BU14" s="17">
        <v>0.29694479624710002</v>
      </c>
      <c r="BV14" s="17">
        <v>0.24093432705778101</v>
      </c>
      <c r="BW14" s="17"/>
      <c r="BX14" s="17">
        <v>0.124249538871331</v>
      </c>
      <c r="BY14" s="17">
        <v>0.27743302307497802</v>
      </c>
      <c r="BZ14" s="17">
        <v>0.26159853357766499</v>
      </c>
      <c r="CA14" s="17"/>
      <c r="CB14" s="17">
        <v>0.260310872500149</v>
      </c>
      <c r="CC14" s="17">
        <v>0.216956873470524</v>
      </c>
      <c r="CD14" s="17">
        <v>0.24497412409170699</v>
      </c>
      <c r="CE14" s="17">
        <v>0.29008024491576401</v>
      </c>
      <c r="CF14" s="17">
        <v>0.27172107085184899</v>
      </c>
      <c r="CG14" s="17">
        <v>0.33918208390496901</v>
      </c>
      <c r="CH14" s="17"/>
      <c r="CI14" s="17">
        <v>0.25375663239389401</v>
      </c>
      <c r="CJ14" s="17">
        <v>0.28282290202245403</v>
      </c>
      <c r="CK14" s="17">
        <v>0.29277398937669702</v>
      </c>
      <c r="CL14" s="17">
        <v>0.24655878908432799</v>
      </c>
    </row>
    <row r="15" spans="2:90" x14ac:dyDescent="0.35">
      <c r="B15" t="s">
        <v>108</v>
      </c>
      <c r="C15" s="17">
        <v>0.112172010587004</v>
      </c>
      <c r="D15" s="17">
        <v>0.136105942735501</v>
      </c>
      <c r="E15" s="17">
        <v>8.7765350531975705E-2</v>
      </c>
      <c r="F15" s="17"/>
      <c r="G15" s="17">
        <v>0.107711415309832</v>
      </c>
      <c r="H15" s="17">
        <v>7.9305749099623096E-2</v>
      </c>
      <c r="I15" s="17">
        <v>0.129757777738333</v>
      </c>
      <c r="J15" s="17">
        <v>0.12900266237022501</v>
      </c>
      <c r="K15" s="17">
        <v>0.320653098309653</v>
      </c>
      <c r="L15" s="17">
        <v>0</v>
      </c>
      <c r="M15" s="17">
        <v>0.20797406751829201</v>
      </c>
      <c r="N15" s="17">
        <v>0.146619569902427</v>
      </c>
      <c r="O15" s="17">
        <v>8.0907688640720302E-2</v>
      </c>
      <c r="P15" s="17"/>
      <c r="Q15" s="17">
        <v>7.6028263878210295E-2</v>
      </c>
      <c r="R15" s="17">
        <v>0.111714921968425</v>
      </c>
      <c r="S15" s="17">
        <v>0.12055719373142899</v>
      </c>
      <c r="T15" s="17">
        <v>0.112535861658598</v>
      </c>
      <c r="U15" s="17"/>
      <c r="V15" s="17">
        <v>0.13258282661337201</v>
      </c>
      <c r="W15" s="17">
        <v>0.16459311669479301</v>
      </c>
      <c r="X15" s="17">
        <v>9.3216990660386606E-2</v>
      </c>
      <c r="Y15" s="17">
        <v>0.112085024746293</v>
      </c>
      <c r="Z15" s="17">
        <v>8.5956463803637306E-2</v>
      </c>
      <c r="AA15" s="17">
        <v>8.7731405645094407E-2</v>
      </c>
      <c r="AB15" s="17">
        <v>0.13686474913767799</v>
      </c>
      <c r="AC15" s="17">
        <v>1.9532707493887799E-2</v>
      </c>
      <c r="AD15" s="17">
        <v>7.7662357189880696E-2</v>
      </c>
      <c r="AE15" s="17"/>
      <c r="AF15" s="17">
        <v>0.13072020582752999</v>
      </c>
      <c r="AG15" s="17">
        <v>9.5769909003676296E-2</v>
      </c>
      <c r="AH15" s="17">
        <v>0.138548278756045</v>
      </c>
      <c r="AI15" s="17">
        <v>0.11832949689778</v>
      </c>
      <c r="AJ15" s="17">
        <v>6.7858241443588499E-2</v>
      </c>
      <c r="AK15" s="17">
        <v>0.13547138916306001</v>
      </c>
      <c r="AL15" s="17"/>
      <c r="AM15" s="17">
        <v>0.167627850630967</v>
      </c>
      <c r="AN15" s="17">
        <v>0.28359124520209</v>
      </c>
      <c r="AO15" s="17">
        <v>5.8826367487291899E-2</v>
      </c>
      <c r="AP15" s="17">
        <v>7.71458955515434E-2</v>
      </c>
      <c r="AQ15" s="17">
        <v>0.142509744109965</v>
      </c>
      <c r="AR15" s="17">
        <v>9.9494972178307606E-2</v>
      </c>
      <c r="AS15" s="17">
        <v>0.149412556228504</v>
      </c>
      <c r="AT15" s="17">
        <v>6.3716428352384197E-2</v>
      </c>
      <c r="AU15" s="17">
        <v>0.17447937962221399</v>
      </c>
      <c r="AV15" s="17">
        <v>7.6884394829321898E-2</v>
      </c>
      <c r="AW15" s="17">
        <v>0.18349442418949399</v>
      </c>
      <c r="AX15" s="17">
        <v>0.145396266535955</v>
      </c>
      <c r="AY15" s="17">
        <v>5.4090222307764002E-2</v>
      </c>
      <c r="AZ15" s="17">
        <v>0</v>
      </c>
      <c r="BA15" s="17">
        <v>0</v>
      </c>
      <c r="BB15" s="17">
        <v>5.5586207874880403E-2</v>
      </c>
      <c r="BC15" s="17"/>
      <c r="BD15" s="17" t="s">
        <v>115</v>
      </c>
      <c r="BE15" s="17">
        <v>0.112172010587004</v>
      </c>
      <c r="BF15" s="17" t="s">
        <v>115</v>
      </c>
      <c r="BG15" s="17"/>
      <c r="BH15" s="17">
        <v>0.113382069340475</v>
      </c>
      <c r="BI15" s="17">
        <v>7.0442674095017296E-2</v>
      </c>
      <c r="BJ15" s="17">
        <v>5.4631809251924797E-2</v>
      </c>
      <c r="BK15" s="17"/>
      <c r="BL15" s="17">
        <v>0.24430276259058201</v>
      </c>
      <c r="BM15" s="17">
        <v>0.23394661183375401</v>
      </c>
      <c r="BN15" s="17">
        <v>0</v>
      </c>
      <c r="BO15" s="17"/>
      <c r="BP15" s="17">
        <v>5.3101321224389403E-2</v>
      </c>
      <c r="BQ15" s="17">
        <v>0.13602416056347599</v>
      </c>
      <c r="BR15" s="17"/>
      <c r="BS15" s="17">
        <v>7.7186572783489699E-2</v>
      </c>
      <c r="BT15" s="17">
        <v>0.11870449989843899</v>
      </c>
      <c r="BU15" s="17">
        <v>9.0467589954473904E-2</v>
      </c>
      <c r="BV15" s="17">
        <v>0.123557231736399</v>
      </c>
      <c r="BW15" s="17"/>
      <c r="BX15" s="17">
        <v>0.22218953976535799</v>
      </c>
      <c r="BY15" s="17">
        <v>3.0123032728976901E-2</v>
      </c>
      <c r="BZ15" s="17">
        <v>0.129637726784461</v>
      </c>
      <c r="CA15" s="17"/>
      <c r="CB15" s="17">
        <v>6.0178880236763203E-2</v>
      </c>
      <c r="CC15" s="17">
        <v>7.6029529655730996E-2</v>
      </c>
      <c r="CD15" s="17">
        <v>0.169501331462586</v>
      </c>
      <c r="CE15" s="17">
        <v>7.7767637341593296E-2</v>
      </c>
      <c r="CF15" s="17">
        <v>2.0666242169068701E-2</v>
      </c>
      <c r="CG15" s="17">
        <v>0.24119021058346701</v>
      </c>
      <c r="CH15" s="17"/>
      <c r="CI15" s="17">
        <v>9.4710935689548803E-2</v>
      </c>
      <c r="CJ15" s="17">
        <v>5.7042908658074397E-2</v>
      </c>
      <c r="CK15" s="17">
        <v>0.223165737262153</v>
      </c>
      <c r="CL15" s="17">
        <v>0.11829261650980601</v>
      </c>
    </row>
    <row r="16" spans="2:90" x14ac:dyDescent="0.35">
      <c r="B16" t="s">
        <v>109</v>
      </c>
      <c r="C16" s="17">
        <v>0.130439527542592</v>
      </c>
      <c r="D16" s="17">
        <v>0.139111287245828</v>
      </c>
      <c r="E16" s="17">
        <v>0.122560858347041</v>
      </c>
      <c r="F16" s="17"/>
      <c r="G16" s="17">
        <v>0.13742127857482</v>
      </c>
      <c r="H16" s="17">
        <v>9.3765503336512193E-2</v>
      </c>
      <c r="I16" s="17">
        <v>0.15261404007153101</v>
      </c>
      <c r="J16" s="17">
        <v>0.161856175056798</v>
      </c>
      <c r="K16" s="17">
        <v>5.6099821460479697E-2</v>
      </c>
      <c r="L16" s="17">
        <v>0.202343375628144</v>
      </c>
      <c r="M16" s="17">
        <v>0.112162359488358</v>
      </c>
      <c r="N16" s="17">
        <v>0.184004632999798</v>
      </c>
      <c r="O16" s="17">
        <v>0.203447803322131</v>
      </c>
      <c r="P16" s="17"/>
      <c r="Q16" s="17">
        <v>5.9121746893226697E-2</v>
      </c>
      <c r="R16" s="17">
        <v>0.12730373384973601</v>
      </c>
      <c r="S16" s="17">
        <v>0.12142583333927</v>
      </c>
      <c r="T16" s="17">
        <v>0.14162943516332699</v>
      </c>
      <c r="U16" s="17"/>
      <c r="V16" s="17">
        <v>0.11936616861433499</v>
      </c>
      <c r="W16" s="17">
        <v>0.111185693873438</v>
      </c>
      <c r="X16" s="17">
        <v>0.14198381256968201</v>
      </c>
      <c r="Y16" s="17">
        <v>5.41223043297899E-2</v>
      </c>
      <c r="Z16" s="17">
        <v>0.195090636861566</v>
      </c>
      <c r="AA16" s="17">
        <v>0.12052511364169501</v>
      </c>
      <c r="AB16" s="17">
        <v>0.19441109139225399</v>
      </c>
      <c r="AC16" s="17">
        <v>0.13360939885957099</v>
      </c>
      <c r="AD16" s="17">
        <v>0.15093912872576601</v>
      </c>
      <c r="AE16" s="17"/>
      <c r="AF16" s="17">
        <v>0.15202506458956699</v>
      </c>
      <c r="AG16" s="17">
        <v>0.11490774398723</v>
      </c>
      <c r="AH16" s="17">
        <v>0.14037022516671599</v>
      </c>
      <c r="AI16" s="17">
        <v>0.14094951629859201</v>
      </c>
      <c r="AJ16" s="17">
        <v>0.13537182164449099</v>
      </c>
      <c r="AK16" s="17">
        <v>0.10442969726413</v>
      </c>
      <c r="AL16" s="17"/>
      <c r="AM16" s="17">
        <v>0.22965593697964801</v>
      </c>
      <c r="AN16" s="17">
        <v>9.8705226894416506E-2</v>
      </c>
      <c r="AO16" s="17">
        <v>0.23841054592320199</v>
      </c>
      <c r="AP16" s="17">
        <v>0.221112202628617</v>
      </c>
      <c r="AQ16" s="17">
        <v>0.19850600888721001</v>
      </c>
      <c r="AR16" s="17">
        <v>9.9959991496934103E-2</v>
      </c>
      <c r="AS16" s="17">
        <v>0.15714193651978101</v>
      </c>
      <c r="AT16" s="17">
        <v>0.10434708407264399</v>
      </c>
      <c r="AU16" s="17">
        <v>0</v>
      </c>
      <c r="AV16" s="17">
        <v>0.111626809060292</v>
      </c>
      <c r="AW16" s="17">
        <v>5.1941476040631103E-2</v>
      </c>
      <c r="AX16" s="17">
        <v>0.18217673048783101</v>
      </c>
      <c r="AY16" s="17">
        <v>0.15898533213285199</v>
      </c>
      <c r="AZ16" s="17">
        <v>3.92526739471886E-2</v>
      </c>
      <c r="BA16" s="17">
        <v>0.14269620162486801</v>
      </c>
      <c r="BB16" s="17">
        <v>5.3657147195763498E-2</v>
      </c>
      <c r="BC16" s="17"/>
      <c r="BD16" s="17" t="s">
        <v>115</v>
      </c>
      <c r="BE16" s="17">
        <v>0.130439527542592</v>
      </c>
      <c r="BF16" s="17" t="s">
        <v>115</v>
      </c>
      <c r="BG16" s="17"/>
      <c r="BH16" s="17">
        <v>0.12876769931770399</v>
      </c>
      <c r="BI16" s="17">
        <v>5.0265594835140898E-2</v>
      </c>
      <c r="BJ16" s="17">
        <v>0.11156498264126601</v>
      </c>
      <c r="BK16" s="17"/>
      <c r="BL16" s="17">
        <v>0</v>
      </c>
      <c r="BM16" s="17">
        <v>0.20874143543703999</v>
      </c>
      <c r="BN16" s="17">
        <v>0.38064887315240697</v>
      </c>
      <c r="BO16" s="17"/>
      <c r="BP16" s="17">
        <v>9.07164557948964E-2</v>
      </c>
      <c r="BQ16" s="17">
        <v>0.14647930420807001</v>
      </c>
      <c r="BR16" s="17"/>
      <c r="BS16" s="17">
        <v>9.4513455219974396E-2</v>
      </c>
      <c r="BT16" s="17">
        <v>0.139672739335925</v>
      </c>
      <c r="BU16" s="17">
        <v>0.113780178382442</v>
      </c>
      <c r="BV16" s="17">
        <v>0.14544037030846699</v>
      </c>
      <c r="BW16" s="17"/>
      <c r="BX16" s="17">
        <v>0.19126297250770299</v>
      </c>
      <c r="BY16" s="17">
        <v>3.1024198272787899E-2</v>
      </c>
      <c r="BZ16" s="17">
        <v>0.15269843138776601</v>
      </c>
      <c r="CA16" s="17"/>
      <c r="CB16" s="17">
        <v>0.107769026151928</v>
      </c>
      <c r="CC16" s="17">
        <v>8.0337725472512403E-2</v>
      </c>
      <c r="CD16" s="17">
        <v>0.21428320654205099</v>
      </c>
      <c r="CE16" s="17">
        <v>6.8864041219375796E-2</v>
      </c>
      <c r="CF16" s="17">
        <v>0.10820640820609</v>
      </c>
      <c r="CG16" s="17">
        <v>0.15203393037473401</v>
      </c>
      <c r="CH16" s="17"/>
      <c r="CI16" s="17">
        <v>0.17186154589581401</v>
      </c>
      <c r="CJ16" s="17">
        <v>8.8419972468050598E-2</v>
      </c>
      <c r="CK16" s="17">
        <v>0.16215257271219199</v>
      </c>
      <c r="CL16" s="17">
        <v>0.13431571904508699</v>
      </c>
    </row>
    <row r="17" spans="2:90" x14ac:dyDescent="0.35">
      <c r="B17" t="s">
        <v>110</v>
      </c>
      <c r="C17" s="17">
        <v>5.23140472805734E-2</v>
      </c>
      <c r="D17" s="17">
        <v>2.92559403215038E-2</v>
      </c>
      <c r="E17" s="17">
        <v>7.5533288682301594E-2</v>
      </c>
      <c r="F17" s="17"/>
      <c r="G17" s="17">
        <v>7.9872233609999094E-2</v>
      </c>
      <c r="H17" s="17">
        <v>3.9806871683410898E-2</v>
      </c>
      <c r="I17" s="17">
        <v>2.0668725619836001E-2</v>
      </c>
      <c r="J17" s="17">
        <v>0.104207655099556</v>
      </c>
      <c r="K17" s="17">
        <v>4.27336064627412E-2</v>
      </c>
      <c r="L17" s="17">
        <v>0</v>
      </c>
      <c r="M17" s="17">
        <v>2.76092951240983E-2</v>
      </c>
      <c r="N17" s="17">
        <v>4.11036603235512E-2</v>
      </c>
      <c r="O17" s="17">
        <v>2.3061610937246201E-2</v>
      </c>
      <c r="P17" s="17"/>
      <c r="Q17" s="17">
        <v>4.2101403502725399E-2</v>
      </c>
      <c r="R17" s="17">
        <v>8.3091649779995207E-3</v>
      </c>
      <c r="S17" s="17">
        <v>8.5100191597196395E-2</v>
      </c>
      <c r="T17" s="17">
        <v>5.3880454415640003E-2</v>
      </c>
      <c r="U17" s="17"/>
      <c r="V17" s="17">
        <v>3.1653674155626803E-2</v>
      </c>
      <c r="W17" s="17">
        <v>3.2137714365580099E-2</v>
      </c>
      <c r="X17" s="17">
        <v>5.65244584971967E-2</v>
      </c>
      <c r="Y17" s="17">
        <v>0.105415655832266</v>
      </c>
      <c r="Z17" s="17">
        <v>4.6961149169989599E-2</v>
      </c>
      <c r="AA17" s="17">
        <v>2.6643001344948E-2</v>
      </c>
      <c r="AB17" s="17">
        <v>3.4461591281306402E-2</v>
      </c>
      <c r="AC17" s="17">
        <v>3.0547593574776301E-2</v>
      </c>
      <c r="AD17" s="17">
        <v>8.6624456517860202E-2</v>
      </c>
      <c r="AE17" s="17"/>
      <c r="AF17" s="17">
        <v>5.7693896609424797E-2</v>
      </c>
      <c r="AG17" s="17">
        <v>5.2876292740049999E-2</v>
      </c>
      <c r="AH17" s="17">
        <v>5.36701732380079E-2</v>
      </c>
      <c r="AI17" s="17">
        <v>8.6262917894644298E-2</v>
      </c>
      <c r="AJ17" s="17">
        <v>5.15500950948884E-2</v>
      </c>
      <c r="AK17" s="17">
        <v>3.7889278115910301E-2</v>
      </c>
      <c r="AL17" s="17"/>
      <c r="AM17" s="17">
        <v>3.5553296240527402E-2</v>
      </c>
      <c r="AN17" s="17">
        <v>1.44095443978253E-2</v>
      </c>
      <c r="AO17" s="17">
        <v>0.17800529151230299</v>
      </c>
      <c r="AP17" s="17">
        <v>7.8873962226925706E-2</v>
      </c>
      <c r="AQ17" s="17">
        <v>3.5515580548051102E-2</v>
      </c>
      <c r="AR17" s="17">
        <v>2.6085721745430199E-2</v>
      </c>
      <c r="AS17" s="17">
        <v>1.5672279428418499E-2</v>
      </c>
      <c r="AT17" s="17">
        <v>2.9428064572285199E-2</v>
      </c>
      <c r="AU17" s="17">
        <v>2.4027201634626801E-2</v>
      </c>
      <c r="AV17" s="17">
        <v>5.6439501689194198E-2</v>
      </c>
      <c r="AW17" s="17">
        <v>4.8722306055926999E-2</v>
      </c>
      <c r="AX17" s="17">
        <v>0</v>
      </c>
      <c r="AY17" s="17">
        <v>0</v>
      </c>
      <c r="AZ17" s="17">
        <v>9.6862271733543504E-2</v>
      </c>
      <c r="BA17" s="17">
        <v>0</v>
      </c>
      <c r="BB17" s="17">
        <v>4.7473492783442199E-2</v>
      </c>
      <c r="BC17" s="17"/>
      <c r="BD17" s="17" t="s">
        <v>115</v>
      </c>
      <c r="BE17" s="17">
        <v>5.23140472805734E-2</v>
      </c>
      <c r="BF17" s="17" t="s">
        <v>115</v>
      </c>
      <c r="BG17" s="17"/>
      <c r="BH17" s="17">
        <v>6.3461461837553801E-2</v>
      </c>
      <c r="BI17" s="17">
        <v>9.6456333390707392E-3</v>
      </c>
      <c r="BJ17" s="17">
        <v>1.30321831841947E-2</v>
      </c>
      <c r="BK17" s="17"/>
      <c r="BL17" s="17">
        <v>0</v>
      </c>
      <c r="BM17" s="17">
        <v>0</v>
      </c>
      <c r="BN17" s="17">
        <v>0</v>
      </c>
      <c r="BO17" s="17"/>
      <c r="BP17" s="17">
        <v>5.0135786732851399E-2</v>
      </c>
      <c r="BQ17" s="17">
        <v>5.3193606971389799E-2</v>
      </c>
      <c r="BR17" s="17"/>
      <c r="BS17" s="17">
        <v>1.2408151536560301E-2</v>
      </c>
      <c r="BT17" s="17">
        <v>2.8902561693787601E-2</v>
      </c>
      <c r="BU17" s="17">
        <v>4.8877325825620002E-2</v>
      </c>
      <c r="BV17" s="17">
        <v>7.6101865532761104E-2</v>
      </c>
      <c r="BW17" s="17"/>
      <c r="BX17" s="17">
        <v>0</v>
      </c>
      <c r="BY17" s="17">
        <v>2.2625357717549099E-2</v>
      </c>
      <c r="BZ17" s="17">
        <v>6.0027422618848698E-2</v>
      </c>
      <c r="CA17" s="17"/>
      <c r="CB17" s="17">
        <v>2.9530327163210801E-2</v>
      </c>
      <c r="CC17" s="17">
        <v>3.9677241146916301E-2</v>
      </c>
      <c r="CD17" s="17">
        <v>8.9389468749913895E-2</v>
      </c>
      <c r="CE17" s="17">
        <v>4.2131569196837498E-2</v>
      </c>
      <c r="CF17" s="17">
        <v>2.5713327608051301E-2</v>
      </c>
      <c r="CG17" s="17">
        <v>5.6584567423198499E-2</v>
      </c>
      <c r="CH17" s="17"/>
      <c r="CI17" s="17">
        <v>7.8726640861501093E-2</v>
      </c>
      <c r="CJ17" s="17">
        <v>5.12982350398071E-2</v>
      </c>
      <c r="CK17" s="17">
        <v>8.9105435979980802E-2</v>
      </c>
      <c r="CL17" s="17">
        <v>3.6267641296519999E-2</v>
      </c>
    </row>
    <row r="18" spans="2:90" x14ac:dyDescent="0.35">
      <c r="B18" t="s">
        <v>111</v>
      </c>
      <c r="C18" s="17">
        <v>0.705074414589831</v>
      </c>
      <c r="D18" s="17">
        <v>0.69552682969716795</v>
      </c>
      <c r="E18" s="17">
        <v>0.71414050243868199</v>
      </c>
      <c r="F18" s="17"/>
      <c r="G18" s="17">
        <v>0.67499507250534796</v>
      </c>
      <c r="H18" s="17">
        <v>0.78712187588045401</v>
      </c>
      <c r="I18" s="17">
        <v>0.69695945657029901</v>
      </c>
      <c r="J18" s="17">
        <v>0.60493350747342001</v>
      </c>
      <c r="K18" s="17">
        <v>0.58051347376712603</v>
      </c>
      <c r="L18" s="17">
        <v>0.79765662437185603</v>
      </c>
      <c r="M18" s="17">
        <v>0.65225427786925105</v>
      </c>
      <c r="N18" s="17">
        <v>0.628272136774224</v>
      </c>
      <c r="O18" s="17">
        <v>0.69258289709990295</v>
      </c>
      <c r="P18" s="17"/>
      <c r="Q18" s="17">
        <v>0.82274858572583798</v>
      </c>
      <c r="R18" s="17">
        <v>0.75267217920384</v>
      </c>
      <c r="S18" s="17">
        <v>0.67291678133210497</v>
      </c>
      <c r="T18" s="17">
        <v>0.69195424876243605</v>
      </c>
      <c r="U18" s="17"/>
      <c r="V18" s="17">
        <v>0.71639733061666599</v>
      </c>
      <c r="W18" s="17">
        <v>0.69208347506618895</v>
      </c>
      <c r="X18" s="17">
        <v>0.70827473827273402</v>
      </c>
      <c r="Y18" s="17">
        <v>0.72837701509165098</v>
      </c>
      <c r="Z18" s="17">
        <v>0.67199175016480694</v>
      </c>
      <c r="AA18" s="17">
        <v>0.76510047936826298</v>
      </c>
      <c r="AB18" s="17">
        <v>0.63426256818876203</v>
      </c>
      <c r="AC18" s="17">
        <v>0.81631030007176497</v>
      </c>
      <c r="AD18" s="17">
        <v>0.68477405756649301</v>
      </c>
      <c r="AE18" s="17"/>
      <c r="AF18" s="17">
        <v>0.65956083297347801</v>
      </c>
      <c r="AG18" s="17">
        <v>0.73644605426904297</v>
      </c>
      <c r="AH18" s="17">
        <v>0.66741132283923099</v>
      </c>
      <c r="AI18" s="17">
        <v>0.65445806890898395</v>
      </c>
      <c r="AJ18" s="17">
        <v>0.74521984181703205</v>
      </c>
      <c r="AK18" s="17">
        <v>0.72220963545689898</v>
      </c>
      <c r="AL18" s="17"/>
      <c r="AM18" s="17">
        <v>0.56716291614885805</v>
      </c>
      <c r="AN18" s="17">
        <v>0.60329398350566799</v>
      </c>
      <c r="AO18" s="17">
        <v>0.52475779507720299</v>
      </c>
      <c r="AP18" s="17">
        <v>0.62286793959291398</v>
      </c>
      <c r="AQ18" s="17">
        <v>0.62346866645477494</v>
      </c>
      <c r="AR18" s="17">
        <v>0.77445931457932804</v>
      </c>
      <c r="AS18" s="17">
        <v>0.67777322782329597</v>
      </c>
      <c r="AT18" s="17">
        <v>0.80250842300268699</v>
      </c>
      <c r="AU18" s="17">
        <v>0.80149341874315905</v>
      </c>
      <c r="AV18" s="17">
        <v>0.75504929442119195</v>
      </c>
      <c r="AW18" s="17">
        <v>0.71584179371394796</v>
      </c>
      <c r="AX18" s="17">
        <v>0.67242700297621405</v>
      </c>
      <c r="AY18" s="17">
        <v>0.78692444555938401</v>
      </c>
      <c r="AZ18" s="17">
        <v>0.86388505431926799</v>
      </c>
      <c r="BA18" s="17">
        <v>0.85730379837513204</v>
      </c>
      <c r="BB18" s="17">
        <v>0.84328315214591398</v>
      </c>
      <c r="BC18" s="17"/>
      <c r="BD18" s="17" t="s">
        <v>115</v>
      </c>
      <c r="BE18" s="17">
        <v>0.705074414589831</v>
      </c>
      <c r="BF18" s="17" t="s">
        <v>115</v>
      </c>
      <c r="BG18" s="17"/>
      <c r="BH18" s="17">
        <v>0.69438876950426798</v>
      </c>
      <c r="BI18" s="17">
        <v>0.86964609773077095</v>
      </c>
      <c r="BJ18" s="17">
        <v>0.820771024922614</v>
      </c>
      <c r="BK18" s="17"/>
      <c r="BL18" s="17">
        <v>0.75569723740941797</v>
      </c>
      <c r="BM18" s="17">
        <v>0.55731195272920597</v>
      </c>
      <c r="BN18" s="17">
        <v>0.61935112684759297</v>
      </c>
      <c r="BO18" s="17"/>
      <c r="BP18" s="17">
        <v>0.80604643624786299</v>
      </c>
      <c r="BQ18" s="17">
        <v>0.66430292825706405</v>
      </c>
      <c r="BR18" s="17"/>
      <c r="BS18" s="17">
        <v>0.81589182045997599</v>
      </c>
      <c r="BT18" s="17">
        <v>0.71272019907184803</v>
      </c>
      <c r="BU18" s="17">
        <v>0.74687490583746396</v>
      </c>
      <c r="BV18" s="17">
        <v>0.65490053242237301</v>
      </c>
      <c r="BW18" s="17"/>
      <c r="BX18" s="17">
        <v>0.58654748772693899</v>
      </c>
      <c r="BY18" s="17">
        <v>0.91622741128068597</v>
      </c>
      <c r="BZ18" s="17">
        <v>0.65763641920892402</v>
      </c>
      <c r="CA18" s="17"/>
      <c r="CB18" s="17">
        <v>0.80252176644809803</v>
      </c>
      <c r="CC18" s="17">
        <v>0.80395550372484004</v>
      </c>
      <c r="CD18" s="17">
        <v>0.52682599324544899</v>
      </c>
      <c r="CE18" s="17">
        <v>0.81123675224219305</v>
      </c>
      <c r="CF18" s="17">
        <v>0.84541402201679094</v>
      </c>
      <c r="CG18" s="17">
        <v>0.55019129161860103</v>
      </c>
      <c r="CH18" s="17"/>
      <c r="CI18" s="17">
        <v>0.654700877553137</v>
      </c>
      <c r="CJ18" s="17">
        <v>0.80323888383406805</v>
      </c>
      <c r="CK18" s="17">
        <v>0.52557625404567399</v>
      </c>
      <c r="CL18" s="17">
        <v>0.71112402314858703</v>
      </c>
    </row>
    <row r="19" spans="2:90" x14ac:dyDescent="0.35">
      <c r="B19" t="s">
        <v>112</v>
      </c>
      <c r="C19" s="17">
        <v>0.24261153812959599</v>
      </c>
      <c r="D19" s="17">
        <v>0.27521722998132903</v>
      </c>
      <c r="E19" s="17">
        <v>0.21032620887901701</v>
      </c>
      <c r="F19" s="17"/>
      <c r="G19" s="17">
        <v>0.245132693884653</v>
      </c>
      <c r="H19" s="17">
        <v>0.173071252436135</v>
      </c>
      <c r="I19" s="17">
        <v>0.28237181780986398</v>
      </c>
      <c r="J19" s="17">
        <v>0.29085883742702401</v>
      </c>
      <c r="K19" s="17">
        <v>0.37675291977013198</v>
      </c>
      <c r="L19" s="17">
        <v>0.202343375628144</v>
      </c>
      <c r="M19" s="17">
        <v>0.32013642700665101</v>
      </c>
      <c r="N19" s="17">
        <v>0.330624202902224</v>
      </c>
      <c r="O19" s="17">
        <v>0.28435549196285098</v>
      </c>
      <c r="P19" s="17"/>
      <c r="Q19" s="17">
        <v>0.13515001077143701</v>
      </c>
      <c r="R19" s="17">
        <v>0.23901865581816101</v>
      </c>
      <c r="S19" s="17">
        <v>0.24198302707069899</v>
      </c>
      <c r="T19" s="17">
        <v>0.25416529682192401</v>
      </c>
      <c r="U19" s="17"/>
      <c r="V19" s="17">
        <v>0.25194899522770797</v>
      </c>
      <c r="W19" s="17">
        <v>0.275778810568231</v>
      </c>
      <c r="X19" s="17">
        <v>0.23520080323006901</v>
      </c>
      <c r="Y19" s="17">
        <v>0.16620732907608299</v>
      </c>
      <c r="Z19" s="17">
        <v>0.281047100665203</v>
      </c>
      <c r="AA19" s="17">
        <v>0.20825651928678901</v>
      </c>
      <c r="AB19" s="17">
        <v>0.33127584052993198</v>
      </c>
      <c r="AC19" s="17">
        <v>0.15314210635345901</v>
      </c>
      <c r="AD19" s="17">
        <v>0.228601485915647</v>
      </c>
      <c r="AE19" s="17"/>
      <c r="AF19" s="17">
        <v>0.28274527041709702</v>
      </c>
      <c r="AG19" s="17">
        <v>0.21067765299090699</v>
      </c>
      <c r="AH19" s="17">
        <v>0.27891850392276102</v>
      </c>
      <c r="AI19" s="17">
        <v>0.25927901319637198</v>
      </c>
      <c r="AJ19" s="17">
        <v>0.203230063088079</v>
      </c>
      <c r="AK19" s="17">
        <v>0.23990108642719099</v>
      </c>
      <c r="AL19" s="17"/>
      <c r="AM19" s="17">
        <v>0.397283787610615</v>
      </c>
      <c r="AN19" s="17">
        <v>0.38229647209650702</v>
      </c>
      <c r="AO19" s="17">
        <v>0.29723691341049402</v>
      </c>
      <c r="AP19" s="17">
        <v>0.29825809818016003</v>
      </c>
      <c r="AQ19" s="17">
        <v>0.34101575299717402</v>
      </c>
      <c r="AR19" s="17">
        <v>0.19945496367524199</v>
      </c>
      <c r="AS19" s="17">
        <v>0.306554492748286</v>
      </c>
      <c r="AT19" s="17">
        <v>0.16806351242502801</v>
      </c>
      <c r="AU19" s="17">
        <v>0.17447937962221399</v>
      </c>
      <c r="AV19" s="17">
        <v>0.18851120388961401</v>
      </c>
      <c r="AW19" s="17">
        <v>0.23543590023012501</v>
      </c>
      <c r="AX19" s="17">
        <v>0.32757299702378601</v>
      </c>
      <c r="AY19" s="17">
        <v>0.21307555444061599</v>
      </c>
      <c r="AZ19" s="17">
        <v>3.92526739471886E-2</v>
      </c>
      <c r="BA19" s="17">
        <v>0.14269620162486801</v>
      </c>
      <c r="BB19" s="17">
        <v>0.109243355070644</v>
      </c>
      <c r="BC19" s="17"/>
      <c r="BD19" s="17" t="s">
        <v>115</v>
      </c>
      <c r="BE19" s="17">
        <v>0.24261153812959599</v>
      </c>
      <c r="BF19" s="17" t="s">
        <v>115</v>
      </c>
      <c r="BG19" s="17"/>
      <c r="BH19" s="17">
        <v>0.242149768658178</v>
      </c>
      <c r="BI19" s="17">
        <v>0.120708268930158</v>
      </c>
      <c r="BJ19" s="17">
        <v>0.166196791893191</v>
      </c>
      <c r="BK19" s="17"/>
      <c r="BL19" s="17">
        <v>0.24430276259058201</v>
      </c>
      <c r="BM19" s="17">
        <v>0.44268804727079403</v>
      </c>
      <c r="BN19" s="17">
        <v>0.38064887315240697</v>
      </c>
      <c r="BO19" s="17"/>
      <c r="BP19" s="17">
        <v>0.143817777019286</v>
      </c>
      <c r="BQ19" s="17">
        <v>0.28250346477154598</v>
      </c>
      <c r="BR19" s="17"/>
      <c r="BS19" s="17">
        <v>0.17170002800346401</v>
      </c>
      <c r="BT19" s="17">
        <v>0.25837723923436401</v>
      </c>
      <c r="BU19" s="17">
        <v>0.20424776833691599</v>
      </c>
      <c r="BV19" s="17">
        <v>0.268997602044866</v>
      </c>
      <c r="BW19" s="17"/>
      <c r="BX19" s="17">
        <v>0.41345251227306101</v>
      </c>
      <c r="BY19" s="17">
        <v>6.11472310017648E-2</v>
      </c>
      <c r="BZ19" s="17">
        <v>0.28233615817222701</v>
      </c>
      <c r="CA19" s="17"/>
      <c r="CB19" s="17">
        <v>0.167947906388691</v>
      </c>
      <c r="CC19" s="17">
        <v>0.15636725512824301</v>
      </c>
      <c r="CD19" s="17">
        <v>0.38378453800463702</v>
      </c>
      <c r="CE19" s="17">
        <v>0.14663167856096901</v>
      </c>
      <c r="CF19" s="17">
        <v>0.12887265037515799</v>
      </c>
      <c r="CG19" s="17">
        <v>0.39322414095820002</v>
      </c>
      <c r="CH19" s="17"/>
      <c r="CI19" s="17">
        <v>0.26657248158536201</v>
      </c>
      <c r="CJ19" s="17">
        <v>0.14546288112612499</v>
      </c>
      <c r="CK19" s="17">
        <v>0.38531830997434502</v>
      </c>
      <c r="CL19" s="17">
        <v>0.25260833555489298</v>
      </c>
    </row>
    <row r="20" spans="2:90" x14ac:dyDescent="0.35">
      <c r="B20" t="s">
        <v>113</v>
      </c>
      <c r="C20" s="17">
        <v>0.46246287646023498</v>
      </c>
      <c r="D20" s="17">
        <v>0.42030959971583898</v>
      </c>
      <c r="E20" s="17">
        <v>0.50381429355966501</v>
      </c>
      <c r="F20" s="17"/>
      <c r="G20" s="17">
        <v>0.42986237862069498</v>
      </c>
      <c r="H20" s="17">
        <v>0.61405062344431804</v>
      </c>
      <c r="I20" s="17">
        <v>0.41458763876043497</v>
      </c>
      <c r="J20" s="17">
        <v>0.314074670046397</v>
      </c>
      <c r="K20" s="17">
        <v>0.203760553996994</v>
      </c>
      <c r="L20" s="17">
        <v>0.59531324874371105</v>
      </c>
      <c r="M20" s="17">
        <v>0.33211785086259998</v>
      </c>
      <c r="N20" s="17">
        <v>0.297647933872</v>
      </c>
      <c r="O20" s="17">
        <v>0.40822740513705102</v>
      </c>
      <c r="P20" s="17"/>
      <c r="Q20" s="17">
        <v>0.68759857495440102</v>
      </c>
      <c r="R20" s="17">
        <v>0.51365352338567904</v>
      </c>
      <c r="S20" s="17">
        <v>0.43093375426140501</v>
      </c>
      <c r="T20" s="17">
        <v>0.43778895194051098</v>
      </c>
      <c r="U20" s="17"/>
      <c r="V20" s="17">
        <v>0.46444833538895802</v>
      </c>
      <c r="W20" s="17">
        <v>0.416304664497958</v>
      </c>
      <c r="X20" s="17">
        <v>0.47307393504266498</v>
      </c>
      <c r="Y20" s="17">
        <v>0.56216968601556705</v>
      </c>
      <c r="Z20" s="17">
        <v>0.390944649499604</v>
      </c>
      <c r="AA20" s="17">
        <v>0.55684396008147397</v>
      </c>
      <c r="AB20" s="17">
        <v>0.30298672765883</v>
      </c>
      <c r="AC20" s="17">
        <v>0.66316819371830604</v>
      </c>
      <c r="AD20" s="17">
        <v>0.45617257165084601</v>
      </c>
      <c r="AE20" s="17"/>
      <c r="AF20" s="17">
        <v>0.37681556255638099</v>
      </c>
      <c r="AG20" s="17">
        <v>0.52576840127813695</v>
      </c>
      <c r="AH20" s="17">
        <v>0.38849281891646997</v>
      </c>
      <c r="AI20" s="17">
        <v>0.39517905571261203</v>
      </c>
      <c r="AJ20" s="17">
        <v>0.54198977872895304</v>
      </c>
      <c r="AK20" s="17">
        <v>0.48230854902970799</v>
      </c>
      <c r="AL20" s="17"/>
      <c r="AM20" s="17">
        <v>0.169879128538243</v>
      </c>
      <c r="AN20" s="17">
        <v>0.22099751140916099</v>
      </c>
      <c r="AO20" s="17">
        <v>0.227520881666709</v>
      </c>
      <c r="AP20" s="17">
        <v>0.32460984141275301</v>
      </c>
      <c r="AQ20" s="17">
        <v>0.28245291345759999</v>
      </c>
      <c r="AR20" s="17">
        <v>0.57500435090408597</v>
      </c>
      <c r="AS20" s="17">
        <v>0.37121873507501002</v>
      </c>
      <c r="AT20" s="17">
        <v>0.63444491057765895</v>
      </c>
      <c r="AU20" s="17">
        <v>0.627014039120945</v>
      </c>
      <c r="AV20" s="17">
        <v>0.566538090531578</v>
      </c>
      <c r="AW20" s="17">
        <v>0.48040589348382301</v>
      </c>
      <c r="AX20" s="17">
        <v>0.34485400595242899</v>
      </c>
      <c r="AY20" s="17">
        <v>0.57384889111876802</v>
      </c>
      <c r="AZ20" s="17">
        <v>0.82463238037207898</v>
      </c>
      <c r="BA20" s="17">
        <v>0.71460759675026397</v>
      </c>
      <c r="BB20" s="17">
        <v>0.73403979707527001</v>
      </c>
      <c r="BC20" s="17"/>
      <c r="BD20" s="17" t="s">
        <v>115</v>
      </c>
      <c r="BE20" s="17">
        <v>0.46246287646023498</v>
      </c>
      <c r="BF20" s="17" t="s">
        <v>115</v>
      </c>
      <c r="BG20" s="17"/>
      <c r="BH20" s="17">
        <v>0.45223900084608898</v>
      </c>
      <c r="BI20" s="17">
        <v>0.74893782880061299</v>
      </c>
      <c r="BJ20" s="17">
        <v>0.65457423302942397</v>
      </c>
      <c r="BK20" s="17"/>
      <c r="BL20" s="17">
        <v>0.51139447481883604</v>
      </c>
      <c r="BM20" s="17">
        <v>0.114623905458412</v>
      </c>
      <c r="BN20" s="17">
        <v>0.238702253695186</v>
      </c>
      <c r="BO20" s="17"/>
      <c r="BP20" s="17">
        <v>0.66222865922857699</v>
      </c>
      <c r="BQ20" s="17">
        <v>0.38179946348551802</v>
      </c>
      <c r="BR20" s="17"/>
      <c r="BS20" s="17">
        <v>0.64419179245651204</v>
      </c>
      <c r="BT20" s="17">
        <v>0.45434295983748502</v>
      </c>
      <c r="BU20" s="17">
        <v>0.54262713750054803</v>
      </c>
      <c r="BV20" s="17">
        <v>0.385902930377508</v>
      </c>
      <c r="BW20" s="17"/>
      <c r="BX20" s="17">
        <v>0.173094975453877</v>
      </c>
      <c r="BY20" s="17">
        <v>0.85508018027892196</v>
      </c>
      <c r="BZ20" s="17">
        <v>0.375300261036698</v>
      </c>
      <c r="CA20" s="17"/>
      <c r="CB20" s="17">
        <v>0.63457386005940697</v>
      </c>
      <c r="CC20" s="17">
        <v>0.64758824859659703</v>
      </c>
      <c r="CD20" s="17">
        <v>0.14304145524081099</v>
      </c>
      <c r="CE20" s="17">
        <v>0.66460507368122401</v>
      </c>
      <c r="CF20" s="17">
        <v>0.71654137164163201</v>
      </c>
      <c r="CG20" s="17">
        <v>0.15696715066040101</v>
      </c>
      <c r="CH20" s="17"/>
      <c r="CI20" s="17">
        <v>0.38812839596777399</v>
      </c>
      <c r="CJ20" s="17">
        <v>0.65777600270794301</v>
      </c>
      <c r="CK20" s="17">
        <v>0.14025794407132799</v>
      </c>
      <c r="CL20" s="17">
        <v>0.45851568759369399</v>
      </c>
    </row>
    <row r="21" spans="2:90" x14ac:dyDescent="0.35"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  <row r="22" spans="2:90" x14ac:dyDescent="0.35">
      <c r="B22" s="6" t="s">
        <v>120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</row>
    <row r="23" spans="2:90" x14ac:dyDescent="0.35">
      <c r="B23" s="24" t="s">
        <v>121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</row>
    <row r="24" spans="2:90" x14ac:dyDescent="0.35">
      <c r="B24" t="s">
        <v>106</v>
      </c>
      <c r="C24" s="17">
        <v>0.42585809324747698</v>
      </c>
      <c r="D24" s="17">
        <v>0.414342564310277</v>
      </c>
      <c r="E24" s="17">
        <v>0.43619040965886002</v>
      </c>
      <c r="F24" s="17"/>
      <c r="G24" s="17">
        <v>0.47485162386618701</v>
      </c>
      <c r="H24" s="17">
        <v>0.43975235993747802</v>
      </c>
      <c r="I24" s="17">
        <v>0.443480164056475</v>
      </c>
      <c r="J24" s="17">
        <v>0.42886334557992101</v>
      </c>
      <c r="K24" s="17">
        <v>0.47203405462757098</v>
      </c>
      <c r="L24" s="17">
        <v>0.48108543062993597</v>
      </c>
      <c r="M24" s="17">
        <v>0.50795688580082698</v>
      </c>
      <c r="N24" s="17">
        <v>0.366582458346426</v>
      </c>
      <c r="O24" s="17">
        <v>0.31637005437377602</v>
      </c>
      <c r="P24" s="17"/>
      <c r="Q24" s="17">
        <v>0.44629641357088901</v>
      </c>
      <c r="R24" s="17">
        <v>0.45540773586349298</v>
      </c>
      <c r="S24" s="17">
        <v>0.43278111226732302</v>
      </c>
      <c r="T24" s="17">
        <v>0.422617103957871</v>
      </c>
      <c r="U24" s="17"/>
      <c r="V24" s="17">
        <v>0.37865357767326302</v>
      </c>
      <c r="W24" s="17">
        <v>0.48649410766158702</v>
      </c>
      <c r="X24" s="17">
        <v>0.42258386890946498</v>
      </c>
      <c r="Y24" s="17">
        <v>0.470785070088581</v>
      </c>
      <c r="Z24" s="17">
        <v>0.44146195254222997</v>
      </c>
      <c r="AA24" s="17">
        <v>0.402524273140419</v>
      </c>
      <c r="AB24" s="17">
        <v>0.43252490778016001</v>
      </c>
      <c r="AC24" s="17">
        <v>0.41659364512943198</v>
      </c>
      <c r="AD24" s="17">
        <v>0.40023224801688601</v>
      </c>
      <c r="AE24" s="17"/>
      <c r="AF24" s="17">
        <v>0.435063951489913</v>
      </c>
      <c r="AG24" s="17">
        <v>0.351383108695066</v>
      </c>
      <c r="AH24" s="17">
        <v>0.39695407508659403</v>
      </c>
      <c r="AI24" s="17">
        <v>0.41809047828101598</v>
      </c>
      <c r="AJ24" s="17">
        <v>0.43797317141937903</v>
      </c>
      <c r="AK24" s="17">
        <v>0.46008041854271198</v>
      </c>
      <c r="AL24" s="17"/>
      <c r="AM24" s="17">
        <v>0.39533276513175603</v>
      </c>
      <c r="AN24" s="17">
        <v>0.42209502931062498</v>
      </c>
      <c r="AO24" s="17">
        <v>0.38751843648876699</v>
      </c>
      <c r="AP24" s="17">
        <v>0.50363668983888099</v>
      </c>
      <c r="AQ24" s="17">
        <v>0.50373160984439802</v>
      </c>
      <c r="AR24" s="17">
        <v>0.34263887565503798</v>
      </c>
      <c r="AS24" s="17">
        <v>0.36073600867741201</v>
      </c>
      <c r="AT24" s="17">
        <v>0.408815935163099</v>
      </c>
      <c r="AU24" s="17">
        <v>0.37616157825241098</v>
      </c>
      <c r="AV24" s="17">
        <v>0.43811518446759101</v>
      </c>
      <c r="AW24" s="17">
        <v>0.40395943293228698</v>
      </c>
      <c r="AX24" s="17">
        <v>0.52050211351165199</v>
      </c>
      <c r="AY24" s="17">
        <v>0.41099191153668502</v>
      </c>
      <c r="AZ24" s="17">
        <v>0.54602649393656599</v>
      </c>
      <c r="BA24" s="17">
        <v>0.33759289966335099</v>
      </c>
      <c r="BB24" s="17">
        <v>0.45607876714920498</v>
      </c>
      <c r="BC24" s="17"/>
      <c r="BD24" s="17">
        <v>0.48458066785283299</v>
      </c>
      <c r="BE24" s="17">
        <v>0.48277270744235001</v>
      </c>
      <c r="BF24" s="17">
        <v>0.38961534572295797</v>
      </c>
      <c r="BG24" s="17"/>
      <c r="BH24" s="17">
        <v>0.45440234384108102</v>
      </c>
      <c r="BI24" s="17">
        <v>0.401113711090198</v>
      </c>
      <c r="BJ24" s="17">
        <v>0.38769930803302199</v>
      </c>
      <c r="BK24" s="17"/>
      <c r="BL24" s="17">
        <v>0.39193668488865602</v>
      </c>
      <c r="BM24" s="17">
        <v>0.417531162265383</v>
      </c>
      <c r="BN24" s="17">
        <v>0.48764840830589501</v>
      </c>
      <c r="BO24" s="17"/>
      <c r="BP24" s="17">
        <v>0.39742500729720198</v>
      </c>
      <c r="BQ24" s="17">
        <v>0.42057772881093097</v>
      </c>
      <c r="BR24" s="17"/>
      <c r="BS24" s="17">
        <v>0.462863478127302</v>
      </c>
      <c r="BT24" s="17">
        <v>0.503693236008809</v>
      </c>
      <c r="BU24" s="17">
        <v>0.39933741640738002</v>
      </c>
      <c r="BV24" s="17">
        <v>0.38098886690783401</v>
      </c>
      <c r="BW24" s="17"/>
      <c r="BX24" s="17">
        <v>0.44537624665210801</v>
      </c>
      <c r="BY24" s="17">
        <v>0.50449312992377904</v>
      </c>
      <c r="BZ24" s="17">
        <v>0.42040131568683298</v>
      </c>
      <c r="CA24" s="17"/>
      <c r="CB24" s="17">
        <v>0.47023657526436502</v>
      </c>
      <c r="CC24" s="17">
        <v>0.43168036851866198</v>
      </c>
      <c r="CD24" s="17">
        <v>0.36381811713285001</v>
      </c>
      <c r="CE24" s="17">
        <v>0.48598473079294102</v>
      </c>
      <c r="CF24" s="17">
        <v>0.54654350358132897</v>
      </c>
      <c r="CG24" s="17">
        <v>0.27750001344548397</v>
      </c>
      <c r="CH24" s="17"/>
      <c r="CI24" s="17">
        <v>0.31486359357833499</v>
      </c>
      <c r="CJ24" s="17">
        <v>0.55161499167898898</v>
      </c>
      <c r="CK24" s="17">
        <v>0.29229442115017701</v>
      </c>
      <c r="CL24" s="17">
        <v>0.41685799020412601</v>
      </c>
    </row>
    <row r="25" spans="2:90" x14ac:dyDescent="0.35">
      <c r="B25" t="s">
        <v>107</v>
      </c>
      <c r="C25" s="17">
        <v>0.30690023023736301</v>
      </c>
      <c r="D25" s="17">
        <v>0.31523764619900602</v>
      </c>
      <c r="E25" s="17">
        <v>0.29752031493160003</v>
      </c>
      <c r="F25" s="17"/>
      <c r="G25" s="17">
        <v>0.21204203543587299</v>
      </c>
      <c r="H25" s="17">
        <v>0.339817880546811</v>
      </c>
      <c r="I25" s="17">
        <v>0.32063786547263901</v>
      </c>
      <c r="J25" s="17">
        <v>0.24520129128388901</v>
      </c>
      <c r="K25" s="17">
        <v>0.29644971535015402</v>
      </c>
      <c r="L25" s="17">
        <v>0.29786153576640501</v>
      </c>
      <c r="M25" s="17">
        <v>0.27399740882859303</v>
      </c>
      <c r="N25" s="17">
        <v>0.357521659593454</v>
      </c>
      <c r="O25" s="17">
        <v>0.33106545643499202</v>
      </c>
      <c r="P25" s="17"/>
      <c r="Q25" s="17">
        <v>0.276148140936466</v>
      </c>
      <c r="R25" s="17">
        <v>0.292335919189667</v>
      </c>
      <c r="S25" s="17">
        <v>0.34694459253278698</v>
      </c>
      <c r="T25" s="17">
        <v>0.310123846702553</v>
      </c>
      <c r="U25" s="17"/>
      <c r="V25" s="17">
        <v>0.30103414059174499</v>
      </c>
      <c r="W25" s="17">
        <v>0.33586490974390398</v>
      </c>
      <c r="X25" s="17">
        <v>0.30170111415592799</v>
      </c>
      <c r="Y25" s="17">
        <v>0.25549260435420301</v>
      </c>
      <c r="Z25" s="17">
        <v>0.27652037235930599</v>
      </c>
      <c r="AA25" s="17">
        <v>0.333440999031754</v>
      </c>
      <c r="AB25" s="17">
        <v>0.32853886979633001</v>
      </c>
      <c r="AC25" s="17">
        <v>0.30998371257506402</v>
      </c>
      <c r="AD25" s="17">
        <v>0.306320797879444</v>
      </c>
      <c r="AE25" s="17"/>
      <c r="AF25" s="17">
        <v>0.27975210452854199</v>
      </c>
      <c r="AG25" s="17">
        <v>0.35222556076163303</v>
      </c>
      <c r="AH25" s="17">
        <v>0.29740431494783998</v>
      </c>
      <c r="AI25" s="17">
        <v>0.32333430140546798</v>
      </c>
      <c r="AJ25" s="17">
        <v>0.28080842545335899</v>
      </c>
      <c r="AK25" s="17">
        <v>0.31245214527427001</v>
      </c>
      <c r="AL25" s="17"/>
      <c r="AM25" s="17">
        <v>0.25326918280420302</v>
      </c>
      <c r="AN25" s="17">
        <v>0.27437262189217099</v>
      </c>
      <c r="AO25" s="17">
        <v>0.30895657891151601</v>
      </c>
      <c r="AP25" s="17">
        <v>0.23601593705770099</v>
      </c>
      <c r="AQ25" s="17">
        <v>0.29476820478300497</v>
      </c>
      <c r="AR25" s="17">
        <v>0.35000409542256</v>
      </c>
      <c r="AS25" s="17">
        <v>0.33752258569608101</v>
      </c>
      <c r="AT25" s="17">
        <v>0.315783319690081</v>
      </c>
      <c r="AU25" s="17">
        <v>0.33329881412503398</v>
      </c>
      <c r="AV25" s="17">
        <v>0.43710934312844302</v>
      </c>
      <c r="AW25" s="17">
        <v>0.34481957990544598</v>
      </c>
      <c r="AX25" s="17">
        <v>0.300480684249887</v>
      </c>
      <c r="AY25" s="17">
        <v>0.23709159408823</v>
      </c>
      <c r="AZ25" s="17">
        <v>0.22709791663246501</v>
      </c>
      <c r="BA25" s="17">
        <v>0.37238072226438101</v>
      </c>
      <c r="BB25" s="17">
        <v>0.221223630432857</v>
      </c>
      <c r="BC25" s="17"/>
      <c r="BD25" s="17">
        <v>0.33775096096234902</v>
      </c>
      <c r="BE25" s="17">
        <v>0.28474935096860299</v>
      </c>
      <c r="BF25" s="17">
        <v>0.30013094884582903</v>
      </c>
      <c r="BG25" s="17"/>
      <c r="BH25" s="17">
        <v>0.31360309935939601</v>
      </c>
      <c r="BI25" s="17">
        <v>0.30534663038899101</v>
      </c>
      <c r="BJ25" s="17">
        <v>0.28336317888803297</v>
      </c>
      <c r="BK25" s="17"/>
      <c r="BL25" s="17">
        <v>0.28104772405724998</v>
      </c>
      <c r="BM25" s="17">
        <v>0.33604104293654102</v>
      </c>
      <c r="BN25" s="17">
        <v>0.28382722594926402</v>
      </c>
      <c r="BO25" s="17"/>
      <c r="BP25" s="17">
        <v>0.29695983228842998</v>
      </c>
      <c r="BQ25" s="17">
        <v>0.30238636711629902</v>
      </c>
      <c r="BR25" s="17"/>
      <c r="BS25" s="17">
        <v>0.271336364475734</v>
      </c>
      <c r="BT25" s="17">
        <v>0.27044960208291702</v>
      </c>
      <c r="BU25" s="17">
        <v>0.36321755905866898</v>
      </c>
      <c r="BV25" s="17">
        <v>0.30430927563147198</v>
      </c>
      <c r="BW25" s="17"/>
      <c r="BX25" s="17">
        <v>0.29922887220038902</v>
      </c>
      <c r="BY25" s="17">
        <v>0.353979173327577</v>
      </c>
      <c r="BZ25" s="17">
        <v>0.30629338433078102</v>
      </c>
      <c r="CA25" s="17"/>
      <c r="CB25" s="17">
        <v>0.35537548979847999</v>
      </c>
      <c r="CC25" s="17">
        <v>0.26135191888505199</v>
      </c>
      <c r="CD25" s="17">
        <v>0.29927148611454801</v>
      </c>
      <c r="CE25" s="17">
        <v>0.28882889108404303</v>
      </c>
      <c r="CF25" s="17">
        <v>0.280128876928603</v>
      </c>
      <c r="CG25" s="17">
        <v>0.34801544472228901</v>
      </c>
      <c r="CH25" s="17"/>
      <c r="CI25" s="17">
        <v>0.32662769111249801</v>
      </c>
      <c r="CJ25" s="17">
        <v>0.27686877032681101</v>
      </c>
      <c r="CK25" s="17">
        <v>0.27551998893937801</v>
      </c>
      <c r="CL25" s="17">
        <v>0.32668804539427898</v>
      </c>
    </row>
    <row r="26" spans="2:90" x14ac:dyDescent="0.35">
      <c r="B26" t="s">
        <v>108</v>
      </c>
      <c r="C26" s="17">
        <v>0.14970426993910901</v>
      </c>
      <c r="D26" s="17">
        <v>0.145818397408853</v>
      </c>
      <c r="E26" s="17">
        <v>0.15508276134014501</v>
      </c>
      <c r="F26" s="17"/>
      <c r="G26" s="17">
        <v>0.23747801295670901</v>
      </c>
      <c r="H26" s="17">
        <v>0.10734055307078701</v>
      </c>
      <c r="I26" s="17">
        <v>0.134374320240297</v>
      </c>
      <c r="J26" s="17">
        <v>0.177073248995673</v>
      </c>
      <c r="K26" s="17">
        <v>0.121430691215502</v>
      </c>
      <c r="L26" s="17">
        <v>0.104623178672276</v>
      </c>
      <c r="M26" s="17">
        <v>0.122167176773438</v>
      </c>
      <c r="N26" s="17">
        <v>0.13965327196518099</v>
      </c>
      <c r="O26" s="17">
        <v>0.22268705711280601</v>
      </c>
      <c r="P26" s="17"/>
      <c r="Q26" s="17">
        <v>0.191968546334542</v>
      </c>
      <c r="R26" s="17">
        <v>0.14172498739516701</v>
      </c>
      <c r="S26" s="17">
        <v>0.122203183729994</v>
      </c>
      <c r="T26" s="17">
        <v>0.14647878929007899</v>
      </c>
      <c r="U26" s="17"/>
      <c r="V26" s="17">
        <v>0.17827954363946399</v>
      </c>
      <c r="W26" s="17">
        <v>0.11048689106807399</v>
      </c>
      <c r="X26" s="17">
        <v>0.12472984838588599</v>
      </c>
      <c r="Y26" s="17">
        <v>0.193525817182886</v>
      </c>
      <c r="Z26" s="17">
        <v>0.12378437768738899</v>
      </c>
      <c r="AA26" s="17">
        <v>0.16861208528417501</v>
      </c>
      <c r="AB26" s="17">
        <v>0.10459575514632299</v>
      </c>
      <c r="AC26" s="17">
        <v>0.13917640474562201</v>
      </c>
      <c r="AD26" s="17">
        <v>0.17551207380877701</v>
      </c>
      <c r="AE26" s="17"/>
      <c r="AF26" s="17">
        <v>0.151475116656414</v>
      </c>
      <c r="AG26" s="17">
        <v>0.13645403032952</v>
      </c>
      <c r="AH26" s="17">
        <v>0.19868533116846701</v>
      </c>
      <c r="AI26" s="17">
        <v>0.11667198429270199</v>
      </c>
      <c r="AJ26" s="17">
        <v>0.17650679355464299</v>
      </c>
      <c r="AK26" s="17">
        <v>0.134743696917662</v>
      </c>
      <c r="AL26" s="17"/>
      <c r="AM26" s="17">
        <v>0.34073789314984498</v>
      </c>
      <c r="AN26" s="17">
        <v>0.12260544495926</v>
      </c>
      <c r="AO26" s="17">
        <v>0.20964242174782199</v>
      </c>
      <c r="AP26" s="17">
        <v>0.171089075854883</v>
      </c>
      <c r="AQ26" s="17">
        <v>0.13026807146282601</v>
      </c>
      <c r="AR26" s="17">
        <v>0.181414874296003</v>
      </c>
      <c r="AS26" s="17">
        <v>0.189071279778495</v>
      </c>
      <c r="AT26" s="17">
        <v>0.20341243886778501</v>
      </c>
      <c r="AU26" s="17">
        <v>0.150776250562075</v>
      </c>
      <c r="AV26" s="17">
        <v>2.49156052687243E-2</v>
      </c>
      <c r="AW26" s="17">
        <v>0.11770388487219299</v>
      </c>
      <c r="AX26" s="17">
        <v>6.6322624787751097E-2</v>
      </c>
      <c r="AY26" s="17">
        <v>0.17006325998664201</v>
      </c>
      <c r="AZ26" s="17">
        <v>7.7010317146568794E-2</v>
      </c>
      <c r="BA26" s="17">
        <v>0.15275786533347499</v>
      </c>
      <c r="BB26" s="17">
        <v>0.129596952611124</v>
      </c>
      <c r="BC26" s="17"/>
      <c r="BD26" s="17">
        <v>0.10497407766875499</v>
      </c>
      <c r="BE26" s="17">
        <v>0.147955395886993</v>
      </c>
      <c r="BF26" s="17">
        <v>0.16463050396850101</v>
      </c>
      <c r="BG26" s="17"/>
      <c r="BH26" s="17">
        <v>0.124193245364512</v>
      </c>
      <c r="BI26" s="17">
        <v>0.19482964178748799</v>
      </c>
      <c r="BJ26" s="17">
        <v>0.19085095549431899</v>
      </c>
      <c r="BK26" s="17"/>
      <c r="BL26" s="17">
        <v>0.16940883399979001</v>
      </c>
      <c r="BM26" s="17">
        <v>0.149316900017684</v>
      </c>
      <c r="BN26" s="17">
        <v>0.11748267140636499</v>
      </c>
      <c r="BO26" s="17"/>
      <c r="BP26" s="17">
        <v>0.169107620054473</v>
      </c>
      <c r="BQ26" s="17">
        <v>0.15222136869370001</v>
      </c>
      <c r="BR26" s="17"/>
      <c r="BS26" s="17">
        <v>0.130302261584305</v>
      </c>
      <c r="BT26" s="17">
        <v>0.147543135856922</v>
      </c>
      <c r="BU26" s="17">
        <v>0.15913955216555001</v>
      </c>
      <c r="BV26" s="17">
        <v>0.153095343392876</v>
      </c>
      <c r="BW26" s="17"/>
      <c r="BX26" s="17">
        <v>0.142621676639859</v>
      </c>
      <c r="BY26" s="17">
        <v>7.2926839127770302E-2</v>
      </c>
      <c r="BZ26" s="17">
        <v>0.15338654019049699</v>
      </c>
      <c r="CA26" s="17"/>
      <c r="CB26" s="17">
        <v>7.9644286256457905E-2</v>
      </c>
      <c r="CC26" s="17">
        <v>0.16158085699453301</v>
      </c>
      <c r="CD26" s="17">
        <v>0.16892809168622999</v>
      </c>
      <c r="CE26" s="17">
        <v>0.11994831946071501</v>
      </c>
      <c r="CF26" s="17">
        <v>9.4584249502741302E-2</v>
      </c>
      <c r="CG26" s="17">
        <v>0.26741659525640599</v>
      </c>
      <c r="CH26" s="17"/>
      <c r="CI26" s="17">
        <v>0.18149635622641799</v>
      </c>
      <c r="CJ26" s="17">
        <v>8.2733532579406993E-2</v>
      </c>
      <c r="CK26" s="17">
        <v>0.302806614791375</v>
      </c>
      <c r="CL26" s="17">
        <v>0.13922944646956101</v>
      </c>
    </row>
    <row r="27" spans="2:90" x14ac:dyDescent="0.35">
      <c r="B27" t="s">
        <v>109</v>
      </c>
      <c r="C27" s="17">
        <v>9.6425909165437307E-2</v>
      </c>
      <c r="D27" s="17">
        <v>0.10831312589261199</v>
      </c>
      <c r="E27" s="17">
        <v>8.4875824551397597E-2</v>
      </c>
      <c r="F27" s="17"/>
      <c r="G27" s="17">
        <v>3.7586999930129802E-2</v>
      </c>
      <c r="H27" s="17">
        <v>4.1635520198131E-2</v>
      </c>
      <c r="I27" s="17">
        <v>9.5576628788125603E-2</v>
      </c>
      <c r="J27" s="17">
        <v>0.130904739974321</v>
      </c>
      <c r="K27" s="17">
        <v>9.1870774958620893E-2</v>
      </c>
      <c r="L27" s="17">
        <v>0.116429854931383</v>
      </c>
      <c r="M27" s="17">
        <v>5.9385349784892398E-2</v>
      </c>
      <c r="N27" s="17">
        <v>0.117278870660635</v>
      </c>
      <c r="O27" s="17">
        <v>0.115018281507137</v>
      </c>
      <c r="P27" s="17"/>
      <c r="Q27" s="17">
        <v>8.0951042510671298E-2</v>
      </c>
      <c r="R27" s="17">
        <v>0.106184906006384</v>
      </c>
      <c r="S27" s="17">
        <v>8.7827510019193894E-2</v>
      </c>
      <c r="T27" s="17">
        <v>9.6235644693834499E-2</v>
      </c>
      <c r="U27" s="17"/>
      <c r="V27" s="17">
        <v>0.12925111176551701</v>
      </c>
      <c r="W27" s="17">
        <v>3.3984836916583001E-2</v>
      </c>
      <c r="X27" s="17">
        <v>0.12128043461141801</v>
      </c>
      <c r="Y27" s="17">
        <v>4.9497252937126798E-2</v>
      </c>
      <c r="Z27" s="17">
        <v>0.121817913365418</v>
      </c>
      <c r="AA27" s="17">
        <v>8.5038026470348194E-2</v>
      </c>
      <c r="AB27" s="17">
        <v>0.122628404002839</v>
      </c>
      <c r="AC27" s="17">
        <v>0.13424623754988199</v>
      </c>
      <c r="AD27" s="17">
        <v>9.9072279360871401E-2</v>
      </c>
      <c r="AE27" s="17"/>
      <c r="AF27" s="17">
        <v>0.106175887082352</v>
      </c>
      <c r="AG27" s="17">
        <v>0.135391796377476</v>
      </c>
      <c r="AH27" s="17">
        <v>8.7170546329657206E-2</v>
      </c>
      <c r="AI27" s="17">
        <v>0.106957892906989</v>
      </c>
      <c r="AJ27" s="17">
        <v>6.9919365592601299E-2</v>
      </c>
      <c r="AK27" s="17">
        <v>8.5183549728525002E-2</v>
      </c>
      <c r="AL27" s="17"/>
      <c r="AM27" s="17">
        <v>1.0660158914195901E-2</v>
      </c>
      <c r="AN27" s="17">
        <v>0.12828654482924001</v>
      </c>
      <c r="AO27" s="17">
        <v>8.9040971559841295E-2</v>
      </c>
      <c r="AP27" s="17">
        <v>4.8222241516605202E-2</v>
      </c>
      <c r="AQ27" s="17">
        <v>7.1232113909771105E-2</v>
      </c>
      <c r="AR27" s="17">
        <v>9.8535086883602005E-2</v>
      </c>
      <c r="AS27" s="17">
        <v>8.4231194271722404E-2</v>
      </c>
      <c r="AT27" s="17">
        <v>2.7038941617018E-2</v>
      </c>
      <c r="AU27" s="17">
        <v>0.11030933290603499</v>
      </c>
      <c r="AV27" s="17">
        <v>9.9859867135241601E-2</v>
      </c>
      <c r="AW27" s="17">
        <v>0.122711359097026</v>
      </c>
      <c r="AX27" s="17">
        <v>9.7317463351745306E-2</v>
      </c>
      <c r="AY27" s="17">
        <v>0.16348598920916799</v>
      </c>
      <c r="AZ27" s="17">
        <v>0.120722033040961</v>
      </c>
      <c r="BA27" s="17">
        <v>0.10150750442345401</v>
      </c>
      <c r="BB27" s="17">
        <v>0.19310064980681399</v>
      </c>
      <c r="BC27" s="17"/>
      <c r="BD27" s="17">
        <v>5.6935361598588398E-2</v>
      </c>
      <c r="BE27" s="17">
        <v>5.3957357554782398E-2</v>
      </c>
      <c r="BF27" s="17">
        <v>0.123723727392941</v>
      </c>
      <c r="BG27" s="17"/>
      <c r="BH27" s="17">
        <v>8.5412628816976296E-2</v>
      </c>
      <c r="BI27" s="17">
        <v>8.4201439116524196E-2</v>
      </c>
      <c r="BJ27" s="17">
        <v>0.121659037772907</v>
      </c>
      <c r="BK27" s="17"/>
      <c r="BL27" s="17">
        <v>0.15760675705430399</v>
      </c>
      <c r="BM27" s="17">
        <v>9.2474977529951305E-2</v>
      </c>
      <c r="BN27" s="17">
        <v>0.11104169433847599</v>
      </c>
      <c r="BO27" s="17"/>
      <c r="BP27" s="17">
        <v>0.12642942201611199</v>
      </c>
      <c r="BQ27" s="17">
        <v>0.100427554908982</v>
      </c>
      <c r="BR27" s="17"/>
      <c r="BS27" s="17">
        <v>0.113704367758355</v>
      </c>
      <c r="BT27" s="17">
        <v>6.4717601130780802E-2</v>
      </c>
      <c r="BU27" s="17">
        <v>6.3228706367938495E-2</v>
      </c>
      <c r="BV27" s="17">
        <v>0.135755677412354</v>
      </c>
      <c r="BW27" s="17"/>
      <c r="BX27" s="17">
        <v>0.107332859428307</v>
      </c>
      <c r="BY27" s="17">
        <v>6.8600857620873104E-2</v>
      </c>
      <c r="BZ27" s="17">
        <v>9.5908766057305195E-2</v>
      </c>
      <c r="CA27" s="17"/>
      <c r="CB27" s="17">
        <v>8.5520512424466497E-2</v>
      </c>
      <c r="CC27" s="17">
        <v>0.12226942020267299</v>
      </c>
      <c r="CD27" s="17">
        <v>0.116283342455769</v>
      </c>
      <c r="CE27" s="17">
        <v>8.9337085274286201E-2</v>
      </c>
      <c r="CF27" s="17">
        <v>7.2242029307955896E-2</v>
      </c>
      <c r="CG27" s="17">
        <v>8.9888378162218202E-2</v>
      </c>
      <c r="CH27" s="17"/>
      <c r="CI27" s="17">
        <v>0.124268311176324</v>
      </c>
      <c r="CJ27" s="17">
        <v>7.7579180402091094E-2</v>
      </c>
      <c r="CK27" s="17">
        <v>8.8117344256086499E-2</v>
      </c>
      <c r="CL27" s="17">
        <v>0.102678732532548</v>
      </c>
    </row>
    <row r="28" spans="2:90" x14ac:dyDescent="0.35">
      <c r="B28" t="s">
        <v>110</v>
      </c>
      <c r="C28" s="17">
        <v>2.1111497410614199E-2</v>
      </c>
      <c r="D28" s="17">
        <v>1.6288266189251902E-2</v>
      </c>
      <c r="E28" s="17">
        <v>2.6330689517997101E-2</v>
      </c>
      <c r="F28" s="17"/>
      <c r="G28" s="17">
        <v>3.8041327811101602E-2</v>
      </c>
      <c r="H28" s="17">
        <v>7.1453686246793394E-2</v>
      </c>
      <c r="I28" s="17">
        <v>5.9310214424626497E-3</v>
      </c>
      <c r="J28" s="17">
        <v>1.79573741661955E-2</v>
      </c>
      <c r="K28" s="17">
        <v>1.8214763848152401E-2</v>
      </c>
      <c r="L28" s="17">
        <v>0</v>
      </c>
      <c r="M28" s="17">
        <v>3.64931788122499E-2</v>
      </c>
      <c r="N28" s="17">
        <v>1.89637394343046E-2</v>
      </c>
      <c r="O28" s="17">
        <v>1.4859150571288201E-2</v>
      </c>
      <c r="P28" s="17"/>
      <c r="Q28" s="17">
        <v>4.6358566474318501E-3</v>
      </c>
      <c r="R28" s="17">
        <v>4.3464515452898804E-3</v>
      </c>
      <c r="S28" s="17">
        <v>1.02436014507017E-2</v>
      </c>
      <c r="T28" s="17">
        <v>2.45446153556623E-2</v>
      </c>
      <c r="U28" s="17"/>
      <c r="V28" s="17">
        <v>1.2781626330011101E-2</v>
      </c>
      <c r="W28" s="17">
        <v>3.3169254609852199E-2</v>
      </c>
      <c r="X28" s="17">
        <v>2.9704733937303999E-2</v>
      </c>
      <c r="Y28" s="17">
        <v>3.0699255437202901E-2</v>
      </c>
      <c r="Z28" s="17">
        <v>3.6415384045656897E-2</v>
      </c>
      <c r="AA28" s="17">
        <v>1.03846160733041E-2</v>
      </c>
      <c r="AB28" s="17">
        <v>1.17120632743484E-2</v>
      </c>
      <c r="AC28" s="17">
        <v>0</v>
      </c>
      <c r="AD28" s="17">
        <v>1.8862600934021399E-2</v>
      </c>
      <c r="AE28" s="17"/>
      <c r="AF28" s="17">
        <v>2.7532940242778699E-2</v>
      </c>
      <c r="AG28" s="17">
        <v>2.4545503836305601E-2</v>
      </c>
      <c r="AH28" s="17">
        <v>1.9785732467442099E-2</v>
      </c>
      <c r="AI28" s="17">
        <v>3.4945343113825501E-2</v>
      </c>
      <c r="AJ28" s="17">
        <v>3.47922439800184E-2</v>
      </c>
      <c r="AK28" s="17">
        <v>7.5401895368308802E-3</v>
      </c>
      <c r="AL28" s="17"/>
      <c r="AM28" s="17">
        <v>0</v>
      </c>
      <c r="AN28" s="17">
        <v>5.2640359008703598E-2</v>
      </c>
      <c r="AO28" s="17">
        <v>4.8415912920531899E-3</v>
      </c>
      <c r="AP28" s="17">
        <v>4.10360557319304E-2</v>
      </c>
      <c r="AQ28" s="17">
        <v>0</v>
      </c>
      <c r="AR28" s="17">
        <v>2.7407067742797199E-2</v>
      </c>
      <c r="AS28" s="17">
        <v>2.84389315762902E-2</v>
      </c>
      <c r="AT28" s="17">
        <v>4.4949364662017599E-2</v>
      </c>
      <c r="AU28" s="17">
        <v>2.94540241544449E-2</v>
      </c>
      <c r="AV28" s="17">
        <v>0</v>
      </c>
      <c r="AW28" s="17">
        <v>1.08057431930479E-2</v>
      </c>
      <c r="AX28" s="17">
        <v>1.53771140989638E-2</v>
      </c>
      <c r="AY28" s="17">
        <v>1.83672451792758E-2</v>
      </c>
      <c r="AZ28" s="17">
        <v>2.9143239243439499E-2</v>
      </c>
      <c r="BA28" s="17">
        <v>3.5761008315338197E-2</v>
      </c>
      <c r="BB28" s="17">
        <v>0</v>
      </c>
      <c r="BC28" s="17"/>
      <c r="BD28" s="17">
        <v>1.5758931917474399E-2</v>
      </c>
      <c r="BE28" s="17">
        <v>3.05651881472719E-2</v>
      </c>
      <c r="BF28" s="17">
        <v>2.1899474069770899E-2</v>
      </c>
      <c r="BG28" s="17"/>
      <c r="BH28" s="17">
        <v>2.2388682618035501E-2</v>
      </c>
      <c r="BI28" s="17">
        <v>1.45085776167989E-2</v>
      </c>
      <c r="BJ28" s="17">
        <v>1.6427519811718201E-2</v>
      </c>
      <c r="BK28" s="17"/>
      <c r="BL28" s="17">
        <v>0</v>
      </c>
      <c r="BM28" s="17">
        <v>4.6359172504417002E-3</v>
      </c>
      <c r="BN28" s="17">
        <v>0</v>
      </c>
      <c r="BO28" s="17"/>
      <c r="BP28" s="17">
        <v>1.00781183437835E-2</v>
      </c>
      <c r="BQ28" s="17">
        <v>2.4386980470088901E-2</v>
      </c>
      <c r="BR28" s="17"/>
      <c r="BS28" s="17">
        <v>2.17935280543042E-2</v>
      </c>
      <c r="BT28" s="17">
        <v>1.35964249205711E-2</v>
      </c>
      <c r="BU28" s="17">
        <v>1.5076766000462099E-2</v>
      </c>
      <c r="BV28" s="17">
        <v>2.5850836655464001E-2</v>
      </c>
      <c r="BW28" s="17"/>
      <c r="BX28" s="17">
        <v>5.4403450793366198E-3</v>
      </c>
      <c r="BY28" s="17">
        <v>0</v>
      </c>
      <c r="BZ28" s="17">
        <v>2.4009993734583401E-2</v>
      </c>
      <c r="CA28" s="17"/>
      <c r="CB28" s="17">
        <v>9.2231362562298098E-3</v>
      </c>
      <c r="CC28" s="17">
        <v>2.3117435399079199E-2</v>
      </c>
      <c r="CD28" s="17">
        <v>5.1698962610602299E-2</v>
      </c>
      <c r="CE28" s="17">
        <v>1.59009733880149E-2</v>
      </c>
      <c r="CF28" s="17">
        <v>6.5013406793714198E-3</v>
      </c>
      <c r="CG28" s="17">
        <v>1.7179568413603501E-2</v>
      </c>
      <c r="CH28" s="17"/>
      <c r="CI28" s="17">
        <v>5.2744047906424903E-2</v>
      </c>
      <c r="CJ28" s="17">
        <v>1.12035250127017E-2</v>
      </c>
      <c r="CK28" s="17">
        <v>4.1261630862982998E-2</v>
      </c>
      <c r="CL28" s="17">
        <v>1.45457853994852E-2</v>
      </c>
    </row>
    <row r="29" spans="2:90" x14ac:dyDescent="0.35">
      <c r="B29" t="s">
        <v>111</v>
      </c>
      <c r="C29" s="17">
        <v>0.73275832348484005</v>
      </c>
      <c r="D29" s="17">
        <v>0.72958021050928301</v>
      </c>
      <c r="E29" s="17">
        <v>0.73371072459046005</v>
      </c>
      <c r="F29" s="17"/>
      <c r="G29" s="17">
        <v>0.68689365930206003</v>
      </c>
      <c r="H29" s="17">
        <v>0.77957024048428902</v>
      </c>
      <c r="I29" s="17">
        <v>0.76411802952911401</v>
      </c>
      <c r="J29" s="17">
        <v>0.67406463686381002</v>
      </c>
      <c r="K29" s="17">
        <v>0.76848376997772505</v>
      </c>
      <c r="L29" s="17">
        <v>0.77894696639634098</v>
      </c>
      <c r="M29" s="17">
        <v>0.78195429462942001</v>
      </c>
      <c r="N29" s="17">
        <v>0.72410411793988005</v>
      </c>
      <c r="O29" s="17">
        <v>0.64743551080876904</v>
      </c>
      <c r="P29" s="17"/>
      <c r="Q29" s="17">
        <v>0.72244455450735401</v>
      </c>
      <c r="R29" s="17">
        <v>0.74774365505315898</v>
      </c>
      <c r="S29" s="17">
        <v>0.77972570480011005</v>
      </c>
      <c r="T29" s="17">
        <v>0.732740950660424</v>
      </c>
      <c r="U29" s="17"/>
      <c r="V29" s="17">
        <v>0.67968771826500796</v>
      </c>
      <c r="W29" s="17">
        <v>0.822359017405491</v>
      </c>
      <c r="X29" s="17">
        <v>0.72428498306539202</v>
      </c>
      <c r="Y29" s="17">
        <v>0.72627767444278402</v>
      </c>
      <c r="Z29" s="17">
        <v>0.71798232490153602</v>
      </c>
      <c r="AA29" s="17">
        <v>0.735965272172173</v>
      </c>
      <c r="AB29" s="17">
        <v>0.76106377757649002</v>
      </c>
      <c r="AC29" s="17">
        <v>0.72657735770449505</v>
      </c>
      <c r="AD29" s="17">
        <v>0.70655304589632995</v>
      </c>
      <c r="AE29" s="17"/>
      <c r="AF29" s="17">
        <v>0.71481605601845499</v>
      </c>
      <c r="AG29" s="17">
        <v>0.70360866945669898</v>
      </c>
      <c r="AH29" s="17">
        <v>0.694358390034433</v>
      </c>
      <c r="AI29" s="17">
        <v>0.74142477968648401</v>
      </c>
      <c r="AJ29" s="17">
        <v>0.71878159687273802</v>
      </c>
      <c r="AK29" s="17">
        <v>0.77253256381698199</v>
      </c>
      <c r="AL29" s="17"/>
      <c r="AM29" s="17">
        <v>0.64860194793595904</v>
      </c>
      <c r="AN29" s="17">
        <v>0.69646765120279597</v>
      </c>
      <c r="AO29" s="17">
        <v>0.696475015400283</v>
      </c>
      <c r="AP29" s="17">
        <v>0.73965262689658196</v>
      </c>
      <c r="AQ29" s="17">
        <v>0.79849981462740305</v>
      </c>
      <c r="AR29" s="17">
        <v>0.69264297107759798</v>
      </c>
      <c r="AS29" s="17">
        <v>0.69825859437349203</v>
      </c>
      <c r="AT29" s="17">
        <v>0.72459925485318</v>
      </c>
      <c r="AU29" s="17">
        <v>0.70946039237744496</v>
      </c>
      <c r="AV29" s="17">
        <v>0.87522452759603397</v>
      </c>
      <c r="AW29" s="17">
        <v>0.74877901283773296</v>
      </c>
      <c r="AX29" s="17">
        <v>0.82098279776154004</v>
      </c>
      <c r="AY29" s="17">
        <v>0.64808350562491501</v>
      </c>
      <c r="AZ29" s="17">
        <v>0.77312441056903103</v>
      </c>
      <c r="BA29" s="17">
        <v>0.70997362192773195</v>
      </c>
      <c r="BB29" s="17">
        <v>0.67730239758206201</v>
      </c>
      <c r="BC29" s="17"/>
      <c r="BD29" s="17">
        <v>0.82233162881518296</v>
      </c>
      <c r="BE29" s="17">
        <v>0.767522058410953</v>
      </c>
      <c r="BF29" s="17">
        <v>0.689746294568787</v>
      </c>
      <c r="BG29" s="17"/>
      <c r="BH29" s="17">
        <v>0.76800544320047703</v>
      </c>
      <c r="BI29" s="17">
        <v>0.70646034147918901</v>
      </c>
      <c r="BJ29" s="17">
        <v>0.67106248692105497</v>
      </c>
      <c r="BK29" s="17"/>
      <c r="BL29" s="17">
        <v>0.67298440894590605</v>
      </c>
      <c r="BM29" s="17">
        <v>0.75357220520192303</v>
      </c>
      <c r="BN29" s="17">
        <v>0.77147563425515897</v>
      </c>
      <c r="BO29" s="17"/>
      <c r="BP29" s="17">
        <v>0.69438483958563202</v>
      </c>
      <c r="BQ29" s="17">
        <v>0.72296409592722899</v>
      </c>
      <c r="BR29" s="17"/>
      <c r="BS29" s="17">
        <v>0.73419984260303595</v>
      </c>
      <c r="BT29" s="17">
        <v>0.77414283809172602</v>
      </c>
      <c r="BU29" s="17">
        <v>0.762554975466049</v>
      </c>
      <c r="BV29" s="17">
        <v>0.68529814253930599</v>
      </c>
      <c r="BW29" s="17"/>
      <c r="BX29" s="17">
        <v>0.74460511885249703</v>
      </c>
      <c r="BY29" s="17">
        <v>0.85847230325135704</v>
      </c>
      <c r="BZ29" s="17">
        <v>0.72669470001761405</v>
      </c>
      <c r="CA29" s="17"/>
      <c r="CB29" s="17">
        <v>0.82561206506284601</v>
      </c>
      <c r="CC29" s="17">
        <v>0.69303228740371503</v>
      </c>
      <c r="CD29" s="17">
        <v>0.66308960324739896</v>
      </c>
      <c r="CE29" s="17">
        <v>0.77481362187698399</v>
      </c>
      <c r="CF29" s="17">
        <v>0.82667238050993097</v>
      </c>
      <c r="CG29" s="17">
        <v>0.62551545816777299</v>
      </c>
      <c r="CH29" s="17"/>
      <c r="CI29" s="17">
        <v>0.64149128469083405</v>
      </c>
      <c r="CJ29" s="17">
        <v>0.82848376200579998</v>
      </c>
      <c r="CK29" s="17">
        <v>0.56781441008955502</v>
      </c>
      <c r="CL29" s="17">
        <v>0.74354603559840504</v>
      </c>
    </row>
    <row r="30" spans="2:90" x14ac:dyDescent="0.35">
      <c r="B30" t="s">
        <v>112</v>
      </c>
      <c r="C30" s="17">
        <v>0.24613017910454599</v>
      </c>
      <c r="D30" s="17">
        <v>0.25413152330146499</v>
      </c>
      <c r="E30" s="17">
        <v>0.23995858589154301</v>
      </c>
      <c r="F30" s="17"/>
      <c r="G30" s="17">
        <v>0.27506501288683799</v>
      </c>
      <c r="H30" s="17">
        <v>0.14897607326891801</v>
      </c>
      <c r="I30" s="17">
        <v>0.229950949028423</v>
      </c>
      <c r="J30" s="17">
        <v>0.30797798896999401</v>
      </c>
      <c r="K30" s="17">
        <v>0.21330146617412299</v>
      </c>
      <c r="L30" s="17">
        <v>0.22105303360365899</v>
      </c>
      <c r="M30" s="17">
        <v>0.18155252655833101</v>
      </c>
      <c r="N30" s="17">
        <v>0.25693214262581598</v>
      </c>
      <c r="O30" s="17">
        <v>0.33770533861994301</v>
      </c>
      <c r="P30" s="17"/>
      <c r="Q30" s="17">
        <v>0.272919588845214</v>
      </c>
      <c r="R30" s="17">
        <v>0.24790989340155101</v>
      </c>
      <c r="S30" s="17">
        <v>0.21003069374918801</v>
      </c>
      <c r="T30" s="17">
        <v>0.24271443398391401</v>
      </c>
      <c r="U30" s="17"/>
      <c r="V30" s="17">
        <v>0.30753065540498098</v>
      </c>
      <c r="W30" s="17">
        <v>0.14447172798465699</v>
      </c>
      <c r="X30" s="17">
        <v>0.24601028299730399</v>
      </c>
      <c r="Y30" s="17">
        <v>0.24302307012001301</v>
      </c>
      <c r="Z30" s="17">
        <v>0.24560229105280701</v>
      </c>
      <c r="AA30" s="17">
        <v>0.25365011175452301</v>
      </c>
      <c r="AB30" s="17">
        <v>0.227224159149162</v>
      </c>
      <c r="AC30" s="17">
        <v>0.273422642295504</v>
      </c>
      <c r="AD30" s="17">
        <v>0.27458435316964902</v>
      </c>
      <c r="AE30" s="17"/>
      <c r="AF30" s="17">
        <v>0.25765100373876598</v>
      </c>
      <c r="AG30" s="17">
        <v>0.27184582670699597</v>
      </c>
      <c r="AH30" s="17">
        <v>0.28585587749812502</v>
      </c>
      <c r="AI30" s="17">
        <v>0.22362987719968999</v>
      </c>
      <c r="AJ30" s="17">
        <v>0.246426159147244</v>
      </c>
      <c r="AK30" s="17">
        <v>0.21992724664618701</v>
      </c>
      <c r="AL30" s="17"/>
      <c r="AM30" s="17">
        <v>0.35139805206404101</v>
      </c>
      <c r="AN30" s="17">
        <v>0.25089198978850002</v>
      </c>
      <c r="AO30" s="17">
        <v>0.29868339330766402</v>
      </c>
      <c r="AP30" s="17">
        <v>0.21931131737148801</v>
      </c>
      <c r="AQ30" s="17">
        <v>0.20150018537259701</v>
      </c>
      <c r="AR30" s="17">
        <v>0.27994996117960502</v>
      </c>
      <c r="AS30" s="17">
        <v>0.27330247405021801</v>
      </c>
      <c r="AT30" s="17">
        <v>0.23045138048480299</v>
      </c>
      <c r="AU30" s="17">
        <v>0.26108558346811001</v>
      </c>
      <c r="AV30" s="17">
        <v>0.124775472403966</v>
      </c>
      <c r="AW30" s="17">
        <v>0.24041524396921901</v>
      </c>
      <c r="AX30" s="17">
        <v>0.16364008813949599</v>
      </c>
      <c r="AY30" s="17">
        <v>0.33354924919581003</v>
      </c>
      <c r="AZ30" s="17">
        <v>0.19773235018752999</v>
      </c>
      <c r="BA30" s="17">
        <v>0.25426536975692998</v>
      </c>
      <c r="BB30" s="17">
        <v>0.32269760241793799</v>
      </c>
      <c r="BC30" s="17"/>
      <c r="BD30" s="17">
        <v>0.161909439267343</v>
      </c>
      <c r="BE30" s="17">
        <v>0.20191275344177501</v>
      </c>
      <c r="BF30" s="17">
        <v>0.288354231361442</v>
      </c>
      <c r="BG30" s="17"/>
      <c r="BH30" s="17">
        <v>0.20960587418148799</v>
      </c>
      <c r="BI30" s="17">
        <v>0.27903108090401202</v>
      </c>
      <c r="BJ30" s="17">
        <v>0.312509993267227</v>
      </c>
      <c r="BK30" s="17"/>
      <c r="BL30" s="17">
        <v>0.327015591054094</v>
      </c>
      <c r="BM30" s="17">
        <v>0.24179187754763501</v>
      </c>
      <c r="BN30" s="17">
        <v>0.228524365744841</v>
      </c>
      <c r="BO30" s="17"/>
      <c r="BP30" s="17">
        <v>0.29553704207058501</v>
      </c>
      <c r="BQ30" s="17">
        <v>0.25264892360268199</v>
      </c>
      <c r="BR30" s="17"/>
      <c r="BS30" s="17">
        <v>0.24400662934265999</v>
      </c>
      <c r="BT30" s="17">
        <v>0.21226073698770301</v>
      </c>
      <c r="BU30" s="17">
        <v>0.22236825853348899</v>
      </c>
      <c r="BV30" s="17">
        <v>0.28885102080523001</v>
      </c>
      <c r="BW30" s="17"/>
      <c r="BX30" s="17">
        <v>0.24995453606816601</v>
      </c>
      <c r="BY30" s="17">
        <v>0.14152769674864299</v>
      </c>
      <c r="BZ30" s="17">
        <v>0.24929530624780299</v>
      </c>
      <c r="CA30" s="17"/>
      <c r="CB30" s="17">
        <v>0.16516479868092401</v>
      </c>
      <c r="CC30" s="17">
        <v>0.28385027719720601</v>
      </c>
      <c r="CD30" s="17">
        <v>0.28521143414199901</v>
      </c>
      <c r="CE30" s="17">
        <v>0.20928540473500101</v>
      </c>
      <c r="CF30" s="17">
        <v>0.166826278810697</v>
      </c>
      <c r="CG30" s="17">
        <v>0.35730497341862399</v>
      </c>
      <c r="CH30" s="17"/>
      <c r="CI30" s="17">
        <v>0.305764667402741</v>
      </c>
      <c r="CJ30" s="17">
        <v>0.16031271298149799</v>
      </c>
      <c r="CK30" s="17">
        <v>0.39092395904746202</v>
      </c>
      <c r="CL30" s="17">
        <v>0.24190817900211001</v>
      </c>
    </row>
    <row r="31" spans="2:90" x14ac:dyDescent="0.35">
      <c r="B31" t="s">
        <v>113</v>
      </c>
      <c r="C31" s="17">
        <v>0.486628144380294</v>
      </c>
      <c r="D31" s="17">
        <v>0.47544868720781702</v>
      </c>
      <c r="E31" s="17">
        <v>0.49375213869891699</v>
      </c>
      <c r="F31" s="17"/>
      <c r="G31" s="17">
        <v>0.41182864641522199</v>
      </c>
      <c r="H31" s="17">
        <v>0.63059416721537098</v>
      </c>
      <c r="I31" s="17">
        <v>0.53416708050069095</v>
      </c>
      <c r="J31" s="17">
        <v>0.36608664789381601</v>
      </c>
      <c r="K31" s="17">
        <v>0.55518230380360201</v>
      </c>
      <c r="L31" s="17">
        <v>0.55789393279268196</v>
      </c>
      <c r="M31" s="17">
        <v>0.60040176807108903</v>
      </c>
      <c r="N31" s="17">
        <v>0.46717197531406401</v>
      </c>
      <c r="O31" s="17">
        <v>0.30973017218882598</v>
      </c>
      <c r="P31" s="17"/>
      <c r="Q31" s="17">
        <v>0.44952496566214101</v>
      </c>
      <c r="R31" s="17">
        <v>0.49983376165160898</v>
      </c>
      <c r="S31" s="17">
        <v>0.56969501105092202</v>
      </c>
      <c r="T31" s="17">
        <v>0.49002651667651098</v>
      </c>
      <c r="U31" s="17"/>
      <c r="V31" s="17">
        <v>0.37215706286002798</v>
      </c>
      <c r="W31" s="17">
        <v>0.67788728942083398</v>
      </c>
      <c r="X31" s="17">
        <v>0.47827470006808898</v>
      </c>
      <c r="Y31" s="17">
        <v>0.48325460432277101</v>
      </c>
      <c r="Z31" s="17">
        <v>0.47238003384872901</v>
      </c>
      <c r="AA31" s="17">
        <v>0.48231516041764999</v>
      </c>
      <c r="AB31" s="17">
        <v>0.53383961842732797</v>
      </c>
      <c r="AC31" s="17">
        <v>0.45315471540899099</v>
      </c>
      <c r="AD31" s="17">
        <v>0.43196869272668098</v>
      </c>
      <c r="AE31" s="17"/>
      <c r="AF31" s="17">
        <v>0.45716505227968801</v>
      </c>
      <c r="AG31" s="17">
        <v>0.431762842749703</v>
      </c>
      <c r="AH31" s="17">
        <v>0.40850251253630898</v>
      </c>
      <c r="AI31" s="17">
        <v>0.51779490248679405</v>
      </c>
      <c r="AJ31" s="17">
        <v>0.47235543772549399</v>
      </c>
      <c r="AK31" s="17">
        <v>0.55260531717079497</v>
      </c>
      <c r="AL31" s="17"/>
      <c r="AM31" s="17">
        <v>0.29720389587191798</v>
      </c>
      <c r="AN31" s="17">
        <v>0.445575661414296</v>
      </c>
      <c r="AO31" s="17">
        <v>0.39779162209261898</v>
      </c>
      <c r="AP31" s="17">
        <v>0.52034130952509305</v>
      </c>
      <c r="AQ31" s="17">
        <v>0.59699962925480698</v>
      </c>
      <c r="AR31" s="17">
        <v>0.41269300989799301</v>
      </c>
      <c r="AS31" s="17">
        <v>0.42495612032327401</v>
      </c>
      <c r="AT31" s="17">
        <v>0.49414787436837698</v>
      </c>
      <c r="AU31" s="17">
        <v>0.44837480890933401</v>
      </c>
      <c r="AV31" s="17">
        <v>0.75044905519206795</v>
      </c>
      <c r="AW31" s="17">
        <v>0.50836376886851398</v>
      </c>
      <c r="AX31" s="17">
        <v>0.657342709622043</v>
      </c>
      <c r="AY31" s="17">
        <v>0.31453425642910499</v>
      </c>
      <c r="AZ31" s="17">
        <v>0.57539206038150104</v>
      </c>
      <c r="BA31" s="17">
        <v>0.45570825217080302</v>
      </c>
      <c r="BB31" s="17">
        <v>0.35460479516412402</v>
      </c>
      <c r="BC31" s="17"/>
      <c r="BD31" s="17">
        <v>0.66042218954784004</v>
      </c>
      <c r="BE31" s="17">
        <v>0.56560930496917805</v>
      </c>
      <c r="BF31" s="17">
        <v>0.401392063207345</v>
      </c>
      <c r="BG31" s="17"/>
      <c r="BH31" s="17">
        <v>0.55839956901898902</v>
      </c>
      <c r="BI31" s="17">
        <v>0.42742926057517699</v>
      </c>
      <c r="BJ31" s="17">
        <v>0.35855249365382802</v>
      </c>
      <c r="BK31" s="17"/>
      <c r="BL31" s="17">
        <v>0.345968817891811</v>
      </c>
      <c r="BM31" s="17">
        <v>0.51178032765428805</v>
      </c>
      <c r="BN31" s="17">
        <v>0.54295126851031705</v>
      </c>
      <c r="BO31" s="17"/>
      <c r="BP31" s="17">
        <v>0.39884779751504701</v>
      </c>
      <c r="BQ31" s="17">
        <v>0.470315172324547</v>
      </c>
      <c r="BR31" s="17"/>
      <c r="BS31" s="17">
        <v>0.49019321326037602</v>
      </c>
      <c r="BT31" s="17">
        <v>0.56188210110402304</v>
      </c>
      <c r="BU31" s="17">
        <v>0.54018671693256004</v>
      </c>
      <c r="BV31" s="17">
        <v>0.39644712173407498</v>
      </c>
      <c r="BW31" s="17"/>
      <c r="BX31" s="17">
        <v>0.49465058278433199</v>
      </c>
      <c r="BY31" s="17">
        <v>0.71694460650271297</v>
      </c>
      <c r="BZ31" s="17">
        <v>0.477399393769811</v>
      </c>
      <c r="CA31" s="17"/>
      <c r="CB31" s="17">
        <v>0.66044726638192097</v>
      </c>
      <c r="CC31" s="17">
        <v>0.40918201020650902</v>
      </c>
      <c r="CD31" s="17">
        <v>0.37787816910539901</v>
      </c>
      <c r="CE31" s="17">
        <v>0.56552821714198298</v>
      </c>
      <c r="CF31" s="17">
        <v>0.65984610169923397</v>
      </c>
      <c r="CG31" s="17">
        <v>0.26821048474914899</v>
      </c>
      <c r="CH31" s="17"/>
      <c r="CI31" s="17">
        <v>0.335726617288092</v>
      </c>
      <c r="CJ31" s="17">
        <v>0.66817104902430202</v>
      </c>
      <c r="CK31" s="17">
        <v>0.176890451042093</v>
      </c>
      <c r="CL31" s="17">
        <v>0.50163785659629501</v>
      </c>
    </row>
    <row r="32" spans="2:90" x14ac:dyDescent="0.35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</row>
    <row r="33" spans="2:90" x14ac:dyDescent="0.35">
      <c r="B33" s="6" t="s">
        <v>131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</row>
    <row r="34" spans="2:90" x14ac:dyDescent="0.35">
      <c r="B34" s="24" t="s">
        <v>130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</row>
    <row r="35" spans="2:90" x14ac:dyDescent="0.35">
      <c r="B35" t="s">
        <v>127</v>
      </c>
      <c r="C35" s="17">
        <v>0.26762484236108203</v>
      </c>
      <c r="D35" s="17">
        <v>0.20102991152807201</v>
      </c>
      <c r="E35" s="17">
        <v>0.33575688335500498</v>
      </c>
      <c r="F35" s="17"/>
      <c r="G35" s="17">
        <v>0.16349490216127899</v>
      </c>
      <c r="H35" s="17">
        <v>0.195446447512998</v>
      </c>
      <c r="I35" s="17">
        <v>0.27019977884389101</v>
      </c>
      <c r="J35" s="17">
        <v>0.278008663733949</v>
      </c>
      <c r="K35" s="17">
        <v>0.33199671014352899</v>
      </c>
      <c r="L35" s="17">
        <v>0.27298118421573597</v>
      </c>
      <c r="M35" s="17">
        <v>0.319839146103091</v>
      </c>
      <c r="N35" s="17">
        <v>0.26579774177231302</v>
      </c>
      <c r="O35" s="17">
        <v>0.30298901569766701</v>
      </c>
      <c r="P35" s="17"/>
      <c r="Q35" s="17">
        <v>0.244514099548611</v>
      </c>
      <c r="R35" s="17">
        <v>0.34293597100240902</v>
      </c>
      <c r="S35" s="17">
        <v>0.30124648456518899</v>
      </c>
      <c r="T35" s="17">
        <v>0.26702956977839298</v>
      </c>
      <c r="U35" s="17"/>
      <c r="V35" s="17">
        <v>0.28461786593469102</v>
      </c>
      <c r="W35" s="17">
        <v>0.24277203627455801</v>
      </c>
      <c r="X35" s="17">
        <v>0.28003652021331099</v>
      </c>
      <c r="Y35" s="17">
        <v>0.23426849169137201</v>
      </c>
      <c r="Z35" s="17">
        <v>0.281722425203704</v>
      </c>
      <c r="AA35" s="17">
        <v>0.24580369954188699</v>
      </c>
      <c r="AB35" s="17">
        <v>0.28914089250872999</v>
      </c>
      <c r="AC35" s="17">
        <v>0.22561894558807899</v>
      </c>
      <c r="AD35" s="17">
        <v>0.297611621266337</v>
      </c>
      <c r="AE35" s="17"/>
      <c r="AF35" s="17">
        <v>0.25537307841339102</v>
      </c>
      <c r="AG35" s="17">
        <v>0.28713779806282203</v>
      </c>
      <c r="AH35" s="17">
        <v>0.263805105588307</v>
      </c>
      <c r="AI35" s="17">
        <v>0.204918711949229</v>
      </c>
      <c r="AJ35" s="17">
        <v>0.24078453566962399</v>
      </c>
      <c r="AK35" s="17">
        <v>0.29208023555211998</v>
      </c>
      <c r="AL35" s="17"/>
      <c r="AM35" s="17">
        <v>0.247678517270911</v>
      </c>
      <c r="AN35" s="17">
        <v>0.23859588228787701</v>
      </c>
      <c r="AO35" s="17">
        <v>0.28639242577752999</v>
      </c>
      <c r="AP35" s="17">
        <v>0.31187678261576501</v>
      </c>
      <c r="AQ35" s="17">
        <v>0.28485079846029898</v>
      </c>
      <c r="AR35" s="17">
        <v>0.34719528844610298</v>
      </c>
      <c r="AS35" s="17">
        <v>0.29972425001319702</v>
      </c>
      <c r="AT35" s="17">
        <v>0.25147901196111899</v>
      </c>
      <c r="AU35" s="17">
        <v>0.23847134285024699</v>
      </c>
      <c r="AV35" s="17">
        <v>0.22288105995580501</v>
      </c>
      <c r="AW35" s="17">
        <v>0.22054353066211299</v>
      </c>
      <c r="AX35" s="17">
        <v>0.39422275285590502</v>
      </c>
      <c r="AY35" s="17">
        <v>0.23234829984041999</v>
      </c>
      <c r="AZ35" s="17">
        <v>0.21998858873600199</v>
      </c>
      <c r="BA35" s="17">
        <v>0.33694849576724401</v>
      </c>
      <c r="BB35" s="17">
        <v>0.273823575595526</v>
      </c>
      <c r="BC35" s="17"/>
      <c r="BD35" s="17">
        <v>0.29899682905108499</v>
      </c>
      <c r="BE35" s="17">
        <v>0.19242924091119301</v>
      </c>
      <c r="BF35" s="17">
        <v>0.30046041280826002</v>
      </c>
      <c r="BG35" s="17"/>
      <c r="BH35" s="17">
        <v>0.25431369009611499</v>
      </c>
      <c r="BI35" s="17">
        <v>0.30551344267230701</v>
      </c>
      <c r="BJ35" s="17">
        <v>0.32920765778481398</v>
      </c>
      <c r="BK35" s="17"/>
      <c r="BL35" s="17">
        <v>0.37784378378104</v>
      </c>
      <c r="BM35" s="17">
        <v>0.29799507069979903</v>
      </c>
      <c r="BN35" s="17">
        <v>0.30231888753632302</v>
      </c>
      <c r="BO35" s="17"/>
      <c r="BP35" s="17">
        <v>0.25782274368122199</v>
      </c>
      <c r="BQ35" s="17">
        <v>0.25983583084217798</v>
      </c>
      <c r="BR35" s="17"/>
      <c r="BS35" s="17">
        <v>0.356698583898026</v>
      </c>
      <c r="BT35" s="17">
        <v>0.31193463906243102</v>
      </c>
      <c r="BU35" s="17">
        <v>0.27286985125451302</v>
      </c>
      <c r="BV35" s="17">
        <v>0.21734934222080199</v>
      </c>
      <c r="BW35" s="17"/>
      <c r="BX35" s="17">
        <v>0.307204499356032</v>
      </c>
      <c r="BY35" s="17">
        <v>0.22610919496436899</v>
      </c>
      <c r="BZ35" s="17">
        <v>0.26625489573707101</v>
      </c>
      <c r="CA35" s="17"/>
      <c r="CB35" s="17">
        <v>0.32900908597069201</v>
      </c>
      <c r="CC35" s="17">
        <v>0.20582660775244299</v>
      </c>
      <c r="CD35" s="17">
        <v>0.17360468882550401</v>
      </c>
      <c r="CE35" s="17">
        <v>0.24422201963356999</v>
      </c>
      <c r="CF35" s="17">
        <v>0.37530791620749199</v>
      </c>
      <c r="CG35" s="17">
        <v>0.340267733509377</v>
      </c>
      <c r="CH35" s="17"/>
      <c r="CI35" s="17">
        <v>0.188558459079368</v>
      </c>
      <c r="CJ35" s="17">
        <v>0.30032208224728402</v>
      </c>
      <c r="CK35" s="17">
        <v>0.27132503702312</v>
      </c>
      <c r="CL35" s="17">
        <v>0.265094219068016</v>
      </c>
    </row>
    <row r="36" spans="2:90" x14ac:dyDescent="0.35">
      <c r="B36" t="s">
        <v>128</v>
      </c>
      <c r="C36" s="17">
        <v>0.70039141405566196</v>
      </c>
      <c r="D36" s="17">
        <v>0.76020310304944005</v>
      </c>
      <c r="E36" s="17">
        <v>0.63907706343095105</v>
      </c>
      <c r="F36" s="17"/>
      <c r="G36" s="17">
        <v>0.80139477903886902</v>
      </c>
      <c r="H36" s="17">
        <v>0.78735118053432296</v>
      </c>
      <c r="I36" s="17">
        <v>0.69194814387356596</v>
      </c>
      <c r="J36" s="17">
        <v>0.694426227085021</v>
      </c>
      <c r="K36" s="17">
        <v>0.63517848389238696</v>
      </c>
      <c r="L36" s="17">
        <v>0.69837834347220695</v>
      </c>
      <c r="M36" s="17">
        <v>0.64373714041301</v>
      </c>
      <c r="N36" s="17">
        <v>0.69805723443358603</v>
      </c>
      <c r="O36" s="17">
        <v>0.66170568089702297</v>
      </c>
      <c r="P36" s="17"/>
      <c r="Q36" s="17">
        <v>0.74015119813335895</v>
      </c>
      <c r="R36" s="17">
        <v>0.63771165908508098</v>
      </c>
      <c r="S36" s="17">
        <v>0.66977462180110203</v>
      </c>
      <c r="T36" s="17">
        <v>0.69759256156702498</v>
      </c>
      <c r="U36" s="17"/>
      <c r="V36" s="17">
        <v>0.69403699530011997</v>
      </c>
      <c r="W36" s="17">
        <v>0.72009966930912495</v>
      </c>
      <c r="X36" s="17">
        <v>0.66239128272192205</v>
      </c>
      <c r="Y36" s="17">
        <v>0.73060529408237296</v>
      </c>
      <c r="Z36" s="17">
        <v>0.68635376763704503</v>
      </c>
      <c r="AA36" s="17">
        <v>0.70392360227626805</v>
      </c>
      <c r="AB36" s="17">
        <v>0.70315443221621199</v>
      </c>
      <c r="AC36" s="17">
        <v>0.73477377991375903</v>
      </c>
      <c r="AD36" s="17">
        <v>0.68333752848691998</v>
      </c>
      <c r="AE36" s="17"/>
      <c r="AF36" s="17">
        <v>0.71120515572351894</v>
      </c>
      <c r="AG36" s="17">
        <v>0.68114166139458199</v>
      </c>
      <c r="AH36" s="17">
        <v>0.70148607366902105</v>
      </c>
      <c r="AI36" s="17">
        <v>0.70124505972635598</v>
      </c>
      <c r="AJ36" s="17">
        <v>0.73694518597898995</v>
      </c>
      <c r="AK36" s="17">
        <v>0.68007304742845598</v>
      </c>
      <c r="AL36" s="17"/>
      <c r="AM36" s="17">
        <v>0.67898566224254198</v>
      </c>
      <c r="AN36" s="17">
        <v>0.72044901863574795</v>
      </c>
      <c r="AO36" s="17">
        <v>0.69843458281223603</v>
      </c>
      <c r="AP36" s="17">
        <v>0.66978728167347901</v>
      </c>
      <c r="AQ36" s="17">
        <v>0.68067091986033501</v>
      </c>
      <c r="AR36" s="17">
        <v>0.63016866372989599</v>
      </c>
      <c r="AS36" s="17">
        <v>0.66565197416728505</v>
      </c>
      <c r="AT36" s="17">
        <v>0.73823466449890196</v>
      </c>
      <c r="AU36" s="17">
        <v>0.73787011130078095</v>
      </c>
      <c r="AV36" s="17">
        <v>0.75185365820933403</v>
      </c>
      <c r="AW36" s="17">
        <v>0.73004519376816202</v>
      </c>
      <c r="AX36" s="17">
        <v>0.57342251489033602</v>
      </c>
      <c r="AY36" s="17">
        <v>0.72931352156268903</v>
      </c>
      <c r="AZ36" s="17">
        <v>0.75741695423989097</v>
      </c>
      <c r="BA36" s="17">
        <v>0.66305150423275605</v>
      </c>
      <c r="BB36" s="17">
        <v>0.70619000047109504</v>
      </c>
      <c r="BC36" s="17"/>
      <c r="BD36" s="17">
        <v>0.67560796668586198</v>
      </c>
      <c r="BE36" s="17">
        <v>0.77348272071398005</v>
      </c>
      <c r="BF36" s="17">
        <v>0.66795996851482797</v>
      </c>
      <c r="BG36" s="17"/>
      <c r="BH36" s="17">
        <v>0.71673569935549597</v>
      </c>
      <c r="BI36" s="17">
        <v>0.67897121096275304</v>
      </c>
      <c r="BJ36" s="17">
        <v>0.64397897582818198</v>
      </c>
      <c r="BK36" s="17"/>
      <c r="BL36" s="17">
        <v>0.60427979927416398</v>
      </c>
      <c r="BM36" s="17">
        <v>0.67648432906373202</v>
      </c>
      <c r="BN36" s="17">
        <v>0.66855514050231601</v>
      </c>
      <c r="BO36" s="17"/>
      <c r="BP36" s="17">
        <v>0.70904001976768904</v>
      </c>
      <c r="BQ36" s="17">
        <v>0.70489365401487702</v>
      </c>
      <c r="BR36" s="17"/>
      <c r="BS36" s="17">
        <v>0.60882044159370396</v>
      </c>
      <c r="BT36" s="17">
        <v>0.65677781246134703</v>
      </c>
      <c r="BU36" s="17">
        <v>0.707262026358081</v>
      </c>
      <c r="BV36" s="17">
        <v>0.755906752741351</v>
      </c>
      <c r="BW36" s="17"/>
      <c r="BX36" s="17">
        <v>0.67164588100052502</v>
      </c>
      <c r="BY36" s="17">
        <v>0.75319792853201495</v>
      </c>
      <c r="BZ36" s="17">
        <v>0.69999421294751496</v>
      </c>
      <c r="CA36" s="17"/>
      <c r="CB36" s="17">
        <v>0.63537735056425904</v>
      </c>
      <c r="CC36" s="17">
        <v>0.77829014919061301</v>
      </c>
      <c r="CD36" s="17">
        <v>0.79989435420501998</v>
      </c>
      <c r="CE36" s="17">
        <v>0.72216100966641505</v>
      </c>
      <c r="CF36" s="17">
        <v>0.59872370445827106</v>
      </c>
      <c r="CG36" s="17">
        <v>0.60197763863421605</v>
      </c>
      <c r="CH36" s="17"/>
      <c r="CI36" s="17">
        <v>0.76470702438946403</v>
      </c>
      <c r="CJ36" s="17">
        <v>0.67875094349253295</v>
      </c>
      <c r="CK36" s="17">
        <v>0.67362645768972096</v>
      </c>
      <c r="CL36" s="17">
        <v>0.70584939202052199</v>
      </c>
    </row>
    <row r="37" spans="2:90" x14ac:dyDescent="0.35">
      <c r="B37" t="s">
        <v>110</v>
      </c>
      <c r="C37" s="17">
        <v>3.1983743583256001E-2</v>
      </c>
      <c r="D37" s="17">
        <v>3.8766985422487597E-2</v>
      </c>
      <c r="E37" s="17">
        <v>2.5166053214043801E-2</v>
      </c>
      <c r="F37" s="17"/>
      <c r="G37" s="17">
        <v>3.5110318799851402E-2</v>
      </c>
      <c r="H37" s="17">
        <v>1.7202371952678999E-2</v>
      </c>
      <c r="I37" s="17">
        <v>3.78520772825428E-2</v>
      </c>
      <c r="J37" s="17">
        <v>2.7565109181029699E-2</v>
      </c>
      <c r="K37" s="17">
        <v>3.2824805964083797E-2</v>
      </c>
      <c r="L37" s="17">
        <v>2.8640472312057401E-2</v>
      </c>
      <c r="M37" s="17">
        <v>3.6423713483899701E-2</v>
      </c>
      <c r="N37" s="17">
        <v>3.6145023794100201E-2</v>
      </c>
      <c r="O37" s="17">
        <v>3.5305303405310698E-2</v>
      </c>
      <c r="P37" s="17"/>
      <c r="Q37" s="17">
        <v>1.53347023180302E-2</v>
      </c>
      <c r="R37" s="17">
        <v>1.9352369912509298E-2</v>
      </c>
      <c r="S37" s="17">
        <v>2.8978893633709198E-2</v>
      </c>
      <c r="T37" s="17">
        <v>3.5377868654581798E-2</v>
      </c>
      <c r="U37" s="17"/>
      <c r="V37" s="17">
        <v>2.1345138765188801E-2</v>
      </c>
      <c r="W37" s="17">
        <v>3.7128294416317598E-2</v>
      </c>
      <c r="X37" s="17">
        <v>5.7572197064766399E-2</v>
      </c>
      <c r="Y37" s="17">
        <v>3.5126214226255101E-2</v>
      </c>
      <c r="Z37" s="17">
        <v>3.1923807159251201E-2</v>
      </c>
      <c r="AA37" s="17">
        <v>5.02726981818453E-2</v>
      </c>
      <c r="AB37" s="17">
        <v>7.7046752750579602E-3</v>
      </c>
      <c r="AC37" s="17">
        <v>3.9607274498161302E-2</v>
      </c>
      <c r="AD37" s="17">
        <v>1.90508502467427E-2</v>
      </c>
      <c r="AE37" s="17"/>
      <c r="AF37" s="17">
        <v>3.3421765863090799E-2</v>
      </c>
      <c r="AG37" s="17">
        <v>3.1720540542596098E-2</v>
      </c>
      <c r="AH37" s="17">
        <v>3.47088207426711E-2</v>
      </c>
      <c r="AI37" s="17">
        <v>9.3836228324415002E-2</v>
      </c>
      <c r="AJ37" s="17">
        <v>2.2270278351385099E-2</v>
      </c>
      <c r="AK37" s="17">
        <v>2.78467170194244E-2</v>
      </c>
      <c r="AL37" s="17"/>
      <c r="AM37" s="17">
        <v>7.3335820486547701E-2</v>
      </c>
      <c r="AN37" s="17">
        <v>4.0955099076374901E-2</v>
      </c>
      <c r="AO37" s="17">
        <v>1.5172991410234499E-2</v>
      </c>
      <c r="AP37" s="17">
        <v>1.8335935710756202E-2</v>
      </c>
      <c r="AQ37" s="17">
        <v>3.44782816793653E-2</v>
      </c>
      <c r="AR37" s="17">
        <v>2.26360478240012E-2</v>
      </c>
      <c r="AS37" s="17">
        <v>3.4623775819518199E-2</v>
      </c>
      <c r="AT37" s="17">
        <v>1.02863235399797E-2</v>
      </c>
      <c r="AU37" s="17">
        <v>2.3658545848971601E-2</v>
      </c>
      <c r="AV37" s="17">
        <v>2.5265281834861299E-2</v>
      </c>
      <c r="AW37" s="17">
        <v>4.9411275569724897E-2</v>
      </c>
      <c r="AX37" s="17">
        <v>3.2354732253759198E-2</v>
      </c>
      <c r="AY37" s="17">
        <v>3.8338178596890503E-2</v>
      </c>
      <c r="AZ37" s="17">
        <v>2.2594457024106802E-2</v>
      </c>
      <c r="BA37" s="17">
        <v>0</v>
      </c>
      <c r="BB37" s="17">
        <v>1.9986423933378801E-2</v>
      </c>
      <c r="BC37" s="17"/>
      <c r="BD37" s="17">
        <v>2.53952042630523E-2</v>
      </c>
      <c r="BE37" s="17">
        <v>3.4088038374827198E-2</v>
      </c>
      <c r="BF37" s="17">
        <v>3.1579618676912898E-2</v>
      </c>
      <c r="BG37" s="17"/>
      <c r="BH37" s="17">
        <v>2.89506105483897E-2</v>
      </c>
      <c r="BI37" s="17">
        <v>1.55153463649392E-2</v>
      </c>
      <c r="BJ37" s="17">
        <v>2.6813366387004201E-2</v>
      </c>
      <c r="BK37" s="17"/>
      <c r="BL37" s="17">
        <v>1.7876416944796001E-2</v>
      </c>
      <c r="BM37" s="17">
        <v>2.5520600236469699E-2</v>
      </c>
      <c r="BN37" s="17">
        <v>2.91259719613607E-2</v>
      </c>
      <c r="BO37" s="17"/>
      <c r="BP37" s="17">
        <v>3.3137236551089203E-2</v>
      </c>
      <c r="BQ37" s="17">
        <v>3.5270515142944901E-2</v>
      </c>
      <c r="BR37" s="17"/>
      <c r="BS37" s="17">
        <v>3.4480974508270701E-2</v>
      </c>
      <c r="BT37" s="17">
        <v>3.1287548476221901E-2</v>
      </c>
      <c r="BU37" s="17">
        <v>1.9868122387406501E-2</v>
      </c>
      <c r="BV37" s="17">
        <v>2.6743905037846401E-2</v>
      </c>
      <c r="BW37" s="17"/>
      <c r="BX37" s="17">
        <v>2.11496196434428E-2</v>
      </c>
      <c r="BY37" s="17">
        <v>2.06928765036157E-2</v>
      </c>
      <c r="BZ37" s="17">
        <v>3.3750891315414699E-2</v>
      </c>
      <c r="CA37" s="17"/>
      <c r="CB37" s="17">
        <v>3.5613563465049E-2</v>
      </c>
      <c r="CC37" s="17">
        <v>1.5883243056943299E-2</v>
      </c>
      <c r="CD37" s="17">
        <v>2.6500956969475201E-2</v>
      </c>
      <c r="CE37" s="17">
        <v>3.3616970700015E-2</v>
      </c>
      <c r="CF37" s="17">
        <v>2.59683793342371E-2</v>
      </c>
      <c r="CG37" s="17">
        <v>5.77546278564069E-2</v>
      </c>
      <c r="CH37" s="17"/>
      <c r="CI37" s="17">
        <v>4.6734516531168099E-2</v>
      </c>
      <c r="CJ37" s="17">
        <v>2.0926974260182599E-2</v>
      </c>
      <c r="CK37" s="17">
        <v>5.5048505287159002E-2</v>
      </c>
      <c r="CL37" s="17">
        <v>2.9056388911462699E-2</v>
      </c>
    </row>
    <row r="38" spans="2:90" x14ac:dyDescent="0.35"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</row>
    <row r="39" spans="2:90" x14ac:dyDescent="0.35">
      <c r="B39" s="6" t="s">
        <v>132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</row>
    <row r="40" spans="2:90" x14ac:dyDescent="0.35">
      <c r="B40" s="24" t="s">
        <v>130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</row>
    <row r="41" spans="2:90" x14ac:dyDescent="0.35">
      <c r="B41" t="s">
        <v>127</v>
      </c>
      <c r="C41" s="17">
        <v>0.34139339761794901</v>
      </c>
      <c r="D41" s="17">
        <v>0.34529687025123401</v>
      </c>
      <c r="E41" s="17">
        <v>0.34121377257255397</v>
      </c>
      <c r="F41" s="17"/>
      <c r="G41" s="17">
        <v>0.28145989599419002</v>
      </c>
      <c r="H41" s="17">
        <v>0.28242470238819101</v>
      </c>
      <c r="I41" s="17">
        <v>0.37245318705537001</v>
      </c>
      <c r="J41" s="17">
        <v>0.33170244626811302</v>
      </c>
      <c r="K41" s="17">
        <v>0.36183733451119998</v>
      </c>
      <c r="L41" s="17">
        <v>0.33910019406309599</v>
      </c>
      <c r="M41" s="17">
        <v>0.36778603455227898</v>
      </c>
      <c r="N41" s="17">
        <v>0.36689408683338798</v>
      </c>
      <c r="O41" s="17">
        <v>0.36295939980504199</v>
      </c>
      <c r="P41" s="17"/>
      <c r="Q41" s="17">
        <v>0.39695777432725199</v>
      </c>
      <c r="R41" s="17">
        <v>0.40499299574203201</v>
      </c>
      <c r="S41" s="17">
        <v>0.387753969985147</v>
      </c>
      <c r="T41" s="17">
        <v>0.327979311578804</v>
      </c>
      <c r="U41" s="17"/>
      <c r="V41" s="17">
        <v>0.365363135373236</v>
      </c>
      <c r="W41" s="17">
        <v>0.32875766226115199</v>
      </c>
      <c r="X41" s="17">
        <v>0.36124489413813499</v>
      </c>
      <c r="Y41" s="17">
        <v>0.21960728208402</v>
      </c>
      <c r="Z41" s="17">
        <v>0.37290643888670699</v>
      </c>
      <c r="AA41" s="17">
        <v>0.39141097558899801</v>
      </c>
      <c r="AB41" s="17">
        <v>0.30233627616432301</v>
      </c>
      <c r="AC41" s="17">
        <v>0.342624765356837</v>
      </c>
      <c r="AD41" s="17">
        <v>0.37332745070283002</v>
      </c>
      <c r="AE41" s="17"/>
      <c r="AF41" s="17">
        <v>0.34181127660687</v>
      </c>
      <c r="AG41" s="17">
        <v>0.35139068321929601</v>
      </c>
      <c r="AH41" s="17">
        <v>0.33412059697338797</v>
      </c>
      <c r="AI41" s="17">
        <v>0.29723245317653302</v>
      </c>
      <c r="AJ41" s="17">
        <v>0.27701198148657502</v>
      </c>
      <c r="AK41" s="17">
        <v>0.384122996145147</v>
      </c>
      <c r="AL41" s="17"/>
      <c r="AM41" s="17">
        <v>0.243768959190619</v>
      </c>
      <c r="AN41" s="17">
        <v>0.30222060326372102</v>
      </c>
      <c r="AO41" s="17">
        <v>0.347923090662067</v>
      </c>
      <c r="AP41" s="17">
        <v>0.38785562388068101</v>
      </c>
      <c r="AQ41" s="17">
        <v>0.366226532293352</v>
      </c>
      <c r="AR41" s="17">
        <v>0.33581126681812101</v>
      </c>
      <c r="AS41" s="17">
        <v>0.37591668249521298</v>
      </c>
      <c r="AT41" s="17">
        <v>0.39416388994282298</v>
      </c>
      <c r="AU41" s="17">
        <v>0.36621269975856402</v>
      </c>
      <c r="AV41" s="17">
        <v>0.30409513468863397</v>
      </c>
      <c r="AW41" s="17">
        <v>0.38089330124223397</v>
      </c>
      <c r="AX41" s="17">
        <v>0.43364300391607502</v>
      </c>
      <c r="AY41" s="17">
        <v>0.27962203745987702</v>
      </c>
      <c r="AZ41" s="17">
        <v>0.30858692493649797</v>
      </c>
      <c r="BA41" s="17">
        <v>0.37349788678333301</v>
      </c>
      <c r="BB41" s="17">
        <v>0.38469665111731099</v>
      </c>
      <c r="BC41" s="17"/>
      <c r="BD41" s="17">
        <v>0.36202801248451699</v>
      </c>
      <c r="BE41" s="17">
        <v>0.29764039787329299</v>
      </c>
      <c r="BF41" s="17">
        <v>0.36307471242141898</v>
      </c>
      <c r="BG41" s="17"/>
      <c r="BH41" s="17">
        <v>0.32969258117103201</v>
      </c>
      <c r="BI41" s="17">
        <v>0.37744161385456498</v>
      </c>
      <c r="BJ41" s="17">
        <v>0.38483781879055701</v>
      </c>
      <c r="BK41" s="17"/>
      <c r="BL41" s="17">
        <v>0.39179017768766</v>
      </c>
      <c r="BM41" s="17">
        <v>0.38648911305931499</v>
      </c>
      <c r="BN41" s="17">
        <v>0.35573010230429702</v>
      </c>
      <c r="BO41" s="17"/>
      <c r="BP41" s="17">
        <v>0.33058312331477102</v>
      </c>
      <c r="BQ41" s="17">
        <v>0.33739697040665301</v>
      </c>
      <c r="BR41" s="17"/>
      <c r="BS41" s="17">
        <v>0.40726695366265098</v>
      </c>
      <c r="BT41" s="17">
        <v>0.35734469477776598</v>
      </c>
      <c r="BU41" s="17">
        <v>0.38949497265427502</v>
      </c>
      <c r="BV41" s="17">
        <v>0.28346801400375499</v>
      </c>
      <c r="BW41" s="17"/>
      <c r="BX41" s="17">
        <v>0.32230269943480699</v>
      </c>
      <c r="BY41" s="17">
        <v>0.31817335436918498</v>
      </c>
      <c r="BZ41" s="17">
        <v>0.34471156343682902</v>
      </c>
      <c r="CA41" s="17"/>
      <c r="CB41" s="17">
        <v>0.36429422982578102</v>
      </c>
      <c r="CC41" s="17">
        <v>0.29599596248150201</v>
      </c>
      <c r="CD41" s="17">
        <v>0.24922029313730101</v>
      </c>
      <c r="CE41" s="17">
        <v>0.32645752550367102</v>
      </c>
      <c r="CF41" s="17">
        <v>0.43156716839588699</v>
      </c>
      <c r="CG41" s="17">
        <v>0.44392794714206901</v>
      </c>
      <c r="CH41" s="17"/>
      <c r="CI41" s="17">
        <v>0.30405662883152301</v>
      </c>
      <c r="CJ41" s="17">
        <v>0.37024630142485299</v>
      </c>
      <c r="CK41" s="17">
        <v>0.34105572768242098</v>
      </c>
      <c r="CL41" s="17">
        <v>0.332842815477503</v>
      </c>
    </row>
    <row r="42" spans="2:90" x14ac:dyDescent="0.35">
      <c r="B42" t="s">
        <v>128</v>
      </c>
      <c r="C42" s="17">
        <v>0.605283796930977</v>
      </c>
      <c r="D42" s="17">
        <v>0.59832894728545605</v>
      </c>
      <c r="E42" s="17">
        <v>0.61123495103845904</v>
      </c>
      <c r="F42" s="17"/>
      <c r="G42" s="17">
        <v>0.67628099282547205</v>
      </c>
      <c r="H42" s="17">
        <v>0.66202318743303201</v>
      </c>
      <c r="I42" s="17">
        <v>0.59085634598480496</v>
      </c>
      <c r="J42" s="17">
        <v>0.61765389822588201</v>
      </c>
      <c r="K42" s="17">
        <v>0.58236615996282703</v>
      </c>
      <c r="L42" s="17">
        <v>0.60221132336170502</v>
      </c>
      <c r="M42" s="17">
        <v>0.56500976136326497</v>
      </c>
      <c r="N42" s="17">
        <v>0.57024454482395803</v>
      </c>
      <c r="O42" s="17">
        <v>0.58873684657860703</v>
      </c>
      <c r="P42" s="17"/>
      <c r="Q42" s="17">
        <v>0.55206196725539802</v>
      </c>
      <c r="R42" s="17">
        <v>0.53113759717199005</v>
      </c>
      <c r="S42" s="17">
        <v>0.57644901973511398</v>
      </c>
      <c r="T42" s="17">
        <v>0.61927908523935504</v>
      </c>
      <c r="U42" s="17"/>
      <c r="V42" s="17">
        <v>0.58062733880385198</v>
      </c>
      <c r="W42" s="17">
        <v>0.60894112631127395</v>
      </c>
      <c r="X42" s="17">
        <v>0.58590196270030703</v>
      </c>
      <c r="Y42" s="17">
        <v>0.70510106984089205</v>
      </c>
      <c r="Z42" s="17">
        <v>0.58197009668285304</v>
      </c>
      <c r="AA42" s="17">
        <v>0.54653358896850801</v>
      </c>
      <c r="AB42" s="17">
        <v>0.65211613245306299</v>
      </c>
      <c r="AC42" s="17">
        <v>0.60761001824691097</v>
      </c>
      <c r="AD42" s="17">
        <v>0.59568962819191595</v>
      </c>
      <c r="AE42" s="17"/>
      <c r="AF42" s="17">
        <v>0.588412625417982</v>
      </c>
      <c r="AG42" s="17">
        <v>0.59968109378249301</v>
      </c>
      <c r="AH42" s="17">
        <v>0.57869957429849594</v>
      </c>
      <c r="AI42" s="17">
        <v>0.659465085531595</v>
      </c>
      <c r="AJ42" s="17">
        <v>0.67099768626549805</v>
      </c>
      <c r="AK42" s="17">
        <v>0.578266147481582</v>
      </c>
      <c r="AL42" s="17"/>
      <c r="AM42" s="17">
        <v>0.64489950078073499</v>
      </c>
      <c r="AN42" s="17">
        <v>0.61485878495363899</v>
      </c>
      <c r="AO42" s="17">
        <v>0.59336446866247905</v>
      </c>
      <c r="AP42" s="17">
        <v>0.56891039312615599</v>
      </c>
      <c r="AQ42" s="17">
        <v>0.58199184216905997</v>
      </c>
      <c r="AR42" s="17">
        <v>0.62124607838201995</v>
      </c>
      <c r="AS42" s="17">
        <v>0.56983305841964405</v>
      </c>
      <c r="AT42" s="17">
        <v>0.57408828577050597</v>
      </c>
      <c r="AU42" s="17">
        <v>0.55303848110953502</v>
      </c>
      <c r="AV42" s="17">
        <v>0.65647458096521205</v>
      </c>
      <c r="AW42" s="17">
        <v>0.576794991243333</v>
      </c>
      <c r="AX42" s="17">
        <v>0.52406276289262999</v>
      </c>
      <c r="AY42" s="17">
        <v>0.70021305631505304</v>
      </c>
      <c r="AZ42" s="17">
        <v>0.64222881341140503</v>
      </c>
      <c r="BA42" s="17">
        <v>0.61980407919320302</v>
      </c>
      <c r="BB42" s="17">
        <v>0.60683880018349801</v>
      </c>
      <c r="BC42" s="17"/>
      <c r="BD42" s="17">
        <v>0.59390582914392298</v>
      </c>
      <c r="BE42" s="17">
        <v>0.65003258325469004</v>
      </c>
      <c r="BF42" s="17">
        <v>0.58153650755703601</v>
      </c>
      <c r="BG42" s="17"/>
      <c r="BH42" s="17">
        <v>0.62218309661068505</v>
      </c>
      <c r="BI42" s="17">
        <v>0.59790959931212995</v>
      </c>
      <c r="BJ42" s="17">
        <v>0.56305015025459404</v>
      </c>
      <c r="BK42" s="17"/>
      <c r="BL42" s="17">
        <v>0.59028937961669803</v>
      </c>
      <c r="BM42" s="17">
        <v>0.58461997187305603</v>
      </c>
      <c r="BN42" s="17">
        <v>0.61375776310915098</v>
      </c>
      <c r="BO42" s="17"/>
      <c r="BP42" s="17">
        <v>0.60847745180248403</v>
      </c>
      <c r="BQ42" s="17">
        <v>0.60864250014125998</v>
      </c>
      <c r="BR42" s="17"/>
      <c r="BS42" s="17">
        <v>0.54773741105170803</v>
      </c>
      <c r="BT42" s="17">
        <v>0.60047931959351497</v>
      </c>
      <c r="BU42" s="17">
        <v>0.57021882574536298</v>
      </c>
      <c r="BV42" s="17">
        <v>0.65246166743335698</v>
      </c>
      <c r="BW42" s="17"/>
      <c r="BX42" s="17">
        <v>0.62848410149950695</v>
      </c>
      <c r="BY42" s="17">
        <v>0.62860297025754597</v>
      </c>
      <c r="BZ42" s="17">
        <v>0.60155240705144197</v>
      </c>
      <c r="CA42" s="17"/>
      <c r="CB42" s="17">
        <v>0.601440627063209</v>
      </c>
      <c r="CC42" s="17">
        <v>0.65345304602562304</v>
      </c>
      <c r="CD42" s="17">
        <v>0.67946678284413198</v>
      </c>
      <c r="CE42" s="17">
        <v>0.62753441093300999</v>
      </c>
      <c r="CF42" s="17">
        <v>0.536018145002782</v>
      </c>
      <c r="CG42" s="17">
        <v>0.47729950450514802</v>
      </c>
      <c r="CH42" s="17"/>
      <c r="CI42" s="17">
        <v>0.628302356599998</v>
      </c>
      <c r="CJ42" s="17">
        <v>0.59385362619910398</v>
      </c>
      <c r="CK42" s="17">
        <v>0.58052429434764796</v>
      </c>
      <c r="CL42" s="17">
        <v>0.61345111285637299</v>
      </c>
    </row>
    <row r="43" spans="2:90" x14ac:dyDescent="0.35">
      <c r="B43" t="s">
        <v>110</v>
      </c>
      <c r="C43" s="17">
        <v>5.33228054510737E-2</v>
      </c>
      <c r="D43" s="17">
        <v>5.6374182463309899E-2</v>
      </c>
      <c r="E43" s="17">
        <v>4.7551276388986603E-2</v>
      </c>
      <c r="F43" s="17"/>
      <c r="G43" s="17">
        <v>4.2259111180337698E-2</v>
      </c>
      <c r="H43" s="17">
        <v>5.55521101787773E-2</v>
      </c>
      <c r="I43" s="17">
        <v>3.6690466959825599E-2</v>
      </c>
      <c r="J43" s="17">
        <v>5.06436555060049E-2</v>
      </c>
      <c r="K43" s="17">
        <v>5.5796505525972401E-2</v>
      </c>
      <c r="L43" s="17">
        <v>5.8688482575199798E-2</v>
      </c>
      <c r="M43" s="17">
        <v>6.7204204084456307E-2</v>
      </c>
      <c r="N43" s="17">
        <v>6.2861368342654406E-2</v>
      </c>
      <c r="O43" s="17">
        <v>4.8303753616350302E-2</v>
      </c>
      <c r="P43" s="17"/>
      <c r="Q43" s="17">
        <v>5.0980258417350398E-2</v>
      </c>
      <c r="R43" s="17">
        <v>6.3869407085977797E-2</v>
      </c>
      <c r="S43" s="17">
        <v>3.5797010279738202E-2</v>
      </c>
      <c r="T43" s="17">
        <v>5.2741603181841103E-2</v>
      </c>
      <c r="U43" s="17"/>
      <c r="V43" s="17">
        <v>5.40095258229117E-2</v>
      </c>
      <c r="W43" s="17">
        <v>6.2301211427573798E-2</v>
      </c>
      <c r="X43" s="17">
        <v>5.2853143161557599E-2</v>
      </c>
      <c r="Y43" s="17">
        <v>7.5291648075088105E-2</v>
      </c>
      <c r="Z43" s="17">
        <v>4.51234644304397E-2</v>
      </c>
      <c r="AA43" s="17">
        <v>6.2055435442494103E-2</v>
      </c>
      <c r="AB43" s="17">
        <v>4.5547591382614598E-2</v>
      </c>
      <c r="AC43" s="17">
        <v>4.9765216396252303E-2</v>
      </c>
      <c r="AD43" s="17">
        <v>3.0982921105254399E-2</v>
      </c>
      <c r="AE43" s="17"/>
      <c r="AF43" s="17">
        <v>6.9776097975147403E-2</v>
      </c>
      <c r="AG43" s="17">
        <v>4.8928222998211299E-2</v>
      </c>
      <c r="AH43" s="17">
        <v>8.7179828728115694E-2</v>
      </c>
      <c r="AI43" s="17">
        <v>4.3302461291872901E-2</v>
      </c>
      <c r="AJ43" s="17">
        <v>5.1990332247927602E-2</v>
      </c>
      <c r="AK43" s="17">
        <v>3.76108563732718E-2</v>
      </c>
      <c r="AL43" s="17"/>
      <c r="AM43" s="17">
        <v>0.11133154002864599</v>
      </c>
      <c r="AN43" s="17">
        <v>8.2920611782640499E-2</v>
      </c>
      <c r="AO43" s="17">
        <v>5.8712440675453802E-2</v>
      </c>
      <c r="AP43" s="17">
        <v>4.3233982993163E-2</v>
      </c>
      <c r="AQ43" s="17">
        <v>5.1781625537588402E-2</v>
      </c>
      <c r="AR43" s="17">
        <v>4.2942654799859002E-2</v>
      </c>
      <c r="AS43" s="17">
        <v>5.4250259085143297E-2</v>
      </c>
      <c r="AT43" s="17">
        <v>3.1747824286671299E-2</v>
      </c>
      <c r="AU43" s="17">
        <v>8.0748819131900795E-2</v>
      </c>
      <c r="AV43" s="17">
        <v>3.9430284346153997E-2</v>
      </c>
      <c r="AW43" s="17">
        <v>4.2311707514433403E-2</v>
      </c>
      <c r="AX43" s="17">
        <v>4.2294233191295397E-2</v>
      </c>
      <c r="AY43" s="17">
        <v>2.01649062250693E-2</v>
      </c>
      <c r="AZ43" s="17">
        <v>4.9184261652097001E-2</v>
      </c>
      <c r="BA43" s="17">
        <v>6.6980340234643497E-3</v>
      </c>
      <c r="BB43" s="17">
        <v>8.46454869919013E-3</v>
      </c>
      <c r="BC43" s="17"/>
      <c r="BD43" s="17">
        <v>4.4066158371559701E-2</v>
      </c>
      <c r="BE43" s="17">
        <v>5.2327018872016899E-2</v>
      </c>
      <c r="BF43" s="17">
        <v>5.5388780021545403E-2</v>
      </c>
      <c r="BG43" s="17"/>
      <c r="BH43" s="17">
        <v>4.81243222182835E-2</v>
      </c>
      <c r="BI43" s="17">
        <v>2.4648786833305299E-2</v>
      </c>
      <c r="BJ43" s="17">
        <v>5.2112030954848801E-2</v>
      </c>
      <c r="BK43" s="17"/>
      <c r="BL43" s="17">
        <v>1.7920442695641501E-2</v>
      </c>
      <c r="BM43" s="17">
        <v>2.8890915067628802E-2</v>
      </c>
      <c r="BN43" s="17">
        <v>3.0512134586552601E-2</v>
      </c>
      <c r="BO43" s="17"/>
      <c r="BP43" s="17">
        <v>6.0939424882745202E-2</v>
      </c>
      <c r="BQ43" s="17">
        <v>5.3960529452086299E-2</v>
      </c>
      <c r="BR43" s="17"/>
      <c r="BS43" s="17">
        <v>4.4995635285641301E-2</v>
      </c>
      <c r="BT43" s="17">
        <v>4.2175985628719E-2</v>
      </c>
      <c r="BU43" s="17">
        <v>4.0286201600362101E-2</v>
      </c>
      <c r="BV43" s="17">
        <v>6.4070318562887599E-2</v>
      </c>
      <c r="BW43" s="17"/>
      <c r="BX43" s="17">
        <v>4.92131990656864E-2</v>
      </c>
      <c r="BY43" s="17">
        <v>5.3223675373269198E-2</v>
      </c>
      <c r="BZ43" s="17">
        <v>5.37360295117284E-2</v>
      </c>
      <c r="CA43" s="17"/>
      <c r="CB43" s="17">
        <v>3.4265143111010102E-2</v>
      </c>
      <c r="CC43" s="17">
        <v>5.0550991492874099E-2</v>
      </c>
      <c r="CD43" s="17">
        <v>7.1312924018567397E-2</v>
      </c>
      <c r="CE43" s="17">
        <v>4.6008063563319303E-2</v>
      </c>
      <c r="CF43" s="17">
        <v>3.24146866013309E-2</v>
      </c>
      <c r="CG43" s="17">
        <v>7.8772548352782801E-2</v>
      </c>
      <c r="CH43" s="17"/>
      <c r="CI43" s="17">
        <v>6.7641014568479096E-2</v>
      </c>
      <c r="CJ43" s="17">
        <v>3.5900072376042702E-2</v>
      </c>
      <c r="CK43" s="17">
        <v>7.8419977969931096E-2</v>
      </c>
      <c r="CL43" s="17">
        <v>5.3706071666123803E-2</v>
      </c>
    </row>
    <row r="44" spans="2:90" x14ac:dyDescent="0.35"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</row>
    <row r="45" spans="2:90" x14ac:dyDescent="0.35">
      <c r="B45" s="6" t="s">
        <v>133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</row>
    <row r="46" spans="2:90" x14ac:dyDescent="0.35">
      <c r="B46" s="24" t="s">
        <v>130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</row>
    <row r="47" spans="2:90" x14ac:dyDescent="0.35">
      <c r="B47" t="s">
        <v>127</v>
      </c>
      <c r="C47" s="17">
        <v>0</v>
      </c>
      <c r="D47" s="17">
        <v>0</v>
      </c>
      <c r="E47" s="17">
        <v>0</v>
      </c>
      <c r="F47" s="17"/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/>
      <c r="Q47" s="17">
        <v>0</v>
      </c>
      <c r="R47" s="17">
        <v>0</v>
      </c>
      <c r="S47" s="17">
        <v>0</v>
      </c>
      <c r="T47" s="17">
        <v>0</v>
      </c>
      <c r="U47" s="17"/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/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/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/>
      <c r="BD47" s="17">
        <v>0</v>
      </c>
      <c r="BE47" s="17">
        <v>0</v>
      </c>
      <c r="BF47" s="17">
        <v>0</v>
      </c>
      <c r="BG47" s="17"/>
      <c r="BH47" s="17">
        <v>0</v>
      </c>
      <c r="BI47" s="17">
        <v>0</v>
      </c>
      <c r="BJ47" s="17">
        <v>0</v>
      </c>
      <c r="BK47" s="17"/>
      <c r="BL47" s="17">
        <v>0</v>
      </c>
      <c r="BM47" s="17">
        <v>0</v>
      </c>
      <c r="BN47" s="17">
        <v>0</v>
      </c>
      <c r="BO47" s="17"/>
      <c r="BP47" s="17">
        <v>0</v>
      </c>
      <c r="BQ47" s="17">
        <v>0</v>
      </c>
      <c r="BR47" s="17"/>
      <c r="BS47" s="17">
        <v>0</v>
      </c>
      <c r="BT47" s="17">
        <v>0</v>
      </c>
      <c r="BU47" s="17">
        <v>0</v>
      </c>
      <c r="BV47" s="17">
        <v>0</v>
      </c>
      <c r="BW47" s="17"/>
      <c r="BX47" s="17">
        <v>0</v>
      </c>
      <c r="BY47" s="17">
        <v>0</v>
      </c>
      <c r="BZ47" s="17">
        <v>0</v>
      </c>
      <c r="CA47" s="17"/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/>
      <c r="CI47" s="17">
        <v>0</v>
      </c>
      <c r="CJ47" s="17">
        <v>0</v>
      </c>
      <c r="CK47" s="17">
        <v>0</v>
      </c>
      <c r="CL47" s="17">
        <v>0</v>
      </c>
    </row>
    <row r="48" spans="2:90" x14ac:dyDescent="0.35">
      <c r="B48" t="s">
        <v>128</v>
      </c>
      <c r="C48" s="17">
        <v>1</v>
      </c>
      <c r="D48" s="17">
        <v>1</v>
      </c>
      <c r="E48" s="17">
        <v>1</v>
      </c>
      <c r="F48" s="17"/>
      <c r="G48" s="17">
        <v>1</v>
      </c>
      <c r="H48" s="17">
        <v>1</v>
      </c>
      <c r="I48" s="17">
        <v>1</v>
      </c>
      <c r="J48" s="17">
        <v>1</v>
      </c>
      <c r="K48" s="17">
        <v>1</v>
      </c>
      <c r="L48" s="17">
        <v>1</v>
      </c>
      <c r="M48" s="17">
        <v>1</v>
      </c>
      <c r="N48" s="17">
        <v>1</v>
      </c>
      <c r="O48" s="17">
        <v>1</v>
      </c>
      <c r="P48" s="17"/>
      <c r="Q48" s="17">
        <v>1</v>
      </c>
      <c r="R48" s="17">
        <v>1</v>
      </c>
      <c r="S48" s="17">
        <v>1</v>
      </c>
      <c r="T48" s="17">
        <v>1</v>
      </c>
      <c r="U48" s="17"/>
      <c r="V48" s="17">
        <v>1</v>
      </c>
      <c r="W48" s="17">
        <v>1</v>
      </c>
      <c r="X48" s="17">
        <v>1</v>
      </c>
      <c r="Y48" s="17">
        <v>1</v>
      </c>
      <c r="Z48" s="17">
        <v>1</v>
      </c>
      <c r="AA48" s="17">
        <v>1</v>
      </c>
      <c r="AB48" s="17">
        <v>1</v>
      </c>
      <c r="AC48" s="17">
        <v>1</v>
      </c>
      <c r="AD48" s="17">
        <v>1</v>
      </c>
      <c r="AE48" s="17"/>
      <c r="AF48" s="17">
        <v>1</v>
      </c>
      <c r="AG48" s="17">
        <v>1</v>
      </c>
      <c r="AH48" s="17">
        <v>1</v>
      </c>
      <c r="AI48" s="17">
        <v>1</v>
      </c>
      <c r="AJ48" s="17">
        <v>1</v>
      </c>
      <c r="AK48" s="17">
        <v>1</v>
      </c>
      <c r="AL48" s="17"/>
      <c r="AM48" s="17">
        <v>1</v>
      </c>
      <c r="AN48" s="17">
        <v>1</v>
      </c>
      <c r="AO48" s="17">
        <v>1</v>
      </c>
      <c r="AP48" s="17">
        <v>1</v>
      </c>
      <c r="AQ48" s="17">
        <v>1</v>
      </c>
      <c r="AR48" s="17">
        <v>1</v>
      </c>
      <c r="AS48" s="17">
        <v>1</v>
      </c>
      <c r="AT48" s="17">
        <v>1</v>
      </c>
      <c r="AU48" s="17">
        <v>1</v>
      </c>
      <c r="AV48" s="17">
        <v>1</v>
      </c>
      <c r="AW48" s="17">
        <v>1</v>
      </c>
      <c r="AX48" s="17">
        <v>1</v>
      </c>
      <c r="AY48" s="17">
        <v>1</v>
      </c>
      <c r="AZ48" s="17">
        <v>1</v>
      </c>
      <c r="BA48" s="17">
        <v>1</v>
      </c>
      <c r="BB48" s="17">
        <v>1</v>
      </c>
      <c r="BC48" s="17"/>
      <c r="BD48" s="17">
        <v>1</v>
      </c>
      <c r="BE48" s="17">
        <v>1</v>
      </c>
      <c r="BF48" s="17">
        <v>1</v>
      </c>
      <c r="BG48" s="17"/>
      <c r="BH48" s="17">
        <v>1</v>
      </c>
      <c r="BI48" s="17">
        <v>1</v>
      </c>
      <c r="BJ48" s="17">
        <v>1</v>
      </c>
      <c r="BK48" s="17"/>
      <c r="BL48" s="17">
        <v>1</v>
      </c>
      <c r="BM48" s="17">
        <v>1</v>
      </c>
      <c r="BN48" s="17">
        <v>1</v>
      </c>
      <c r="BO48" s="17"/>
      <c r="BP48" s="17">
        <v>1</v>
      </c>
      <c r="BQ48" s="17">
        <v>1</v>
      </c>
      <c r="BR48" s="17"/>
      <c r="BS48" s="17">
        <v>1</v>
      </c>
      <c r="BT48" s="17">
        <v>1</v>
      </c>
      <c r="BU48" s="17">
        <v>1</v>
      </c>
      <c r="BV48" s="17">
        <v>1</v>
      </c>
      <c r="BW48" s="17"/>
      <c r="BX48" s="17">
        <v>1</v>
      </c>
      <c r="BY48" s="17">
        <v>1</v>
      </c>
      <c r="BZ48" s="17">
        <v>1</v>
      </c>
      <c r="CA48" s="17"/>
      <c r="CB48" s="17">
        <v>1</v>
      </c>
      <c r="CC48" s="17">
        <v>1</v>
      </c>
      <c r="CD48" s="17">
        <v>1</v>
      </c>
      <c r="CE48" s="17">
        <v>1</v>
      </c>
      <c r="CF48" s="17">
        <v>1</v>
      </c>
      <c r="CG48" s="17">
        <v>1</v>
      </c>
      <c r="CH48" s="17"/>
      <c r="CI48" s="17">
        <v>1</v>
      </c>
      <c r="CJ48" s="17">
        <v>1</v>
      </c>
      <c r="CK48" s="17">
        <v>1</v>
      </c>
      <c r="CL48" s="17">
        <v>1</v>
      </c>
    </row>
    <row r="49" spans="2:90" x14ac:dyDescent="0.35">
      <c r="B49" t="s">
        <v>110</v>
      </c>
      <c r="C49" s="17">
        <v>0</v>
      </c>
      <c r="D49" s="17">
        <v>0</v>
      </c>
      <c r="E49" s="17">
        <v>0</v>
      </c>
      <c r="F49" s="17"/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/>
      <c r="Q49" s="17">
        <v>0</v>
      </c>
      <c r="R49" s="17">
        <v>0</v>
      </c>
      <c r="S49" s="17">
        <v>0</v>
      </c>
      <c r="T49" s="17">
        <v>0</v>
      </c>
      <c r="U49" s="17"/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/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/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/>
      <c r="BD49" s="17">
        <v>0</v>
      </c>
      <c r="BE49" s="17">
        <v>0</v>
      </c>
      <c r="BF49" s="17">
        <v>0</v>
      </c>
      <c r="BG49" s="17"/>
      <c r="BH49" s="17">
        <v>0</v>
      </c>
      <c r="BI49" s="17">
        <v>0</v>
      </c>
      <c r="BJ49" s="17">
        <v>0</v>
      </c>
      <c r="BK49" s="17"/>
      <c r="BL49" s="17">
        <v>0</v>
      </c>
      <c r="BM49" s="17">
        <v>0</v>
      </c>
      <c r="BN49" s="17">
        <v>0</v>
      </c>
      <c r="BO49" s="17"/>
      <c r="BP49" s="17">
        <v>0</v>
      </c>
      <c r="BQ49" s="17">
        <v>0</v>
      </c>
      <c r="BR49" s="17"/>
      <c r="BS49" s="17">
        <v>0</v>
      </c>
      <c r="BT49" s="17">
        <v>0</v>
      </c>
      <c r="BU49" s="17">
        <v>0</v>
      </c>
      <c r="BV49" s="17">
        <v>0</v>
      </c>
      <c r="BW49" s="17"/>
      <c r="BX49" s="17">
        <v>0</v>
      </c>
      <c r="BY49" s="17">
        <v>0</v>
      </c>
      <c r="BZ49" s="17">
        <v>0</v>
      </c>
      <c r="CA49" s="17"/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/>
      <c r="CI49" s="17">
        <v>0</v>
      </c>
      <c r="CJ49" s="17">
        <v>0</v>
      </c>
      <c r="CK49" s="17">
        <v>0</v>
      </c>
      <c r="CL49" s="17">
        <v>0</v>
      </c>
    </row>
    <row r="50" spans="2:90" x14ac:dyDescent="0.35"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</row>
    <row r="51" spans="2:90" x14ac:dyDescent="0.35">
      <c r="B51" s="6" t="s">
        <v>134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</row>
    <row r="52" spans="2:90" x14ac:dyDescent="0.35">
      <c r="B52" s="24" t="s">
        <v>130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</row>
    <row r="53" spans="2:90" x14ac:dyDescent="0.35">
      <c r="B53" t="s">
        <v>127</v>
      </c>
      <c r="C53" s="17">
        <v>0.39547131184064899</v>
      </c>
      <c r="D53" s="17">
        <v>0.34061513509546099</v>
      </c>
      <c r="E53" s="17">
        <v>0.44937506577075198</v>
      </c>
      <c r="F53" s="17"/>
      <c r="G53" s="17">
        <v>0.25999217887003301</v>
      </c>
      <c r="H53" s="17">
        <v>0.32670754591784901</v>
      </c>
      <c r="I53" s="17">
        <v>0.40407269143380398</v>
      </c>
      <c r="J53" s="17">
        <v>0.45388972977626002</v>
      </c>
      <c r="K53" s="17">
        <v>0.40058874592742899</v>
      </c>
      <c r="L53" s="17">
        <v>0.45581446448032398</v>
      </c>
      <c r="M53" s="17">
        <v>0.44827412092547603</v>
      </c>
      <c r="N53" s="17">
        <v>0.37057786565405498</v>
      </c>
      <c r="O53" s="17">
        <v>0.43108524193332898</v>
      </c>
      <c r="P53" s="17"/>
      <c r="Q53" s="17">
        <v>0.44219038595551002</v>
      </c>
      <c r="R53" s="17">
        <v>0.45498578154441699</v>
      </c>
      <c r="S53" s="17">
        <v>0.43202598919854301</v>
      </c>
      <c r="T53" s="17">
        <v>0.38923101939448101</v>
      </c>
      <c r="U53" s="17"/>
      <c r="V53" s="17">
        <v>0.451858656681696</v>
      </c>
      <c r="W53" s="17">
        <v>0.42806309545869098</v>
      </c>
      <c r="X53" s="17">
        <v>0.39700022259359902</v>
      </c>
      <c r="Y53" s="17">
        <v>0.38962408791982001</v>
      </c>
      <c r="Z53" s="17">
        <v>0.34217262867694698</v>
      </c>
      <c r="AA53" s="17">
        <v>0.36086267461722599</v>
      </c>
      <c r="AB53" s="17">
        <v>0.37529317230090598</v>
      </c>
      <c r="AC53" s="17">
        <v>0.39243272872863399</v>
      </c>
      <c r="AD53" s="17">
        <v>0.37207618408896198</v>
      </c>
      <c r="AE53" s="17"/>
      <c r="AF53" s="17">
        <v>0.35642658345710898</v>
      </c>
      <c r="AG53" s="17">
        <v>0.403901091447534</v>
      </c>
      <c r="AH53" s="17">
        <v>0.39319920322426399</v>
      </c>
      <c r="AI53" s="17">
        <v>0.30328586753675901</v>
      </c>
      <c r="AJ53" s="17">
        <v>0.38990380534125801</v>
      </c>
      <c r="AK53" s="17">
        <v>0.43531743345950402</v>
      </c>
      <c r="AL53" s="17"/>
      <c r="AM53" s="17">
        <v>0.24551131036760199</v>
      </c>
      <c r="AN53" s="17">
        <v>0.35116968166365897</v>
      </c>
      <c r="AO53" s="17">
        <v>0.38533934296891098</v>
      </c>
      <c r="AP53" s="17">
        <v>0.43857588497632999</v>
      </c>
      <c r="AQ53" s="17">
        <v>0.41021365752238298</v>
      </c>
      <c r="AR53" s="17">
        <v>0.38990834312469302</v>
      </c>
      <c r="AS53" s="17">
        <v>0.40319346614106899</v>
      </c>
      <c r="AT53" s="17">
        <v>0.36722706744793798</v>
      </c>
      <c r="AU53" s="17">
        <v>0.409673557753087</v>
      </c>
      <c r="AV53" s="17">
        <v>0.39384325130363201</v>
      </c>
      <c r="AW53" s="17">
        <v>0.43397404277268498</v>
      </c>
      <c r="AX53" s="17">
        <v>0.437819491625629</v>
      </c>
      <c r="AY53" s="17">
        <v>0.43479875182216099</v>
      </c>
      <c r="AZ53" s="17">
        <v>0.327491073073645</v>
      </c>
      <c r="BA53" s="17">
        <v>0.49829024171377301</v>
      </c>
      <c r="BB53" s="17">
        <v>0.45022860948079002</v>
      </c>
      <c r="BC53" s="17"/>
      <c r="BD53" s="17">
        <v>0.46962613063112002</v>
      </c>
      <c r="BE53" s="17">
        <v>0.32275514298358499</v>
      </c>
      <c r="BF53" s="17">
        <v>0.39636924853211303</v>
      </c>
      <c r="BG53" s="17"/>
      <c r="BH53" s="17">
        <v>0.36850517405345801</v>
      </c>
      <c r="BI53" s="17">
        <v>0.49172341125402302</v>
      </c>
      <c r="BJ53" s="17">
        <v>0.51270586657787498</v>
      </c>
      <c r="BK53" s="17"/>
      <c r="BL53" s="17">
        <v>0.44474249654176301</v>
      </c>
      <c r="BM53" s="17">
        <v>0.47242262052099798</v>
      </c>
      <c r="BN53" s="17">
        <v>0.49029693058297602</v>
      </c>
      <c r="BO53" s="17"/>
      <c r="BP53" s="17">
        <v>0.40454999554312099</v>
      </c>
      <c r="BQ53" s="17">
        <v>0.36601556262523799</v>
      </c>
      <c r="BR53" s="17"/>
      <c r="BS53" s="17">
        <v>0.56510161756173105</v>
      </c>
      <c r="BT53" s="17">
        <v>0.48572838064813001</v>
      </c>
      <c r="BU53" s="17">
        <v>0.41385632985843701</v>
      </c>
      <c r="BV53" s="17">
        <v>0.287961334588272</v>
      </c>
      <c r="BW53" s="17"/>
      <c r="BX53" s="17">
        <v>0.49066816514620198</v>
      </c>
      <c r="BY53" s="17">
        <v>0.35454814183537903</v>
      </c>
      <c r="BZ53" s="17">
        <v>0.38855504582171801</v>
      </c>
      <c r="CA53" s="17"/>
      <c r="CB53" s="17">
        <v>0.52250663859815405</v>
      </c>
      <c r="CC53" s="17">
        <v>0.37419190899597599</v>
      </c>
      <c r="CD53" s="17">
        <v>0.21885054449097799</v>
      </c>
      <c r="CE53" s="17">
        <v>0.36825165442734897</v>
      </c>
      <c r="CF53" s="17">
        <v>0.55535831786871503</v>
      </c>
      <c r="CG53" s="17">
        <v>0.42305595211848701</v>
      </c>
      <c r="CH53" s="17"/>
      <c r="CI53" s="17">
        <v>0.32037549658797299</v>
      </c>
      <c r="CJ53" s="17">
        <v>0.42666436818759701</v>
      </c>
      <c r="CK53" s="17">
        <v>0.29282308458613399</v>
      </c>
      <c r="CL53" s="17">
        <v>0.42124365545894998</v>
      </c>
    </row>
    <row r="54" spans="2:90" x14ac:dyDescent="0.35">
      <c r="B54" t="s">
        <v>128</v>
      </c>
      <c r="C54" s="17">
        <v>0.572486208178971</v>
      </c>
      <c r="D54" s="17">
        <v>0.63097397703416702</v>
      </c>
      <c r="E54" s="17">
        <v>0.51477791800441797</v>
      </c>
      <c r="F54" s="17"/>
      <c r="G54" s="17">
        <v>0.71233387980710505</v>
      </c>
      <c r="H54" s="17">
        <v>0.65788197001266402</v>
      </c>
      <c r="I54" s="17">
        <v>0.55917123934442603</v>
      </c>
      <c r="J54" s="17">
        <v>0.52810379769457305</v>
      </c>
      <c r="K54" s="17">
        <v>0.53738374654243304</v>
      </c>
      <c r="L54" s="17">
        <v>0.51875886936733895</v>
      </c>
      <c r="M54" s="17">
        <v>0.52084626192628902</v>
      </c>
      <c r="N54" s="17">
        <v>0.59759767329907099</v>
      </c>
      <c r="O54" s="17">
        <v>0.52894958179826901</v>
      </c>
      <c r="P54" s="17"/>
      <c r="Q54" s="17">
        <v>0.52979391962911104</v>
      </c>
      <c r="R54" s="17">
        <v>0.52315843597448897</v>
      </c>
      <c r="S54" s="17">
        <v>0.545984091496311</v>
      </c>
      <c r="T54" s="17">
        <v>0.57765707516392595</v>
      </c>
      <c r="U54" s="17"/>
      <c r="V54" s="17">
        <v>0.51620672317676997</v>
      </c>
      <c r="W54" s="17">
        <v>0.53735305465691496</v>
      </c>
      <c r="X54" s="17">
        <v>0.57761493221159699</v>
      </c>
      <c r="Y54" s="17">
        <v>0.57597634403554299</v>
      </c>
      <c r="Z54" s="17">
        <v>0.61399450453557303</v>
      </c>
      <c r="AA54" s="17">
        <v>0.61282026734955797</v>
      </c>
      <c r="AB54" s="17">
        <v>0.60030208536157503</v>
      </c>
      <c r="AC54" s="17">
        <v>0.54979966818091197</v>
      </c>
      <c r="AD54" s="17">
        <v>0.60130813671421401</v>
      </c>
      <c r="AE54" s="17"/>
      <c r="AF54" s="17">
        <v>0.59664851072000902</v>
      </c>
      <c r="AG54" s="17">
        <v>0.54974363236829704</v>
      </c>
      <c r="AH54" s="17">
        <v>0.57991071922338799</v>
      </c>
      <c r="AI54" s="17">
        <v>0.679926876040998</v>
      </c>
      <c r="AJ54" s="17">
        <v>0.58627741942412603</v>
      </c>
      <c r="AK54" s="17">
        <v>0.54217928004271199</v>
      </c>
      <c r="AL54" s="17"/>
      <c r="AM54" s="17">
        <v>0.69878110025253903</v>
      </c>
      <c r="AN54" s="17">
        <v>0.56575948762512296</v>
      </c>
      <c r="AO54" s="17">
        <v>0.57324545850119701</v>
      </c>
      <c r="AP54" s="17">
        <v>0.53444715543495902</v>
      </c>
      <c r="AQ54" s="17">
        <v>0.57276152965295801</v>
      </c>
      <c r="AR54" s="17">
        <v>0.57474173264063599</v>
      </c>
      <c r="AS54" s="17">
        <v>0.57275932371106397</v>
      </c>
      <c r="AT54" s="17">
        <v>0.60230706769623099</v>
      </c>
      <c r="AU54" s="17">
        <v>0.55735145328655</v>
      </c>
      <c r="AV54" s="17">
        <v>0.59658563008029697</v>
      </c>
      <c r="AW54" s="17">
        <v>0.52453896306181902</v>
      </c>
      <c r="AX54" s="17">
        <v>0.512191795090149</v>
      </c>
      <c r="AY54" s="17">
        <v>0.56520124817783901</v>
      </c>
      <c r="AZ54" s="17">
        <v>0.639604203010398</v>
      </c>
      <c r="BA54" s="17">
        <v>0.496460518863023</v>
      </c>
      <c r="BB54" s="17">
        <v>0.54977139051920998</v>
      </c>
      <c r="BC54" s="17"/>
      <c r="BD54" s="17">
        <v>0.50871228304898197</v>
      </c>
      <c r="BE54" s="17">
        <v>0.64949209404433295</v>
      </c>
      <c r="BF54" s="17">
        <v>0.56402419275036397</v>
      </c>
      <c r="BG54" s="17"/>
      <c r="BH54" s="17">
        <v>0.59891248862572599</v>
      </c>
      <c r="BI54" s="17">
        <v>0.48911299877388997</v>
      </c>
      <c r="BJ54" s="17">
        <v>0.47115355514615898</v>
      </c>
      <c r="BK54" s="17"/>
      <c r="BL54" s="17">
        <v>0.51707236587442096</v>
      </c>
      <c r="BM54" s="17">
        <v>0.518309430949776</v>
      </c>
      <c r="BN54" s="17">
        <v>0.50319178713496804</v>
      </c>
      <c r="BO54" s="17"/>
      <c r="BP54" s="17">
        <v>0.58380296112295604</v>
      </c>
      <c r="BQ54" s="17">
        <v>0.59313805763113603</v>
      </c>
      <c r="BR54" s="17"/>
      <c r="BS54" s="17">
        <v>0.40709580227921099</v>
      </c>
      <c r="BT54" s="17">
        <v>0.49217482266124002</v>
      </c>
      <c r="BU54" s="17">
        <v>0.55433578449221999</v>
      </c>
      <c r="BV54" s="17">
        <v>0.67958844306999699</v>
      </c>
      <c r="BW54" s="17"/>
      <c r="BX54" s="17">
        <v>0.48535642375861399</v>
      </c>
      <c r="BY54" s="17">
        <v>0.62956304830029397</v>
      </c>
      <c r="BZ54" s="17">
        <v>0.57761063358726095</v>
      </c>
      <c r="CA54" s="17"/>
      <c r="CB54" s="17">
        <v>0.45047828164026299</v>
      </c>
      <c r="CC54" s="17">
        <v>0.60144988859919402</v>
      </c>
      <c r="CD54" s="17">
        <v>0.74367500773807704</v>
      </c>
      <c r="CE54" s="17">
        <v>0.60265238371731999</v>
      </c>
      <c r="CF54" s="17">
        <v>0.43100757222848202</v>
      </c>
      <c r="CG54" s="17">
        <v>0.51916473869417801</v>
      </c>
      <c r="CH54" s="17"/>
      <c r="CI54" s="17">
        <v>0.63835802209201098</v>
      </c>
      <c r="CJ54" s="17">
        <v>0.54758601933038897</v>
      </c>
      <c r="CK54" s="17">
        <v>0.63950366423713001</v>
      </c>
      <c r="CL54" s="17">
        <v>0.55455563658187201</v>
      </c>
    </row>
    <row r="55" spans="2:90" x14ac:dyDescent="0.35">
      <c r="B55" t="s">
        <v>110</v>
      </c>
      <c r="C55" s="17">
        <v>3.2042479980379998E-2</v>
      </c>
      <c r="D55" s="17">
        <v>2.84108878703721E-2</v>
      </c>
      <c r="E55" s="17">
        <v>3.5847016224829498E-2</v>
      </c>
      <c r="F55" s="17"/>
      <c r="G55" s="17">
        <v>2.7673941322862199E-2</v>
      </c>
      <c r="H55" s="17">
        <v>1.5410484069487E-2</v>
      </c>
      <c r="I55" s="17">
        <v>3.6756069221770299E-2</v>
      </c>
      <c r="J55" s="17">
        <v>1.8006472529167001E-2</v>
      </c>
      <c r="K55" s="17">
        <v>6.2027507530137901E-2</v>
      </c>
      <c r="L55" s="17">
        <v>2.5426666152336901E-2</v>
      </c>
      <c r="M55" s="17">
        <v>3.0879617148234999E-2</v>
      </c>
      <c r="N55" s="17">
        <v>3.1824461046874399E-2</v>
      </c>
      <c r="O55" s="17">
        <v>3.9965176268402E-2</v>
      </c>
      <c r="P55" s="17"/>
      <c r="Q55" s="17">
        <v>2.80156944153785E-2</v>
      </c>
      <c r="R55" s="17">
        <v>2.1855782481093902E-2</v>
      </c>
      <c r="S55" s="17">
        <v>2.1989919305145801E-2</v>
      </c>
      <c r="T55" s="17">
        <v>3.3111905441593897E-2</v>
      </c>
      <c r="U55" s="17"/>
      <c r="V55" s="17">
        <v>3.1934620141534302E-2</v>
      </c>
      <c r="W55" s="17">
        <v>3.4583849884394099E-2</v>
      </c>
      <c r="X55" s="17">
        <v>2.5384845194803999E-2</v>
      </c>
      <c r="Y55" s="17">
        <v>3.4399568044636397E-2</v>
      </c>
      <c r="Z55" s="17">
        <v>4.38328667874796E-2</v>
      </c>
      <c r="AA55" s="17">
        <v>2.6317058033215102E-2</v>
      </c>
      <c r="AB55" s="17">
        <v>2.4404742337518999E-2</v>
      </c>
      <c r="AC55" s="17">
        <v>5.7767603090453701E-2</v>
      </c>
      <c r="AD55" s="17">
        <v>2.66156791968244E-2</v>
      </c>
      <c r="AE55" s="17"/>
      <c r="AF55" s="17">
        <v>4.6924905822882002E-2</v>
      </c>
      <c r="AG55" s="17">
        <v>4.6355276184168501E-2</v>
      </c>
      <c r="AH55" s="17">
        <v>2.6890077552348401E-2</v>
      </c>
      <c r="AI55" s="17">
        <v>1.6787256422243699E-2</v>
      </c>
      <c r="AJ55" s="17">
        <v>2.38187752346154E-2</v>
      </c>
      <c r="AK55" s="17">
        <v>2.2503286497783499E-2</v>
      </c>
      <c r="AL55" s="17"/>
      <c r="AM55" s="17">
        <v>5.57075893798595E-2</v>
      </c>
      <c r="AN55" s="17">
        <v>8.3070830711218596E-2</v>
      </c>
      <c r="AO55" s="17">
        <v>4.1415198529891499E-2</v>
      </c>
      <c r="AP55" s="17">
        <v>2.6976959588711401E-2</v>
      </c>
      <c r="AQ55" s="17">
        <v>1.70248128246589E-2</v>
      </c>
      <c r="AR55" s="17">
        <v>3.5349924234670399E-2</v>
      </c>
      <c r="AS55" s="17">
        <v>2.4047210147866399E-2</v>
      </c>
      <c r="AT55" s="17">
        <v>3.04658648558313E-2</v>
      </c>
      <c r="AU55" s="17">
        <v>3.29749889603623E-2</v>
      </c>
      <c r="AV55" s="17">
        <v>9.5711186160705296E-3</v>
      </c>
      <c r="AW55" s="17">
        <v>4.1486994165495103E-2</v>
      </c>
      <c r="AX55" s="17">
        <v>4.9988713284221498E-2</v>
      </c>
      <c r="AY55" s="17">
        <v>0</v>
      </c>
      <c r="AZ55" s="17">
        <v>3.29047239159573E-2</v>
      </c>
      <c r="BA55" s="17">
        <v>5.2492394232039998E-3</v>
      </c>
      <c r="BB55" s="17">
        <v>0</v>
      </c>
      <c r="BC55" s="17"/>
      <c r="BD55" s="17">
        <v>2.1661586319897799E-2</v>
      </c>
      <c r="BE55" s="17">
        <v>2.7752762972081998E-2</v>
      </c>
      <c r="BF55" s="17">
        <v>3.9606558717522597E-2</v>
      </c>
      <c r="BG55" s="17"/>
      <c r="BH55" s="17">
        <v>3.2582337320816099E-2</v>
      </c>
      <c r="BI55" s="17">
        <v>1.9163589972087301E-2</v>
      </c>
      <c r="BJ55" s="17">
        <v>1.61405782759667E-2</v>
      </c>
      <c r="BK55" s="17"/>
      <c r="BL55" s="17">
        <v>3.8185137583816302E-2</v>
      </c>
      <c r="BM55" s="17">
        <v>9.2679485292267091E-3</v>
      </c>
      <c r="BN55" s="17">
        <v>6.51128228205627E-3</v>
      </c>
      <c r="BO55" s="17"/>
      <c r="BP55" s="17">
        <v>1.1647043333922901E-2</v>
      </c>
      <c r="BQ55" s="17">
        <v>4.08463797436261E-2</v>
      </c>
      <c r="BR55" s="17"/>
      <c r="BS55" s="17">
        <v>2.7802580159058E-2</v>
      </c>
      <c r="BT55" s="17">
        <v>2.2096796690629299E-2</v>
      </c>
      <c r="BU55" s="17">
        <v>3.1807885649343302E-2</v>
      </c>
      <c r="BV55" s="17">
        <v>3.2450222341730998E-2</v>
      </c>
      <c r="BW55" s="17"/>
      <c r="BX55" s="17">
        <v>2.39754110951848E-2</v>
      </c>
      <c r="BY55" s="17">
        <v>1.5888809864326298E-2</v>
      </c>
      <c r="BZ55" s="17">
        <v>3.3834320591020997E-2</v>
      </c>
      <c r="CA55" s="17"/>
      <c r="CB55" s="17">
        <v>2.7015079761583499E-2</v>
      </c>
      <c r="CC55" s="17">
        <v>2.4358202404829599E-2</v>
      </c>
      <c r="CD55" s="17">
        <v>3.74744477709456E-2</v>
      </c>
      <c r="CE55" s="17">
        <v>2.90959618553309E-2</v>
      </c>
      <c r="CF55" s="17">
        <v>1.36341099028028E-2</v>
      </c>
      <c r="CG55" s="17">
        <v>5.7779309187335502E-2</v>
      </c>
      <c r="CH55" s="17"/>
      <c r="CI55" s="17">
        <v>4.12664813200153E-2</v>
      </c>
      <c r="CJ55" s="17">
        <v>2.5749612482013799E-2</v>
      </c>
      <c r="CK55" s="17">
        <v>6.7673251176736102E-2</v>
      </c>
      <c r="CL55" s="17">
        <v>2.4200707959177899E-2</v>
      </c>
    </row>
    <row r="56" spans="2:90" x14ac:dyDescent="0.35"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</row>
    <row r="57" spans="2:90" x14ac:dyDescent="0.35">
      <c r="B57" s="6" t="s">
        <v>135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</row>
    <row r="58" spans="2:90" x14ac:dyDescent="0.35">
      <c r="B58" s="24" t="s">
        <v>130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</row>
    <row r="59" spans="2:90" x14ac:dyDescent="0.35">
      <c r="B59" t="s">
        <v>127</v>
      </c>
      <c r="C59" s="17">
        <v>0.208135207311612</v>
      </c>
      <c r="D59" s="17">
        <v>0.20422519054706001</v>
      </c>
      <c r="E59" s="17">
        <v>0.20969595344626399</v>
      </c>
      <c r="F59" s="17"/>
      <c r="G59" s="17">
        <v>0.21389205522674701</v>
      </c>
      <c r="H59" s="17">
        <v>0.19730686378272899</v>
      </c>
      <c r="I59" s="17">
        <v>0.22512255697802699</v>
      </c>
      <c r="J59" s="17">
        <v>0.21448259304405401</v>
      </c>
      <c r="K59" s="17">
        <v>0.224692127087154</v>
      </c>
      <c r="L59" s="17">
        <v>0.230915801377192</v>
      </c>
      <c r="M59" s="17">
        <v>0.21024878099095201</v>
      </c>
      <c r="N59" s="17">
        <v>0.16441433536802699</v>
      </c>
      <c r="O59" s="17">
        <v>0.19677927346267601</v>
      </c>
      <c r="P59" s="17"/>
      <c r="Q59" s="17">
        <v>0.154108967942023</v>
      </c>
      <c r="R59" s="17">
        <v>0.18046034023294799</v>
      </c>
      <c r="S59" s="17">
        <v>0.21554337162781301</v>
      </c>
      <c r="T59" s="17">
        <v>0.216085095915975</v>
      </c>
      <c r="U59" s="17"/>
      <c r="V59" s="17">
        <v>0.18974439260682099</v>
      </c>
      <c r="W59" s="17">
        <v>0.232260698687133</v>
      </c>
      <c r="X59" s="17">
        <v>0.217670325637115</v>
      </c>
      <c r="Y59" s="17">
        <v>0.25180033559714099</v>
      </c>
      <c r="Z59" s="17">
        <v>0.209784928645221</v>
      </c>
      <c r="AA59" s="17">
        <v>0.19147950268852301</v>
      </c>
      <c r="AB59" s="17">
        <v>0.18906795789630099</v>
      </c>
      <c r="AC59" s="17">
        <v>0.20418690111398799</v>
      </c>
      <c r="AD59" s="17">
        <v>0.18999606173841899</v>
      </c>
      <c r="AE59" s="17"/>
      <c r="AF59" s="17">
        <v>0.19951810484367</v>
      </c>
      <c r="AG59" s="17">
        <v>0.21269224527557101</v>
      </c>
      <c r="AH59" s="17">
        <v>0.220554066016039</v>
      </c>
      <c r="AI59" s="17">
        <v>0.16650621149734901</v>
      </c>
      <c r="AJ59" s="17">
        <v>0.22700373154480399</v>
      </c>
      <c r="AK59" s="17">
        <v>0.202709761315189</v>
      </c>
      <c r="AL59" s="17"/>
      <c r="AM59" s="17">
        <v>0.12884968682697201</v>
      </c>
      <c r="AN59" s="17">
        <v>0.112694166541251</v>
      </c>
      <c r="AO59" s="17">
        <v>0.22673756340024301</v>
      </c>
      <c r="AP59" s="17">
        <v>0.25387579835639401</v>
      </c>
      <c r="AQ59" s="17">
        <v>0.23363953893386399</v>
      </c>
      <c r="AR59" s="17">
        <v>0.197730261476256</v>
      </c>
      <c r="AS59" s="17">
        <v>0.18625686866265501</v>
      </c>
      <c r="AT59" s="17">
        <v>0.211320053454644</v>
      </c>
      <c r="AU59" s="17">
        <v>0.22284840095917199</v>
      </c>
      <c r="AV59" s="17">
        <v>0.26059456665377001</v>
      </c>
      <c r="AW59" s="17">
        <v>0.26245998951577898</v>
      </c>
      <c r="AX59" s="17">
        <v>0.23440790480915399</v>
      </c>
      <c r="AY59" s="17">
        <v>0.23888674905792301</v>
      </c>
      <c r="AZ59" s="17">
        <v>0.31639812165341702</v>
      </c>
      <c r="BA59" s="17">
        <v>0.19734366974460199</v>
      </c>
      <c r="BB59" s="17">
        <v>0.224016095979367</v>
      </c>
      <c r="BC59" s="17"/>
      <c r="BD59" s="17">
        <v>0.214791773922555</v>
      </c>
      <c r="BE59" s="17">
        <v>0.22596336854044</v>
      </c>
      <c r="BF59" s="17">
        <v>0.194383507877363</v>
      </c>
      <c r="BG59" s="17"/>
      <c r="BH59" s="17">
        <v>0.205613575285781</v>
      </c>
      <c r="BI59" s="17">
        <v>0.23226246475908</v>
      </c>
      <c r="BJ59" s="17">
        <v>0.26104945895054699</v>
      </c>
      <c r="BK59" s="17"/>
      <c r="BL59" s="17">
        <v>0.18392860111619999</v>
      </c>
      <c r="BM59" s="17">
        <v>0.23613314997604001</v>
      </c>
      <c r="BN59" s="17">
        <v>0.224473980705859</v>
      </c>
      <c r="BO59" s="17"/>
      <c r="BP59" s="17">
        <v>0.24316625506977499</v>
      </c>
      <c r="BQ59" s="17">
        <v>0.19900045522440901</v>
      </c>
      <c r="BR59" s="17"/>
      <c r="BS59" s="17">
        <v>0.213214693488507</v>
      </c>
      <c r="BT59" s="17">
        <v>0.26488737245597299</v>
      </c>
      <c r="BU59" s="17">
        <v>0.23438439684933701</v>
      </c>
      <c r="BV59" s="17">
        <v>0.16502540981473801</v>
      </c>
      <c r="BW59" s="17"/>
      <c r="BX59" s="17">
        <v>0.151526903461118</v>
      </c>
      <c r="BY59" s="17">
        <v>0.14283309063354899</v>
      </c>
      <c r="BZ59" s="17">
        <v>0.21775614270174701</v>
      </c>
      <c r="CA59" s="17"/>
      <c r="CB59" s="17">
        <v>0.263802355946262</v>
      </c>
      <c r="CC59" s="17">
        <v>0.173076761958741</v>
      </c>
      <c r="CD59" s="17">
        <v>0.173746268900799</v>
      </c>
      <c r="CE59" s="17">
        <v>0.174810241071501</v>
      </c>
      <c r="CF59" s="17">
        <v>0.205066039157279</v>
      </c>
      <c r="CG59" s="17">
        <v>0.27185451018351298</v>
      </c>
      <c r="CH59" s="17"/>
      <c r="CI59" s="17">
        <v>0.21152954306896901</v>
      </c>
      <c r="CJ59" s="17">
        <v>0.21355528224672099</v>
      </c>
      <c r="CK59" s="17">
        <v>0.177903915298145</v>
      </c>
      <c r="CL59" s="17">
        <v>0.21222364204800401</v>
      </c>
    </row>
    <row r="60" spans="2:90" x14ac:dyDescent="0.35">
      <c r="B60" t="s">
        <v>128</v>
      </c>
      <c r="C60" s="17">
        <v>0.75099507921351105</v>
      </c>
      <c r="D60" s="17">
        <v>0.75813414158131198</v>
      </c>
      <c r="E60" s="17">
        <v>0.74544542561676996</v>
      </c>
      <c r="F60" s="17"/>
      <c r="G60" s="17">
        <v>0.76492874703633695</v>
      </c>
      <c r="H60" s="17">
        <v>0.78102146039512399</v>
      </c>
      <c r="I60" s="17">
        <v>0.73494882548405205</v>
      </c>
      <c r="J60" s="17">
        <v>0.74617748907799497</v>
      </c>
      <c r="K60" s="17">
        <v>0.73059515961832799</v>
      </c>
      <c r="L60" s="17">
        <v>0.73199577929780002</v>
      </c>
      <c r="M60" s="17">
        <v>0.73350270876384605</v>
      </c>
      <c r="N60" s="17">
        <v>0.795164132457026</v>
      </c>
      <c r="O60" s="17">
        <v>0.73955223350866695</v>
      </c>
      <c r="P60" s="17"/>
      <c r="Q60" s="17">
        <v>0.80792389354528604</v>
      </c>
      <c r="R60" s="17">
        <v>0.775087309869261</v>
      </c>
      <c r="S60" s="17">
        <v>0.76524466665887703</v>
      </c>
      <c r="T60" s="17">
        <v>0.74229864900789599</v>
      </c>
      <c r="U60" s="17"/>
      <c r="V60" s="17">
        <v>0.76094790314093796</v>
      </c>
      <c r="W60" s="17">
        <v>0.73516192542041003</v>
      </c>
      <c r="X60" s="17">
        <v>0.75747937142147503</v>
      </c>
      <c r="Y60" s="17">
        <v>0.71140895830787099</v>
      </c>
      <c r="Z60" s="17">
        <v>0.73296512410238801</v>
      </c>
      <c r="AA60" s="17">
        <v>0.75126174025315595</v>
      </c>
      <c r="AB60" s="17">
        <v>0.75900901212879202</v>
      </c>
      <c r="AC60" s="17">
        <v>0.76471720905268503</v>
      </c>
      <c r="AD60" s="17">
        <v>0.78432579888981302</v>
      </c>
      <c r="AE60" s="17"/>
      <c r="AF60" s="17">
        <v>0.74211058014878695</v>
      </c>
      <c r="AG60" s="17">
        <v>0.74659695717873997</v>
      </c>
      <c r="AH60" s="17">
        <v>0.75662086370738602</v>
      </c>
      <c r="AI60" s="17">
        <v>0.79617378633576597</v>
      </c>
      <c r="AJ60" s="17">
        <v>0.74124218227396099</v>
      </c>
      <c r="AK60" s="17">
        <v>0.75728558642569299</v>
      </c>
      <c r="AL60" s="17"/>
      <c r="AM60" s="17">
        <v>0.80199293608103395</v>
      </c>
      <c r="AN60" s="17">
        <v>0.75877195230432604</v>
      </c>
      <c r="AO60" s="17">
        <v>0.73206594851683504</v>
      </c>
      <c r="AP60" s="17">
        <v>0.68917817946349202</v>
      </c>
      <c r="AQ60" s="17">
        <v>0.72988531875693696</v>
      </c>
      <c r="AR60" s="17">
        <v>0.78277391448216205</v>
      </c>
      <c r="AS60" s="17">
        <v>0.76548397762938403</v>
      </c>
      <c r="AT60" s="17">
        <v>0.76029393873965101</v>
      </c>
      <c r="AU60" s="17">
        <v>0.739055740035229</v>
      </c>
      <c r="AV60" s="17">
        <v>0.70463716488898298</v>
      </c>
      <c r="AW60" s="17">
        <v>0.69504419430210995</v>
      </c>
      <c r="AX60" s="17">
        <v>0.72011585455275895</v>
      </c>
      <c r="AY60" s="17">
        <v>0.74894952446372398</v>
      </c>
      <c r="AZ60" s="17">
        <v>0.68033242883421496</v>
      </c>
      <c r="BA60" s="17">
        <v>0.80265633025539795</v>
      </c>
      <c r="BB60" s="17">
        <v>0.76848471436771904</v>
      </c>
      <c r="BC60" s="17"/>
      <c r="BD60" s="17">
        <v>0.74480258676588096</v>
      </c>
      <c r="BE60" s="17">
        <v>0.736656009143418</v>
      </c>
      <c r="BF60" s="17">
        <v>0.76665215312868396</v>
      </c>
      <c r="BG60" s="17"/>
      <c r="BH60" s="17">
        <v>0.75713236238578496</v>
      </c>
      <c r="BI60" s="17">
        <v>0.739603183530949</v>
      </c>
      <c r="BJ60" s="17">
        <v>0.69222304037183302</v>
      </c>
      <c r="BK60" s="17"/>
      <c r="BL60" s="17">
        <v>0.75723203445464204</v>
      </c>
      <c r="BM60" s="17">
        <v>0.74870998745347805</v>
      </c>
      <c r="BN60" s="17">
        <v>0.75262098172505199</v>
      </c>
      <c r="BO60" s="17"/>
      <c r="BP60" s="17">
        <v>0.72069098838970602</v>
      </c>
      <c r="BQ60" s="17">
        <v>0.758576683890135</v>
      </c>
      <c r="BR60" s="17"/>
      <c r="BS60" s="17">
        <v>0.72882571912786898</v>
      </c>
      <c r="BT60" s="17">
        <v>0.70859392175017699</v>
      </c>
      <c r="BU60" s="17">
        <v>0.72418556070409001</v>
      </c>
      <c r="BV60" s="17">
        <v>0.79767273636583802</v>
      </c>
      <c r="BW60" s="17"/>
      <c r="BX60" s="17">
        <v>0.79374624705030405</v>
      </c>
      <c r="BY60" s="17">
        <v>0.84048549288160601</v>
      </c>
      <c r="BZ60" s="17">
        <v>0.74126057056541805</v>
      </c>
      <c r="CA60" s="17"/>
      <c r="CB60" s="17">
        <v>0.70875252559456703</v>
      </c>
      <c r="CC60" s="17">
        <v>0.80041666685908497</v>
      </c>
      <c r="CD60" s="17">
        <v>0.79229914102110299</v>
      </c>
      <c r="CE60" s="17">
        <v>0.795854173402198</v>
      </c>
      <c r="CF60" s="17">
        <v>0.76400045610260703</v>
      </c>
      <c r="CG60" s="17">
        <v>0.62288596620210401</v>
      </c>
      <c r="CH60" s="17"/>
      <c r="CI60" s="17">
        <v>0.73714897844182004</v>
      </c>
      <c r="CJ60" s="17">
        <v>0.75929609470778903</v>
      </c>
      <c r="CK60" s="17">
        <v>0.73955402471684994</v>
      </c>
      <c r="CL60" s="17">
        <v>0.75225090136403805</v>
      </c>
    </row>
    <row r="61" spans="2:90" x14ac:dyDescent="0.35">
      <c r="B61" t="s">
        <v>110</v>
      </c>
      <c r="C61" s="17">
        <v>4.0869713474877403E-2</v>
      </c>
      <c r="D61" s="17">
        <v>3.7640667871628203E-2</v>
      </c>
      <c r="E61" s="17">
        <v>4.4858620936966298E-2</v>
      </c>
      <c r="F61" s="17"/>
      <c r="G61" s="17">
        <v>2.11791977369158E-2</v>
      </c>
      <c r="H61" s="17">
        <v>2.16716758221468E-2</v>
      </c>
      <c r="I61" s="17">
        <v>3.9928617537920201E-2</v>
      </c>
      <c r="J61" s="17">
        <v>3.9339917877951103E-2</v>
      </c>
      <c r="K61" s="17">
        <v>4.4712713294517703E-2</v>
      </c>
      <c r="L61" s="17">
        <v>3.7088419325007303E-2</v>
      </c>
      <c r="M61" s="17">
        <v>5.6248510245201701E-2</v>
      </c>
      <c r="N61" s="17">
        <v>4.04215321749469E-2</v>
      </c>
      <c r="O61" s="17">
        <v>6.3668493028657097E-2</v>
      </c>
      <c r="P61" s="17"/>
      <c r="Q61" s="17">
        <v>3.79671385126907E-2</v>
      </c>
      <c r="R61" s="17">
        <v>4.4452349897790303E-2</v>
      </c>
      <c r="S61" s="17">
        <v>1.9211961713310601E-2</v>
      </c>
      <c r="T61" s="17">
        <v>4.1616255076129198E-2</v>
      </c>
      <c r="U61" s="17"/>
      <c r="V61" s="17">
        <v>4.9307704252241E-2</v>
      </c>
      <c r="W61" s="17">
        <v>3.2577375892456503E-2</v>
      </c>
      <c r="X61" s="17">
        <v>2.4850302941410399E-2</v>
      </c>
      <c r="Y61" s="17">
        <v>3.6790706094987802E-2</v>
      </c>
      <c r="Z61" s="17">
        <v>5.7249947252390597E-2</v>
      </c>
      <c r="AA61" s="17">
        <v>5.7258757058320502E-2</v>
      </c>
      <c r="AB61" s="17">
        <v>5.1923029974906401E-2</v>
      </c>
      <c r="AC61" s="17">
        <v>3.10958898333265E-2</v>
      </c>
      <c r="AD61" s="17">
        <v>2.5678139371768601E-2</v>
      </c>
      <c r="AE61" s="17"/>
      <c r="AF61" s="17">
        <v>5.8371315007542897E-2</v>
      </c>
      <c r="AG61" s="17">
        <v>4.0710797545688598E-2</v>
      </c>
      <c r="AH61" s="17">
        <v>2.2825070276574901E-2</v>
      </c>
      <c r="AI61" s="17">
        <v>3.7320002166884803E-2</v>
      </c>
      <c r="AJ61" s="17">
        <v>3.1754086181234799E-2</v>
      </c>
      <c r="AK61" s="17">
        <v>4.0004652259118298E-2</v>
      </c>
      <c r="AL61" s="17"/>
      <c r="AM61" s="17">
        <v>6.9157377091993599E-2</v>
      </c>
      <c r="AN61" s="17">
        <v>0.12853388115442399</v>
      </c>
      <c r="AO61" s="17">
        <v>4.1196488082921798E-2</v>
      </c>
      <c r="AP61" s="17">
        <v>5.69460221801142E-2</v>
      </c>
      <c r="AQ61" s="17">
        <v>3.6475142309198703E-2</v>
      </c>
      <c r="AR61" s="17">
        <v>1.9495824041582701E-2</v>
      </c>
      <c r="AS61" s="17">
        <v>4.8259153707961099E-2</v>
      </c>
      <c r="AT61" s="17">
        <v>2.83860078057055E-2</v>
      </c>
      <c r="AU61" s="17">
        <v>3.8095859005599197E-2</v>
      </c>
      <c r="AV61" s="17">
        <v>3.4768268457247599E-2</v>
      </c>
      <c r="AW61" s="17">
        <v>4.2495816182111699E-2</v>
      </c>
      <c r="AX61" s="17">
        <v>4.5476240638087598E-2</v>
      </c>
      <c r="AY61" s="17">
        <v>1.21637264783528E-2</v>
      </c>
      <c r="AZ61" s="17">
        <v>3.2694495123685701E-3</v>
      </c>
      <c r="BA61" s="17">
        <v>0</v>
      </c>
      <c r="BB61" s="17">
        <v>7.49918965291386E-3</v>
      </c>
      <c r="BC61" s="17"/>
      <c r="BD61" s="17">
        <v>4.0405639311563699E-2</v>
      </c>
      <c r="BE61" s="17">
        <v>3.7380622316141997E-2</v>
      </c>
      <c r="BF61" s="17">
        <v>3.8964338993952699E-2</v>
      </c>
      <c r="BG61" s="17"/>
      <c r="BH61" s="17">
        <v>3.7254062328434402E-2</v>
      </c>
      <c r="BI61" s="17">
        <v>2.8134351709970199E-2</v>
      </c>
      <c r="BJ61" s="17">
        <v>4.6727500677620298E-2</v>
      </c>
      <c r="BK61" s="17"/>
      <c r="BL61" s="17">
        <v>5.8839364429158401E-2</v>
      </c>
      <c r="BM61" s="17">
        <v>1.51568625704816E-2</v>
      </c>
      <c r="BN61" s="17">
        <v>2.2905037569089199E-2</v>
      </c>
      <c r="BO61" s="17"/>
      <c r="BP61" s="17">
        <v>3.6142756540518899E-2</v>
      </c>
      <c r="BQ61" s="17">
        <v>4.2422860885456597E-2</v>
      </c>
      <c r="BR61" s="17"/>
      <c r="BS61" s="17">
        <v>5.79595873836245E-2</v>
      </c>
      <c r="BT61" s="17">
        <v>2.6518705793850399E-2</v>
      </c>
      <c r="BU61" s="17">
        <v>4.1430042446573202E-2</v>
      </c>
      <c r="BV61" s="17">
        <v>3.73018538194239E-2</v>
      </c>
      <c r="BW61" s="17"/>
      <c r="BX61" s="17">
        <v>5.4726849488577999E-2</v>
      </c>
      <c r="BY61" s="17">
        <v>1.6681416484844998E-2</v>
      </c>
      <c r="BZ61" s="17">
        <v>4.0983286732835703E-2</v>
      </c>
      <c r="CA61" s="17"/>
      <c r="CB61" s="17">
        <v>2.7445118459171199E-2</v>
      </c>
      <c r="CC61" s="17">
        <v>2.6506571182173401E-2</v>
      </c>
      <c r="CD61" s="17">
        <v>3.3954590078097903E-2</v>
      </c>
      <c r="CE61" s="17">
        <v>2.9335585526301E-2</v>
      </c>
      <c r="CF61" s="17">
        <v>3.09335047401143E-2</v>
      </c>
      <c r="CG61" s="17">
        <v>0.105259523614383</v>
      </c>
      <c r="CH61" s="17"/>
      <c r="CI61" s="17">
        <v>5.13214784892113E-2</v>
      </c>
      <c r="CJ61" s="17">
        <v>2.7148623045489099E-2</v>
      </c>
      <c r="CK61" s="17">
        <v>8.2542059985005495E-2</v>
      </c>
      <c r="CL61" s="17">
        <v>3.5525456587957298E-2</v>
      </c>
    </row>
    <row r="62" spans="2:90" x14ac:dyDescent="0.35"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</row>
    <row r="63" spans="2:90" x14ac:dyDescent="0.35">
      <c r="B63" s="6" t="s">
        <v>152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</row>
    <row r="64" spans="2:90" x14ac:dyDescent="0.35">
      <c r="B64" s="24" t="s">
        <v>130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</row>
    <row r="65" spans="2:90" x14ac:dyDescent="0.35">
      <c r="B65" t="s">
        <v>146</v>
      </c>
      <c r="C65" s="17">
        <v>0.73742892906540103</v>
      </c>
      <c r="D65" s="17">
        <v>0.70510680240419799</v>
      </c>
      <c r="E65" s="17">
        <v>0.77028768736812503</v>
      </c>
      <c r="F65" s="17"/>
      <c r="G65" s="17">
        <v>0.75208099180946497</v>
      </c>
      <c r="H65" s="17">
        <v>0.74697859738084305</v>
      </c>
      <c r="I65" s="17">
        <v>0.76774974531759299</v>
      </c>
      <c r="J65" s="17">
        <v>0.75240482539398101</v>
      </c>
      <c r="K65" s="17">
        <v>0.74221043110285101</v>
      </c>
      <c r="L65" s="17">
        <v>0.74478688781586999</v>
      </c>
      <c r="M65" s="17">
        <v>0.761933191782731</v>
      </c>
      <c r="N65" s="17">
        <v>0.71755412468072899</v>
      </c>
      <c r="O65" s="17">
        <v>0.660789526951027</v>
      </c>
      <c r="P65" s="17"/>
      <c r="Q65" s="17">
        <v>0.729256632319076</v>
      </c>
      <c r="R65" s="17">
        <v>0.80470258331289701</v>
      </c>
      <c r="S65" s="17">
        <v>0.70229317071955</v>
      </c>
      <c r="T65" s="17">
        <v>0.73876642682753502</v>
      </c>
      <c r="U65" s="17"/>
      <c r="V65" s="17">
        <v>0.73472531998730495</v>
      </c>
      <c r="W65" s="17">
        <v>0.78050281994120696</v>
      </c>
      <c r="X65" s="17">
        <v>0.71940070607597495</v>
      </c>
      <c r="Y65" s="17">
        <v>0.75537516361964696</v>
      </c>
      <c r="Z65" s="17">
        <v>0.70390244582927697</v>
      </c>
      <c r="AA65" s="17">
        <v>0.71927414915246601</v>
      </c>
      <c r="AB65" s="17">
        <v>0.73668156113861305</v>
      </c>
      <c r="AC65" s="17">
        <v>0.73241288898991297</v>
      </c>
      <c r="AD65" s="17">
        <v>0.72930089309884605</v>
      </c>
      <c r="AE65" s="17"/>
      <c r="AF65" s="17">
        <v>0.74528874945475998</v>
      </c>
      <c r="AG65" s="17">
        <v>0.72628693897289298</v>
      </c>
      <c r="AH65" s="17">
        <v>0.81986487889422499</v>
      </c>
      <c r="AI65" s="17">
        <v>0.72476471184203195</v>
      </c>
      <c r="AJ65" s="17">
        <v>0.73849506614056803</v>
      </c>
      <c r="AK65" s="17">
        <v>0.71786263911848802</v>
      </c>
      <c r="AL65" s="17"/>
      <c r="AM65" s="17">
        <v>0.64968401047806601</v>
      </c>
      <c r="AN65" s="17">
        <v>0.61154944595788097</v>
      </c>
      <c r="AO65" s="17">
        <v>0.71882887471782697</v>
      </c>
      <c r="AP65" s="17">
        <v>0.70771527679330304</v>
      </c>
      <c r="AQ65" s="17">
        <v>0.75678431773319998</v>
      </c>
      <c r="AR65" s="17">
        <v>0.67948394558478298</v>
      </c>
      <c r="AS65" s="17">
        <v>0.70527040469110003</v>
      </c>
      <c r="AT65" s="17">
        <v>0.73109732369336</v>
      </c>
      <c r="AU65" s="17">
        <v>0.78025144533044899</v>
      </c>
      <c r="AV65" s="17">
        <v>0.78588374710096298</v>
      </c>
      <c r="AW65" s="17">
        <v>0.712693178894372</v>
      </c>
      <c r="AX65" s="17">
        <v>0.80217079726910401</v>
      </c>
      <c r="AY65" s="17">
        <v>0.76693012107389102</v>
      </c>
      <c r="AZ65" s="17">
        <v>0.83054775332976505</v>
      </c>
      <c r="BA65" s="17">
        <v>0.87422624733957999</v>
      </c>
      <c r="BB65" s="17">
        <v>0.79532479435742498</v>
      </c>
      <c r="BC65" s="17"/>
      <c r="BD65" s="17">
        <v>0.76360527919545296</v>
      </c>
      <c r="BE65" s="17">
        <v>0.73863256871840899</v>
      </c>
      <c r="BF65" s="17">
        <v>0.71891496496317298</v>
      </c>
      <c r="BG65" s="17"/>
      <c r="BH65" s="17">
        <v>0.77979577849735104</v>
      </c>
      <c r="BI65" s="17">
        <v>0.73148176674004395</v>
      </c>
      <c r="BJ65" s="17">
        <v>0.67753451664458697</v>
      </c>
      <c r="BK65" s="17"/>
      <c r="BL65" s="17">
        <v>0.68714990872270199</v>
      </c>
      <c r="BM65" s="17">
        <v>0.79991268221387302</v>
      </c>
      <c r="BN65" s="17">
        <v>0.72126023658279503</v>
      </c>
      <c r="BO65" s="17"/>
      <c r="BP65" s="17">
        <v>0.73217363877378305</v>
      </c>
      <c r="BQ65" s="17">
        <v>0.72692118584448495</v>
      </c>
      <c r="BR65" s="17"/>
      <c r="BS65" s="17">
        <v>0.76522140572411401</v>
      </c>
      <c r="BT65" s="17">
        <v>0.768040335109476</v>
      </c>
      <c r="BU65" s="17">
        <v>0.69141679485207796</v>
      </c>
      <c r="BV65" s="17">
        <v>0.75483653486128399</v>
      </c>
      <c r="BW65" s="17"/>
      <c r="BX65" s="17">
        <v>0.76479739571719196</v>
      </c>
      <c r="BY65" s="17">
        <v>0.81178341243776397</v>
      </c>
      <c r="BZ65" s="17">
        <v>0.73014846920378595</v>
      </c>
      <c r="CA65" s="17"/>
      <c r="CB65" s="17">
        <v>0.85521140946674801</v>
      </c>
      <c r="CC65" s="17">
        <v>0.84365711076984995</v>
      </c>
      <c r="CD65" s="17">
        <v>0.58526258358378302</v>
      </c>
      <c r="CE65" s="17">
        <v>0.84283932487168101</v>
      </c>
      <c r="CF65" s="17">
        <v>0.84545955400115502</v>
      </c>
      <c r="CG65" s="17">
        <v>0.48659141738644601</v>
      </c>
      <c r="CH65" s="17"/>
      <c r="CI65" s="17">
        <v>0.70011573185110298</v>
      </c>
      <c r="CJ65" s="17">
        <v>0.812069752356951</v>
      </c>
      <c r="CK65" s="17">
        <v>0.51201714251393904</v>
      </c>
      <c r="CL65" s="17">
        <v>0.76177579185226296</v>
      </c>
    </row>
    <row r="66" spans="2:90" x14ac:dyDescent="0.35">
      <c r="B66" t="s">
        <v>147</v>
      </c>
      <c r="C66" s="17">
        <v>0.174982630097545</v>
      </c>
      <c r="D66" s="17">
        <v>0.19154998374989499</v>
      </c>
      <c r="E66" s="17">
        <v>0.156384531882129</v>
      </c>
      <c r="F66" s="17"/>
      <c r="G66" s="17">
        <v>0.19322449631639699</v>
      </c>
      <c r="H66" s="17">
        <v>0.177798678366591</v>
      </c>
      <c r="I66" s="17">
        <v>0.146626835553924</v>
      </c>
      <c r="J66" s="17">
        <v>0.15365134238188399</v>
      </c>
      <c r="K66" s="17">
        <v>0.14732509434791699</v>
      </c>
      <c r="L66" s="17">
        <v>0.19019600217047999</v>
      </c>
      <c r="M66" s="17">
        <v>0.18733751736915999</v>
      </c>
      <c r="N66" s="17">
        <v>0.16577942581369601</v>
      </c>
      <c r="O66" s="17">
        <v>0.20770023409807301</v>
      </c>
      <c r="P66" s="17"/>
      <c r="Q66" s="17">
        <v>0.183680674193968</v>
      </c>
      <c r="R66" s="17">
        <v>0.12858396187921201</v>
      </c>
      <c r="S66" s="17">
        <v>0.20128854256046799</v>
      </c>
      <c r="T66" s="17">
        <v>0.17542690344558301</v>
      </c>
      <c r="U66" s="17"/>
      <c r="V66" s="17">
        <v>0.17400926702130801</v>
      </c>
      <c r="W66" s="17">
        <v>0.154611373699716</v>
      </c>
      <c r="X66" s="17">
        <v>0.17757986043305601</v>
      </c>
      <c r="Y66" s="17">
        <v>0.17256340342608401</v>
      </c>
      <c r="Z66" s="17">
        <v>0.20549020875242099</v>
      </c>
      <c r="AA66" s="17">
        <v>0.16408246608065</v>
      </c>
      <c r="AB66" s="17">
        <v>0.17755419016645199</v>
      </c>
      <c r="AC66" s="17">
        <v>0.135888739649175</v>
      </c>
      <c r="AD66" s="17">
        <v>0.19852309452404901</v>
      </c>
      <c r="AE66" s="17"/>
      <c r="AF66" s="17">
        <v>0.16649085053478499</v>
      </c>
      <c r="AG66" s="17">
        <v>0.198679343723105</v>
      </c>
      <c r="AH66" s="17">
        <v>9.7718332498982097E-2</v>
      </c>
      <c r="AI66" s="17">
        <v>0.203329137890223</v>
      </c>
      <c r="AJ66" s="17">
        <v>0.145660142777504</v>
      </c>
      <c r="AK66" s="17">
        <v>0.20171154489030699</v>
      </c>
      <c r="AL66" s="17"/>
      <c r="AM66" s="17">
        <v>0.238336547677692</v>
      </c>
      <c r="AN66" s="17">
        <v>0.22618398103221399</v>
      </c>
      <c r="AO66" s="17">
        <v>0.15472927471641701</v>
      </c>
      <c r="AP66" s="17">
        <v>0.14512395284686699</v>
      </c>
      <c r="AQ66" s="17">
        <v>0.16362478127816901</v>
      </c>
      <c r="AR66" s="17">
        <v>0.23479517585104601</v>
      </c>
      <c r="AS66" s="17">
        <v>0.182046259895913</v>
      </c>
      <c r="AT66" s="17">
        <v>0.23408863189493501</v>
      </c>
      <c r="AU66" s="17">
        <v>0.12185472609483</v>
      </c>
      <c r="AV66" s="17">
        <v>0.14660186180677401</v>
      </c>
      <c r="AW66" s="17">
        <v>0.22476879126028301</v>
      </c>
      <c r="AX66" s="17">
        <v>0.137120638782424</v>
      </c>
      <c r="AY66" s="17">
        <v>0.14710100170976001</v>
      </c>
      <c r="AZ66" s="17">
        <v>0.112605854677831</v>
      </c>
      <c r="BA66" s="17">
        <v>0.120524513237216</v>
      </c>
      <c r="BB66" s="17">
        <v>0.16559080423703501</v>
      </c>
      <c r="BC66" s="17"/>
      <c r="BD66" s="17">
        <v>0.15999069507836</v>
      </c>
      <c r="BE66" s="17">
        <v>0.186834967028775</v>
      </c>
      <c r="BF66" s="17">
        <v>0.17988789740824099</v>
      </c>
      <c r="BG66" s="17"/>
      <c r="BH66" s="17">
        <v>0.15127133882173099</v>
      </c>
      <c r="BI66" s="17">
        <v>0.19571208621935501</v>
      </c>
      <c r="BJ66" s="17">
        <v>0.21343854683164201</v>
      </c>
      <c r="BK66" s="17"/>
      <c r="BL66" s="17">
        <v>0.22980414898485799</v>
      </c>
      <c r="BM66" s="17">
        <v>0.13909371579827701</v>
      </c>
      <c r="BN66" s="17">
        <v>0.19873393321299601</v>
      </c>
      <c r="BO66" s="17"/>
      <c r="BP66" s="17">
        <v>0.20011051520811399</v>
      </c>
      <c r="BQ66" s="17">
        <v>0.179014116259784</v>
      </c>
      <c r="BR66" s="17"/>
      <c r="BS66" s="17">
        <v>0.15851504255686899</v>
      </c>
      <c r="BT66" s="17">
        <v>0.17732901412076099</v>
      </c>
      <c r="BU66" s="17">
        <v>0.21278168312748599</v>
      </c>
      <c r="BV66" s="17">
        <v>0.15790229733496799</v>
      </c>
      <c r="BW66" s="17"/>
      <c r="BX66" s="17">
        <v>0.141554624547018</v>
      </c>
      <c r="BY66" s="17">
        <v>0.14358326795699899</v>
      </c>
      <c r="BZ66" s="17">
        <v>0.18022379307641201</v>
      </c>
      <c r="CA66" s="17"/>
      <c r="CB66" s="17">
        <v>0.114927585469816</v>
      </c>
      <c r="CC66" s="17">
        <v>0.112485060885059</v>
      </c>
      <c r="CD66" s="17">
        <v>0.28324131909770001</v>
      </c>
      <c r="CE66" s="17">
        <v>0.125203552210708</v>
      </c>
      <c r="CF66" s="17">
        <v>0.138860199923309</v>
      </c>
      <c r="CG66" s="17">
        <v>0.24739546236714599</v>
      </c>
      <c r="CH66" s="17"/>
      <c r="CI66" s="17">
        <v>0.139793947291315</v>
      </c>
      <c r="CJ66" s="17">
        <v>0.13770003173791101</v>
      </c>
      <c r="CK66" s="17">
        <v>0.28349985345923001</v>
      </c>
      <c r="CL66" s="17">
        <v>0.17598197667840501</v>
      </c>
    </row>
    <row r="67" spans="2:90" x14ac:dyDescent="0.35">
      <c r="B67" t="s">
        <v>148</v>
      </c>
      <c r="C67" s="17">
        <v>4.4722996392646201E-2</v>
      </c>
      <c r="D67" s="17">
        <v>5.1970027592028803E-2</v>
      </c>
      <c r="E67" s="17">
        <v>3.8312960229208999E-2</v>
      </c>
      <c r="F67" s="17"/>
      <c r="G67" s="17">
        <v>1.2012788943324399E-2</v>
      </c>
      <c r="H67" s="17">
        <v>4.12238396566676E-2</v>
      </c>
      <c r="I67" s="17">
        <v>4.0300862572592903E-2</v>
      </c>
      <c r="J67" s="17">
        <v>4.90104029402057E-2</v>
      </c>
      <c r="K67" s="17">
        <v>4.7641637655986203E-2</v>
      </c>
      <c r="L67" s="17">
        <v>4.9226305726025099E-2</v>
      </c>
      <c r="M67" s="17">
        <v>3.1334888819301403E-2</v>
      </c>
      <c r="N67" s="17">
        <v>5.9549552077845798E-2</v>
      </c>
      <c r="O67" s="17">
        <v>6.85753582458873E-2</v>
      </c>
      <c r="P67" s="17"/>
      <c r="Q67" s="17">
        <v>5.0007124947833097E-2</v>
      </c>
      <c r="R67" s="17">
        <v>3.5858407530255897E-2</v>
      </c>
      <c r="S67" s="17">
        <v>4.8816979392760598E-2</v>
      </c>
      <c r="T67" s="17">
        <v>4.5249792071068398E-2</v>
      </c>
      <c r="U67" s="17"/>
      <c r="V67" s="17">
        <v>4.7412761893105601E-2</v>
      </c>
      <c r="W67" s="17">
        <v>4.4077341466055103E-2</v>
      </c>
      <c r="X67" s="17">
        <v>4.8416020060894703E-2</v>
      </c>
      <c r="Y67" s="17">
        <v>3.6965138864132302E-2</v>
      </c>
      <c r="Z67" s="17">
        <v>6.4251889318482594E-2</v>
      </c>
      <c r="AA67" s="17">
        <v>4.5618125609094097E-2</v>
      </c>
      <c r="AB67" s="17">
        <v>3.93642691492836E-2</v>
      </c>
      <c r="AC67" s="17">
        <v>6.0834704903385703E-2</v>
      </c>
      <c r="AD67" s="17">
        <v>3.06775604531501E-2</v>
      </c>
      <c r="AE67" s="17"/>
      <c r="AF67" s="17">
        <v>3.8908252037674E-2</v>
      </c>
      <c r="AG67" s="17">
        <v>4.9201084214724397E-2</v>
      </c>
      <c r="AH67" s="17">
        <v>4.07404001826892E-2</v>
      </c>
      <c r="AI67" s="17">
        <v>3.3521842777894002E-2</v>
      </c>
      <c r="AJ67" s="17">
        <v>6.1119360936139698E-2</v>
      </c>
      <c r="AK67" s="17">
        <v>3.88216074050758E-2</v>
      </c>
      <c r="AL67" s="17"/>
      <c r="AM67" s="17">
        <v>5.3063867858966399E-2</v>
      </c>
      <c r="AN67" s="17">
        <v>9.8110799706144294E-2</v>
      </c>
      <c r="AO67" s="17">
        <v>6.9290568253219303E-2</v>
      </c>
      <c r="AP67" s="17">
        <v>9.8189958540587804E-2</v>
      </c>
      <c r="AQ67" s="17">
        <v>3.3857997876627098E-2</v>
      </c>
      <c r="AR67" s="17">
        <v>5.34722307303373E-2</v>
      </c>
      <c r="AS67" s="17">
        <v>5.9524873622580902E-2</v>
      </c>
      <c r="AT67" s="17">
        <v>1.8474217632899699E-2</v>
      </c>
      <c r="AU67" s="17">
        <v>5.77330369283241E-2</v>
      </c>
      <c r="AV67" s="17">
        <v>1.7609828901096702E-2</v>
      </c>
      <c r="AW67" s="17">
        <v>3.00311746961455E-2</v>
      </c>
      <c r="AX67" s="17">
        <v>3.9294135099966598E-2</v>
      </c>
      <c r="AY67" s="17">
        <v>4.2293847333183997E-2</v>
      </c>
      <c r="AZ67" s="17">
        <v>3.7843116462523599E-2</v>
      </c>
      <c r="BA67" s="17">
        <v>5.2492394232039998E-3</v>
      </c>
      <c r="BB67" s="17">
        <v>1.4507527502110099E-2</v>
      </c>
      <c r="BC67" s="17"/>
      <c r="BD67" s="17">
        <v>4.81160092489097E-2</v>
      </c>
      <c r="BE67" s="17">
        <v>2.8566939716877598E-2</v>
      </c>
      <c r="BF67" s="17">
        <v>5.3966529252894302E-2</v>
      </c>
      <c r="BG67" s="17"/>
      <c r="BH67" s="17">
        <v>3.4201714746912699E-2</v>
      </c>
      <c r="BI67" s="17">
        <v>4.3883702879396198E-2</v>
      </c>
      <c r="BJ67" s="17">
        <v>7.6818115795186603E-2</v>
      </c>
      <c r="BK67" s="17"/>
      <c r="BL67" s="17">
        <v>5.3163275504939302E-2</v>
      </c>
      <c r="BM67" s="17">
        <v>3.5380751314426397E-2</v>
      </c>
      <c r="BN67" s="17">
        <v>5.6845311726257501E-2</v>
      </c>
      <c r="BO67" s="17"/>
      <c r="BP67" s="17">
        <v>4.0660188163666601E-2</v>
      </c>
      <c r="BQ67" s="17">
        <v>4.2076632830689902E-2</v>
      </c>
      <c r="BR67" s="17"/>
      <c r="BS67" s="17">
        <v>5.1433537731995403E-2</v>
      </c>
      <c r="BT67" s="17">
        <v>3.4353722724976797E-2</v>
      </c>
      <c r="BU67" s="17">
        <v>5.80650094135617E-2</v>
      </c>
      <c r="BV67" s="17">
        <v>3.6919359431386099E-2</v>
      </c>
      <c r="BW67" s="17"/>
      <c r="BX67" s="17">
        <v>5.4813611964191003E-2</v>
      </c>
      <c r="BY67" s="17">
        <v>4.17910826744258E-2</v>
      </c>
      <c r="BZ67" s="17">
        <v>4.3903501435104901E-2</v>
      </c>
      <c r="CA67" s="17"/>
      <c r="CB67" s="17">
        <v>2.12860807065843E-2</v>
      </c>
      <c r="CC67" s="17">
        <v>2.5070866488968301E-2</v>
      </c>
      <c r="CD67" s="17">
        <v>5.9551676081045397E-2</v>
      </c>
      <c r="CE67" s="17">
        <v>1.86017053107983E-2</v>
      </c>
      <c r="CF67" s="17">
        <v>1.30476328416783E-2</v>
      </c>
      <c r="CG67" s="17">
        <v>0.12978445475382899</v>
      </c>
      <c r="CH67" s="17"/>
      <c r="CI67" s="17">
        <v>8.0148119896568101E-2</v>
      </c>
      <c r="CJ67" s="17">
        <v>2.6302013807634101E-2</v>
      </c>
      <c r="CK67" s="17">
        <v>9.0542086290880397E-2</v>
      </c>
      <c r="CL67" s="17">
        <v>3.5444152285569498E-2</v>
      </c>
    </row>
    <row r="68" spans="2:90" x14ac:dyDescent="0.35">
      <c r="B68" t="s">
        <v>149</v>
      </c>
      <c r="C68" s="17">
        <v>1.7590509329760001E-2</v>
      </c>
      <c r="D68" s="17">
        <v>2.28226262419596E-2</v>
      </c>
      <c r="E68" s="17">
        <v>1.26888137199094E-2</v>
      </c>
      <c r="F68" s="17"/>
      <c r="G68" s="17">
        <v>0</v>
      </c>
      <c r="H68" s="17">
        <v>1.2295174766839599E-2</v>
      </c>
      <c r="I68" s="17">
        <v>2.5297076629277399E-2</v>
      </c>
      <c r="J68" s="17">
        <v>4.79376852018807E-3</v>
      </c>
      <c r="K68" s="17">
        <v>3.2037882247261798E-2</v>
      </c>
      <c r="L68" s="17">
        <v>3.5439885784472598E-3</v>
      </c>
      <c r="M68" s="17">
        <v>6.1152138787983999E-3</v>
      </c>
      <c r="N68" s="17">
        <v>3.1634405844833097E-2</v>
      </c>
      <c r="O68" s="17">
        <v>4.0228833696516697E-2</v>
      </c>
      <c r="P68" s="17"/>
      <c r="Q68" s="17">
        <v>2.0666029086705499E-2</v>
      </c>
      <c r="R68" s="17">
        <v>1.00113227628574E-2</v>
      </c>
      <c r="S68" s="17">
        <v>2.6715073210472898E-2</v>
      </c>
      <c r="T68" s="17">
        <v>1.6479003748277501E-2</v>
      </c>
      <c r="U68" s="17"/>
      <c r="V68" s="17">
        <v>1.6360976020224099E-2</v>
      </c>
      <c r="W68" s="17">
        <v>1.0259506500675201E-2</v>
      </c>
      <c r="X68" s="17">
        <v>1.23740177353951E-2</v>
      </c>
      <c r="Y68" s="17">
        <v>1.28877545862431E-2</v>
      </c>
      <c r="Z68" s="17">
        <v>1.25697740714173E-2</v>
      </c>
      <c r="AA68" s="17">
        <v>2.6530663908334199E-2</v>
      </c>
      <c r="AB68" s="17">
        <v>2.3378465952937199E-2</v>
      </c>
      <c r="AC68" s="17">
        <v>5.6058964567496497E-2</v>
      </c>
      <c r="AD68" s="17">
        <v>1.4663451058356701E-2</v>
      </c>
      <c r="AE68" s="17"/>
      <c r="AF68" s="17">
        <v>2.3706729475543201E-2</v>
      </c>
      <c r="AG68" s="17">
        <v>1.33820474659141E-2</v>
      </c>
      <c r="AH68" s="17">
        <v>1.29522554753317E-2</v>
      </c>
      <c r="AI68" s="17">
        <v>7.5192646880425304E-3</v>
      </c>
      <c r="AJ68" s="17">
        <v>2.48013920140948E-2</v>
      </c>
      <c r="AK68" s="17">
        <v>1.3958491910826E-2</v>
      </c>
      <c r="AL68" s="17"/>
      <c r="AM68" s="17">
        <v>2.3219444738641501E-2</v>
      </c>
      <c r="AN68" s="17">
        <v>1.7706117578516999E-2</v>
      </c>
      <c r="AO68" s="17">
        <v>1.7859581024122901E-2</v>
      </c>
      <c r="AP68" s="17">
        <v>1.7120024338369198E-2</v>
      </c>
      <c r="AQ68" s="17">
        <v>2.7338883660513898E-2</v>
      </c>
      <c r="AR68" s="17">
        <v>1.3002959763624301E-2</v>
      </c>
      <c r="AS68" s="17">
        <v>3.06548220460643E-2</v>
      </c>
      <c r="AT68" s="17">
        <v>1.7141150234159801E-3</v>
      </c>
      <c r="AU68" s="17">
        <v>2.62661376974525E-2</v>
      </c>
      <c r="AV68" s="17">
        <v>4.4314550971545498E-2</v>
      </c>
      <c r="AW68" s="17">
        <v>1.7528968658773701E-2</v>
      </c>
      <c r="AX68" s="17">
        <v>6.0537016977786203E-3</v>
      </c>
      <c r="AY68" s="17">
        <v>3.4011460557884197E-2</v>
      </c>
      <c r="AZ68" s="17">
        <v>0</v>
      </c>
      <c r="BA68" s="17">
        <v>0</v>
      </c>
      <c r="BB68" s="17">
        <v>8.0953093964725806E-3</v>
      </c>
      <c r="BC68" s="17"/>
      <c r="BD68" s="17">
        <v>1.6383087186039098E-2</v>
      </c>
      <c r="BE68" s="17">
        <v>1.4209344138036199E-2</v>
      </c>
      <c r="BF68" s="17">
        <v>2.05284804132073E-2</v>
      </c>
      <c r="BG68" s="17"/>
      <c r="BH68" s="17">
        <v>1.2428293599364801E-2</v>
      </c>
      <c r="BI68" s="17">
        <v>1.4992224527670199E-2</v>
      </c>
      <c r="BJ68" s="17">
        <v>3.0164685431485899E-2</v>
      </c>
      <c r="BK68" s="17"/>
      <c r="BL68" s="17">
        <v>2.7812798853811199E-2</v>
      </c>
      <c r="BM68" s="17">
        <v>1.5774227619493299E-2</v>
      </c>
      <c r="BN68" s="17">
        <v>1.8360080568660699E-2</v>
      </c>
      <c r="BO68" s="17"/>
      <c r="BP68" s="17">
        <v>1.6650869115668501E-2</v>
      </c>
      <c r="BQ68" s="17">
        <v>1.8611386335823099E-2</v>
      </c>
      <c r="BR68" s="17"/>
      <c r="BS68" s="17">
        <v>1.7892184599926801E-2</v>
      </c>
      <c r="BT68" s="17">
        <v>1.00024186228049E-2</v>
      </c>
      <c r="BU68" s="17">
        <v>1.8894347067560099E-2</v>
      </c>
      <c r="BV68" s="17">
        <v>1.8677632932324498E-2</v>
      </c>
      <c r="BW68" s="17"/>
      <c r="BX68" s="17">
        <v>3.2683308464892098E-2</v>
      </c>
      <c r="BY68" s="17">
        <v>0</v>
      </c>
      <c r="BZ68" s="17">
        <v>1.7176231105514299E-2</v>
      </c>
      <c r="CA68" s="17"/>
      <c r="CB68" s="17">
        <v>5.0664082140612903E-4</v>
      </c>
      <c r="CC68" s="17">
        <v>4.3983325789464104E-3</v>
      </c>
      <c r="CD68" s="17">
        <v>2.72814133660517E-2</v>
      </c>
      <c r="CE68" s="17">
        <v>7.4929095289435303E-3</v>
      </c>
      <c r="CF68" s="17">
        <v>2.6326132338579098E-3</v>
      </c>
      <c r="CG68" s="17">
        <v>6.3220426098891003E-2</v>
      </c>
      <c r="CH68" s="17"/>
      <c r="CI68" s="17">
        <v>2.8143629833941301E-2</v>
      </c>
      <c r="CJ68" s="17">
        <v>7.6614679484121803E-3</v>
      </c>
      <c r="CK68" s="17">
        <v>4.6680580030840003E-2</v>
      </c>
      <c r="CL68" s="17">
        <v>1.33360340017074E-2</v>
      </c>
    </row>
    <row r="69" spans="2:90" x14ac:dyDescent="0.35">
      <c r="B69" t="s">
        <v>150</v>
      </c>
      <c r="C69" s="17">
        <v>2.5274935114647401E-2</v>
      </c>
      <c r="D69" s="17">
        <v>2.8550560011918299E-2</v>
      </c>
      <c r="E69" s="17">
        <v>2.2326006800627001E-2</v>
      </c>
      <c r="F69" s="17"/>
      <c r="G69" s="17">
        <v>4.2681722930814202E-2</v>
      </c>
      <c r="H69" s="17">
        <v>2.1703709829058102E-2</v>
      </c>
      <c r="I69" s="17">
        <v>2.0025479926613E-2</v>
      </c>
      <c r="J69" s="17">
        <v>4.01396607637413E-2</v>
      </c>
      <c r="K69" s="17">
        <v>3.0784954645983301E-2</v>
      </c>
      <c r="L69" s="17">
        <v>1.22468157091774E-2</v>
      </c>
      <c r="M69" s="17">
        <v>1.3279188150009001E-2</v>
      </c>
      <c r="N69" s="17">
        <v>2.5482491582895901E-2</v>
      </c>
      <c r="O69" s="17">
        <v>2.2706047008496599E-2</v>
      </c>
      <c r="P69" s="17"/>
      <c r="Q69" s="17">
        <v>1.6389539452417001E-2</v>
      </c>
      <c r="R69" s="17">
        <v>2.0843724514777801E-2</v>
      </c>
      <c r="S69" s="17">
        <v>2.0886234116748701E-2</v>
      </c>
      <c r="T69" s="17">
        <v>2.40778739075364E-2</v>
      </c>
      <c r="U69" s="17"/>
      <c r="V69" s="17">
        <v>2.7491675078058001E-2</v>
      </c>
      <c r="W69" s="17">
        <v>1.0548958392346101E-2</v>
      </c>
      <c r="X69" s="17">
        <v>4.2229395694678401E-2</v>
      </c>
      <c r="Y69" s="17">
        <v>2.2208539503893801E-2</v>
      </c>
      <c r="Z69" s="17">
        <v>1.3785682028402401E-2</v>
      </c>
      <c r="AA69" s="17">
        <v>4.44945952494556E-2</v>
      </c>
      <c r="AB69" s="17">
        <v>2.3021513592713701E-2</v>
      </c>
      <c r="AC69" s="17">
        <v>1.48047018900298E-2</v>
      </c>
      <c r="AD69" s="17">
        <v>2.68350008655979E-2</v>
      </c>
      <c r="AE69" s="17"/>
      <c r="AF69" s="17">
        <v>2.5605418497237999E-2</v>
      </c>
      <c r="AG69" s="17">
        <v>1.2450585623364501E-2</v>
      </c>
      <c r="AH69" s="17">
        <v>2.8724132948771401E-2</v>
      </c>
      <c r="AI69" s="17">
        <v>3.0865042801808001E-2</v>
      </c>
      <c r="AJ69" s="17">
        <v>2.99240381316929E-2</v>
      </c>
      <c r="AK69" s="17">
        <v>2.7645716675303099E-2</v>
      </c>
      <c r="AL69" s="17"/>
      <c r="AM69" s="17">
        <v>3.5696129246634102E-2</v>
      </c>
      <c r="AN69" s="17">
        <v>4.64496557252441E-2</v>
      </c>
      <c r="AO69" s="17">
        <v>3.9291701288413999E-2</v>
      </c>
      <c r="AP69" s="17">
        <v>3.1850787480873201E-2</v>
      </c>
      <c r="AQ69" s="17">
        <v>1.8394019451489899E-2</v>
      </c>
      <c r="AR69" s="17">
        <v>1.92456880702098E-2</v>
      </c>
      <c r="AS69" s="17">
        <v>2.2503639744341601E-2</v>
      </c>
      <c r="AT69" s="17">
        <v>1.4625711755388999E-2</v>
      </c>
      <c r="AU69" s="17">
        <v>1.38946539489446E-2</v>
      </c>
      <c r="AV69" s="17">
        <v>5.5900112196210399E-3</v>
      </c>
      <c r="AW69" s="17">
        <v>1.4977886490425699E-2</v>
      </c>
      <c r="AX69" s="17">
        <v>1.53607271507274E-2</v>
      </c>
      <c r="AY69" s="17">
        <v>9.6635693252804106E-3</v>
      </c>
      <c r="AZ69" s="17">
        <v>1.9003275529880501E-2</v>
      </c>
      <c r="BA69" s="17">
        <v>0</v>
      </c>
      <c r="BB69" s="17">
        <v>1.64815645069573E-2</v>
      </c>
      <c r="BC69" s="17"/>
      <c r="BD69" s="17">
        <v>1.1904929291237499E-2</v>
      </c>
      <c r="BE69" s="17">
        <v>3.1756180397902303E-2</v>
      </c>
      <c r="BF69" s="17">
        <v>2.6702127962485198E-2</v>
      </c>
      <c r="BG69" s="17"/>
      <c r="BH69" s="17">
        <v>2.2302874334640399E-2</v>
      </c>
      <c r="BI69" s="17">
        <v>1.39302196335353E-2</v>
      </c>
      <c r="BJ69" s="17">
        <v>2.0441352970976502E-3</v>
      </c>
      <c r="BK69" s="17"/>
      <c r="BL69" s="17">
        <v>2.0698679336895701E-3</v>
      </c>
      <c r="BM69" s="17">
        <v>9.8386230539298895E-3</v>
      </c>
      <c r="BN69" s="17">
        <v>4.8004379092904401E-3</v>
      </c>
      <c r="BO69" s="17"/>
      <c r="BP69" s="17">
        <v>1.0404788738767301E-2</v>
      </c>
      <c r="BQ69" s="17">
        <v>3.3376678729218401E-2</v>
      </c>
      <c r="BR69" s="17"/>
      <c r="BS69" s="17">
        <v>6.9378293870946302E-3</v>
      </c>
      <c r="BT69" s="17">
        <v>1.02745094219818E-2</v>
      </c>
      <c r="BU69" s="17">
        <v>1.8842165539313799E-2</v>
      </c>
      <c r="BV69" s="17">
        <v>3.1664175440037703E-2</v>
      </c>
      <c r="BW69" s="17"/>
      <c r="BX69" s="17">
        <v>6.1510593067064696E-3</v>
      </c>
      <c r="BY69" s="17">
        <v>2.8422369308111102E-3</v>
      </c>
      <c r="BZ69" s="17">
        <v>2.8548005179182601E-2</v>
      </c>
      <c r="CA69" s="17"/>
      <c r="CB69" s="17">
        <v>8.0682835354451993E-3</v>
      </c>
      <c r="CC69" s="17">
        <v>1.43886292771764E-2</v>
      </c>
      <c r="CD69" s="17">
        <v>4.4663007871419302E-2</v>
      </c>
      <c r="CE69" s="17">
        <v>5.8625080778694104E-3</v>
      </c>
      <c r="CF69" s="17">
        <v>0</v>
      </c>
      <c r="CG69" s="17">
        <v>7.3008239393687405E-2</v>
      </c>
      <c r="CH69" s="17"/>
      <c r="CI69" s="17">
        <v>5.1798571127072798E-2</v>
      </c>
      <c r="CJ69" s="17">
        <v>1.6266734149092001E-2</v>
      </c>
      <c r="CK69" s="17">
        <v>6.7260337705110404E-2</v>
      </c>
      <c r="CL69" s="17">
        <v>1.3462045182055399E-2</v>
      </c>
    </row>
    <row r="70" spans="2:90" x14ac:dyDescent="0.35"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</row>
    <row r="71" spans="2:90" x14ac:dyDescent="0.35">
      <c r="B71" s="6" t="s">
        <v>153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</row>
    <row r="72" spans="2:90" x14ac:dyDescent="0.35">
      <c r="B72" s="24" t="s">
        <v>130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</row>
    <row r="73" spans="2:90" x14ac:dyDescent="0.35">
      <c r="B73" t="s">
        <v>146</v>
      </c>
      <c r="C73" s="17">
        <v>0.52653135275517804</v>
      </c>
      <c r="D73" s="17">
        <v>0.50965665600566701</v>
      </c>
      <c r="E73" s="17">
        <v>0.54798691577116698</v>
      </c>
      <c r="F73" s="17"/>
      <c r="G73" s="17">
        <v>0.36913130763108098</v>
      </c>
      <c r="H73" s="17">
        <v>0.40649557272398701</v>
      </c>
      <c r="I73" s="17">
        <v>0.54602125145793901</v>
      </c>
      <c r="J73" s="17">
        <v>0.53657359066414001</v>
      </c>
      <c r="K73" s="17">
        <v>0.61413060108545203</v>
      </c>
      <c r="L73" s="17">
        <v>0.60899549840013401</v>
      </c>
      <c r="M73" s="17">
        <v>0.56079748658072903</v>
      </c>
      <c r="N73" s="17">
        <v>0.57021298461549796</v>
      </c>
      <c r="O73" s="17">
        <v>0.517564074454683</v>
      </c>
      <c r="P73" s="17"/>
      <c r="Q73" s="17">
        <v>0.62057703562418898</v>
      </c>
      <c r="R73" s="17">
        <v>0.68003269843272995</v>
      </c>
      <c r="S73" s="17">
        <v>0.48417524710834797</v>
      </c>
      <c r="T73" s="17">
        <v>0.51041286747080905</v>
      </c>
      <c r="U73" s="17"/>
      <c r="V73" s="17">
        <v>0.61318900865867998</v>
      </c>
      <c r="W73" s="17">
        <v>0.52354881177698298</v>
      </c>
      <c r="X73" s="17">
        <v>0.47418418095915299</v>
      </c>
      <c r="Y73" s="17">
        <v>0.48083138756647098</v>
      </c>
      <c r="Z73" s="17">
        <v>0.50373529675755202</v>
      </c>
      <c r="AA73" s="17">
        <v>0.47878297804074799</v>
      </c>
      <c r="AB73" s="17">
        <v>0.57314378471086502</v>
      </c>
      <c r="AC73" s="17">
        <v>0.48669915262552599</v>
      </c>
      <c r="AD73" s="17">
        <v>0.52906435560177301</v>
      </c>
      <c r="AE73" s="17"/>
      <c r="AF73" s="17">
        <v>0.497000576272633</v>
      </c>
      <c r="AG73" s="17">
        <v>0.52965093431184895</v>
      </c>
      <c r="AH73" s="17">
        <v>0.5139660223668</v>
      </c>
      <c r="AI73" s="17">
        <v>0.494273310606136</v>
      </c>
      <c r="AJ73" s="17">
        <v>0.49055391824899502</v>
      </c>
      <c r="AK73" s="17">
        <v>0.57626617392145596</v>
      </c>
      <c r="AL73" s="17"/>
      <c r="AM73" s="17">
        <v>0.48399865251218099</v>
      </c>
      <c r="AN73" s="17">
        <v>0.44884133973572399</v>
      </c>
      <c r="AO73" s="17">
        <v>0.48086169182591898</v>
      </c>
      <c r="AP73" s="17">
        <v>0.45778318291904602</v>
      </c>
      <c r="AQ73" s="17">
        <v>0.53400307170491201</v>
      </c>
      <c r="AR73" s="17">
        <v>0.45759380285984202</v>
      </c>
      <c r="AS73" s="17">
        <v>0.57969120562990395</v>
      </c>
      <c r="AT73" s="17">
        <v>0.518567595489552</v>
      </c>
      <c r="AU73" s="17">
        <v>0.52961717440664902</v>
      </c>
      <c r="AV73" s="17">
        <v>0.56233765904371802</v>
      </c>
      <c r="AW73" s="17">
        <v>0.51540383669619405</v>
      </c>
      <c r="AX73" s="17">
        <v>0.563463311481465</v>
      </c>
      <c r="AY73" s="17">
        <v>0.58644516073352504</v>
      </c>
      <c r="AZ73" s="17">
        <v>0.617993743005402</v>
      </c>
      <c r="BA73" s="17">
        <v>0.66919432129325795</v>
      </c>
      <c r="BB73" s="17">
        <v>0.59145276423488902</v>
      </c>
      <c r="BC73" s="17"/>
      <c r="BD73" s="17">
        <v>0.59369938533435296</v>
      </c>
      <c r="BE73" s="17">
        <v>0.41730437114314001</v>
      </c>
      <c r="BF73" s="17">
        <v>0.55360933580502703</v>
      </c>
      <c r="BG73" s="17"/>
      <c r="BH73" s="17">
        <v>0.53280606867763602</v>
      </c>
      <c r="BI73" s="17">
        <v>0.58498840591227697</v>
      </c>
      <c r="BJ73" s="17">
        <v>0.55786244863936496</v>
      </c>
      <c r="BK73" s="17"/>
      <c r="BL73" s="17">
        <v>0.49437630245535102</v>
      </c>
      <c r="BM73" s="17">
        <v>0.66078310081612601</v>
      </c>
      <c r="BN73" s="17">
        <v>0.59285130471533998</v>
      </c>
      <c r="BO73" s="17"/>
      <c r="BP73" s="17">
        <v>0.53168751195569697</v>
      </c>
      <c r="BQ73" s="17">
        <v>0.50231345461305998</v>
      </c>
      <c r="BR73" s="17"/>
      <c r="BS73" s="17">
        <v>0.621611314273678</v>
      </c>
      <c r="BT73" s="17">
        <v>0.56969057619057395</v>
      </c>
      <c r="BU73" s="17">
        <v>0.49539960483287598</v>
      </c>
      <c r="BV73" s="17">
        <v>0.49431825905288601</v>
      </c>
      <c r="BW73" s="17"/>
      <c r="BX73" s="17">
        <v>0.57215361669321096</v>
      </c>
      <c r="BY73" s="17">
        <v>0.41543980722172202</v>
      </c>
      <c r="BZ73" s="17">
        <v>0.528838235873475</v>
      </c>
      <c r="CA73" s="17"/>
      <c r="CB73" s="17">
        <v>0.64981225270392995</v>
      </c>
      <c r="CC73" s="17">
        <v>0.61526660155928603</v>
      </c>
      <c r="CD73" s="17">
        <v>0.25613228010741201</v>
      </c>
      <c r="CE73" s="17">
        <v>0.63821811694721498</v>
      </c>
      <c r="CF73" s="17">
        <v>0.74032661519607601</v>
      </c>
      <c r="CG73" s="17">
        <v>0.368361139749875</v>
      </c>
      <c r="CH73" s="17"/>
      <c r="CI73" s="17">
        <v>0.46087770519964799</v>
      </c>
      <c r="CJ73" s="17">
        <v>0.56034437009920102</v>
      </c>
      <c r="CK73" s="17">
        <v>0.40640683129094002</v>
      </c>
      <c r="CL73" s="17">
        <v>0.55329177960059195</v>
      </c>
    </row>
    <row r="74" spans="2:90" x14ac:dyDescent="0.35">
      <c r="B74" t="s">
        <v>147</v>
      </c>
      <c r="C74" s="17">
        <v>0.25835070445640701</v>
      </c>
      <c r="D74" s="17">
        <v>0.26123476097918802</v>
      </c>
      <c r="E74" s="17">
        <v>0.25577104399607697</v>
      </c>
      <c r="F74" s="17"/>
      <c r="G74" s="17">
        <v>0.346782285244637</v>
      </c>
      <c r="H74" s="17">
        <v>0.305201193486207</v>
      </c>
      <c r="I74" s="17">
        <v>0.26101783215790098</v>
      </c>
      <c r="J74" s="17">
        <v>0.26035476822586701</v>
      </c>
      <c r="K74" s="17">
        <v>0.21054703891828799</v>
      </c>
      <c r="L74" s="17">
        <v>0.17377173875416599</v>
      </c>
      <c r="M74" s="17">
        <v>0.26217408865550401</v>
      </c>
      <c r="N74" s="17">
        <v>0.24650273044333701</v>
      </c>
      <c r="O74" s="17">
        <v>0.26313341994335399</v>
      </c>
      <c r="P74" s="17"/>
      <c r="Q74" s="17">
        <v>0.19983466187815199</v>
      </c>
      <c r="R74" s="17">
        <v>0.19781658398670199</v>
      </c>
      <c r="S74" s="17">
        <v>0.28845446238698302</v>
      </c>
      <c r="T74" s="17">
        <v>0.268300196230639</v>
      </c>
      <c r="U74" s="17"/>
      <c r="V74" s="17">
        <v>0.213422523966799</v>
      </c>
      <c r="W74" s="17">
        <v>0.28246051578565101</v>
      </c>
      <c r="X74" s="17">
        <v>0.32992946953929198</v>
      </c>
      <c r="Y74" s="17">
        <v>0.26385580194571101</v>
      </c>
      <c r="Z74" s="17">
        <v>0.27571887745332802</v>
      </c>
      <c r="AA74" s="17">
        <v>0.27065249135667901</v>
      </c>
      <c r="AB74" s="17">
        <v>0.19662041832721</v>
      </c>
      <c r="AC74" s="17">
        <v>0.26667614584240901</v>
      </c>
      <c r="AD74" s="17">
        <v>0.25092662677544603</v>
      </c>
      <c r="AE74" s="17"/>
      <c r="AF74" s="17">
        <v>0.259332642431024</v>
      </c>
      <c r="AG74" s="17">
        <v>0.27951926919747799</v>
      </c>
      <c r="AH74" s="17">
        <v>0.250039438418936</v>
      </c>
      <c r="AI74" s="17">
        <v>0.23778060354503899</v>
      </c>
      <c r="AJ74" s="17">
        <v>0.28041328599309001</v>
      </c>
      <c r="AK74" s="17">
        <v>0.237287192174961</v>
      </c>
      <c r="AL74" s="17"/>
      <c r="AM74" s="17">
        <v>0.23081352781635101</v>
      </c>
      <c r="AN74" s="17">
        <v>0.221653624376285</v>
      </c>
      <c r="AO74" s="17">
        <v>0.20843585241104801</v>
      </c>
      <c r="AP74" s="17">
        <v>0.23637407589784001</v>
      </c>
      <c r="AQ74" s="17">
        <v>0.28711158121314101</v>
      </c>
      <c r="AR74" s="17">
        <v>0.33777691807084598</v>
      </c>
      <c r="AS74" s="17">
        <v>0.22743016882795</v>
      </c>
      <c r="AT74" s="17">
        <v>0.298717658883696</v>
      </c>
      <c r="AU74" s="17">
        <v>0.29754654790330598</v>
      </c>
      <c r="AV74" s="17">
        <v>0.24271537960902001</v>
      </c>
      <c r="AW74" s="17">
        <v>0.28238876178336397</v>
      </c>
      <c r="AX74" s="17">
        <v>0.22355389874385401</v>
      </c>
      <c r="AY74" s="17">
        <v>0.20453285000645</v>
      </c>
      <c r="AZ74" s="17">
        <v>0.224526505304948</v>
      </c>
      <c r="BA74" s="17">
        <v>0.25060611492528301</v>
      </c>
      <c r="BB74" s="17">
        <v>0.265613071996818</v>
      </c>
      <c r="BC74" s="17"/>
      <c r="BD74" s="17">
        <v>0.24497175714424599</v>
      </c>
      <c r="BE74" s="17">
        <v>0.317532142701208</v>
      </c>
      <c r="BF74" s="17">
        <v>0.229075352747656</v>
      </c>
      <c r="BG74" s="17"/>
      <c r="BH74" s="17">
        <v>0.26372658964310502</v>
      </c>
      <c r="BI74" s="17">
        <v>0.250338691641247</v>
      </c>
      <c r="BJ74" s="17">
        <v>0.239513193870419</v>
      </c>
      <c r="BK74" s="17"/>
      <c r="BL74" s="17">
        <v>0.33416786868193299</v>
      </c>
      <c r="BM74" s="17">
        <v>0.21699673697977401</v>
      </c>
      <c r="BN74" s="17">
        <v>0.23165144199240201</v>
      </c>
      <c r="BO74" s="17"/>
      <c r="BP74" s="17">
        <v>0.26362478617607399</v>
      </c>
      <c r="BQ74" s="17">
        <v>0.26404468311777002</v>
      </c>
      <c r="BR74" s="17"/>
      <c r="BS74" s="17">
        <v>0.23345332008229899</v>
      </c>
      <c r="BT74" s="17">
        <v>0.28571647897346703</v>
      </c>
      <c r="BU74" s="17">
        <v>0.27620611697109598</v>
      </c>
      <c r="BV74" s="17">
        <v>0.24485660462811301</v>
      </c>
      <c r="BW74" s="17"/>
      <c r="BX74" s="17">
        <v>0.25188612589710202</v>
      </c>
      <c r="BY74" s="17">
        <v>0.32653154362575498</v>
      </c>
      <c r="BZ74" s="17">
        <v>0.25480140563272802</v>
      </c>
      <c r="CA74" s="17"/>
      <c r="CB74" s="17">
        <v>0.25002020825104798</v>
      </c>
      <c r="CC74" s="17">
        <v>0.232650833843148</v>
      </c>
      <c r="CD74" s="17">
        <v>0.29707173859346597</v>
      </c>
      <c r="CE74" s="17">
        <v>0.25040908965391101</v>
      </c>
      <c r="CF74" s="17">
        <v>0.19710797062926599</v>
      </c>
      <c r="CG74" s="17">
        <v>0.30152917656135703</v>
      </c>
      <c r="CH74" s="17"/>
      <c r="CI74" s="17">
        <v>0.29140253772573799</v>
      </c>
      <c r="CJ74" s="17">
        <v>0.23757744498665601</v>
      </c>
      <c r="CK74" s="17">
        <v>0.30859093074643701</v>
      </c>
      <c r="CL74" s="17">
        <v>0.24981487350547099</v>
      </c>
    </row>
    <row r="75" spans="2:90" x14ac:dyDescent="0.35">
      <c r="B75" t="s">
        <v>148</v>
      </c>
      <c r="C75" s="17">
        <v>0.10350712352578199</v>
      </c>
      <c r="D75" s="17">
        <v>0.109836220778324</v>
      </c>
      <c r="E75" s="17">
        <v>9.3978975208592302E-2</v>
      </c>
      <c r="F75" s="17"/>
      <c r="G75" s="17">
        <v>8.2934036419544402E-2</v>
      </c>
      <c r="H75" s="17">
        <v>0.11311059030220701</v>
      </c>
      <c r="I75" s="17">
        <v>9.3912760143825005E-2</v>
      </c>
      <c r="J75" s="17">
        <v>0.110918695944213</v>
      </c>
      <c r="K75" s="17">
        <v>9.8172218829867694E-2</v>
      </c>
      <c r="L75" s="17">
        <v>0.103885104471502</v>
      </c>
      <c r="M75" s="17">
        <v>9.3171299484764297E-2</v>
      </c>
      <c r="N75" s="17">
        <v>0.10894458320341301</v>
      </c>
      <c r="O75" s="17">
        <v>0.12402065613654201</v>
      </c>
      <c r="P75" s="17"/>
      <c r="Q75" s="17">
        <v>8.4349526088149704E-2</v>
      </c>
      <c r="R75" s="17">
        <v>6.36547738743619E-2</v>
      </c>
      <c r="S75" s="17">
        <v>0.1346393105482</v>
      </c>
      <c r="T75" s="17">
        <v>0.107010337793833</v>
      </c>
      <c r="U75" s="17"/>
      <c r="V75" s="17">
        <v>7.0598833132779898E-2</v>
      </c>
      <c r="W75" s="17">
        <v>9.5457349718033505E-2</v>
      </c>
      <c r="X75" s="17">
        <v>0.100497463872201</v>
      </c>
      <c r="Y75" s="17">
        <v>0.13269560975775899</v>
      </c>
      <c r="Z75" s="17">
        <v>0.14115383687501001</v>
      </c>
      <c r="AA75" s="17">
        <v>0.123402337343417</v>
      </c>
      <c r="AB75" s="17">
        <v>9.8283731822576603E-2</v>
      </c>
      <c r="AC75" s="17">
        <v>0.13982239799349699</v>
      </c>
      <c r="AD75" s="17">
        <v>8.3980299738019307E-2</v>
      </c>
      <c r="AE75" s="17"/>
      <c r="AF75" s="17">
        <v>0.12079872402865301</v>
      </c>
      <c r="AG75" s="17">
        <v>9.6641385477176003E-2</v>
      </c>
      <c r="AH75" s="17">
        <v>9.1209500347595202E-2</v>
      </c>
      <c r="AI75" s="17">
        <v>0.111537260794391</v>
      </c>
      <c r="AJ75" s="17">
        <v>0.112235647619345</v>
      </c>
      <c r="AK75" s="17">
        <v>9.2439165568693304E-2</v>
      </c>
      <c r="AL75" s="17"/>
      <c r="AM75" s="17">
        <v>0.12501645076229601</v>
      </c>
      <c r="AN75" s="17">
        <v>0.15731886630521399</v>
      </c>
      <c r="AO75" s="17">
        <v>0.11062667414274199</v>
      </c>
      <c r="AP75" s="17">
        <v>0.17259465487692</v>
      </c>
      <c r="AQ75" s="17">
        <v>6.5801138046628599E-2</v>
      </c>
      <c r="AR75" s="17">
        <v>9.6036303101693601E-2</v>
      </c>
      <c r="AS75" s="17">
        <v>0.123528183134543</v>
      </c>
      <c r="AT75" s="17">
        <v>9.7558569464744102E-2</v>
      </c>
      <c r="AU75" s="17">
        <v>8.3343361005201899E-2</v>
      </c>
      <c r="AV75" s="17">
        <v>9.9676397993676599E-2</v>
      </c>
      <c r="AW75" s="17">
        <v>0.111575145093904</v>
      </c>
      <c r="AX75" s="17">
        <v>0.134391769775313</v>
      </c>
      <c r="AY75" s="17">
        <v>8.3415627575814305E-2</v>
      </c>
      <c r="AZ75" s="17">
        <v>5.8594462457189099E-2</v>
      </c>
      <c r="BA75" s="17">
        <v>4.82013703601313E-2</v>
      </c>
      <c r="BB75" s="17">
        <v>6.7951545142740696E-2</v>
      </c>
      <c r="BC75" s="17"/>
      <c r="BD75" s="17">
        <v>8.9512416216116303E-2</v>
      </c>
      <c r="BE75" s="17">
        <v>0.107832193046837</v>
      </c>
      <c r="BF75" s="17">
        <v>0.11101334546237</v>
      </c>
      <c r="BG75" s="17"/>
      <c r="BH75" s="17">
        <v>9.8144936166161295E-2</v>
      </c>
      <c r="BI75" s="17">
        <v>0.107275887272108</v>
      </c>
      <c r="BJ75" s="17">
        <v>8.5382968224735206E-2</v>
      </c>
      <c r="BK75" s="17"/>
      <c r="BL75" s="17">
        <v>0.10668278433754699</v>
      </c>
      <c r="BM75" s="17">
        <v>6.4417539654654896E-2</v>
      </c>
      <c r="BN75" s="17">
        <v>0.110930877522799</v>
      </c>
      <c r="BO75" s="17"/>
      <c r="BP75" s="17">
        <v>8.4307042891450898E-2</v>
      </c>
      <c r="BQ75" s="17">
        <v>0.113021424873962</v>
      </c>
      <c r="BR75" s="17"/>
      <c r="BS75" s="17">
        <v>8.0533770242768504E-2</v>
      </c>
      <c r="BT75" s="17">
        <v>5.1802160980121699E-2</v>
      </c>
      <c r="BU75" s="17">
        <v>0.13008713076918799</v>
      </c>
      <c r="BV75" s="17">
        <v>0.12676648395659201</v>
      </c>
      <c r="BW75" s="17"/>
      <c r="BX75" s="17">
        <v>0.101692576245797</v>
      </c>
      <c r="BY75" s="17">
        <v>0.117098088693136</v>
      </c>
      <c r="BZ75" s="17">
        <v>0.102851718729669</v>
      </c>
      <c r="CA75" s="17"/>
      <c r="CB75" s="17">
        <v>4.1951928827900997E-2</v>
      </c>
      <c r="CC75" s="17">
        <v>6.0157581559494598E-2</v>
      </c>
      <c r="CD75" s="17">
        <v>0.21782632676507899</v>
      </c>
      <c r="CE75" s="17">
        <v>5.1096802621747497E-2</v>
      </c>
      <c r="CF75" s="17">
        <v>3.5803809873888197E-2</v>
      </c>
      <c r="CG75" s="17">
        <v>0.175546363971501</v>
      </c>
      <c r="CH75" s="17"/>
      <c r="CI75" s="17">
        <v>0.10858510489280999</v>
      </c>
      <c r="CJ75" s="17">
        <v>9.0795018843010805E-2</v>
      </c>
      <c r="CK75" s="17">
        <v>0.13743283011504101</v>
      </c>
      <c r="CL75" s="17">
        <v>0.100835304893068</v>
      </c>
    </row>
    <row r="76" spans="2:90" x14ac:dyDescent="0.35">
      <c r="B76" t="s">
        <v>149</v>
      </c>
      <c r="C76" s="17">
        <v>3.8383158832036302E-2</v>
      </c>
      <c r="D76" s="17">
        <v>4.5208724607900402E-2</v>
      </c>
      <c r="E76" s="17">
        <v>2.9495066677566201E-2</v>
      </c>
      <c r="F76" s="17"/>
      <c r="G76" s="17">
        <v>1.3233488379125E-2</v>
      </c>
      <c r="H76" s="17">
        <v>3.63574295128853E-2</v>
      </c>
      <c r="I76" s="17">
        <v>4.4269815808486303E-2</v>
      </c>
      <c r="J76" s="17">
        <v>3.85569454540989E-2</v>
      </c>
      <c r="K76" s="17">
        <v>4.06652268297037E-2</v>
      </c>
      <c r="L76" s="17">
        <v>6.5822430154587899E-2</v>
      </c>
      <c r="M76" s="17">
        <v>2.3420760639848201E-2</v>
      </c>
      <c r="N76" s="17">
        <v>4.8572904815987701E-2</v>
      </c>
      <c r="O76" s="17">
        <v>3.39956893609515E-2</v>
      </c>
      <c r="P76" s="17"/>
      <c r="Q76" s="17">
        <v>4.0820977931774499E-2</v>
      </c>
      <c r="R76" s="17">
        <v>3.0487440745919098E-2</v>
      </c>
      <c r="S76" s="17">
        <v>4.16811700560661E-2</v>
      </c>
      <c r="T76" s="17">
        <v>3.8000749013839097E-2</v>
      </c>
      <c r="U76" s="17"/>
      <c r="V76" s="17">
        <v>4.30405256325559E-2</v>
      </c>
      <c r="W76" s="17">
        <v>2.9096546775382599E-2</v>
      </c>
      <c r="X76" s="17">
        <v>4.06987415416908E-2</v>
      </c>
      <c r="Y76" s="17">
        <v>5.8882247588003499E-2</v>
      </c>
      <c r="Z76" s="17">
        <v>2.29063232840385E-2</v>
      </c>
      <c r="AA76" s="17">
        <v>4.6609405409343101E-2</v>
      </c>
      <c r="AB76" s="17">
        <v>3.5406255211904297E-2</v>
      </c>
      <c r="AC76" s="17">
        <v>3.2820573319789402E-2</v>
      </c>
      <c r="AD76" s="17">
        <v>3.3747792684411797E-2</v>
      </c>
      <c r="AE76" s="17"/>
      <c r="AF76" s="17">
        <v>4.2770176105486703E-2</v>
      </c>
      <c r="AG76" s="17">
        <v>3.0603925612631599E-2</v>
      </c>
      <c r="AH76" s="17">
        <v>2.6621733278874599E-2</v>
      </c>
      <c r="AI76" s="17">
        <v>4.0664108753268098E-2</v>
      </c>
      <c r="AJ76" s="17">
        <v>3.1555037966659497E-2</v>
      </c>
      <c r="AK76" s="17">
        <v>4.5510571449835099E-2</v>
      </c>
      <c r="AL76" s="17"/>
      <c r="AM76" s="17">
        <v>3.5694509609412901E-2</v>
      </c>
      <c r="AN76" s="17">
        <v>8.3389447968477207E-2</v>
      </c>
      <c r="AO76" s="17">
        <v>9.6021817643914001E-2</v>
      </c>
      <c r="AP76" s="17">
        <v>6.2848874849342706E-2</v>
      </c>
      <c r="AQ76" s="17">
        <v>6.1102482502727901E-2</v>
      </c>
      <c r="AR76" s="17">
        <v>3.3839246010856402E-2</v>
      </c>
      <c r="AS76" s="17">
        <v>2.60715174350463E-2</v>
      </c>
      <c r="AT76" s="17">
        <v>2.1809661284622198E-2</v>
      </c>
      <c r="AU76" s="17">
        <v>3.2192738122319403E-2</v>
      </c>
      <c r="AV76" s="17">
        <v>3.6432153144604199E-2</v>
      </c>
      <c r="AW76" s="17">
        <v>2.6270178599591701E-2</v>
      </c>
      <c r="AX76" s="17">
        <v>2.1270608486796499E-2</v>
      </c>
      <c r="AY76" s="17">
        <v>1.69080206156937E-2</v>
      </c>
      <c r="AZ76" s="17">
        <v>8.1948610178803304E-3</v>
      </c>
      <c r="BA76" s="17">
        <v>5.2764650150483603E-3</v>
      </c>
      <c r="BB76" s="17">
        <v>2.8793600892537002E-2</v>
      </c>
      <c r="BC76" s="17"/>
      <c r="BD76" s="17">
        <v>3.56284654859369E-2</v>
      </c>
      <c r="BE76" s="17">
        <v>2.9235197430579202E-2</v>
      </c>
      <c r="BF76" s="17">
        <v>4.6172286579073997E-2</v>
      </c>
      <c r="BG76" s="17"/>
      <c r="BH76" s="17">
        <v>3.8036108510280997E-2</v>
      </c>
      <c r="BI76" s="17">
        <v>7.1598673249369804E-3</v>
      </c>
      <c r="BJ76" s="17">
        <v>5.1082478253247798E-2</v>
      </c>
      <c r="BK76" s="17"/>
      <c r="BL76" s="17">
        <v>4.2174977605570298E-2</v>
      </c>
      <c r="BM76" s="17">
        <v>2.4857476082803202E-2</v>
      </c>
      <c r="BN76" s="17">
        <v>3.4921678949691198E-2</v>
      </c>
      <c r="BO76" s="17"/>
      <c r="BP76" s="17">
        <v>3.2331635825821603E-2</v>
      </c>
      <c r="BQ76" s="17">
        <v>3.8127064689927298E-2</v>
      </c>
      <c r="BR76" s="17"/>
      <c r="BS76" s="17">
        <v>3.2660409185943699E-2</v>
      </c>
      <c r="BT76" s="17">
        <v>3.2595985134304201E-2</v>
      </c>
      <c r="BU76" s="17">
        <v>4.1913086971780797E-2</v>
      </c>
      <c r="BV76" s="17">
        <v>3.9209383107347201E-2</v>
      </c>
      <c r="BW76" s="17"/>
      <c r="BX76" s="17">
        <v>4.6898849978599298E-2</v>
      </c>
      <c r="BY76" s="17">
        <v>3.6214085208495603E-2</v>
      </c>
      <c r="BZ76" s="17">
        <v>3.7672812480742397E-2</v>
      </c>
      <c r="CA76" s="17"/>
      <c r="CB76" s="17">
        <v>1.81588988378149E-2</v>
      </c>
      <c r="CC76" s="17">
        <v>4.9662901806807897E-3</v>
      </c>
      <c r="CD76" s="17">
        <v>9.2401342237255504E-2</v>
      </c>
      <c r="CE76" s="17">
        <v>1.33842804358336E-2</v>
      </c>
      <c r="CF76" s="17">
        <v>1.1271662884686701E-2</v>
      </c>
      <c r="CG76" s="17">
        <v>7.3064382630584998E-2</v>
      </c>
      <c r="CH76" s="17"/>
      <c r="CI76" s="17">
        <v>5.1581805399409798E-2</v>
      </c>
      <c r="CJ76" s="17">
        <v>5.2189384252153297E-2</v>
      </c>
      <c r="CK76" s="17">
        <v>4.59416517177276E-2</v>
      </c>
      <c r="CL76" s="17">
        <v>2.5267527034981498E-2</v>
      </c>
    </row>
    <row r="77" spans="2:90" x14ac:dyDescent="0.35">
      <c r="B77" t="s">
        <v>150</v>
      </c>
      <c r="C77" s="17">
        <v>7.3227660430596905E-2</v>
      </c>
      <c r="D77" s="17">
        <v>7.4063637628921E-2</v>
      </c>
      <c r="E77" s="17">
        <v>7.2767998346597307E-2</v>
      </c>
      <c r="F77" s="17"/>
      <c r="G77" s="17">
        <v>0.18791888232561199</v>
      </c>
      <c r="H77" s="17">
        <v>0.13883521397471299</v>
      </c>
      <c r="I77" s="17">
        <v>5.4778340431848802E-2</v>
      </c>
      <c r="J77" s="17">
        <v>5.3595999711680699E-2</v>
      </c>
      <c r="K77" s="17">
        <v>3.64849143366884E-2</v>
      </c>
      <c r="L77" s="17">
        <v>4.7525228219609902E-2</v>
      </c>
      <c r="M77" s="17">
        <v>6.0436364639154298E-2</v>
      </c>
      <c r="N77" s="17">
        <v>2.5766796921763702E-2</v>
      </c>
      <c r="O77" s="17">
        <v>6.1286160104469099E-2</v>
      </c>
      <c r="P77" s="17"/>
      <c r="Q77" s="17">
        <v>5.4417798477734897E-2</v>
      </c>
      <c r="R77" s="17">
        <v>2.8008502960287E-2</v>
      </c>
      <c r="S77" s="17">
        <v>5.10498099004029E-2</v>
      </c>
      <c r="T77" s="17">
        <v>7.6275849490879594E-2</v>
      </c>
      <c r="U77" s="17"/>
      <c r="V77" s="17">
        <v>5.9749108609185198E-2</v>
      </c>
      <c r="W77" s="17">
        <v>6.9436775943949702E-2</v>
      </c>
      <c r="X77" s="17">
        <v>5.4690144087663498E-2</v>
      </c>
      <c r="Y77" s="17">
        <v>6.3734953142056003E-2</v>
      </c>
      <c r="Z77" s="17">
        <v>5.6485665630071097E-2</v>
      </c>
      <c r="AA77" s="17">
        <v>8.0552787849812194E-2</v>
      </c>
      <c r="AB77" s="17">
        <v>9.6545809927443896E-2</v>
      </c>
      <c r="AC77" s="17">
        <v>7.3981730218777894E-2</v>
      </c>
      <c r="AD77" s="17">
        <v>0.10228092520035</v>
      </c>
      <c r="AE77" s="17"/>
      <c r="AF77" s="17">
        <v>8.0097881162202497E-2</v>
      </c>
      <c r="AG77" s="17">
        <v>6.3584485400865504E-2</v>
      </c>
      <c r="AH77" s="17">
        <v>0.118163305587794</v>
      </c>
      <c r="AI77" s="17">
        <v>0.11574471630116601</v>
      </c>
      <c r="AJ77" s="17">
        <v>8.5242110171911398E-2</v>
      </c>
      <c r="AK77" s="17">
        <v>4.8496896885054798E-2</v>
      </c>
      <c r="AL77" s="17"/>
      <c r="AM77" s="17">
        <v>0.124476859299759</v>
      </c>
      <c r="AN77" s="17">
        <v>8.8796721614300494E-2</v>
      </c>
      <c r="AO77" s="17">
        <v>0.10405396397637701</v>
      </c>
      <c r="AP77" s="17">
        <v>7.0399211456851199E-2</v>
      </c>
      <c r="AQ77" s="17">
        <v>5.1981726532590401E-2</v>
      </c>
      <c r="AR77" s="17">
        <v>7.4753729956762494E-2</v>
      </c>
      <c r="AS77" s="17">
        <v>4.3278924972556698E-2</v>
      </c>
      <c r="AT77" s="17">
        <v>6.3346514877386198E-2</v>
      </c>
      <c r="AU77" s="17">
        <v>5.7300178562523701E-2</v>
      </c>
      <c r="AV77" s="17">
        <v>5.8838410208981999E-2</v>
      </c>
      <c r="AW77" s="17">
        <v>6.4362077826946099E-2</v>
      </c>
      <c r="AX77" s="17">
        <v>5.7320411512570398E-2</v>
      </c>
      <c r="AY77" s="17">
        <v>0.108698341068517</v>
      </c>
      <c r="AZ77" s="17">
        <v>9.0690428214580704E-2</v>
      </c>
      <c r="BA77" s="17">
        <v>2.6721728406278501E-2</v>
      </c>
      <c r="BB77" s="17">
        <v>4.6189017733015203E-2</v>
      </c>
      <c r="BC77" s="17"/>
      <c r="BD77" s="17">
        <v>3.6187975819348399E-2</v>
      </c>
      <c r="BE77" s="17">
        <v>0.12809609567823499</v>
      </c>
      <c r="BF77" s="17">
        <v>6.0129679405872903E-2</v>
      </c>
      <c r="BG77" s="17"/>
      <c r="BH77" s="17">
        <v>6.7286297002817602E-2</v>
      </c>
      <c r="BI77" s="17">
        <v>5.0237147849430702E-2</v>
      </c>
      <c r="BJ77" s="17">
        <v>6.6158911012232993E-2</v>
      </c>
      <c r="BK77" s="17"/>
      <c r="BL77" s="17">
        <v>2.25980669195989E-2</v>
      </c>
      <c r="BM77" s="17">
        <v>3.2945146466641699E-2</v>
      </c>
      <c r="BN77" s="17">
        <v>2.9644696819767499E-2</v>
      </c>
      <c r="BO77" s="17"/>
      <c r="BP77" s="17">
        <v>8.8049023150956501E-2</v>
      </c>
      <c r="BQ77" s="17">
        <v>8.2493372705281107E-2</v>
      </c>
      <c r="BR77" s="17"/>
      <c r="BS77" s="17">
        <v>3.1741186215310399E-2</v>
      </c>
      <c r="BT77" s="17">
        <v>6.0194798721533299E-2</v>
      </c>
      <c r="BU77" s="17">
        <v>5.6394060455059299E-2</v>
      </c>
      <c r="BV77" s="17">
        <v>9.4849269255062499E-2</v>
      </c>
      <c r="BW77" s="17"/>
      <c r="BX77" s="17">
        <v>2.73688311852909E-2</v>
      </c>
      <c r="BY77" s="17">
        <v>0.10471647525089101</v>
      </c>
      <c r="BZ77" s="17">
        <v>7.5835827283385698E-2</v>
      </c>
      <c r="CA77" s="17"/>
      <c r="CB77" s="17">
        <v>4.0056711379305603E-2</v>
      </c>
      <c r="CC77" s="17">
        <v>8.6958692857390205E-2</v>
      </c>
      <c r="CD77" s="17">
        <v>0.13656831229678701</v>
      </c>
      <c r="CE77" s="17">
        <v>4.6891710341292699E-2</v>
      </c>
      <c r="CF77" s="17">
        <v>1.5489941416082601E-2</v>
      </c>
      <c r="CG77" s="17">
        <v>8.1498937086682002E-2</v>
      </c>
      <c r="CH77" s="17"/>
      <c r="CI77" s="17">
        <v>8.7552846782393098E-2</v>
      </c>
      <c r="CJ77" s="17">
        <v>5.9093781818979597E-2</v>
      </c>
      <c r="CK77" s="17">
        <v>0.101627756129855</v>
      </c>
      <c r="CL77" s="17">
        <v>7.0790514965887605E-2</v>
      </c>
    </row>
    <row r="78" spans="2:90" x14ac:dyDescent="0.35"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</row>
    <row r="79" spans="2:90" x14ac:dyDescent="0.35">
      <c r="B79" s="6" t="s">
        <v>154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</row>
    <row r="80" spans="2:90" x14ac:dyDescent="0.35">
      <c r="B80" s="24" t="s">
        <v>130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</row>
    <row r="81" spans="2:90" x14ac:dyDescent="0.35">
      <c r="B81" t="s">
        <v>146</v>
      </c>
      <c r="C81" s="17">
        <v>0.54039932206973096</v>
      </c>
      <c r="D81" s="17">
        <v>0.52267463905424705</v>
      </c>
      <c r="E81" s="17">
        <v>0.56322429300534904</v>
      </c>
      <c r="F81" s="17"/>
      <c r="G81" s="17">
        <v>0.39555242378924499</v>
      </c>
      <c r="H81" s="17">
        <v>0.42183410266705501</v>
      </c>
      <c r="I81" s="17">
        <v>0.55724890077146205</v>
      </c>
      <c r="J81" s="17">
        <v>0.56333753330309499</v>
      </c>
      <c r="K81" s="17">
        <v>0.58953448569712497</v>
      </c>
      <c r="L81" s="17">
        <v>0.62082716415551997</v>
      </c>
      <c r="M81" s="17">
        <v>0.60729084062794103</v>
      </c>
      <c r="N81" s="17">
        <v>0.57457493764197298</v>
      </c>
      <c r="O81" s="17">
        <v>0.524088467464493</v>
      </c>
      <c r="P81" s="17"/>
      <c r="Q81" s="17">
        <v>0.58429180643485401</v>
      </c>
      <c r="R81" s="17">
        <v>0.738826513152399</v>
      </c>
      <c r="S81" s="17">
        <v>0.52410924166652795</v>
      </c>
      <c r="T81" s="17">
        <v>0.52418701324232597</v>
      </c>
      <c r="U81" s="17"/>
      <c r="V81" s="17">
        <v>0.61535014057418402</v>
      </c>
      <c r="W81" s="17">
        <v>0.56070578910644797</v>
      </c>
      <c r="X81" s="17">
        <v>0.47883837618951602</v>
      </c>
      <c r="Y81" s="17">
        <v>0.51880330806458397</v>
      </c>
      <c r="Z81" s="17">
        <v>0.49973054208195899</v>
      </c>
      <c r="AA81" s="17">
        <v>0.52521557102203098</v>
      </c>
      <c r="AB81" s="17">
        <v>0.53563436806020703</v>
      </c>
      <c r="AC81" s="17">
        <v>0.50372873200398904</v>
      </c>
      <c r="AD81" s="17">
        <v>0.54148402695002096</v>
      </c>
      <c r="AE81" s="17"/>
      <c r="AF81" s="17">
        <v>0.51922594330705696</v>
      </c>
      <c r="AG81" s="17">
        <v>0.54283456864455804</v>
      </c>
      <c r="AH81" s="17">
        <v>0.52133365481733396</v>
      </c>
      <c r="AI81" s="17">
        <v>0.57593551997363601</v>
      </c>
      <c r="AJ81" s="17">
        <v>0.50425927450325203</v>
      </c>
      <c r="AK81" s="17">
        <v>0.57661481458184205</v>
      </c>
      <c r="AL81" s="17"/>
      <c r="AM81" s="17">
        <v>0.52813787663011702</v>
      </c>
      <c r="AN81" s="17">
        <v>0.44465525058513999</v>
      </c>
      <c r="AO81" s="17">
        <v>0.50344115949494705</v>
      </c>
      <c r="AP81" s="17">
        <v>0.51643135841959598</v>
      </c>
      <c r="AQ81" s="17">
        <v>0.57732359733243099</v>
      </c>
      <c r="AR81" s="17">
        <v>0.50293946066009698</v>
      </c>
      <c r="AS81" s="17">
        <v>0.57277292970092597</v>
      </c>
      <c r="AT81" s="17">
        <v>0.51557677278247305</v>
      </c>
      <c r="AU81" s="17">
        <v>0.54196808769444604</v>
      </c>
      <c r="AV81" s="17">
        <v>0.52912428941731704</v>
      </c>
      <c r="AW81" s="17">
        <v>0.54417266084405902</v>
      </c>
      <c r="AX81" s="17">
        <v>0.58209359977350095</v>
      </c>
      <c r="AY81" s="17">
        <v>0.58547447327719604</v>
      </c>
      <c r="AZ81" s="17">
        <v>0.58561752324002603</v>
      </c>
      <c r="BA81" s="17">
        <v>0.70908351158984195</v>
      </c>
      <c r="BB81" s="17">
        <v>0.58678193874545703</v>
      </c>
      <c r="BC81" s="17"/>
      <c r="BD81" s="17">
        <v>0.58082726967415998</v>
      </c>
      <c r="BE81" s="17">
        <v>0.44320863936697902</v>
      </c>
      <c r="BF81" s="17">
        <v>0.57655056986748099</v>
      </c>
      <c r="BG81" s="17"/>
      <c r="BH81" s="17">
        <v>0.546522626538683</v>
      </c>
      <c r="BI81" s="17">
        <v>0.62981823123346403</v>
      </c>
      <c r="BJ81" s="17">
        <v>0.55503296396646595</v>
      </c>
      <c r="BK81" s="17"/>
      <c r="BL81" s="17">
        <v>0.4730542816478</v>
      </c>
      <c r="BM81" s="17">
        <v>0.64231673929822397</v>
      </c>
      <c r="BN81" s="17">
        <v>0.602961345296535</v>
      </c>
      <c r="BO81" s="17"/>
      <c r="BP81" s="17">
        <v>0.53603916246389505</v>
      </c>
      <c r="BQ81" s="17">
        <v>0.52651683433028595</v>
      </c>
      <c r="BR81" s="17"/>
      <c r="BS81" s="17">
        <v>0.66300612378190205</v>
      </c>
      <c r="BT81" s="17">
        <v>0.58159975402735498</v>
      </c>
      <c r="BU81" s="17">
        <v>0.48995568262943801</v>
      </c>
      <c r="BV81" s="17">
        <v>0.51345099472722899</v>
      </c>
      <c r="BW81" s="17"/>
      <c r="BX81" s="17">
        <v>0.54388039127921095</v>
      </c>
      <c r="BY81" s="17">
        <v>0.464518198985372</v>
      </c>
      <c r="BZ81" s="17">
        <v>0.54471737761119399</v>
      </c>
      <c r="CA81" s="17"/>
      <c r="CB81" s="17">
        <v>0.68337356398031801</v>
      </c>
      <c r="CC81" s="17">
        <v>0.65513552651573304</v>
      </c>
      <c r="CD81" s="17">
        <v>0.214412213363464</v>
      </c>
      <c r="CE81" s="17">
        <v>0.67033185311103405</v>
      </c>
      <c r="CF81" s="17">
        <v>0.77138459613626298</v>
      </c>
      <c r="CG81" s="17">
        <v>0.37496192215676699</v>
      </c>
      <c r="CH81" s="17"/>
      <c r="CI81" s="17">
        <v>0.482007121363419</v>
      </c>
      <c r="CJ81" s="17">
        <v>0.55039237023554399</v>
      </c>
      <c r="CK81" s="17">
        <v>0.43393777886467</v>
      </c>
      <c r="CL81" s="17">
        <v>0.57594260736890701</v>
      </c>
    </row>
    <row r="82" spans="2:90" x14ac:dyDescent="0.35">
      <c r="B82" t="s">
        <v>147</v>
      </c>
      <c r="C82" s="17">
        <v>0.241050474324085</v>
      </c>
      <c r="D82" s="17">
        <v>0.25698894935481797</v>
      </c>
      <c r="E82" s="17">
        <v>0.224608981588582</v>
      </c>
      <c r="F82" s="17"/>
      <c r="G82" s="17">
        <v>0.31620482195500099</v>
      </c>
      <c r="H82" s="17">
        <v>0.28340035727316498</v>
      </c>
      <c r="I82" s="17">
        <v>0.23609493540052301</v>
      </c>
      <c r="J82" s="17">
        <v>0.23838790657206799</v>
      </c>
      <c r="K82" s="17">
        <v>0.22269911061635</v>
      </c>
      <c r="L82" s="17">
        <v>0.17152052173150101</v>
      </c>
      <c r="M82" s="17">
        <v>0.21615118894532301</v>
      </c>
      <c r="N82" s="17">
        <v>0.211578281795544</v>
      </c>
      <c r="O82" s="17">
        <v>0.27680969652934201</v>
      </c>
      <c r="P82" s="17"/>
      <c r="Q82" s="17">
        <v>0.20192423005785301</v>
      </c>
      <c r="R82" s="17">
        <v>0.14580026603639401</v>
      </c>
      <c r="S82" s="17">
        <v>0.23216794643775801</v>
      </c>
      <c r="T82" s="17">
        <v>0.25396510382277399</v>
      </c>
      <c r="U82" s="17"/>
      <c r="V82" s="17">
        <v>0.18786814665245699</v>
      </c>
      <c r="W82" s="17">
        <v>0.22368731729602401</v>
      </c>
      <c r="X82" s="17">
        <v>0.29235579002054701</v>
      </c>
      <c r="Y82" s="17">
        <v>0.26045692518114699</v>
      </c>
      <c r="Z82" s="17">
        <v>0.29043631619183202</v>
      </c>
      <c r="AA82" s="17">
        <v>0.25600807526517499</v>
      </c>
      <c r="AB82" s="17">
        <v>0.23189191285994901</v>
      </c>
      <c r="AC82" s="17">
        <v>0.22998642109393799</v>
      </c>
      <c r="AD82" s="17">
        <v>0.23903952176569401</v>
      </c>
      <c r="AE82" s="17"/>
      <c r="AF82" s="17">
        <v>0.26140561576661597</v>
      </c>
      <c r="AG82" s="17">
        <v>0.23524391227299299</v>
      </c>
      <c r="AH82" s="17">
        <v>0.21898841267785599</v>
      </c>
      <c r="AI82" s="17">
        <v>0.18678024666773599</v>
      </c>
      <c r="AJ82" s="17">
        <v>0.23661899782971499</v>
      </c>
      <c r="AK82" s="17">
        <v>0.24701171089975099</v>
      </c>
      <c r="AL82" s="17"/>
      <c r="AM82" s="17">
        <v>0.18327407730516901</v>
      </c>
      <c r="AN82" s="17">
        <v>0.237823513442454</v>
      </c>
      <c r="AO82" s="17">
        <v>0.219669271295869</v>
      </c>
      <c r="AP82" s="17">
        <v>0.256447805098791</v>
      </c>
      <c r="AQ82" s="17">
        <v>0.22741783832078999</v>
      </c>
      <c r="AR82" s="17">
        <v>0.29445728119574999</v>
      </c>
      <c r="AS82" s="17">
        <v>0.22616712541695499</v>
      </c>
      <c r="AT82" s="17">
        <v>0.25080514439866303</v>
      </c>
      <c r="AU82" s="17">
        <v>0.28939862135933098</v>
      </c>
      <c r="AV82" s="17">
        <v>0.28477106826203202</v>
      </c>
      <c r="AW82" s="17">
        <v>0.20913268081454101</v>
      </c>
      <c r="AX82" s="17">
        <v>0.22725372139118599</v>
      </c>
      <c r="AY82" s="17">
        <v>0.20993877067819</v>
      </c>
      <c r="AZ82" s="17">
        <v>0.16937092441299001</v>
      </c>
      <c r="BA82" s="17">
        <v>0.179188889673006</v>
      </c>
      <c r="BB82" s="17">
        <v>0.26423852880292698</v>
      </c>
      <c r="BC82" s="17"/>
      <c r="BD82" s="17">
        <v>0.23113119914440999</v>
      </c>
      <c r="BE82" s="17">
        <v>0.28563342586101798</v>
      </c>
      <c r="BF82" s="17">
        <v>0.22301349723904701</v>
      </c>
      <c r="BG82" s="17"/>
      <c r="BH82" s="17">
        <v>0.24158930244689</v>
      </c>
      <c r="BI82" s="17">
        <v>0.19420068286150199</v>
      </c>
      <c r="BJ82" s="17">
        <v>0.27042995908076101</v>
      </c>
      <c r="BK82" s="17"/>
      <c r="BL82" s="17">
        <v>0.30142028354210498</v>
      </c>
      <c r="BM82" s="17">
        <v>0.20835207322978699</v>
      </c>
      <c r="BN82" s="17">
        <v>0.211327355548974</v>
      </c>
      <c r="BO82" s="17"/>
      <c r="BP82" s="17">
        <v>0.24190185619045701</v>
      </c>
      <c r="BQ82" s="17">
        <v>0.24333797490197101</v>
      </c>
      <c r="BR82" s="17"/>
      <c r="BS82" s="17">
        <v>0.201368603926876</v>
      </c>
      <c r="BT82" s="17">
        <v>0.22928515607276401</v>
      </c>
      <c r="BU82" s="17">
        <v>0.28118641675234501</v>
      </c>
      <c r="BV82" s="17">
        <v>0.23485872730650201</v>
      </c>
      <c r="BW82" s="17"/>
      <c r="BX82" s="17">
        <v>0.21119394916758</v>
      </c>
      <c r="BY82" s="17">
        <v>0.23354163501283401</v>
      </c>
      <c r="BZ82" s="17">
        <v>0.24446973571393801</v>
      </c>
      <c r="CA82" s="17"/>
      <c r="CB82" s="17">
        <v>0.21219162013576001</v>
      </c>
      <c r="CC82" s="17">
        <v>0.18059163940417</v>
      </c>
      <c r="CD82" s="17">
        <v>0.33241266693257199</v>
      </c>
      <c r="CE82" s="17">
        <v>0.19875563649626901</v>
      </c>
      <c r="CF82" s="17">
        <v>0.16056070614082099</v>
      </c>
      <c r="CG82" s="17">
        <v>0.32670439192739698</v>
      </c>
      <c r="CH82" s="17"/>
      <c r="CI82" s="17">
        <v>0.28626063991926698</v>
      </c>
      <c r="CJ82" s="17">
        <v>0.20848359532079699</v>
      </c>
      <c r="CK82" s="17">
        <v>0.293935939489395</v>
      </c>
      <c r="CL82" s="17">
        <v>0.23603852249558499</v>
      </c>
    </row>
    <row r="83" spans="2:90" x14ac:dyDescent="0.35">
      <c r="B83" t="s">
        <v>148</v>
      </c>
      <c r="C83" s="17">
        <v>0.10316158757856</v>
      </c>
      <c r="D83" s="17">
        <v>9.8747169630194503E-2</v>
      </c>
      <c r="E83" s="17">
        <v>0.106119880505151</v>
      </c>
      <c r="F83" s="17"/>
      <c r="G83" s="17">
        <v>7.3108163797851802E-2</v>
      </c>
      <c r="H83" s="17">
        <v>0.13858235630144</v>
      </c>
      <c r="I83" s="17">
        <v>0.108402395795964</v>
      </c>
      <c r="J83" s="17">
        <v>7.6072374589394795E-2</v>
      </c>
      <c r="K83" s="17">
        <v>9.9595952031591606E-2</v>
      </c>
      <c r="L83" s="17">
        <v>0.10954240005526</v>
      </c>
      <c r="M83" s="17">
        <v>0.106580404616524</v>
      </c>
      <c r="N83" s="17">
        <v>0.10986286489392599</v>
      </c>
      <c r="O83" s="17">
        <v>0.10542472412895799</v>
      </c>
      <c r="P83" s="17"/>
      <c r="Q83" s="17">
        <v>0.106084787947478</v>
      </c>
      <c r="R83" s="17">
        <v>7.1087658806144705E-2</v>
      </c>
      <c r="S83" s="17">
        <v>0.12266175236534201</v>
      </c>
      <c r="T83" s="17">
        <v>0.103382888210902</v>
      </c>
      <c r="U83" s="17"/>
      <c r="V83" s="17">
        <v>8.5325814493143498E-2</v>
      </c>
      <c r="W83" s="17">
        <v>0.113269681147264</v>
      </c>
      <c r="X83" s="17">
        <v>9.6933282271425697E-2</v>
      </c>
      <c r="Y83" s="17">
        <v>0.13319654236023401</v>
      </c>
      <c r="Z83" s="17">
        <v>0.12133159259573</v>
      </c>
      <c r="AA83" s="17">
        <v>9.3692532368864004E-2</v>
      </c>
      <c r="AB83" s="17">
        <v>9.7501443691255796E-2</v>
      </c>
      <c r="AC83" s="17">
        <v>0.135059451150042</v>
      </c>
      <c r="AD83" s="17">
        <v>8.4343860812198995E-2</v>
      </c>
      <c r="AE83" s="17"/>
      <c r="AF83" s="17">
        <v>8.6994639513523306E-2</v>
      </c>
      <c r="AG83" s="17">
        <v>0.112190525736168</v>
      </c>
      <c r="AH83" s="17">
        <v>0.106023614310174</v>
      </c>
      <c r="AI83" s="17">
        <v>0.14395527037644701</v>
      </c>
      <c r="AJ83" s="17">
        <v>0.118397881908352</v>
      </c>
      <c r="AK83" s="17">
        <v>9.3580920701354806E-2</v>
      </c>
      <c r="AL83" s="17"/>
      <c r="AM83" s="17">
        <v>0.132410984759083</v>
      </c>
      <c r="AN83" s="17">
        <v>0.14974324115271301</v>
      </c>
      <c r="AO83" s="17">
        <v>9.4856230499756805E-2</v>
      </c>
      <c r="AP83" s="17">
        <v>0.10415520765549401</v>
      </c>
      <c r="AQ83" s="17">
        <v>0.105901879359415</v>
      </c>
      <c r="AR83" s="17">
        <v>0.134915304818645</v>
      </c>
      <c r="AS83" s="17">
        <v>9.5985223033881198E-2</v>
      </c>
      <c r="AT83" s="17">
        <v>0.15836074700927</v>
      </c>
      <c r="AU83" s="17">
        <v>6.6156106753442898E-2</v>
      </c>
      <c r="AV83" s="17">
        <v>9.0400039632306597E-2</v>
      </c>
      <c r="AW83" s="17">
        <v>0.10579653578838601</v>
      </c>
      <c r="AX83" s="17">
        <v>9.0245581433089805E-2</v>
      </c>
      <c r="AY83" s="17">
        <v>0.106319325767991</v>
      </c>
      <c r="AZ83" s="17">
        <v>3.5367935762450897E-2</v>
      </c>
      <c r="BA83" s="17">
        <v>3.23582908080568E-2</v>
      </c>
      <c r="BB83" s="17">
        <v>8.1729884212866505E-2</v>
      </c>
      <c r="BC83" s="17"/>
      <c r="BD83" s="17">
        <v>9.0998304387096704E-2</v>
      </c>
      <c r="BE83" s="17">
        <v>0.110075416299727</v>
      </c>
      <c r="BF83" s="17">
        <v>0.108607977485043</v>
      </c>
      <c r="BG83" s="17"/>
      <c r="BH83" s="17">
        <v>0.102756484377364</v>
      </c>
      <c r="BI83" s="17">
        <v>0.103096202467187</v>
      </c>
      <c r="BJ83" s="17">
        <v>8.4272668261316103E-2</v>
      </c>
      <c r="BK83" s="17"/>
      <c r="BL83" s="17">
        <v>0.14801414910057101</v>
      </c>
      <c r="BM83" s="17">
        <v>8.0315765582338994E-2</v>
      </c>
      <c r="BN83" s="17">
        <v>0.107981950320863</v>
      </c>
      <c r="BO83" s="17"/>
      <c r="BP83" s="17">
        <v>0.114097318492814</v>
      </c>
      <c r="BQ83" s="17">
        <v>0.10835391753066299</v>
      </c>
      <c r="BR83" s="17"/>
      <c r="BS83" s="17">
        <v>6.6016147655481E-2</v>
      </c>
      <c r="BT83" s="17">
        <v>9.2853691139844693E-2</v>
      </c>
      <c r="BU83" s="17">
        <v>0.11303643874282</v>
      </c>
      <c r="BV83" s="17">
        <v>0.11663491835763699</v>
      </c>
      <c r="BW83" s="17"/>
      <c r="BX83" s="17">
        <v>0.14877299436330799</v>
      </c>
      <c r="BY83" s="17">
        <v>0.13237686915952299</v>
      </c>
      <c r="BZ83" s="17">
        <v>9.6847645941964197E-2</v>
      </c>
      <c r="CA83" s="17"/>
      <c r="CB83" s="17">
        <v>5.1649507872749599E-2</v>
      </c>
      <c r="CC83" s="17">
        <v>7.9157637017718593E-2</v>
      </c>
      <c r="CD83" s="17">
        <v>0.198108072697641</v>
      </c>
      <c r="CE83" s="17">
        <v>6.6246481061091697E-2</v>
      </c>
      <c r="CF83" s="17">
        <v>3.42867769320555E-2</v>
      </c>
      <c r="CG83" s="17">
        <v>0.152560307590725</v>
      </c>
      <c r="CH83" s="17"/>
      <c r="CI83" s="17">
        <v>9.5880490939620797E-2</v>
      </c>
      <c r="CJ83" s="17">
        <v>9.7401114258447205E-2</v>
      </c>
      <c r="CK83" s="17">
        <v>0.143860345033652</v>
      </c>
      <c r="CL83" s="17">
        <v>9.7359797112368501E-2</v>
      </c>
    </row>
    <row r="84" spans="2:90" x14ac:dyDescent="0.35">
      <c r="B84" t="s">
        <v>149</v>
      </c>
      <c r="C84" s="17">
        <v>4.5688709142957397E-2</v>
      </c>
      <c r="D84" s="17">
        <v>4.9552105318943503E-2</v>
      </c>
      <c r="E84" s="17">
        <v>3.96309018157266E-2</v>
      </c>
      <c r="F84" s="17"/>
      <c r="G84" s="17">
        <v>3.1752379057185302E-2</v>
      </c>
      <c r="H84" s="17">
        <v>3.1499698589844402E-2</v>
      </c>
      <c r="I84" s="17">
        <v>4.3388897797705897E-2</v>
      </c>
      <c r="J84" s="17">
        <v>5.4639359249182597E-2</v>
      </c>
      <c r="K84" s="17">
        <v>4.4307858604214899E-2</v>
      </c>
      <c r="L84" s="17">
        <v>5.7492240705417301E-2</v>
      </c>
      <c r="M84" s="17">
        <v>3.9690173250160797E-2</v>
      </c>
      <c r="N84" s="17">
        <v>5.8360755944812999E-2</v>
      </c>
      <c r="O84" s="17">
        <v>4.8355542564300198E-2</v>
      </c>
      <c r="P84" s="17"/>
      <c r="Q84" s="17">
        <v>4.1690368556385998E-2</v>
      </c>
      <c r="R84" s="17">
        <v>1.4154244099366799E-2</v>
      </c>
      <c r="S84" s="17">
        <v>4.8259192720543402E-2</v>
      </c>
      <c r="T84" s="17">
        <v>4.7913988982937597E-2</v>
      </c>
      <c r="U84" s="17"/>
      <c r="V84" s="17">
        <v>4.7459034384165398E-2</v>
      </c>
      <c r="W84" s="17">
        <v>2.61397425461414E-2</v>
      </c>
      <c r="X84" s="17">
        <v>6.3224404122710798E-2</v>
      </c>
      <c r="Y84" s="17">
        <v>3.1208514175166398E-2</v>
      </c>
      <c r="Z84" s="17">
        <v>4.9566180125093201E-2</v>
      </c>
      <c r="AA84" s="17">
        <v>5.5874709344405402E-2</v>
      </c>
      <c r="AB84" s="17">
        <v>5.0274531669592101E-2</v>
      </c>
      <c r="AC84" s="17">
        <v>6.7374431381920702E-2</v>
      </c>
      <c r="AD84" s="17">
        <v>4.34999022873446E-2</v>
      </c>
      <c r="AE84" s="17"/>
      <c r="AF84" s="17">
        <v>5.9162831779869002E-2</v>
      </c>
      <c r="AG84" s="17">
        <v>4.7401605279186201E-2</v>
      </c>
      <c r="AH84" s="17">
        <v>2.9132935807976001E-2</v>
      </c>
      <c r="AI84" s="17">
        <v>2.63390027045937E-2</v>
      </c>
      <c r="AJ84" s="17">
        <v>4.2624874030323799E-2</v>
      </c>
      <c r="AK84" s="17">
        <v>4.3280863493050999E-2</v>
      </c>
      <c r="AL84" s="17"/>
      <c r="AM84" s="17">
        <v>5.56641883109701E-2</v>
      </c>
      <c r="AN84" s="17">
        <v>9.3705282944929594E-2</v>
      </c>
      <c r="AO84" s="17">
        <v>0.119160851001512</v>
      </c>
      <c r="AP84" s="17">
        <v>6.8242014719155905E-2</v>
      </c>
      <c r="AQ84" s="17">
        <v>4.1877005791296898E-2</v>
      </c>
      <c r="AR84" s="17">
        <v>1.43252076469743E-2</v>
      </c>
      <c r="AS84" s="17">
        <v>5.3730614303228598E-2</v>
      </c>
      <c r="AT84" s="17">
        <v>1.20378360155672E-2</v>
      </c>
      <c r="AU84" s="17">
        <v>4.5226905366069103E-2</v>
      </c>
      <c r="AV84" s="17">
        <v>3.71568979793419E-2</v>
      </c>
      <c r="AW84" s="17">
        <v>5.5845798167689698E-2</v>
      </c>
      <c r="AX84" s="17">
        <v>3.9755827333974397E-2</v>
      </c>
      <c r="AY84" s="17">
        <v>1.6798524439691299E-2</v>
      </c>
      <c r="AZ84" s="17">
        <v>2.8871356194989501E-2</v>
      </c>
      <c r="BA84" s="17">
        <v>1.1924077254191799E-2</v>
      </c>
      <c r="BB84" s="17">
        <v>1.6140118525768202E-2</v>
      </c>
      <c r="BC84" s="17"/>
      <c r="BD84" s="17">
        <v>4.7542294471804997E-2</v>
      </c>
      <c r="BE84" s="17">
        <v>3.9883447970534502E-2</v>
      </c>
      <c r="BF84" s="17">
        <v>4.7181991992228098E-2</v>
      </c>
      <c r="BG84" s="17"/>
      <c r="BH84" s="17">
        <v>4.6029867038894202E-2</v>
      </c>
      <c r="BI84" s="17">
        <v>2.99906943557945E-2</v>
      </c>
      <c r="BJ84" s="17">
        <v>3.44382278405021E-2</v>
      </c>
      <c r="BK84" s="17"/>
      <c r="BL84" s="17">
        <v>3.357200824414E-2</v>
      </c>
      <c r="BM84" s="17">
        <v>4.1038078748874503E-2</v>
      </c>
      <c r="BN84" s="17">
        <v>4.0405637451070203E-2</v>
      </c>
      <c r="BO84" s="17"/>
      <c r="BP84" s="17">
        <v>2.7864355686543298E-2</v>
      </c>
      <c r="BQ84" s="17">
        <v>5.0200662739939499E-2</v>
      </c>
      <c r="BR84" s="17"/>
      <c r="BS84" s="17">
        <v>4.2135027067342103E-2</v>
      </c>
      <c r="BT84" s="17">
        <v>3.1797418357265197E-2</v>
      </c>
      <c r="BU84" s="17">
        <v>5.0366929936105198E-2</v>
      </c>
      <c r="BV84" s="17">
        <v>5.3761086372268597E-2</v>
      </c>
      <c r="BW84" s="17"/>
      <c r="BX84" s="17">
        <v>5.57430111368434E-2</v>
      </c>
      <c r="BY84" s="17">
        <v>6.8644287605346202E-2</v>
      </c>
      <c r="BZ84" s="17">
        <v>4.3282016866090699E-2</v>
      </c>
      <c r="CA84" s="17"/>
      <c r="CB84" s="17">
        <v>1.05301345653832E-2</v>
      </c>
      <c r="CC84" s="17">
        <v>1.00465115891479E-2</v>
      </c>
      <c r="CD84" s="17">
        <v>0.123220723378397</v>
      </c>
      <c r="CE84" s="17">
        <v>1.4643069015494101E-2</v>
      </c>
      <c r="CF84" s="17">
        <v>1.35472558258202E-2</v>
      </c>
      <c r="CG84" s="17">
        <v>7.7428461669344001E-2</v>
      </c>
      <c r="CH84" s="17"/>
      <c r="CI84" s="17">
        <v>3.6673607448850301E-2</v>
      </c>
      <c r="CJ84" s="17">
        <v>7.6451915922963701E-2</v>
      </c>
      <c r="CK84" s="17">
        <v>4.0660310715086002E-2</v>
      </c>
      <c r="CL84" s="17">
        <v>3.0906022335873799E-2</v>
      </c>
    </row>
    <row r="85" spans="2:90" x14ac:dyDescent="0.35">
      <c r="B85" t="s">
        <v>150</v>
      </c>
      <c r="C85" s="17">
        <v>6.9699906884666193E-2</v>
      </c>
      <c r="D85" s="17">
        <v>7.2037136641796506E-2</v>
      </c>
      <c r="E85" s="17">
        <v>6.6415943085191401E-2</v>
      </c>
      <c r="F85" s="17"/>
      <c r="G85" s="17">
        <v>0.18338221140071601</v>
      </c>
      <c r="H85" s="17">
        <v>0.12468348516849601</v>
      </c>
      <c r="I85" s="17">
        <v>5.4864870234345199E-2</v>
      </c>
      <c r="J85" s="17">
        <v>6.7562826286259994E-2</v>
      </c>
      <c r="K85" s="17">
        <v>4.3862593050718303E-2</v>
      </c>
      <c r="L85" s="17">
        <v>4.0617673352301598E-2</v>
      </c>
      <c r="M85" s="17">
        <v>3.0287392560051501E-2</v>
      </c>
      <c r="N85" s="17">
        <v>4.5623159723744401E-2</v>
      </c>
      <c r="O85" s="17">
        <v>4.5321569312905902E-2</v>
      </c>
      <c r="P85" s="17"/>
      <c r="Q85" s="17">
        <v>6.6008807003429398E-2</v>
      </c>
      <c r="R85" s="17">
        <v>3.0131317905694899E-2</v>
      </c>
      <c r="S85" s="17">
        <v>7.2801866809828794E-2</v>
      </c>
      <c r="T85" s="17">
        <v>7.0551005741060602E-2</v>
      </c>
      <c r="U85" s="17"/>
      <c r="V85" s="17">
        <v>6.3996863896050901E-2</v>
      </c>
      <c r="W85" s="17">
        <v>7.6197469904123002E-2</v>
      </c>
      <c r="X85" s="17">
        <v>6.8648147395801107E-2</v>
      </c>
      <c r="Y85" s="17">
        <v>5.6334710218868198E-2</v>
      </c>
      <c r="Z85" s="17">
        <v>3.8935369005385599E-2</v>
      </c>
      <c r="AA85" s="17">
        <v>6.92091119995253E-2</v>
      </c>
      <c r="AB85" s="17">
        <v>8.4697743718996493E-2</v>
      </c>
      <c r="AC85" s="17">
        <v>6.3850964370109897E-2</v>
      </c>
      <c r="AD85" s="17">
        <v>9.1632688184740907E-2</v>
      </c>
      <c r="AE85" s="17"/>
      <c r="AF85" s="17">
        <v>7.3210969632934206E-2</v>
      </c>
      <c r="AG85" s="17">
        <v>6.2329388067094101E-2</v>
      </c>
      <c r="AH85" s="17">
        <v>0.12452138238666</v>
      </c>
      <c r="AI85" s="17">
        <v>6.6989960277586899E-2</v>
      </c>
      <c r="AJ85" s="17">
        <v>9.8098971728357506E-2</v>
      </c>
      <c r="AK85" s="17">
        <v>3.9511690324001598E-2</v>
      </c>
      <c r="AL85" s="17"/>
      <c r="AM85" s="17">
        <v>0.10051287299466</v>
      </c>
      <c r="AN85" s="17">
        <v>7.4072711874762595E-2</v>
      </c>
      <c r="AO85" s="17">
        <v>6.2872487707914995E-2</v>
      </c>
      <c r="AP85" s="17">
        <v>5.4723614106962901E-2</v>
      </c>
      <c r="AQ85" s="17">
        <v>4.7479679196066799E-2</v>
      </c>
      <c r="AR85" s="17">
        <v>5.33627456785336E-2</v>
      </c>
      <c r="AS85" s="17">
        <v>5.1344107545010099E-2</v>
      </c>
      <c r="AT85" s="17">
        <v>6.3219499794027301E-2</v>
      </c>
      <c r="AU85" s="17">
        <v>5.7250278826710597E-2</v>
      </c>
      <c r="AV85" s="17">
        <v>5.8547704709002897E-2</v>
      </c>
      <c r="AW85" s="17">
        <v>8.5052324385324798E-2</v>
      </c>
      <c r="AX85" s="17">
        <v>6.0651270068248601E-2</v>
      </c>
      <c r="AY85" s="17">
        <v>8.1468905836932504E-2</v>
      </c>
      <c r="AZ85" s="17">
        <v>0.180772260389543</v>
      </c>
      <c r="BA85" s="17">
        <v>6.7445230674903003E-2</v>
      </c>
      <c r="BB85" s="17">
        <v>5.1109529712981397E-2</v>
      </c>
      <c r="BC85" s="17"/>
      <c r="BD85" s="17">
        <v>4.9500932322528397E-2</v>
      </c>
      <c r="BE85" s="17">
        <v>0.121199070501741</v>
      </c>
      <c r="BF85" s="17">
        <v>4.4645963416201299E-2</v>
      </c>
      <c r="BG85" s="17"/>
      <c r="BH85" s="17">
        <v>6.3101719598169403E-2</v>
      </c>
      <c r="BI85" s="17">
        <v>4.28941890820526E-2</v>
      </c>
      <c r="BJ85" s="17">
        <v>5.5826180850954803E-2</v>
      </c>
      <c r="BK85" s="17"/>
      <c r="BL85" s="17">
        <v>4.3939277465385201E-2</v>
      </c>
      <c r="BM85" s="17">
        <v>2.7977343140775001E-2</v>
      </c>
      <c r="BN85" s="17">
        <v>3.7323711382557599E-2</v>
      </c>
      <c r="BO85" s="17"/>
      <c r="BP85" s="17">
        <v>8.0097307166291001E-2</v>
      </c>
      <c r="BQ85" s="17">
        <v>7.1590610497140897E-2</v>
      </c>
      <c r="BR85" s="17"/>
      <c r="BS85" s="17">
        <v>2.74740975683988E-2</v>
      </c>
      <c r="BT85" s="17">
        <v>6.4463980402771098E-2</v>
      </c>
      <c r="BU85" s="17">
        <v>6.5454531939291197E-2</v>
      </c>
      <c r="BV85" s="17">
        <v>8.1294273236363596E-2</v>
      </c>
      <c r="BW85" s="17"/>
      <c r="BX85" s="17">
        <v>4.0409654053057902E-2</v>
      </c>
      <c r="BY85" s="17">
        <v>0.100919009236925</v>
      </c>
      <c r="BZ85" s="17">
        <v>7.0683223866813097E-2</v>
      </c>
      <c r="CA85" s="17"/>
      <c r="CB85" s="17">
        <v>4.2255173445789503E-2</v>
      </c>
      <c r="CC85" s="17">
        <v>7.5068685473229604E-2</v>
      </c>
      <c r="CD85" s="17">
        <v>0.131846323627927</v>
      </c>
      <c r="CE85" s="17">
        <v>5.0022960316111698E-2</v>
      </c>
      <c r="CF85" s="17">
        <v>2.02206649650403E-2</v>
      </c>
      <c r="CG85" s="17">
        <v>6.8344916655766003E-2</v>
      </c>
      <c r="CH85" s="17"/>
      <c r="CI85" s="17">
        <v>9.9178140328843103E-2</v>
      </c>
      <c r="CJ85" s="17">
        <v>6.7271004262248094E-2</v>
      </c>
      <c r="CK85" s="17">
        <v>8.7605625897197198E-2</v>
      </c>
      <c r="CL85" s="17">
        <v>5.9753050687265198E-2</v>
      </c>
    </row>
    <row r="86" spans="2:90" x14ac:dyDescent="0.35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</row>
    <row r="87" spans="2:90" x14ac:dyDescent="0.35">
      <c r="B87" s="6" t="s">
        <v>155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</row>
    <row r="88" spans="2:90" x14ac:dyDescent="0.35">
      <c r="B88" s="24" t="s">
        <v>130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</row>
    <row r="89" spans="2:90" x14ac:dyDescent="0.35">
      <c r="B89" t="s">
        <v>146</v>
      </c>
      <c r="C89" s="17">
        <v>0.29454805470786899</v>
      </c>
      <c r="D89" s="17">
        <v>0.29165180828139903</v>
      </c>
      <c r="E89" s="17">
        <v>0.301712063496681</v>
      </c>
      <c r="F89" s="17"/>
      <c r="G89" s="17">
        <v>0.201948220259866</v>
      </c>
      <c r="H89" s="17">
        <v>0.21901058229618101</v>
      </c>
      <c r="I89" s="17">
        <v>0.34203419432436699</v>
      </c>
      <c r="J89" s="17">
        <v>0.340189072182987</v>
      </c>
      <c r="K89" s="17">
        <v>0.316778701702215</v>
      </c>
      <c r="L89" s="17">
        <v>0.23816739777315299</v>
      </c>
      <c r="M89" s="17">
        <v>0.35658193733390497</v>
      </c>
      <c r="N89" s="17">
        <v>0.28568922921947798</v>
      </c>
      <c r="O89" s="17">
        <v>0.34481012315711901</v>
      </c>
      <c r="P89" s="17"/>
      <c r="Q89" s="17">
        <v>0.37823527925397799</v>
      </c>
      <c r="R89" s="17">
        <v>0.47720345074957798</v>
      </c>
      <c r="S89" s="17">
        <v>0.38701514770273998</v>
      </c>
      <c r="T89" s="17">
        <v>0.272500877702818</v>
      </c>
      <c r="U89" s="17"/>
      <c r="V89" s="17">
        <v>0.35050175140635598</v>
      </c>
      <c r="W89" s="17">
        <v>0.29266503235334701</v>
      </c>
      <c r="X89" s="17">
        <v>0.28108573122344699</v>
      </c>
      <c r="Y89" s="17">
        <v>0.229677855085551</v>
      </c>
      <c r="Z89" s="17">
        <v>0.28876824972312598</v>
      </c>
      <c r="AA89" s="17">
        <v>0.30101043958406498</v>
      </c>
      <c r="AB89" s="17">
        <v>0.24615482468800801</v>
      </c>
      <c r="AC89" s="17">
        <v>0.25977210332110001</v>
      </c>
      <c r="AD89" s="17">
        <v>0.33395191327962198</v>
      </c>
      <c r="AE89" s="17"/>
      <c r="AF89" s="17">
        <v>0.28466542705060199</v>
      </c>
      <c r="AG89" s="17">
        <v>0.29146976234720701</v>
      </c>
      <c r="AH89" s="17">
        <v>0.23965091437867</v>
      </c>
      <c r="AI89" s="17">
        <v>0.31325040770115098</v>
      </c>
      <c r="AJ89" s="17">
        <v>0.26460947020007197</v>
      </c>
      <c r="AK89" s="17">
        <v>0.33379485565056599</v>
      </c>
      <c r="AL89" s="17"/>
      <c r="AM89" s="17">
        <v>0.348081055858738</v>
      </c>
      <c r="AN89" s="17">
        <v>0.27315184746108101</v>
      </c>
      <c r="AO89" s="17">
        <v>0.27393061827238802</v>
      </c>
      <c r="AP89" s="17">
        <v>0.38185798208236299</v>
      </c>
      <c r="AQ89" s="17">
        <v>0.38037301141728302</v>
      </c>
      <c r="AR89" s="17">
        <v>0.288503989145869</v>
      </c>
      <c r="AS89" s="17">
        <v>0.25403852547110001</v>
      </c>
      <c r="AT89" s="17">
        <v>0.26784551404650098</v>
      </c>
      <c r="AU89" s="17">
        <v>0.295820860750865</v>
      </c>
      <c r="AV89" s="17">
        <v>0.306506338544562</v>
      </c>
      <c r="AW89" s="17">
        <v>0.28254967750736898</v>
      </c>
      <c r="AX89" s="17">
        <v>0.30583147311069397</v>
      </c>
      <c r="AY89" s="17">
        <v>0.308266784850242</v>
      </c>
      <c r="AZ89" s="17">
        <v>0.33797610183961901</v>
      </c>
      <c r="BA89" s="17">
        <v>0.21891305909772901</v>
      </c>
      <c r="BB89" s="17">
        <v>0.31940450216211203</v>
      </c>
      <c r="BC89" s="17"/>
      <c r="BD89" s="17">
        <v>0.31768614197976403</v>
      </c>
      <c r="BE89" s="17">
        <v>0.25487671215489999</v>
      </c>
      <c r="BF89" s="17">
        <v>0.30522573036716</v>
      </c>
      <c r="BG89" s="17"/>
      <c r="BH89" s="17">
        <v>0.29165646717655103</v>
      </c>
      <c r="BI89" s="17">
        <v>0.35998365422465001</v>
      </c>
      <c r="BJ89" s="17">
        <v>0.27124030828950901</v>
      </c>
      <c r="BK89" s="17"/>
      <c r="BL89" s="17">
        <v>0.29529391837836599</v>
      </c>
      <c r="BM89" s="17">
        <v>0.29498916299600902</v>
      </c>
      <c r="BN89" s="17">
        <v>0.38569338530706798</v>
      </c>
      <c r="BO89" s="17"/>
      <c r="BP89" s="17">
        <v>0.27865259709914503</v>
      </c>
      <c r="BQ89" s="17">
        <v>0.296627661856319</v>
      </c>
      <c r="BR89" s="17"/>
      <c r="BS89" s="17">
        <v>0.31983357274060698</v>
      </c>
      <c r="BT89" s="17">
        <v>0.29930893697676503</v>
      </c>
      <c r="BU89" s="17">
        <v>0.26609035635627398</v>
      </c>
      <c r="BV89" s="17">
        <v>0.30291472139003001</v>
      </c>
      <c r="BW89" s="17"/>
      <c r="BX89" s="17">
        <v>0.31719449550207002</v>
      </c>
      <c r="BY89" s="17">
        <v>0.261888976978432</v>
      </c>
      <c r="BZ89" s="17">
        <v>0.29431141708660202</v>
      </c>
      <c r="CA89" s="17"/>
      <c r="CB89" s="17">
        <v>0.258383155736088</v>
      </c>
      <c r="CC89" s="17">
        <v>0.37717173715653002</v>
      </c>
      <c r="CD89" s="17">
        <v>0.147100998845655</v>
      </c>
      <c r="CE89" s="17">
        <v>0.342701646638298</v>
      </c>
      <c r="CF89" s="17">
        <v>0.49377410728493898</v>
      </c>
      <c r="CG89" s="17">
        <v>0.238822290370301</v>
      </c>
      <c r="CH89" s="17"/>
      <c r="CI89" s="17">
        <v>0.268649376588661</v>
      </c>
      <c r="CJ89" s="17">
        <v>0.33373173041776599</v>
      </c>
      <c r="CK89" s="17">
        <v>0.24067142163237201</v>
      </c>
      <c r="CL89" s="17">
        <v>0.291588816495224</v>
      </c>
    </row>
    <row r="90" spans="2:90" x14ac:dyDescent="0.35">
      <c r="B90" t="s">
        <v>147</v>
      </c>
      <c r="C90" s="17">
        <v>0.34733340057555101</v>
      </c>
      <c r="D90" s="17">
        <v>0.33830606847899197</v>
      </c>
      <c r="E90" s="17">
        <v>0.35360574269054101</v>
      </c>
      <c r="F90" s="17"/>
      <c r="G90" s="17">
        <v>0.34920811982118299</v>
      </c>
      <c r="H90" s="17">
        <v>0.36170368462114699</v>
      </c>
      <c r="I90" s="17">
        <v>0.285665150621294</v>
      </c>
      <c r="J90" s="17">
        <v>0.36495756584323003</v>
      </c>
      <c r="K90" s="17">
        <v>0.37968961275345198</v>
      </c>
      <c r="L90" s="17">
        <v>0.31970790636333901</v>
      </c>
      <c r="M90" s="17">
        <v>0.37800168494538899</v>
      </c>
      <c r="N90" s="17">
        <v>0.34672948897057798</v>
      </c>
      <c r="O90" s="17">
        <v>0.33903648465481401</v>
      </c>
      <c r="P90" s="17"/>
      <c r="Q90" s="17">
        <v>0.346321025832453</v>
      </c>
      <c r="R90" s="17">
        <v>0.29658527742479202</v>
      </c>
      <c r="S90" s="17">
        <v>0.30531585940391598</v>
      </c>
      <c r="T90" s="17">
        <v>0.34964736322526002</v>
      </c>
      <c r="U90" s="17"/>
      <c r="V90" s="17">
        <v>0.33503484086079999</v>
      </c>
      <c r="W90" s="17">
        <v>0.34719301141629599</v>
      </c>
      <c r="X90" s="17">
        <v>0.36415611315165097</v>
      </c>
      <c r="Y90" s="17">
        <v>0.38227845762507501</v>
      </c>
      <c r="Z90" s="17">
        <v>0.317674248832642</v>
      </c>
      <c r="AA90" s="17">
        <v>0.34471525243708001</v>
      </c>
      <c r="AB90" s="17">
        <v>0.32937209795202299</v>
      </c>
      <c r="AC90" s="17">
        <v>0.35078964436170401</v>
      </c>
      <c r="AD90" s="17">
        <v>0.35764429866915898</v>
      </c>
      <c r="AE90" s="17"/>
      <c r="AF90" s="17">
        <v>0.29537745584386399</v>
      </c>
      <c r="AG90" s="17">
        <v>0.40421618600523401</v>
      </c>
      <c r="AH90" s="17">
        <v>0.39839597020247502</v>
      </c>
      <c r="AI90" s="17">
        <v>0.28749227859649401</v>
      </c>
      <c r="AJ90" s="17">
        <v>0.33400255669666801</v>
      </c>
      <c r="AK90" s="17">
        <v>0.354873063884519</v>
      </c>
      <c r="AL90" s="17"/>
      <c r="AM90" s="17">
        <v>0.31246524569363898</v>
      </c>
      <c r="AN90" s="17">
        <v>0.36633589054335303</v>
      </c>
      <c r="AO90" s="17">
        <v>0.360650777912221</v>
      </c>
      <c r="AP90" s="17">
        <v>0.316624040056176</v>
      </c>
      <c r="AQ90" s="17">
        <v>0.30250560181324998</v>
      </c>
      <c r="AR90" s="17">
        <v>0.37487194373392801</v>
      </c>
      <c r="AS90" s="17">
        <v>0.35146532890597598</v>
      </c>
      <c r="AT90" s="17">
        <v>0.32307935515332897</v>
      </c>
      <c r="AU90" s="17">
        <v>0.37016860538493301</v>
      </c>
      <c r="AV90" s="17">
        <v>0.34734648017528502</v>
      </c>
      <c r="AW90" s="17">
        <v>0.36614128630538501</v>
      </c>
      <c r="AX90" s="17">
        <v>0.32961817274780503</v>
      </c>
      <c r="AY90" s="17">
        <v>0.360063795599317</v>
      </c>
      <c r="AZ90" s="17">
        <v>0.43844335061745698</v>
      </c>
      <c r="BA90" s="17">
        <v>0.46280520196751401</v>
      </c>
      <c r="BB90" s="17">
        <v>0.35695247630594401</v>
      </c>
      <c r="BC90" s="17"/>
      <c r="BD90" s="17">
        <v>0.36638372188371998</v>
      </c>
      <c r="BE90" s="17">
        <v>0.3392411485772</v>
      </c>
      <c r="BF90" s="17">
        <v>0.33856258088293301</v>
      </c>
      <c r="BG90" s="17"/>
      <c r="BH90" s="17">
        <v>0.34741928002792899</v>
      </c>
      <c r="BI90" s="17">
        <v>0.33871429737341502</v>
      </c>
      <c r="BJ90" s="17">
        <v>0.387632330619681</v>
      </c>
      <c r="BK90" s="17"/>
      <c r="BL90" s="17">
        <v>0.35502765453497898</v>
      </c>
      <c r="BM90" s="17">
        <v>0.35958946757094401</v>
      </c>
      <c r="BN90" s="17">
        <v>0.34112947299763302</v>
      </c>
      <c r="BO90" s="17"/>
      <c r="BP90" s="17">
        <v>0.34508911252458102</v>
      </c>
      <c r="BQ90" s="17">
        <v>0.33835241893465401</v>
      </c>
      <c r="BR90" s="17"/>
      <c r="BS90" s="17">
        <v>0.32236780829685202</v>
      </c>
      <c r="BT90" s="17">
        <v>0.36810417911443</v>
      </c>
      <c r="BU90" s="17">
        <v>0.37179969276467301</v>
      </c>
      <c r="BV90" s="17">
        <v>0.335765020437432</v>
      </c>
      <c r="BW90" s="17"/>
      <c r="BX90" s="17">
        <v>0.32286835971819999</v>
      </c>
      <c r="BY90" s="17">
        <v>0.32854369834681801</v>
      </c>
      <c r="BZ90" s="17">
        <v>0.35091174848663897</v>
      </c>
      <c r="CA90" s="17"/>
      <c r="CB90" s="17">
        <v>0.33131599861241401</v>
      </c>
      <c r="CC90" s="17">
        <v>0.31830776314944498</v>
      </c>
      <c r="CD90" s="17">
        <v>0.32196267480727397</v>
      </c>
      <c r="CE90" s="17">
        <v>0.41732356084310501</v>
      </c>
      <c r="CF90" s="17">
        <v>0.36015620143106097</v>
      </c>
      <c r="CG90" s="17">
        <v>0.34987954949779199</v>
      </c>
      <c r="CH90" s="17"/>
      <c r="CI90" s="17">
        <v>0.32373006320992598</v>
      </c>
      <c r="CJ90" s="17">
        <v>0.33314488278340398</v>
      </c>
      <c r="CK90" s="17">
        <v>0.38508985494616499</v>
      </c>
      <c r="CL90" s="17">
        <v>0.35094737337725901</v>
      </c>
    </row>
    <row r="91" spans="2:90" x14ac:dyDescent="0.35">
      <c r="B91" t="s">
        <v>148</v>
      </c>
      <c r="C91" s="17">
        <v>0.20404972245255401</v>
      </c>
      <c r="D91" s="17">
        <v>0.211934671602448</v>
      </c>
      <c r="E91" s="17">
        <v>0.19592604441585701</v>
      </c>
      <c r="F91" s="17"/>
      <c r="G91" s="17">
        <v>0.18860639864300099</v>
      </c>
      <c r="H91" s="17">
        <v>0.219170571323651</v>
      </c>
      <c r="I91" s="17">
        <v>0.206176394903516</v>
      </c>
      <c r="J91" s="17">
        <v>0.176413893227404</v>
      </c>
      <c r="K91" s="17">
        <v>0.176102667107499</v>
      </c>
      <c r="L91" s="17">
        <v>0.262121332165485</v>
      </c>
      <c r="M91" s="17">
        <v>0.16435856563846199</v>
      </c>
      <c r="N91" s="17">
        <v>0.244451701813612</v>
      </c>
      <c r="O91" s="17">
        <v>0.196292817629003</v>
      </c>
      <c r="P91" s="17"/>
      <c r="Q91" s="17">
        <v>0.15903461066048499</v>
      </c>
      <c r="R91" s="17">
        <v>0.14533712107965499</v>
      </c>
      <c r="S91" s="17">
        <v>0.21012502193332999</v>
      </c>
      <c r="T91" s="17">
        <v>0.21601067087888501</v>
      </c>
      <c r="U91" s="17"/>
      <c r="V91" s="17">
        <v>0.187068995730231</v>
      </c>
      <c r="W91" s="17">
        <v>0.16971051194895101</v>
      </c>
      <c r="X91" s="17">
        <v>0.23074831647585001</v>
      </c>
      <c r="Y91" s="17">
        <v>0.194238373432775</v>
      </c>
      <c r="Z91" s="17">
        <v>0.26120051822191198</v>
      </c>
      <c r="AA91" s="17">
        <v>0.18096297566880001</v>
      </c>
      <c r="AB91" s="17">
        <v>0.26192881385585798</v>
      </c>
      <c r="AC91" s="17">
        <v>0.20291081830166599</v>
      </c>
      <c r="AD91" s="17">
        <v>0.190211823162003</v>
      </c>
      <c r="AE91" s="17"/>
      <c r="AF91" s="17">
        <v>0.21580252218866</v>
      </c>
      <c r="AG91" s="17">
        <v>0.17080101136796799</v>
      </c>
      <c r="AH91" s="17">
        <v>0.19952008089380499</v>
      </c>
      <c r="AI91" s="17">
        <v>0.24259765690413501</v>
      </c>
      <c r="AJ91" s="17">
        <v>0.246164610143076</v>
      </c>
      <c r="AK91" s="17">
        <v>0.184672444047146</v>
      </c>
      <c r="AL91" s="17"/>
      <c r="AM91" s="17">
        <v>0.18171584253332701</v>
      </c>
      <c r="AN91" s="17">
        <v>0.20464868273973499</v>
      </c>
      <c r="AO91" s="17">
        <v>0.20084730505447301</v>
      </c>
      <c r="AP91" s="17">
        <v>0.18073522367303699</v>
      </c>
      <c r="AQ91" s="17">
        <v>0.17508883464688399</v>
      </c>
      <c r="AR91" s="17">
        <v>0.22041587012686301</v>
      </c>
      <c r="AS91" s="17">
        <v>0.23781543465577801</v>
      </c>
      <c r="AT91" s="17">
        <v>0.217023758157049</v>
      </c>
      <c r="AU91" s="17">
        <v>0.19432004632087799</v>
      </c>
      <c r="AV91" s="17">
        <v>0.186905123990009</v>
      </c>
      <c r="AW91" s="17">
        <v>0.22407966566878501</v>
      </c>
      <c r="AX91" s="17">
        <v>0.24248714487216</v>
      </c>
      <c r="AY91" s="17">
        <v>0.178739781518618</v>
      </c>
      <c r="AZ91" s="17">
        <v>0.175053851845658</v>
      </c>
      <c r="BA91" s="17">
        <v>0.15294835926193201</v>
      </c>
      <c r="BB91" s="17">
        <v>0.220890975971198</v>
      </c>
      <c r="BC91" s="17"/>
      <c r="BD91" s="17">
        <v>0.21386083900587199</v>
      </c>
      <c r="BE91" s="17">
        <v>0.198712728613232</v>
      </c>
      <c r="BF91" s="17">
        <v>0.204824133731877</v>
      </c>
      <c r="BG91" s="17"/>
      <c r="BH91" s="17">
        <v>0.20749887681175</v>
      </c>
      <c r="BI91" s="17">
        <v>0.20115647124264299</v>
      </c>
      <c r="BJ91" s="17">
        <v>0.175628432904024</v>
      </c>
      <c r="BK91" s="17"/>
      <c r="BL91" s="17">
        <v>0.18406911588105501</v>
      </c>
      <c r="BM91" s="17">
        <v>0.246708155173785</v>
      </c>
      <c r="BN91" s="17">
        <v>0.177507914596226</v>
      </c>
      <c r="BO91" s="17"/>
      <c r="BP91" s="17">
        <v>0.22892276333155101</v>
      </c>
      <c r="BQ91" s="17">
        <v>0.19115845493828701</v>
      </c>
      <c r="BR91" s="17"/>
      <c r="BS91" s="17">
        <v>0.22495105815522801</v>
      </c>
      <c r="BT91" s="17">
        <v>0.20421516127099801</v>
      </c>
      <c r="BU91" s="17">
        <v>0.22227314749743399</v>
      </c>
      <c r="BV91" s="17">
        <v>0.18854811583727399</v>
      </c>
      <c r="BW91" s="17"/>
      <c r="BX91" s="17">
        <v>0.21376885048564501</v>
      </c>
      <c r="BY91" s="17">
        <v>0.189577316319686</v>
      </c>
      <c r="BZ91" s="17">
        <v>0.20397619723174601</v>
      </c>
      <c r="CA91" s="17"/>
      <c r="CB91" s="17">
        <v>0.26972183867371302</v>
      </c>
      <c r="CC91" s="17">
        <v>0.16586454703473699</v>
      </c>
      <c r="CD91" s="17">
        <v>0.24652190154108999</v>
      </c>
      <c r="CE91" s="17">
        <v>0.17007866579783701</v>
      </c>
      <c r="CF91" s="17">
        <v>0.103631187930673</v>
      </c>
      <c r="CG91" s="17">
        <v>0.228088725443537</v>
      </c>
      <c r="CH91" s="17"/>
      <c r="CI91" s="17">
        <v>0.21052611203934299</v>
      </c>
      <c r="CJ91" s="17">
        <v>0.18289063501641201</v>
      </c>
      <c r="CK91" s="17">
        <v>0.19328469563770101</v>
      </c>
      <c r="CL91" s="17">
        <v>0.217941335131558</v>
      </c>
    </row>
    <row r="92" spans="2:90" x14ac:dyDescent="0.35">
      <c r="B92" t="s">
        <v>149</v>
      </c>
      <c r="C92" s="17">
        <v>9.0132120877994604E-2</v>
      </c>
      <c r="D92" s="17">
        <v>9.5214107966891698E-2</v>
      </c>
      <c r="E92" s="17">
        <v>8.3254751250518802E-2</v>
      </c>
      <c r="F92" s="17"/>
      <c r="G92" s="17">
        <v>0.121367034998624</v>
      </c>
      <c r="H92" s="17">
        <v>0.107290228646353</v>
      </c>
      <c r="I92" s="17">
        <v>0.102055272435861</v>
      </c>
      <c r="J92" s="17">
        <v>8.1469974788416194E-2</v>
      </c>
      <c r="K92" s="17">
        <v>6.7598870117132698E-2</v>
      </c>
      <c r="L92" s="17">
        <v>0.121803483874867</v>
      </c>
      <c r="M92" s="17">
        <v>6.96618902305155E-2</v>
      </c>
      <c r="N92" s="17">
        <v>7.7841046096814595E-2</v>
      </c>
      <c r="O92" s="17">
        <v>6.6326067432180696E-2</v>
      </c>
      <c r="P92" s="17"/>
      <c r="Q92" s="17">
        <v>7.7982806993668302E-2</v>
      </c>
      <c r="R92" s="17">
        <v>1.6577930589785898E-2</v>
      </c>
      <c r="S92" s="17">
        <v>4.4663690595355299E-2</v>
      </c>
      <c r="T92" s="17">
        <v>9.8621905752705699E-2</v>
      </c>
      <c r="U92" s="17"/>
      <c r="V92" s="17">
        <v>8.0808300452411705E-2</v>
      </c>
      <c r="W92" s="17">
        <v>0.107703871103451</v>
      </c>
      <c r="X92" s="17">
        <v>7.6499697937265104E-2</v>
      </c>
      <c r="Y92" s="17">
        <v>7.9980567070860806E-2</v>
      </c>
      <c r="Z92" s="17">
        <v>7.6807702092271099E-2</v>
      </c>
      <c r="AA92" s="17">
        <v>0.12169304882772</v>
      </c>
      <c r="AB92" s="17">
        <v>9.7209950823477997E-2</v>
      </c>
      <c r="AC92" s="17">
        <v>0.124151397016659</v>
      </c>
      <c r="AD92" s="17">
        <v>6.6278861922255503E-2</v>
      </c>
      <c r="AE92" s="17"/>
      <c r="AF92" s="17">
        <v>0.108340762617517</v>
      </c>
      <c r="AG92" s="17">
        <v>8.4667436196165194E-2</v>
      </c>
      <c r="AH92" s="17">
        <v>0.109999502762156</v>
      </c>
      <c r="AI92" s="17">
        <v>6.9572068216050997E-2</v>
      </c>
      <c r="AJ92" s="17">
        <v>9.4514249506549797E-2</v>
      </c>
      <c r="AK92" s="17">
        <v>7.4258766444840599E-2</v>
      </c>
      <c r="AL92" s="17"/>
      <c r="AM92" s="17">
        <v>0.13169527051760699</v>
      </c>
      <c r="AN92" s="17">
        <v>7.1527129622403096E-2</v>
      </c>
      <c r="AO92" s="17">
        <v>8.1906663311801603E-2</v>
      </c>
      <c r="AP92" s="17">
        <v>0.101339414073293</v>
      </c>
      <c r="AQ92" s="17">
        <v>9.1399097949058303E-2</v>
      </c>
      <c r="AR92" s="17">
        <v>6.9088050841537699E-2</v>
      </c>
      <c r="AS92" s="17">
        <v>0.110771860041811</v>
      </c>
      <c r="AT92" s="17">
        <v>8.1184746530019003E-2</v>
      </c>
      <c r="AU92" s="17">
        <v>7.3366984663474105E-2</v>
      </c>
      <c r="AV92" s="17">
        <v>7.4567312235371302E-2</v>
      </c>
      <c r="AW92" s="17">
        <v>9.0608121843866102E-2</v>
      </c>
      <c r="AX92" s="17">
        <v>7.9926153916807102E-2</v>
      </c>
      <c r="AY92" s="17">
        <v>0.106398334774197</v>
      </c>
      <c r="AZ92" s="17">
        <v>2.3079845530786999E-2</v>
      </c>
      <c r="BA92" s="17">
        <v>0.11341685370902301</v>
      </c>
      <c r="BB92" s="17">
        <v>7.5269027104061206E-2</v>
      </c>
      <c r="BC92" s="17"/>
      <c r="BD92" s="17">
        <v>7.2477905579018106E-2</v>
      </c>
      <c r="BE92" s="17">
        <v>0.110945940365428</v>
      </c>
      <c r="BF92" s="17">
        <v>8.6427679190237305E-2</v>
      </c>
      <c r="BG92" s="17"/>
      <c r="BH92" s="17">
        <v>8.8965477169992702E-2</v>
      </c>
      <c r="BI92" s="17">
        <v>6.4381646777698504E-2</v>
      </c>
      <c r="BJ92" s="17">
        <v>0.10580083383936099</v>
      </c>
      <c r="BK92" s="17"/>
      <c r="BL92" s="17">
        <v>7.1650075173392502E-2</v>
      </c>
      <c r="BM92" s="17">
        <v>6.7244265920752694E-2</v>
      </c>
      <c r="BN92" s="17">
        <v>6.9874036190288993E-2</v>
      </c>
      <c r="BO92" s="17"/>
      <c r="BP92" s="17">
        <v>8.0829559089418704E-2</v>
      </c>
      <c r="BQ92" s="17">
        <v>9.6078897678086805E-2</v>
      </c>
      <c r="BR92" s="17"/>
      <c r="BS92" s="17">
        <v>9.2613162165460006E-2</v>
      </c>
      <c r="BT92" s="17">
        <v>8.6081150338951806E-2</v>
      </c>
      <c r="BU92" s="17">
        <v>9.8264247361287596E-2</v>
      </c>
      <c r="BV92" s="17">
        <v>8.60175721319862E-2</v>
      </c>
      <c r="BW92" s="17"/>
      <c r="BX92" s="17">
        <v>8.4724421915943496E-2</v>
      </c>
      <c r="BY92" s="17">
        <v>0.14880836228659799</v>
      </c>
      <c r="BZ92" s="17">
        <v>8.70621792291527E-2</v>
      </c>
      <c r="CA92" s="17"/>
      <c r="CB92" s="17">
        <v>0.100049810716711</v>
      </c>
      <c r="CC92" s="17">
        <v>7.6048276188816599E-2</v>
      </c>
      <c r="CD92" s="17">
        <v>0.15389566411438499</v>
      </c>
      <c r="CE92" s="17">
        <v>3.9379731814816597E-2</v>
      </c>
      <c r="CF92" s="17">
        <v>2.1582187026252898E-2</v>
      </c>
      <c r="CG92" s="17">
        <v>0.114265562740315</v>
      </c>
      <c r="CH92" s="17"/>
      <c r="CI92" s="17">
        <v>0.12600559995247601</v>
      </c>
      <c r="CJ92" s="17">
        <v>9.0158785150138102E-2</v>
      </c>
      <c r="CK92" s="17">
        <v>8.0605212837974297E-2</v>
      </c>
      <c r="CL92" s="17">
        <v>8.4603945836055905E-2</v>
      </c>
    </row>
    <row r="93" spans="2:90" x14ac:dyDescent="0.35">
      <c r="B93" t="s">
        <v>150</v>
      </c>
      <c r="C93" s="17">
        <v>6.39367013860309E-2</v>
      </c>
      <c r="D93" s="17">
        <v>6.2893343670268498E-2</v>
      </c>
      <c r="E93" s="17">
        <v>6.5501398146403503E-2</v>
      </c>
      <c r="F93" s="17"/>
      <c r="G93" s="17">
        <v>0.13887022627732501</v>
      </c>
      <c r="H93" s="17">
        <v>9.28249331126689E-2</v>
      </c>
      <c r="I93" s="17">
        <v>6.4068987714961306E-2</v>
      </c>
      <c r="J93" s="17">
        <v>3.6969493957962798E-2</v>
      </c>
      <c r="K93" s="17">
        <v>5.9830148319700502E-2</v>
      </c>
      <c r="L93" s="17">
        <v>5.8199879823154603E-2</v>
      </c>
      <c r="M93" s="17">
        <v>3.1395921851727897E-2</v>
      </c>
      <c r="N93" s="17">
        <v>4.5288533899516897E-2</v>
      </c>
      <c r="O93" s="17">
        <v>5.3534507126883103E-2</v>
      </c>
      <c r="P93" s="17"/>
      <c r="Q93" s="17">
        <v>3.8426277259415699E-2</v>
      </c>
      <c r="R93" s="17">
        <v>6.4296220156190298E-2</v>
      </c>
      <c r="S93" s="17">
        <v>5.28802803646585E-2</v>
      </c>
      <c r="T93" s="17">
        <v>6.3219182440331298E-2</v>
      </c>
      <c r="U93" s="17"/>
      <c r="V93" s="17">
        <v>4.6586111550200801E-2</v>
      </c>
      <c r="W93" s="17">
        <v>8.2727573177954997E-2</v>
      </c>
      <c r="X93" s="17">
        <v>4.75101412117859E-2</v>
      </c>
      <c r="Y93" s="17">
        <v>0.11382474678573801</v>
      </c>
      <c r="Z93" s="17">
        <v>5.5549281130048297E-2</v>
      </c>
      <c r="AA93" s="17">
        <v>5.16182834823352E-2</v>
      </c>
      <c r="AB93" s="17">
        <v>6.5334312680632806E-2</v>
      </c>
      <c r="AC93" s="17">
        <v>6.2376036998871502E-2</v>
      </c>
      <c r="AD93" s="17">
        <v>5.1913102966960903E-2</v>
      </c>
      <c r="AE93" s="17"/>
      <c r="AF93" s="17">
        <v>9.5813832299357901E-2</v>
      </c>
      <c r="AG93" s="17">
        <v>4.8845604083425503E-2</v>
      </c>
      <c r="AH93" s="17">
        <v>5.2433531762893899E-2</v>
      </c>
      <c r="AI93" s="17">
        <v>8.7087588582169098E-2</v>
      </c>
      <c r="AJ93" s="17">
        <v>6.0709113453635298E-2</v>
      </c>
      <c r="AK93" s="17">
        <v>5.2400869972928199E-2</v>
      </c>
      <c r="AL93" s="17"/>
      <c r="AM93" s="17">
        <v>2.6042585396687801E-2</v>
      </c>
      <c r="AN93" s="17">
        <v>8.4336449633427402E-2</v>
      </c>
      <c r="AO93" s="17">
        <v>8.26646354491168E-2</v>
      </c>
      <c r="AP93" s="17">
        <v>1.9443340115130801E-2</v>
      </c>
      <c r="AQ93" s="17">
        <v>5.0633454173525702E-2</v>
      </c>
      <c r="AR93" s="17">
        <v>4.7120146151802898E-2</v>
      </c>
      <c r="AS93" s="17">
        <v>4.5908850925335497E-2</v>
      </c>
      <c r="AT93" s="17">
        <v>0.110866626113102</v>
      </c>
      <c r="AU93" s="17">
        <v>6.6323502879849505E-2</v>
      </c>
      <c r="AV93" s="17">
        <v>8.4674745054772196E-2</v>
      </c>
      <c r="AW93" s="17">
        <v>3.6621248674595402E-2</v>
      </c>
      <c r="AX93" s="17">
        <v>4.21370553525348E-2</v>
      </c>
      <c r="AY93" s="17">
        <v>4.6531303257626201E-2</v>
      </c>
      <c r="AZ93" s="17">
        <v>2.5446850166479899E-2</v>
      </c>
      <c r="BA93" s="17">
        <v>5.1916525963803098E-2</v>
      </c>
      <c r="BB93" s="17">
        <v>2.7483018456685201E-2</v>
      </c>
      <c r="BC93" s="17"/>
      <c r="BD93" s="17">
        <v>2.95913915516254E-2</v>
      </c>
      <c r="BE93" s="17">
        <v>9.6223470289239804E-2</v>
      </c>
      <c r="BF93" s="17">
        <v>6.4959875827793001E-2</v>
      </c>
      <c r="BG93" s="17"/>
      <c r="BH93" s="17">
        <v>6.4459898813777394E-2</v>
      </c>
      <c r="BI93" s="17">
        <v>3.5763930381593298E-2</v>
      </c>
      <c r="BJ93" s="17">
        <v>5.9698094347425901E-2</v>
      </c>
      <c r="BK93" s="17"/>
      <c r="BL93" s="17">
        <v>9.3959236032208196E-2</v>
      </c>
      <c r="BM93" s="17">
        <v>3.1468948338509203E-2</v>
      </c>
      <c r="BN93" s="17">
        <v>2.5795190908783901E-2</v>
      </c>
      <c r="BO93" s="17"/>
      <c r="BP93" s="17">
        <v>6.6505967955304099E-2</v>
      </c>
      <c r="BQ93" s="17">
        <v>7.7782566592653105E-2</v>
      </c>
      <c r="BR93" s="17"/>
      <c r="BS93" s="17">
        <v>4.0234398641852902E-2</v>
      </c>
      <c r="BT93" s="17">
        <v>4.2290572298856598E-2</v>
      </c>
      <c r="BU93" s="17">
        <v>4.15725560203314E-2</v>
      </c>
      <c r="BV93" s="17">
        <v>8.6754570203278397E-2</v>
      </c>
      <c r="BW93" s="17"/>
      <c r="BX93" s="17">
        <v>6.1443872378140897E-2</v>
      </c>
      <c r="BY93" s="17">
        <v>7.1181646068465498E-2</v>
      </c>
      <c r="BZ93" s="17">
        <v>6.3738457965860099E-2</v>
      </c>
      <c r="CA93" s="17"/>
      <c r="CB93" s="17">
        <v>4.0529196261073701E-2</v>
      </c>
      <c r="CC93" s="17">
        <v>6.2607676470470996E-2</v>
      </c>
      <c r="CD93" s="17">
        <v>0.13051876069159599</v>
      </c>
      <c r="CE93" s="17">
        <v>3.0516394905943399E-2</v>
      </c>
      <c r="CF93" s="17">
        <v>2.0856316327074E-2</v>
      </c>
      <c r="CG93" s="17">
        <v>6.8943871948055305E-2</v>
      </c>
      <c r="CH93" s="17"/>
      <c r="CI93" s="17">
        <v>7.1088848209594005E-2</v>
      </c>
      <c r="CJ93" s="17">
        <v>6.00739666322802E-2</v>
      </c>
      <c r="CK93" s="17">
        <v>0.100348814945788</v>
      </c>
      <c r="CL93" s="17">
        <v>5.4918529159903098E-2</v>
      </c>
    </row>
    <row r="94" spans="2:90" x14ac:dyDescent="0.35"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</row>
    <row r="95" spans="2:90" x14ac:dyDescent="0.35">
      <c r="B95" s="6" t="s">
        <v>156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</row>
    <row r="96" spans="2:90" x14ac:dyDescent="0.35">
      <c r="B96" s="24" t="s">
        <v>130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</row>
    <row r="97" spans="2:90" x14ac:dyDescent="0.35">
      <c r="B97" t="s">
        <v>146</v>
      </c>
      <c r="C97" s="17">
        <v>0.206560782311072</v>
      </c>
      <c r="D97" s="17">
        <v>0.213137132658827</v>
      </c>
      <c r="E97" s="17">
        <v>0.19505281554074699</v>
      </c>
      <c r="F97" s="17"/>
      <c r="G97" s="17">
        <v>0.144212142578032</v>
      </c>
      <c r="H97" s="17">
        <v>0.17323707624649501</v>
      </c>
      <c r="I97" s="17">
        <v>0.23917065464884099</v>
      </c>
      <c r="J97" s="17">
        <v>0.19349579290055599</v>
      </c>
      <c r="K97" s="17">
        <v>0.18981433004071799</v>
      </c>
      <c r="L97" s="17">
        <v>0.25070076583980999</v>
      </c>
      <c r="M97" s="17">
        <v>0.25681965091511899</v>
      </c>
      <c r="N97" s="17">
        <v>0.19559843908393201</v>
      </c>
      <c r="O97" s="17">
        <v>0.21169464545278999</v>
      </c>
      <c r="P97" s="17"/>
      <c r="Q97" s="17">
        <v>0.19262375924631001</v>
      </c>
      <c r="R97" s="17">
        <v>0.264115942208627</v>
      </c>
      <c r="S97" s="17">
        <v>0.24068188717229499</v>
      </c>
      <c r="T97" s="17">
        <v>0.20276423584103001</v>
      </c>
      <c r="U97" s="17"/>
      <c r="V97" s="17">
        <v>0.26969510435911898</v>
      </c>
      <c r="W97" s="17">
        <v>0.18929458988819001</v>
      </c>
      <c r="X97" s="17">
        <v>0.209835677112828</v>
      </c>
      <c r="Y97" s="17">
        <v>0.19688014510922999</v>
      </c>
      <c r="Z97" s="17">
        <v>0.216826993144413</v>
      </c>
      <c r="AA97" s="17">
        <v>0.19312565931704001</v>
      </c>
      <c r="AB97" s="17">
        <v>0.18282242309430999</v>
      </c>
      <c r="AC97" s="17">
        <v>0.17663430315592399</v>
      </c>
      <c r="AD97" s="17">
        <v>0.18604233800783601</v>
      </c>
      <c r="AE97" s="17"/>
      <c r="AF97" s="17">
        <v>0.17249971256680299</v>
      </c>
      <c r="AG97" s="17">
        <v>0.18030950381468</v>
      </c>
      <c r="AH97" s="17">
        <v>0.214884239986251</v>
      </c>
      <c r="AI97" s="17">
        <v>0.186494572906445</v>
      </c>
      <c r="AJ97" s="17">
        <v>0.17857486181872501</v>
      </c>
      <c r="AK97" s="17">
        <v>0.26284978742791498</v>
      </c>
      <c r="AL97" s="17"/>
      <c r="AM97" s="17">
        <v>0.15518144080972099</v>
      </c>
      <c r="AN97" s="17">
        <v>0.14889859121685201</v>
      </c>
      <c r="AO97" s="17">
        <v>0.22569765274602799</v>
      </c>
      <c r="AP97" s="17">
        <v>0.24577439277485799</v>
      </c>
      <c r="AQ97" s="17">
        <v>0.22536180101478101</v>
      </c>
      <c r="AR97" s="17">
        <v>0.221538818619852</v>
      </c>
      <c r="AS97" s="17">
        <v>0.24752373205172301</v>
      </c>
      <c r="AT97" s="17">
        <v>0.18604162594934701</v>
      </c>
      <c r="AU97" s="17">
        <v>0.17040761976352101</v>
      </c>
      <c r="AV97" s="17">
        <v>0.25826450830890002</v>
      </c>
      <c r="AW97" s="17">
        <v>0.213052016371612</v>
      </c>
      <c r="AX97" s="17">
        <v>0.17868866307485601</v>
      </c>
      <c r="AY97" s="17">
        <v>0.160295895218904</v>
      </c>
      <c r="AZ97" s="17">
        <v>0.17441476106648199</v>
      </c>
      <c r="BA97" s="17">
        <v>0.211862502814084</v>
      </c>
      <c r="BB97" s="17">
        <v>0.20019880813489599</v>
      </c>
      <c r="BC97" s="17"/>
      <c r="BD97" s="17">
        <v>0.208399590725314</v>
      </c>
      <c r="BE97" s="17">
        <v>0.17728973937685699</v>
      </c>
      <c r="BF97" s="17">
        <v>0.22407526140897399</v>
      </c>
      <c r="BG97" s="17"/>
      <c r="BH97" s="17">
        <v>0.19734568986505699</v>
      </c>
      <c r="BI97" s="17">
        <v>0.26047644242207901</v>
      </c>
      <c r="BJ97" s="17">
        <v>0.208012361894716</v>
      </c>
      <c r="BK97" s="17"/>
      <c r="BL97" s="17">
        <v>0.230257863008553</v>
      </c>
      <c r="BM97" s="17">
        <v>0.26276555852577499</v>
      </c>
      <c r="BN97" s="17">
        <v>0.28139200763411498</v>
      </c>
      <c r="BO97" s="17"/>
      <c r="BP97" s="17">
        <v>0.22510325343385201</v>
      </c>
      <c r="BQ97" s="17">
        <v>0.20354295656159399</v>
      </c>
      <c r="BR97" s="17"/>
      <c r="BS97" s="17">
        <v>0.31052947869952802</v>
      </c>
      <c r="BT97" s="17">
        <v>0.24298395964685601</v>
      </c>
      <c r="BU97" s="17">
        <v>0.22210687935107701</v>
      </c>
      <c r="BV97" s="17">
        <v>0.14758887448534599</v>
      </c>
      <c r="BW97" s="17"/>
      <c r="BX97" s="17">
        <v>0.23719364895730399</v>
      </c>
      <c r="BY97" s="17">
        <v>0.24797589107453699</v>
      </c>
      <c r="BZ97" s="17">
        <v>0.20098105861163601</v>
      </c>
      <c r="CA97" s="17"/>
      <c r="CB97" s="17">
        <v>0.21491689977671999</v>
      </c>
      <c r="CC97" s="17">
        <v>0.240645867074401</v>
      </c>
      <c r="CD97" s="17">
        <v>0.144540494202029</v>
      </c>
      <c r="CE97" s="17">
        <v>0.12914417983728299</v>
      </c>
      <c r="CF97" s="17">
        <v>0.38364022795655101</v>
      </c>
      <c r="CG97" s="17">
        <v>0.185948294302718</v>
      </c>
      <c r="CH97" s="17"/>
      <c r="CI97" s="17">
        <v>0.13935760982897899</v>
      </c>
      <c r="CJ97" s="17">
        <v>0.31186337399933201</v>
      </c>
      <c r="CK97" s="17">
        <v>0.12877281553127201</v>
      </c>
      <c r="CL97" s="17">
        <v>0.180236819425313</v>
      </c>
    </row>
    <row r="98" spans="2:90" x14ac:dyDescent="0.35">
      <c r="B98" t="s">
        <v>147</v>
      </c>
      <c r="C98" s="17">
        <v>0.25014606954620699</v>
      </c>
      <c r="D98" s="17">
        <v>0.246612332073365</v>
      </c>
      <c r="E98" s="17">
        <v>0.251913777124883</v>
      </c>
      <c r="F98" s="17"/>
      <c r="G98" s="17">
        <v>0.210914878670483</v>
      </c>
      <c r="H98" s="17">
        <v>0.22076899046521201</v>
      </c>
      <c r="I98" s="17">
        <v>0.24656267068363999</v>
      </c>
      <c r="J98" s="17">
        <v>0.25165990309188102</v>
      </c>
      <c r="K98" s="17">
        <v>0.27072780028899901</v>
      </c>
      <c r="L98" s="17">
        <v>0.248787415545245</v>
      </c>
      <c r="M98" s="17">
        <v>0.25233906645260701</v>
      </c>
      <c r="N98" s="17">
        <v>0.268418691782982</v>
      </c>
      <c r="O98" s="17">
        <v>0.27614434435181701</v>
      </c>
      <c r="P98" s="17"/>
      <c r="Q98" s="17">
        <v>0.23394254724133401</v>
      </c>
      <c r="R98" s="17">
        <v>0.28609543421394001</v>
      </c>
      <c r="S98" s="17">
        <v>0.30345541142563798</v>
      </c>
      <c r="T98" s="17">
        <v>0.24837491785931201</v>
      </c>
      <c r="U98" s="17"/>
      <c r="V98" s="17">
        <v>0.252237033637633</v>
      </c>
      <c r="W98" s="17">
        <v>0.24391660601486601</v>
      </c>
      <c r="X98" s="17">
        <v>0.22298802383070601</v>
      </c>
      <c r="Y98" s="17">
        <v>0.248785962923112</v>
      </c>
      <c r="Z98" s="17">
        <v>0.26106729307450699</v>
      </c>
      <c r="AA98" s="17">
        <v>0.25854841513593801</v>
      </c>
      <c r="AB98" s="17">
        <v>0.25633402557004498</v>
      </c>
      <c r="AC98" s="17">
        <v>0.27892485115410498</v>
      </c>
      <c r="AD98" s="17">
        <v>0.247820735371858</v>
      </c>
      <c r="AE98" s="17"/>
      <c r="AF98" s="17">
        <v>0.22415426387679499</v>
      </c>
      <c r="AG98" s="17">
        <v>0.28644400800633102</v>
      </c>
      <c r="AH98" s="17">
        <v>0.224279059540368</v>
      </c>
      <c r="AI98" s="17">
        <v>0.23384116899610599</v>
      </c>
      <c r="AJ98" s="17">
        <v>0.26753262574555398</v>
      </c>
      <c r="AK98" s="17">
        <v>0.246254551478756</v>
      </c>
      <c r="AL98" s="17"/>
      <c r="AM98" s="17">
        <v>0.217876495959616</v>
      </c>
      <c r="AN98" s="17">
        <v>0.30416349493770101</v>
      </c>
      <c r="AO98" s="17">
        <v>0.23721043892892699</v>
      </c>
      <c r="AP98" s="17">
        <v>0.225838108200756</v>
      </c>
      <c r="AQ98" s="17">
        <v>0.23362897745237801</v>
      </c>
      <c r="AR98" s="17">
        <v>0.32122652881818797</v>
      </c>
      <c r="AS98" s="17">
        <v>0.23440623535074001</v>
      </c>
      <c r="AT98" s="17">
        <v>0.31435474886620501</v>
      </c>
      <c r="AU98" s="17">
        <v>0.231535800067354</v>
      </c>
      <c r="AV98" s="17">
        <v>0.24718373944806099</v>
      </c>
      <c r="AW98" s="17">
        <v>0.273212592131714</v>
      </c>
      <c r="AX98" s="17">
        <v>0.24500979508676199</v>
      </c>
      <c r="AY98" s="17">
        <v>0.188245209523177</v>
      </c>
      <c r="AZ98" s="17">
        <v>0.227328049306845</v>
      </c>
      <c r="BA98" s="17">
        <v>0.19998539919194899</v>
      </c>
      <c r="BB98" s="17">
        <v>0.29336522636574802</v>
      </c>
      <c r="BC98" s="17"/>
      <c r="BD98" s="17">
        <v>0.26236051354721301</v>
      </c>
      <c r="BE98" s="17">
        <v>0.22842643163023399</v>
      </c>
      <c r="BF98" s="17">
        <v>0.25379283614464299</v>
      </c>
      <c r="BG98" s="17"/>
      <c r="BH98" s="17">
        <v>0.24166921300765801</v>
      </c>
      <c r="BI98" s="17">
        <v>0.29017810843824099</v>
      </c>
      <c r="BJ98" s="17">
        <v>0.26276509467828602</v>
      </c>
      <c r="BK98" s="17"/>
      <c r="BL98" s="17">
        <v>0.28145185408543599</v>
      </c>
      <c r="BM98" s="17">
        <v>0.28325679096503897</v>
      </c>
      <c r="BN98" s="17">
        <v>0.27905562739520001</v>
      </c>
      <c r="BO98" s="17"/>
      <c r="BP98" s="17">
        <v>0.23707586416906601</v>
      </c>
      <c r="BQ98" s="17">
        <v>0.25178430207609598</v>
      </c>
      <c r="BR98" s="17"/>
      <c r="BS98" s="17">
        <v>0.23130356422519299</v>
      </c>
      <c r="BT98" s="17">
        <v>0.29066914539729899</v>
      </c>
      <c r="BU98" s="17">
        <v>0.27938117772832</v>
      </c>
      <c r="BV98" s="17">
        <v>0.21868984048516399</v>
      </c>
      <c r="BW98" s="17"/>
      <c r="BX98" s="17">
        <v>0.25868691083760598</v>
      </c>
      <c r="BY98" s="17">
        <v>0.169021503197191</v>
      </c>
      <c r="BZ98" s="17">
        <v>0.25428507242648701</v>
      </c>
      <c r="CA98" s="17"/>
      <c r="CB98" s="17">
        <v>0.24262617019306501</v>
      </c>
      <c r="CC98" s="17">
        <v>0.217996488211084</v>
      </c>
      <c r="CD98" s="17">
        <v>0.21080871847379701</v>
      </c>
      <c r="CE98" s="17">
        <v>0.211737355770619</v>
      </c>
      <c r="CF98" s="17">
        <v>0.31454299428235899</v>
      </c>
      <c r="CG98" s="17">
        <v>0.34383930812432001</v>
      </c>
      <c r="CH98" s="17"/>
      <c r="CI98" s="17">
        <v>0.24318782446047901</v>
      </c>
      <c r="CJ98" s="17">
        <v>0.22680776069914299</v>
      </c>
      <c r="CK98" s="17">
        <v>0.283798715832281</v>
      </c>
      <c r="CL98" s="17">
        <v>0.25651441612416698</v>
      </c>
    </row>
    <row r="99" spans="2:90" x14ac:dyDescent="0.35">
      <c r="B99" t="s">
        <v>148</v>
      </c>
      <c r="C99" s="17">
        <v>0.30774179903277499</v>
      </c>
      <c r="D99" s="17">
        <v>0.31277164778721001</v>
      </c>
      <c r="E99" s="17">
        <v>0.30502478763444402</v>
      </c>
      <c r="F99" s="17"/>
      <c r="G99" s="17">
        <v>0.32225267347159398</v>
      </c>
      <c r="H99" s="17">
        <v>0.32323210740266001</v>
      </c>
      <c r="I99" s="17">
        <v>0.25475190110547202</v>
      </c>
      <c r="J99" s="17">
        <v>0.32212475705230098</v>
      </c>
      <c r="K99" s="17">
        <v>0.343598657761779</v>
      </c>
      <c r="L99" s="17">
        <v>0.307716482668831</v>
      </c>
      <c r="M99" s="17">
        <v>0.269397638256131</v>
      </c>
      <c r="N99" s="17">
        <v>0.32465810468501899</v>
      </c>
      <c r="O99" s="17">
        <v>0.30233381788876601</v>
      </c>
      <c r="P99" s="17"/>
      <c r="Q99" s="17">
        <v>0.30700273239652998</v>
      </c>
      <c r="R99" s="17">
        <v>0.28867361977669298</v>
      </c>
      <c r="S99" s="17">
        <v>0.26547917637864099</v>
      </c>
      <c r="T99" s="17">
        <v>0.310519874391606</v>
      </c>
      <c r="U99" s="17"/>
      <c r="V99" s="17">
        <v>0.28123889564084098</v>
      </c>
      <c r="W99" s="17">
        <v>0.32192679646067202</v>
      </c>
      <c r="X99" s="17">
        <v>0.33083586937625897</v>
      </c>
      <c r="Y99" s="17">
        <v>0.29799675789416302</v>
      </c>
      <c r="Z99" s="17">
        <v>0.295698613332745</v>
      </c>
      <c r="AA99" s="17">
        <v>0.28816212807008901</v>
      </c>
      <c r="AB99" s="17">
        <v>0.31912510852168302</v>
      </c>
      <c r="AC99" s="17">
        <v>0.30458455978667798</v>
      </c>
      <c r="AD99" s="17">
        <v>0.33051168866685499</v>
      </c>
      <c r="AE99" s="17"/>
      <c r="AF99" s="17">
        <v>0.33218744740952899</v>
      </c>
      <c r="AG99" s="17">
        <v>0.28956606531502199</v>
      </c>
      <c r="AH99" s="17">
        <v>0.33248629499770599</v>
      </c>
      <c r="AI99" s="17">
        <v>0.26803845722077702</v>
      </c>
      <c r="AJ99" s="17">
        <v>0.30995646137725402</v>
      </c>
      <c r="AK99" s="17">
        <v>0.299098380179256</v>
      </c>
      <c r="AL99" s="17"/>
      <c r="AM99" s="17">
        <v>0.33711668824722002</v>
      </c>
      <c r="AN99" s="17">
        <v>0.28443248513546698</v>
      </c>
      <c r="AO99" s="17">
        <v>0.253986072078209</v>
      </c>
      <c r="AP99" s="17">
        <v>0.31063312691162298</v>
      </c>
      <c r="AQ99" s="17">
        <v>0.30870994025027698</v>
      </c>
      <c r="AR99" s="17">
        <v>0.27610570659325401</v>
      </c>
      <c r="AS99" s="17">
        <v>0.30007669629353401</v>
      </c>
      <c r="AT99" s="17">
        <v>0.282379468495635</v>
      </c>
      <c r="AU99" s="17">
        <v>0.35393363442164799</v>
      </c>
      <c r="AV99" s="17">
        <v>0.317706235452411</v>
      </c>
      <c r="AW99" s="17">
        <v>0.28974333405616198</v>
      </c>
      <c r="AX99" s="17">
        <v>0.36256342620745102</v>
      </c>
      <c r="AY99" s="17">
        <v>0.37803248033789399</v>
      </c>
      <c r="AZ99" s="17">
        <v>0.33884216781439802</v>
      </c>
      <c r="BA99" s="17">
        <v>0.30374052417303898</v>
      </c>
      <c r="BB99" s="17">
        <v>0.30882149874084602</v>
      </c>
      <c r="BC99" s="17"/>
      <c r="BD99" s="17">
        <v>0.34300221255157998</v>
      </c>
      <c r="BE99" s="17">
        <v>0.322495178854871</v>
      </c>
      <c r="BF99" s="17">
        <v>0.27183505883350001</v>
      </c>
      <c r="BG99" s="17"/>
      <c r="BH99" s="17">
        <v>0.30997244053299899</v>
      </c>
      <c r="BI99" s="17">
        <v>0.302041064622806</v>
      </c>
      <c r="BJ99" s="17">
        <v>0.29107536809212098</v>
      </c>
      <c r="BK99" s="17"/>
      <c r="BL99" s="17">
        <v>0.30884935588215401</v>
      </c>
      <c r="BM99" s="17">
        <v>0.25583653120820898</v>
      </c>
      <c r="BN99" s="17">
        <v>0.28286958925302103</v>
      </c>
      <c r="BO99" s="17"/>
      <c r="BP99" s="17">
        <v>0.313527778278334</v>
      </c>
      <c r="BQ99" s="17">
        <v>0.28627407944359701</v>
      </c>
      <c r="BR99" s="17"/>
      <c r="BS99" s="17">
        <v>0.25327603829242901</v>
      </c>
      <c r="BT99" s="17">
        <v>0.29771983504830701</v>
      </c>
      <c r="BU99" s="17">
        <v>0.309722499828614</v>
      </c>
      <c r="BV99" s="17">
        <v>0.33180833469031501</v>
      </c>
      <c r="BW99" s="17"/>
      <c r="BX99" s="17">
        <v>0.30629042983673699</v>
      </c>
      <c r="BY99" s="17">
        <v>0.347811248449856</v>
      </c>
      <c r="BZ99" s="17">
        <v>0.30542330322733302</v>
      </c>
      <c r="CA99" s="17"/>
      <c r="CB99" s="17">
        <v>0.32215184981459599</v>
      </c>
      <c r="CC99" s="17">
        <v>0.32921327687628399</v>
      </c>
      <c r="CD99" s="17">
        <v>0.31784873026641203</v>
      </c>
      <c r="CE99" s="17">
        <v>0.358414654474148</v>
      </c>
      <c r="CF99" s="17">
        <v>0.222251402810455</v>
      </c>
      <c r="CG99" s="17">
        <v>0.26517028450929597</v>
      </c>
      <c r="CH99" s="17"/>
      <c r="CI99" s="17">
        <v>0.30223955497905702</v>
      </c>
      <c r="CJ99" s="17">
        <v>0.26811685032958998</v>
      </c>
      <c r="CK99" s="17">
        <v>0.302699564786861</v>
      </c>
      <c r="CL99" s="17">
        <v>0.333688446746498</v>
      </c>
    </row>
    <row r="100" spans="2:90" x14ac:dyDescent="0.35">
      <c r="B100" t="s">
        <v>149</v>
      </c>
      <c r="C100" s="17">
        <v>0.18400754071331701</v>
      </c>
      <c r="D100" s="17">
        <v>0.177414706799884</v>
      </c>
      <c r="E100" s="17">
        <v>0.19402554498364499</v>
      </c>
      <c r="F100" s="17"/>
      <c r="G100" s="17">
        <v>0.249033766505803</v>
      </c>
      <c r="H100" s="17">
        <v>0.21308522572365901</v>
      </c>
      <c r="I100" s="17">
        <v>0.20562467501267701</v>
      </c>
      <c r="J100" s="17">
        <v>0.180441838262731</v>
      </c>
      <c r="K100" s="17">
        <v>0.14579717452928501</v>
      </c>
      <c r="L100" s="17">
        <v>0.17231092784324101</v>
      </c>
      <c r="M100" s="17">
        <v>0.16805955065921799</v>
      </c>
      <c r="N100" s="17">
        <v>0.15718942946348399</v>
      </c>
      <c r="O100" s="17">
        <v>0.170807867969761</v>
      </c>
      <c r="P100" s="17"/>
      <c r="Q100" s="17">
        <v>0.21542152037875101</v>
      </c>
      <c r="R100" s="17">
        <v>0.102420669267395</v>
      </c>
      <c r="S100" s="17">
        <v>0.142636953551326</v>
      </c>
      <c r="T100" s="17">
        <v>0.18766860513168501</v>
      </c>
      <c r="U100" s="17"/>
      <c r="V100" s="17">
        <v>0.147408656862241</v>
      </c>
      <c r="W100" s="17">
        <v>0.19233644328795299</v>
      </c>
      <c r="X100" s="17">
        <v>0.185532629987363</v>
      </c>
      <c r="Y100" s="17">
        <v>0.19363463460434799</v>
      </c>
      <c r="Z100" s="17">
        <v>0.19943179931725</v>
      </c>
      <c r="AA100" s="17">
        <v>0.200958595414998</v>
      </c>
      <c r="AB100" s="17">
        <v>0.181968762163631</v>
      </c>
      <c r="AC100" s="17">
        <v>0.161461005046345</v>
      </c>
      <c r="AD100" s="17">
        <v>0.19503058469258699</v>
      </c>
      <c r="AE100" s="17"/>
      <c r="AF100" s="17">
        <v>0.20253198217009799</v>
      </c>
      <c r="AG100" s="17">
        <v>0.18776482792192301</v>
      </c>
      <c r="AH100" s="17">
        <v>0.180063996500685</v>
      </c>
      <c r="AI100" s="17">
        <v>0.24994340113748401</v>
      </c>
      <c r="AJ100" s="17">
        <v>0.192685593495974</v>
      </c>
      <c r="AK100" s="17">
        <v>0.15469293599033501</v>
      </c>
      <c r="AL100" s="17"/>
      <c r="AM100" s="17">
        <v>0.194973393183097</v>
      </c>
      <c r="AN100" s="17">
        <v>0.163317121747903</v>
      </c>
      <c r="AO100" s="17">
        <v>0.21159525820615299</v>
      </c>
      <c r="AP100" s="17">
        <v>0.19708462035565</v>
      </c>
      <c r="AQ100" s="17">
        <v>0.19020838343157001</v>
      </c>
      <c r="AR100" s="17">
        <v>0.14223401978070899</v>
      </c>
      <c r="AS100" s="17">
        <v>0.17014149298651299</v>
      </c>
      <c r="AT100" s="17">
        <v>0.18301296949453</v>
      </c>
      <c r="AU100" s="17">
        <v>0.18632391232828299</v>
      </c>
      <c r="AV100" s="17">
        <v>0.166736818076968</v>
      </c>
      <c r="AW100" s="17">
        <v>0.16309432950602701</v>
      </c>
      <c r="AX100" s="17">
        <v>0.202579514328349</v>
      </c>
      <c r="AY100" s="17">
        <v>0.23055134882919401</v>
      </c>
      <c r="AZ100" s="17">
        <v>0.18649643016729001</v>
      </c>
      <c r="BA100" s="17">
        <v>0.249666059212756</v>
      </c>
      <c r="BB100" s="17">
        <v>0.16931393324542701</v>
      </c>
      <c r="BC100" s="17"/>
      <c r="BD100" s="17">
        <v>0.152729104881907</v>
      </c>
      <c r="BE100" s="17">
        <v>0.206826220460092</v>
      </c>
      <c r="BF100" s="17">
        <v>0.19636448006054</v>
      </c>
      <c r="BG100" s="17"/>
      <c r="BH100" s="17">
        <v>0.199228958897536</v>
      </c>
      <c r="BI100" s="17">
        <v>0.11743194327722099</v>
      </c>
      <c r="BJ100" s="17">
        <v>0.19624703708647601</v>
      </c>
      <c r="BK100" s="17"/>
      <c r="BL100" s="17">
        <v>0.14167542353246401</v>
      </c>
      <c r="BM100" s="17">
        <v>0.16982433169021899</v>
      </c>
      <c r="BN100" s="17">
        <v>0.124725020523112</v>
      </c>
      <c r="BO100" s="17"/>
      <c r="BP100" s="17">
        <v>0.177098986448052</v>
      </c>
      <c r="BQ100" s="17">
        <v>0.197668098800868</v>
      </c>
      <c r="BR100" s="17"/>
      <c r="BS100" s="17">
        <v>0.168976527124888</v>
      </c>
      <c r="BT100" s="17">
        <v>0.13491028822843301</v>
      </c>
      <c r="BU100" s="17">
        <v>0.14629655439470601</v>
      </c>
      <c r="BV100" s="17">
        <v>0.245624198460134</v>
      </c>
      <c r="BW100" s="17"/>
      <c r="BX100" s="17">
        <v>0.18204161616304201</v>
      </c>
      <c r="BY100" s="17">
        <v>0.184316424247391</v>
      </c>
      <c r="BZ100" s="17">
        <v>0.18418332088915701</v>
      </c>
      <c r="CA100" s="17"/>
      <c r="CB100" s="17">
        <v>0.177788002440739</v>
      </c>
      <c r="CC100" s="17">
        <v>0.17237647618414401</v>
      </c>
      <c r="CD100" s="17">
        <v>0.24946630897550801</v>
      </c>
      <c r="CE100" s="17">
        <v>0.259441353559551</v>
      </c>
      <c r="CF100" s="17">
        <v>6.2523508713288795E-2</v>
      </c>
      <c r="CG100" s="17">
        <v>0.12649931584685201</v>
      </c>
      <c r="CH100" s="17"/>
      <c r="CI100" s="17">
        <v>0.25942993171102602</v>
      </c>
      <c r="CJ100" s="17">
        <v>0.14753295421420001</v>
      </c>
      <c r="CK100" s="17">
        <v>0.18519369374068301</v>
      </c>
      <c r="CL100" s="17">
        <v>0.18828291681308301</v>
      </c>
    </row>
    <row r="101" spans="2:90" x14ac:dyDescent="0.35">
      <c r="B101" t="s">
        <v>150</v>
      </c>
      <c r="C101" s="17">
        <v>5.1543808396628601E-2</v>
      </c>
      <c r="D101" s="17">
        <v>5.0064180680714797E-2</v>
      </c>
      <c r="E101" s="17">
        <v>5.3983074716281498E-2</v>
      </c>
      <c r="F101" s="17"/>
      <c r="G101" s="17">
        <v>7.35865387740883E-2</v>
      </c>
      <c r="H101" s="17">
        <v>6.9676600161975105E-2</v>
      </c>
      <c r="I101" s="17">
        <v>5.3890098549368902E-2</v>
      </c>
      <c r="J101" s="17">
        <v>5.2277708692531101E-2</v>
      </c>
      <c r="K101" s="17">
        <v>5.0062037379218501E-2</v>
      </c>
      <c r="L101" s="17">
        <v>2.04844081028717E-2</v>
      </c>
      <c r="M101" s="17">
        <v>5.3384093716924402E-2</v>
      </c>
      <c r="N101" s="17">
        <v>5.4135334984582797E-2</v>
      </c>
      <c r="O101" s="17">
        <v>3.9019324336866397E-2</v>
      </c>
      <c r="P101" s="17"/>
      <c r="Q101" s="17">
        <v>5.1009440737074703E-2</v>
      </c>
      <c r="R101" s="17">
        <v>5.8694334533345001E-2</v>
      </c>
      <c r="S101" s="17">
        <v>4.7746571472100999E-2</v>
      </c>
      <c r="T101" s="17">
        <v>5.0672366776366898E-2</v>
      </c>
      <c r="U101" s="17"/>
      <c r="V101" s="17">
        <v>4.9420309500165897E-2</v>
      </c>
      <c r="W101" s="17">
        <v>5.25255643483191E-2</v>
      </c>
      <c r="X101" s="17">
        <v>5.08077996928437E-2</v>
      </c>
      <c r="Y101" s="17">
        <v>6.2702499469146203E-2</v>
      </c>
      <c r="Z101" s="17">
        <v>2.6975301131084099E-2</v>
      </c>
      <c r="AA101" s="17">
        <v>5.9205202061934699E-2</v>
      </c>
      <c r="AB101" s="17">
        <v>5.9749680650331198E-2</v>
      </c>
      <c r="AC101" s="17">
        <v>7.8395280856948399E-2</v>
      </c>
      <c r="AD101" s="17">
        <v>4.0594653260864498E-2</v>
      </c>
      <c r="AE101" s="17"/>
      <c r="AF101" s="17">
        <v>6.8626593976775396E-2</v>
      </c>
      <c r="AG101" s="17">
        <v>5.5915594942044899E-2</v>
      </c>
      <c r="AH101" s="17">
        <v>4.8286408974989301E-2</v>
      </c>
      <c r="AI101" s="17">
        <v>6.1682399739187897E-2</v>
      </c>
      <c r="AJ101" s="17">
        <v>5.1250457562492802E-2</v>
      </c>
      <c r="AK101" s="17">
        <v>3.7104344923738902E-2</v>
      </c>
      <c r="AL101" s="17"/>
      <c r="AM101" s="17">
        <v>9.4851981800346E-2</v>
      </c>
      <c r="AN101" s="17">
        <v>9.9188306962077505E-2</v>
      </c>
      <c r="AO101" s="17">
        <v>7.1510578040682393E-2</v>
      </c>
      <c r="AP101" s="17">
        <v>2.0669751757113299E-2</v>
      </c>
      <c r="AQ101" s="17">
        <v>4.2090897850994298E-2</v>
      </c>
      <c r="AR101" s="17">
        <v>3.8894926187997302E-2</v>
      </c>
      <c r="AS101" s="17">
        <v>4.7851843317490601E-2</v>
      </c>
      <c r="AT101" s="17">
        <v>3.4211187194284003E-2</v>
      </c>
      <c r="AU101" s="17">
        <v>5.7799033419194401E-2</v>
      </c>
      <c r="AV101" s="17">
        <v>1.010869871366E-2</v>
      </c>
      <c r="AW101" s="17">
        <v>6.0897727934484898E-2</v>
      </c>
      <c r="AX101" s="17">
        <v>1.1158601302582999E-2</v>
      </c>
      <c r="AY101" s="17">
        <v>4.28750660908312E-2</v>
      </c>
      <c r="AZ101" s="17">
        <v>7.2918591644985001E-2</v>
      </c>
      <c r="BA101" s="17">
        <v>3.4745514608171699E-2</v>
      </c>
      <c r="BB101" s="17">
        <v>2.83005335130838E-2</v>
      </c>
      <c r="BC101" s="17"/>
      <c r="BD101" s="17">
        <v>3.3508578293985798E-2</v>
      </c>
      <c r="BE101" s="17">
        <v>6.4962429677945799E-2</v>
      </c>
      <c r="BF101" s="17">
        <v>5.3932363552342003E-2</v>
      </c>
      <c r="BG101" s="17"/>
      <c r="BH101" s="17">
        <v>5.17836976967503E-2</v>
      </c>
      <c r="BI101" s="17">
        <v>2.9872441239652301E-2</v>
      </c>
      <c r="BJ101" s="17">
        <v>4.1900138248400998E-2</v>
      </c>
      <c r="BK101" s="17"/>
      <c r="BL101" s="17">
        <v>3.7765503491393002E-2</v>
      </c>
      <c r="BM101" s="17">
        <v>2.8316787610757999E-2</v>
      </c>
      <c r="BN101" s="17">
        <v>3.1957755194552899E-2</v>
      </c>
      <c r="BO101" s="17"/>
      <c r="BP101" s="17">
        <v>4.7194117670695701E-2</v>
      </c>
      <c r="BQ101" s="17">
        <v>6.07305631178452E-2</v>
      </c>
      <c r="BR101" s="17"/>
      <c r="BS101" s="17">
        <v>3.5914391657960398E-2</v>
      </c>
      <c r="BT101" s="17">
        <v>3.3716771679105403E-2</v>
      </c>
      <c r="BU101" s="17">
        <v>4.2492888697283501E-2</v>
      </c>
      <c r="BV101" s="17">
        <v>5.6288751879040901E-2</v>
      </c>
      <c r="BW101" s="17"/>
      <c r="BX101" s="17">
        <v>1.5787394205311701E-2</v>
      </c>
      <c r="BY101" s="17">
        <v>5.0874933031024798E-2</v>
      </c>
      <c r="BZ101" s="17">
        <v>5.5127244845386697E-2</v>
      </c>
      <c r="CA101" s="17"/>
      <c r="CB101" s="17">
        <v>4.2517077774879397E-2</v>
      </c>
      <c r="CC101" s="17">
        <v>3.9767891654086902E-2</v>
      </c>
      <c r="CD101" s="17">
        <v>7.7335748082252895E-2</v>
      </c>
      <c r="CE101" s="17">
        <v>4.1262456358398598E-2</v>
      </c>
      <c r="CF101" s="17">
        <v>1.7041866237347401E-2</v>
      </c>
      <c r="CG101" s="17">
        <v>7.8542797216814605E-2</v>
      </c>
      <c r="CH101" s="17"/>
      <c r="CI101" s="17">
        <v>5.5785079020458199E-2</v>
      </c>
      <c r="CJ101" s="17">
        <v>4.5679060757734098E-2</v>
      </c>
      <c r="CK101" s="17">
        <v>9.9535210108902497E-2</v>
      </c>
      <c r="CL101" s="17">
        <v>4.1277400890938502E-2</v>
      </c>
    </row>
    <row r="102" spans="2:90" x14ac:dyDescent="0.35"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</row>
    <row r="103" spans="2:90" x14ac:dyDescent="0.35">
      <c r="B103" s="6" t="s">
        <v>157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</row>
    <row r="104" spans="2:90" x14ac:dyDescent="0.35">
      <c r="B104" s="24" t="s">
        <v>130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</row>
    <row r="105" spans="2:90" x14ac:dyDescent="0.35">
      <c r="B105" t="s">
        <v>146</v>
      </c>
      <c r="C105" s="17">
        <v>0.30910846250634499</v>
      </c>
      <c r="D105" s="17">
        <v>0.36363863036605498</v>
      </c>
      <c r="E105" s="17">
        <v>0.256099195867312</v>
      </c>
      <c r="F105" s="17"/>
      <c r="G105" s="17">
        <v>0.21830635041333701</v>
      </c>
      <c r="H105" s="17">
        <v>0.24620700172409801</v>
      </c>
      <c r="I105" s="17">
        <v>0.309577023238785</v>
      </c>
      <c r="J105" s="17">
        <v>0.31495343035572698</v>
      </c>
      <c r="K105" s="17">
        <v>0.33107863227047502</v>
      </c>
      <c r="L105" s="17">
        <v>0.324858720506294</v>
      </c>
      <c r="M105" s="17">
        <v>0.32967280622136602</v>
      </c>
      <c r="N105" s="17">
        <v>0.35368211240882302</v>
      </c>
      <c r="O105" s="17">
        <v>0.34323425944264402</v>
      </c>
      <c r="P105" s="17"/>
      <c r="Q105" s="17">
        <v>0.35895727913843101</v>
      </c>
      <c r="R105" s="17">
        <v>0.58196199025364803</v>
      </c>
      <c r="S105" s="17">
        <v>0.34308688997558001</v>
      </c>
      <c r="T105" s="17">
        <v>0.285926142150004</v>
      </c>
      <c r="U105" s="17"/>
      <c r="V105" s="17">
        <v>0.41952736081212799</v>
      </c>
      <c r="W105" s="17">
        <v>0.25145224420393297</v>
      </c>
      <c r="X105" s="17">
        <v>0.25471866009878202</v>
      </c>
      <c r="Y105" s="17">
        <v>0.28459275562593001</v>
      </c>
      <c r="Z105" s="17">
        <v>0.33077945711531198</v>
      </c>
      <c r="AA105" s="17">
        <v>0.31879124051468899</v>
      </c>
      <c r="AB105" s="17">
        <v>0.251494860220836</v>
      </c>
      <c r="AC105" s="17">
        <v>0.27347538715748099</v>
      </c>
      <c r="AD105" s="17">
        <v>0.33191041521471798</v>
      </c>
      <c r="AE105" s="17"/>
      <c r="AF105" s="17">
        <v>0.300316380162654</v>
      </c>
      <c r="AG105" s="17">
        <v>0.29612995433260603</v>
      </c>
      <c r="AH105" s="17">
        <v>0.26637111218765702</v>
      </c>
      <c r="AI105" s="17">
        <v>0.32063048545287598</v>
      </c>
      <c r="AJ105" s="17">
        <v>0.25282917457737702</v>
      </c>
      <c r="AK105" s="17">
        <v>0.367136590363972</v>
      </c>
      <c r="AL105" s="17"/>
      <c r="AM105" s="17">
        <v>0.314531110033828</v>
      </c>
      <c r="AN105" s="17">
        <v>0.34769695243637999</v>
      </c>
      <c r="AO105" s="17">
        <v>0.30333930576725099</v>
      </c>
      <c r="AP105" s="17">
        <v>0.22294462431624701</v>
      </c>
      <c r="AQ105" s="17">
        <v>0.39770377179423899</v>
      </c>
      <c r="AR105" s="17">
        <v>0.30507667775549002</v>
      </c>
      <c r="AS105" s="17">
        <v>0.35966262214955302</v>
      </c>
      <c r="AT105" s="17">
        <v>0.28105145724247399</v>
      </c>
      <c r="AU105" s="17">
        <v>0.26877660475779303</v>
      </c>
      <c r="AV105" s="17">
        <v>0.25490861581920599</v>
      </c>
      <c r="AW105" s="17">
        <v>0.30754265863066699</v>
      </c>
      <c r="AX105" s="17">
        <v>0.25061603253530901</v>
      </c>
      <c r="AY105" s="17">
        <v>0.36072744756442399</v>
      </c>
      <c r="AZ105" s="17">
        <v>0.368835679545717</v>
      </c>
      <c r="BA105" s="17">
        <v>0.37048379815483201</v>
      </c>
      <c r="BB105" s="17">
        <v>0.38531005933106399</v>
      </c>
      <c r="BC105" s="17"/>
      <c r="BD105" s="17">
        <v>0.30325163625718599</v>
      </c>
      <c r="BE105" s="17">
        <v>0.24839537283997301</v>
      </c>
      <c r="BF105" s="17">
        <v>0.35644691354208302</v>
      </c>
      <c r="BG105" s="17"/>
      <c r="BH105" s="17">
        <v>0.29237176318695401</v>
      </c>
      <c r="BI105" s="17">
        <v>0.431743540116868</v>
      </c>
      <c r="BJ105" s="17">
        <v>0.28091469326743701</v>
      </c>
      <c r="BK105" s="17"/>
      <c r="BL105" s="17">
        <v>0.34089627108347598</v>
      </c>
      <c r="BM105" s="17">
        <v>0.32893620888629099</v>
      </c>
      <c r="BN105" s="17">
        <v>0.471964239775511</v>
      </c>
      <c r="BO105" s="17"/>
      <c r="BP105" s="17">
        <v>0.28721442755690602</v>
      </c>
      <c r="BQ105" s="17">
        <v>0.32935161575863098</v>
      </c>
      <c r="BR105" s="17"/>
      <c r="BS105" s="17">
        <v>0.31001091522472901</v>
      </c>
      <c r="BT105" s="17">
        <v>0.29157419624152098</v>
      </c>
      <c r="BU105" s="17">
        <v>0.27083493187007801</v>
      </c>
      <c r="BV105" s="17">
        <v>0.33206299978928899</v>
      </c>
      <c r="BW105" s="17"/>
      <c r="BX105" s="17">
        <v>0.31346710275945699</v>
      </c>
      <c r="BY105" s="17">
        <v>0.291011869421474</v>
      </c>
      <c r="BZ105" s="17">
        <v>0.30978870016919002</v>
      </c>
      <c r="CA105" s="17"/>
      <c r="CB105" s="17">
        <v>0.17574547320483599</v>
      </c>
      <c r="CC105" s="17">
        <v>0.40437253768020598</v>
      </c>
      <c r="CD105" s="17">
        <v>0.13356367122065499</v>
      </c>
      <c r="CE105" s="17">
        <v>0.382378060502858</v>
      </c>
      <c r="CF105" s="17">
        <v>0.58122958397594604</v>
      </c>
      <c r="CG105" s="17">
        <v>0.30920704700430601</v>
      </c>
      <c r="CH105" s="17"/>
      <c r="CI105" s="17">
        <v>0.284804066521754</v>
      </c>
      <c r="CJ105" s="17">
        <v>0.316909763305047</v>
      </c>
      <c r="CK105" s="17">
        <v>0.29817236395611002</v>
      </c>
      <c r="CL105" s="17">
        <v>0.31287092271433098</v>
      </c>
    </row>
    <row r="106" spans="2:90" x14ac:dyDescent="0.35">
      <c r="B106" t="s">
        <v>147</v>
      </c>
      <c r="C106" s="17">
        <v>0.32302144723392701</v>
      </c>
      <c r="D106" s="17">
        <v>0.329548612746076</v>
      </c>
      <c r="E106" s="17">
        <v>0.31784647550376699</v>
      </c>
      <c r="F106" s="17"/>
      <c r="G106" s="17">
        <v>0.37057097250382998</v>
      </c>
      <c r="H106" s="17">
        <v>0.25509801866994303</v>
      </c>
      <c r="I106" s="17">
        <v>0.35108854106673199</v>
      </c>
      <c r="J106" s="17">
        <v>0.30763760920164201</v>
      </c>
      <c r="K106" s="17">
        <v>0.280691537340097</v>
      </c>
      <c r="L106" s="17">
        <v>0.306160027663477</v>
      </c>
      <c r="M106" s="17">
        <v>0.38027091198898899</v>
      </c>
      <c r="N106" s="17">
        <v>0.35120935445378798</v>
      </c>
      <c r="O106" s="17">
        <v>0.30190964339638598</v>
      </c>
      <c r="P106" s="17"/>
      <c r="Q106" s="17">
        <v>0.33231445513149699</v>
      </c>
      <c r="R106" s="17">
        <v>0.25222745111892098</v>
      </c>
      <c r="S106" s="17">
        <v>0.31446564119863102</v>
      </c>
      <c r="T106" s="17">
        <v>0.32653905303796299</v>
      </c>
      <c r="U106" s="17"/>
      <c r="V106" s="17">
        <v>0.29577096482583898</v>
      </c>
      <c r="W106" s="17">
        <v>0.33298593478499</v>
      </c>
      <c r="X106" s="17">
        <v>0.32756621431461902</v>
      </c>
      <c r="Y106" s="17">
        <v>0.37890910936106897</v>
      </c>
      <c r="Z106" s="17">
        <v>0.30970595468334899</v>
      </c>
      <c r="AA106" s="17">
        <v>0.30107950878641498</v>
      </c>
      <c r="AB106" s="17">
        <v>0.35737323330745602</v>
      </c>
      <c r="AC106" s="17">
        <v>0.30146971528701</v>
      </c>
      <c r="AD106" s="17">
        <v>0.30614904308677399</v>
      </c>
      <c r="AE106" s="17"/>
      <c r="AF106" s="17">
        <v>0.33703503781852301</v>
      </c>
      <c r="AG106" s="17">
        <v>0.32702274235534401</v>
      </c>
      <c r="AH106" s="17">
        <v>0.31429372873467198</v>
      </c>
      <c r="AI106" s="17">
        <v>0.34047504052177902</v>
      </c>
      <c r="AJ106" s="17">
        <v>0.30880660144569499</v>
      </c>
      <c r="AK106" s="17">
        <v>0.31914763134285801</v>
      </c>
      <c r="AL106" s="17"/>
      <c r="AM106" s="17">
        <v>0.37885405655786702</v>
      </c>
      <c r="AN106" s="17">
        <v>0.29256198355847601</v>
      </c>
      <c r="AO106" s="17">
        <v>0.31447493057961601</v>
      </c>
      <c r="AP106" s="17">
        <v>0.375796795108777</v>
      </c>
      <c r="AQ106" s="17">
        <v>0.27481724357620901</v>
      </c>
      <c r="AR106" s="17">
        <v>0.35554321580584097</v>
      </c>
      <c r="AS106" s="17">
        <v>0.28677763205792101</v>
      </c>
      <c r="AT106" s="17">
        <v>0.33656224938912599</v>
      </c>
      <c r="AU106" s="17">
        <v>0.31280388734483999</v>
      </c>
      <c r="AV106" s="17">
        <v>0.37033868950159099</v>
      </c>
      <c r="AW106" s="17">
        <v>0.39149326887500702</v>
      </c>
      <c r="AX106" s="17">
        <v>0.28840228829509701</v>
      </c>
      <c r="AY106" s="17">
        <v>0.279010037281887</v>
      </c>
      <c r="AZ106" s="17">
        <v>0.23878972809027399</v>
      </c>
      <c r="BA106" s="17">
        <v>0.37815429589919097</v>
      </c>
      <c r="BB106" s="17">
        <v>0.298447615231137</v>
      </c>
      <c r="BC106" s="17"/>
      <c r="BD106" s="17">
        <v>0.330221979874607</v>
      </c>
      <c r="BE106" s="17">
        <v>0.32986386608509199</v>
      </c>
      <c r="BF106" s="17">
        <v>0.31806867038429698</v>
      </c>
      <c r="BG106" s="17"/>
      <c r="BH106" s="17">
        <v>0.31560520561890498</v>
      </c>
      <c r="BI106" s="17">
        <v>0.30974522261286502</v>
      </c>
      <c r="BJ106" s="17">
        <v>0.38895754300305302</v>
      </c>
      <c r="BK106" s="17"/>
      <c r="BL106" s="17">
        <v>0.26166108567515001</v>
      </c>
      <c r="BM106" s="17">
        <v>0.37478765361223798</v>
      </c>
      <c r="BN106" s="17">
        <v>0.232397658999387</v>
      </c>
      <c r="BO106" s="17"/>
      <c r="BP106" s="17">
        <v>0.31085232252116501</v>
      </c>
      <c r="BQ106" s="17">
        <v>0.31963852053217301</v>
      </c>
      <c r="BR106" s="17"/>
      <c r="BS106" s="17">
        <v>0.313690075572988</v>
      </c>
      <c r="BT106" s="17">
        <v>0.32791745024607</v>
      </c>
      <c r="BU106" s="17">
        <v>0.36505535250837901</v>
      </c>
      <c r="BV106" s="17">
        <v>0.30371374027318299</v>
      </c>
      <c r="BW106" s="17"/>
      <c r="BX106" s="17">
        <v>0.26790879105897603</v>
      </c>
      <c r="BY106" s="17">
        <v>0.29944541532871999</v>
      </c>
      <c r="BZ106" s="17">
        <v>0.32993012953351702</v>
      </c>
      <c r="CA106" s="17"/>
      <c r="CB106" s="17">
        <v>0.30877589095382102</v>
      </c>
      <c r="CC106" s="17">
        <v>0.294395578764235</v>
      </c>
      <c r="CD106" s="17">
        <v>0.31110945186921701</v>
      </c>
      <c r="CE106" s="17">
        <v>0.35745629509349602</v>
      </c>
      <c r="CF106" s="17">
        <v>0.31802317853461198</v>
      </c>
      <c r="CG106" s="17">
        <v>0.35742685969528798</v>
      </c>
      <c r="CH106" s="17"/>
      <c r="CI106" s="17">
        <v>0.28519540906269503</v>
      </c>
      <c r="CJ106" s="17">
        <v>0.29390501725317097</v>
      </c>
      <c r="CK106" s="17">
        <v>0.35762704198453199</v>
      </c>
      <c r="CL106" s="17">
        <v>0.33946917650793001</v>
      </c>
    </row>
    <row r="107" spans="2:90" x14ac:dyDescent="0.35">
      <c r="B107" t="s">
        <v>148</v>
      </c>
      <c r="C107" s="17">
        <v>0.225493855969228</v>
      </c>
      <c r="D107" s="17">
        <v>0.17905242324629</v>
      </c>
      <c r="E107" s="17">
        <v>0.26863481396012001</v>
      </c>
      <c r="F107" s="17"/>
      <c r="G107" s="17">
        <v>0.23547973498160299</v>
      </c>
      <c r="H107" s="17">
        <v>0.27458230678602502</v>
      </c>
      <c r="I107" s="17">
        <v>0.20149247005065099</v>
      </c>
      <c r="J107" s="17">
        <v>0.24326048307075099</v>
      </c>
      <c r="K107" s="17">
        <v>0.28522895310782498</v>
      </c>
      <c r="L107" s="17">
        <v>0.217420477148564</v>
      </c>
      <c r="M107" s="17">
        <v>0.19214547688693001</v>
      </c>
      <c r="N107" s="17">
        <v>0.17144284336996801</v>
      </c>
      <c r="O107" s="17">
        <v>0.216562838350051</v>
      </c>
      <c r="P107" s="17"/>
      <c r="Q107" s="17">
        <v>0.20893529522176299</v>
      </c>
      <c r="R107" s="17">
        <v>0.104440524804795</v>
      </c>
      <c r="S107" s="17">
        <v>0.21301867341439601</v>
      </c>
      <c r="T107" s="17">
        <v>0.23583151418512999</v>
      </c>
      <c r="U107" s="17"/>
      <c r="V107" s="17">
        <v>0.185079280583754</v>
      </c>
      <c r="W107" s="17">
        <v>0.240659504404616</v>
      </c>
      <c r="X107" s="17">
        <v>0.24525882919970199</v>
      </c>
      <c r="Y107" s="17">
        <v>0.19288852167246701</v>
      </c>
      <c r="Z107" s="17">
        <v>0.24407857212453099</v>
      </c>
      <c r="AA107" s="17">
        <v>0.22222777270849201</v>
      </c>
      <c r="AB107" s="17">
        <v>0.22136058548838899</v>
      </c>
      <c r="AC107" s="17">
        <v>0.281902925622183</v>
      </c>
      <c r="AD107" s="17">
        <v>0.24325260198471199</v>
      </c>
      <c r="AE107" s="17"/>
      <c r="AF107" s="17">
        <v>0.20138771943295999</v>
      </c>
      <c r="AG107" s="17">
        <v>0.253568280180685</v>
      </c>
      <c r="AH107" s="17">
        <v>0.24583725148193</v>
      </c>
      <c r="AI107" s="17">
        <v>0.17382182897911899</v>
      </c>
      <c r="AJ107" s="17">
        <v>0.262377367034345</v>
      </c>
      <c r="AK107" s="17">
        <v>0.205794368746232</v>
      </c>
      <c r="AL107" s="17"/>
      <c r="AM107" s="17">
        <v>0.16389991820773001</v>
      </c>
      <c r="AN107" s="17">
        <v>0.19749389283788499</v>
      </c>
      <c r="AO107" s="17">
        <v>0.22378984204623101</v>
      </c>
      <c r="AP107" s="17">
        <v>0.26023339742820101</v>
      </c>
      <c r="AQ107" s="17">
        <v>0.199686201636363</v>
      </c>
      <c r="AR107" s="17">
        <v>0.20230670388108099</v>
      </c>
      <c r="AS107" s="17">
        <v>0.246809829580594</v>
      </c>
      <c r="AT107" s="17">
        <v>0.279998893439449</v>
      </c>
      <c r="AU107" s="17">
        <v>0.268117414331763</v>
      </c>
      <c r="AV107" s="17">
        <v>0.26228630932021701</v>
      </c>
      <c r="AW107" s="17">
        <v>0.123576338680809</v>
      </c>
      <c r="AX107" s="17">
        <v>0.334905025662741</v>
      </c>
      <c r="AY107" s="17">
        <v>0.25342342498236697</v>
      </c>
      <c r="AZ107" s="17">
        <v>0.25516830414870001</v>
      </c>
      <c r="BA107" s="17">
        <v>0.152950720618582</v>
      </c>
      <c r="BB107" s="17">
        <v>0.18240828341366999</v>
      </c>
      <c r="BC107" s="17"/>
      <c r="BD107" s="17">
        <v>0.25227293438298998</v>
      </c>
      <c r="BE107" s="17">
        <v>0.249544674249225</v>
      </c>
      <c r="BF107" s="17">
        <v>0.188183161138398</v>
      </c>
      <c r="BG107" s="17"/>
      <c r="BH107" s="17">
        <v>0.242958615454896</v>
      </c>
      <c r="BI107" s="17">
        <v>0.184576182774362</v>
      </c>
      <c r="BJ107" s="17">
        <v>0.19882091893832199</v>
      </c>
      <c r="BK107" s="17"/>
      <c r="BL107" s="17">
        <v>0.28148412190740002</v>
      </c>
      <c r="BM107" s="17">
        <v>0.20961389670220601</v>
      </c>
      <c r="BN107" s="17">
        <v>0.16410477472644799</v>
      </c>
      <c r="BO107" s="17"/>
      <c r="BP107" s="17">
        <v>0.242934107203579</v>
      </c>
      <c r="BQ107" s="17">
        <v>0.20993451892516801</v>
      </c>
      <c r="BR107" s="17"/>
      <c r="BS107" s="17">
        <v>0.24812386663106001</v>
      </c>
      <c r="BT107" s="17">
        <v>0.25785048926769799</v>
      </c>
      <c r="BU107" s="17">
        <v>0.23575305087685799</v>
      </c>
      <c r="BV107" s="17">
        <v>0.20379887097799099</v>
      </c>
      <c r="BW107" s="17"/>
      <c r="BX107" s="17">
        <v>0.26208821249050801</v>
      </c>
      <c r="BY107" s="17">
        <v>0.25864821659952297</v>
      </c>
      <c r="BZ107" s="17">
        <v>0.21983116216128801</v>
      </c>
      <c r="CA107" s="17"/>
      <c r="CB107" s="17">
        <v>0.33007158275245801</v>
      </c>
      <c r="CC107" s="17">
        <v>0.17926162937364501</v>
      </c>
      <c r="CD107" s="17">
        <v>0.30988959896849</v>
      </c>
      <c r="CE107" s="17">
        <v>0.17761166516688101</v>
      </c>
      <c r="CF107" s="17">
        <v>8.2232365916090705E-2</v>
      </c>
      <c r="CG107" s="17">
        <v>0.20125737499288199</v>
      </c>
      <c r="CH107" s="17"/>
      <c r="CI107" s="17">
        <v>0.200825542860462</v>
      </c>
      <c r="CJ107" s="17">
        <v>0.25522923813408899</v>
      </c>
      <c r="CK107" s="17">
        <v>0.18770542618664901</v>
      </c>
      <c r="CL107" s="17">
        <v>0.22354885535442601</v>
      </c>
    </row>
    <row r="108" spans="2:90" x14ac:dyDescent="0.35">
      <c r="B108" t="s">
        <v>149</v>
      </c>
      <c r="C108" s="17">
        <v>7.8361778151072398E-2</v>
      </c>
      <c r="D108" s="17">
        <v>6.8942126544458707E-2</v>
      </c>
      <c r="E108" s="17">
        <v>8.7018704288118698E-2</v>
      </c>
      <c r="F108" s="17"/>
      <c r="G108" s="17">
        <v>4.9641408299223998E-2</v>
      </c>
      <c r="H108" s="17">
        <v>0.1109627147455</v>
      </c>
      <c r="I108" s="17">
        <v>6.68661908579289E-2</v>
      </c>
      <c r="J108" s="17">
        <v>8.7376128470353004E-2</v>
      </c>
      <c r="K108" s="17">
        <v>5.8462039569332699E-2</v>
      </c>
      <c r="L108" s="17">
        <v>0.10449806623735999</v>
      </c>
      <c r="M108" s="17">
        <v>6.9712945050798503E-2</v>
      </c>
      <c r="N108" s="17">
        <v>7.6805032223856207E-2</v>
      </c>
      <c r="O108" s="17">
        <v>7.9971317978457607E-2</v>
      </c>
      <c r="P108" s="17"/>
      <c r="Q108" s="17">
        <v>5.87044136007394E-2</v>
      </c>
      <c r="R108" s="17">
        <v>3.1798933956899797E-2</v>
      </c>
      <c r="S108" s="17">
        <v>7.1036418379591001E-2</v>
      </c>
      <c r="T108" s="17">
        <v>8.4657954128111806E-2</v>
      </c>
      <c r="U108" s="17"/>
      <c r="V108" s="17">
        <v>4.4181664117932298E-2</v>
      </c>
      <c r="W108" s="17">
        <v>0.10369646626476001</v>
      </c>
      <c r="X108" s="17">
        <v>0.12503935695328999</v>
      </c>
      <c r="Y108" s="17">
        <v>9.7643073558346893E-2</v>
      </c>
      <c r="Z108" s="17">
        <v>7.7965113462951E-2</v>
      </c>
      <c r="AA108" s="17">
        <v>6.6712048941953303E-2</v>
      </c>
      <c r="AB108" s="17">
        <v>6.6457916521146104E-2</v>
      </c>
      <c r="AC108" s="17">
        <v>9.8502183568165397E-2</v>
      </c>
      <c r="AD108" s="17">
        <v>5.4162008448642301E-2</v>
      </c>
      <c r="AE108" s="17"/>
      <c r="AF108" s="17">
        <v>8.7794853476166196E-2</v>
      </c>
      <c r="AG108" s="17">
        <v>5.7609321338535399E-2</v>
      </c>
      <c r="AH108" s="17">
        <v>8.6083372381800902E-2</v>
      </c>
      <c r="AI108" s="17">
        <v>8.8806006981390101E-2</v>
      </c>
      <c r="AJ108" s="17">
        <v>9.4415921385416296E-2</v>
      </c>
      <c r="AK108" s="17">
        <v>7.0099675993178595E-2</v>
      </c>
      <c r="AL108" s="17"/>
      <c r="AM108" s="17">
        <v>6.8790410380799999E-2</v>
      </c>
      <c r="AN108" s="17">
        <v>4.9872650994482598E-2</v>
      </c>
      <c r="AO108" s="17">
        <v>9.8695157041066003E-2</v>
      </c>
      <c r="AP108" s="17">
        <v>0.11319610401709999</v>
      </c>
      <c r="AQ108" s="17">
        <v>9.6997519229370693E-2</v>
      </c>
      <c r="AR108" s="17">
        <v>8.1155908176379396E-2</v>
      </c>
      <c r="AS108" s="17">
        <v>5.7776558234169398E-2</v>
      </c>
      <c r="AT108" s="17">
        <v>4.7732990060049399E-2</v>
      </c>
      <c r="AU108" s="17">
        <v>0.108058955276658</v>
      </c>
      <c r="AV108" s="17">
        <v>8.65468170715116E-2</v>
      </c>
      <c r="AW108" s="17">
        <v>9.5331382612055093E-2</v>
      </c>
      <c r="AX108" s="17">
        <v>7.8456654638069501E-2</v>
      </c>
      <c r="AY108" s="17">
        <v>7.9357050767871404E-2</v>
      </c>
      <c r="AZ108" s="17">
        <v>3.4437749317174297E-2</v>
      </c>
      <c r="BA108" s="17">
        <v>7.9791445893131099E-2</v>
      </c>
      <c r="BB108" s="17">
        <v>8.9058717030632298E-2</v>
      </c>
      <c r="BC108" s="17"/>
      <c r="BD108" s="17">
        <v>8.2019934817211898E-2</v>
      </c>
      <c r="BE108" s="17">
        <v>8.2106438687124306E-2</v>
      </c>
      <c r="BF108" s="17">
        <v>7.0565570321889398E-2</v>
      </c>
      <c r="BG108" s="17"/>
      <c r="BH108" s="17">
        <v>8.4959969280022904E-2</v>
      </c>
      <c r="BI108" s="17">
        <v>4.1953910268757999E-2</v>
      </c>
      <c r="BJ108" s="17">
        <v>7.9271051494357897E-2</v>
      </c>
      <c r="BK108" s="17"/>
      <c r="BL108" s="17">
        <v>8.8974201313107598E-2</v>
      </c>
      <c r="BM108" s="17">
        <v>5.4860452372917999E-2</v>
      </c>
      <c r="BN108" s="17">
        <v>0.106582752404138</v>
      </c>
      <c r="BO108" s="17"/>
      <c r="BP108" s="17">
        <v>8.6853001795228896E-2</v>
      </c>
      <c r="BQ108" s="17">
        <v>6.9535475792410206E-2</v>
      </c>
      <c r="BR108" s="17"/>
      <c r="BS108" s="17">
        <v>9.8400842204582797E-2</v>
      </c>
      <c r="BT108" s="17">
        <v>6.9320207446773294E-2</v>
      </c>
      <c r="BU108" s="17">
        <v>7.1191634294620498E-2</v>
      </c>
      <c r="BV108" s="17">
        <v>8.6292008418530602E-2</v>
      </c>
      <c r="BW108" s="17"/>
      <c r="BX108" s="17">
        <v>0.120499858644897</v>
      </c>
      <c r="BY108" s="17">
        <v>7.4436872607092794E-2</v>
      </c>
      <c r="BZ108" s="17">
        <v>7.4428409017365693E-2</v>
      </c>
      <c r="CA108" s="17"/>
      <c r="CB108" s="17">
        <v>0.12381280336673101</v>
      </c>
      <c r="CC108" s="17">
        <v>6.6182835655165001E-2</v>
      </c>
      <c r="CD108" s="17">
        <v>0.12560015239985201</v>
      </c>
      <c r="CE108" s="17">
        <v>3.8251235471644197E-2</v>
      </c>
      <c r="CF108" s="17">
        <v>1.20290938713082E-2</v>
      </c>
      <c r="CG108" s="17">
        <v>6.7796633158339295E-2</v>
      </c>
      <c r="CH108" s="17"/>
      <c r="CI108" s="17">
        <v>0.14723784355481201</v>
      </c>
      <c r="CJ108" s="17">
        <v>8.2244798154751303E-2</v>
      </c>
      <c r="CK108" s="17">
        <v>5.2494294685805902E-2</v>
      </c>
      <c r="CL108" s="17">
        <v>6.7504409524772102E-2</v>
      </c>
    </row>
    <row r="109" spans="2:90" x14ac:dyDescent="0.35">
      <c r="B109" t="s">
        <v>150</v>
      </c>
      <c r="C109" s="17">
        <v>6.4014456139427606E-2</v>
      </c>
      <c r="D109" s="17">
        <v>5.88182070971211E-2</v>
      </c>
      <c r="E109" s="17">
        <v>7.0400810380682494E-2</v>
      </c>
      <c r="F109" s="17"/>
      <c r="G109" s="17">
        <v>0.12600153380200599</v>
      </c>
      <c r="H109" s="17">
        <v>0.113149958074434</v>
      </c>
      <c r="I109" s="17">
        <v>7.0975774785902904E-2</v>
      </c>
      <c r="J109" s="17">
        <v>4.6772348901527698E-2</v>
      </c>
      <c r="K109" s="17">
        <v>4.4538837712269602E-2</v>
      </c>
      <c r="L109" s="17">
        <v>4.70627084443049E-2</v>
      </c>
      <c r="M109" s="17">
        <v>2.81978598519169E-2</v>
      </c>
      <c r="N109" s="17">
        <v>4.6860657543565797E-2</v>
      </c>
      <c r="O109" s="17">
        <v>5.8321940832461797E-2</v>
      </c>
      <c r="P109" s="17"/>
      <c r="Q109" s="17">
        <v>4.1088556907569102E-2</v>
      </c>
      <c r="R109" s="17">
        <v>2.95710998657354E-2</v>
      </c>
      <c r="S109" s="17">
        <v>5.8392377031801598E-2</v>
      </c>
      <c r="T109" s="17">
        <v>6.7045336498791103E-2</v>
      </c>
      <c r="U109" s="17"/>
      <c r="V109" s="17">
        <v>5.5440729660346001E-2</v>
      </c>
      <c r="W109" s="17">
        <v>7.1205850341700294E-2</v>
      </c>
      <c r="X109" s="17">
        <v>4.7416939433605997E-2</v>
      </c>
      <c r="Y109" s="17">
        <v>4.5966539782186802E-2</v>
      </c>
      <c r="Z109" s="17">
        <v>3.7470902613856598E-2</v>
      </c>
      <c r="AA109" s="17">
        <v>9.1189429048450898E-2</v>
      </c>
      <c r="AB109" s="17">
        <v>0.10331340446217301</v>
      </c>
      <c r="AC109" s="17">
        <v>4.46497883651608E-2</v>
      </c>
      <c r="AD109" s="17">
        <v>6.4525931265153297E-2</v>
      </c>
      <c r="AE109" s="17"/>
      <c r="AF109" s="17">
        <v>7.3466009109696598E-2</v>
      </c>
      <c r="AG109" s="17">
        <v>6.5669701792828994E-2</v>
      </c>
      <c r="AH109" s="17">
        <v>8.7414535213940103E-2</v>
      </c>
      <c r="AI109" s="17">
        <v>7.6266638064835607E-2</v>
      </c>
      <c r="AJ109" s="17">
        <v>8.1570935557166296E-2</v>
      </c>
      <c r="AK109" s="17">
        <v>3.7821733553760402E-2</v>
      </c>
      <c r="AL109" s="17"/>
      <c r="AM109" s="17">
        <v>7.3924504819774806E-2</v>
      </c>
      <c r="AN109" s="17">
        <v>0.11237452017277701</v>
      </c>
      <c r="AO109" s="17">
        <v>5.9700764565835999E-2</v>
      </c>
      <c r="AP109" s="17">
        <v>2.78290791296756E-2</v>
      </c>
      <c r="AQ109" s="17">
        <v>3.0795263763819102E-2</v>
      </c>
      <c r="AR109" s="17">
        <v>5.5917494381209097E-2</v>
      </c>
      <c r="AS109" s="17">
        <v>4.8973357977762297E-2</v>
      </c>
      <c r="AT109" s="17">
        <v>5.4654409868901299E-2</v>
      </c>
      <c r="AU109" s="17">
        <v>4.2243138288945499E-2</v>
      </c>
      <c r="AV109" s="17">
        <v>2.5919568287474298E-2</v>
      </c>
      <c r="AW109" s="17">
        <v>8.2056351201461597E-2</v>
      </c>
      <c r="AX109" s="17">
        <v>4.76199988687835E-2</v>
      </c>
      <c r="AY109" s="17">
        <v>2.7482039403450099E-2</v>
      </c>
      <c r="AZ109" s="17">
        <v>0.102768538898135</v>
      </c>
      <c r="BA109" s="17">
        <v>1.8619739434262601E-2</v>
      </c>
      <c r="BB109" s="17">
        <v>4.4775324993496998E-2</v>
      </c>
      <c r="BC109" s="17"/>
      <c r="BD109" s="17">
        <v>3.2233514668004497E-2</v>
      </c>
      <c r="BE109" s="17">
        <v>9.0089648138585401E-2</v>
      </c>
      <c r="BF109" s="17">
        <v>6.6735684613332499E-2</v>
      </c>
      <c r="BG109" s="17"/>
      <c r="BH109" s="17">
        <v>6.4104446459221906E-2</v>
      </c>
      <c r="BI109" s="17">
        <v>3.1981144227146298E-2</v>
      </c>
      <c r="BJ109" s="17">
        <v>5.20357932968303E-2</v>
      </c>
      <c r="BK109" s="17"/>
      <c r="BL109" s="17">
        <v>2.6984320020867401E-2</v>
      </c>
      <c r="BM109" s="17">
        <v>3.1801788426346303E-2</v>
      </c>
      <c r="BN109" s="17">
        <v>2.4950574094516301E-2</v>
      </c>
      <c r="BO109" s="17"/>
      <c r="BP109" s="17">
        <v>7.2146140923121604E-2</v>
      </c>
      <c r="BQ109" s="17">
        <v>7.15398689916176E-2</v>
      </c>
      <c r="BR109" s="17"/>
      <c r="BS109" s="17">
        <v>2.97743003666412E-2</v>
      </c>
      <c r="BT109" s="17">
        <v>5.3337656797937401E-2</v>
      </c>
      <c r="BU109" s="17">
        <v>5.7165030450064797E-2</v>
      </c>
      <c r="BV109" s="17">
        <v>7.4132380541006099E-2</v>
      </c>
      <c r="BW109" s="17"/>
      <c r="BX109" s="17">
        <v>3.6036035046161402E-2</v>
      </c>
      <c r="BY109" s="17">
        <v>7.6457626043190494E-2</v>
      </c>
      <c r="BZ109" s="17">
        <v>6.6021599118639696E-2</v>
      </c>
      <c r="CA109" s="17"/>
      <c r="CB109" s="17">
        <v>6.1594249722153799E-2</v>
      </c>
      <c r="CC109" s="17">
        <v>5.5787418526749198E-2</v>
      </c>
      <c r="CD109" s="17">
        <v>0.11983712554178599</v>
      </c>
      <c r="CE109" s="17">
        <v>4.4302743765120403E-2</v>
      </c>
      <c r="CF109" s="17">
        <v>6.4857777020430503E-3</v>
      </c>
      <c r="CG109" s="17">
        <v>6.4312085149184503E-2</v>
      </c>
      <c r="CH109" s="17"/>
      <c r="CI109" s="17">
        <v>8.1937138000276202E-2</v>
      </c>
      <c r="CJ109" s="17">
        <v>5.1711183152942201E-2</v>
      </c>
      <c r="CK109" s="17">
        <v>0.104000873186903</v>
      </c>
      <c r="CL109" s="17">
        <v>5.66066358985408E-2</v>
      </c>
    </row>
    <row r="110" spans="2:90" x14ac:dyDescent="0.35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</row>
    <row r="111" spans="2:90" x14ac:dyDescent="0.35">
      <c r="B111" s="6" t="s">
        <v>158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</row>
    <row r="112" spans="2:90" x14ac:dyDescent="0.35">
      <c r="B112" s="24" t="s">
        <v>130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</row>
    <row r="113" spans="2:90" x14ac:dyDescent="0.35">
      <c r="B113" t="s">
        <v>146</v>
      </c>
      <c r="C113" s="17">
        <v>0.51707326002263398</v>
      </c>
      <c r="D113" s="17">
        <v>0.495921726169198</v>
      </c>
      <c r="E113" s="17">
        <v>0.53658094917482901</v>
      </c>
      <c r="F113" s="17"/>
      <c r="G113" s="17">
        <v>0.46231995282542898</v>
      </c>
      <c r="H113" s="17">
        <v>0.49713257803126198</v>
      </c>
      <c r="I113" s="17">
        <v>0.54149656738000396</v>
      </c>
      <c r="J113" s="17">
        <v>0.51894382629300995</v>
      </c>
      <c r="K113" s="17">
        <v>0.54062225784680495</v>
      </c>
      <c r="L113" s="17">
        <v>0.55617359885158402</v>
      </c>
      <c r="M113" s="17">
        <v>0.56624392222391695</v>
      </c>
      <c r="N113" s="17">
        <v>0.50408606144767198</v>
      </c>
      <c r="O113" s="17">
        <v>0.46891808378630101</v>
      </c>
      <c r="P113" s="17"/>
      <c r="Q113" s="17">
        <v>0.488195482147261</v>
      </c>
      <c r="R113" s="17">
        <v>0.68362166525797197</v>
      </c>
      <c r="S113" s="17">
        <v>0.50312589372863903</v>
      </c>
      <c r="T113" s="17">
        <v>0.51257938619334398</v>
      </c>
      <c r="U113" s="17"/>
      <c r="V113" s="17">
        <v>0.58433547023794996</v>
      </c>
      <c r="W113" s="17">
        <v>0.54062457580976497</v>
      </c>
      <c r="X113" s="17">
        <v>0.54161281277866002</v>
      </c>
      <c r="Y113" s="17">
        <v>0.46367904623957301</v>
      </c>
      <c r="Z113" s="17">
        <v>0.50384500843803703</v>
      </c>
      <c r="AA113" s="17">
        <v>0.47087971732474099</v>
      </c>
      <c r="AB113" s="17">
        <v>0.458131654689995</v>
      </c>
      <c r="AC113" s="17">
        <v>0.51474941214811398</v>
      </c>
      <c r="AD113" s="17">
        <v>0.52201685609311499</v>
      </c>
      <c r="AE113" s="17"/>
      <c r="AF113" s="17">
        <v>0.49742243127362801</v>
      </c>
      <c r="AG113" s="17">
        <v>0.52852157227234298</v>
      </c>
      <c r="AH113" s="17">
        <v>0.49637055431972299</v>
      </c>
      <c r="AI113" s="17">
        <v>0.521656123032743</v>
      </c>
      <c r="AJ113" s="17">
        <v>0.47828450622961799</v>
      </c>
      <c r="AK113" s="17">
        <v>0.552819107156721</v>
      </c>
      <c r="AL113" s="17"/>
      <c r="AM113" s="17">
        <v>0.50092662285958001</v>
      </c>
      <c r="AN113" s="17">
        <v>0.41910189923173702</v>
      </c>
      <c r="AO113" s="17">
        <v>0.51912402793740198</v>
      </c>
      <c r="AP113" s="17">
        <v>0.523341849164071</v>
      </c>
      <c r="AQ113" s="17">
        <v>0.49950657731817699</v>
      </c>
      <c r="AR113" s="17">
        <v>0.51251826876655904</v>
      </c>
      <c r="AS113" s="17">
        <v>0.59263374236772903</v>
      </c>
      <c r="AT113" s="17">
        <v>0.56238534852453603</v>
      </c>
      <c r="AU113" s="17">
        <v>0.49792687824788501</v>
      </c>
      <c r="AV113" s="17">
        <v>0.45800418545174498</v>
      </c>
      <c r="AW113" s="17">
        <v>0.475096247401809</v>
      </c>
      <c r="AX113" s="17">
        <v>0.56172240152742403</v>
      </c>
      <c r="AY113" s="17">
        <v>0.53454256023746705</v>
      </c>
      <c r="AZ113" s="17">
        <v>0.63680942516526895</v>
      </c>
      <c r="BA113" s="17">
        <v>0.52252751919968699</v>
      </c>
      <c r="BB113" s="17">
        <v>0.61242244116176403</v>
      </c>
      <c r="BC113" s="17"/>
      <c r="BD113" s="17">
        <v>0.55262215563327199</v>
      </c>
      <c r="BE113" s="17">
        <v>0.47228037850438298</v>
      </c>
      <c r="BF113" s="17">
        <v>0.52152519501754002</v>
      </c>
      <c r="BG113" s="17"/>
      <c r="BH113" s="17">
        <v>0.52081654358614904</v>
      </c>
      <c r="BI113" s="17">
        <v>0.58208775239050203</v>
      </c>
      <c r="BJ113" s="17">
        <v>0.49398358790559599</v>
      </c>
      <c r="BK113" s="17"/>
      <c r="BL113" s="17">
        <v>0.37652389099441902</v>
      </c>
      <c r="BM113" s="17">
        <v>0.59050058890811097</v>
      </c>
      <c r="BN113" s="17">
        <v>0.66562944601224505</v>
      </c>
      <c r="BO113" s="17"/>
      <c r="BP113" s="17">
        <v>0.53029838497902404</v>
      </c>
      <c r="BQ113" s="17">
        <v>0.50453844723906804</v>
      </c>
      <c r="BR113" s="17"/>
      <c r="BS113" s="17">
        <v>0.63244012244338899</v>
      </c>
      <c r="BT113" s="17">
        <v>0.59438438040248398</v>
      </c>
      <c r="BU113" s="17">
        <v>0.46503395679600201</v>
      </c>
      <c r="BV113" s="17">
        <v>0.48088689214816699</v>
      </c>
      <c r="BW113" s="17"/>
      <c r="BX113" s="17">
        <v>0.51088026733262004</v>
      </c>
      <c r="BY113" s="17">
        <v>0.50875494975332902</v>
      </c>
      <c r="BZ113" s="17">
        <v>0.51819795331894303</v>
      </c>
      <c r="CA113" s="17"/>
      <c r="CB113" s="17">
        <v>0.644985591773101</v>
      </c>
      <c r="CC113" s="17">
        <v>0.73456376769065501</v>
      </c>
      <c r="CD113" s="17">
        <v>0.24625240549400501</v>
      </c>
      <c r="CE113" s="17">
        <v>0.50107518995664102</v>
      </c>
      <c r="CF113" s="17">
        <v>0.77375535327487699</v>
      </c>
      <c r="CG113" s="17">
        <v>0.30849984453666401</v>
      </c>
      <c r="CH113" s="17"/>
      <c r="CI113" s="17">
        <v>0.46220433354292101</v>
      </c>
      <c r="CJ113" s="17">
        <v>0.64001988494725803</v>
      </c>
      <c r="CK113" s="17">
        <v>0.31382313880495799</v>
      </c>
      <c r="CL113" s="17">
        <v>0.51097005135794904</v>
      </c>
    </row>
    <row r="114" spans="2:90" x14ac:dyDescent="0.35">
      <c r="B114" t="s">
        <v>147</v>
      </c>
      <c r="C114" s="17">
        <v>0.34653648013455202</v>
      </c>
      <c r="D114" s="17">
        <v>0.35055829874460098</v>
      </c>
      <c r="E114" s="17">
        <v>0.34409595074579702</v>
      </c>
      <c r="F114" s="17"/>
      <c r="G114" s="17">
        <v>0.39103499595060398</v>
      </c>
      <c r="H114" s="17">
        <v>0.36366805107363998</v>
      </c>
      <c r="I114" s="17">
        <v>0.31630731157469999</v>
      </c>
      <c r="J114" s="17">
        <v>0.34582316100618499</v>
      </c>
      <c r="K114" s="17">
        <v>0.31885304382983898</v>
      </c>
      <c r="L114" s="17">
        <v>0.33312432554195298</v>
      </c>
      <c r="M114" s="17">
        <v>0.33490374594411099</v>
      </c>
      <c r="N114" s="17">
        <v>0.349735840645087</v>
      </c>
      <c r="O114" s="17">
        <v>0.36376384281313401</v>
      </c>
      <c r="P114" s="17"/>
      <c r="Q114" s="17">
        <v>0.37522514210358798</v>
      </c>
      <c r="R114" s="17">
        <v>0.227827572200617</v>
      </c>
      <c r="S114" s="17">
        <v>0.34506767524708498</v>
      </c>
      <c r="T114" s="17">
        <v>0.35297442543038898</v>
      </c>
      <c r="U114" s="17"/>
      <c r="V114" s="17">
        <v>0.28956852052592902</v>
      </c>
      <c r="W114" s="17">
        <v>0.35732995647619298</v>
      </c>
      <c r="X114" s="17">
        <v>0.37092000268478298</v>
      </c>
      <c r="Y114" s="17">
        <v>0.413101791275303</v>
      </c>
      <c r="Z114" s="17">
        <v>0.33712053049732699</v>
      </c>
      <c r="AA114" s="17">
        <v>0.32234615432626301</v>
      </c>
      <c r="AB114" s="17">
        <v>0.35142453634730197</v>
      </c>
      <c r="AC114" s="17">
        <v>0.362443982940369</v>
      </c>
      <c r="AD114" s="17">
        <v>0.35163844640626801</v>
      </c>
      <c r="AE114" s="17"/>
      <c r="AF114" s="17">
        <v>0.33961925151567901</v>
      </c>
      <c r="AG114" s="17">
        <v>0.32851350519158201</v>
      </c>
      <c r="AH114" s="17">
        <v>0.38435468827875902</v>
      </c>
      <c r="AI114" s="17">
        <v>0.35125109296287899</v>
      </c>
      <c r="AJ114" s="17">
        <v>0.38928834204162999</v>
      </c>
      <c r="AK114" s="17">
        <v>0.32409273287749901</v>
      </c>
      <c r="AL114" s="17"/>
      <c r="AM114" s="17">
        <v>0.33113293813026501</v>
      </c>
      <c r="AN114" s="17">
        <v>0.38108532966874598</v>
      </c>
      <c r="AO114" s="17">
        <v>0.33127011728801897</v>
      </c>
      <c r="AP114" s="17">
        <v>0.33113100684513402</v>
      </c>
      <c r="AQ114" s="17">
        <v>0.33639586969451502</v>
      </c>
      <c r="AR114" s="17">
        <v>0.31375958952510502</v>
      </c>
      <c r="AS114" s="17">
        <v>0.27518244232829597</v>
      </c>
      <c r="AT114" s="17">
        <v>0.33245736762142097</v>
      </c>
      <c r="AU114" s="17">
        <v>0.370965776716493</v>
      </c>
      <c r="AV114" s="17">
        <v>0.41478148571276602</v>
      </c>
      <c r="AW114" s="17">
        <v>0.37775420835958201</v>
      </c>
      <c r="AX114" s="17">
        <v>0.33101969367682599</v>
      </c>
      <c r="AY114" s="17">
        <v>0.356903473236719</v>
      </c>
      <c r="AZ114" s="17">
        <v>0.30329697092316799</v>
      </c>
      <c r="BA114" s="17">
        <v>0.39924959376582198</v>
      </c>
      <c r="BB114" s="17">
        <v>0.31933622423093699</v>
      </c>
      <c r="BC114" s="17"/>
      <c r="BD114" s="17">
        <v>0.32983945628845002</v>
      </c>
      <c r="BE114" s="17">
        <v>0.38114082261141802</v>
      </c>
      <c r="BF114" s="17">
        <v>0.34054974162704399</v>
      </c>
      <c r="BG114" s="17"/>
      <c r="BH114" s="17">
        <v>0.35382603805046903</v>
      </c>
      <c r="BI114" s="17">
        <v>0.31696834362296999</v>
      </c>
      <c r="BJ114" s="17">
        <v>0.33610744572718299</v>
      </c>
      <c r="BK114" s="17"/>
      <c r="BL114" s="17">
        <v>0.44878102460886099</v>
      </c>
      <c r="BM114" s="17">
        <v>0.319581063328709</v>
      </c>
      <c r="BN114" s="17">
        <v>0.27510199106509597</v>
      </c>
      <c r="BO114" s="17"/>
      <c r="BP114" s="17">
        <v>0.35821180986069601</v>
      </c>
      <c r="BQ114" s="17">
        <v>0.34535337699005803</v>
      </c>
      <c r="BR114" s="17"/>
      <c r="BS114" s="17">
        <v>0.27980440933831202</v>
      </c>
      <c r="BT114" s="17">
        <v>0.31426953182647799</v>
      </c>
      <c r="BU114" s="17">
        <v>0.37977094127351002</v>
      </c>
      <c r="BV114" s="17">
        <v>0.36630036042723002</v>
      </c>
      <c r="BW114" s="17"/>
      <c r="BX114" s="17">
        <v>0.34259652213592401</v>
      </c>
      <c r="BY114" s="17">
        <v>0.39596838036960402</v>
      </c>
      <c r="BZ114" s="17">
        <v>0.34388919939451701</v>
      </c>
      <c r="CA114" s="17"/>
      <c r="CB114" s="17">
        <v>0.318980342846025</v>
      </c>
      <c r="CC114" s="17">
        <v>0.24350977587931799</v>
      </c>
      <c r="CD114" s="17">
        <v>0.49492388288689898</v>
      </c>
      <c r="CE114" s="17">
        <v>0.40942819069270198</v>
      </c>
      <c r="CF114" s="17">
        <v>0.20856462347804999</v>
      </c>
      <c r="CG114" s="17">
        <v>0.32802108055387902</v>
      </c>
      <c r="CH114" s="17"/>
      <c r="CI114" s="17">
        <v>0.332805609914124</v>
      </c>
      <c r="CJ114" s="17">
        <v>0.29563315691375203</v>
      </c>
      <c r="CK114" s="17">
        <v>0.38601657300769499</v>
      </c>
      <c r="CL114" s="17">
        <v>0.36913056721447302</v>
      </c>
    </row>
    <row r="115" spans="2:90" x14ac:dyDescent="0.35">
      <c r="B115" t="s">
        <v>148</v>
      </c>
      <c r="C115" s="17">
        <v>8.0525074951996595E-2</v>
      </c>
      <c r="D115" s="17">
        <v>9.7780991833075995E-2</v>
      </c>
      <c r="E115" s="17">
        <v>6.2290867242749799E-2</v>
      </c>
      <c r="F115" s="17"/>
      <c r="G115" s="17">
        <v>6.8521057925058901E-2</v>
      </c>
      <c r="H115" s="17">
        <v>9.6200530688750396E-2</v>
      </c>
      <c r="I115" s="17">
        <v>7.5189228988460297E-2</v>
      </c>
      <c r="J115" s="17">
        <v>7.3294230965368704E-2</v>
      </c>
      <c r="K115" s="17">
        <v>0.10027488200785201</v>
      </c>
      <c r="L115" s="17">
        <v>2.9436126219816599E-2</v>
      </c>
      <c r="M115" s="17">
        <v>7.2660926266501502E-2</v>
      </c>
      <c r="N115" s="17">
        <v>0.10083966689322101</v>
      </c>
      <c r="O115" s="17">
        <v>0.10615104579806001</v>
      </c>
      <c r="P115" s="17"/>
      <c r="Q115" s="17">
        <v>8.2337543635343194E-2</v>
      </c>
      <c r="R115" s="17">
        <v>5.8429351966749102E-2</v>
      </c>
      <c r="S115" s="17">
        <v>7.9258101136365694E-2</v>
      </c>
      <c r="T115" s="17">
        <v>8.0011690717604403E-2</v>
      </c>
      <c r="U115" s="17"/>
      <c r="V115" s="17">
        <v>7.5555192395436094E-2</v>
      </c>
      <c r="W115" s="17">
        <v>6.52538382501405E-2</v>
      </c>
      <c r="X115" s="17">
        <v>6.2718261786846793E-2</v>
      </c>
      <c r="Y115" s="17">
        <v>6.4776261601575694E-2</v>
      </c>
      <c r="Z115" s="17">
        <v>0.10807387223237699</v>
      </c>
      <c r="AA115" s="17">
        <v>0.120482938745972</v>
      </c>
      <c r="AB115" s="17">
        <v>0.110618593800415</v>
      </c>
      <c r="AC115" s="17">
        <v>8.9472327175514593E-2</v>
      </c>
      <c r="AD115" s="17">
        <v>5.3406610724435803E-2</v>
      </c>
      <c r="AE115" s="17"/>
      <c r="AF115" s="17">
        <v>8.36699501477281E-2</v>
      </c>
      <c r="AG115" s="17">
        <v>8.2692537849614597E-2</v>
      </c>
      <c r="AH115" s="17">
        <v>6.2302148676767498E-2</v>
      </c>
      <c r="AI115" s="17">
        <v>9.4459899728510099E-2</v>
      </c>
      <c r="AJ115" s="17">
        <v>7.8676018548950094E-2</v>
      </c>
      <c r="AK115" s="17">
        <v>8.1439714619683398E-2</v>
      </c>
      <c r="AL115" s="17"/>
      <c r="AM115" s="17">
        <v>8.3740895879402893E-2</v>
      </c>
      <c r="AN115" s="17">
        <v>7.3235676666740704E-2</v>
      </c>
      <c r="AO115" s="17">
        <v>7.9055769110278895E-2</v>
      </c>
      <c r="AP115" s="17">
        <v>0.10512264960529</v>
      </c>
      <c r="AQ115" s="17">
        <v>0.10443945464184699</v>
      </c>
      <c r="AR115" s="17">
        <v>0.10531390126797199</v>
      </c>
      <c r="AS115" s="17">
        <v>7.5726606966229001E-2</v>
      </c>
      <c r="AT115" s="17">
        <v>5.3828874784084699E-2</v>
      </c>
      <c r="AU115" s="17">
        <v>0.101741210415826</v>
      </c>
      <c r="AV115" s="17">
        <v>5.8542160286548302E-2</v>
      </c>
      <c r="AW115" s="17">
        <v>0.11986375224745</v>
      </c>
      <c r="AX115" s="17">
        <v>5.87639081827473E-2</v>
      </c>
      <c r="AY115" s="17">
        <v>6.9235580311908407E-2</v>
      </c>
      <c r="AZ115" s="17">
        <v>3.8927681096335903E-2</v>
      </c>
      <c r="BA115" s="17">
        <v>5.9007371292490701E-2</v>
      </c>
      <c r="BB115" s="17">
        <v>5.1812767098561703E-2</v>
      </c>
      <c r="BC115" s="17"/>
      <c r="BD115" s="17">
        <v>7.9609571599137993E-2</v>
      </c>
      <c r="BE115" s="17">
        <v>8.6147502078020993E-2</v>
      </c>
      <c r="BF115" s="17">
        <v>7.5676022088952993E-2</v>
      </c>
      <c r="BG115" s="17"/>
      <c r="BH115" s="17">
        <v>7.7393863016311695E-2</v>
      </c>
      <c r="BI115" s="17">
        <v>6.3635166162223603E-2</v>
      </c>
      <c r="BJ115" s="17">
        <v>0.12237490091856799</v>
      </c>
      <c r="BK115" s="17"/>
      <c r="BL115" s="17">
        <v>0.13103949036109699</v>
      </c>
      <c r="BM115" s="17">
        <v>5.6349867669507503E-2</v>
      </c>
      <c r="BN115" s="17">
        <v>4.2862407840418101E-2</v>
      </c>
      <c r="BO115" s="17"/>
      <c r="BP115" s="17">
        <v>7.9056122212720001E-2</v>
      </c>
      <c r="BQ115" s="17">
        <v>8.1208958086055397E-2</v>
      </c>
      <c r="BR115" s="17"/>
      <c r="BS115" s="17">
        <v>4.4802428174097901E-2</v>
      </c>
      <c r="BT115" s="17">
        <v>6.7233377483407297E-2</v>
      </c>
      <c r="BU115" s="17">
        <v>0.10191442941559101</v>
      </c>
      <c r="BV115" s="17">
        <v>8.7379353896427203E-2</v>
      </c>
      <c r="BW115" s="17"/>
      <c r="BX115" s="17">
        <v>9.2426547069985099E-2</v>
      </c>
      <c r="BY115" s="17">
        <v>4.1748010050811198E-2</v>
      </c>
      <c r="BZ115" s="17">
        <v>8.1728877425821495E-2</v>
      </c>
      <c r="CA115" s="17"/>
      <c r="CB115" s="17">
        <v>1.77188263881362E-2</v>
      </c>
      <c r="CC115" s="17">
        <v>1.01495299200358E-2</v>
      </c>
      <c r="CD115" s="17">
        <v>0.13488785618751301</v>
      </c>
      <c r="CE115" s="17">
        <v>7.1935128211869301E-2</v>
      </c>
      <c r="CF115" s="17">
        <v>1.4604602175649999E-2</v>
      </c>
      <c r="CG115" s="17">
        <v>0.223900377024048</v>
      </c>
      <c r="CH115" s="17"/>
      <c r="CI115" s="17">
        <v>0.122719533295888</v>
      </c>
      <c r="CJ115" s="17">
        <v>3.6444419156693802E-2</v>
      </c>
      <c r="CK115" s="17">
        <v>0.16967469111007799</v>
      </c>
      <c r="CL115" s="17">
        <v>7.3327948684429003E-2</v>
      </c>
    </row>
    <row r="116" spans="2:90" x14ac:dyDescent="0.35">
      <c r="B116" t="s">
        <v>149</v>
      </c>
      <c r="C116" s="17">
        <v>1.33861728013489E-2</v>
      </c>
      <c r="D116" s="17">
        <v>1.65071075286406E-2</v>
      </c>
      <c r="E116" s="17">
        <v>1.0516246409492501E-2</v>
      </c>
      <c r="F116" s="17"/>
      <c r="G116" s="17">
        <v>2.7727758400040502E-3</v>
      </c>
      <c r="H116" s="17">
        <v>4.4431286462098497E-3</v>
      </c>
      <c r="I116" s="17">
        <v>1.92837962969017E-2</v>
      </c>
      <c r="J116" s="17">
        <v>1.86044632427587E-2</v>
      </c>
      <c r="K116" s="17">
        <v>9.5192832989204699E-3</v>
      </c>
      <c r="L116" s="17">
        <v>3.89901934940316E-2</v>
      </c>
      <c r="M116" s="17">
        <v>3.93988227270365E-3</v>
      </c>
      <c r="N116" s="17">
        <v>1.3600900543642601E-2</v>
      </c>
      <c r="O116" s="17">
        <v>9.3684901709195807E-3</v>
      </c>
      <c r="P116" s="17"/>
      <c r="Q116" s="17">
        <v>1.0935344317244799E-2</v>
      </c>
      <c r="R116" s="17">
        <v>1.04702807914425E-2</v>
      </c>
      <c r="S116" s="17">
        <v>3.0448100006337901E-2</v>
      </c>
      <c r="T116" s="17">
        <v>1.2502628576129099E-2</v>
      </c>
      <c r="U116" s="17"/>
      <c r="V116" s="17">
        <v>1.30079039190547E-2</v>
      </c>
      <c r="W116" s="17">
        <v>3.71313823603624E-3</v>
      </c>
      <c r="X116" s="17">
        <v>1.76112344064813E-3</v>
      </c>
      <c r="Y116" s="17">
        <v>1.7707253954709099E-2</v>
      </c>
      <c r="Z116" s="17">
        <v>1.5690356123177499E-2</v>
      </c>
      <c r="AA116" s="17">
        <v>3.0868254242710901E-2</v>
      </c>
      <c r="AB116" s="17">
        <v>1.85125154094282E-2</v>
      </c>
      <c r="AC116" s="17">
        <v>6.996753060404E-3</v>
      </c>
      <c r="AD116" s="17">
        <v>1.2725040592749899E-2</v>
      </c>
      <c r="AE116" s="17"/>
      <c r="AF116" s="17">
        <v>1.07627388141748E-2</v>
      </c>
      <c r="AG116" s="17">
        <v>1.51176401393768E-2</v>
      </c>
      <c r="AH116" s="17">
        <v>1.06256357885241E-2</v>
      </c>
      <c r="AI116" s="17">
        <v>3.33535980955957E-3</v>
      </c>
      <c r="AJ116" s="17">
        <v>1.55827076376628E-2</v>
      </c>
      <c r="AK116" s="17">
        <v>1.5043838354816499E-2</v>
      </c>
      <c r="AL116" s="17"/>
      <c r="AM116" s="17">
        <v>2.15727493151344E-2</v>
      </c>
      <c r="AN116" s="17">
        <v>2.66232017159404E-2</v>
      </c>
      <c r="AO116" s="17">
        <v>2.0369814660278301E-2</v>
      </c>
      <c r="AP116" s="17">
        <v>4.7304024766982398E-3</v>
      </c>
      <c r="AQ116" s="17">
        <v>1.6008649310914901E-2</v>
      </c>
      <c r="AR116" s="17">
        <v>1.0360075892249999E-2</v>
      </c>
      <c r="AS116" s="17">
        <v>3.2718705643595997E-2</v>
      </c>
      <c r="AT116" s="17">
        <v>2.1780314690945501E-3</v>
      </c>
      <c r="AU116" s="17">
        <v>0</v>
      </c>
      <c r="AV116" s="17">
        <v>2.83747686852601E-2</v>
      </c>
      <c r="AW116" s="17">
        <v>9.9417367575710801E-3</v>
      </c>
      <c r="AX116" s="17">
        <v>1.6923372156881299E-2</v>
      </c>
      <c r="AY116" s="17">
        <v>1.5915613118046502E-2</v>
      </c>
      <c r="AZ116" s="17">
        <v>5.8961624903282302E-3</v>
      </c>
      <c r="BA116" s="17">
        <v>0</v>
      </c>
      <c r="BB116" s="17">
        <v>1.87319266038491E-3</v>
      </c>
      <c r="BC116" s="17"/>
      <c r="BD116" s="17">
        <v>1.64694371260138E-2</v>
      </c>
      <c r="BE116" s="17">
        <v>1.1136255540099499E-2</v>
      </c>
      <c r="BF116" s="17">
        <v>1.19674865422517E-2</v>
      </c>
      <c r="BG116" s="17"/>
      <c r="BH116" s="17">
        <v>6.7923962013863503E-3</v>
      </c>
      <c r="BI116" s="17">
        <v>1.06040330619521E-2</v>
      </c>
      <c r="BJ116" s="17">
        <v>2.7684922903481901E-2</v>
      </c>
      <c r="BK116" s="17"/>
      <c r="BL116" s="17">
        <v>1.3675832975316301E-2</v>
      </c>
      <c r="BM116" s="17">
        <v>1.3080455868494901E-2</v>
      </c>
      <c r="BN116" s="17">
        <v>9.1510349528916308E-3</v>
      </c>
      <c r="BO116" s="17"/>
      <c r="BP116" s="17">
        <v>1.5380752323758699E-3</v>
      </c>
      <c r="BQ116" s="17">
        <v>1.5850555012622902E-2</v>
      </c>
      <c r="BR116" s="17"/>
      <c r="BS116" s="17">
        <v>2.0906628681820399E-2</v>
      </c>
      <c r="BT116" s="17">
        <v>9.3289777909801794E-3</v>
      </c>
      <c r="BU116" s="17">
        <v>1.81373588546111E-2</v>
      </c>
      <c r="BV116" s="17">
        <v>9.53574895875379E-3</v>
      </c>
      <c r="BW116" s="17"/>
      <c r="BX116" s="17">
        <v>2.15079302319237E-2</v>
      </c>
      <c r="BY116" s="17">
        <v>3.7391722604747601E-3</v>
      </c>
      <c r="BZ116" s="17">
        <v>1.31743739188004E-2</v>
      </c>
      <c r="CA116" s="17"/>
      <c r="CB116" s="17">
        <v>0</v>
      </c>
      <c r="CC116" s="17">
        <v>3.0350309324302998E-3</v>
      </c>
      <c r="CD116" s="17">
        <v>1.4132430256875999E-2</v>
      </c>
      <c r="CE116" s="17">
        <v>1.86337709407218E-3</v>
      </c>
      <c r="CF116" s="17">
        <v>0</v>
      </c>
      <c r="CG116" s="17">
        <v>6.4612987890306894E-2</v>
      </c>
      <c r="CH116" s="17"/>
      <c r="CI116" s="17">
        <v>2.5110756062630701E-2</v>
      </c>
      <c r="CJ116" s="17">
        <v>4.2163622162326303E-3</v>
      </c>
      <c r="CK116" s="17">
        <v>2.83375923023448E-2</v>
      </c>
      <c r="CL116" s="17">
        <v>1.2184364598043101E-2</v>
      </c>
    </row>
    <row r="117" spans="2:90" x14ac:dyDescent="0.35">
      <c r="B117" t="s">
        <v>150</v>
      </c>
      <c r="C117" s="17">
        <v>4.2479012089468797E-2</v>
      </c>
      <c r="D117" s="17">
        <v>3.9231875724484701E-2</v>
      </c>
      <c r="E117" s="17">
        <v>4.6515986427131097E-2</v>
      </c>
      <c r="F117" s="17"/>
      <c r="G117" s="17">
        <v>7.53512174589034E-2</v>
      </c>
      <c r="H117" s="17">
        <v>3.85557115601377E-2</v>
      </c>
      <c r="I117" s="17">
        <v>4.7723095759933797E-2</v>
      </c>
      <c r="J117" s="17">
        <v>4.33343184926775E-2</v>
      </c>
      <c r="K117" s="17">
        <v>3.0730533016583399E-2</v>
      </c>
      <c r="L117" s="17">
        <v>4.2275755892614002E-2</v>
      </c>
      <c r="M117" s="17">
        <v>2.22515232927663E-2</v>
      </c>
      <c r="N117" s="17">
        <v>3.1737530470377098E-2</v>
      </c>
      <c r="O117" s="17">
        <v>5.17985374315858E-2</v>
      </c>
      <c r="P117" s="17"/>
      <c r="Q117" s="17">
        <v>4.3306487796563098E-2</v>
      </c>
      <c r="R117" s="17">
        <v>1.9651129783219302E-2</v>
      </c>
      <c r="S117" s="17">
        <v>4.2100229881572103E-2</v>
      </c>
      <c r="T117" s="17">
        <v>4.1931869082533602E-2</v>
      </c>
      <c r="U117" s="17"/>
      <c r="V117" s="17">
        <v>3.7532912921629899E-2</v>
      </c>
      <c r="W117" s="17">
        <v>3.3078491227865298E-2</v>
      </c>
      <c r="X117" s="17">
        <v>2.2987799309062001E-2</v>
      </c>
      <c r="Y117" s="17">
        <v>4.07356469288397E-2</v>
      </c>
      <c r="Z117" s="17">
        <v>3.5270232709080598E-2</v>
      </c>
      <c r="AA117" s="17">
        <v>5.5422935360313702E-2</v>
      </c>
      <c r="AB117" s="17">
        <v>6.1312699752859599E-2</v>
      </c>
      <c r="AC117" s="17">
        <v>2.6337524675598401E-2</v>
      </c>
      <c r="AD117" s="17">
        <v>6.02130461834317E-2</v>
      </c>
      <c r="AE117" s="17"/>
      <c r="AF117" s="17">
        <v>6.8525628248789605E-2</v>
      </c>
      <c r="AG117" s="17">
        <v>4.5154744547083903E-2</v>
      </c>
      <c r="AH117" s="17">
        <v>4.6346972936226798E-2</v>
      </c>
      <c r="AI117" s="17">
        <v>2.9297524466308299E-2</v>
      </c>
      <c r="AJ117" s="17">
        <v>3.81684255421392E-2</v>
      </c>
      <c r="AK117" s="17">
        <v>2.6604606991280401E-2</v>
      </c>
      <c r="AL117" s="17"/>
      <c r="AM117" s="17">
        <v>6.2626793815617504E-2</v>
      </c>
      <c r="AN117" s="17">
        <v>9.9953892716836301E-2</v>
      </c>
      <c r="AO117" s="17">
        <v>5.0180271004022302E-2</v>
      </c>
      <c r="AP117" s="17">
        <v>3.56740919088065E-2</v>
      </c>
      <c r="AQ117" s="17">
        <v>4.3649449034546497E-2</v>
      </c>
      <c r="AR117" s="17">
        <v>5.8048164548113797E-2</v>
      </c>
      <c r="AS117" s="17">
        <v>2.373850269415E-2</v>
      </c>
      <c r="AT117" s="17">
        <v>4.91503776008635E-2</v>
      </c>
      <c r="AU117" s="17">
        <v>2.93661346197964E-2</v>
      </c>
      <c r="AV117" s="17">
        <v>4.0297399863681103E-2</v>
      </c>
      <c r="AW117" s="17">
        <v>1.7344055233588802E-2</v>
      </c>
      <c r="AX117" s="17">
        <v>3.1570624456121403E-2</v>
      </c>
      <c r="AY117" s="17">
        <v>2.34027730958585E-2</v>
      </c>
      <c r="AZ117" s="17">
        <v>1.50697603248984E-2</v>
      </c>
      <c r="BA117" s="17">
        <v>1.9215515741999499E-2</v>
      </c>
      <c r="BB117" s="17">
        <v>1.4555374848352299E-2</v>
      </c>
      <c r="BC117" s="17"/>
      <c r="BD117" s="17">
        <v>2.1459379353126699E-2</v>
      </c>
      <c r="BE117" s="17">
        <v>4.9295041266077998E-2</v>
      </c>
      <c r="BF117" s="17">
        <v>5.0281554724212002E-2</v>
      </c>
      <c r="BG117" s="17"/>
      <c r="BH117" s="17">
        <v>4.1171159145683998E-2</v>
      </c>
      <c r="BI117" s="17">
        <v>2.6704704762351799E-2</v>
      </c>
      <c r="BJ117" s="17">
        <v>1.9849142545171099E-2</v>
      </c>
      <c r="BK117" s="17"/>
      <c r="BL117" s="17">
        <v>2.9979761060307499E-2</v>
      </c>
      <c r="BM117" s="17">
        <v>2.0488024225177801E-2</v>
      </c>
      <c r="BN117" s="17">
        <v>7.2551201293495297E-3</v>
      </c>
      <c r="BO117" s="17"/>
      <c r="BP117" s="17">
        <v>3.0895607715183401E-2</v>
      </c>
      <c r="BQ117" s="17">
        <v>5.3048662672194803E-2</v>
      </c>
      <c r="BR117" s="17"/>
      <c r="BS117" s="17">
        <v>2.2046411362380398E-2</v>
      </c>
      <c r="BT117" s="17">
        <v>1.4783732496651301E-2</v>
      </c>
      <c r="BU117" s="17">
        <v>3.5143313660286599E-2</v>
      </c>
      <c r="BV117" s="17">
        <v>5.5897644569422297E-2</v>
      </c>
      <c r="BW117" s="17"/>
      <c r="BX117" s="17">
        <v>3.2588733229547001E-2</v>
      </c>
      <c r="BY117" s="17">
        <v>4.9789487565781103E-2</v>
      </c>
      <c r="BZ117" s="17">
        <v>4.30095959419175E-2</v>
      </c>
      <c r="CA117" s="17"/>
      <c r="CB117" s="17">
        <v>1.8315238992738101E-2</v>
      </c>
      <c r="CC117" s="17">
        <v>8.7418955775610402E-3</v>
      </c>
      <c r="CD117" s="17">
        <v>0.109803425174707</v>
      </c>
      <c r="CE117" s="17">
        <v>1.5698114044715501E-2</v>
      </c>
      <c r="CF117" s="17">
        <v>3.07542107142264E-3</v>
      </c>
      <c r="CG117" s="17">
        <v>7.4965709995102006E-2</v>
      </c>
      <c r="CH117" s="17"/>
      <c r="CI117" s="17">
        <v>5.71597671844363E-2</v>
      </c>
      <c r="CJ117" s="17">
        <v>2.36861767660634E-2</v>
      </c>
      <c r="CK117" s="17">
        <v>0.102148004774924</v>
      </c>
      <c r="CL117" s="17">
        <v>3.4387068145105698E-2</v>
      </c>
    </row>
    <row r="118" spans="2:90" x14ac:dyDescent="0.35"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</row>
    <row r="119" spans="2:90" x14ac:dyDescent="0.35">
      <c r="B119" s="6" t="s">
        <v>159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</row>
    <row r="120" spans="2:90" x14ac:dyDescent="0.35">
      <c r="B120" s="24" t="s">
        <v>130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</row>
    <row r="121" spans="2:90" x14ac:dyDescent="0.35">
      <c r="B121" t="s">
        <v>146</v>
      </c>
      <c r="C121" s="17">
        <v>0.34147269129287899</v>
      </c>
      <c r="D121" s="17">
        <v>0.34727814554984299</v>
      </c>
      <c r="E121" s="17">
        <v>0.33367552672793499</v>
      </c>
      <c r="F121" s="17"/>
      <c r="G121" s="17">
        <v>0.26713785755635899</v>
      </c>
      <c r="H121" s="17">
        <v>0.25149496358680001</v>
      </c>
      <c r="I121" s="17">
        <v>0.37350011570261199</v>
      </c>
      <c r="J121" s="17">
        <v>0.34429318274135001</v>
      </c>
      <c r="K121" s="17">
        <v>0.37621592939651799</v>
      </c>
      <c r="L121" s="17">
        <v>0.31415367338087502</v>
      </c>
      <c r="M121" s="17">
        <v>0.373405434950836</v>
      </c>
      <c r="N121" s="17">
        <v>0.36493971481663501</v>
      </c>
      <c r="O121" s="17">
        <v>0.39891288315325102</v>
      </c>
      <c r="P121" s="17"/>
      <c r="Q121" s="17">
        <v>0.405205144023292</v>
      </c>
      <c r="R121" s="17">
        <v>0.57163182187945905</v>
      </c>
      <c r="S121" s="17">
        <v>0.45533140661306398</v>
      </c>
      <c r="T121" s="17">
        <v>0.317140261894654</v>
      </c>
      <c r="U121" s="17"/>
      <c r="V121" s="17">
        <v>0.44166299327666603</v>
      </c>
      <c r="W121" s="17">
        <v>0.32958164427507802</v>
      </c>
      <c r="X121" s="17">
        <v>0.341361028568473</v>
      </c>
      <c r="Y121" s="17">
        <v>0.31283693221351999</v>
      </c>
      <c r="Z121" s="17">
        <v>0.31088439857688699</v>
      </c>
      <c r="AA121" s="17">
        <v>0.29613197216944998</v>
      </c>
      <c r="AB121" s="17">
        <v>0.32468337287548799</v>
      </c>
      <c r="AC121" s="17">
        <v>0.34109484395871997</v>
      </c>
      <c r="AD121" s="17">
        <v>0.325122129968416</v>
      </c>
      <c r="AE121" s="17"/>
      <c r="AF121" s="17">
        <v>0.32675001900884698</v>
      </c>
      <c r="AG121" s="17">
        <v>0.31281109249433597</v>
      </c>
      <c r="AH121" s="17">
        <v>0.29295785507439598</v>
      </c>
      <c r="AI121" s="17">
        <v>0.28815956040803198</v>
      </c>
      <c r="AJ121" s="17">
        <v>0.305311735888804</v>
      </c>
      <c r="AK121" s="17">
        <v>0.41111908015031701</v>
      </c>
      <c r="AL121" s="17"/>
      <c r="AM121" s="17">
        <v>0.24857227265377499</v>
      </c>
      <c r="AN121" s="17">
        <v>0.35968143684239701</v>
      </c>
      <c r="AO121" s="17">
        <v>0.34775943870356102</v>
      </c>
      <c r="AP121" s="17">
        <v>0.31953428694559599</v>
      </c>
      <c r="AQ121" s="17">
        <v>0.34928176987326198</v>
      </c>
      <c r="AR121" s="17">
        <v>0.33027533135017501</v>
      </c>
      <c r="AS121" s="17">
        <v>0.36296773005681598</v>
      </c>
      <c r="AT121" s="17">
        <v>0.312192457891036</v>
      </c>
      <c r="AU121" s="17">
        <v>0.314102534643877</v>
      </c>
      <c r="AV121" s="17">
        <v>0.345427638372862</v>
      </c>
      <c r="AW121" s="17">
        <v>0.36958562130807499</v>
      </c>
      <c r="AX121" s="17">
        <v>0.36793789725352899</v>
      </c>
      <c r="AY121" s="17">
        <v>0.34907802308248598</v>
      </c>
      <c r="AZ121" s="17">
        <v>0.33213153630767001</v>
      </c>
      <c r="BA121" s="17">
        <v>0.26962893679299299</v>
      </c>
      <c r="BB121" s="17">
        <v>0.44754068777140799</v>
      </c>
      <c r="BC121" s="17"/>
      <c r="BD121" s="17">
        <v>0.37149046440591599</v>
      </c>
      <c r="BE121" s="17">
        <v>0.29255263138746801</v>
      </c>
      <c r="BF121" s="17">
        <v>0.35467634542749199</v>
      </c>
      <c r="BG121" s="17"/>
      <c r="BH121" s="17">
        <v>0.33102920518206402</v>
      </c>
      <c r="BI121" s="17">
        <v>0.412868038820427</v>
      </c>
      <c r="BJ121" s="17">
        <v>0.36524883766528199</v>
      </c>
      <c r="BK121" s="17"/>
      <c r="BL121" s="17">
        <v>0.33738198118122398</v>
      </c>
      <c r="BM121" s="17">
        <v>0.43171848319443301</v>
      </c>
      <c r="BN121" s="17">
        <v>0.46105463974260702</v>
      </c>
      <c r="BO121" s="17"/>
      <c r="BP121" s="17">
        <v>0.37495060553349702</v>
      </c>
      <c r="BQ121" s="17">
        <v>0.32782632694041902</v>
      </c>
      <c r="BR121" s="17"/>
      <c r="BS121" s="17">
        <v>0.39243224370322899</v>
      </c>
      <c r="BT121" s="17">
        <v>0.39051740258699702</v>
      </c>
      <c r="BU121" s="17">
        <v>0.33510700977013202</v>
      </c>
      <c r="BV121" s="17">
        <v>0.30657260953562399</v>
      </c>
      <c r="BW121" s="17"/>
      <c r="BX121" s="17">
        <v>0.408820517750485</v>
      </c>
      <c r="BY121" s="17">
        <v>0.31203320545011798</v>
      </c>
      <c r="BZ121" s="17">
        <v>0.33660971007331703</v>
      </c>
      <c r="CA121" s="17"/>
      <c r="CB121" s="17">
        <v>0.31760134933416201</v>
      </c>
      <c r="CC121" s="17">
        <v>0.42402378611716501</v>
      </c>
      <c r="CD121" s="17">
        <v>0.144137106404816</v>
      </c>
      <c r="CE121" s="17">
        <v>0.39862630344563399</v>
      </c>
      <c r="CF121" s="17">
        <v>0.596829574526752</v>
      </c>
      <c r="CG121" s="17">
        <v>0.28754075737417101</v>
      </c>
      <c r="CH121" s="17"/>
      <c r="CI121" s="17">
        <v>0.32594701897200401</v>
      </c>
      <c r="CJ121" s="17">
        <v>0.43085311725566999</v>
      </c>
      <c r="CK121" s="17">
        <v>0.23487766044377401</v>
      </c>
      <c r="CL121" s="17">
        <v>0.320613050134269</v>
      </c>
    </row>
    <row r="122" spans="2:90" x14ac:dyDescent="0.35">
      <c r="B122" t="s">
        <v>147</v>
      </c>
      <c r="C122" s="17">
        <v>0.36336057849764902</v>
      </c>
      <c r="D122" s="17">
        <v>0.34323983239970601</v>
      </c>
      <c r="E122" s="17">
        <v>0.38491475336823999</v>
      </c>
      <c r="F122" s="17"/>
      <c r="G122" s="17">
        <v>0.27342654934944599</v>
      </c>
      <c r="H122" s="17">
        <v>0.35885617322811098</v>
      </c>
      <c r="I122" s="17">
        <v>0.26388344443535899</v>
      </c>
      <c r="J122" s="17">
        <v>0.372613796853007</v>
      </c>
      <c r="K122" s="17">
        <v>0.374937682440245</v>
      </c>
      <c r="L122" s="17">
        <v>0.45297960982534302</v>
      </c>
      <c r="M122" s="17">
        <v>0.40963436505072798</v>
      </c>
      <c r="N122" s="17">
        <v>0.38122884663870799</v>
      </c>
      <c r="O122" s="17">
        <v>0.37038607016500802</v>
      </c>
      <c r="P122" s="17"/>
      <c r="Q122" s="17">
        <v>0.35897092000867598</v>
      </c>
      <c r="R122" s="17">
        <v>0.298151932289</v>
      </c>
      <c r="S122" s="17">
        <v>0.39827800057674301</v>
      </c>
      <c r="T122" s="17">
        <v>0.36646055769666602</v>
      </c>
      <c r="U122" s="17"/>
      <c r="V122" s="17">
        <v>0.331115937583011</v>
      </c>
      <c r="W122" s="17">
        <v>0.38112356403471298</v>
      </c>
      <c r="X122" s="17">
        <v>0.34370572808906102</v>
      </c>
      <c r="Y122" s="17">
        <v>0.36760248655414601</v>
      </c>
      <c r="Z122" s="17">
        <v>0.34159560056841898</v>
      </c>
      <c r="AA122" s="17">
        <v>0.37957541359739599</v>
      </c>
      <c r="AB122" s="17">
        <v>0.36586874434695399</v>
      </c>
      <c r="AC122" s="17">
        <v>0.37306099167631501</v>
      </c>
      <c r="AD122" s="17">
        <v>0.38947385531172302</v>
      </c>
      <c r="AE122" s="17"/>
      <c r="AF122" s="17">
        <v>0.34108704494225001</v>
      </c>
      <c r="AG122" s="17">
        <v>0.38288231389611099</v>
      </c>
      <c r="AH122" s="17">
        <v>0.339016269585868</v>
      </c>
      <c r="AI122" s="17">
        <v>0.26162340011079599</v>
      </c>
      <c r="AJ122" s="17">
        <v>0.38988862900926902</v>
      </c>
      <c r="AK122" s="17">
        <v>0.37096962203587203</v>
      </c>
      <c r="AL122" s="17"/>
      <c r="AM122" s="17">
        <v>0.32291994093064103</v>
      </c>
      <c r="AN122" s="17">
        <v>0.26499683301927501</v>
      </c>
      <c r="AO122" s="17">
        <v>0.35306292691677899</v>
      </c>
      <c r="AP122" s="17">
        <v>0.45497108695368899</v>
      </c>
      <c r="AQ122" s="17">
        <v>0.36940307102597603</v>
      </c>
      <c r="AR122" s="17">
        <v>0.40160942456726101</v>
      </c>
      <c r="AS122" s="17">
        <v>0.34520141679574501</v>
      </c>
      <c r="AT122" s="17">
        <v>0.38339048462129</v>
      </c>
      <c r="AU122" s="17">
        <v>0.37773216966254802</v>
      </c>
      <c r="AV122" s="17">
        <v>0.34829803921882402</v>
      </c>
      <c r="AW122" s="17">
        <v>0.34093700496681201</v>
      </c>
      <c r="AX122" s="17">
        <v>0.377319135329858</v>
      </c>
      <c r="AY122" s="17">
        <v>0.36930728146863201</v>
      </c>
      <c r="AZ122" s="17">
        <v>0.45721983299056801</v>
      </c>
      <c r="BA122" s="17">
        <v>0.47350844371339501</v>
      </c>
      <c r="BB122" s="17">
        <v>0.344917963944256</v>
      </c>
      <c r="BC122" s="17"/>
      <c r="BD122" s="17">
        <v>0.41886769818691999</v>
      </c>
      <c r="BE122" s="17">
        <v>0.30128862243216997</v>
      </c>
      <c r="BF122" s="17">
        <v>0.36847301843658498</v>
      </c>
      <c r="BG122" s="17"/>
      <c r="BH122" s="17">
        <v>0.37509012711730799</v>
      </c>
      <c r="BI122" s="17">
        <v>0.38178799191760898</v>
      </c>
      <c r="BJ122" s="17">
        <v>0.33939694882398203</v>
      </c>
      <c r="BK122" s="17"/>
      <c r="BL122" s="17">
        <v>0.452767815786633</v>
      </c>
      <c r="BM122" s="17">
        <v>0.39007714753866002</v>
      </c>
      <c r="BN122" s="17">
        <v>0.39012608878067101</v>
      </c>
      <c r="BO122" s="17"/>
      <c r="BP122" s="17">
        <v>0.38803272492138502</v>
      </c>
      <c r="BQ122" s="17">
        <v>0.33243379534867501</v>
      </c>
      <c r="BR122" s="17"/>
      <c r="BS122" s="17">
        <v>0.38545678055702998</v>
      </c>
      <c r="BT122" s="17">
        <v>0.388569602359637</v>
      </c>
      <c r="BU122" s="17">
        <v>0.37783398682112102</v>
      </c>
      <c r="BV122" s="17">
        <v>0.340217362343609</v>
      </c>
      <c r="BW122" s="17"/>
      <c r="BX122" s="17">
        <v>0.35644946358060398</v>
      </c>
      <c r="BY122" s="17">
        <v>0.34027863773516598</v>
      </c>
      <c r="BZ122" s="17">
        <v>0.36546364499242701</v>
      </c>
      <c r="CA122" s="17"/>
      <c r="CB122" s="17">
        <v>0.456064105993503</v>
      </c>
      <c r="CC122" s="17">
        <v>0.34161546917927199</v>
      </c>
      <c r="CD122" s="17">
        <v>0.35217130228257099</v>
      </c>
      <c r="CE122" s="17">
        <v>0.34573874067499299</v>
      </c>
      <c r="CF122" s="17">
        <v>0.31175429546886302</v>
      </c>
      <c r="CG122" s="17">
        <v>0.35540433951219802</v>
      </c>
      <c r="CH122" s="17"/>
      <c r="CI122" s="17">
        <v>0.299780047670684</v>
      </c>
      <c r="CJ122" s="17">
        <v>0.335272732088571</v>
      </c>
      <c r="CK122" s="17">
        <v>0.344336430695246</v>
      </c>
      <c r="CL122" s="17">
        <v>0.39925424464957998</v>
      </c>
    </row>
    <row r="123" spans="2:90" x14ac:dyDescent="0.35">
      <c r="B123" t="s">
        <v>148</v>
      </c>
      <c r="C123" s="17">
        <v>0.18777874112894699</v>
      </c>
      <c r="D123" s="17">
        <v>0.20234497196304399</v>
      </c>
      <c r="E123" s="17">
        <v>0.17456624316569999</v>
      </c>
      <c r="F123" s="17"/>
      <c r="G123" s="17">
        <v>0.23393132939739</v>
      </c>
      <c r="H123" s="17">
        <v>0.25229688359727598</v>
      </c>
      <c r="I123" s="17">
        <v>0.22249564654824</v>
      </c>
      <c r="J123" s="17">
        <v>0.192213760516107</v>
      </c>
      <c r="K123" s="17">
        <v>0.17734618631884599</v>
      </c>
      <c r="L123" s="17">
        <v>0.134727616761013</v>
      </c>
      <c r="M123" s="17">
        <v>0.148313259831789</v>
      </c>
      <c r="N123" s="17">
        <v>0.176086607421367</v>
      </c>
      <c r="O123" s="17">
        <v>0.16269072157037101</v>
      </c>
      <c r="P123" s="17"/>
      <c r="Q123" s="17">
        <v>0.139846916436414</v>
      </c>
      <c r="R123" s="17">
        <v>8.8266977810107006E-2</v>
      </c>
      <c r="S123" s="17">
        <v>0.109050414780142</v>
      </c>
      <c r="T123" s="17">
        <v>0.20230384705142301</v>
      </c>
      <c r="U123" s="17"/>
      <c r="V123" s="17">
        <v>0.15575230233356499</v>
      </c>
      <c r="W123" s="17">
        <v>0.176900784547355</v>
      </c>
      <c r="X123" s="17">
        <v>0.21674121047452499</v>
      </c>
      <c r="Y123" s="17">
        <v>0.19251471885035201</v>
      </c>
      <c r="Z123" s="17">
        <v>0.23907302623812501</v>
      </c>
      <c r="AA123" s="17">
        <v>0.212651473136582</v>
      </c>
      <c r="AB123" s="17">
        <v>0.192985691446418</v>
      </c>
      <c r="AC123" s="17">
        <v>0.21092747724956901</v>
      </c>
      <c r="AD123" s="17">
        <v>0.149281827318681</v>
      </c>
      <c r="AE123" s="17"/>
      <c r="AF123" s="17">
        <v>0.20553383724719401</v>
      </c>
      <c r="AG123" s="17">
        <v>0.18323812086235799</v>
      </c>
      <c r="AH123" s="17">
        <v>0.27795318293101501</v>
      </c>
      <c r="AI123" s="17">
        <v>0.236090656155723</v>
      </c>
      <c r="AJ123" s="17">
        <v>0.19917404091608801</v>
      </c>
      <c r="AK123" s="17">
        <v>0.14027644806231701</v>
      </c>
      <c r="AL123" s="17"/>
      <c r="AM123" s="17">
        <v>0.23907912299123099</v>
      </c>
      <c r="AN123" s="17">
        <v>0.208605552791639</v>
      </c>
      <c r="AO123" s="17">
        <v>0.175884238457754</v>
      </c>
      <c r="AP123" s="17">
        <v>0.114920341226202</v>
      </c>
      <c r="AQ123" s="17">
        <v>0.20228349118295699</v>
      </c>
      <c r="AR123" s="17">
        <v>0.16536071037717201</v>
      </c>
      <c r="AS123" s="17">
        <v>0.19806311277156899</v>
      </c>
      <c r="AT123" s="17">
        <v>0.23462238042936201</v>
      </c>
      <c r="AU123" s="17">
        <v>0.20801800409212501</v>
      </c>
      <c r="AV123" s="17">
        <v>0.19297396822903501</v>
      </c>
      <c r="AW123" s="17">
        <v>0.205846610544626</v>
      </c>
      <c r="AX123" s="17">
        <v>0.173641182993895</v>
      </c>
      <c r="AY123" s="17">
        <v>0.227438850010415</v>
      </c>
      <c r="AZ123" s="17">
        <v>0.12748660579773199</v>
      </c>
      <c r="BA123" s="17">
        <v>0.18528952647317101</v>
      </c>
      <c r="BB123" s="17">
        <v>0.128768692070134</v>
      </c>
      <c r="BC123" s="17"/>
      <c r="BD123" s="17">
        <v>0.15625967043594</v>
      </c>
      <c r="BE123" s="17">
        <v>0.24181525973309001</v>
      </c>
      <c r="BF123" s="17">
        <v>0.17309467386830499</v>
      </c>
      <c r="BG123" s="17"/>
      <c r="BH123" s="17">
        <v>0.18879676063172199</v>
      </c>
      <c r="BI123" s="17">
        <v>0.14939389324673699</v>
      </c>
      <c r="BJ123" s="17">
        <v>0.18122532408442199</v>
      </c>
      <c r="BK123" s="17"/>
      <c r="BL123" s="17">
        <v>0.128118826008012</v>
      </c>
      <c r="BM123" s="17">
        <v>0.12970635183582899</v>
      </c>
      <c r="BN123" s="17">
        <v>9.2229280771527297E-2</v>
      </c>
      <c r="BO123" s="17"/>
      <c r="BP123" s="17">
        <v>0.16700139223381399</v>
      </c>
      <c r="BQ123" s="17">
        <v>0.20054601930620999</v>
      </c>
      <c r="BR123" s="17"/>
      <c r="BS123" s="17">
        <v>0.161286939027</v>
      </c>
      <c r="BT123" s="17">
        <v>0.13841307192652499</v>
      </c>
      <c r="BU123" s="17">
        <v>0.212322460430827</v>
      </c>
      <c r="BV123" s="17">
        <v>0.21158377662782801</v>
      </c>
      <c r="BW123" s="17"/>
      <c r="BX123" s="17">
        <v>0.157283980338942</v>
      </c>
      <c r="BY123" s="17">
        <v>0.16731514850604101</v>
      </c>
      <c r="BZ123" s="17">
        <v>0.19205730537968499</v>
      </c>
      <c r="CA123" s="17"/>
      <c r="CB123" s="17">
        <v>0.161111897417545</v>
      </c>
      <c r="CC123" s="17">
        <v>0.15340832331257401</v>
      </c>
      <c r="CD123" s="17">
        <v>0.27398239382679301</v>
      </c>
      <c r="CE123" s="17">
        <v>0.188956743529854</v>
      </c>
      <c r="CF123" s="17">
        <v>6.4080469185981204E-2</v>
      </c>
      <c r="CG123" s="17">
        <v>0.23547796127837201</v>
      </c>
      <c r="CH123" s="17"/>
      <c r="CI123" s="17">
        <v>0.21198268405179099</v>
      </c>
      <c r="CJ123" s="17">
        <v>0.14970736279551</v>
      </c>
      <c r="CK123" s="17">
        <v>0.26764534181442701</v>
      </c>
      <c r="CL123" s="17">
        <v>0.18354446274156799</v>
      </c>
    </row>
    <row r="124" spans="2:90" x14ac:dyDescent="0.35">
      <c r="B124" t="s">
        <v>149</v>
      </c>
      <c r="C124" s="17">
        <v>6.9929379808486097E-2</v>
      </c>
      <c r="D124" s="17">
        <v>6.8518569909652202E-2</v>
      </c>
      <c r="E124" s="17">
        <v>7.0531754895353904E-2</v>
      </c>
      <c r="F124" s="17"/>
      <c r="G124" s="17">
        <v>0.139595062837085</v>
      </c>
      <c r="H124" s="17">
        <v>9.0917702094203398E-2</v>
      </c>
      <c r="I124" s="17">
        <v>9.2218603530985196E-2</v>
      </c>
      <c r="J124" s="17">
        <v>6.5669156811641996E-2</v>
      </c>
      <c r="K124" s="17">
        <v>5.1776738558900401E-2</v>
      </c>
      <c r="L124" s="17">
        <v>5.6830402960008602E-2</v>
      </c>
      <c r="M124" s="17">
        <v>4.4409464596696903E-2</v>
      </c>
      <c r="N124" s="17">
        <v>5.2355446533166497E-2</v>
      </c>
      <c r="O124" s="17">
        <v>4.3329381975274299E-2</v>
      </c>
      <c r="P124" s="17"/>
      <c r="Q124" s="17">
        <v>7.2284693126636004E-2</v>
      </c>
      <c r="R124" s="17">
        <v>1.8743797079607001E-2</v>
      </c>
      <c r="S124" s="17">
        <v>2.3230463395589301E-2</v>
      </c>
      <c r="T124" s="17">
        <v>7.4933760755736906E-2</v>
      </c>
      <c r="U124" s="17"/>
      <c r="V124" s="17">
        <v>4.0504096290034798E-2</v>
      </c>
      <c r="W124" s="17">
        <v>6.8731483576391597E-2</v>
      </c>
      <c r="X124" s="17">
        <v>8.1292758704479801E-2</v>
      </c>
      <c r="Y124" s="17">
        <v>9.32884032205617E-2</v>
      </c>
      <c r="Z124" s="17">
        <v>7.9110619016338896E-2</v>
      </c>
      <c r="AA124" s="17">
        <v>6.2309478331988799E-2</v>
      </c>
      <c r="AB124" s="17">
        <v>8.1243647356299506E-2</v>
      </c>
      <c r="AC124" s="17">
        <v>4.3643560779588003E-2</v>
      </c>
      <c r="AD124" s="17">
        <v>8.0751462996481796E-2</v>
      </c>
      <c r="AE124" s="17"/>
      <c r="AF124" s="17">
        <v>8.3855634905644197E-2</v>
      </c>
      <c r="AG124" s="17">
        <v>8.1643562721768703E-2</v>
      </c>
      <c r="AH124" s="17">
        <v>4.6971809887577202E-2</v>
      </c>
      <c r="AI124" s="17">
        <v>0.13034541063879701</v>
      </c>
      <c r="AJ124" s="17">
        <v>7.1117852851766902E-2</v>
      </c>
      <c r="AK124" s="17">
        <v>5.1015570606558799E-2</v>
      </c>
      <c r="AL124" s="17"/>
      <c r="AM124" s="17">
        <v>0.102330978911005</v>
      </c>
      <c r="AN124" s="17">
        <v>0.112792126146618</v>
      </c>
      <c r="AO124" s="17">
        <v>7.8919048426227004E-2</v>
      </c>
      <c r="AP124" s="17">
        <v>9.1106911224755296E-2</v>
      </c>
      <c r="AQ124" s="17">
        <v>6.5009872447828798E-2</v>
      </c>
      <c r="AR124" s="17">
        <v>6.1128618460721602E-2</v>
      </c>
      <c r="AS124" s="17">
        <v>7.4234410800862696E-2</v>
      </c>
      <c r="AT124" s="17">
        <v>2.0630375053181702E-2</v>
      </c>
      <c r="AU124" s="17">
        <v>7.1809426113461403E-2</v>
      </c>
      <c r="AV124" s="17">
        <v>0.100770399930305</v>
      </c>
      <c r="AW124" s="17">
        <v>6.5556837420674002E-2</v>
      </c>
      <c r="AX124" s="17">
        <v>3.1772520252834398E-2</v>
      </c>
      <c r="AY124" s="17">
        <v>5.4175845438467103E-2</v>
      </c>
      <c r="AZ124" s="17">
        <v>6.4158749374150101E-2</v>
      </c>
      <c r="BA124" s="17">
        <v>7.1573093020441306E-2</v>
      </c>
      <c r="BB124" s="17">
        <v>4.7697340203124598E-2</v>
      </c>
      <c r="BC124" s="17"/>
      <c r="BD124" s="17">
        <v>3.6883964383395897E-2</v>
      </c>
      <c r="BE124" s="17">
        <v>0.109411910434989</v>
      </c>
      <c r="BF124" s="17">
        <v>6.70132114943571E-2</v>
      </c>
      <c r="BG124" s="17"/>
      <c r="BH124" s="17">
        <v>7.06053985356902E-2</v>
      </c>
      <c r="BI124" s="17">
        <v>3.3518796266798899E-2</v>
      </c>
      <c r="BJ124" s="17">
        <v>8.5268188981154E-2</v>
      </c>
      <c r="BK124" s="17"/>
      <c r="BL124" s="17">
        <v>7.2352222217001494E-2</v>
      </c>
      <c r="BM124" s="17">
        <v>3.5483625502366799E-2</v>
      </c>
      <c r="BN124" s="17">
        <v>5.2147265070438001E-2</v>
      </c>
      <c r="BO124" s="17"/>
      <c r="BP124" s="17">
        <v>4.3227848103992703E-2</v>
      </c>
      <c r="BQ124" s="17">
        <v>9.1269745496813506E-2</v>
      </c>
      <c r="BR124" s="17"/>
      <c r="BS124" s="17">
        <v>3.4069292678315197E-2</v>
      </c>
      <c r="BT124" s="17">
        <v>6.0957848551380103E-2</v>
      </c>
      <c r="BU124" s="17">
        <v>5.80108242499646E-2</v>
      </c>
      <c r="BV124" s="17">
        <v>9.2332328841404299E-2</v>
      </c>
      <c r="BW124" s="17"/>
      <c r="BX124" s="17">
        <v>5.6279588374118297E-2</v>
      </c>
      <c r="BY124" s="17">
        <v>0.124116259662108</v>
      </c>
      <c r="BZ124" s="17">
        <v>6.7951842521014799E-2</v>
      </c>
      <c r="CA124" s="17"/>
      <c r="CB124" s="17">
        <v>3.9417033121656897E-2</v>
      </c>
      <c r="CC124" s="17">
        <v>5.9759289901616497E-2</v>
      </c>
      <c r="CD124" s="17">
        <v>0.15559077720935199</v>
      </c>
      <c r="CE124" s="17">
        <v>4.41977055923806E-2</v>
      </c>
      <c r="CF124" s="17">
        <v>1.78921746216953E-2</v>
      </c>
      <c r="CG124" s="17">
        <v>6.4828041350522503E-2</v>
      </c>
      <c r="CH124" s="17"/>
      <c r="CI124" s="17">
        <v>9.9205181191955899E-2</v>
      </c>
      <c r="CJ124" s="17">
        <v>6.1380708032762903E-2</v>
      </c>
      <c r="CK124" s="17">
        <v>7.7359458324701702E-2</v>
      </c>
      <c r="CL124" s="17">
        <v>6.6425564740362195E-2</v>
      </c>
    </row>
    <row r="125" spans="2:90" x14ac:dyDescent="0.35">
      <c r="B125" t="s">
        <v>150</v>
      </c>
      <c r="C125" s="17">
        <v>3.7458609272038403E-2</v>
      </c>
      <c r="D125" s="17">
        <v>3.8618480177753899E-2</v>
      </c>
      <c r="E125" s="17">
        <v>3.6311721842770497E-2</v>
      </c>
      <c r="F125" s="17"/>
      <c r="G125" s="17">
        <v>8.59092008597203E-2</v>
      </c>
      <c r="H125" s="17">
        <v>4.6434277493608803E-2</v>
      </c>
      <c r="I125" s="17">
        <v>4.7902189782803799E-2</v>
      </c>
      <c r="J125" s="17">
        <v>2.52101030778944E-2</v>
      </c>
      <c r="K125" s="17">
        <v>1.9723463285490201E-2</v>
      </c>
      <c r="L125" s="17">
        <v>4.1308697072760601E-2</v>
      </c>
      <c r="M125" s="17">
        <v>2.42374755699502E-2</v>
      </c>
      <c r="N125" s="17">
        <v>2.53893845901235E-2</v>
      </c>
      <c r="O125" s="17">
        <v>2.46809431360961E-2</v>
      </c>
      <c r="P125" s="17"/>
      <c r="Q125" s="17">
        <v>2.3692326404982401E-2</v>
      </c>
      <c r="R125" s="17">
        <v>2.3205470941827299E-2</v>
      </c>
      <c r="S125" s="17">
        <v>1.41097146344616E-2</v>
      </c>
      <c r="T125" s="17">
        <v>3.9161572601519798E-2</v>
      </c>
      <c r="U125" s="17"/>
      <c r="V125" s="17">
        <v>3.0964670516723702E-2</v>
      </c>
      <c r="W125" s="17">
        <v>4.3662523566462497E-2</v>
      </c>
      <c r="X125" s="17">
        <v>1.6899274163460799E-2</v>
      </c>
      <c r="Y125" s="17">
        <v>3.3757459161420603E-2</v>
      </c>
      <c r="Z125" s="17">
        <v>2.9336355600230301E-2</v>
      </c>
      <c r="AA125" s="17">
        <v>4.9331662764582902E-2</v>
      </c>
      <c r="AB125" s="17">
        <v>3.5218543974839998E-2</v>
      </c>
      <c r="AC125" s="17">
        <v>3.1273126335807998E-2</v>
      </c>
      <c r="AD125" s="17">
        <v>5.5370724404698202E-2</v>
      </c>
      <c r="AE125" s="17"/>
      <c r="AF125" s="17">
        <v>4.2773463896064103E-2</v>
      </c>
      <c r="AG125" s="17">
        <v>3.9424910025425801E-2</v>
      </c>
      <c r="AH125" s="17">
        <v>4.3100882521143198E-2</v>
      </c>
      <c r="AI125" s="17">
        <v>8.3780972686651495E-2</v>
      </c>
      <c r="AJ125" s="17">
        <v>3.4507741334071501E-2</v>
      </c>
      <c r="AK125" s="17">
        <v>2.6619279144935101E-2</v>
      </c>
      <c r="AL125" s="17"/>
      <c r="AM125" s="17">
        <v>8.7097684513348497E-2</v>
      </c>
      <c r="AN125" s="17">
        <v>5.39240512000713E-2</v>
      </c>
      <c r="AO125" s="17">
        <v>4.4374347495679402E-2</v>
      </c>
      <c r="AP125" s="17">
        <v>1.9467373649756699E-2</v>
      </c>
      <c r="AQ125" s="17">
        <v>1.4021795469976801E-2</v>
      </c>
      <c r="AR125" s="17">
        <v>4.1625915244670998E-2</v>
      </c>
      <c r="AS125" s="17">
        <v>1.95333295750078E-2</v>
      </c>
      <c r="AT125" s="17">
        <v>4.9164302005130001E-2</v>
      </c>
      <c r="AU125" s="17">
        <v>2.8337865487988102E-2</v>
      </c>
      <c r="AV125" s="17">
        <v>1.2529954248973201E-2</v>
      </c>
      <c r="AW125" s="17">
        <v>1.8073925759812998E-2</v>
      </c>
      <c r="AX125" s="17">
        <v>4.93292641698828E-2</v>
      </c>
      <c r="AY125" s="17">
        <v>0</v>
      </c>
      <c r="AZ125" s="17">
        <v>1.9003275529880501E-2</v>
      </c>
      <c r="BA125" s="17">
        <v>0</v>
      </c>
      <c r="BB125" s="17">
        <v>3.10753160110777E-2</v>
      </c>
      <c r="BC125" s="17"/>
      <c r="BD125" s="17">
        <v>1.6498202587828598E-2</v>
      </c>
      <c r="BE125" s="17">
        <v>5.4931576012282601E-2</v>
      </c>
      <c r="BF125" s="17">
        <v>3.67427507732613E-2</v>
      </c>
      <c r="BG125" s="17"/>
      <c r="BH125" s="17">
        <v>3.4478508533215997E-2</v>
      </c>
      <c r="BI125" s="17">
        <v>2.2431279748427999E-2</v>
      </c>
      <c r="BJ125" s="17">
        <v>2.8860700445160301E-2</v>
      </c>
      <c r="BK125" s="17"/>
      <c r="BL125" s="17">
        <v>9.3791548071295895E-3</v>
      </c>
      <c r="BM125" s="17">
        <v>1.30143919287118E-2</v>
      </c>
      <c r="BN125" s="17">
        <v>4.4427256347570497E-3</v>
      </c>
      <c r="BO125" s="17"/>
      <c r="BP125" s="17">
        <v>2.6787429207311701E-2</v>
      </c>
      <c r="BQ125" s="17">
        <v>4.7924112907883197E-2</v>
      </c>
      <c r="BR125" s="17"/>
      <c r="BS125" s="17">
        <v>2.67547440344259E-2</v>
      </c>
      <c r="BT125" s="17">
        <v>2.15420745754605E-2</v>
      </c>
      <c r="BU125" s="17">
        <v>1.6725718727956199E-2</v>
      </c>
      <c r="BV125" s="17">
        <v>4.9293922651534802E-2</v>
      </c>
      <c r="BW125" s="17"/>
      <c r="BX125" s="17">
        <v>2.1166449955850701E-2</v>
      </c>
      <c r="BY125" s="17">
        <v>5.6256748646567198E-2</v>
      </c>
      <c r="BZ125" s="17">
        <v>3.7917497033555202E-2</v>
      </c>
      <c r="CA125" s="17"/>
      <c r="CB125" s="17">
        <v>2.58056141331326E-2</v>
      </c>
      <c r="CC125" s="17">
        <v>2.1193131489372099E-2</v>
      </c>
      <c r="CD125" s="17">
        <v>7.4118420276468797E-2</v>
      </c>
      <c r="CE125" s="17">
        <v>2.2480506757137999E-2</v>
      </c>
      <c r="CF125" s="17">
        <v>9.4434861967088498E-3</v>
      </c>
      <c r="CG125" s="17">
        <v>5.67489004847367E-2</v>
      </c>
      <c r="CH125" s="17"/>
      <c r="CI125" s="17">
        <v>6.3085068113564499E-2</v>
      </c>
      <c r="CJ125" s="17">
        <v>2.2786079827486198E-2</v>
      </c>
      <c r="CK125" s="17">
        <v>7.5781108721850704E-2</v>
      </c>
      <c r="CL125" s="17">
        <v>3.0162677734220499E-2</v>
      </c>
    </row>
    <row r="126" spans="2:90" x14ac:dyDescent="0.35"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</row>
    <row r="127" spans="2:90" x14ac:dyDescent="0.35">
      <c r="B127" s="6" t="s">
        <v>160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</row>
    <row r="128" spans="2:90" x14ac:dyDescent="0.35">
      <c r="B128" s="24" t="s">
        <v>130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</row>
    <row r="129" spans="2:90" x14ac:dyDescent="0.35">
      <c r="B129" t="s">
        <v>146</v>
      </c>
      <c r="C129" s="17">
        <v>0.55331379240285905</v>
      </c>
      <c r="D129" s="17">
        <v>0.53943359377973299</v>
      </c>
      <c r="E129" s="17">
        <v>0.567241870136166</v>
      </c>
      <c r="F129" s="17"/>
      <c r="G129" s="17">
        <v>0.51964073338551997</v>
      </c>
      <c r="H129" s="17">
        <v>0.63904501218805998</v>
      </c>
      <c r="I129" s="17">
        <v>0.57606640915625396</v>
      </c>
      <c r="J129" s="17">
        <v>0.63491095948897303</v>
      </c>
      <c r="K129" s="17">
        <v>0.58331639909490096</v>
      </c>
      <c r="L129" s="17">
        <v>0.58143400131079204</v>
      </c>
      <c r="M129" s="17">
        <v>0.56270884799668297</v>
      </c>
      <c r="N129" s="17">
        <v>0.46032060256303903</v>
      </c>
      <c r="O129" s="17">
        <v>0.44266399481240898</v>
      </c>
      <c r="P129" s="17"/>
      <c r="Q129" s="17">
        <v>0.68138665830439804</v>
      </c>
      <c r="R129" s="17">
        <v>0.69267733554299804</v>
      </c>
      <c r="S129" s="17">
        <v>0.60573314143997603</v>
      </c>
      <c r="T129" s="17">
        <v>0.52840552630801296</v>
      </c>
      <c r="U129" s="17"/>
      <c r="V129" s="17">
        <v>0.59679571103464901</v>
      </c>
      <c r="W129" s="17">
        <v>0.58895199211618798</v>
      </c>
      <c r="X129" s="17">
        <v>0.496560103279164</v>
      </c>
      <c r="Y129" s="17">
        <v>0.51030878430738102</v>
      </c>
      <c r="Z129" s="17">
        <v>0.49431073070481502</v>
      </c>
      <c r="AA129" s="17">
        <v>0.56064458379325499</v>
      </c>
      <c r="AB129" s="17">
        <v>0.55193531246427396</v>
      </c>
      <c r="AC129" s="17">
        <v>0.55070332765722196</v>
      </c>
      <c r="AD129" s="17">
        <v>0.56862921448360204</v>
      </c>
      <c r="AE129" s="17"/>
      <c r="AF129" s="17">
        <v>0.49734055820937301</v>
      </c>
      <c r="AG129" s="17">
        <v>0.55295563972869999</v>
      </c>
      <c r="AH129" s="17">
        <v>0.52290425992870804</v>
      </c>
      <c r="AI129" s="17">
        <v>0.465557094360183</v>
      </c>
      <c r="AJ129" s="17">
        <v>0.55820444618322096</v>
      </c>
      <c r="AK129" s="17">
        <v>0.60860718317865703</v>
      </c>
      <c r="AL129" s="17"/>
      <c r="AM129" s="17">
        <v>0.49353933336233902</v>
      </c>
      <c r="AN129" s="17">
        <v>0.38625666558201499</v>
      </c>
      <c r="AO129" s="17">
        <v>0.46654055095588798</v>
      </c>
      <c r="AP129" s="17">
        <v>0.50896426261937</v>
      </c>
      <c r="AQ129" s="17">
        <v>0.50950415819669204</v>
      </c>
      <c r="AR129" s="17">
        <v>0.49192799554766697</v>
      </c>
      <c r="AS129" s="17">
        <v>0.55142202922255201</v>
      </c>
      <c r="AT129" s="17">
        <v>0.61013696146640495</v>
      </c>
      <c r="AU129" s="17">
        <v>0.58147869797031904</v>
      </c>
      <c r="AV129" s="17">
        <v>0.55086960903070903</v>
      </c>
      <c r="AW129" s="17">
        <v>0.53886887504954195</v>
      </c>
      <c r="AX129" s="17">
        <v>0.65026198045268802</v>
      </c>
      <c r="AY129" s="17">
        <v>0.67992173015762702</v>
      </c>
      <c r="AZ129" s="17">
        <v>0.67278468195909202</v>
      </c>
      <c r="BA129" s="17">
        <v>0.64497262345920203</v>
      </c>
      <c r="BB129" s="17">
        <v>0.73036544355796995</v>
      </c>
      <c r="BC129" s="17"/>
      <c r="BD129" s="17">
        <v>0.77088881914740903</v>
      </c>
      <c r="BE129" s="17">
        <v>0.57168022042511302</v>
      </c>
      <c r="BF129" s="17">
        <v>0.36149351793324003</v>
      </c>
      <c r="BG129" s="17"/>
      <c r="BH129" s="17">
        <v>0.56215854719116998</v>
      </c>
      <c r="BI129" s="17">
        <v>0.68651145608551001</v>
      </c>
      <c r="BJ129" s="17">
        <v>0.55400186238839699</v>
      </c>
      <c r="BK129" s="17"/>
      <c r="BL129" s="17">
        <v>0.56104422538443099</v>
      </c>
      <c r="BM129" s="17">
        <v>0.59928446471631702</v>
      </c>
      <c r="BN129" s="17">
        <v>0.72793059977755104</v>
      </c>
      <c r="BO129" s="17"/>
      <c r="BP129" s="17">
        <v>0.60800907119220704</v>
      </c>
      <c r="BQ129" s="17">
        <v>0.45367519118655503</v>
      </c>
      <c r="BR129" s="17"/>
      <c r="BS129" s="17">
        <v>0.67649643846600704</v>
      </c>
      <c r="BT129" s="17">
        <v>0.59915634492798597</v>
      </c>
      <c r="BU129" s="17">
        <v>0.524256495246748</v>
      </c>
      <c r="BV129" s="17">
        <v>0.51573960464909596</v>
      </c>
      <c r="BW129" s="17"/>
      <c r="BX129" s="17">
        <v>0.57385487755324804</v>
      </c>
      <c r="BY129" s="17">
        <v>0.77857568983101999</v>
      </c>
      <c r="BZ129" s="17">
        <v>0.53743640100700696</v>
      </c>
      <c r="CA129" s="17"/>
      <c r="CB129" s="17">
        <v>0.63499286220120998</v>
      </c>
      <c r="CC129" s="17">
        <v>0.75220323799268196</v>
      </c>
      <c r="CD129" s="17">
        <v>0.279962107172887</v>
      </c>
      <c r="CE129" s="17">
        <v>0.62602045617513802</v>
      </c>
      <c r="CF129" s="17">
        <v>0.80495675063463001</v>
      </c>
      <c r="CG129" s="17">
        <v>0.33224012385510698</v>
      </c>
      <c r="CH129" s="17"/>
      <c r="CI129" s="17">
        <v>0.53322373238620702</v>
      </c>
      <c r="CJ129" s="17">
        <v>0.61224794010664396</v>
      </c>
      <c r="CK129" s="17">
        <v>0.32921221020743702</v>
      </c>
      <c r="CL129" s="17">
        <v>0.58271144520333495</v>
      </c>
    </row>
    <row r="130" spans="2:90" x14ac:dyDescent="0.35">
      <c r="B130" t="s">
        <v>147</v>
      </c>
      <c r="C130" s="17">
        <v>0.217114470759765</v>
      </c>
      <c r="D130" s="17">
        <v>0.21686691851099199</v>
      </c>
      <c r="E130" s="17">
        <v>0.216192506077788</v>
      </c>
      <c r="F130" s="17"/>
      <c r="G130" s="17">
        <v>0.22616841680902799</v>
      </c>
      <c r="H130" s="17">
        <v>0.20005547928359499</v>
      </c>
      <c r="I130" s="17">
        <v>0.21084788533050999</v>
      </c>
      <c r="J130" s="17">
        <v>0.13722572820635501</v>
      </c>
      <c r="K130" s="17">
        <v>0.20947374672011701</v>
      </c>
      <c r="L130" s="17">
        <v>0.18941237209734599</v>
      </c>
      <c r="M130" s="17">
        <v>0.26987763177325202</v>
      </c>
      <c r="N130" s="17">
        <v>0.24870047990430599</v>
      </c>
      <c r="O130" s="17">
        <v>0.25271084309902098</v>
      </c>
      <c r="P130" s="17"/>
      <c r="Q130" s="17">
        <v>0.19086529836613</v>
      </c>
      <c r="R130" s="17">
        <v>0.186555230686414</v>
      </c>
      <c r="S130" s="17">
        <v>0.19435498462574999</v>
      </c>
      <c r="T130" s="17">
        <v>0.22475830845936501</v>
      </c>
      <c r="U130" s="17"/>
      <c r="V130" s="17">
        <v>0.21017494289845901</v>
      </c>
      <c r="W130" s="17">
        <v>0.21866500948193399</v>
      </c>
      <c r="X130" s="17">
        <v>0.25028150589854498</v>
      </c>
      <c r="Y130" s="17">
        <v>0.20017165982398899</v>
      </c>
      <c r="Z130" s="17">
        <v>0.20898590184688401</v>
      </c>
      <c r="AA130" s="17">
        <v>0.237338803280045</v>
      </c>
      <c r="AB130" s="17">
        <v>0.21778547579631699</v>
      </c>
      <c r="AC130" s="17">
        <v>0.231024761295441</v>
      </c>
      <c r="AD130" s="17">
        <v>0.19695391668287501</v>
      </c>
      <c r="AE130" s="17"/>
      <c r="AF130" s="17">
        <v>0.22422930548239001</v>
      </c>
      <c r="AG130" s="17">
        <v>0.23249012365476801</v>
      </c>
      <c r="AH130" s="17">
        <v>0.20681239971676299</v>
      </c>
      <c r="AI130" s="17">
        <v>0.24705750120737599</v>
      </c>
      <c r="AJ130" s="17">
        <v>0.233156853981281</v>
      </c>
      <c r="AK130" s="17">
        <v>0.192776171364478</v>
      </c>
      <c r="AL130" s="17"/>
      <c r="AM130" s="17">
        <v>0.20886243662552001</v>
      </c>
      <c r="AN130" s="17">
        <v>0.29707001580364201</v>
      </c>
      <c r="AO130" s="17">
        <v>0.22455421409471199</v>
      </c>
      <c r="AP130" s="17">
        <v>0.237281162679714</v>
      </c>
      <c r="AQ130" s="17">
        <v>0.26078948243547201</v>
      </c>
      <c r="AR130" s="17">
        <v>0.26083745708565997</v>
      </c>
      <c r="AS130" s="17">
        <v>0.24681919364652199</v>
      </c>
      <c r="AT130" s="17">
        <v>0.19467100059720599</v>
      </c>
      <c r="AU130" s="17">
        <v>0.22453889786303899</v>
      </c>
      <c r="AV130" s="17">
        <v>0.220334043965937</v>
      </c>
      <c r="AW130" s="17">
        <v>0.22114595109764601</v>
      </c>
      <c r="AX130" s="17">
        <v>0.14921293767691099</v>
      </c>
      <c r="AY130" s="17">
        <v>0.150639552406927</v>
      </c>
      <c r="AZ130" s="17">
        <v>0.160333895055389</v>
      </c>
      <c r="BA130" s="17">
        <v>0.18486027006630801</v>
      </c>
      <c r="BB130" s="17">
        <v>0.115375045111921</v>
      </c>
      <c r="BC130" s="17"/>
      <c r="BD130" s="17">
        <v>0.14314435769779699</v>
      </c>
      <c r="BE130" s="17">
        <v>0.230732544727376</v>
      </c>
      <c r="BF130" s="17">
        <v>0.26800169774643001</v>
      </c>
      <c r="BG130" s="17"/>
      <c r="BH130" s="17">
        <v>0.20753490420700499</v>
      </c>
      <c r="BI130" s="17">
        <v>0.19193087364542999</v>
      </c>
      <c r="BJ130" s="17">
        <v>0.222391285240606</v>
      </c>
      <c r="BK130" s="17"/>
      <c r="BL130" s="17">
        <v>0.28080522540902098</v>
      </c>
      <c r="BM130" s="17">
        <v>0.20428632245918099</v>
      </c>
      <c r="BN130" s="17">
        <v>0.13895262561868399</v>
      </c>
      <c r="BO130" s="17"/>
      <c r="BP130" s="17">
        <v>0.20019457922793399</v>
      </c>
      <c r="BQ130" s="17">
        <v>0.25335867535661699</v>
      </c>
      <c r="BR130" s="17"/>
      <c r="BS130" s="17">
        <v>0.19413330273756699</v>
      </c>
      <c r="BT130" s="17">
        <v>0.202766749300657</v>
      </c>
      <c r="BU130" s="17">
        <v>0.28449654493846999</v>
      </c>
      <c r="BV130" s="17">
        <v>0.19570241427538901</v>
      </c>
      <c r="BW130" s="17"/>
      <c r="BX130" s="17">
        <v>0.212878466725999</v>
      </c>
      <c r="BY130" s="17">
        <v>0.18112506593015301</v>
      </c>
      <c r="BZ130" s="17">
        <v>0.21974568595100999</v>
      </c>
      <c r="CA130" s="17"/>
      <c r="CB130" s="17">
        <v>0.211780499442797</v>
      </c>
      <c r="CC130" s="17">
        <v>0.11948088569727899</v>
      </c>
      <c r="CD130" s="17">
        <v>0.27668087019878101</v>
      </c>
      <c r="CE130" s="17">
        <v>0.22540962925904501</v>
      </c>
      <c r="CF130" s="17">
        <v>0.13860767562767701</v>
      </c>
      <c r="CG130" s="17">
        <v>0.306900935896674</v>
      </c>
      <c r="CH130" s="17"/>
      <c r="CI130" s="17">
        <v>0.15229990003857699</v>
      </c>
      <c r="CJ130" s="17">
        <v>0.20842255953462399</v>
      </c>
      <c r="CK130" s="17">
        <v>0.30659695369152501</v>
      </c>
      <c r="CL130" s="17">
        <v>0.21296452536523799</v>
      </c>
    </row>
    <row r="131" spans="2:90" x14ac:dyDescent="0.35">
      <c r="B131" t="s">
        <v>148</v>
      </c>
      <c r="C131" s="17">
        <v>0.13419780534328801</v>
      </c>
      <c r="D131" s="17">
        <v>0.14771168901382201</v>
      </c>
      <c r="E131" s="17">
        <v>0.12083098319102301</v>
      </c>
      <c r="F131" s="17"/>
      <c r="G131" s="17">
        <v>0.11803684642982699</v>
      </c>
      <c r="H131" s="17">
        <v>7.7922861517524603E-2</v>
      </c>
      <c r="I131" s="17">
        <v>0.145650890103939</v>
      </c>
      <c r="J131" s="17">
        <v>0.14079677841176899</v>
      </c>
      <c r="K131" s="17">
        <v>0.12723287468026501</v>
      </c>
      <c r="L131" s="17">
        <v>0.14262024290844</v>
      </c>
      <c r="M131" s="17">
        <v>0.10885402954961899</v>
      </c>
      <c r="N131" s="17">
        <v>0.17372449022796399</v>
      </c>
      <c r="O131" s="17">
        <v>0.16697058925022201</v>
      </c>
      <c r="P131" s="17"/>
      <c r="Q131" s="17">
        <v>7.7911182303846499E-2</v>
      </c>
      <c r="R131" s="17">
        <v>5.6665996928866702E-2</v>
      </c>
      <c r="S131" s="17">
        <v>0.14429880491423899</v>
      </c>
      <c r="T131" s="17">
        <v>0.143937623802258</v>
      </c>
      <c r="U131" s="17"/>
      <c r="V131" s="17">
        <v>0.121923844317341</v>
      </c>
      <c r="W131" s="17">
        <v>0.106966333358899</v>
      </c>
      <c r="X131" s="17">
        <v>0.14135941019653001</v>
      </c>
      <c r="Y131" s="17">
        <v>0.15003409868276299</v>
      </c>
      <c r="Z131" s="17">
        <v>0.173351335635332</v>
      </c>
      <c r="AA131" s="17">
        <v>0.133395335916876</v>
      </c>
      <c r="AB131" s="17">
        <v>0.14568568498802101</v>
      </c>
      <c r="AC131" s="17">
        <v>0.13432807772574501</v>
      </c>
      <c r="AD131" s="17">
        <v>0.12922018051916401</v>
      </c>
      <c r="AE131" s="17"/>
      <c r="AF131" s="17">
        <v>0.165276522555662</v>
      </c>
      <c r="AG131" s="17">
        <v>0.117027677206741</v>
      </c>
      <c r="AH131" s="17">
        <v>0.144017469466971</v>
      </c>
      <c r="AI131" s="17">
        <v>0.13257060657314401</v>
      </c>
      <c r="AJ131" s="17">
        <v>0.124329105659157</v>
      </c>
      <c r="AK131" s="17">
        <v>0.12629518112218799</v>
      </c>
      <c r="AL131" s="17"/>
      <c r="AM131" s="17">
        <v>0.203866906022378</v>
      </c>
      <c r="AN131" s="17">
        <v>0.17073168135120401</v>
      </c>
      <c r="AO131" s="17">
        <v>0.167568774825228</v>
      </c>
      <c r="AP131" s="17">
        <v>0.17314389941538899</v>
      </c>
      <c r="AQ131" s="17">
        <v>0.15247775766143801</v>
      </c>
      <c r="AR131" s="17">
        <v>0.177237267984452</v>
      </c>
      <c r="AS131" s="17">
        <v>0.11437464063279799</v>
      </c>
      <c r="AT131" s="17">
        <v>0.14340114867158199</v>
      </c>
      <c r="AU131" s="17">
        <v>8.0984935884216999E-2</v>
      </c>
      <c r="AV131" s="17">
        <v>0.119219758528501</v>
      </c>
      <c r="AW131" s="17">
        <v>0.12688036995933399</v>
      </c>
      <c r="AX131" s="17">
        <v>0.10630002062107401</v>
      </c>
      <c r="AY131" s="17">
        <v>0.12951347786891099</v>
      </c>
      <c r="AZ131" s="17">
        <v>6.7015422525216306E-2</v>
      </c>
      <c r="BA131" s="17">
        <v>0.111430280455616</v>
      </c>
      <c r="BB131" s="17">
        <v>7.7621478989147799E-2</v>
      </c>
      <c r="BC131" s="17"/>
      <c r="BD131" s="17">
        <v>6.5015344466702596E-2</v>
      </c>
      <c r="BE131" s="17">
        <v>0.109921677210489</v>
      </c>
      <c r="BF131" s="17">
        <v>0.21186767088116401</v>
      </c>
      <c r="BG131" s="17"/>
      <c r="BH131" s="17">
        <v>0.13722165325185101</v>
      </c>
      <c r="BI131" s="17">
        <v>8.0761820642425E-2</v>
      </c>
      <c r="BJ131" s="17">
        <v>0.141198494260381</v>
      </c>
      <c r="BK131" s="17"/>
      <c r="BL131" s="17">
        <v>8.4631934494777503E-2</v>
      </c>
      <c r="BM131" s="17">
        <v>0.126131903278317</v>
      </c>
      <c r="BN131" s="17">
        <v>7.2945393754436802E-2</v>
      </c>
      <c r="BO131" s="17"/>
      <c r="BP131" s="17">
        <v>0.12084161847915</v>
      </c>
      <c r="BQ131" s="17">
        <v>0.163887120222724</v>
      </c>
      <c r="BR131" s="17"/>
      <c r="BS131" s="17">
        <v>8.7104976933857797E-2</v>
      </c>
      <c r="BT131" s="17">
        <v>0.130414088065821</v>
      </c>
      <c r="BU131" s="17">
        <v>0.129967644553665</v>
      </c>
      <c r="BV131" s="17">
        <v>0.15684670935014799</v>
      </c>
      <c r="BW131" s="17"/>
      <c r="BX131" s="17">
        <v>0.110115322875444</v>
      </c>
      <c r="BY131" s="17">
        <v>1.28411731717499E-2</v>
      </c>
      <c r="BZ131" s="17">
        <v>0.14404102512161501</v>
      </c>
      <c r="CA131" s="17"/>
      <c r="CB131" s="17">
        <v>9.4179721976503997E-2</v>
      </c>
      <c r="CC131" s="17">
        <v>6.3625965167689702E-2</v>
      </c>
      <c r="CD131" s="17">
        <v>0.25565821807768602</v>
      </c>
      <c r="CE131" s="17">
        <v>8.7517613844054501E-2</v>
      </c>
      <c r="CF131" s="17">
        <v>3.2893042498119397E-2</v>
      </c>
      <c r="CG131" s="17">
        <v>0.22321951734870399</v>
      </c>
      <c r="CH131" s="17"/>
      <c r="CI131" s="17">
        <v>0.160824649954939</v>
      </c>
      <c r="CJ131" s="17">
        <v>0.10746815725339599</v>
      </c>
      <c r="CK131" s="17">
        <v>0.20311760261473299</v>
      </c>
      <c r="CL131" s="17">
        <v>0.12564448197223901</v>
      </c>
    </row>
    <row r="132" spans="2:90" x14ac:dyDescent="0.35">
      <c r="B132" t="s">
        <v>149</v>
      </c>
      <c r="C132" s="17">
        <v>4.39887181163061E-2</v>
      </c>
      <c r="D132" s="17">
        <v>5.07146206661101E-2</v>
      </c>
      <c r="E132" s="17">
        <v>3.8085863656472103E-2</v>
      </c>
      <c r="F132" s="17"/>
      <c r="G132" s="17">
        <v>4.3465043678512498E-2</v>
      </c>
      <c r="H132" s="17">
        <v>3.3818184632228201E-2</v>
      </c>
      <c r="I132" s="17">
        <v>3.9030927636742797E-2</v>
      </c>
      <c r="J132" s="17">
        <v>3.9462761534032699E-2</v>
      </c>
      <c r="K132" s="17">
        <v>2.3350326441611498E-2</v>
      </c>
      <c r="L132" s="17">
        <v>5.0837550470792699E-2</v>
      </c>
      <c r="M132" s="17">
        <v>2.03222889991806E-2</v>
      </c>
      <c r="N132" s="17">
        <v>5.3172314115807702E-2</v>
      </c>
      <c r="O132" s="17">
        <v>8.7614348464303493E-2</v>
      </c>
      <c r="P132" s="17"/>
      <c r="Q132" s="17">
        <v>2.3211508421300601E-2</v>
      </c>
      <c r="R132" s="17">
        <v>3.0891569288112701E-2</v>
      </c>
      <c r="S132" s="17">
        <v>2.7646496139961101E-2</v>
      </c>
      <c r="T132" s="17">
        <v>4.8049559501588797E-2</v>
      </c>
      <c r="U132" s="17"/>
      <c r="V132" s="17">
        <v>3.2506863231401999E-2</v>
      </c>
      <c r="W132" s="17">
        <v>3.5752379814953203E-2</v>
      </c>
      <c r="X132" s="17">
        <v>4.0180328599569798E-2</v>
      </c>
      <c r="Y132" s="17">
        <v>6.97116151916361E-2</v>
      </c>
      <c r="Z132" s="17">
        <v>7.0186951295816799E-2</v>
      </c>
      <c r="AA132" s="17">
        <v>2.9880577762889701E-2</v>
      </c>
      <c r="AB132" s="17">
        <v>3.47128422926428E-2</v>
      </c>
      <c r="AC132" s="17">
        <v>4.20989054841759E-2</v>
      </c>
      <c r="AD132" s="17">
        <v>5.1930673850113802E-2</v>
      </c>
      <c r="AE132" s="17"/>
      <c r="AF132" s="17">
        <v>4.9920897361794503E-2</v>
      </c>
      <c r="AG132" s="17">
        <v>4.8026396180663102E-2</v>
      </c>
      <c r="AH132" s="17">
        <v>5.3283836314535302E-2</v>
      </c>
      <c r="AI132" s="17">
        <v>5.70935789319926E-2</v>
      </c>
      <c r="AJ132" s="17">
        <v>5.43455707729927E-2</v>
      </c>
      <c r="AK132" s="17">
        <v>2.7000838192200401E-2</v>
      </c>
      <c r="AL132" s="17"/>
      <c r="AM132" s="17">
        <v>3.7090829826251802E-2</v>
      </c>
      <c r="AN132" s="17">
        <v>6.79755850602735E-2</v>
      </c>
      <c r="AO132" s="17">
        <v>3.9732682721862998E-2</v>
      </c>
      <c r="AP132" s="17">
        <v>3.4900414706701202E-2</v>
      </c>
      <c r="AQ132" s="17">
        <v>5.0210589950486002E-2</v>
      </c>
      <c r="AR132" s="17">
        <v>3.2390292144533601E-2</v>
      </c>
      <c r="AS132" s="17">
        <v>6.01494054268659E-2</v>
      </c>
      <c r="AT132" s="17">
        <v>2.38676615999787E-2</v>
      </c>
      <c r="AU132" s="17">
        <v>6.0402480489513799E-2</v>
      </c>
      <c r="AV132" s="17">
        <v>6.54350714116744E-2</v>
      </c>
      <c r="AW132" s="17">
        <v>4.30014113811482E-2</v>
      </c>
      <c r="AX132" s="17">
        <v>5.3573005129594703E-2</v>
      </c>
      <c r="AY132" s="17">
        <v>3.1162354271529E-2</v>
      </c>
      <c r="AZ132" s="17">
        <v>5.63623400045603E-2</v>
      </c>
      <c r="BA132" s="17">
        <v>4.01170865846118E-2</v>
      </c>
      <c r="BB132" s="17">
        <v>4.4236881033753901E-2</v>
      </c>
      <c r="BC132" s="17"/>
      <c r="BD132" s="17">
        <v>1.05446664724092E-2</v>
      </c>
      <c r="BE132" s="17">
        <v>3.8063668250866899E-2</v>
      </c>
      <c r="BF132" s="17">
        <v>7.5351328358441702E-2</v>
      </c>
      <c r="BG132" s="17"/>
      <c r="BH132" s="17">
        <v>4.6384379070671201E-2</v>
      </c>
      <c r="BI132" s="17">
        <v>9.5627780332650601E-3</v>
      </c>
      <c r="BJ132" s="17">
        <v>6.1832219273175101E-2</v>
      </c>
      <c r="BK132" s="17"/>
      <c r="BL132" s="17">
        <v>3.6609179986533798E-2</v>
      </c>
      <c r="BM132" s="17">
        <v>3.0245857921486201E-2</v>
      </c>
      <c r="BN132" s="17">
        <v>2.17392725857075E-2</v>
      </c>
      <c r="BO132" s="17"/>
      <c r="BP132" s="17">
        <v>3.2646676386189198E-2</v>
      </c>
      <c r="BQ132" s="17">
        <v>5.90569975853623E-2</v>
      </c>
      <c r="BR132" s="17"/>
      <c r="BS132" s="17">
        <v>2.8388273667224899E-2</v>
      </c>
      <c r="BT132" s="17">
        <v>2.66843392753826E-2</v>
      </c>
      <c r="BU132" s="17">
        <v>2.7187974396372501E-2</v>
      </c>
      <c r="BV132" s="17">
        <v>6.6200512915673096E-2</v>
      </c>
      <c r="BW132" s="17"/>
      <c r="BX132" s="17">
        <v>5.0686312403690599E-2</v>
      </c>
      <c r="BY132" s="17">
        <v>9.7534491875028908E-3</v>
      </c>
      <c r="BZ132" s="17">
        <v>4.5428966045041701E-2</v>
      </c>
      <c r="CA132" s="17"/>
      <c r="CB132" s="17">
        <v>1.9714847688980099E-2</v>
      </c>
      <c r="CC132" s="17">
        <v>3.4779085868930297E-2</v>
      </c>
      <c r="CD132" s="17">
        <v>8.9219195504771601E-2</v>
      </c>
      <c r="CE132" s="17">
        <v>3.42261022045156E-2</v>
      </c>
      <c r="CF132" s="17">
        <v>1.17017200962887E-2</v>
      </c>
      <c r="CG132" s="17">
        <v>5.5474436990917003E-2</v>
      </c>
      <c r="CH132" s="17"/>
      <c r="CI132" s="17">
        <v>9.4832331832288896E-2</v>
      </c>
      <c r="CJ132" s="17">
        <v>2.4238112009885598E-2</v>
      </c>
      <c r="CK132" s="17">
        <v>6.1782142845023702E-2</v>
      </c>
      <c r="CL132" s="17">
        <v>3.9494481019409299E-2</v>
      </c>
    </row>
    <row r="133" spans="2:90" x14ac:dyDescent="0.35">
      <c r="B133" t="s">
        <v>150</v>
      </c>
      <c r="C133" s="17">
        <v>5.1385213377781597E-2</v>
      </c>
      <c r="D133" s="17">
        <v>4.5273178029343497E-2</v>
      </c>
      <c r="E133" s="17">
        <v>5.7648776938551201E-2</v>
      </c>
      <c r="F133" s="17"/>
      <c r="G133" s="17">
        <v>9.2688959697112105E-2</v>
      </c>
      <c r="H133" s="17">
        <v>4.9158462378592699E-2</v>
      </c>
      <c r="I133" s="17">
        <v>2.8403887772554402E-2</v>
      </c>
      <c r="J133" s="17">
        <v>4.7603772358870103E-2</v>
      </c>
      <c r="K133" s="17">
        <v>5.6626653063105201E-2</v>
      </c>
      <c r="L133" s="17">
        <v>3.5695833212628203E-2</v>
      </c>
      <c r="M133" s="17">
        <v>3.8237201681265501E-2</v>
      </c>
      <c r="N133" s="17">
        <v>6.4082113188883294E-2</v>
      </c>
      <c r="O133" s="17">
        <v>5.0040224374044297E-2</v>
      </c>
      <c r="P133" s="17"/>
      <c r="Q133" s="17">
        <v>2.6625352604325001E-2</v>
      </c>
      <c r="R133" s="17">
        <v>3.32098675536091E-2</v>
      </c>
      <c r="S133" s="17">
        <v>2.7966572880073301E-2</v>
      </c>
      <c r="T133" s="17">
        <v>5.4848981928774701E-2</v>
      </c>
      <c r="U133" s="17"/>
      <c r="V133" s="17">
        <v>3.8598638518149299E-2</v>
      </c>
      <c r="W133" s="17">
        <v>4.9664285228025899E-2</v>
      </c>
      <c r="X133" s="17">
        <v>7.1618652026191901E-2</v>
      </c>
      <c r="Y133" s="17">
        <v>6.9773841994229993E-2</v>
      </c>
      <c r="Z133" s="17">
        <v>5.3165080517153303E-2</v>
      </c>
      <c r="AA133" s="17">
        <v>3.8740699246933401E-2</v>
      </c>
      <c r="AB133" s="17">
        <v>4.98806844587458E-2</v>
      </c>
      <c r="AC133" s="17">
        <v>4.1844927837416002E-2</v>
      </c>
      <c r="AD133" s="17">
        <v>5.3266014464245302E-2</v>
      </c>
      <c r="AE133" s="17"/>
      <c r="AF133" s="17">
        <v>6.3232716390780694E-2</v>
      </c>
      <c r="AG133" s="17">
        <v>4.9500163229128202E-2</v>
      </c>
      <c r="AH133" s="17">
        <v>7.2982034573023005E-2</v>
      </c>
      <c r="AI133" s="17">
        <v>9.7721218927304607E-2</v>
      </c>
      <c r="AJ133" s="17">
        <v>2.9964023403348101E-2</v>
      </c>
      <c r="AK133" s="17">
        <v>4.5320626142476901E-2</v>
      </c>
      <c r="AL133" s="17"/>
      <c r="AM133" s="17">
        <v>5.6640494163511003E-2</v>
      </c>
      <c r="AN133" s="17">
        <v>7.7966052202865704E-2</v>
      </c>
      <c r="AO133" s="17">
        <v>0.10160377740231</v>
      </c>
      <c r="AP133" s="17">
        <v>4.5710260578826198E-2</v>
      </c>
      <c r="AQ133" s="17">
        <v>2.7018011755911502E-2</v>
      </c>
      <c r="AR133" s="17">
        <v>3.7606987237688003E-2</v>
      </c>
      <c r="AS133" s="17">
        <v>2.7234731071260999E-2</v>
      </c>
      <c r="AT133" s="17">
        <v>2.7923227664828E-2</v>
      </c>
      <c r="AU133" s="17">
        <v>5.2594987792910497E-2</v>
      </c>
      <c r="AV133" s="17">
        <v>4.4141517063178697E-2</v>
      </c>
      <c r="AW133" s="17">
        <v>7.0103392512329402E-2</v>
      </c>
      <c r="AX133" s="17">
        <v>4.0652056119732202E-2</v>
      </c>
      <c r="AY133" s="17">
        <v>8.7628852950065606E-3</v>
      </c>
      <c r="AZ133" s="17">
        <v>4.3503660455741597E-2</v>
      </c>
      <c r="BA133" s="17">
        <v>1.8619739434262601E-2</v>
      </c>
      <c r="BB133" s="17">
        <v>3.2401151307207103E-2</v>
      </c>
      <c r="BC133" s="17"/>
      <c r="BD133" s="17">
        <v>1.04068122156831E-2</v>
      </c>
      <c r="BE133" s="17">
        <v>4.9601889386155298E-2</v>
      </c>
      <c r="BF133" s="17">
        <v>8.3285785080724803E-2</v>
      </c>
      <c r="BG133" s="17"/>
      <c r="BH133" s="17">
        <v>4.6700516279303397E-2</v>
      </c>
      <c r="BI133" s="17">
        <v>3.1233071593370802E-2</v>
      </c>
      <c r="BJ133" s="17">
        <v>2.0576138837440999E-2</v>
      </c>
      <c r="BK133" s="17"/>
      <c r="BL133" s="17">
        <v>3.6909434725237097E-2</v>
      </c>
      <c r="BM133" s="17">
        <v>4.0051451624698003E-2</v>
      </c>
      <c r="BN133" s="17">
        <v>3.8432108263621603E-2</v>
      </c>
      <c r="BO133" s="17"/>
      <c r="BP133" s="17">
        <v>3.8308054714519701E-2</v>
      </c>
      <c r="BQ133" s="17">
        <v>7.0022015648741498E-2</v>
      </c>
      <c r="BR133" s="17"/>
      <c r="BS133" s="17">
        <v>1.3877008195342501E-2</v>
      </c>
      <c r="BT133" s="17">
        <v>4.0978478430154702E-2</v>
      </c>
      <c r="BU133" s="17">
        <v>3.4091340864744898E-2</v>
      </c>
      <c r="BV133" s="17">
        <v>6.5510758809694397E-2</v>
      </c>
      <c r="BW133" s="17"/>
      <c r="BX133" s="17">
        <v>5.2465020441618798E-2</v>
      </c>
      <c r="BY133" s="17">
        <v>1.7704621879573799E-2</v>
      </c>
      <c r="BZ133" s="17">
        <v>5.3347921875326602E-2</v>
      </c>
      <c r="CA133" s="17"/>
      <c r="CB133" s="17">
        <v>3.9332068690508697E-2</v>
      </c>
      <c r="CC133" s="17">
        <v>2.99108252734188E-2</v>
      </c>
      <c r="CD133" s="17">
        <v>9.84796090458743E-2</v>
      </c>
      <c r="CE133" s="17">
        <v>2.6826198517246401E-2</v>
      </c>
      <c r="CF133" s="17">
        <v>1.18408111432848E-2</v>
      </c>
      <c r="CG133" s="17">
        <v>8.2164985908598998E-2</v>
      </c>
      <c r="CH133" s="17"/>
      <c r="CI133" s="17">
        <v>5.8819385787987899E-2</v>
      </c>
      <c r="CJ133" s="17">
        <v>4.7623231095449498E-2</v>
      </c>
      <c r="CK133" s="17">
        <v>9.9291090641280499E-2</v>
      </c>
      <c r="CL133" s="17">
        <v>3.9185066439779002E-2</v>
      </c>
    </row>
    <row r="134" spans="2:90" x14ac:dyDescent="0.35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</row>
    <row r="135" spans="2:90" x14ac:dyDescent="0.35">
      <c r="B135" s="6" t="s">
        <v>161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</row>
    <row r="136" spans="2:90" x14ac:dyDescent="0.35">
      <c r="B136" s="24" t="s">
        <v>130</v>
      </c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</row>
    <row r="137" spans="2:90" x14ac:dyDescent="0.35">
      <c r="B137" t="s">
        <v>146</v>
      </c>
      <c r="C137" s="17">
        <v>0.72252435456972797</v>
      </c>
      <c r="D137" s="17">
        <v>0.707583038715765</v>
      </c>
      <c r="E137" s="17">
        <v>0.73960089147841801</v>
      </c>
      <c r="F137" s="17"/>
      <c r="G137" s="17">
        <v>0.71032665962922104</v>
      </c>
      <c r="H137" s="17">
        <v>0.64004096620249296</v>
      </c>
      <c r="I137" s="17">
        <v>0.77194916620180998</v>
      </c>
      <c r="J137" s="17">
        <v>0.73598009033134704</v>
      </c>
      <c r="K137" s="17">
        <v>0.69046875480001602</v>
      </c>
      <c r="L137" s="17">
        <v>0.76881202445284502</v>
      </c>
      <c r="M137" s="17">
        <v>0.78135403097522405</v>
      </c>
      <c r="N137" s="17">
        <v>0.75066453611901296</v>
      </c>
      <c r="O137" s="17">
        <v>0.65363361123875197</v>
      </c>
      <c r="P137" s="17"/>
      <c r="Q137" s="17">
        <v>0.77472208143135002</v>
      </c>
      <c r="R137" s="17">
        <v>0.86462159551241702</v>
      </c>
      <c r="S137" s="17">
        <v>0.739556907812423</v>
      </c>
      <c r="T137" s="17">
        <v>0.70926728135626205</v>
      </c>
      <c r="U137" s="17"/>
      <c r="V137" s="17">
        <v>0.75853575525735895</v>
      </c>
      <c r="W137" s="17">
        <v>0.72708330637731</v>
      </c>
      <c r="X137" s="17">
        <v>0.73280503925463103</v>
      </c>
      <c r="Y137" s="17">
        <v>0.69156451374387995</v>
      </c>
      <c r="Z137" s="17">
        <v>0.74023354075013603</v>
      </c>
      <c r="AA137" s="17">
        <v>0.69423370487875602</v>
      </c>
      <c r="AB137" s="17">
        <v>0.66900936381184894</v>
      </c>
      <c r="AC137" s="17">
        <v>0.72323102206076895</v>
      </c>
      <c r="AD137" s="17">
        <v>0.74049531163023596</v>
      </c>
      <c r="AE137" s="17"/>
      <c r="AF137" s="17">
        <v>0.72196817983306805</v>
      </c>
      <c r="AG137" s="17">
        <v>0.734052834792154</v>
      </c>
      <c r="AH137" s="17">
        <v>0.679537694947011</v>
      </c>
      <c r="AI137" s="17">
        <v>0.79897089505865104</v>
      </c>
      <c r="AJ137" s="17">
        <v>0.67482552186272404</v>
      </c>
      <c r="AK137" s="17">
        <v>0.74775610949180404</v>
      </c>
      <c r="AL137" s="17"/>
      <c r="AM137" s="17">
        <v>0.62323669051861497</v>
      </c>
      <c r="AN137" s="17">
        <v>0.65176593234999203</v>
      </c>
      <c r="AO137" s="17">
        <v>0.65487315208899799</v>
      </c>
      <c r="AP137" s="17">
        <v>0.65868072633074504</v>
      </c>
      <c r="AQ137" s="17">
        <v>0.782111641040943</v>
      </c>
      <c r="AR137" s="17">
        <v>0.74212429589058304</v>
      </c>
      <c r="AS137" s="17">
        <v>0.73366849349377805</v>
      </c>
      <c r="AT137" s="17">
        <v>0.76522122596651498</v>
      </c>
      <c r="AU137" s="17">
        <v>0.72016630466606602</v>
      </c>
      <c r="AV137" s="17">
        <v>0.766029308503689</v>
      </c>
      <c r="AW137" s="17">
        <v>0.74527004216177295</v>
      </c>
      <c r="AX137" s="17">
        <v>0.70944497269537599</v>
      </c>
      <c r="AY137" s="17">
        <v>0.76859874436655196</v>
      </c>
      <c r="AZ137" s="17">
        <v>0.80090104176962595</v>
      </c>
      <c r="BA137" s="17">
        <v>0.75055550764649004</v>
      </c>
      <c r="BB137" s="17">
        <v>0.755822277988906</v>
      </c>
      <c r="BC137" s="17"/>
      <c r="BD137" s="17">
        <v>0.711249679076561</v>
      </c>
      <c r="BE137" s="17">
        <v>0.69934328964721404</v>
      </c>
      <c r="BF137" s="17">
        <v>0.74986080977437197</v>
      </c>
      <c r="BG137" s="17"/>
      <c r="BH137" s="17">
        <v>0.734440125933428</v>
      </c>
      <c r="BI137" s="17">
        <v>0.781192990192631</v>
      </c>
      <c r="BJ137" s="17">
        <v>0.70061829598463399</v>
      </c>
      <c r="BK137" s="17"/>
      <c r="BL137" s="17">
        <v>0.75469527480476295</v>
      </c>
      <c r="BM137" s="17">
        <v>0.76202887503141004</v>
      </c>
      <c r="BN137" s="17">
        <v>0.79478772543646403</v>
      </c>
      <c r="BO137" s="17"/>
      <c r="BP137" s="17">
        <v>0.72607038496243903</v>
      </c>
      <c r="BQ137" s="17">
        <v>0.73164770698244597</v>
      </c>
      <c r="BR137" s="17"/>
      <c r="BS137" s="17">
        <v>0.70502931188666496</v>
      </c>
      <c r="BT137" s="17">
        <v>0.71325502101935301</v>
      </c>
      <c r="BU137" s="17">
        <v>0.689985030723401</v>
      </c>
      <c r="BV137" s="17">
        <v>0.76857419914187497</v>
      </c>
      <c r="BW137" s="17"/>
      <c r="BX137" s="17">
        <v>0.72613816174027301</v>
      </c>
      <c r="BY137" s="17">
        <v>0.74409191768816196</v>
      </c>
      <c r="BZ137" s="17">
        <v>0.72084100636403703</v>
      </c>
      <c r="CA137" s="17"/>
      <c r="CB137" s="17">
        <v>0.73755167934406696</v>
      </c>
      <c r="CC137" s="17">
        <v>0.82150436990700404</v>
      </c>
      <c r="CD137" s="17">
        <v>0.61090955264831903</v>
      </c>
      <c r="CE137" s="17">
        <v>0.87751625342898898</v>
      </c>
      <c r="CF137" s="17">
        <v>0.86507972731710303</v>
      </c>
      <c r="CG137" s="17">
        <v>0.46152258529288898</v>
      </c>
      <c r="CH137" s="17"/>
      <c r="CI137" s="17">
        <v>0.67947325005596004</v>
      </c>
      <c r="CJ137" s="17">
        <v>0.76192007852394295</v>
      </c>
      <c r="CK137" s="17">
        <v>0.56627154512419897</v>
      </c>
      <c r="CL137" s="17">
        <v>0.750537533898051</v>
      </c>
    </row>
    <row r="138" spans="2:90" x14ac:dyDescent="0.35">
      <c r="B138" t="s">
        <v>147</v>
      </c>
      <c r="C138" s="17">
        <v>0.21566738143408601</v>
      </c>
      <c r="D138" s="17">
        <v>0.222299206497762</v>
      </c>
      <c r="E138" s="17">
        <v>0.20641388996291499</v>
      </c>
      <c r="F138" s="17"/>
      <c r="G138" s="17">
        <v>0.25442101407881701</v>
      </c>
      <c r="H138" s="17">
        <v>0.30339048560702497</v>
      </c>
      <c r="I138" s="17">
        <v>0.16102579036461001</v>
      </c>
      <c r="J138" s="17">
        <v>0.19892289807349001</v>
      </c>
      <c r="K138" s="17">
        <v>0.22543403316885499</v>
      </c>
      <c r="L138" s="17">
        <v>0.18592846770267701</v>
      </c>
      <c r="M138" s="17">
        <v>0.18772655603654401</v>
      </c>
      <c r="N138" s="17">
        <v>0.18901170210176699</v>
      </c>
      <c r="O138" s="17">
        <v>0.237120656193408</v>
      </c>
      <c r="P138" s="17"/>
      <c r="Q138" s="17">
        <v>0.17705066606254299</v>
      </c>
      <c r="R138" s="17">
        <v>9.6194114059509506E-2</v>
      </c>
      <c r="S138" s="17">
        <v>0.236002348474776</v>
      </c>
      <c r="T138" s="17">
        <v>0.227481056850042</v>
      </c>
      <c r="U138" s="17"/>
      <c r="V138" s="17">
        <v>0.180458743679797</v>
      </c>
      <c r="W138" s="17">
        <v>0.22702369275460399</v>
      </c>
      <c r="X138" s="17">
        <v>0.21499194590123599</v>
      </c>
      <c r="Y138" s="17">
        <v>0.24573128448607401</v>
      </c>
      <c r="Z138" s="17">
        <v>0.212682283924057</v>
      </c>
      <c r="AA138" s="17">
        <v>0.22986220908694399</v>
      </c>
      <c r="AB138" s="17">
        <v>0.248599431086065</v>
      </c>
      <c r="AC138" s="17">
        <v>0.188576447005354</v>
      </c>
      <c r="AD138" s="17">
        <v>0.19725314068067901</v>
      </c>
      <c r="AE138" s="17"/>
      <c r="AF138" s="17">
        <v>0.20234523852482</v>
      </c>
      <c r="AG138" s="17">
        <v>0.21653367394029199</v>
      </c>
      <c r="AH138" s="17">
        <v>0.26431403722006402</v>
      </c>
      <c r="AI138" s="17">
        <v>0.14146425104735699</v>
      </c>
      <c r="AJ138" s="17">
        <v>0.27929896304129598</v>
      </c>
      <c r="AK138" s="17">
        <v>0.18127675433433799</v>
      </c>
      <c r="AL138" s="17"/>
      <c r="AM138" s="17">
        <v>0.28969484311260102</v>
      </c>
      <c r="AN138" s="17">
        <v>0.22329025927603</v>
      </c>
      <c r="AO138" s="17">
        <v>0.24185918501516199</v>
      </c>
      <c r="AP138" s="17">
        <v>0.25875139338780301</v>
      </c>
      <c r="AQ138" s="17">
        <v>0.178578164039775</v>
      </c>
      <c r="AR138" s="17">
        <v>0.19586358290756101</v>
      </c>
      <c r="AS138" s="17">
        <v>0.184091935710333</v>
      </c>
      <c r="AT138" s="17">
        <v>0.17829992504475101</v>
      </c>
      <c r="AU138" s="17">
        <v>0.225265355035417</v>
      </c>
      <c r="AV138" s="17">
        <v>0.19303699888702799</v>
      </c>
      <c r="AW138" s="17">
        <v>0.232832675725513</v>
      </c>
      <c r="AX138" s="17">
        <v>0.250103718137204</v>
      </c>
      <c r="AY138" s="17">
        <v>0.20118417539720701</v>
      </c>
      <c r="AZ138" s="17">
        <v>0.16439547049257699</v>
      </c>
      <c r="BA138" s="17">
        <v>0.220843659686286</v>
      </c>
      <c r="BB138" s="17">
        <v>0.19492171362689401</v>
      </c>
      <c r="BC138" s="17"/>
      <c r="BD138" s="17">
        <v>0.23559284132741301</v>
      </c>
      <c r="BE138" s="17">
        <v>0.24270337044061199</v>
      </c>
      <c r="BF138" s="17">
        <v>0.18191411636021301</v>
      </c>
      <c r="BG138" s="17"/>
      <c r="BH138" s="17">
        <v>0.22048494762120499</v>
      </c>
      <c r="BI138" s="17">
        <v>0.16922903157237801</v>
      </c>
      <c r="BJ138" s="17">
        <v>0.23290808965770399</v>
      </c>
      <c r="BK138" s="17"/>
      <c r="BL138" s="17">
        <v>0.16204065385182601</v>
      </c>
      <c r="BM138" s="17">
        <v>0.19942415918745801</v>
      </c>
      <c r="BN138" s="17">
        <v>0.16809376007996199</v>
      </c>
      <c r="BO138" s="17"/>
      <c r="BP138" s="17">
        <v>0.22845569607712499</v>
      </c>
      <c r="BQ138" s="17">
        <v>0.19708010756511099</v>
      </c>
      <c r="BR138" s="17"/>
      <c r="BS138" s="17">
        <v>0.260503524822981</v>
      </c>
      <c r="BT138" s="17">
        <v>0.24437004456045</v>
      </c>
      <c r="BU138" s="17">
        <v>0.22963164729697899</v>
      </c>
      <c r="BV138" s="17">
        <v>0.17543090551131499</v>
      </c>
      <c r="BW138" s="17"/>
      <c r="BX138" s="17">
        <v>0.184624133815664</v>
      </c>
      <c r="BY138" s="17">
        <v>0.231345323458436</v>
      </c>
      <c r="BZ138" s="17">
        <v>0.21777937433531</v>
      </c>
      <c r="CA138" s="17"/>
      <c r="CB138" s="17">
        <v>0.248662729315969</v>
      </c>
      <c r="CC138" s="17">
        <v>0.167837315168682</v>
      </c>
      <c r="CD138" s="17">
        <v>0.30497504862389901</v>
      </c>
      <c r="CE138" s="17">
        <v>0.11387547735890099</v>
      </c>
      <c r="CF138" s="17">
        <v>0.13088943062189101</v>
      </c>
      <c r="CG138" s="17">
        <v>0.28400855265548902</v>
      </c>
      <c r="CH138" s="17"/>
      <c r="CI138" s="17">
        <v>0.202604374746711</v>
      </c>
      <c r="CJ138" s="17">
        <v>0.21542031965011299</v>
      </c>
      <c r="CK138" s="17">
        <v>0.23620467031980399</v>
      </c>
      <c r="CL138" s="17">
        <v>0.21327739589731601</v>
      </c>
    </row>
    <row r="139" spans="2:90" x14ac:dyDescent="0.35">
      <c r="B139" t="s">
        <v>148</v>
      </c>
      <c r="C139" s="17">
        <v>3.6881810305851699E-2</v>
      </c>
      <c r="D139" s="17">
        <v>4.3612935606829203E-2</v>
      </c>
      <c r="E139" s="17">
        <v>3.01718830272222E-2</v>
      </c>
      <c r="F139" s="17"/>
      <c r="G139" s="17">
        <v>2.4422845848694402E-2</v>
      </c>
      <c r="H139" s="17">
        <v>2.48870508311319E-2</v>
      </c>
      <c r="I139" s="17">
        <v>3.64349404918443E-2</v>
      </c>
      <c r="J139" s="17">
        <v>2.7378325561063802E-2</v>
      </c>
      <c r="K139" s="17">
        <v>4.5096247203705697E-2</v>
      </c>
      <c r="L139" s="17">
        <v>3.62131744215273E-2</v>
      </c>
      <c r="M139" s="17">
        <v>2.41180577040001E-2</v>
      </c>
      <c r="N139" s="17">
        <v>4.0657555889874103E-2</v>
      </c>
      <c r="O139" s="17">
        <v>6.9421856166297105E-2</v>
      </c>
      <c r="P139" s="17"/>
      <c r="Q139" s="17">
        <v>3.5408368186459697E-2</v>
      </c>
      <c r="R139" s="17">
        <v>2.5883305326209399E-2</v>
      </c>
      <c r="S139" s="17">
        <v>1.8986070703067501E-2</v>
      </c>
      <c r="T139" s="17">
        <v>3.7758669967017003E-2</v>
      </c>
      <c r="U139" s="17"/>
      <c r="V139" s="17">
        <v>3.8171075104019001E-2</v>
      </c>
      <c r="W139" s="17">
        <v>2.7379468451551401E-2</v>
      </c>
      <c r="X139" s="17">
        <v>4.3143058936538303E-2</v>
      </c>
      <c r="Y139" s="17">
        <v>4.4213885848013598E-2</v>
      </c>
      <c r="Z139" s="17">
        <v>3.0482687546456701E-2</v>
      </c>
      <c r="AA139" s="17">
        <v>3.1502672986592803E-2</v>
      </c>
      <c r="AB139" s="17">
        <v>4.4725733785853199E-2</v>
      </c>
      <c r="AC139" s="17">
        <v>4.4712708658007402E-2</v>
      </c>
      <c r="AD139" s="17">
        <v>3.6420654095315599E-2</v>
      </c>
      <c r="AE139" s="17"/>
      <c r="AF139" s="17">
        <v>3.2952388805680299E-2</v>
      </c>
      <c r="AG139" s="17">
        <v>3.5535544830235098E-2</v>
      </c>
      <c r="AH139" s="17">
        <v>2.8440379244572801E-2</v>
      </c>
      <c r="AI139" s="17">
        <v>2.2920967026347501E-2</v>
      </c>
      <c r="AJ139" s="17">
        <v>3.0790177134291101E-2</v>
      </c>
      <c r="AK139" s="17">
        <v>4.8401310427514797E-2</v>
      </c>
      <c r="AL139" s="17"/>
      <c r="AM139" s="17">
        <v>4.2014443005301001E-2</v>
      </c>
      <c r="AN139" s="17">
        <v>7.2219131818290094E-2</v>
      </c>
      <c r="AO139" s="17">
        <v>5.2687753133482798E-2</v>
      </c>
      <c r="AP139" s="17">
        <v>5.9678196170949598E-2</v>
      </c>
      <c r="AQ139" s="17">
        <v>3.09584034158213E-2</v>
      </c>
      <c r="AR139" s="17">
        <v>3.3512818658753697E-2</v>
      </c>
      <c r="AS139" s="17">
        <v>4.9185402017344997E-2</v>
      </c>
      <c r="AT139" s="17">
        <v>4.75453798680638E-2</v>
      </c>
      <c r="AU139" s="17">
        <v>4.9842775518838298E-2</v>
      </c>
      <c r="AV139" s="17">
        <v>4.0933692609282903E-2</v>
      </c>
      <c r="AW139" s="17">
        <v>4.9373315276720004E-3</v>
      </c>
      <c r="AX139" s="17">
        <v>3.0933334917636501E-2</v>
      </c>
      <c r="AY139" s="17">
        <v>1.4150497300057499E-2</v>
      </c>
      <c r="AZ139" s="17">
        <v>1.9660907241032099E-2</v>
      </c>
      <c r="BA139" s="17">
        <v>2.3351593244020301E-2</v>
      </c>
      <c r="BB139" s="17">
        <v>3.1808008394394599E-2</v>
      </c>
      <c r="BC139" s="17"/>
      <c r="BD139" s="17">
        <v>3.47877425419231E-2</v>
      </c>
      <c r="BE139" s="17">
        <v>3.4571915095200197E-2</v>
      </c>
      <c r="BF139" s="17">
        <v>4.1255405804710703E-2</v>
      </c>
      <c r="BG139" s="17"/>
      <c r="BH139" s="17">
        <v>2.53295376013443E-2</v>
      </c>
      <c r="BI139" s="17">
        <v>4.2900018739928998E-2</v>
      </c>
      <c r="BJ139" s="17">
        <v>6.2997816087288896E-2</v>
      </c>
      <c r="BK139" s="17"/>
      <c r="BL139" s="17">
        <v>5.2832098428416199E-2</v>
      </c>
      <c r="BM139" s="17">
        <v>3.74974356520478E-2</v>
      </c>
      <c r="BN139" s="17">
        <v>3.1925492556314002E-2</v>
      </c>
      <c r="BO139" s="17"/>
      <c r="BP139" s="17">
        <v>2.8413265243511201E-2</v>
      </c>
      <c r="BQ139" s="17">
        <v>4.1404949131727403E-2</v>
      </c>
      <c r="BR139" s="17"/>
      <c r="BS139" s="17">
        <v>2.3105443209591299E-2</v>
      </c>
      <c r="BT139" s="17">
        <v>3.4282448189168598E-2</v>
      </c>
      <c r="BU139" s="17">
        <v>5.3333582340068797E-2</v>
      </c>
      <c r="BV139" s="17">
        <v>3.0780989781018502E-2</v>
      </c>
      <c r="BW139" s="17"/>
      <c r="BX139" s="17">
        <v>5.5539349799163397E-2</v>
      </c>
      <c r="BY139" s="17">
        <v>1.48787573939979E-2</v>
      </c>
      <c r="BZ139" s="17">
        <v>3.6385530893763701E-2</v>
      </c>
      <c r="CA139" s="17"/>
      <c r="CB139" s="17">
        <v>8.4401434055876804E-3</v>
      </c>
      <c r="CC139" s="17">
        <v>7.6671729127976897E-3</v>
      </c>
      <c r="CD139" s="17">
        <v>4.5015177171366202E-2</v>
      </c>
      <c r="CE139" s="17">
        <v>6.3867196101029698E-3</v>
      </c>
      <c r="CF139" s="17">
        <v>4.0308420610057696E-3</v>
      </c>
      <c r="CG139" s="17">
        <v>0.15492104905677201</v>
      </c>
      <c r="CH139" s="17"/>
      <c r="CI139" s="17">
        <v>6.9190946503031703E-2</v>
      </c>
      <c r="CJ139" s="17">
        <v>1.2776727686866701E-2</v>
      </c>
      <c r="CK139" s="17">
        <v>0.111086340281454</v>
      </c>
      <c r="CL139" s="17">
        <v>2.4099109614469299E-2</v>
      </c>
    </row>
    <row r="140" spans="2:90" x14ac:dyDescent="0.35">
      <c r="B140" t="s">
        <v>149</v>
      </c>
      <c r="C140" s="17">
        <v>1.01955442435677E-2</v>
      </c>
      <c r="D140" s="17">
        <v>1.52927807654437E-2</v>
      </c>
      <c r="E140" s="17">
        <v>5.2908732902623096E-3</v>
      </c>
      <c r="F140" s="17"/>
      <c r="G140" s="17">
        <v>3.3784271215400899E-3</v>
      </c>
      <c r="H140" s="17">
        <v>3.3705900007041201E-3</v>
      </c>
      <c r="I140" s="17">
        <v>1.4309262368939301E-2</v>
      </c>
      <c r="J140" s="17">
        <v>1.7882419997430399E-2</v>
      </c>
      <c r="K140" s="17">
        <v>2.4651272123286799E-2</v>
      </c>
      <c r="L140" s="17">
        <v>0</v>
      </c>
      <c r="M140" s="17">
        <v>2.2491037566732498E-3</v>
      </c>
      <c r="N140" s="17">
        <v>8.1225044492856096E-3</v>
      </c>
      <c r="O140" s="17">
        <v>1.8149765584417599E-2</v>
      </c>
      <c r="P140" s="17"/>
      <c r="Q140" s="17">
        <v>6.44669343753255E-3</v>
      </c>
      <c r="R140" s="17">
        <v>9.5697054431894604E-3</v>
      </c>
      <c r="S140" s="17">
        <v>5.4546730097329897E-3</v>
      </c>
      <c r="T140" s="17">
        <v>1.05578815533479E-2</v>
      </c>
      <c r="U140" s="17"/>
      <c r="V140" s="17">
        <v>9.0498093647941504E-3</v>
      </c>
      <c r="W140" s="17">
        <v>3.2833803332121699E-3</v>
      </c>
      <c r="X140" s="17">
        <v>0</v>
      </c>
      <c r="Y140" s="17">
        <v>1.3443815816055801E-2</v>
      </c>
      <c r="Z140" s="17">
        <v>9.4239483619676101E-3</v>
      </c>
      <c r="AA140" s="17">
        <v>2.1084347525852101E-2</v>
      </c>
      <c r="AB140" s="17">
        <v>1.21018995742069E-2</v>
      </c>
      <c r="AC140" s="17">
        <v>2.3525411172496201E-2</v>
      </c>
      <c r="AD140" s="17">
        <v>1.0611008118044E-2</v>
      </c>
      <c r="AE140" s="17"/>
      <c r="AF140" s="17">
        <v>1.72604278915446E-2</v>
      </c>
      <c r="AG140" s="17">
        <v>0</v>
      </c>
      <c r="AH140" s="17">
        <v>1.5840708584933399E-2</v>
      </c>
      <c r="AI140" s="17">
        <v>8.9830568143406692E-3</v>
      </c>
      <c r="AJ140" s="17">
        <v>8.7059167959581008E-3</v>
      </c>
      <c r="AK140" s="17">
        <v>1.0589606398175799E-2</v>
      </c>
      <c r="AL140" s="17"/>
      <c r="AM140" s="17">
        <v>3.6400915466472297E-2</v>
      </c>
      <c r="AN140" s="17">
        <v>8.5667455949354192E-3</v>
      </c>
      <c r="AO140" s="17">
        <v>1.31949356463868E-2</v>
      </c>
      <c r="AP140" s="17">
        <v>0</v>
      </c>
      <c r="AQ140" s="17">
        <v>8.3517915034606004E-3</v>
      </c>
      <c r="AR140" s="17">
        <v>1.0599276745393901E-2</v>
      </c>
      <c r="AS140" s="17">
        <v>2.20566860847763E-2</v>
      </c>
      <c r="AT140" s="17">
        <v>8.9334691206704193E-3</v>
      </c>
      <c r="AU140" s="17">
        <v>0</v>
      </c>
      <c r="AV140" s="17">
        <v>0</v>
      </c>
      <c r="AW140" s="17">
        <v>1.19230464311536E-2</v>
      </c>
      <c r="AX140" s="17">
        <v>6.0537016977786203E-3</v>
      </c>
      <c r="AY140" s="17">
        <v>1.6066582936183699E-2</v>
      </c>
      <c r="AZ140" s="17">
        <v>0</v>
      </c>
      <c r="BA140" s="17">
        <v>5.2492394232039998E-3</v>
      </c>
      <c r="BB140" s="17">
        <v>1.7447999989804699E-2</v>
      </c>
      <c r="BC140" s="17"/>
      <c r="BD140" s="17">
        <v>1.25050390097536E-2</v>
      </c>
      <c r="BE140" s="17">
        <v>1.05726177442634E-2</v>
      </c>
      <c r="BF140" s="17">
        <v>7.3275867137549003E-3</v>
      </c>
      <c r="BG140" s="17"/>
      <c r="BH140" s="17">
        <v>8.5984331615118394E-3</v>
      </c>
      <c r="BI140" s="17">
        <v>2.7942214825931598E-3</v>
      </c>
      <c r="BJ140" s="17">
        <v>3.4757982703727298E-3</v>
      </c>
      <c r="BK140" s="17"/>
      <c r="BL140" s="17">
        <v>3.04319729149948E-2</v>
      </c>
      <c r="BM140" s="17">
        <v>1.04953012908415E-3</v>
      </c>
      <c r="BN140" s="17">
        <v>5.1930219272597602E-3</v>
      </c>
      <c r="BO140" s="17"/>
      <c r="BP140" s="17">
        <v>7.5077213926088397E-3</v>
      </c>
      <c r="BQ140" s="17">
        <v>1.0980307641610801E-2</v>
      </c>
      <c r="BR140" s="17"/>
      <c r="BS140" s="17">
        <v>6.5129368244870398E-3</v>
      </c>
      <c r="BT140" s="17">
        <v>2.7084153144982699E-3</v>
      </c>
      <c r="BU140" s="17">
        <v>1.45006203408227E-2</v>
      </c>
      <c r="BV140" s="17">
        <v>1.1814760967278E-2</v>
      </c>
      <c r="BW140" s="17"/>
      <c r="BX140" s="17">
        <v>2.9839987776692702E-2</v>
      </c>
      <c r="BY140" s="17">
        <v>6.84176452859261E-3</v>
      </c>
      <c r="BZ140" s="17">
        <v>8.4554898122358203E-3</v>
      </c>
      <c r="CA140" s="17"/>
      <c r="CB140" s="17">
        <v>4.5363648522539799E-4</v>
      </c>
      <c r="CC140" s="17">
        <v>0</v>
      </c>
      <c r="CD140" s="17">
        <v>8.7424675108157199E-3</v>
      </c>
      <c r="CE140" s="17">
        <v>2.2215496020074402E-3</v>
      </c>
      <c r="CF140" s="17">
        <v>0</v>
      </c>
      <c r="CG140" s="17">
        <v>5.3459976411681702E-2</v>
      </c>
      <c r="CH140" s="17"/>
      <c r="CI140" s="17">
        <v>2.5240803621214499E-2</v>
      </c>
      <c r="CJ140" s="17">
        <v>1.28014158590952E-3</v>
      </c>
      <c r="CK140" s="17">
        <v>2.82484806032792E-2</v>
      </c>
      <c r="CL140" s="17">
        <v>7.2731702127846899E-3</v>
      </c>
    </row>
    <row r="141" spans="2:90" x14ac:dyDescent="0.35">
      <c r="B141" t="s">
        <v>150</v>
      </c>
      <c r="C141" s="17">
        <v>1.4730909446767399E-2</v>
      </c>
      <c r="D141" s="17">
        <v>1.1212038414200501E-2</v>
      </c>
      <c r="E141" s="17">
        <v>1.85224622411824E-2</v>
      </c>
      <c r="F141" s="17"/>
      <c r="G141" s="17">
        <v>7.4510533217275396E-3</v>
      </c>
      <c r="H141" s="17">
        <v>2.8310907358645498E-2</v>
      </c>
      <c r="I141" s="17">
        <v>1.6280840572796801E-2</v>
      </c>
      <c r="J141" s="17">
        <v>1.98362660366686E-2</v>
      </c>
      <c r="K141" s="17">
        <v>1.4349692704136399E-2</v>
      </c>
      <c r="L141" s="17">
        <v>9.0463334229509296E-3</v>
      </c>
      <c r="M141" s="17">
        <v>4.55225152755804E-3</v>
      </c>
      <c r="N141" s="17">
        <v>1.15437014400602E-2</v>
      </c>
      <c r="O141" s="17">
        <v>2.1674110817125398E-2</v>
      </c>
      <c r="P141" s="17"/>
      <c r="Q141" s="17">
        <v>6.3721908821152296E-3</v>
      </c>
      <c r="R141" s="17">
        <v>3.7312796586743699E-3</v>
      </c>
      <c r="S141" s="17">
        <v>0</v>
      </c>
      <c r="T141" s="17">
        <v>1.4935110273330301E-2</v>
      </c>
      <c r="U141" s="17"/>
      <c r="V141" s="17">
        <v>1.37846165940314E-2</v>
      </c>
      <c r="W141" s="17">
        <v>1.52301520833219E-2</v>
      </c>
      <c r="X141" s="17">
        <v>9.0599559075950405E-3</v>
      </c>
      <c r="Y141" s="17">
        <v>5.0465001059765997E-3</v>
      </c>
      <c r="Z141" s="17">
        <v>7.1775394173828402E-3</v>
      </c>
      <c r="AA141" s="17">
        <v>2.3317065521854301E-2</v>
      </c>
      <c r="AB141" s="17">
        <v>2.55635717420261E-2</v>
      </c>
      <c r="AC141" s="17">
        <v>1.99544111033736E-2</v>
      </c>
      <c r="AD141" s="17">
        <v>1.5219885475724899E-2</v>
      </c>
      <c r="AE141" s="17"/>
      <c r="AF141" s="17">
        <v>2.5473764944887501E-2</v>
      </c>
      <c r="AG141" s="17">
        <v>1.38779464373185E-2</v>
      </c>
      <c r="AH141" s="17">
        <v>1.18671800034189E-2</v>
      </c>
      <c r="AI141" s="17">
        <v>2.76608300533033E-2</v>
      </c>
      <c r="AJ141" s="17">
        <v>6.3794211657310302E-3</v>
      </c>
      <c r="AK141" s="17">
        <v>1.1976219348167101E-2</v>
      </c>
      <c r="AL141" s="17"/>
      <c r="AM141" s="17">
        <v>8.6531078970111201E-3</v>
      </c>
      <c r="AN141" s="17">
        <v>4.41579309607526E-2</v>
      </c>
      <c r="AO141" s="17">
        <v>3.7384974115970603E-2</v>
      </c>
      <c r="AP141" s="17">
        <v>2.2889684110502202E-2</v>
      </c>
      <c r="AQ141" s="17">
        <v>0</v>
      </c>
      <c r="AR141" s="17">
        <v>1.7900025797708E-2</v>
      </c>
      <c r="AS141" s="17">
        <v>1.0997482693767499E-2</v>
      </c>
      <c r="AT141" s="17">
        <v>0</v>
      </c>
      <c r="AU141" s="17">
        <v>4.7255647796778499E-3</v>
      </c>
      <c r="AV141" s="17">
        <v>0</v>
      </c>
      <c r="AW141" s="17">
        <v>5.0369041538885799E-3</v>
      </c>
      <c r="AX141" s="17">
        <v>3.4642725520048802E-3</v>
      </c>
      <c r="AY141" s="17">
        <v>0</v>
      </c>
      <c r="AZ141" s="17">
        <v>1.50425804967643E-2</v>
      </c>
      <c r="BA141" s="17">
        <v>0</v>
      </c>
      <c r="BB141" s="17">
        <v>0</v>
      </c>
      <c r="BC141" s="17"/>
      <c r="BD141" s="17">
        <v>5.8646980443493903E-3</v>
      </c>
      <c r="BE141" s="17">
        <v>1.28088070727107E-2</v>
      </c>
      <c r="BF141" s="17">
        <v>1.9642081346949301E-2</v>
      </c>
      <c r="BG141" s="17"/>
      <c r="BH141" s="17">
        <v>1.1146955682510999E-2</v>
      </c>
      <c r="BI141" s="17">
        <v>3.8837380124686302E-3</v>
      </c>
      <c r="BJ141" s="17">
        <v>0</v>
      </c>
      <c r="BK141" s="17"/>
      <c r="BL141" s="17">
        <v>0</v>
      </c>
      <c r="BM141" s="17">
        <v>0</v>
      </c>
      <c r="BN141" s="17">
        <v>0</v>
      </c>
      <c r="BO141" s="17"/>
      <c r="BP141" s="17">
        <v>9.5529323243153299E-3</v>
      </c>
      <c r="BQ141" s="17">
        <v>1.88869286791047E-2</v>
      </c>
      <c r="BR141" s="17"/>
      <c r="BS141" s="17">
        <v>4.8487832562757001E-3</v>
      </c>
      <c r="BT141" s="17">
        <v>5.38407091652992E-3</v>
      </c>
      <c r="BU141" s="17">
        <v>1.2549119298729001E-2</v>
      </c>
      <c r="BV141" s="17">
        <v>1.3399144598514E-2</v>
      </c>
      <c r="BW141" s="17"/>
      <c r="BX141" s="17">
        <v>3.8583668682066899E-3</v>
      </c>
      <c r="BY141" s="17">
        <v>2.8422369308111102E-3</v>
      </c>
      <c r="BZ141" s="17">
        <v>1.65385985946543E-2</v>
      </c>
      <c r="CA141" s="17"/>
      <c r="CB141" s="17">
        <v>4.8918114491504896E-3</v>
      </c>
      <c r="CC141" s="17">
        <v>2.99114201151668E-3</v>
      </c>
      <c r="CD141" s="17">
        <v>3.03577540456E-2</v>
      </c>
      <c r="CE141" s="17">
        <v>0</v>
      </c>
      <c r="CF141" s="17">
        <v>0</v>
      </c>
      <c r="CG141" s="17">
        <v>4.6087836583167598E-2</v>
      </c>
      <c r="CH141" s="17"/>
      <c r="CI141" s="17">
        <v>2.34906250730826E-2</v>
      </c>
      <c r="CJ141" s="17">
        <v>8.6027325531684504E-3</v>
      </c>
      <c r="CK141" s="17">
        <v>5.8188963671264603E-2</v>
      </c>
      <c r="CL141" s="17">
        <v>4.8127903773791999E-3</v>
      </c>
    </row>
    <row r="142" spans="2:90" x14ac:dyDescent="0.35"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</row>
    <row r="143" spans="2:90" x14ac:dyDescent="0.35">
      <c r="B143" s="6" t="s">
        <v>168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</row>
    <row r="144" spans="2:90" x14ac:dyDescent="0.35">
      <c r="B144" s="24" t="s">
        <v>130</v>
      </c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</row>
    <row r="145" spans="2:90" x14ac:dyDescent="0.35">
      <c r="B145" t="s">
        <v>162</v>
      </c>
      <c r="C145" s="17">
        <v>0.22037523751732399</v>
      </c>
      <c r="D145" s="17">
        <v>0.225503329964995</v>
      </c>
      <c r="E145" s="17">
        <v>0.217107167786211</v>
      </c>
      <c r="F145" s="17"/>
      <c r="G145" s="17">
        <v>0.18385134823736801</v>
      </c>
      <c r="H145" s="17">
        <v>0.23603115273841899</v>
      </c>
      <c r="I145" s="17">
        <v>0.23407468062907599</v>
      </c>
      <c r="J145" s="17">
        <v>0.193854723377443</v>
      </c>
      <c r="K145" s="17">
        <v>0.20072881491563899</v>
      </c>
      <c r="L145" s="17">
        <v>0.24336182013395999</v>
      </c>
      <c r="M145" s="17">
        <v>0.24654175618337701</v>
      </c>
      <c r="N145" s="17">
        <v>0.21430614188025501</v>
      </c>
      <c r="O145" s="17">
        <v>0.22780249565924901</v>
      </c>
      <c r="P145" s="17"/>
      <c r="Q145" s="17">
        <v>0.22711771417207999</v>
      </c>
      <c r="R145" s="17">
        <v>0.28721298076846902</v>
      </c>
      <c r="S145" s="17">
        <v>0.22598233115140601</v>
      </c>
      <c r="T145" s="17">
        <v>0.21538428090826001</v>
      </c>
      <c r="U145" s="17"/>
      <c r="V145" s="17">
        <v>0.26134953655737703</v>
      </c>
      <c r="W145" s="17">
        <v>0.186574639182608</v>
      </c>
      <c r="X145" s="17">
        <v>0.20567301867561999</v>
      </c>
      <c r="Y145" s="17">
        <v>0.195534080375486</v>
      </c>
      <c r="Z145" s="17">
        <v>0.19293862173297099</v>
      </c>
      <c r="AA145" s="17">
        <v>0.24147752501897701</v>
      </c>
      <c r="AB145" s="17">
        <v>0.18228495626920199</v>
      </c>
      <c r="AC145" s="17">
        <v>0.24052964075533101</v>
      </c>
      <c r="AD145" s="17">
        <v>0.26276552406263998</v>
      </c>
      <c r="AE145" s="17"/>
      <c r="AF145" s="17">
        <v>0.164762478391802</v>
      </c>
      <c r="AG145" s="17">
        <v>0.21853860065089301</v>
      </c>
      <c r="AH145" s="17">
        <v>0.17947846233058801</v>
      </c>
      <c r="AI145" s="17">
        <v>0.19193330435296799</v>
      </c>
      <c r="AJ145" s="17">
        <v>0.21867875899682501</v>
      </c>
      <c r="AK145" s="17">
        <v>0.27616655866885498</v>
      </c>
      <c r="AL145" s="17"/>
      <c r="AM145" s="17">
        <v>0.18973695076962099</v>
      </c>
      <c r="AN145" s="17">
        <v>0.154599275032543</v>
      </c>
      <c r="AO145" s="17">
        <v>0.192052566195795</v>
      </c>
      <c r="AP145" s="17">
        <v>0.16041812042851</v>
      </c>
      <c r="AQ145" s="17">
        <v>0.19037521831901999</v>
      </c>
      <c r="AR145" s="17">
        <v>0.23644294163097601</v>
      </c>
      <c r="AS145" s="17">
        <v>0.22329742528868099</v>
      </c>
      <c r="AT145" s="17">
        <v>0.15659790222525699</v>
      </c>
      <c r="AU145" s="17">
        <v>0.26751413974838001</v>
      </c>
      <c r="AV145" s="17">
        <v>0.22377744375592701</v>
      </c>
      <c r="AW145" s="17">
        <v>0.26950793056522299</v>
      </c>
      <c r="AX145" s="17">
        <v>0.27954641894328502</v>
      </c>
      <c r="AY145" s="17">
        <v>0.27389309089430097</v>
      </c>
      <c r="AZ145" s="17">
        <v>0.24296480185640201</v>
      </c>
      <c r="BA145" s="17">
        <v>0.30780539745086599</v>
      </c>
      <c r="BB145" s="17">
        <v>0.31242754236374998</v>
      </c>
      <c r="BC145" s="17"/>
      <c r="BD145" s="17">
        <v>0.252014596748936</v>
      </c>
      <c r="BE145" s="17">
        <v>0.21237002445353201</v>
      </c>
      <c r="BF145" s="17">
        <v>0.203877126025093</v>
      </c>
      <c r="BG145" s="17"/>
      <c r="BH145" s="17">
        <v>0.19876203922221999</v>
      </c>
      <c r="BI145" s="17">
        <v>0.32243009578968002</v>
      </c>
      <c r="BJ145" s="17">
        <v>0.24187556394583501</v>
      </c>
      <c r="BK145" s="17"/>
      <c r="BL145" s="17">
        <v>0.13482769408401399</v>
      </c>
      <c r="BM145" s="17">
        <v>0.20544823487918601</v>
      </c>
      <c r="BN145" s="17">
        <v>0.53158290252255402</v>
      </c>
      <c r="BO145" s="17"/>
      <c r="BP145" s="17">
        <v>0.28431550541373402</v>
      </c>
      <c r="BQ145" s="17">
        <v>0.19113908365313001</v>
      </c>
      <c r="BR145" s="17"/>
      <c r="BS145" s="17">
        <v>0.26999148819464203</v>
      </c>
      <c r="BT145" s="17">
        <v>0.21741878513448901</v>
      </c>
      <c r="BU145" s="17">
        <v>0.233618001482849</v>
      </c>
      <c r="BV145" s="17">
        <v>0.199009348316673</v>
      </c>
      <c r="BW145" s="17"/>
      <c r="BX145" s="17">
        <v>0.219187952246373</v>
      </c>
      <c r="BY145" s="17">
        <v>0.24582334005954101</v>
      </c>
      <c r="BZ145" s="17">
        <v>0.21892906585854</v>
      </c>
      <c r="CA145" s="17"/>
      <c r="CB145" s="17">
        <v>0.16400417237349099</v>
      </c>
      <c r="CC145" s="17">
        <v>0.280147793793599</v>
      </c>
      <c r="CD145" s="17">
        <v>9.6924033409048996E-2</v>
      </c>
      <c r="CE145" s="17">
        <v>0.26990637405592099</v>
      </c>
      <c r="CF145" s="17">
        <v>0.42747498743624501</v>
      </c>
      <c r="CG145" s="17">
        <v>0.172652102380317</v>
      </c>
      <c r="CH145" s="17"/>
      <c r="CI145" s="17">
        <v>0.22845077324219901</v>
      </c>
      <c r="CJ145" s="17">
        <v>0.26465837228668898</v>
      </c>
      <c r="CK145" s="17">
        <v>0.137452952423334</v>
      </c>
      <c r="CL145" s="17">
        <v>0.21451735322597501</v>
      </c>
    </row>
    <row r="146" spans="2:90" x14ac:dyDescent="0.35">
      <c r="B146" t="s">
        <v>163</v>
      </c>
      <c r="C146" s="17">
        <v>0.49976155581616699</v>
      </c>
      <c r="D146" s="17">
        <v>0.48074002181772402</v>
      </c>
      <c r="E146" s="17">
        <v>0.51518998216775802</v>
      </c>
      <c r="F146" s="17"/>
      <c r="G146" s="17">
        <v>0.51352653705837903</v>
      </c>
      <c r="H146" s="17">
        <v>0.50242946854560899</v>
      </c>
      <c r="I146" s="17">
        <v>0.47694877651137202</v>
      </c>
      <c r="J146" s="17">
        <v>0.50888910237900797</v>
      </c>
      <c r="K146" s="17">
        <v>0.54002475466865496</v>
      </c>
      <c r="L146" s="17">
        <v>0.46463711196133101</v>
      </c>
      <c r="M146" s="17">
        <v>0.51788809300238403</v>
      </c>
      <c r="N146" s="17">
        <v>0.52633561961477904</v>
      </c>
      <c r="O146" s="17">
        <v>0.45035196848676501</v>
      </c>
      <c r="P146" s="17"/>
      <c r="Q146" s="17">
        <v>0.49938254054856801</v>
      </c>
      <c r="R146" s="17">
        <v>0.51219007860444599</v>
      </c>
      <c r="S146" s="17">
        <v>0.50145299413420297</v>
      </c>
      <c r="T146" s="17">
        <v>0.49691614698857001</v>
      </c>
      <c r="U146" s="17"/>
      <c r="V146" s="17">
        <v>0.51297698828528704</v>
      </c>
      <c r="W146" s="17">
        <v>0.55691047940814498</v>
      </c>
      <c r="X146" s="17">
        <v>0.48983372868098202</v>
      </c>
      <c r="Y146" s="17">
        <v>0.46436058187907497</v>
      </c>
      <c r="Z146" s="17">
        <v>0.46706319378731198</v>
      </c>
      <c r="AA146" s="17">
        <v>0.45911556217162602</v>
      </c>
      <c r="AB146" s="17">
        <v>0.529202994402175</v>
      </c>
      <c r="AC146" s="17">
        <v>0.50117297046590104</v>
      </c>
      <c r="AD146" s="17">
        <v>0.48401900177764101</v>
      </c>
      <c r="AE146" s="17"/>
      <c r="AF146" s="17">
        <v>0.48621540321774698</v>
      </c>
      <c r="AG146" s="17">
        <v>0.49435006917293101</v>
      </c>
      <c r="AH146" s="17">
        <v>0.54950428893780001</v>
      </c>
      <c r="AI146" s="17">
        <v>0.54518161828852296</v>
      </c>
      <c r="AJ146" s="17">
        <v>0.51727991538941098</v>
      </c>
      <c r="AK146" s="17">
        <v>0.48243846079612901</v>
      </c>
      <c r="AL146" s="17"/>
      <c r="AM146" s="17">
        <v>0.40852768287177499</v>
      </c>
      <c r="AN146" s="17">
        <v>0.38663286404184199</v>
      </c>
      <c r="AO146" s="17">
        <v>0.48843567117780301</v>
      </c>
      <c r="AP146" s="17">
        <v>0.54701359291942298</v>
      </c>
      <c r="AQ146" s="17">
        <v>0.50969674955742095</v>
      </c>
      <c r="AR146" s="17">
        <v>0.48686535162915201</v>
      </c>
      <c r="AS146" s="17">
        <v>0.46758652176523502</v>
      </c>
      <c r="AT146" s="17">
        <v>0.56656918424638103</v>
      </c>
      <c r="AU146" s="17">
        <v>0.51065573442602197</v>
      </c>
      <c r="AV146" s="17">
        <v>0.52751981995927</v>
      </c>
      <c r="AW146" s="17">
        <v>0.516122170320648</v>
      </c>
      <c r="AX146" s="17">
        <v>0.48840752333897602</v>
      </c>
      <c r="AY146" s="17">
        <v>0.50980280404140998</v>
      </c>
      <c r="AZ146" s="17">
        <v>0.61164879891936497</v>
      </c>
      <c r="BA146" s="17">
        <v>0.58129039293218498</v>
      </c>
      <c r="BB146" s="17">
        <v>0.55475199157897404</v>
      </c>
      <c r="BC146" s="17"/>
      <c r="BD146" s="17">
        <v>0.53710550184054096</v>
      </c>
      <c r="BE146" s="17">
        <v>0.49033760413650801</v>
      </c>
      <c r="BF146" s="17">
        <v>0.47978466300822897</v>
      </c>
      <c r="BG146" s="17"/>
      <c r="BH146" s="17">
        <v>0.51887935048521805</v>
      </c>
      <c r="BI146" s="17">
        <v>0.47218140364203698</v>
      </c>
      <c r="BJ146" s="17">
        <v>0.56253239207919503</v>
      </c>
      <c r="BK146" s="17"/>
      <c r="BL146" s="17">
        <v>0.47092275411178602</v>
      </c>
      <c r="BM146" s="17">
        <v>0.62172246434070899</v>
      </c>
      <c r="BN146" s="17">
        <v>0.40465913186001701</v>
      </c>
      <c r="BO146" s="17"/>
      <c r="BP146" s="17">
        <v>0.51146679444277099</v>
      </c>
      <c r="BQ146" s="17">
        <v>0.48191109769281798</v>
      </c>
      <c r="BR146" s="17"/>
      <c r="BS146" s="17">
        <v>0.54865777893349399</v>
      </c>
      <c r="BT146" s="17">
        <v>0.53096122053323602</v>
      </c>
      <c r="BU146" s="17">
        <v>0.493570598830259</v>
      </c>
      <c r="BV146" s="17">
        <v>0.47566318709109801</v>
      </c>
      <c r="BW146" s="17"/>
      <c r="BX146" s="17">
        <v>0.56069526560887695</v>
      </c>
      <c r="BY146" s="17">
        <v>0.61620635689716996</v>
      </c>
      <c r="BZ146" s="17">
        <v>0.486569374343503</v>
      </c>
      <c r="CA146" s="17"/>
      <c r="CB146" s="17">
        <v>0.59693931119201005</v>
      </c>
      <c r="CC146" s="17">
        <v>0.562907485814514</v>
      </c>
      <c r="CD146" s="17">
        <v>0.44114364610475798</v>
      </c>
      <c r="CE146" s="17">
        <v>0.51023842347939596</v>
      </c>
      <c r="CF146" s="17">
        <v>0.49786145890232503</v>
      </c>
      <c r="CG146" s="17">
        <v>0.38381588844883602</v>
      </c>
      <c r="CH146" s="17"/>
      <c r="CI146" s="17">
        <v>0.462022891148827</v>
      </c>
      <c r="CJ146" s="17">
        <v>0.516539973708661</v>
      </c>
      <c r="CK146" s="17">
        <v>0.42988500098195398</v>
      </c>
      <c r="CL146" s="17">
        <v>0.51693154427043697</v>
      </c>
    </row>
    <row r="147" spans="2:90" x14ac:dyDescent="0.35">
      <c r="B147" t="s">
        <v>164</v>
      </c>
      <c r="C147" s="17">
        <v>0.21499468066118399</v>
      </c>
      <c r="D147" s="17">
        <v>0.22647501602485001</v>
      </c>
      <c r="E147" s="17">
        <v>0.20403753518648601</v>
      </c>
      <c r="F147" s="17"/>
      <c r="G147" s="17">
        <v>0.26456238785901198</v>
      </c>
      <c r="H147" s="17">
        <v>0.21480879266368</v>
      </c>
      <c r="I147" s="17">
        <v>0.219574548339484</v>
      </c>
      <c r="J147" s="17">
        <v>0.230430784774876</v>
      </c>
      <c r="K147" s="17">
        <v>0.18551365820930199</v>
      </c>
      <c r="L147" s="17">
        <v>0.22756545434213499</v>
      </c>
      <c r="M147" s="17">
        <v>0.187667067706772</v>
      </c>
      <c r="N147" s="17">
        <v>0.179604539181655</v>
      </c>
      <c r="O147" s="17">
        <v>0.22837606811751399</v>
      </c>
      <c r="P147" s="17"/>
      <c r="Q147" s="17">
        <v>0.23400631580586401</v>
      </c>
      <c r="R147" s="17">
        <v>0.15314341099443099</v>
      </c>
      <c r="S147" s="17">
        <v>0.223504959681225</v>
      </c>
      <c r="T147" s="17">
        <v>0.21960932535719699</v>
      </c>
      <c r="U147" s="17"/>
      <c r="V147" s="17">
        <v>0.172382484741921</v>
      </c>
      <c r="W147" s="17">
        <v>0.19353077174340799</v>
      </c>
      <c r="X147" s="17">
        <v>0.26587928638424102</v>
      </c>
      <c r="Y147" s="17">
        <v>0.23003273510502301</v>
      </c>
      <c r="Z147" s="17">
        <v>0.26918350232775401</v>
      </c>
      <c r="AA147" s="17">
        <v>0.219168688454913</v>
      </c>
      <c r="AB147" s="17">
        <v>0.242094687080045</v>
      </c>
      <c r="AC147" s="17">
        <v>0.21373217484580501</v>
      </c>
      <c r="AD147" s="17">
        <v>0.18387970783454699</v>
      </c>
      <c r="AE147" s="17"/>
      <c r="AF147" s="17">
        <v>0.25118007368215201</v>
      </c>
      <c r="AG147" s="17">
        <v>0.23979565507123601</v>
      </c>
      <c r="AH147" s="17">
        <v>0.183805918996088</v>
      </c>
      <c r="AI147" s="17">
        <v>0.202526300922719</v>
      </c>
      <c r="AJ147" s="17">
        <v>0.20374948240222701</v>
      </c>
      <c r="AK147" s="17">
        <v>0.19325134053003501</v>
      </c>
      <c r="AL147" s="17"/>
      <c r="AM147" s="17">
        <v>0.28646060138825502</v>
      </c>
      <c r="AN147" s="17">
        <v>0.29574066884431799</v>
      </c>
      <c r="AO147" s="17">
        <v>0.22370341882196501</v>
      </c>
      <c r="AP147" s="17">
        <v>0.22793266923098199</v>
      </c>
      <c r="AQ147" s="17">
        <v>0.22422438814645099</v>
      </c>
      <c r="AR147" s="17">
        <v>0.228909068159944</v>
      </c>
      <c r="AS147" s="17">
        <v>0.242120468600694</v>
      </c>
      <c r="AT147" s="17">
        <v>0.229902040438143</v>
      </c>
      <c r="AU147" s="17">
        <v>0.18424899288298299</v>
      </c>
      <c r="AV147" s="17">
        <v>0.21464431585400001</v>
      </c>
      <c r="AW147" s="17">
        <v>0.17433692897511599</v>
      </c>
      <c r="AX147" s="17">
        <v>0.19997204749565101</v>
      </c>
      <c r="AY147" s="17">
        <v>0.19799576378321401</v>
      </c>
      <c r="AZ147" s="17">
        <v>0.14538639922423299</v>
      </c>
      <c r="BA147" s="17">
        <v>0.10565497019374399</v>
      </c>
      <c r="BB147" s="17">
        <v>0.118541678501608</v>
      </c>
      <c r="BC147" s="17"/>
      <c r="BD147" s="17">
        <v>0.172406657975157</v>
      </c>
      <c r="BE147" s="17">
        <v>0.24889138125486299</v>
      </c>
      <c r="BF147" s="17">
        <v>0.228061174869754</v>
      </c>
      <c r="BG147" s="17"/>
      <c r="BH147" s="17">
        <v>0.22705417390673499</v>
      </c>
      <c r="BI147" s="17">
        <v>0.167156718664491</v>
      </c>
      <c r="BJ147" s="17">
        <v>0.139356853553608</v>
      </c>
      <c r="BK147" s="17"/>
      <c r="BL147" s="17">
        <v>0.38064258369628901</v>
      </c>
      <c r="BM147" s="17">
        <v>0.144423001414688</v>
      </c>
      <c r="BN147" s="17">
        <v>5.2872333031476003E-2</v>
      </c>
      <c r="BO147" s="17"/>
      <c r="BP147" s="17">
        <v>0.16414649951018101</v>
      </c>
      <c r="BQ147" s="17">
        <v>0.247324424224551</v>
      </c>
      <c r="BR147" s="17"/>
      <c r="BS147" s="17">
        <v>0.133588118520303</v>
      </c>
      <c r="BT147" s="17">
        <v>0.20027192703553301</v>
      </c>
      <c r="BU147" s="17">
        <v>0.227217929366725</v>
      </c>
      <c r="BV147" s="17">
        <v>0.24175956981534699</v>
      </c>
      <c r="BW147" s="17"/>
      <c r="BX147" s="17">
        <v>0.199921852020331</v>
      </c>
      <c r="BY147" s="17">
        <v>0.117738795246665</v>
      </c>
      <c r="BZ147" s="17">
        <v>0.222464328909767</v>
      </c>
      <c r="CA147" s="17"/>
      <c r="CB147" s="17">
        <v>0.180954071953535</v>
      </c>
      <c r="CC147" s="17">
        <v>0.135678624834876</v>
      </c>
      <c r="CD147" s="17">
        <v>0.34988780949105402</v>
      </c>
      <c r="CE147" s="17">
        <v>0.19490867195433501</v>
      </c>
      <c r="CF147" s="17">
        <v>6.1757987563941297E-2</v>
      </c>
      <c r="CG147" s="17">
        <v>0.301043825389052</v>
      </c>
      <c r="CH147" s="17"/>
      <c r="CI147" s="17">
        <v>0.204530179202217</v>
      </c>
      <c r="CJ147" s="17">
        <v>0.16385887886817199</v>
      </c>
      <c r="CK147" s="17">
        <v>0.31181064296939298</v>
      </c>
      <c r="CL147" s="17">
        <v>0.22173205614224001</v>
      </c>
    </row>
    <row r="148" spans="2:90" x14ac:dyDescent="0.35">
      <c r="B148" t="s">
        <v>165</v>
      </c>
      <c r="C148" s="17">
        <v>3.7602545646249902E-2</v>
      </c>
      <c r="D148" s="17">
        <v>3.9360022006756597E-2</v>
      </c>
      <c r="E148" s="17">
        <v>3.6546595718291802E-2</v>
      </c>
      <c r="F148" s="17"/>
      <c r="G148" s="17">
        <v>2.88988652249422E-2</v>
      </c>
      <c r="H148" s="17">
        <v>3.1655466185676398E-2</v>
      </c>
      <c r="I148" s="17">
        <v>2.9996147623758702E-2</v>
      </c>
      <c r="J148" s="17">
        <v>3.3250679278656499E-2</v>
      </c>
      <c r="K148" s="17">
        <v>5.9068624022677499E-2</v>
      </c>
      <c r="L148" s="17">
        <v>3.9701971196175398E-2</v>
      </c>
      <c r="M148" s="17">
        <v>2.1548773429765598E-2</v>
      </c>
      <c r="N148" s="17">
        <v>4.0991323676443099E-2</v>
      </c>
      <c r="O148" s="17">
        <v>5.2093556820810502E-2</v>
      </c>
      <c r="P148" s="17"/>
      <c r="Q148" s="17">
        <v>3.01303323537199E-2</v>
      </c>
      <c r="R148" s="17">
        <v>3.3031555011663299E-2</v>
      </c>
      <c r="S148" s="17">
        <v>3.7916012806217002E-2</v>
      </c>
      <c r="T148" s="17">
        <v>4.0006600053974502E-2</v>
      </c>
      <c r="U148" s="17"/>
      <c r="V148" s="17">
        <v>3.1364635868739298E-2</v>
      </c>
      <c r="W148" s="17">
        <v>2.7869663065438099E-2</v>
      </c>
      <c r="X148" s="17">
        <v>2.6884009010065602E-2</v>
      </c>
      <c r="Y148" s="17">
        <v>8.0073020387954899E-2</v>
      </c>
      <c r="Z148" s="17">
        <v>4.8141614790183002E-2</v>
      </c>
      <c r="AA148" s="17">
        <v>4.2383591785554599E-2</v>
      </c>
      <c r="AB148" s="17">
        <v>6.3750172639431002E-3</v>
      </c>
      <c r="AC148" s="17">
        <v>2.82392610811458E-2</v>
      </c>
      <c r="AD148" s="17">
        <v>4.7053493004976597E-2</v>
      </c>
      <c r="AE148" s="17"/>
      <c r="AF148" s="17">
        <v>4.58887300824211E-2</v>
      </c>
      <c r="AG148" s="17">
        <v>3.1726393289811E-2</v>
      </c>
      <c r="AH148" s="17">
        <v>4.5069116545871597E-2</v>
      </c>
      <c r="AI148" s="17">
        <v>3.3441159634501602E-2</v>
      </c>
      <c r="AJ148" s="17">
        <v>4.43194262778085E-2</v>
      </c>
      <c r="AK148" s="17">
        <v>2.9650815887501399E-2</v>
      </c>
      <c r="AL148" s="17"/>
      <c r="AM148" s="17">
        <v>5.1245616222643502E-2</v>
      </c>
      <c r="AN148" s="17">
        <v>5.03152657946331E-2</v>
      </c>
      <c r="AO148" s="17">
        <v>6.55064425739839E-2</v>
      </c>
      <c r="AP148" s="17">
        <v>3.9244014104845799E-2</v>
      </c>
      <c r="AQ148" s="17">
        <v>5.9334663243967002E-2</v>
      </c>
      <c r="AR148" s="17">
        <v>2.7936393194120002E-2</v>
      </c>
      <c r="AS148" s="17">
        <v>4.6304009618290898E-2</v>
      </c>
      <c r="AT148" s="17">
        <v>4.6930873090219698E-2</v>
      </c>
      <c r="AU148" s="17">
        <v>2.21784949830095E-2</v>
      </c>
      <c r="AV148" s="17">
        <v>3.4058420430803003E-2</v>
      </c>
      <c r="AW148" s="17">
        <v>3.0016158765251998E-2</v>
      </c>
      <c r="AX148" s="17">
        <v>8.1341320115535503E-3</v>
      </c>
      <c r="AY148" s="17">
        <v>1.8308341281074801E-2</v>
      </c>
      <c r="AZ148" s="17">
        <v>0</v>
      </c>
      <c r="BA148" s="17">
        <v>5.2492394232039998E-3</v>
      </c>
      <c r="BB148" s="17">
        <v>3.0275787125158501E-3</v>
      </c>
      <c r="BC148" s="17"/>
      <c r="BD148" s="17">
        <v>2.1772240962150999E-2</v>
      </c>
      <c r="BE148" s="17">
        <v>3.3934930820833098E-2</v>
      </c>
      <c r="BF148" s="17">
        <v>4.9561478117405001E-2</v>
      </c>
      <c r="BG148" s="17"/>
      <c r="BH148" s="17">
        <v>3.6244942515083999E-2</v>
      </c>
      <c r="BI148" s="17">
        <v>2.1532299214697799E-2</v>
      </c>
      <c r="BJ148" s="17">
        <v>4.8145879737576301E-2</v>
      </c>
      <c r="BK148" s="17"/>
      <c r="BL148" s="17">
        <v>2.6578655680565399E-3</v>
      </c>
      <c r="BM148" s="17">
        <v>1.82534608274043E-2</v>
      </c>
      <c r="BN148" s="17">
        <v>0</v>
      </c>
      <c r="BO148" s="17"/>
      <c r="BP148" s="17">
        <v>3.1834722420336303E-2</v>
      </c>
      <c r="BQ148" s="17">
        <v>4.3448830665620303E-2</v>
      </c>
      <c r="BR148" s="17"/>
      <c r="BS148" s="17">
        <v>2.8686144457149901E-2</v>
      </c>
      <c r="BT148" s="17">
        <v>3.9588689460760398E-2</v>
      </c>
      <c r="BU148" s="17">
        <v>2.1887037341291299E-2</v>
      </c>
      <c r="BV148" s="17">
        <v>5.2312612913068803E-2</v>
      </c>
      <c r="BW148" s="17"/>
      <c r="BX148" s="17">
        <v>5.1684989794502801E-3</v>
      </c>
      <c r="BY148" s="17">
        <v>1.2498680170173001E-2</v>
      </c>
      <c r="BZ148" s="17">
        <v>4.2358378296373199E-2</v>
      </c>
      <c r="CA148" s="17"/>
      <c r="CB148" s="17">
        <v>4.8271117606133097E-2</v>
      </c>
      <c r="CC148" s="17">
        <v>1.6246083896472401E-2</v>
      </c>
      <c r="CD148" s="17">
        <v>5.7136061238194299E-2</v>
      </c>
      <c r="CE148" s="17">
        <v>2.4946530510347401E-2</v>
      </c>
      <c r="CF148" s="17">
        <v>2.74432749410992E-3</v>
      </c>
      <c r="CG148" s="17">
        <v>6.4094568889815004E-2</v>
      </c>
      <c r="CH148" s="17"/>
      <c r="CI148" s="17">
        <v>5.8189575932564901E-2</v>
      </c>
      <c r="CJ148" s="17">
        <v>3.8693181690797697E-2</v>
      </c>
      <c r="CK148" s="17">
        <v>3.6137414272140303E-2</v>
      </c>
      <c r="CL148" s="17">
        <v>3.27305793492257E-2</v>
      </c>
    </row>
    <row r="149" spans="2:90" x14ac:dyDescent="0.35">
      <c r="B149" t="s">
        <v>166</v>
      </c>
      <c r="C149" s="17">
        <v>9.0708408828286593E-3</v>
      </c>
      <c r="D149" s="17">
        <v>8.9447367315007697E-3</v>
      </c>
      <c r="E149" s="17">
        <v>9.3658936495461202E-3</v>
      </c>
      <c r="F149" s="17"/>
      <c r="G149" s="17">
        <v>0</v>
      </c>
      <c r="H149" s="17">
        <v>2.8981042268854001E-3</v>
      </c>
      <c r="I149" s="17">
        <v>1.6200040909295499E-2</v>
      </c>
      <c r="J149" s="17">
        <v>5.9051954998136603E-3</v>
      </c>
      <c r="K149" s="17">
        <v>1.02589163254434E-2</v>
      </c>
      <c r="L149" s="17">
        <v>1.2567176513674699E-2</v>
      </c>
      <c r="M149" s="17">
        <v>1.08145017848402E-2</v>
      </c>
      <c r="N149" s="17">
        <v>1.3152502407074501E-2</v>
      </c>
      <c r="O149" s="17">
        <v>9.3181038537734594E-3</v>
      </c>
      <c r="P149" s="17"/>
      <c r="Q149" s="17">
        <v>4.63092423002095E-3</v>
      </c>
      <c r="R149" s="17">
        <v>1.8847936872721E-3</v>
      </c>
      <c r="S149" s="17">
        <v>0</v>
      </c>
      <c r="T149" s="17">
        <v>9.9143857828332092E-3</v>
      </c>
      <c r="U149" s="17"/>
      <c r="V149" s="17">
        <v>2.3778995885510501E-3</v>
      </c>
      <c r="W149" s="17">
        <v>1.07943003384796E-2</v>
      </c>
      <c r="X149" s="17">
        <v>5.5137821163051002E-3</v>
      </c>
      <c r="Y149" s="17">
        <v>2.17178898842149E-2</v>
      </c>
      <c r="Z149" s="17">
        <v>1.11291262894551E-2</v>
      </c>
      <c r="AA149" s="17">
        <v>5.4814258758105203E-3</v>
      </c>
      <c r="AB149" s="17">
        <v>1.53626045274877E-2</v>
      </c>
      <c r="AC149" s="17">
        <v>0</v>
      </c>
      <c r="AD149" s="17">
        <v>7.7697855143199603E-3</v>
      </c>
      <c r="AE149" s="17"/>
      <c r="AF149" s="17">
        <v>2.04871685201128E-2</v>
      </c>
      <c r="AG149" s="17">
        <v>2.0049147553867601E-3</v>
      </c>
      <c r="AH149" s="17">
        <v>0</v>
      </c>
      <c r="AI149" s="17">
        <v>1.11227570252329E-2</v>
      </c>
      <c r="AJ149" s="17">
        <v>8.6883616939780993E-3</v>
      </c>
      <c r="AK149" s="17">
        <v>6.2274533066855502E-3</v>
      </c>
      <c r="AL149" s="17"/>
      <c r="AM149" s="17">
        <v>1.8300118148773799E-2</v>
      </c>
      <c r="AN149" s="17">
        <v>5.0911320065665101E-2</v>
      </c>
      <c r="AO149" s="17">
        <v>1.5679825791146799E-2</v>
      </c>
      <c r="AP149" s="17">
        <v>1.0744941950654899E-2</v>
      </c>
      <c r="AQ149" s="17">
        <v>1.23533118359179E-2</v>
      </c>
      <c r="AR149" s="17">
        <v>1.1087012912277001E-2</v>
      </c>
      <c r="AS149" s="17">
        <v>4.4024503712661103E-3</v>
      </c>
      <c r="AT149" s="17">
        <v>0</v>
      </c>
      <c r="AU149" s="17">
        <v>9.1690891692667604E-3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5.4092617282211599E-3</v>
      </c>
      <c r="BC149" s="17"/>
      <c r="BD149" s="17">
        <v>5.1708378719937899E-3</v>
      </c>
      <c r="BE149" s="17">
        <v>4.5989732119381104E-3</v>
      </c>
      <c r="BF149" s="17">
        <v>1.3150414738997701E-2</v>
      </c>
      <c r="BG149" s="17"/>
      <c r="BH149" s="17">
        <v>7.8135551212716401E-3</v>
      </c>
      <c r="BI149" s="17">
        <v>4.8544111951660598E-3</v>
      </c>
      <c r="BJ149" s="17">
        <v>3.5399624501091902E-3</v>
      </c>
      <c r="BK149" s="17"/>
      <c r="BL149" s="17">
        <v>0</v>
      </c>
      <c r="BM149" s="17">
        <v>1.0152838538012601E-2</v>
      </c>
      <c r="BN149" s="17">
        <v>4.6753105259910999E-3</v>
      </c>
      <c r="BO149" s="17"/>
      <c r="BP149" s="17">
        <v>1.35577260985908E-3</v>
      </c>
      <c r="BQ149" s="17">
        <v>1.2272986986319101E-2</v>
      </c>
      <c r="BR149" s="17"/>
      <c r="BS149" s="17">
        <v>4.3163694306789504E-3</v>
      </c>
      <c r="BT149" s="17">
        <v>3.9655089861902904E-3</v>
      </c>
      <c r="BU149" s="17">
        <v>6.1045453242880299E-3</v>
      </c>
      <c r="BV149" s="17">
        <v>1.31112569878127E-2</v>
      </c>
      <c r="BW149" s="17"/>
      <c r="BX149" s="17">
        <v>4.4669957807208496E-3</v>
      </c>
      <c r="BY149" s="17">
        <v>7.7328276264506703E-3</v>
      </c>
      <c r="BZ149" s="17">
        <v>9.6091582011503199E-3</v>
      </c>
      <c r="CA149" s="17"/>
      <c r="CB149" s="17">
        <v>6.4527058802333103E-3</v>
      </c>
      <c r="CC149" s="17">
        <v>4.5704309701894498E-4</v>
      </c>
      <c r="CD149" s="17">
        <v>2.3484278667532402E-2</v>
      </c>
      <c r="CE149" s="17">
        <v>0</v>
      </c>
      <c r="CF149" s="17">
        <v>0</v>
      </c>
      <c r="CG149" s="17">
        <v>1.8789822199087602E-2</v>
      </c>
      <c r="CH149" s="17"/>
      <c r="CI149" s="17">
        <v>1.0843435050804999E-2</v>
      </c>
      <c r="CJ149" s="17">
        <v>8.0356678769177708E-3</v>
      </c>
      <c r="CK149" s="17">
        <v>2.3170023544200901E-2</v>
      </c>
      <c r="CL149" s="17">
        <v>5.5309261087862103E-3</v>
      </c>
    </row>
    <row r="150" spans="2:90" x14ac:dyDescent="0.35">
      <c r="B150" t="s">
        <v>167</v>
      </c>
      <c r="C150" s="17">
        <v>1.8195139476246E-2</v>
      </c>
      <c r="D150" s="17">
        <v>1.8976873454173201E-2</v>
      </c>
      <c r="E150" s="17">
        <v>1.77528254917068E-2</v>
      </c>
      <c r="F150" s="17"/>
      <c r="G150" s="17">
        <v>9.1608616202986104E-3</v>
      </c>
      <c r="H150" s="17">
        <v>1.2177015639730299E-2</v>
      </c>
      <c r="I150" s="17">
        <v>2.3205805987014199E-2</v>
      </c>
      <c r="J150" s="17">
        <v>2.76695146902022E-2</v>
      </c>
      <c r="K150" s="17">
        <v>4.4052318582828197E-3</v>
      </c>
      <c r="L150" s="17">
        <v>1.2166465852724E-2</v>
      </c>
      <c r="M150" s="17">
        <v>1.5539807892860601E-2</v>
      </c>
      <c r="N150" s="17">
        <v>2.5609873239793999E-2</v>
      </c>
      <c r="O150" s="17">
        <v>3.2057807061887801E-2</v>
      </c>
      <c r="P150" s="17"/>
      <c r="Q150" s="17">
        <v>4.7321728897461602E-3</v>
      </c>
      <c r="R150" s="17">
        <v>1.2537180933719199E-2</v>
      </c>
      <c r="S150" s="17">
        <v>1.1143702226948901E-2</v>
      </c>
      <c r="T150" s="17">
        <v>1.81692609091644E-2</v>
      </c>
      <c r="U150" s="17"/>
      <c r="V150" s="17">
        <v>1.9548454958124101E-2</v>
      </c>
      <c r="W150" s="17">
        <v>2.4320146261920899E-2</v>
      </c>
      <c r="X150" s="17">
        <v>6.2161751327853097E-3</v>
      </c>
      <c r="Y150" s="17">
        <v>8.2816923682472107E-3</v>
      </c>
      <c r="Z150" s="17">
        <v>1.15439410723249E-2</v>
      </c>
      <c r="AA150" s="17">
        <v>3.2373206693119903E-2</v>
      </c>
      <c r="AB150" s="17">
        <v>2.46797404571471E-2</v>
      </c>
      <c r="AC150" s="17">
        <v>1.6325952851817E-2</v>
      </c>
      <c r="AD150" s="17">
        <v>1.45124878058751E-2</v>
      </c>
      <c r="AE150" s="17"/>
      <c r="AF150" s="17">
        <v>3.1466146105764703E-2</v>
      </c>
      <c r="AG150" s="17">
        <v>1.35843670597427E-2</v>
      </c>
      <c r="AH150" s="17">
        <v>4.2142213189651702E-2</v>
      </c>
      <c r="AI150" s="17">
        <v>1.57948597760562E-2</v>
      </c>
      <c r="AJ150" s="17">
        <v>7.2840552397500204E-3</v>
      </c>
      <c r="AK150" s="17">
        <v>1.22653708107936E-2</v>
      </c>
      <c r="AL150" s="17"/>
      <c r="AM150" s="17">
        <v>4.57290305989312E-2</v>
      </c>
      <c r="AN150" s="17">
        <v>6.18006062209982E-2</v>
      </c>
      <c r="AO150" s="17">
        <v>1.46220754393058E-2</v>
      </c>
      <c r="AP150" s="17">
        <v>1.4646661365585401E-2</v>
      </c>
      <c r="AQ150" s="17">
        <v>4.0156688972234804E-3</v>
      </c>
      <c r="AR150" s="17">
        <v>8.7592324735311002E-3</v>
      </c>
      <c r="AS150" s="17">
        <v>1.6289124355832799E-2</v>
      </c>
      <c r="AT150" s="17">
        <v>0</v>
      </c>
      <c r="AU150" s="17">
        <v>6.2335487903393098E-3</v>
      </c>
      <c r="AV150" s="17">
        <v>0</v>
      </c>
      <c r="AW150" s="17">
        <v>1.0016811373760899E-2</v>
      </c>
      <c r="AX150" s="17">
        <v>2.3939878210534799E-2</v>
      </c>
      <c r="AY150" s="17">
        <v>0</v>
      </c>
      <c r="AZ150" s="17">
        <v>0</v>
      </c>
      <c r="BA150" s="17">
        <v>0</v>
      </c>
      <c r="BB150" s="17">
        <v>5.8419471149315401E-3</v>
      </c>
      <c r="BC150" s="17"/>
      <c r="BD150" s="17">
        <v>1.15301646012208E-2</v>
      </c>
      <c r="BE150" s="17">
        <v>9.8670861223256103E-3</v>
      </c>
      <c r="BF150" s="17">
        <v>2.5565143240521001E-2</v>
      </c>
      <c r="BG150" s="17"/>
      <c r="BH150" s="17">
        <v>1.12459387494717E-2</v>
      </c>
      <c r="BI150" s="17">
        <v>1.18450714939278E-2</v>
      </c>
      <c r="BJ150" s="17">
        <v>4.5493482336768703E-3</v>
      </c>
      <c r="BK150" s="17"/>
      <c r="BL150" s="17">
        <v>1.09491025398542E-2</v>
      </c>
      <c r="BM150" s="17">
        <v>0</v>
      </c>
      <c r="BN150" s="17">
        <v>6.2103220599618904E-3</v>
      </c>
      <c r="BO150" s="17"/>
      <c r="BP150" s="17">
        <v>6.8807056031186297E-3</v>
      </c>
      <c r="BQ150" s="17">
        <v>2.3903576777562101E-2</v>
      </c>
      <c r="BR150" s="17"/>
      <c r="BS150" s="17">
        <v>1.4760100463731701E-2</v>
      </c>
      <c r="BT150" s="17">
        <v>7.7938688497914202E-3</v>
      </c>
      <c r="BU150" s="17">
        <v>1.7601887654586999E-2</v>
      </c>
      <c r="BV150" s="17">
        <v>1.8144024876000499E-2</v>
      </c>
      <c r="BW150" s="17"/>
      <c r="BX150" s="17">
        <v>1.05594353642479E-2</v>
      </c>
      <c r="BY150" s="17">
        <v>0</v>
      </c>
      <c r="BZ150" s="17">
        <v>2.0069694390665999E-2</v>
      </c>
      <c r="CA150" s="17"/>
      <c r="CB150" s="17">
        <v>3.3786209945983001E-3</v>
      </c>
      <c r="CC150" s="17">
        <v>4.5629685635185796E-3</v>
      </c>
      <c r="CD150" s="17">
        <v>3.1424171089411902E-2</v>
      </c>
      <c r="CE150" s="17">
        <v>0</v>
      </c>
      <c r="CF150" s="17">
        <v>1.01612386033786E-2</v>
      </c>
      <c r="CG150" s="17">
        <v>5.9603792692891899E-2</v>
      </c>
      <c r="CH150" s="17"/>
      <c r="CI150" s="17">
        <v>3.5963145423386397E-2</v>
      </c>
      <c r="CJ150" s="17">
        <v>8.2139255687612694E-3</v>
      </c>
      <c r="CK150" s="17">
        <v>6.1543965808977197E-2</v>
      </c>
      <c r="CL150" s="17">
        <v>8.5575409033354002E-3</v>
      </c>
    </row>
    <row r="151" spans="2:90" x14ac:dyDescent="0.35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</row>
    <row r="152" spans="2:90" x14ac:dyDescent="0.35">
      <c r="B152" s="6" t="s">
        <v>183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</row>
    <row r="153" spans="2:90" x14ac:dyDescent="0.35">
      <c r="B153" s="24" t="s">
        <v>130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</row>
    <row r="154" spans="2:90" x14ac:dyDescent="0.35">
      <c r="B154" t="s">
        <v>175</v>
      </c>
      <c r="C154" s="17">
        <v>3.96232292309922E-2</v>
      </c>
      <c r="D154" s="17">
        <v>4.3240692110205203E-2</v>
      </c>
      <c r="E154" s="17">
        <v>3.6220454875791903E-2</v>
      </c>
      <c r="F154" s="17"/>
      <c r="G154" s="17">
        <v>1.7991103901002101E-2</v>
      </c>
      <c r="H154" s="17">
        <v>3.68799340115862E-2</v>
      </c>
      <c r="I154" s="17">
        <v>5.8960732617006899E-2</v>
      </c>
      <c r="J154" s="17">
        <v>4.2241697618157797E-2</v>
      </c>
      <c r="K154" s="17">
        <v>4.5319731029081198E-2</v>
      </c>
      <c r="L154" s="17">
        <v>5.1885003932368001E-2</v>
      </c>
      <c r="M154" s="17">
        <v>3.2746339210002903E-2</v>
      </c>
      <c r="N154" s="17">
        <v>3.2291981753088901E-2</v>
      </c>
      <c r="O154" s="17">
        <v>3.9363245961520202E-2</v>
      </c>
      <c r="P154" s="17"/>
      <c r="Q154" s="17">
        <v>4.2218300525103697E-2</v>
      </c>
      <c r="R154" s="17">
        <v>4.03255380994526E-2</v>
      </c>
      <c r="S154" s="17">
        <v>2.92682120150154E-2</v>
      </c>
      <c r="T154" s="17">
        <v>3.93987362078543E-2</v>
      </c>
      <c r="U154" s="17"/>
      <c r="V154" s="17">
        <v>5.3978519033615197E-2</v>
      </c>
      <c r="W154" s="17">
        <v>1.8340711262120599E-2</v>
      </c>
      <c r="X154" s="17">
        <v>5.6340137566623399E-2</v>
      </c>
      <c r="Y154" s="17">
        <v>3.9396404945336701E-2</v>
      </c>
      <c r="Z154" s="17">
        <v>4.45683658289329E-2</v>
      </c>
      <c r="AA154" s="17">
        <v>4.4398857479818997E-2</v>
      </c>
      <c r="AB154" s="17">
        <v>2.3504516839267801E-2</v>
      </c>
      <c r="AC154" s="17">
        <v>4.1143453684609803E-2</v>
      </c>
      <c r="AD154" s="17">
        <v>3.9281352805186298E-2</v>
      </c>
      <c r="AE154" s="17"/>
      <c r="AF154" s="17">
        <v>4.2772854596939802E-2</v>
      </c>
      <c r="AG154" s="17">
        <v>3.9702831310699599E-2</v>
      </c>
      <c r="AH154" s="17">
        <v>3.0804905739920101E-2</v>
      </c>
      <c r="AI154" s="17">
        <v>4.7717189789590102E-2</v>
      </c>
      <c r="AJ154" s="17">
        <v>4.4953743791942301E-2</v>
      </c>
      <c r="AK154" s="17">
        <v>3.4108865085090603E-2</v>
      </c>
      <c r="AL154" s="17"/>
      <c r="AM154" s="17">
        <v>9.2258774202410895E-2</v>
      </c>
      <c r="AN154" s="17">
        <v>8.4846229455294297E-2</v>
      </c>
      <c r="AO154" s="17">
        <v>5.0056352567191001E-2</v>
      </c>
      <c r="AP154" s="17">
        <v>3.5331227999143303E-2</v>
      </c>
      <c r="AQ154" s="17">
        <v>6.0134163277248701E-2</v>
      </c>
      <c r="AR154" s="17">
        <v>4.4729427166909801E-2</v>
      </c>
      <c r="AS154" s="17">
        <v>1.4235870789797701E-2</v>
      </c>
      <c r="AT154" s="17">
        <v>1.75664019151512E-2</v>
      </c>
      <c r="AU154" s="17">
        <v>2.0100619435820501E-2</v>
      </c>
      <c r="AV154" s="17">
        <v>1.6606462415881498E-2</v>
      </c>
      <c r="AW154" s="17">
        <v>2.0970309329695101E-2</v>
      </c>
      <c r="AX154" s="17">
        <v>2.7081957501662101E-2</v>
      </c>
      <c r="AY154" s="17">
        <v>3.9400123254051997E-2</v>
      </c>
      <c r="AZ154" s="17">
        <v>3.4940472150553098E-2</v>
      </c>
      <c r="BA154" s="17">
        <v>4.6718095677084397E-2</v>
      </c>
      <c r="BB154" s="17">
        <v>2.45984974593032E-2</v>
      </c>
      <c r="BC154" s="17"/>
      <c r="BD154" s="17">
        <v>4.38353653232611E-2</v>
      </c>
      <c r="BE154" s="17">
        <v>4.4927519951895499E-2</v>
      </c>
      <c r="BF154" s="17">
        <v>3.3390045707850299E-2</v>
      </c>
      <c r="BG154" s="17"/>
      <c r="BH154" s="17">
        <v>3.5862227872894697E-2</v>
      </c>
      <c r="BI154" s="17">
        <v>3.8463384704176297E-2</v>
      </c>
      <c r="BJ154" s="17">
        <v>4.7943261957569101E-2</v>
      </c>
      <c r="BK154" s="17"/>
      <c r="BL154" s="17">
        <v>7.8666345076358904E-2</v>
      </c>
      <c r="BM154" s="17">
        <v>1.4962358421266E-2</v>
      </c>
      <c r="BN154" s="17">
        <v>3.0819767490544599E-2</v>
      </c>
      <c r="BO154" s="17"/>
      <c r="BP154" s="17">
        <v>3.3686009284625298E-2</v>
      </c>
      <c r="BQ154" s="17">
        <v>3.9857593510457201E-2</v>
      </c>
      <c r="BR154" s="17"/>
      <c r="BS154" s="17">
        <v>4.8244607421618298E-2</v>
      </c>
      <c r="BT154" s="17">
        <v>4.4294319021320902E-2</v>
      </c>
      <c r="BU154" s="17">
        <v>3.0714436133332201E-2</v>
      </c>
      <c r="BV154" s="17">
        <v>4.0567235311820798E-2</v>
      </c>
      <c r="BW154" s="17"/>
      <c r="BX154" s="17">
        <v>4.4373451428528797E-2</v>
      </c>
      <c r="BY154" s="17">
        <v>3.7518015856576797E-2</v>
      </c>
      <c r="BZ154" s="17">
        <v>3.9281997956531402E-2</v>
      </c>
      <c r="CA154" s="17"/>
      <c r="CB154" s="17">
        <v>4.1132596107565603E-2</v>
      </c>
      <c r="CC154" s="17">
        <v>9.2169734076574493E-3</v>
      </c>
      <c r="CD154" s="17">
        <v>5.2775455791080603E-2</v>
      </c>
      <c r="CE154" s="17">
        <v>3.3213395005317101E-2</v>
      </c>
      <c r="CF154" s="17">
        <v>1.28356917485628E-2</v>
      </c>
      <c r="CG154" s="17">
        <v>8.3594334889976293E-2</v>
      </c>
      <c r="CH154" s="17"/>
      <c r="CI154" s="17">
        <v>5.7823154913823602E-2</v>
      </c>
      <c r="CJ154" s="17">
        <v>4.5538753997027399E-2</v>
      </c>
      <c r="CK154" s="17">
        <v>3.7137841189743601E-2</v>
      </c>
      <c r="CL154" s="17">
        <v>3.2712731172387897E-2</v>
      </c>
    </row>
    <row r="155" spans="2:90" x14ac:dyDescent="0.35">
      <c r="B155" t="s">
        <v>176</v>
      </c>
      <c r="C155" s="17">
        <v>4.9485714670502202E-2</v>
      </c>
      <c r="D155" s="17">
        <v>4.6440966553228297E-2</v>
      </c>
      <c r="E155" s="17">
        <v>5.0543714448016398E-2</v>
      </c>
      <c r="F155" s="17"/>
      <c r="G155" s="17">
        <v>5.1890239069910797E-2</v>
      </c>
      <c r="H155" s="17">
        <v>5.7307220614843897E-2</v>
      </c>
      <c r="I155" s="17">
        <v>7.0794542680290701E-2</v>
      </c>
      <c r="J155" s="17">
        <v>4.6954292053197899E-2</v>
      </c>
      <c r="K155" s="17">
        <v>4.3048272681569903E-2</v>
      </c>
      <c r="L155" s="17">
        <v>5.0575096294894498E-2</v>
      </c>
      <c r="M155" s="17">
        <v>4.8141695103884503E-2</v>
      </c>
      <c r="N155" s="17">
        <v>2.7663566721685101E-2</v>
      </c>
      <c r="O155" s="17">
        <v>5.13784696710545E-2</v>
      </c>
      <c r="P155" s="17"/>
      <c r="Q155" s="17">
        <v>4.0026789603958002E-2</v>
      </c>
      <c r="R155" s="17">
        <v>3.3678682260678397E-2</v>
      </c>
      <c r="S155" s="17">
        <v>7.8180434185246894E-2</v>
      </c>
      <c r="T155" s="17">
        <v>4.96330908185302E-2</v>
      </c>
      <c r="U155" s="17"/>
      <c r="V155" s="17">
        <v>3.9924387655566197E-2</v>
      </c>
      <c r="W155" s="17">
        <v>6.4545722194002203E-2</v>
      </c>
      <c r="X155" s="17">
        <v>3.9481514781682901E-2</v>
      </c>
      <c r="Y155" s="17">
        <v>3.97039498383642E-2</v>
      </c>
      <c r="Z155" s="17">
        <v>6.1078145729653498E-2</v>
      </c>
      <c r="AA155" s="17">
        <v>4.7482919677730301E-2</v>
      </c>
      <c r="AB155" s="17">
        <v>7.0232437460225103E-2</v>
      </c>
      <c r="AC155" s="17">
        <v>4.5446769264817402E-2</v>
      </c>
      <c r="AD155" s="17">
        <v>3.8100874109853897E-2</v>
      </c>
      <c r="AE155" s="17"/>
      <c r="AF155" s="17">
        <v>6.5928035487302597E-2</v>
      </c>
      <c r="AG155" s="17">
        <v>4.2936998689891398E-2</v>
      </c>
      <c r="AH155" s="17">
        <v>9.7424306101358202E-2</v>
      </c>
      <c r="AI155" s="17">
        <v>2.5569758713749901E-2</v>
      </c>
      <c r="AJ155" s="17">
        <v>3.0849375362644101E-2</v>
      </c>
      <c r="AK155" s="17">
        <v>4.3797463217871098E-2</v>
      </c>
      <c r="AL155" s="17"/>
      <c r="AM155" s="17">
        <v>0.103747868933875</v>
      </c>
      <c r="AN155" s="17">
        <v>4.2740650367539101E-2</v>
      </c>
      <c r="AO155" s="17">
        <v>0.115525925274651</v>
      </c>
      <c r="AP155" s="17">
        <v>4.2470631748819203E-2</v>
      </c>
      <c r="AQ155" s="17">
        <v>4.4515864579265201E-2</v>
      </c>
      <c r="AR155" s="17">
        <v>3.2349210789886798E-2</v>
      </c>
      <c r="AS155" s="17">
        <v>4.04442658523416E-2</v>
      </c>
      <c r="AT155" s="17">
        <v>4.11762656741088E-2</v>
      </c>
      <c r="AU155" s="17">
        <v>5.6141484562869402E-2</v>
      </c>
      <c r="AV155" s="17">
        <v>3.3506167678614501E-2</v>
      </c>
      <c r="AW155" s="17">
        <v>4.7960841968085498E-2</v>
      </c>
      <c r="AX155" s="17">
        <v>1.9522638317109198E-2</v>
      </c>
      <c r="AY155" s="17">
        <v>3.5396238977538803E-2</v>
      </c>
      <c r="AZ155" s="17">
        <v>1.29234131659831E-2</v>
      </c>
      <c r="BA155" s="17">
        <v>0</v>
      </c>
      <c r="BB155" s="17">
        <v>4.4721767044072297E-2</v>
      </c>
      <c r="BC155" s="17"/>
      <c r="BD155" s="17">
        <v>4.4782188274073799E-2</v>
      </c>
      <c r="BE155" s="17">
        <v>5.41459153256321E-2</v>
      </c>
      <c r="BF155" s="17">
        <v>4.2565348422987502E-2</v>
      </c>
      <c r="BG155" s="17"/>
      <c r="BH155" s="17">
        <v>4.31722135312008E-2</v>
      </c>
      <c r="BI155" s="17">
        <v>5.8831681748493299E-2</v>
      </c>
      <c r="BJ155" s="17">
        <v>6.6242539557988797E-2</v>
      </c>
      <c r="BK155" s="17"/>
      <c r="BL155" s="17">
        <v>3.1578350574259603E-2</v>
      </c>
      <c r="BM155" s="17">
        <v>2.37004802036474E-2</v>
      </c>
      <c r="BN155" s="17">
        <v>3.8309134140840501E-2</v>
      </c>
      <c r="BO155" s="17"/>
      <c r="BP155" s="17">
        <v>3.7705116283650003E-2</v>
      </c>
      <c r="BQ155" s="17">
        <v>5.3868134025472497E-2</v>
      </c>
      <c r="BR155" s="17"/>
      <c r="BS155" s="17">
        <v>4.3600114382194001E-2</v>
      </c>
      <c r="BT155" s="17">
        <v>4.8891735056665102E-2</v>
      </c>
      <c r="BU155" s="17">
        <v>6.95658718302965E-2</v>
      </c>
      <c r="BV155" s="17">
        <v>4.1119289205891703E-2</v>
      </c>
      <c r="BW155" s="17"/>
      <c r="BX155" s="17">
        <v>2.6471321172524601E-2</v>
      </c>
      <c r="BY155" s="17">
        <v>9.1528421826790801E-2</v>
      </c>
      <c r="BZ155" s="17">
        <v>4.9182177715869503E-2</v>
      </c>
      <c r="CA155" s="17"/>
      <c r="CB155" s="17">
        <v>4.6913135474726302E-2</v>
      </c>
      <c r="CC155" s="17">
        <v>1.26133710590857E-2</v>
      </c>
      <c r="CD155" s="17">
        <v>8.6189076052994903E-2</v>
      </c>
      <c r="CE155" s="17">
        <v>3.9954981827946802E-2</v>
      </c>
      <c r="CF155" s="17">
        <v>1.29294502360863E-2</v>
      </c>
      <c r="CG155" s="17">
        <v>8.2978932395663896E-2</v>
      </c>
      <c r="CH155" s="17"/>
      <c r="CI155" s="17">
        <v>4.0649096572578799E-2</v>
      </c>
      <c r="CJ155" s="17">
        <v>5.1829357795891498E-2</v>
      </c>
      <c r="CK155" s="17">
        <v>4.7156798206742102E-2</v>
      </c>
      <c r="CL155" s="17">
        <v>5.0705852599939497E-2</v>
      </c>
    </row>
    <row r="156" spans="2:90" x14ac:dyDescent="0.35">
      <c r="B156" t="s">
        <v>177</v>
      </c>
      <c r="C156" s="17">
        <v>9.8799458761871795E-2</v>
      </c>
      <c r="D156" s="17">
        <v>9.89897108027262E-2</v>
      </c>
      <c r="E156" s="17">
        <v>9.7722895074638605E-2</v>
      </c>
      <c r="F156" s="17"/>
      <c r="G156" s="17">
        <v>8.3864901390942798E-2</v>
      </c>
      <c r="H156" s="17">
        <v>0.117508080056308</v>
      </c>
      <c r="I156" s="17">
        <v>0.108999258116043</v>
      </c>
      <c r="J156" s="17">
        <v>0.113044418366036</v>
      </c>
      <c r="K156" s="17">
        <v>8.1776084600556395E-2</v>
      </c>
      <c r="L156" s="17">
        <v>9.5014710641683695E-2</v>
      </c>
      <c r="M156" s="17">
        <v>8.4247302831136503E-2</v>
      </c>
      <c r="N156" s="17">
        <v>9.0949910608988604E-2</v>
      </c>
      <c r="O156" s="17">
        <v>0.114114516689052</v>
      </c>
      <c r="P156" s="17"/>
      <c r="Q156" s="17">
        <v>9.3192220897842099E-2</v>
      </c>
      <c r="R156" s="17">
        <v>7.2130727454196603E-2</v>
      </c>
      <c r="S156" s="17">
        <v>0.117002365627783</v>
      </c>
      <c r="T156" s="17">
        <v>0.10090998175190601</v>
      </c>
      <c r="U156" s="17"/>
      <c r="V156" s="17">
        <v>8.1701023427230707E-2</v>
      </c>
      <c r="W156" s="17">
        <v>9.2136703968811795E-2</v>
      </c>
      <c r="X156" s="17">
        <v>0.12703296945293399</v>
      </c>
      <c r="Y156" s="17">
        <v>0.110338456936023</v>
      </c>
      <c r="Z156" s="17">
        <v>0.115031100935168</v>
      </c>
      <c r="AA156" s="17">
        <v>0.111276467855733</v>
      </c>
      <c r="AB156" s="17">
        <v>8.6714858874253897E-2</v>
      </c>
      <c r="AC156" s="17">
        <v>9.2942186321273795E-2</v>
      </c>
      <c r="AD156" s="17">
        <v>8.7979434222589803E-2</v>
      </c>
      <c r="AE156" s="17"/>
      <c r="AF156" s="17">
        <v>0.119309677833025</v>
      </c>
      <c r="AG156" s="17">
        <v>0.10276348450344901</v>
      </c>
      <c r="AH156" s="17">
        <v>0.114016701150067</v>
      </c>
      <c r="AI156" s="17">
        <v>7.3764382158499398E-2</v>
      </c>
      <c r="AJ156" s="17">
        <v>0.10030998540975</v>
      </c>
      <c r="AK156" s="17">
        <v>8.1110298115755E-2</v>
      </c>
      <c r="AL156" s="17"/>
      <c r="AM156" s="17">
        <v>5.0345872696122299E-2</v>
      </c>
      <c r="AN156" s="17">
        <v>9.1698790783098505E-2</v>
      </c>
      <c r="AO156" s="17">
        <v>0.100247948399679</v>
      </c>
      <c r="AP156" s="17">
        <v>0.124215164228564</v>
      </c>
      <c r="AQ156" s="17">
        <v>0.105228553843916</v>
      </c>
      <c r="AR156" s="17">
        <v>8.9071970378655899E-2</v>
      </c>
      <c r="AS156" s="17">
        <v>5.6313127963950098E-2</v>
      </c>
      <c r="AT156" s="17">
        <v>8.2842228073647606E-2</v>
      </c>
      <c r="AU156" s="17">
        <v>0.16234450662326899</v>
      </c>
      <c r="AV156" s="17">
        <v>0.105753439612714</v>
      </c>
      <c r="AW156" s="17">
        <v>8.8875180892231107E-2</v>
      </c>
      <c r="AX156" s="17">
        <v>8.7127441886098597E-2</v>
      </c>
      <c r="AY156" s="17">
        <v>0.104478935667135</v>
      </c>
      <c r="AZ156" s="17">
        <v>0.124137711647628</v>
      </c>
      <c r="BA156" s="17">
        <v>0.22271427197024299</v>
      </c>
      <c r="BB156" s="17">
        <v>4.8016422694936799E-2</v>
      </c>
      <c r="BC156" s="17"/>
      <c r="BD156" s="17">
        <v>8.9850128312297703E-2</v>
      </c>
      <c r="BE156" s="17">
        <v>0.11653823342801101</v>
      </c>
      <c r="BF156" s="17">
        <v>9.6206873218716904E-2</v>
      </c>
      <c r="BG156" s="17"/>
      <c r="BH156" s="17">
        <v>0.10113014953819401</v>
      </c>
      <c r="BI156" s="17">
        <v>6.9486545930433005E-2</v>
      </c>
      <c r="BJ156" s="17">
        <v>9.0257541997236401E-2</v>
      </c>
      <c r="BK156" s="17"/>
      <c r="BL156" s="17">
        <v>7.3203329068768697E-2</v>
      </c>
      <c r="BM156" s="17">
        <v>7.5923508192755201E-2</v>
      </c>
      <c r="BN156" s="17">
        <v>6.7581152181251603E-2</v>
      </c>
      <c r="BO156" s="17"/>
      <c r="BP156" s="17">
        <v>9.2825178038372202E-2</v>
      </c>
      <c r="BQ156" s="17">
        <v>9.8432176689125794E-2</v>
      </c>
      <c r="BR156" s="17"/>
      <c r="BS156" s="17">
        <v>7.8555333817599701E-2</v>
      </c>
      <c r="BT156" s="17">
        <v>0.11011852960184899</v>
      </c>
      <c r="BU156" s="17">
        <v>0.12093633788852901</v>
      </c>
      <c r="BV156" s="17">
        <v>8.7585338721338502E-2</v>
      </c>
      <c r="BW156" s="17"/>
      <c r="BX156" s="17">
        <v>7.8450506851976506E-2</v>
      </c>
      <c r="BY156" s="17">
        <v>0.110658602090093</v>
      </c>
      <c r="BZ156" s="17">
        <v>0.100086650399601</v>
      </c>
      <c r="CA156" s="17"/>
      <c r="CB156" s="17">
        <v>0.115935820095839</v>
      </c>
      <c r="CC156" s="17">
        <v>2.154344213043E-2</v>
      </c>
      <c r="CD156" s="17">
        <v>0.16188931133834999</v>
      </c>
      <c r="CE156" s="17">
        <v>9.2695334544257796E-2</v>
      </c>
      <c r="CF156" s="17">
        <v>3.5567665302141997E-2</v>
      </c>
      <c r="CG156" s="17">
        <v>0.135452368375967</v>
      </c>
      <c r="CH156" s="17"/>
      <c r="CI156" s="17">
        <v>0.109340523276209</v>
      </c>
      <c r="CJ156" s="17">
        <v>8.7284405247372604E-2</v>
      </c>
      <c r="CK156" s="17">
        <v>0.124551841866703</v>
      </c>
      <c r="CL156" s="17">
        <v>9.6371479697032997E-2</v>
      </c>
    </row>
    <row r="157" spans="2:90" x14ac:dyDescent="0.35">
      <c r="B157" t="s">
        <v>178</v>
      </c>
      <c r="C157" s="17">
        <v>0.24082176091629001</v>
      </c>
      <c r="D157" s="17">
        <v>0.224209336467035</v>
      </c>
      <c r="E157" s="17">
        <v>0.25521858849246798</v>
      </c>
      <c r="F157" s="17"/>
      <c r="G157" s="17">
        <v>0.26453632557719597</v>
      </c>
      <c r="H157" s="17">
        <v>0.247342796693545</v>
      </c>
      <c r="I157" s="17">
        <v>0.244068627970951</v>
      </c>
      <c r="J157" s="17">
        <v>0.25951600327649699</v>
      </c>
      <c r="K157" s="17">
        <v>0.25114938358079097</v>
      </c>
      <c r="L157" s="17">
        <v>0.26008571019865101</v>
      </c>
      <c r="M157" s="17">
        <v>0.176434500786226</v>
      </c>
      <c r="N157" s="17">
        <v>0.26191055003491698</v>
      </c>
      <c r="O157" s="17">
        <v>0.207866696195317</v>
      </c>
      <c r="P157" s="17"/>
      <c r="Q157" s="17">
        <v>0.22985069902525801</v>
      </c>
      <c r="R157" s="17">
        <v>0.18652747346467599</v>
      </c>
      <c r="S157" s="17">
        <v>0.20055938255817901</v>
      </c>
      <c r="T157" s="17">
        <v>0.24458072764626199</v>
      </c>
      <c r="U157" s="17"/>
      <c r="V157" s="17">
        <v>0.224917410801864</v>
      </c>
      <c r="W157" s="17">
        <v>0.21706761080690801</v>
      </c>
      <c r="X157" s="17">
        <v>0.26875334313730198</v>
      </c>
      <c r="Y157" s="17">
        <v>0.26599494564141601</v>
      </c>
      <c r="Z157" s="17">
        <v>0.24892796680218199</v>
      </c>
      <c r="AA157" s="17">
        <v>0.220095459766599</v>
      </c>
      <c r="AB157" s="17">
        <v>0.25172785636606698</v>
      </c>
      <c r="AC157" s="17">
        <v>0.25879188740404502</v>
      </c>
      <c r="AD157" s="17">
        <v>0.24555488624850999</v>
      </c>
      <c r="AE157" s="17"/>
      <c r="AF157" s="17">
        <v>0.27268760180760498</v>
      </c>
      <c r="AG157" s="17">
        <v>0.21695263126756401</v>
      </c>
      <c r="AH157" s="17">
        <v>0.29238509001455099</v>
      </c>
      <c r="AI157" s="17">
        <v>0.225035668391416</v>
      </c>
      <c r="AJ157" s="17">
        <v>0.23353491636888701</v>
      </c>
      <c r="AK157" s="17">
        <v>0.22539610932260301</v>
      </c>
      <c r="AL157" s="17"/>
      <c r="AM157" s="17">
        <v>0.28831068052865999</v>
      </c>
      <c r="AN157" s="17">
        <v>0.28133941764371401</v>
      </c>
      <c r="AO157" s="17">
        <v>0.28214876488454699</v>
      </c>
      <c r="AP157" s="17">
        <v>0.26604847770564999</v>
      </c>
      <c r="AQ157" s="17">
        <v>0.26318897753773901</v>
      </c>
      <c r="AR157" s="17">
        <v>0.221779326197933</v>
      </c>
      <c r="AS157" s="17">
        <v>0.21842722713787499</v>
      </c>
      <c r="AT157" s="17">
        <v>0.27207817353590602</v>
      </c>
      <c r="AU157" s="17">
        <v>0.22154543984380701</v>
      </c>
      <c r="AV157" s="17">
        <v>0.278985793202565</v>
      </c>
      <c r="AW157" s="17">
        <v>0.17631825381221</v>
      </c>
      <c r="AX157" s="17">
        <v>0.201695739447216</v>
      </c>
      <c r="AY157" s="17">
        <v>0.26847461849031301</v>
      </c>
      <c r="AZ157" s="17">
        <v>9.4833735503440195E-2</v>
      </c>
      <c r="BA157" s="17">
        <v>0.25397240676454802</v>
      </c>
      <c r="BB157" s="17">
        <v>0.112161506105626</v>
      </c>
      <c r="BC157" s="17"/>
      <c r="BD157" s="17">
        <v>0.210992657699721</v>
      </c>
      <c r="BE157" s="17">
        <v>0.251928438502731</v>
      </c>
      <c r="BF157" s="17">
        <v>0.25351177592956298</v>
      </c>
      <c r="BG157" s="17"/>
      <c r="BH157" s="17">
        <v>0.25157674246588002</v>
      </c>
      <c r="BI157" s="17">
        <v>0.18845738002053</v>
      </c>
      <c r="BJ157" s="17">
        <v>0.18096063271437901</v>
      </c>
      <c r="BK157" s="17"/>
      <c r="BL157" s="17">
        <v>0.206670592547196</v>
      </c>
      <c r="BM157" s="17">
        <v>0.206756642930252</v>
      </c>
      <c r="BN157" s="17">
        <v>0.13888130117957601</v>
      </c>
      <c r="BO157" s="17"/>
      <c r="BP157" s="17">
        <v>0.220027640752232</v>
      </c>
      <c r="BQ157" s="17">
        <v>0.25221507992748099</v>
      </c>
      <c r="BR157" s="17"/>
      <c r="BS157" s="17">
        <v>0.17920170191645199</v>
      </c>
      <c r="BT157" s="17">
        <v>0.23281064026821599</v>
      </c>
      <c r="BU157" s="17">
        <v>0.25134067317172298</v>
      </c>
      <c r="BV157" s="17">
        <v>0.24140110964638101</v>
      </c>
      <c r="BW157" s="17"/>
      <c r="BX157" s="17">
        <v>0.243486145073743</v>
      </c>
      <c r="BY157" s="17">
        <v>0.17132357142854299</v>
      </c>
      <c r="BZ157" s="17">
        <v>0.24482849085539901</v>
      </c>
      <c r="CA157" s="17"/>
      <c r="CB157" s="17">
        <v>0.24478699066333601</v>
      </c>
      <c r="CC157" s="17">
        <v>0.120244061565699</v>
      </c>
      <c r="CD157" s="17">
        <v>0.34223129346603498</v>
      </c>
      <c r="CE157" s="17">
        <v>0.247852477650015</v>
      </c>
      <c r="CF157" s="17">
        <v>0.11327718995982</v>
      </c>
      <c r="CG157" s="17">
        <v>0.32700565142543597</v>
      </c>
      <c r="CH157" s="17"/>
      <c r="CI157" s="17">
        <v>0.253798124137321</v>
      </c>
      <c r="CJ157" s="17">
        <v>0.20913808095761</v>
      </c>
      <c r="CK157" s="17">
        <v>0.40201309807944502</v>
      </c>
      <c r="CL157" s="17">
        <v>0.21369293206571799</v>
      </c>
    </row>
    <row r="158" spans="2:90" x14ac:dyDescent="0.35">
      <c r="B158" t="s">
        <v>179</v>
      </c>
      <c r="C158" s="17">
        <v>0.23727853662270301</v>
      </c>
      <c r="D158" s="17">
        <v>0.232009715131616</v>
      </c>
      <c r="E158" s="17">
        <v>0.243373676658241</v>
      </c>
      <c r="F158" s="17"/>
      <c r="G158" s="17">
        <v>0.23757642637690099</v>
      </c>
      <c r="H158" s="17">
        <v>0.25754526376095799</v>
      </c>
      <c r="I158" s="17">
        <v>0.22577839631909799</v>
      </c>
      <c r="J158" s="17">
        <v>0.239480260109835</v>
      </c>
      <c r="K158" s="17">
        <v>0.22641924768018901</v>
      </c>
      <c r="L158" s="17">
        <v>0.220330620689243</v>
      </c>
      <c r="M158" s="17">
        <v>0.240885427892508</v>
      </c>
      <c r="N158" s="17">
        <v>0.267604690937013</v>
      </c>
      <c r="O158" s="17">
        <v>0.219421346983696</v>
      </c>
      <c r="P158" s="17"/>
      <c r="Q158" s="17">
        <v>0.25748991070494898</v>
      </c>
      <c r="R158" s="17">
        <v>0.20171234634934801</v>
      </c>
      <c r="S158" s="17">
        <v>0.214078180880799</v>
      </c>
      <c r="T158" s="17">
        <v>0.236715447758332</v>
      </c>
      <c r="U158" s="17"/>
      <c r="V158" s="17">
        <v>0.22715075297125401</v>
      </c>
      <c r="W158" s="17">
        <v>0.26175053950933302</v>
      </c>
      <c r="X158" s="17">
        <v>0.22667475443506299</v>
      </c>
      <c r="Y158" s="17">
        <v>0.223894451167932</v>
      </c>
      <c r="Z158" s="17">
        <v>0.192340008039765</v>
      </c>
      <c r="AA158" s="17">
        <v>0.25204706182144798</v>
      </c>
      <c r="AB158" s="17">
        <v>0.241878882900815</v>
      </c>
      <c r="AC158" s="17">
        <v>0.245851030064974</v>
      </c>
      <c r="AD158" s="17">
        <v>0.25112047711235902</v>
      </c>
      <c r="AE158" s="17"/>
      <c r="AF158" s="17">
        <v>0.234154144013208</v>
      </c>
      <c r="AG158" s="17">
        <v>0.242855757105535</v>
      </c>
      <c r="AH158" s="17">
        <v>0.198876912332204</v>
      </c>
      <c r="AI158" s="17">
        <v>0.25447575449114801</v>
      </c>
      <c r="AJ158" s="17">
        <v>0.24449154603301401</v>
      </c>
      <c r="AK158" s="17">
        <v>0.239729809432775</v>
      </c>
      <c r="AL158" s="17"/>
      <c r="AM158" s="17">
        <v>0.15944599483115199</v>
      </c>
      <c r="AN158" s="17">
        <v>0.26524300084712499</v>
      </c>
      <c r="AO158" s="17">
        <v>0.22223132251792499</v>
      </c>
      <c r="AP158" s="17">
        <v>0.26991387463592398</v>
      </c>
      <c r="AQ158" s="17">
        <v>0.22177238661472601</v>
      </c>
      <c r="AR158" s="17">
        <v>0.24331452178188701</v>
      </c>
      <c r="AS158" s="17">
        <v>0.25076405152346998</v>
      </c>
      <c r="AT158" s="17">
        <v>0.19687711151632001</v>
      </c>
      <c r="AU158" s="17">
        <v>0.25339073385121902</v>
      </c>
      <c r="AV158" s="17">
        <v>0.270922418235016</v>
      </c>
      <c r="AW158" s="17">
        <v>0.24572640823472799</v>
      </c>
      <c r="AX158" s="17">
        <v>0.27368643260739201</v>
      </c>
      <c r="AY158" s="17">
        <v>0.25080527829496402</v>
      </c>
      <c r="AZ158" s="17">
        <v>0.224660641377189</v>
      </c>
      <c r="BA158" s="17">
        <v>0.14010107417003601</v>
      </c>
      <c r="BB158" s="17">
        <v>0.26062479068092698</v>
      </c>
      <c r="BC158" s="17"/>
      <c r="BD158" s="17">
        <v>0.23849675610611601</v>
      </c>
      <c r="BE158" s="17">
        <v>0.245261730417938</v>
      </c>
      <c r="BF158" s="17">
        <v>0.230136879138266</v>
      </c>
      <c r="BG158" s="17"/>
      <c r="BH158" s="17">
        <v>0.23571668909635299</v>
      </c>
      <c r="BI158" s="17">
        <v>0.22161540230714699</v>
      </c>
      <c r="BJ158" s="17">
        <v>0.26686228519542499</v>
      </c>
      <c r="BK158" s="17"/>
      <c r="BL158" s="17">
        <v>0.30758274153931803</v>
      </c>
      <c r="BM158" s="17">
        <v>0.25201788441060602</v>
      </c>
      <c r="BN158" s="17">
        <v>0.18274300857643599</v>
      </c>
      <c r="BO158" s="17"/>
      <c r="BP158" s="17">
        <v>0.27603536154987601</v>
      </c>
      <c r="BQ158" s="17">
        <v>0.22421657503971601</v>
      </c>
      <c r="BR158" s="17"/>
      <c r="BS158" s="17">
        <v>0.26065748739963202</v>
      </c>
      <c r="BT158" s="17">
        <v>0.24696944271452201</v>
      </c>
      <c r="BU158" s="17">
        <v>0.24431656710767499</v>
      </c>
      <c r="BV158" s="17">
        <v>0.22759384460295201</v>
      </c>
      <c r="BW158" s="17"/>
      <c r="BX158" s="17">
        <v>0.215654141986208</v>
      </c>
      <c r="BY158" s="17">
        <v>0.29649212985343099</v>
      </c>
      <c r="BZ158" s="17">
        <v>0.23578213802648099</v>
      </c>
      <c r="CA158" s="17"/>
      <c r="CB158" s="17">
        <v>0.25899925515753303</v>
      </c>
      <c r="CC158" s="17">
        <v>0.21317165152621201</v>
      </c>
      <c r="CD158" s="17">
        <v>0.218441813009813</v>
      </c>
      <c r="CE158" s="17">
        <v>0.29969632619167003</v>
      </c>
      <c r="CF158" s="17">
        <v>0.229228584710022</v>
      </c>
      <c r="CG158" s="17">
        <v>0.20443438291839</v>
      </c>
      <c r="CH158" s="17"/>
      <c r="CI158" s="17">
        <v>0.23192946328722899</v>
      </c>
      <c r="CJ158" s="17">
        <v>0.23786157988524301</v>
      </c>
      <c r="CK158" s="17">
        <v>0.21754650454801899</v>
      </c>
      <c r="CL158" s="17">
        <v>0.24338678115909901</v>
      </c>
    </row>
    <row r="159" spans="2:90" x14ac:dyDescent="0.35">
      <c r="B159" t="s">
        <v>180</v>
      </c>
      <c r="C159" s="17">
        <v>0.16249227170238101</v>
      </c>
      <c r="D159" s="17">
        <v>0.170655408929164</v>
      </c>
      <c r="E159" s="17">
        <v>0.15623265041481901</v>
      </c>
      <c r="F159" s="17"/>
      <c r="G159" s="17">
        <v>0.153525069859449</v>
      </c>
      <c r="H159" s="17">
        <v>0.114815684969576</v>
      </c>
      <c r="I159" s="17">
        <v>0.138119829897135</v>
      </c>
      <c r="J159" s="17">
        <v>0.188157551502045</v>
      </c>
      <c r="K159" s="17">
        <v>0.18216907939975699</v>
      </c>
      <c r="L159" s="17">
        <v>0.15776751699408101</v>
      </c>
      <c r="M159" s="17">
        <v>0.18361370168034599</v>
      </c>
      <c r="N159" s="17">
        <v>0.159448585112927</v>
      </c>
      <c r="O159" s="17">
        <v>0.181044310910316</v>
      </c>
      <c r="P159" s="17"/>
      <c r="Q159" s="17">
        <v>0.16609640649760801</v>
      </c>
      <c r="R159" s="17">
        <v>0.17646970861364999</v>
      </c>
      <c r="S159" s="17">
        <v>0.202256165249348</v>
      </c>
      <c r="T159" s="17">
        <v>0.16336637674985899</v>
      </c>
      <c r="U159" s="17"/>
      <c r="V159" s="17">
        <v>0.17397360215444099</v>
      </c>
      <c r="W159" s="17">
        <v>0.19237579510693301</v>
      </c>
      <c r="X159" s="17">
        <v>0.120266103526255</v>
      </c>
      <c r="Y159" s="17">
        <v>0.15103711413686799</v>
      </c>
      <c r="Z159" s="17">
        <v>0.17102514688221901</v>
      </c>
      <c r="AA159" s="17">
        <v>0.15908624792595899</v>
      </c>
      <c r="AB159" s="17">
        <v>0.15862862542602199</v>
      </c>
      <c r="AC159" s="17">
        <v>0.15658429621972</v>
      </c>
      <c r="AD159" s="17">
        <v>0.15517890463202799</v>
      </c>
      <c r="AE159" s="17"/>
      <c r="AF159" s="17">
        <v>0.147411501480991</v>
      </c>
      <c r="AG159" s="17">
        <v>0.18822100315295501</v>
      </c>
      <c r="AH159" s="17">
        <v>0.13187061433008801</v>
      </c>
      <c r="AI159" s="17">
        <v>0.127267155050207</v>
      </c>
      <c r="AJ159" s="17">
        <v>0.180710682592259</v>
      </c>
      <c r="AK159" s="17">
        <v>0.16079807519275199</v>
      </c>
      <c r="AL159" s="17"/>
      <c r="AM159" s="17">
        <v>0.117680135791804</v>
      </c>
      <c r="AN159" s="17">
        <v>0.11659868898607</v>
      </c>
      <c r="AO159" s="17">
        <v>7.2201706522936698E-2</v>
      </c>
      <c r="AP159" s="17">
        <v>0.178470855271505</v>
      </c>
      <c r="AQ159" s="17">
        <v>0.16632567341728799</v>
      </c>
      <c r="AR159" s="17">
        <v>0.22233634903071001</v>
      </c>
      <c r="AS159" s="17">
        <v>0.194100176363323</v>
      </c>
      <c r="AT159" s="17">
        <v>0.18192704895882</v>
      </c>
      <c r="AU159" s="17">
        <v>0.164267618110155</v>
      </c>
      <c r="AV159" s="17">
        <v>0.13763064426170299</v>
      </c>
      <c r="AW159" s="17">
        <v>0.15083106992512399</v>
      </c>
      <c r="AX159" s="17">
        <v>0.18504626396509299</v>
      </c>
      <c r="AY159" s="17">
        <v>0.153628462920293</v>
      </c>
      <c r="AZ159" s="17">
        <v>0.204102928683354</v>
      </c>
      <c r="BA159" s="17">
        <v>0.108146781654453</v>
      </c>
      <c r="BB159" s="17">
        <v>0.25329900288998097</v>
      </c>
      <c r="BC159" s="17"/>
      <c r="BD159" s="17">
        <v>0.19241809758978401</v>
      </c>
      <c r="BE159" s="17">
        <v>0.13171210599260699</v>
      </c>
      <c r="BF159" s="17">
        <v>0.16591152287910901</v>
      </c>
      <c r="BG159" s="17"/>
      <c r="BH159" s="17">
        <v>0.164289605247118</v>
      </c>
      <c r="BI159" s="17">
        <v>0.17209267573901399</v>
      </c>
      <c r="BJ159" s="17">
        <v>0.195979160720478</v>
      </c>
      <c r="BK159" s="17"/>
      <c r="BL159" s="17">
        <v>0.125885180894901</v>
      </c>
      <c r="BM159" s="17">
        <v>0.201162746974685</v>
      </c>
      <c r="BN159" s="17">
        <v>0.25784860574540602</v>
      </c>
      <c r="BO159" s="17"/>
      <c r="BP159" s="17">
        <v>0.15405691935513199</v>
      </c>
      <c r="BQ159" s="17">
        <v>0.157410730117063</v>
      </c>
      <c r="BR159" s="17"/>
      <c r="BS159" s="17">
        <v>0.17556867292624401</v>
      </c>
      <c r="BT159" s="17">
        <v>0.162985469489486</v>
      </c>
      <c r="BU159" s="17">
        <v>0.16473757558334301</v>
      </c>
      <c r="BV159" s="17">
        <v>0.15749011093144699</v>
      </c>
      <c r="BW159" s="17"/>
      <c r="BX159" s="17">
        <v>0.21483698357655001</v>
      </c>
      <c r="BY159" s="17">
        <v>0.118968099576533</v>
      </c>
      <c r="BZ159" s="17">
        <v>0.159981134911198</v>
      </c>
      <c r="CA159" s="17"/>
      <c r="CB159" s="17">
        <v>0.161158871364841</v>
      </c>
      <c r="CC159" s="17">
        <v>0.26586149283192201</v>
      </c>
      <c r="CD159" s="17">
        <v>8.4388856937561499E-2</v>
      </c>
      <c r="CE159" s="17">
        <v>0.17246012302124999</v>
      </c>
      <c r="CF159" s="17">
        <v>0.20663738285087499</v>
      </c>
      <c r="CG159" s="17">
        <v>0.10966603487427901</v>
      </c>
      <c r="CH159" s="17"/>
      <c r="CI159" s="17">
        <v>0.15478845958408499</v>
      </c>
      <c r="CJ159" s="17">
        <v>0.14825965707309599</v>
      </c>
      <c r="CK159" s="17">
        <v>0.124329563194361</v>
      </c>
      <c r="CL159" s="17">
        <v>0.18277249917016999</v>
      </c>
    </row>
    <row r="160" spans="2:90" x14ac:dyDescent="0.35">
      <c r="B160" t="s">
        <v>181</v>
      </c>
      <c r="C160" s="17">
        <v>0.17149902809525899</v>
      </c>
      <c r="D160" s="17">
        <v>0.18445417000602601</v>
      </c>
      <c r="E160" s="17">
        <v>0.160688020036026</v>
      </c>
      <c r="F160" s="17"/>
      <c r="G160" s="17">
        <v>0.19061593382459899</v>
      </c>
      <c r="H160" s="17">
        <v>0.16860101989318299</v>
      </c>
      <c r="I160" s="17">
        <v>0.15327861239947499</v>
      </c>
      <c r="J160" s="17">
        <v>0.110605777074231</v>
      </c>
      <c r="K160" s="17">
        <v>0.170118201028055</v>
      </c>
      <c r="L160" s="17">
        <v>0.16434134124908001</v>
      </c>
      <c r="M160" s="17">
        <v>0.233931032495896</v>
      </c>
      <c r="N160" s="17">
        <v>0.16013071483138</v>
      </c>
      <c r="O160" s="17">
        <v>0.18681141358904399</v>
      </c>
      <c r="P160" s="17"/>
      <c r="Q160" s="17">
        <v>0.17112567274528101</v>
      </c>
      <c r="R160" s="17">
        <v>0.28915552375799802</v>
      </c>
      <c r="S160" s="17">
        <v>0.15865525948362899</v>
      </c>
      <c r="T160" s="17">
        <v>0.16539563906725699</v>
      </c>
      <c r="U160" s="17"/>
      <c r="V160" s="17">
        <v>0.19835430395602899</v>
      </c>
      <c r="W160" s="17">
        <v>0.15378291715189099</v>
      </c>
      <c r="X160" s="17">
        <v>0.16145117710014001</v>
      </c>
      <c r="Y160" s="17">
        <v>0.16963467733406101</v>
      </c>
      <c r="Z160" s="17">
        <v>0.16702926578207899</v>
      </c>
      <c r="AA160" s="17">
        <v>0.165612985472711</v>
      </c>
      <c r="AB160" s="17">
        <v>0.167312822133348</v>
      </c>
      <c r="AC160" s="17">
        <v>0.15924037704055999</v>
      </c>
      <c r="AD160" s="17">
        <v>0.18278407086947199</v>
      </c>
      <c r="AE160" s="17"/>
      <c r="AF160" s="17">
        <v>0.117736184780928</v>
      </c>
      <c r="AG160" s="17">
        <v>0.16656729396990499</v>
      </c>
      <c r="AH160" s="17">
        <v>0.13462147033181199</v>
      </c>
      <c r="AI160" s="17">
        <v>0.24617009140539001</v>
      </c>
      <c r="AJ160" s="17">
        <v>0.16514975044150401</v>
      </c>
      <c r="AK160" s="17">
        <v>0.215059379633153</v>
      </c>
      <c r="AL160" s="17"/>
      <c r="AM160" s="17">
        <v>0.18821067301597499</v>
      </c>
      <c r="AN160" s="17">
        <v>0.117533221917158</v>
      </c>
      <c r="AO160" s="17">
        <v>0.15758797983306899</v>
      </c>
      <c r="AP160" s="17">
        <v>8.3549768410394298E-2</v>
      </c>
      <c r="AQ160" s="17">
        <v>0.13883438072981699</v>
      </c>
      <c r="AR160" s="17">
        <v>0.14641919465401701</v>
      </c>
      <c r="AS160" s="17">
        <v>0.22571528036924299</v>
      </c>
      <c r="AT160" s="17">
        <v>0.207532770326046</v>
      </c>
      <c r="AU160" s="17">
        <v>0.122209597572861</v>
      </c>
      <c r="AV160" s="17">
        <v>0.156595074593506</v>
      </c>
      <c r="AW160" s="17">
        <v>0.26931793583792701</v>
      </c>
      <c r="AX160" s="17">
        <v>0.20583952627542801</v>
      </c>
      <c r="AY160" s="17">
        <v>0.14781634239570501</v>
      </c>
      <c r="AZ160" s="17">
        <v>0.30440109747185201</v>
      </c>
      <c r="BA160" s="17">
        <v>0.22834736976363601</v>
      </c>
      <c r="BB160" s="17">
        <v>0.25657801312515299</v>
      </c>
      <c r="BC160" s="17"/>
      <c r="BD160" s="17">
        <v>0.17962480669474601</v>
      </c>
      <c r="BE160" s="17">
        <v>0.15548605638118601</v>
      </c>
      <c r="BF160" s="17">
        <v>0.17827755470350801</v>
      </c>
      <c r="BG160" s="17"/>
      <c r="BH160" s="17">
        <v>0.16825237224836001</v>
      </c>
      <c r="BI160" s="17">
        <v>0.25105292955020703</v>
      </c>
      <c r="BJ160" s="17">
        <v>0.15175457785692401</v>
      </c>
      <c r="BK160" s="17"/>
      <c r="BL160" s="17">
        <v>0.17641346029919799</v>
      </c>
      <c r="BM160" s="17">
        <v>0.22547637886678801</v>
      </c>
      <c r="BN160" s="17">
        <v>0.28381703068594599</v>
      </c>
      <c r="BO160" s="17"/>
      <c r="BP160" s="17">
        <v>0.18566377473611201</v>
      </c>
      <c r="BQ160" s="17">
        <v>0.17399971069068501</v>
      </c>
      <c r="BR160" s="17"/>
      <c r="BS160" s="17">
        <v>0.21417208213625999</v>
      </c>
      <c r="BT160" s="17">
        <v>0.153929863847941</v>
      </c>
      <c r="BU160" s="17">
        <v>0.118388538285102</v>
      </c>
      <c r="BV160" s="17">
        <v>0.20424307158016899</v>
      </c>
      <c r="BW160" s="17"/>
      <c r="BX160" s="17">
        <v>0.17672744991046899</v>
      </c>
      <c r="BY160" s="17">
        <v>0.17351115936803199</v>
      </c>
      <c r="BZ160" s="17">
        <v>0.17085741013492001</v>
      </c>
      <c r="CA160" s="17"/>
      <c r="CB160" s="17">
        <v>0.13107333113615999</v>
      </c>
      <c r="CC160" s="17">
        <v>0.35734900747899401</v>
      </c>
      <c r="CD160" s="17">
        <v>5.4084193404166099E-2</v>
      </c>
      <c r="CE160" s="17">
        <v>0.11412736175954299</v>
      </c>
      <c r="CF160" s="17">
        <v>0.38952403519249101</v>
      </c>
      <c r="CG160" s="17">
        <v>5.6868295120287599E-2</v>
      </c>
      <c r="CH160" s="17"/>
      <c r="CI160" s="17">
        <v>0.15167117822875401</v>
      </c>
      <c r="CJ160" s="17">
        <v>0.220088165043759</v>
      </c>
      <c r="CK160" s="17">
        <v>4.7264352914985402E-2</v>
      </c>
      <c r="CL160" s="17">
        <v>0.18035772413565199</v>
      </c>
    </row>
    <row r="161" spans="2:90" x14ac:dyDescent="0.35"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</row>
    <row r="162" spans="2:90" x14ac:dyDescent="0.35">
      <c r="B162" s="6" t="s">
        <v>184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</row>
    <row r="163" spans="2:90" x14ac:dyDescent="0.35">
      <c r="B163" s="24" t="s">
        <v>130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</row>
    <row r="164" spans="2:90" x14ac:dyDescent="0.35">
      <c r="B164" t="s">
        <v>175</v>
      </c>
      <c r="C164" s="17">
        <v>7.7596169935212594E-2</v>
      </c>
      <c r="D164" s="17">
        <v>9.5709789845325396E-2</v>
      </c>
      <c r="E164" s="17">
        <v>6.0937591603714099E-2</v>
      </c>
      <c r="F164" s="17"/>
      <c r="G164" s="17">
        <v>0.107631039705088</v>
      </c>
      <c r="H164" s="17">
        <v>7.9783749770231394E-2</v>
      </c>
      <c r="I164" s="17">
        <v>8.1238865513312997E-2</v>
      </c>
      <c r="J164" s="17">
        <v>6.92215822503848E-2</v>
      </c>
      <c r="K164" s="17">
        <v>8.6341606550855404E-2</v>
      </c>
      <c r="L164" s="17">
        <v>3.7665319885856599E-2</v>
      </c>
      <c r="M164" s="17">
        <v>7.0210070193024998E-2</v>
      </c>
      <c r="N164" s="17">
        <v>7.5751502213817504E-2</v>
      </c>
      <c r="O164" s="17">
        <v>9.1517325823216603E-2</v>
      </c>
      <c r="P164" s="17"/>
      <c r="Q164" s="17">
        <v>6.7623118698094398E-2</v>
      </c>
      <c r="R164" s="17">
        <v>0.15227105226225701</v>
      </c>
      <c r="S164" s="17">
        <v>0.109351539826434</v>
      </c>
      <c r="T164" s="17">
        <v>7.2769278604982196E-2</v>
      </c>
      <c r="U164" s="17"/>
      <c r="V164" s="17">
        <v>0.113131089294769</v>
      </c>
      <c r="W164" s="17">
        <v>5.4091061128086801E-2</v>
      </c>
      <c r="X164" s="17">
        <v>3.8155115531888301E-2</v>
      </c>
      <c r="Y164" s="17">
        <v>9.5717633671933006E-2</v>
      </c>
      <c r="Z164" s="17">
        <v>8.9566346145526304E-2</v>
      </c>
      <c r="AA164" s="17">
        <v>8.4895365678281196E-2</v>
      </c>
      <c r="AB164" s="17">
        <v>7.7380468309833902E-2</v>
      </c>
      <c r="AC164" s="17">
        <v>3.5278415510017501E-2</v>
      </c>
      <c r="AD164" s="17">
        <v>7.5969418466020094E-2</v>
      </c>
      <c r="AE164" s="17"/>
      <c r="AF164" s="17">
        <v>6.8275878450305805E-2</v>
      </c>
      <c r="AG164" s="17">
        <v>7.4487246202540894E-2</v>
      </c>
      <c r="AH164" s="17">
        <v>7.6793072525351905E-2</v>
      </c>
      <c r="AI164" s="17">
        <v>5.90283514263562E-2</v>
      </c>
      <c r="AJ164" s="17">
        <v>7.3290013293136502E-2</v>
      </c>
      <c r="AK164" s="17">
        <v>9.1356708028167505E-2</v>
      </c>
      <c r="AL164" s="17"/>
      <c r="AM164" s="17">
        <v>6.8385750386116398E-2</v>
      </c>
      <c r="AN164" s="17">
        <v>6.5962068051571093E-2</v>
      </c>
      <c r="AO164" s="17">
        <v>6.9095738269951398E-2</v>
      </c>
      <c r="AP164" s="17">
        <v>6.1830720079003899E-2</v>
      </c>
      <c r="AQ164" s="17">
        <v>0.101877847894474</v>
      </c>
      <c r="AR164" s="17">
        <v>4.9106632102651503E-2</v>
      </c>
      <c r="AS164" s="17">
        <v>8.7584539674002398E-2</v>
      </c>
      <c r="AT164" s="17">
        <v>8.4899017247387507E-2</v>
      </c>
      <c r="AU164" s="17">
        <v>7.40218486026228E-2</v>
      </c>
      <c r="AV164" s="17">
        <v>0.113431363855961</v>
      </c>
      <c r="AW164" s="17">
        <v>7.8810457185270105E-2</v>
      </c>
      <c r="AX164" s="17">
        <v>8.2163904682183694E-2</v>
      </c>
      <c r="AY164" s="17">
        <v>9.6340697688136495E-2</v>
      </c>
      <c r="AZ164" s="17">
        <v>7.7478379169948805E-2</v>
      </c>
      <c r="BA164" s="17">
        <v>8.5975460821353697E-2</v>
      </c>
      <c r="BB164" s="17">
        <v>0.14420897194381799</v>
      </c>
      <c r="BC164" s="17"/>
      <c r="BD164" s="17">
        <v>7.4838313408190596E-2</v>
      </c>
      <c r="BE164" s="17">
        <v>7.5030256238574206E-2</v>
      </c>
      <c r="BF164" s="17">
        <v>8.2685492559867499E-2</v>
      </c>
      <c r="BG164" s="17"/>
      <c r="BH164" s="17">
        <v>6.8234482728899704E-2</v>
      </c>
      <c r="BI164" s="17">
        <v>0.134163201793113</v>
      </c>
      <c r="BJ164" s="17">
        <v>8.9296873315096795E-2</v>
      </c>
      <c r="BK164" s="17"/>
      <c r="BL164" s="17">
        <v>4.7997589131252801E-2</v>
      </c>
      <c r="BM164" s="17">
        <v>9.2098356998828804E-2</v>
      </c>
      <c r="BN164" s="17">
        <v>9.8304904904507995E-2</v>
      </c>
      <c r="BO164" s="17"/>
      <c r="BP164" s="17">
        <v>7.7429459025534303E-2</v>
      </c>
      <c r="BQ164" s="17">
        <v>7.6420581348816005E-2</v>
      </c>
      <c r="BR164" s="17"/>
      <c r="BS164" s="17">
        <v>9.4181877150807003E-2</v>
      </c>
      <c r="BT164" s="17">
        <v>9.4342533175609603E-2</v>
      </c>
      <c r="BU164" s="17">
        <v>4.4151641275226701E-2</v>
      </c>
      <c r="BV164" s="17">
        <v>8.5290198288292401E-2</v>
      </c>
      <c r="BW164" s="17"/>
      <c r="BX164" s="17">
        <v>6.8353939653507001E-2</v>
      </c>
      <c r="BY164" s="17">
        <v>6.0708678572994702E-2</v>
      </c>
      <c r="BZ164" s="17">
        <v>7.9549525562155401E-2</v>
      </c>
      <c r="CA164" s="17"/>
      <c r="CB164" s="17">
        <v>2.4949505045643899E-2</v>
      </c>
      <c r="CC164" s="17">
        <v>0.168096099783136</v>
      </c>
      <c r="CD164" s="17">
        <v>3.4217443235170703E-2</v>
      </c>
      <c r="CE164" s="17">
        <v>4.5833978974284199E-2</v>
      </c>
      <c r="CF164" s="17">
        <v>0.12835311494799501</v>
      </c>
      <c r="CG164" s="17">
        <v>9.1860107943711605E-2</v>
      </c>
      <c r="CH164" s="17"/>
      <c r="CI164" s="17">
        <v>0.108554852196039</v>
      </c>
      <c r="CJ164" s="17">
        <v>7.3884377902402001E-2</v>
      </c>
      <c r="CK164" s="17">
        <v>5.6388265169977497E-2</v>
      </c>
      <c r="CL164" s="17">
        <v>7.8484624331376998E-2</v>
      </c>
    </row>
    <row r="165" spans="2:90" x14ac:dyDescent="0.35">
      <c r="B165" t="s">
        <v>176</v>
      </c>
      <c r="C165" s="17">
        <v>8.78200849882141E-2</v>
      </c>
      <c r="D165" s="17">
        <v>9.8805914874035505E-2</v>
      </c>
      <c r="E165" s="17">
        <v>7.7564142496250099E-2</v>
      </c>
      <c r="F165" s="17"/>
      <c r="G165" s="17">
        <v>9.7056328951285006E-2</v>
      </c>
      <c r="H165" s="17">
        <v>9.7548864001954103E-2</v>
      </c>
      <c r="I165" s="17">
        <v>8.1864284956114003E-2</v>
      </c>
      <c r="J165" s="17">
        <v>7.9836685193570595E-2</v>
      </c>
      <c r="K165" s="17">
        <v>7.1834371311099904E-2</v>
      </c>
      <c r="L165" s="17">
        <v>8.8187980156745394E-2</v>
      </c>
      <c r="M165" s="17">
        <v>0.113105767298933</v>
      </c>
      <c r="N165" s="17">
        <v>9.2775132308142105E-2</v>
      </c>
      <c r="O165" s="17">
        <v>6.8157240109205097E-2</v>
      </c>
      <c r="P165" s="17"/>
      <c r="Q165" s="17">
        <v>7.3729266007610594E-2</v>
      </c>
      <c r="R165" s="17">
        <v>9.3442507674265998E-2</v>
      </c>
      <c r="S165" s="17">
        <v>0.108402482507412</v>
      </c>
      <c r="T165" s="17">
        <v>8.7779167947867401E-2</v>
      </c>
      <c r="U165" s="17"/>
      <c r="V165" s="17">
        <v>7.6512994554736993E-2</v>
      </c>
      <c r="W165" s="17">
        <v>0.109345623824653</v>
      </c>
      <c r="X165" s="17">
        <v>7.97084288151024E-2</v>
      </c>
      <c r="Y165" s="17">
        <v>0.1194301922946</v>
      </c>
      <c r="Z165" s="17">
        <v>8.0738353684480402E-2</v>
      </c>
      <c r="AA165" s="17">
        <v>8.5971525573015906E-2</v>
      </c>
      <c r="AB165" s="17">
        <v>8.1899171809456203E-2</v>
      </c>
      <c r="AC165" s="17">
        <v>5.5510355077178497E-2</v>
      </c>
      <c r="AD165" s="17">
        <v>7.9118285403970007E-2</v>
      </c>
      <c r="AE165" s="17"/>
      <c r="AF165" s="17">
        <v>6.9677813326610799E-2</v>
      </c>
      <c r="AG165" s="17">
        <v>9.95252505996186E-2</v>
      </c>
      <c r="AH165" s="17">
        <v>7.1598344300923794E-2</v>
      </c>
      <c r="AI165" s="17">
        <v>9.0408378603452702E-2</v>
      </c>
      <c r="AJ165" s="17">
        <v>9.5971779113035199E-2</v>
      </c>
      <c r="AK165" s="17">
        <v>9.2948158190615499E-2</v>
      </c>
      <c r="AL165" s="17"/>
      <c r="AM165" s="17">
        <v>9.9544788294378003E-2</v>
      </c>
      <c r="AN165" s="17">
        <v>7.5539919184009E-2</v>
      </c>
      <c r="AO165" s="17">
        <v>6.2897648678704898E-2</v>
      </c>
      <c r="AP165" s="17">
        <v>9.6798385933271502E-2</v>
      </c>
      <c r="AQ165" s="17">
        <v>9.8785844288109895E-2</v>
      </c>
      <c r="AR165" s="17">
        <v>0.103554364930616</v>
      </c>
      <c r="AS165" s="17">
        <v>6.8318473997088194E-2</v>
      </c>
      <c r="AT165" s="17">
        <v>8.3592946421381598E-2</v>
      </c>
      <c r="AU165" s="17">
        <v>0.11519035962338101</v>
      </c>
      <c r="AV165" s="17">
        <v>8.2740415963031902E-2</v>
      </c>
      <c r="AW165" s="17">
        <v>8.8138027251481704E-2</v>
      </c>
      <c r="AX165" s="17">
        <v>8.1007249753765706E-2</v>
      </c>
      <c r="AY165" s="17">
        <v>7.9821658648198804E-2</v>
      </c>
      <c r="AZ165" s="17">
        <v>0.109819425281729</v>
      </c>
      <c r="BA165" s="17">
        <v>8.2732246495247505E-2</v>
      </c>
      <c r="BB165" s="17">
        <v>0.10107261801614099</v>
      </c>
      <c r="BC165" s="17"/>
      <c r="BD165" s="17">
        <v>9.2136564256620507E-2</v>
      </c>
      <c r="BE165" s="17">
        <v>7.9638552959035394E-2</v>
      </c>
      <c r="BF165" s="17">
        <v>8.9114497592606007E-2</v>
      </c>
      <c r="BG165" s="17"/>
      <c r="BH165" s="17">
        <v>8.8335126853755094E-2</v>
      </c>
      <c r="BI165" s="17">
        <v>9.6404095864546693E-2</v>
      </c>
      <c r="BJ165" s="17">
        <v>9.3050489315671406E-2</v>
      </c>
      <c r="BK165" s="17"/>
      <c r="BL165" s="17">
        <v>8.9300072854368903E-2</v>
      </c>
      <c r="BM165" s="17">
        <v>0.105237036336432</v>
      </c>
      <c r="BN165" s="17">
        <v>9.1441286231275204E-2</v>
      </c>
      <c r="BO165" s="17"/>
      <c r="BP165" s="17">
        <v>8.8080981335998704E-2</v>
      </c>
      <c r="BQ165" s="17">
        <v>8.8345945480451202E-2</v>
      </c>
      <c r="BR165" s="17"/>
      <c r="BS165" s="17">
        <v>8.2332645503533294E-2</v>
      </c>
      <c r="BT165" s="17">
        <v>0.102713388857319</v>
      </c>
      <c r="BU165" s="17">
        <v>8.1973702248232305E-2</v>
      </c>
      <c r="BV165" s="17">
        <v>8.4661136062545994E-2</v>
      </c>
      <c r="BW165" s="17"/>
      <c r="BX165" s="17">
        <v>8.3269930048039495E-2</v>
      </c>
      <c r="BY165" s="17">
        <v>6.4675295930463297E-2</v>
      </c>
      <c r="BZ165" s="17">
        <v>8.9693116799507602E-2</v>
      </c>
      <c r="CA165" s="17"/>
      <c r="CB165" s="17">
        <v>2.7281195934855101E-2</v>
      </c>
      <c r="CC165" s="17">
        <v>0.15554917051234199</v>
      </c>
      <c r="CD165" s="17">
        <v>4.6503780890250999E-2</v>
      </c>
      <c r="CE165" s="17">
        <v>9.1909022057539105E-2</v>
      </c>
      <c r="CF165" s="17">
        <v>0.109048891028279</v>
      </c>
      <c r="CG165" s="17">
        <v>0.12021375725714301</v>
      </c>
      <c r="CH165" s="17"/>
      <c r="CI165" s="17">
        <v>9.6970814566662303E-2</v>
      </c>
      <c r="CJ165" s="17">
        <v>7.61740725205831E-2</v>
      </c>
      <c r="CK165" s="17">
        <v>7.8022555186731096E-2</v>
      </c>
      <c r="CL165" s="17">
        <v>9.5243539056276805E-2</v>
      </c>
    </row>
    <row r="166" spans="2:90" x14ac:dyDescent="0.35">
      <c r="B166" t="s">
        <v>177</v>
      </c>
      <c r="C166" s="17">
        <v>0.13294062310177901</v>
      </c>
      <c r="D166" s="17">
        <v>0.13770971145782701</v>
      </c>
      <c r="E166" s="17">
        <v>0.127294275788951</v>
      </c>
      <c r="F166" s="17"/>
      <c r="G166" s="17">
        <v>0.13862820196102399</v>
      </c>
      <c r="H166" s="17">
        <v>0.14872045732367201</v>
      </c>
      <c r="I166" s="17">
        <v>0.13497433640669901</v>
      </c>
      <c r="J166" s="17">
        <v>0.11568979299592699</v>
      </c>
      <c r="K166" s="17">
        <v>0.123848219500414</v>
      </c>
      <c r="L166" s="17">
        <v>0.127029712025789</v>
      </c>
      <c r="M166" s="17">
        <v>0.14437071213997399</v>
      </c>
      <c r="N166" s="17">
        <v>0.13137107340983301</v>
      </c>
      <c r="O166" s="17">
        <v>0.13169269093752001</v>
      </c>
      <c r="P166" s="17"/>
      <c r="Q166" s="17">
        <v>0.160123928455912</v>
      </c>
      <c r="R166" s="17">
        <v>0.16291681019688001</v>
      </c>
      <c r="S166" s="17">
        <v>0.17825279934736099</v>
      </c>
      <c r="T166" s="17">
        <v>0.125301154136718</v>
      </c>
      <c r="U166" s="17"/>
      <c r="V166" s="17">
        <v>0.16776986781469599</v>
      </c>
      <c r="W166" s="17">
        <v>0.12510308783417701</v>
      </c>
      <c r="X166" s="17">
        <v>0.12636236171106599</v>
      </c>
      <c r="Y166" s="17">
        <v>0.125745222100238</v>
      </c>
      <c r="Z166" s="17">
        <v>7.86544685368918E-2</v>
      </c>
      <c r="AA166" s="17">
        <v>0.13324901276092299</v>
      </c>
      <c r="AB166" s="17">
        <v>0.135602256823563</v>
      </c>
      <c r="AC166" s="17">
        <v>0.14646543856323399</v>
      </c>
      <c r="AD166" s="17">
        <v>0.13965768816605201</v>
      </c>
      <c r="AE166" s="17"/>
      <c r="AF166" s="17">
        <v>0.108394582263046</v>
      </c>
      <c r="AG166" s="17">
        <v>0.141528510954811</v>
      </c>
      <c r="AH166" s="17">
        <v>0.133158431136217</v>
      </c>
      <c r="AI166" s="17">
        <v>9.5318039054524198E-2</v>
      </c>
      <c r="AJ166" s="17">
        <v>0.14019654772689399</v>
      </c>
      <c r="AK166" s="17">
        <v>0.14600926899057701</v>
      </c>
      <c r="AL166" s="17"/>
      <c r="AM166" s="17">
        <v>9.5836219505473802E-2</v>
      </c>
      <c r="AN166" s="17">
        <v>0.11941478118280199</v>
      </c>
      <c r="AO166" s="17">
        <v>0.131600874427657</v>
      </c>
      <c r="AP166" s="17">
        <v>0.12411226267217999</v>
      </c>
      <c r="AQ166" s="17">
        <v>0.13207258342622</v>
      </c>
      <c r="AR166" s="17">
        <v>0.13349836392907</v>
      </c>
      <c r="AS166" s="17">
        <v>0.108478963013067</v>
      </c>
      <c r="AT166" s="17">
        <v>0.171690683256746</v>
      </c>
      <c r="AU166" s="17">
        <v>0.139911502358012</v>
      </c>
      <c r="AV166" s="17">
        <v>0.14585691388142899</v>
      </c>
      <c r="AW166" s="17">
        <v>0.14967119687309</v>
      </c>
      <c r="AX166" s="17">
        <v>9.7354061547960405E-2</v>
      </c>
      <c r="AY166" s="17">
        <v>0.14134403721870301</v>
      </c>
      <c r="AZ166" s="17">
        <v>0.127998337210705</v>
      </c>
      <c r="BA166" s="17">
        <v>0.156214537447498</v>
      </c>
      <c r="BB166" s="17">
        <v>0.19754688851133001</v>
      </c>
      <c r="BC166" s="17"/>
      <c r="BD166" s="17">
        <v>0.14764858390893701</v>
      </c>
      <c r="BE166" s="17">
        <v>0.14353428860544701</v>
      </c>
      <c r="BF166" s="17">
        <v>0.11481830397421799</v>
      </c>
      <c r="BG166" s="17"/>
      <c r="BH166" s="17">
        <v>0.124297814285171</v>
      </c>
      <c r="BI166" s="17">
        <v>0.15566981923411799</v>
      </c>
      <c r="BJ166" s="17">
        <v>0.16449086850560199</v>
      </c>
      <c r="BK166" s="17"/>
      <c r="BL166" s="17">
        <v>0.15838391909997601</v>
      </c>
      <c r="BM166" s="17">
        <v>0.167708042323756</v>
      </c>
      <c r="BN166" s="17">
        <v>0.115802002041082</v>
      </c>
      <c r="BO166" s="17"/>
      <c r="BP166" s="17">
        <v>0.12345957999648299</v>
      </c>
      <c r="BQ166" s="17">
        <v>0.132602389608622</v>
      </c>
      <c r="BR166" s="17"/>
      <c r="BS166" s="17">
        <v>0.104784167644819</v>
      </c>
      <c r="BT166" s="17">
        <v>0.119423734277708</v>
      </c>
      <c r="BU166" s="17">
        <v>0.13199494095177</v>
      </c>
      <c r="BV166" s="17">
        <v>0.15462079605700399</v>
      </c>
      <c r="BW166" s="17"/>
      <c r="BX166" s="17">
        <v>0.161280497182517</v>
      </c>
      <c r="BY166" s="17">
        <v>0.151921545963563</v>
      </c>
      <c r="BZ166" s="17">
        <v>0.128966650757182</v>
      </c>
      <c r="CA166" s="17"/>
      <c r="CB166" s="17">
        <v>7.6380952272685196E-2</v>
      </c>
      <c r="CC166" s="17">
        <v>0.197059723370441</v>
      </c>
      <c r="CD166" s="17">
        <v>9.7251220307813899E-2</v>
      </c>
      <c r="CE166" s="17">
        <v>0.15612889447104</v>
      </c>
      <c r="CF166" s="17">
        <v>0.13705379549285199</v>
      </c>
      <c r="CG166" s="17">
        <v>0.14954967297293401</v>
      </c>
      <c r="CH166" s="17"/>
      <c r="CI166" s="17">
        <v>0.19586301752016599</v>
      </c>
      <c r="CJ166" s="17">
        <v>8.7629847697478197E-2</v>
      </c>
      <c r="CK166" s="17">
        <v>0.133884795422479</v>
      </c>
      <c r="CL166" s="17">
        <v>0.14529621763070499</v>
      </c>
    </row>
    <row r="167" spans="2:90" x14ac:dyDescent="0.35">
      <c r="B167" t="s">
        <v>178</v>
      </c>
      <c r="C167" s="17">
        <v>0.26932853745132601</v>
      </c>
      <c r="D167" s="17">
        <v>0.26640486215424802</v>
      </c>
      <c r="E167" s="17">
        <v>0.27593795337985799</v>
      </c>
      <c r="F167" s="17"/>
      <c r="G167" s="17">
        <v>0.29366644604513498</v>
      </c>
      <c r="H167" s="17">
        <v>0.26671145362673399</v>
      </c>
      <c r="I167" s="17">
        <v>0.23341740158213101</v>
      </c>
      <c r="J167" s="17">
        <v>0.26741538397627901</v>
      </c>
      <c r="K167" s="17">
        <v>0.29390140675725901</v>
      </c>
      <c r="L167" s="17">
        <v>0.247874644929133</v>
      </c>
      <c r="M167" s="17">
        <v>0.23900568386187701</v>
      </c>
      <c r="N167" s="17">
        <v>0.29951334586038503</v>
      </c>
      <c r="O167" s="17">
        <v>0.28051716885811101</v>
      </c>
      <c r="P167" s="17"/>
      <c r="Q167" s="17">
        <v>0.321418623875803</v>
      </c>
      <c r="R167" s="17">
        <v>0.26110541312680802</v>
      </c>
      <c r="S167" s="17">
        <v>0.25134800923740402</v>
      </c>
      <c r="T167" s="17">
        <v>0.26363672085634599</v>
      </c>
      <c r="U167" s="17"/>
      <c r="V167" s="17">
        <v>0.26806190631462401</v>
      </c>
      <c r="W167" s="17">
        <v>0.23603367468220399</v>
      </c>
      <c r="X167" s="17">
        <v>0.28277090110960801</v>
      </c>
      <c r="Y167" s="17">
        <v>0.30098039133770199</v>
      </c>
      <c r="Z167" s="17">
        <v>0.25857091867793802</v>
      </c>
      <c r="AA167" s="17">
        <v>0.27170883281799801</v>
      </c>
      <c r="AB167" s="17">
        <v>0.31614456599943003</v>
      </c>
      <c r="AC167" s="17">
        <v>0.248880606210612</v>
      </c>
      <c r="AD167" s="17">
        <v>0.25211846005222299</v>
      </c>
      <c r="AE167" s="17"/>
      <c r="AF167" s="17">
        <v>0.30484024552928501</v>
      </c>
      <c r="AG167" s="17">
        <v>0.30829831782839501</v>
      </c>
      <c r="AH167" s="17">
        <v>0.214656453571623</v>
      </c>
      <c r="AI167" s="17">
        <v>0.26949884711562799</v>
      </c>
      <c r="AJ167" s="17">
        <v>0.24036097754886501</v>
      </c>
      <c r="AK167" s="17">
        <v>0.256398784030413</v>
      </c>
      <c r="AL167" s="17"/>
      <c r="AM167" s="17">
        <v>0.37298485177753599</v>
      </c>
      <c r="AN167" s="17">
        <v>0.27924501955956399</v>
      </c>
      <c r="AO167" s="17">
        <v>0.25580325590839698</v>
      </c>
      <c r="AP167" s="17">
        <v>0.28407789033956299</v>
      </c>
      <c r="AQ167" s="17">
        <v>0.234901402398832</v>
      </c>
      <c r="AR167" s="17">
        <v>0.27822368361778499</v>
      </c>
      <c r="AS167" s="17">
        <v>0.29382494509684798</v>
      </c>
      <c r="AT167" s="17">
        <v>0.270705504158404</v>
      </c>
      <c r="AU167" s="17">
        <v>0.30860969683318001</v>
      </c>
      <c r="AV167" s="17">
        <v>0.23563799941785901</v>
      </c>
      <c r="AW167" s="17">
        <v>0.258208644419269</v>
      </c>
      <c r="AX167" s="17">
        <v>0.24259131001252501</v>
      </c>
      <c r="AY167" s="17">
        <v>0.21434292901336999</v>
      </c>
      <c r="AZ167" s="17">
        <v>0.300544431178353</v>
      </c>
      <c r="BA167" s="17">
        <v>0.277439708481025</v>
      </c>
      <c r="BB167" s="17">
        <v>0.20957922982386401</v>
      </c>
      <c r="BC167" s="17"/>
      <c r="BD167" s="17">
        <v>0.26467580969389898</v>
      </c>
      <c r="BE167" s="17">
        <v>0.28211572440064497</v>
      </c>
      <c r="BF167" s="17">
        <v>0.266951261323642</v>
      </c>
      <c r="BG167" s="17"/>
      <c r="BH167" s="17">
        <v>0.261553309386025</v>
      </c>
      <c r="BI167" s="17">
        <v>0.29072808619715301</v>
      </c>
      <c r="BJ167" s="17">
        <v>0.245875746393662</v>
      </c>
      <c r="BK167" s="17"/>
      <c r="BL167" s="17">
        <v>0.32753739759213102</v>
      </c>
      <c r="BM167" s="17">
        <v>0.24924966023967501</v>
      </c>
      <c r="BN167" s="17">
        <v>0.26424450708948</v>
      </c>
      <c r="BO167" s="17"/>
      <c r="BP167" s="17">
        <v>0.29540269797484398</v>
      </c>
      <c r="BQ167" s="17">
        <v>0.26763687082251503</v>
      </c>
      <c r="BR167" s="17"/>
      <c r="BS167" s="17">
        <v>0.25237816289526499</v>
      </c>
      <c r="BT167" s="17">
        <v>0.240078524766523</v>
      </c>
      <c r="BU167" s="17">
        <v>0.290944454103163</v>
      </c>
      <c r="BV167" s="17">
        <v>0.26660732182020802</v>
      </c>
      <c r="BW167" s="17"/>
      <c r="BX167" s="17">
        <v>0.26950656993822097</v>
      </c>
      <c r="BY167" s="17">
        <v>0.22309574734268101</v>
      </c>
      <c r="BZ167" s="17">
        <v>0.27215192009615302</v>
      </c>
      <c r="CA167" s="17"/>
      <c r="CB167" s="17">
        <v>0.26142751682495202</v>
      </c>
      <c r="CC167" s="17">
        <v>0.22402572037179899</v>
      </c>
      <c r="CD167" s="17">
        <v>0.26172299194270798</v>
      </c>
      <c r="CE167" s="17">
        <v>0.28549697205293301</v>
      </c>
      <c r="CF167" s="17">
        <v>0.231817175368001</v>
      </c>
      <c r="CG167" s="17">
        <v>0.35662656011438199</v>
      </c>
      <c r="CH167" s="17"/>
      <c r="CI167" s="17">
        <v>0.243001194383373</v>
      </c>
      <c r="CJ167" s="17">
        <v>0.19658338994362701</v>
      </c>
      <c r="CK167" s="17">
        <v>0.412645045937445</v>
      </c>
      <c r="CL167" s="17">
        <v>0.27999258292204199</v>
      </c>
    </row>
    <row r="168" spans="2:90" x14ac:dyDescent="0.35">
      <c r="B168" t="s">
        <v>179</v>
      </c>
      <c r="C168" s="17">
        <v>0.171415484406399</v>
      </c>
      <c r="D168" s="17">
        <v>0.17130748338305099</v>
      </c>
      <c r="E168" s="17">
        <v>0.17249758856320799</v>
      </c>
      <c r="F168" s="17"/>
      <c r="G168" s="17">
        <v>0.12894238130577801</v>
      </c>
      <c r="H168" s="17">
        <v>0.17945749684373299</v>
      </c>
      <c r="I168" s="17">
        <v>0.163332727281467</v>
      </c>
      <c r="J168" s="17">
        <v>0.18445978996714599</v>
      </c>
      <c r="K168" s="17">
        <v>0.16825983168693601</v>
      </c>
      <c r="L168" s="17">
        <v>0.212995493574897</v>
      </c>
      <c r="M168" s="17">
        <v>0.150779328159445</v>
      </c>
      <c r="N168" s="17">
        <v>0.175692394382992</v>
      </c>
      <c r="O168" s="17">
        <v>0.17701262345712601</v>
      </c>
      <c r="P168" s="17"/>
      <c r="Q168" s="17">
        <v>0.178457027035032</v>
      </c>
      <c r="R168" s="17">
        <v>0.16002527875685801</v>
      </c>
      <c r="S168" s="17">
        <v>0.161052454407874</v>
      </c>
      <c r="T168" s="17">
        <v>0.172998791277157</v>
      </c>
      <c r="U168" s="17"/>
      <c r="V168" s="17">
        <v>0.15659203368274499</v>
      </c>
      <c r="W168" s="17">
        <v>0.15725031312601201</v>
      </c>
      <c r="X168" s="17">
        <v>0.20085091569595301</v>
      </c>
      <c r="Y168" s="17">
        <v>0.19188327474316</v>
      </c>
      <c r="Z168" s="17">
        <v>0.19467323741196699</v>
      </c>
      <c r="AA168" s="17">
        <v>0.18163862964712699</v>
      </c>
      <c r="AB168" s="17">
        <v>0.15204069290401301</v>
      </c>
      <c r="AC168" s="17">
        <v>0.16264834062574801</v>
      </c>
      <c r="AD168" s="17">
        <v>0.16229009633442701</v>
      </c>
      <c r="AE168" s="17"/>
      <c r="AF168" s="17">
        <v>0.19311036258542499</v>
      </c>
      <c r="AG168" s="17">
        <v>0.12777202503045401</v>
      </c>
      <c r="AH168" s="17">
        <v>0.14555202041345</v>
      </c>
      <c r="AI168" s="17">
        <v>0.22785491744846101</v>
      </c>
      <c r="AJ168" s="17">
        <v>0.19383435469341101</v>
      </c>
      <c r="AK168" s="17">
        <v>0.16637030162226399</v>
      </c>
      <c r="AL168" s="17"/>
      <c r="AM168" s="17">
        <v>0.14057452750017899</v>
      </c>
      <c r="AN168" s="17">
        <v>0.20042095892924799</v>
      </c>
      <c r="AO168" s="17">
        <v>0.16535043154601101</v>
      </c>
      <c r="AP168" s="17">
        <v>0.123017553866362</v>
      </c>
      <c r="AQ168" s="17">
        <v>0.13980563081266001</v>
      </c>
      <c r="AR168" s="17">
        <v>0.215127775005475</v>
      </c>
      <c r="AS168" s="17">
        <v>0.14265181285852599</v>
      </c>
      <c r="AT168" s="17">
        <v>0.17379674209787899</v>
      </c>
      <c r="AU168" s="17">
        <v>0.16235600019392099</v>
      </c>
      <c r="AV168" s="17">
        <v>0.202768250651399</v>
      </c>
      <c r="AW168" s="17">
        <v>0.19871035346465599</v>
      </c>
      <c r="AX168" s="17">
        <v>0.16715539088603501</v>
      </c>
      <c r="AY168" s="17">
        <v>0.185590924272131</v>
      </c>
      <c r="AZ168" s="17">
        <v>0.17633569809451999</v>
      </c>
      <c r="BA168" s="17">
        <v>0.116489427263365</v>
      </c>
      <c r="BB168" s="17">
        <v>0.13346582464311699</v>
      </c>
      <c r="BC168" s="17"/>
      <c r="BD168" s="17">
        <v>0.17302321003486701</v>
      </c>
      <c r="BE168" s="17">
        <v>0.147412186062406</v>
      </c>
      <c r="BF168" s="17">
        <v>0.18475899660610501</v>
      </c>
      <c r="BG168" s="17"/>
      <c r="BH168" s="17">
        <v>0.180031363716321</v>
      </c>
      <c r="BI168" s="17">
        <v>0.14753870960924201</v>
      </c>
      <c r="BJ168" s="17">
        <v>0.16323227277996299</v>
      </c>
      <c r="BK168" s="17"/>
      <c r="BL168" s="17">
        <v>0.17377831323139301</v>
      </c>
      <c r="BM168" s="17">
        <v>0.170118024487243</v>
      </c>
      <c r="BN168" s="17">
        <v>0.148963475909316</v>
      </c>
      <c r="BO168" s="17"/>
      <c r="BP168" s="17">
        <v>0.172999249173721</v>
      </c>
      <c r="BQ168" s="17">
        <v>0.16580917921477001</v>
      </c>
      <c r="BR168" s="17"/>
      <c r="BS168" s="17">
        <v>0.152327595481724</v>
      </c>
      <c r="BT168" s="17">
        <v>0.16814908968860301</v>
      </c>
      <c r="BU168" s="17">
        <v>0.18503692288645801</v>
      </c>
      <c r="BV168" s="17">
        <v>0.171554235235963</v>
      </c>
      <c r="BW168" s="17"/>
      <c r="BX168" s="17">
        <v>0.17297374895502199</v>
      </c>
      <c r="BY168" s="17">
        <v>0.16260193121618699</v>
      </c>
      <c r="BZ168" s="17">
        <v>0.17180270521832999</v>
      </c>
      <c r="CA168" s="17"/>
      <c r="CB168" s="17">
        <v>0.21068460555193899</v>
      </c>
      <c r="CC168" s="17">
        <v>0.106676090350041</v>
      </c>
      <c r="CD168" s="17">
        <v>0.20479401308584699</v>
      </c>
      <c r="CE168" s="17">
        <v>0.19670182954978899</v>
      </c>
      <c r="CF168" s="17">
        <v>0.142734709495943</v>
      </c>
      <c r="CG168" s="17">
        <v>0.14661392361246101</v>
      </c>
      <c r="CH168" s="17"/>
      <c r="CI168" s="17">
        <v>0.15656263188750599</v>
      </c>
      <c r="CJ168" s="17">
        <v>0.17320140759484101</v>
      </c>
      <c r="CK168" s="17">
        <v>0.17980543214205899</v>
      </c>
      <c r="CL168" s="17">
        <v>0.17146127206144601</v>
      </c>
    </row>
    <row r="169" spans="2:90" x14ac:dyDescent="0.35">
      <c r="B169" t="s">
        <v>180</v>
      </c>
      <c r="C169" s="17">
        <v>0.119785869254614</v>
      </c>
      <c r="D169" s="17">
        <v>0.110782315840176</v>
      </c>
      <c r="E169" s="17">
        <v>0.12841510779648599</v>
      </c>
      <c r="F169" s="17"/>
      <c r="G169" s="17">
        <v>0.118796793171679</v>
      </c>
      <c r="H169" s="17">
        <v>0.10197406615327401</v>
      </c>
      <c r="I169" s="17">
        <v>0.126851604420884</v>
      </c>
      <c r="J169" s="17">
        <v>0.12096813817409401</v>
      </c>
      <c r="K169" s="17">
        <v>0.13772873323589499</v>
      </c>
      <c r="L169" s="17">
        <v>0.11495550559099101</v>
      </c>
      <c r="M169" s="17">
        <v>0.12703155891280199</v>
      </c>
      <c r="N169" s="17">
        <v>0.114704649367385</v>
      </c>
      <c r="O169" s="17">
        <v>0.115888690683075</v>
      </c>
      <c r="P169" s="17"/>
      <c r="Q169" s="17">
        <v>0.102998754907944</v>
      </c>
      <c r="R169" s="17">
        <v>8.6209911973521999E-2</v>
      </c>
      <c r="S169" s="17">
        <v>6.5587389617427203E-2</v>
      </c>
      <c r="T169" s="17">
        <v>0.12572770514557899</v>
      </c>
      <c r="U169" s="17"/>
      <c r="V169" s="17">
        <v>7.9629007788383499E-2</v>
      </c>
      <c r="W169" s="17">
        <v>0.16762252855902299</v>
      </c>
      <c r="X169" s="17">
        <v>0.10935665545357399</v>
      </c>
      <c r="Y169" s="17">
        <v>8.3390840012659798E-2</v>
      </c>
      <c r="Z169" s="17">
        <v>0.13453013680463</v>
      </c>
      <c r="AA169" s="17">
        <v>0.119244360826587</v>
      </c>
      <c r="AB169" s="17">
        <v>0.10871511826402799</v>
      </c>
      <c r="AC169" s="17">
        <v>0.159171907716502</v>
      </c>
      <c r="AD169" s="17">
        <v>0.135141245116248</v>
      </c>
      <c r="AE169" s="17"/>
      <c r="AF169" s="17">
        <v>0.10025760698724</v>
      </c>
      <c r="AG169" s="17">
        <v>0.10082942367242501</v>
      </c>
      <c r="AH169" s="17">
        <v>0.17569392549232701</v>
      </c>
      <c r="AI169" s="17">
        <v>0.15511350702464499</v>
      </c>
      <c r="AJ169" s="17">
        <v>0.120713273918707</v>
      </c>
      <c r="AK169" s="17">
        <v>0.12279684437885099</v>
      </c>
      <c r="AL169" s="17"/>
      <c r="AM169" s="17">
        <v>8.3714186212216907E-2</v>
      </c>
      <c r="AN169" s="17">
        <v>6.8643587787468402E-2</v>
      </c>
      <c r="AO169" s="17">
        <v>0.13342227528832501</v>
      </c>
      <c r="AP169" s="17">
        <v>0.19694042759338101</v>
      </c>
      <c r="AQ169" s="17">
        <v>0.12235117594808199</v>
      </c>
      <c r="AR169" s="17">
        <v>0.124549193730646</v>
      </c>
      <c r="AS169" s="17">
        <v>0.12100007764500199</v>
      </c>
      <c r="AT169" s="17">
        <v>0.111094951396911</v>
      </c>
      <c r="AU169" s="17">
        <v>0.10424683530017601</v>
      </c>
      <c r="AV169" s="17">
        <v>7.6764119485851198E-2</v>
      </c>
      <c r="AW169" s="17">
        <v>0.106632795298453</v>
      </c>
      <c r="AX169" s="17">
        <v>0.14855604671888201</v>
      </c>
      <c r="AY169" s="17">
        <v>0.16024509079487301</v>
      </c>
      <c r="AZ169" s="17">
        <v>3.2771085623647403E-2</v>
      </c>
      <c r="BA169" s="17">
        <v>0.1676924719549</v>
      </c>
      <c r="BB169" s="17">
        <v>0.103997178361072</v>
      </c>
      <c r="BC169" s="17"/>
      <c r="BD169" s="17">
        <v>0.116317749830139</v>
      </c>
      <c r="BE169" s="17">
        <v>0.13501518418990999</v>
      </c>
      <c r="BF169" s="17">
        <v>0.114771725448263</v>
      </c>
      <c r="BG169" s="17"/>
      <c r="BH169" s="17">
        <v>0.128420931254216</v>
      </c>
      <c r="BI169" s="17">
        <v>9.93306488521849E-2</v>
      </c>
      <c r="BJ169" s="17">
        <v>0.116627028396143</v>
      </c>
      <c r="BK169" s="17"/>
      <c r="BL169" s="17">
        <v>6.42219843451311E-2</v>
      </c>
      <c r="BM169" s="17">
        <v>0.106204255445622</v>
      </c>
      <c r="BN169" s="17">
        <v>0.18985397201541601</v>
      </c>
      <c r="BO169" s="17"/>
      <c r="BP169" s="17">
        <v>0.111838536265584</v>
      </c>
      <c r="BQ169" s="17">
        <v>0.12299044799911101</v>
      </c>
      <c r="BR169" s="17"/>
      <c r="BS169" s="17">
        <v>0.129236460789455</v>
      </c>
      <c r="BT169" s="17">
        <v>0.12794838513020501</v>
      </c>
      <c r="BU169" s="17">
        <v>0.145781644424443</v>
      </c>
      <c r="BV169" s="17">
        <v>9.7208785298573505E-2</v>
      </c>
      <c r="BW169" s="17"/>
      <c r="BX169" s="17">
        <v>0.12116360773957099</v>
      </c>
      <c r="BY169" s="17">
        <v>0.16042848922740499</v>
      </c>
      <c r="BZ169" s="17">
        <v>0.117151876515004</v>
      </c>
      <c r="CA169" s="17"/>
      <c r="CB169" s="17">
        <v>0.157591170234547</v>
      </c>
      <c r="CC169" s="17">
        <v>6.9959152786918999E-2</v>
      </c>
      <c r="CD169" s="17">
        <v>0.15027913340742899</v>
      </c>
      <c r="CE169" s="17">
        <v>0.127180910022576</v>
      </c>
      <c r="CF169" s="17">
        <v>0.12305342937774</v>
      </c>
      <c r="CG169" s="17">
        <v>7.6717507068644095E-2</v>
      </c>
      <c r="CH169" s="17"/>
      <c r="CI169" s="17">
        <v>0.11410130850498899</v>
      </c>
      <c r="CJ169" s="17">
        <v>0.14476974518421101</v>
      </c>
      <c r="CK169" s="17">
        <v>7.89733137702852E-2</v>
      </c>
      <c r="CL169" s="17">
        <v>0.117189151356271</v>
      </c>
    </row>
    <row r="170" spans="2:90" x14ac:dyDescent="0.35">
      <c r="B170" t="s">
        <v>181</v>
      </c>
      <c r="C170" s="17">
        <v>0.141113230862456</v>
      </c>
      <c r="D170" s="17">
        <v>0.119279922445338</v>
      </c>
      <c r="E170" s="17">
        <v>0.15735334037153201</v>
      </c>
      <c r="F170" s="17"/>
      <c r="G170" s="17">
        <v>0.115278808860011</v>
      </c>
      <c r="H170" s="17">
        <v>0.125803912280401</v>
      </c>
      <c r="I170" s="17">
        <v>0.17832077983939101</v>
      </c>
      <c r="J170" s="17">
        <v>0.16240862744259901</v>
      </c>
      <c r="K170" s="17">
        <v>0.11808583095754099</v>
      </c>
      <c r="L170" s="17">
        <v>0.17129134383658901</v>
      </c>
      <c r="M170" s="17">
        <v>0.155496879433943</v>
      </c>
      <c r="N170" s="17">
        <v>0.11019190245744601</v>
      </c>
      <c r="O170" s="17">
        <v>0.13521426013174601</v>
      </c>
      <c r="P170" s="17"/>
      <c r="Q170" s="17">
        <v>9.5649281019603793E-2</v>
      </c>
      <c r="R170" s="17">
        <v>8.4029026009409494E-2</v>
      </c>
      <c r="S170" s="17">
        <v>0.126005325056087</v>
      </c>
      <c r="T170" s="17">
        <v>0.15178718203135</v>
      </c>
      <c r="U170" s="17"/>
      <c r="V170" s="17">
        <v>0.13830310055004499</v>
      </c>
      <c r="W170" s="17">
        <v>0.15055371084584401</v>
      </c>
      <c r="X170" s="17">
        <v>0.16279562168280901</v>
      </c>
      <c r="Y170" s="17">
        <v>8.2852445839707203E-2</v>
      </c>
      <c r="Z170" s="17">
        <v>0.163266538738566</v>
      </c>
      <c r="AA170" s="17">
        <v>0.123292272696067</v>
      </c>
      <c r="AB170" s="17">
        <v>0.128217725889676</v>
      </c>
      <c r="AC170" s="17">
        <v>0.19204493629670799</v>
      </c>
      <c r="AD170" s="17">
        <v>0.155704806461059</v>
      </c>
      <c r="AE170" s="17"/>
      <c r="AF170" s="17">
        <v>0.155443510858089</v>
      </c>
      <c r="AG170" s="17">
        <v>0.147559225711755</v>
      </c>
      <c r="AH170" s="17">
        <v>0.182547752560107</v>
      </c>
      <c r="AI170" s="17">
        <v>0.102777959326934</v>
      </c>
      <c r="AJ170" s="17">
        <v>0.13563305370595199</v>
      </c>
      <c r="AK170" s="17">
        <v>0.124119934759112</v>
      </c>
      <c r="AL170" s="17"/>
      <c r="AM170" s="17">
        <v>0.1389596763241</v>
      </c>
      <c r="AN170" s="17">
        <v>0.19077366530533801</v>
      </c>
      <c r="AO170" s="17">
        <v>0.181829775880954</v>
      </c>
      <c r="AP170" s="17">
        <v>0.113222759516238</v>
      </c>
      <c r="AQ170" s="17">
        <v>0.170205515231623</v>
      </c>
      <c r="AR170" s="17">
        <v>9.5939986683755807E-2</v>
      </c>
      <c r="AS170" s="17">
        <v>0.178141187715467</v>
      </c>
      <c r="AT170" s="17">
        <v>0.104220155421291</v>
      </c>
      <c r="AU170" s="17">
        <v>9.5663757088706794E-2</v>
      </c>
      <c r="AV170" s="17">
        <v>0.142800936744469</v>
      </c>
      <c r="AW170" s="17">
        <v>0.11982852550778</v>
      </c>
      <c r="AX170" s="17">
        <v>0.18117203639864701</v>
      </c>
      <c r="AY170" s="17">
        <v>0.122314662364588</v>
      </c>
      <c r="AZ170" s="17">
        <v>0.175052643441096</v>
      </c>
      <c r="BA170" s="17">
        <v>0.113456147536611</v>
      </c>
      <c r="BB170" s="17">
        <v>0.11012928870065899</v>
      </c>
      <c r="BC170" s="17"/>
      <c r="BD170" s="17">
        <v>0.13135976886734699</v>
      </c>
      <c r="BE170" s="17">
        <v>0.137253807543981</v>
      </c>
      <c r="BF170" s="17">
        <v>0.14689972249529901</v>
      </c>
      <c r="BG170" s="17"/>
      <c r="BH170" s="17">
        <v>0.14912697177561299</v>
      </c>
      <c r="BI170" s="17">
        <v>7.6165438449641701E-2</v>
      </c>
      <c r="BJ170" s="17">
        <v>0.12742672129386301</v>
      </c>
      <c r="BK170" s="17"/>
      <c r="BL170" s="17">
        <v>0.13878072374574699</v>
      </c>
      <c r="BM170" s="17">
        <v>0.109384624168443</v>
      </c>
      <c r="BN170" s="17">
        <v>9.1389851808922395E-2</v>
      </c>
      <c r="BO170" s="17"/>
      <c r="BP170" s="17">
        <v>0.13078949622783501</v>
      </c>
      <c r="BQ170" s="17">
        <v>0.14619458552571499</v>
      </c>
      <c r="BR170" s="17"/>
      <c r="BS170" s="17">
        <v>0.18475909053439599</v>
      </c>
      <c r="BT170" s="17">
        <v>0.14734434410403199</v>
      </c>
      <c r="BU170" s="17">
        <v>0.120116694110707</v>
      </c>
      <c r="BV170" s="17">
        <v>0.14005752723741299</v>
      </c>
      <c r="BW170" s="17"/>
      <c r="BX170" s="17">
        <v>0.123451706483122</v>
      </c>
      <c r="BY170" s="17">
        <v>0.17656831174670601</v>
      </c>
      <c r="BZ170" s="17">
        <v>0.14068420505166801</v>
      </c>
      <c r="CA170" s="17"/>
      <c r="CB170" s="17">
        <v>0.241685054135378</v>
      </c>
      <c r="CC170" s="17">
        <v>7.8634042825321798E-2</v>
      </c>
      <c r="CD170" s="17">
        <v>0.20523141713078</v>
      </c>
      <c r="CE170" s="17">
        <v>9.6748392871839298E-2</v>
      </c>
      <c r="CF170" s="17">
        <v>0.12793888428919101</v>
      </c>
      <c r="CG170" s="17">
        <v>5.8418471030724499E-2</v>
      </c>
      <c r="CH170" s="17"/>
      <c r="CI170" s="17">
        <v>8.4946180941264701E-2</v>
      </c>
      <c r="CJ170" s="17">
        <v>0.247757159156857</v>
      </c>
      <c r="CK170" s="17">
        <v>6.0280592371023303E-2</v>
      </c>
      <c r="CL170" s="17">
        <v>0.112332612641883</v>
      </c>
    </row>
    <row r="171" spans="2:90" x14ac:dyDescent="0.35"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</row>
    <row r="172" spans="2:90" x14ac:dyDescent="0.35">
      <c r="B172" s="6" t="s">
        <v>185</v>
      </c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</row>
    <row r="173" spans="2:90" x14ac:dyDescent="0.35">
      <c r="B173" s="24" t="s">
        <v>130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</row>
    <row r="174" spans="2:90" x14ac:dyDescent="0.35">
      <c r="B174" t="s">
        <v>175</v>
      </c>
      <c r="C174" s="17">
        <v>2.88935765314208E-2</v>
      </c>
      <c r="D174" s="17">
        <v>2.7970871704981401E-2</v>
      </c>
      <c r="E174" s="17">
        <v>2.88741009375721E-2</v>
      </c>
      <c r="F174" s="17"/>
      <c r="G174" s="17">
        <v>1.1838919631317999E-2</v>
      </c>
      <c r="H174" s="17">
        <v>2.91264019117802E-2</v>
      </c>
      <c r="I174" s="17">
        <v>4.4298077510334502E-2</v>
      </c>
      <c r="J174" s="17">
        <v>3.5452377815605202E-2</v>
      </c>
      <c r="K174" s="17">
        <v>2.56404160778997E-2</v>
      </c>
      <c r="L174" s="17">
        <v>2.6152835194495801E-2</v>
      </c>
      <c r="M174" s="17">
        <v>3.0758910458306799E-2</v>
      </c>
      <c r="N174" s="17">
        <v>2.5751649332487501E-2</v>
      </c>
      <c r="O174" s="17">
        <v>3.1377961823952298E-2</v>
      </c>
      <c r="P174" s="17"/>
      <c r="Q174" s="17">
        <v>2.79457336085474E-2</v>
      </c>
      <c r="R174" s="17">
        <v>5.3506551638368802E-2</v>
      </c>
      <c r="S174" s="17">
        <v>4.89777713493963E-2</v>
      </c>
      <c r="T174" s="17">
        <v>2.6333559194829E-2</v>
      </c>
      <c r="U174" s="17"/>
      <c r="V174" s="17">
        <v>3.8676990929284102E-2</v>
      </c>
      <c r="W174" s="17">
        <v>1.3486726805670099E-2</v>
      </c>
      <c r="X174" s="17">
        <v>2.2153145490330602E-2</v>
      </c>
      <c r="Y174" s="17">
        <v>3.5939307053521698E-2</v>
      </c>
      <c r="Z174" s="17">
        <v>4.2953392191987197E-2</v>
      </c>
      <c r="AA174" s="17">
        <v>2.6059003406869199E-2</v>
      </c>
      <c r="AB174" s="17">
        <v>3.4465223406614502E-2</v>
      </c>
      <c r="AC174" s="17">
        <v>3.0451424778181101E-2</v>
      </c>
      <c r="AD174" s="17">
        <v>2.2588106101196999E-2</v>
      </c>
      <c r="AE174" s="17"/>
      <c r="AF174" s="17">
        <v>2.1752899901292502E-2</v>
      </c>
      <c r="AG174" s="17">
        <v>3.8571692407247102E-2</v>
      </c>
      <c r="AH174" s="17">
        <v>1.6832175924534901E-2</v>
      </c>
      <c r="AI174" s="17">
        <v>3.2776971953169601E-2</v>
      </c>
      <c r="AJ174" s="17">
        <v>2.3750234870024398E-2</v>
      </c>
      <c r="AK174" s="17">
        <v>3.43784366976616E-2</v>
      </c>
      <c r="AL174" s="17"/>
      <c r="AM174" s="17">
        <v>4.8617279834458703E-2</v>
      </c>
      <c r="AN174" s="17">
        <v>6.02833426048296E-2</v>
      </c>
      <c r="AO174" s="17">
        <v>3.61958926221288E-2</v>
      </c>
      <c r="AP174" s="17">
        <v>1.5772731255631799E-2</v>
      </c>
      <c r="AQ174" s="17">
        <v>4.5160150693549998E-2</v>
      </c>
      <c r="AR174" s="17">
        <v>1.88804066798142E-2</v>
      </c>
      <c r="AS174" s="17">
        <v>1.4548036832110801E-2</v>
      </c>
      <c r="AT174" s="17">
        <v>1.40999963279335E-2</v>
      </c>
      <c r="AU174" s="17">
        <v>3.7366190888051702E-2</v>
      </c>
      <c r="AV174" s="17">
        <v>4.5964965031632396E-3</v>
      </c>
      <c r="AW174" s="17">
        <v>2.6574077571580201E-2</v>
      </c>
      <c r="AX174" s="17">
        <v>2.0038075504780001E-2</v>
      </c>
      <c r="AY174" s="17">
        <v>4.3379468029375597E-2</v>
      </c>
      <c r="AZ174" s="17">
        <v>5.3306040134695899E-2</v>
      </c>
      <c r="BA174" s="17">
        <v>0</v>
      </c>
      <c r="BB174" s="17">
        <v>2.9014334472314701E-2</v>
      </c>
      <c r="BC174" s="17"/>
      <c r="BD174" s="17">
        <v>4.0296212714319199E-2</v>
      </c>
      <c r="BE174" s="17">
        <v>1.9671029365101199E-2</v>
      </c>
      <c r="BF174" s="17">
        <v>2.45550621192933E-2</v>
      </c>
      <c r="BG174" s="17"/>
      <c r="BH174" s="17">
        <v>2.3974171291639298E-2</v>
      </c>
      <c r="BI174" s="17">
        <v>3.76382725476819E-2</v>
      </c>
      <c r="BJ174" s="17">
        <v>2.52159663573936E-2</v>
      </c>
      <c r="BK174" s="17"/>
      <c r="BL174" s="17">
        <v>2.0724385754184602E-2</v>
      </c>
      <c r="BM174" s="17">
        <v>1.51419616599436E-2</v>
      </c>
      <c r="BN174" s="17">
        <v>3.3972899186495001E-2</v>
      </c>
      <c r="BO174" s="17"/>
      <c r="BP174" s="17">
        <v>2.6721765387600901E-2</v>
      </c>
      <c r="BQ174" s="17">
        <v>2.5893409014348199E-2</v>
      </c>
      <c r="BR174" s="17"/>
      <c r="BS174" s="17">
        <v>2.3996777861131101E-2</v>
      </c>
      <c r="BT174" s="17">
        <v>4.1147765711040299E-2</v>
      </c>
      <c r="BU174" s="17">
        <v>2.5630673706833699E-2</v>
      </c>
      <c r="BV174" s="17">
        <v>2.5953094599169401E-2</v>
      </c>
      <c r="BW174" s="17"/>
      <c r="BX174" s="17">
        <v>1.23235709974686E-2</v>
      </c>
      <c r="BY174" s="17">
        <v>1.5281062807311001E-2</v>
      </c>
      <c r="BZ174" s="17">
        <v>3.1371635316903998E-2</v>
      </c>
      <c r="CA174" s="17"/>
      <c r="CB174" s="17">
        <v>1.8543836638351199E-2</v>
      </c>
      <c r="CC174" s="17">
        <v>1.0303651404101E-2</v>
      </c>
      <c r="CD174" s="17">
        <v>3.3695545689701498E-2</v>
      </c>
      <c r="CE174" s="17">
        <v>1.7502078912176401E-2</v>
      </c>
      <c r="CF174" s="17">
        <v>4.43914907685197E-3</v>
      </c>
      <c r="CG174" s="17">
        <v>8.9224817051113306E-2</v>
      </c>
      <c r="CH174" s="17"/>
      <c r="CI174" s="17">
        <v>2.34802724961219E-2</v>
      </c>
      <c r="CJ174" s="17">
        <v>3.7105207298098498E-2</v>
      </c>
      <c r="CK174" s="17">
        <v>2.1715560422963302E-2</v>
      </c>
      <c r="CL174" s="17">
        <v>2.7175531295481399E-2</v>
      </c>
    </row>
    <row r="175" spans="2:90" x14ac:dyDescent="0.35">
      <c r="B175" t="s">
        <v>176</v>
      </c>
      <c r="C175" s="17">
        <v>3.9182331531745301E-2</v>
      </c>
      <c r="D175" s="17">
        <v>4.4972043942683101E-2</v>
      </c>
      <c r="E175" s="17">
        <v>3.3600199182616301E-2</v>
      </c>
      <c r="F175" s="17"/>
      <c r="G175" s="17">
        <v>3.17803000818426E-2</v>
      </c>
      <c r="H175" s="17">
        <v>3.8840030106730102E-2</v>
      </c>
      <c r="I175" s="17">
        <v>4.2657598531486103E-2</v>
      </c>
      <c r="J175" s="17">
        <v>2.8640677722972002E-2</v>
      </c>
      <c r="K175" s="17">
        <v>3.3187907761033301E-2</v>
      </c>
      <c r="L175" s="17">
        <v>3.9395675404250201E-2</v>
      </c>
      <c r="M175" s="17">
        <v>5.1006639054949801E-2</v>
      </c>
      <c r="N175" s="17">
        <v>2.6216694199435901E-2</v>
      </c>
      <c r="O175" s="17">
        <v>5.9051521029495201E-2</v>
      </c>
      <c r="P175" s="17"/>
      <c r="Q175" s="17">
        <v>3.6205603451565899E-2</v>
      </c>
      <c r="R175" s="17">
        <v>3.0848401540049E-2</v>
      </c>
      <c r="S175" s="17">
        <v>4.0816240215835603E-2</v>
      </c>
      <c r="T175" s="17">
        <v>3.9116697083734303E-2</v>
      </c>
      <c r="U175" s="17"/>
      <c r="V175" s="17">
        <v>4.1506705195171301E-2</v>
      </c>
      <c r="W175" s="17">
        <v>5.1972133133184897E-2</v>
      </c>
      <c r="X175" s="17">
        <v>3.0535899782913298E-2</v>
      </c>
      <c r="Y175" s="17">
        <v>4.6475414505153002E-2</v>
      </c>
      <c r="Z175" s="17">
        <v>5.5530284167032901E-2</v>
      </c>
      <c r="AA175" s="17">
        <v>2.1745785952342001E-2</v>
      </c>
      <c r="AB175" s="17">
        <v>3.5162134775874501E-2</v>
      </c>
      <c r="AC175" s="17">
        <v>2.85285642151719E-2</v>
      </c>
      <c r="AD175" s="17">
        <v>3.17527794861137E-2</v>
      </c>
      <c r="AE175" s="17"/>
      <c r="AF175" s="17">
        <v>4.0046968531704301E-2</v>
      </c>
      <c r="AG175" s="17">
        <v>5.50163259878136E-2</v>
      </c>
      <c r="AH175" s="17">
        <v>4.8221801705812202E-2</v>
      </c>
      <c r="AI175" s="17">
        <v>1.07406343197964E-2</v>
      </c>
      <c r="AJ175" s="17">
        <v>4.2516717428376198E-2</v>
      </c>
      <c r="AK175" s="17">
        <v>2.79700113620103E-2</v>
      </c>
      <c r="AL175" s="17"/>
      <c r="AM175" s="17">
        <v>7.2711484689571101E-2</v>
      </c>
      <c r="AN175" s="17">
        <v>4.6934530081311002E-2</v>
      </c>
      <c r="AO175" s="17">
        <v>5.0049717475964803E-2</v>
      </c>
      <c r="AP175" s="17">
        <v>3.90034884707244E-2</v>
      </c>
      <c r="AQ175" s="17">
        <v>5.5456938525751502E-2</v>
      </c>
      <c r="AR175" s="17">
        <v>5.0920023646280697E-2</v>
      </c>
      <c r="AS175" s="17">
        <v>2.4593873179644898E-2</v>
      </c>
      <c r="AT175" s="17">
        <v>3.6664461844151001E-2</v>
      </c>
      <c r="AU175" s="17">
        <v>4.3136926145533001E-2</v>
      </c>
      <c r="AV175" s="17">
        <v>4.59268545992036E-2</v>
      </c>
      <c r="AW175" s="17">
        <v>2.6805728355222699E-2</v>
      </c>
      <c r="AX175" s="17">
        <v>1.4209150198275299E-2</v>
      </c>
      <c r="AY175" s="17">
        <v>3.8511909501750999E-2</v>
      </c>
      <c r="AZ175" s="17">
        <v>1.9660907241032099E-2</v>
      </c>
      <c r="BA175" s="17">
        <v>0</v>
      </c>
      <c r="BB175" s="17">
        <v>3.05149760744159E-2</v>
      </c>
      <c r="BC175" s="17"/>
      <c r="BD175" s="17">
        <v>2.6680745582498201E-2</v>
      </c>
      <c r="BE175" s="17">
        <v>4.5872165451964E-2</v>
      </c>
      <c r="BF175" s="17">
        <v>4.5133101466841997E-2</v>
      </c>
      <c r="BG175" s="17"/>
      <c r="BH175" s="17">
        <v>4.16433840831886E-2</v>
      </c>
      <c r="BI175" s="17">
        <v>3.1768492636761E-2</v>
      </c>
      <c r="BJ175" s="17">
        <v>3.2594622451805298E-2</v>
      </c>
      <c r="BK175" s="17"/>
      <c r="BL175" s="17">
        <v>4.5106854814474698E-2</v>
      </c>
      <c r="BM175" s="17">
        <v>3.25876624909806E-2</v>
      </c>
      <c r="BN175" s="17">
        <v>3.16382730570011E-2</v>
      </c>
      <c r="BO175" s="17"/>
      <c r="BP175" s="17">
        <v>5.9674219924717803E-2</v>
      </c>
      <c r="BQ175" s="17">
        <v>3.64457228462668E-2</v>
      </c>
      <c r="BR175" s="17"/>
      <c r="BS175" s="17">
        <v>2.7948907888370799E-2</v>
      </c>
      <c r="BT175" s="17">
        <v>4.0084365528967103E-2</v>
      </c>
      <c r="BU175" s="17">
        <v>5.5556263996959003E-2</v>
      </c>
      <c r="BV175" s="17">
        <v>3.1261177738129003E-2</v>
      </c>
      <c r="BW175" s="17"/>
      <c r="BX175" s="17">
        <v>4.0598882302015901E-2</v>
      </c>
      <c r="BY175" s="17">
        <v>5.2700296722553497E-2</v>
      </c>
      <c r="BZ175" s="17">
        <v>3.8211312614242397E-2</v>
      </c>
      <c r="CA175" s="17"/>
      <c r="CB175" s="17">
        <v>3.8676243013582301E-2</v>
      </c>
      <c r="CC175" s="17">
        <v>1.22738738557227E-2</v>
      </c>
      <c r="CD175" s="17">
        <v>6.08420221640779E-2</v>
      </c>
      <c r="CE175" s="17">
        <v>2.2993036024778101E-2</v>
      </c>
      <c r="CF175" s="17">
        <v>1.24407730718618E-2</v>
      </c>
      <c r="CG175" s="17">
        <v>7.9787964193659397E-2</v>
      </c>
      <c r="CH175" s="17"/>
      <c r="CI175" s="17">
        <v>4.7227712302072102E-2</v>
      </c>
      <c r="CJ175" s="17">
        <v>4.3394350004320702E-2</v>
      </c>
      <c r="CK175" s="17">
        <v>4.7254135704470603E-2</v>
      </c>
      <c r="CL175" s="17">
        <v>3.27447107215054E-2</v>
      </c>
    </row>
    <row r="176" spans="2:90" x14ac:dyDescent="0.35">
      <c r="B176" t="s">
        <v>177</v>
      </c>
      <c r="C176" s="17">
        <v>8.9639565935050597E-2</v>
      </c>
      <c r="D176" s="17">
        <v>0.102070563466169</v>
      </c>
      <c r="E176" s="17">
        <v>7.4234273170096302E-2</v>
      </c>
      <c r="F176" s="17"/>
      <c r="G176" s="17">
        <v>0.109767870832553</v>
      </c>
      <c r="H176" s="17">
        <v>7.7545450106877301E-2</v>
      </c>
      <c r="I176" s="17">
        <v>9.5801998587425302E-2</v>
      </c>
      <c r="J176" s="17">
        <v>7.3581109692798796E-2</v>
      </c>
      <c r="K176" s="17">
        <v>8.7297810321513097E-2</v>
      </c>
      <c r="L176" s="17">
        <v>0.101474244023494</v>
      </c>
      <c r="M176" s="17">
        <v>7.5218774920800396E-2</v>
      </c>
      <c r="N176" s="17">
        <v>8.7293850430120695E-2</v>
      </c>
      <c r="O176" s="17">
        <v>9.8558340157444496E-2</v>
      </c>
      <c r="P176" s="17"/>
      <c r="Q176" s="17">
        <v>8.4033584342662199E-2</v>
      </c>
      <c r="R176" s="17">
        <v>5.7878859741418001E-2</v>
      </c>
      <c r="S176" s="17">
        <v>0.122587525386149</v>
      </c>
      <c r="T176" s="17">
        <v>9.1319219123627504E-2</v>
      </c>
      <c r="U176" s="17"/>
      <c r="V176" s="17">
        <v>7.0350370697868703E-2</v>
      </c>
      <c r="W176" s="17">
        <v>9.3603106550705098E-2</v>
      </c>
      <c r="X176" s="17">
        <v>9.4354219535806694E-2</v>
      </c>
      <c r="Y176" s="17">
        <v>0.10182437301661799</v>
      </c>
      <c r="Z176" s="17">
        <v>0.115404121103241</v>
      </c>
      <c r="AA176" s="17">
        <v>9.5649329905723404E-2</v>
      </c>
      <c r="AB176" s="17">
        <v>9.2539249899488293E-2</v>
      </c>
      <c r="AC176" s="17">
        <v>8.5791147677535595E-2</v>
      </c>
      <c r="AD176" s="17">
        <v>7.2780302736467503E-2</v>
      </c>
      <c r="AE176" s="17"/>
      <c r="AF176" s="17">
        <v>9.1574847558849606E-2</v>
      </c>
      <c r="AG176" s="17">
        <v>0.103831958450012</v>
      </c>
      <c r="AH176" s="17">
        <v>0.10702313982746001</v>
      </c>
      <c r="AI176" s="17">
        <v>7.2675398426948798E-2</v>
      </c>
      <c r="AJ176" s="17">
        <v>8.6725146819597004E-2</v>
      </c>
      <c r="AK176" s="17">
        <v>8.0047468947783404E-2</v>
      </c>
      <c r="AL176" s="17"/>
      <c r="AM176" s="17">
        <v>5.4552074954857602E-2</v>
      </c>
      <c r="AN176" s="17">
        <v>0.102452141567575</v>
      </c>
      <c r="AO176" s="17">
        <v>0.109288309218376</v>
      </c>
      <c r="AP176" s="17">
        <v>0.130905408311457</v>
      </c>
      <c r="AQ176" s="17">
        <v>0.10344639064424201</v>
      </c>
      <c r="AR176" s="17">
        <v>9.7175794193437401E-2</v>
      </c>
      <c r="AS176" s="17">
        <v>8.3022351244978504E-2</v>
      </c>
      <c r="AT176" s="17">
        <v>6.0978121535738103E-2</v>
      </c>
      <c r="AU176" s="17">
        <v>7.8014761098019997E-2</v>
      </c>
      <c r="AV176" s="17">
        <v>7.0889701387272394E-2</v>
      </c>
      <c r="AW176" s="17">
        <v>6.1482852446270199E-2</v>
      </c>
      <c r="AX176" s="17">
        <v>9.5680754227799494E-2</v>
      </c>
      <c r="AY176" s="17">
        <v>5.8946575913094802E-2</v>
      </c>
      <c r="AZ176" s="17">
        <v>5.7668990658518701E-2</v>
      </c>
      <c r="BA176" s="17">
        <v>0.14486834350442901</v>
      </c>
      <c r="BB176" s="17">
        <v>5.72637909985865E-2</v>
      </c>
      <c r="BC176" s="17"/>
      <c r="BD176" s="17">
        <v>6.1925004535462298E-2</v>
      </c>
      <c r="BE176" s="17">
        <v>9.5353970705509203E-2</v>
      </c>
      <c r="BF176" s="17">
        <v>0.10721676098672001</v>
      </c>
      <c r="BG176" s="17"/>
      <c r="BH176" s="17">
        <v>9.0097842841115397E-2</v>
      </c>
      <c r="BI176" s="17">
        <v>5.7524662990797601E-2</v>
      </c>
      <c r="BJ176" s="17">
        <v>9.9630951327721901E-2</v>
      </c>
      <c r="BK176" s="17"/>
      <c r="BL176" s="17">
        <v>7.9268598041524196E-2</v>
      </c>
      <c r="BM176" s="17">
        <v>5.9454710256755798E-2</v>
      </c>
      <c r="BN176" s="17">
        <v>5.0558804934448101E-2</v>
      </c>
      <c r="BO176" s="17"/>
      <c r="BP176" s="17">
        <v>6.5891234697848494E-2</v>
      </c>
      <c r="BQ176" s="17">
        <v>0.10865001632100001</v>
      </c>
      <c r="BR176" s="17"/>
      <c r="BS176" s="17">
        <v>8.8030104533994999E-2</v>
      </c>
      <c r="BT176" s="17">
        <v>7.4705675565370999E-2</v>
      </c>
      <c r="BU176" s="17">
        <v>9.0524084175310895E-2</v>
      </c>
      <c r="BV176" s="17">
        <v>9.3374719316734203E-2</v>
      </c>
      <c r="BW176" s="17"/>
      <c r="BX176" s="17">
        <v>8.9074087316302106E-2</v>
      </c>
      <c r="BY176" s="17">
        <v>3.9480142941729197E-2</v>
      </c>
      <c r="BZ176" s="17">
        <v>9.2777899973237196E-2</v>
      </c>
      <c r="CA176" s="17"/>
      <c r="CB176" s="17">
        <v>6.7622824957122601E-2</v>
      </c>
      <c r="CC176" s="17">
        <v>1.2722306249634999E-2</v>
      </c>
      <c r="CD176" s="17">
        <v>0.173839454532039</v>
      </c>
      <c r="CE176" s="17">
        <v>6.0985865062897202E-2</v>
      </c>
      <c r="CF176" s="17">
        <v>3.0987233422009101E-2</v>
      </c>
      <c r="CG176" s="17">
        <v>0.16355075417180101</v>
      </c>
      <c r="CH176" s="17"/>
      <c r="CI176" s="17">
        <v>9.0255856058373399E-2</v>
      </c>
      <c r="CJ176" s="17">
        <v>6.3968415233600903E-2</v>
      </c>
      <c r="CK176" s="17">
        <v>0.13962693804097001</v>
      </c>
      <c r="CL176" s="17">
        <v>9.1336644339516798E-2</v>
      </c>
    </row>
    <row r="177" spans="2:90" x14ac:dyDescent="0.35">
      <c r="B177" t="s">
        <v>178</v>
      </c>
      <c r="C177" s="17">
        <v>0.21371459857945499</v>
      </c>
      <c r="D177" s="17">
        <v>0.20453820725347799</v>
      </c>
      <c r="E177" s="17">
        <v>0.222886787105498</v>
      </c>
      <c r="F177" s="17"/>
      <c r="G177" s="17">
        <v>0.21268381609794501</v>
      </c>
      <c r="H177" s="17">
        <v>0.221851100808032</v>
      </c>
      <c r="I177" s="17">
        <v>0.19351535951526999</v>
      </c>
      <c r="J177" s="17">
        <v>0.234768300627717</v>
      </c>
      <c r="K177" s="17">
        <v>0.209527849209656</v>
      </c>
      <c r="L177" s="17">
        <v>0.18486675977983499</v>
      </c>
      <c r="M177" s="17">
        <v>0.225117013173147</v>
      </c>
      <c r="N177" s="17">
        <v>0.21088609943463299</v>
      </c>
      <c r="O177" s="17">
        <v>0.22874635055607501</v>
      </c>
      <c r="P177" s="17"/>
      <c r="Q177" s="17">
        <v>0.2131532311288</v>
      </c>
      <c r="R177" s="17">
        <v>0.15171171113815701</v>
      </c>
      <c r="S177" s="17">
        <v>0.23054194610137599</v>
      </c>
      <c r="T177" s="17">
        <v>0.216823793199895</v>
      </c>
      <c r="U177" s="17"/>
      <c r="V177" s="17">
        <v>0.21030972791202701</v>
      </c>
      <c r="W177" s="17">
        <v>0.188542977061008</v>
      </c>
      <c r="X177" s="17">
        <v>0.23339926848034101</v>
      </c>
      <c r="Y177" s="17">
        <v>0.188574234050811</v>
      </c>
      <c r="Z177" s="17">
        <v>0.22512624572645401</v>
      </c>
      <c r="AA177" s="17">
        <v>0.25817465809073298</v>
      </c>
      <c r="AB177" s="17">
        <v>0.21830954435227701</v>
      </c>
      <c r="AC177" s="17">
        <v>0.21899823424698001</v>
      </c>
      <c r="AD177" s="17">
        <v>0.20347600416050399</v>
      </c>
      <c r="AE177" s="17"/>
      <c r="AF177" s="17">
        <v>0.261366638658102</v>
      </c>
      <c r="AG177" s="17">
        <v>0.198402722750223</v>
      </c>
      <c r="AH177" s="17">
        <v>0.221639456698416</v>
      </c>
      <c r="AI177" s="17">
        <v>0.18870005792050701</v>
      </c>
      <c r="AJ177" s="17">
        <v>0.20088176389076601</v>
      </c>
      <c r="AK177" s="17">
        <v>0.19913186843708999</v>
      </c>
      <c r="AL177" s="17"/>
      <c r="AM177" s="17">
        <v>0.254735292159461</v>
      </c>
      <c r="AN177" s="17">
        <v>0.30636645179801197</v>
      </c>
      <c r="AO177" s="17">
        <v>0.24084322789934101</v>
      </c>
      <c r="AP177" s="17">
        <v>0.27499571194253097</v>
      </c>
      <c r="AQ177" s="17">
        <v>0.243688832739587</v>
      </c>
      <c r="AR177" s="17">
        <v>0.17331630736386799</v>
      </c>
      <c r="AS177" s="17">
        <v>0.183674943209678</v>
      </c>
      <c r="AT177" s="17">
        <v>0.13403802131249801</v>
      </c>
      <c r="AU177" s="17">
        <v>0.21403614168528301</v>
      </c>
      <c r="AV177" s="17">
        <v>0.20609810538716</v>
      </c>
      <c r="AW177" s="17">
        <v>0.21821854956599701</v>
      </c>
      <c r="AX177" s="17">
        <v>0.164506913162728</v>
      </c>
      <c r="AY177" s="17">
        <v>0.20899391952015001</v>
      </c>
      <c r="AZ177" s="17">
        <v>0.19954927340412801</v>
      </c>
      <c r="BA177" s="17">
        <v>0.224369397395009</v>
      </c>
      <c r="BB177" s="17">
        <v>0.118866977580058</v>
      </c>
      <c r="BC177" s="17"/>
      <c r="BD177" s="17">
        <v>0.18497410809036699</v>
      </c>
      <c r="BE177" s="17">
        <v>0.225876812446234</v>
      </c>
      <c r="BF177" s="17">
        <v>0.223371849890146</v>
      </c>
      <c r="BG177" s="17"/>
      <c r="BH177" s="17">
        <v>0.21125086919187699</v>
      </c>
      <c r="BI177" s="17">
        <v>0.18365632121741499</v>
      </c>
      <c r="BJ177" s="17">
        <v>0.19593456752911001</v>
      </c>
      <c r="BK177" s="17"/>
      <c r="BL177" s="17">
        <v>0.18703625192026899</v>
      </c>
      <c r="BM177" s="17">
        <v>0.14327232532891199</v>
      </c>
      <c r="BN177" s="17">
        <v>0.14978739624055601</v>
      </c>
      <c r="BO177" s="17"/>
      <c r="BP177" s="17">
        <v>0.21124129431750699</v>
      </c>
      <c r="BQ177" s="17">
        <v>0.22547453125174899</v>
      </c>
      <c r="BR177" s="17"/>
      <c r="BS177" s="17">
        <v>0.15039303391872999</v>
      </c>
      <c r="BT177" s="17">
        <v>0.20799890570844601</v>
      </c>
      <c r="BU177" s="17">
        <v>0.21608453790872501</v>
      </c>
      <c r="BV177" s="17">
        <v>0.22540520055329899</v>
      </c>
      <c r="BW177" s="17"/>
      <c r="BX177" s="17">
        <v>0.20197831726702201</v>
      </c>
      <c r="BY177" s="17">
        <v>0.12582471416920901</v>
      </c>
      <c r="BZ177" s="17">
        <v>0.220278156312781</v>
      </c>
      <c r="CA177" s="17"/>
      <c r="CB177" s="17">
        <v>0.19983220393624301</v>
      </c>
      <c r="CC177" s="17">
        <v>7.7954675981081606E-2</v>
      </c>
      <c r="CD177" s="17">
        <v>0.35318845928010001</v>
      </c>
      <c r="CE177" s="17">
        <v>0.19743674478108</v>
      </c>
      <c r="CF177" s="17">
        <v>7.4387230743197905E-2</v>
      </c>
      <c r="CG177" s="17">
        <v>0.31908775141830997</v>
      </c>
      <c r="CH177" s="17"/>
      <c r="CI177" s="17">
        <v>0.22219475174390299</v>
      </c>
      <c r="CJ177" s="17">
        <v>0.174020939367135</v>
      </c>
      <c r="CK177" s="17">
        <v>0.366283552625016</v>
      </c>
      <c r="CL177" s="17">
        <v>0.194613655099107</v>
      </c>
    </row>
    <row r="178" spans="2:90" x14ac:dyDescent="0.35">
      <c r="B178" t="s">
        <v>179</v>
      </c>
      <c r="C178" s="17">
        <v>0.226737296615969</v>
      </c>
      <c r="D178" s="17">
        <v>0.22881705956906301</v>
      </c>
      <c r="E178" s="17">
        <v>0.225169189998432</v>
      </c>
      <c r="F178" s="17"/>
      <c r="G178" s="17">
        <v>0.184802623162932</v>
      </c>
      <c r="H178" s="17">
        <v>0.24198382756294901</v>
      </c>
      <c r="I178" s="17">
        <v>0.21694327716846901</v>
      </c>
      <c r="J178" s="17">
        <v>0.23157871664060101</v>
      </c>
      <c r="K178" s="17">
        <v>0.25227995734599601</v>
      </c>
      <c r="L178" s="17">
        <v>0.25919391340991998</v>
      </c>
      <c r="M178" s="17">
        <v>0.19938471734027599</v>
      </c>
      <c r="N178" s="17">
        <v>0.24795805966657</v>
      </c>
      <c r="O178" s="17">
        <v>0.206962487726157</v>
      </c>
      <c r="P178" s="17"/>
      <c r="Q178" s="17">
        <v>0.23024269217796201</v>
      </c>
      <c r="R178" s="17">
        <v>0.17367106461464801</v>
      </c>
      <c r="S178" s="17">
        <v>0.18649289207485201</v>
      </c>
      <c r="T178" s="17">
        <v>0.229903028676091</v>
      </c>
      <c r="U178" s="17"/>
      <c r="V178" s="17">
        <v>0.19396380131666</v>
      </c>
      <c r="W178" s="17">
        <v>0.256971326860162</v>
      </c>
      <c r="X178" s="17">
        <v>0.201526116412693</v>
      </c>
      <c r="Y178" s="17">
        <v>0.242389015579518</v>
      </c>
      <c r="Z178" s="17">
        <v>0.18060897386769501</v>
      </c>
      <c r="AA178" s="17">
        <v>0.240477097722056</v>
      </c>
      <c r="AB178" s="17">
        <v>0.25663249981310998</v>
      </c>
      <c r="AC178" s="17">
        <v>0.28112875547737798</v>
      </c>
      <c r="AD178" s="17">
        <v>0.21807534222039199</v>
      </c>
      <c r="AE178" s="17"/>
      <c r="AF178" s="17">
        <v>0.23149395283916799</v>
      </c>
      <c r="AG178" s="17">
        <v>0.21275925920473199</v>
      </c>
      <c r="AH178" s="17">
        <v>0.20759249277206801</v>
      </c>
      <c r="AI178" s="17">
        <v>0.237238069520052</v>
      </c>
      <c r="AJ178" s="17">
        <v>0.24363648532798399</v>
      </c>
      <c r="AK178" s="17">
        <v>0.224363001258786</v>
      </c>
      <c r="AL178" s="17"/>
      <c r="AM178" s="17">
        <v>0.21750903895255</v>
      </c>
      <c r="AN178" s="17">
        <v>0.19089840264288899</v>
      </c>
      <c r="AO178" s="17">
        <v>0.24818920875019401</v>
      </c>
      <c r="AP178" s="17">
        <v>0.22761066515341599</v>
      </c>
      <c r="AQ178" s="17">
        <v>0.14987096810556899</v>
      </c>
      <c r="AR178" s="17">
        <v>0.24998469115136701</v>
      </c>
      <c r="AS178" s="17">
        <v>0.23125055526194599</v>
      </c>
      <c r="AT178" s="17">
        <v>0.21977223203867699</v>
      </c>
      <c r="AU178" s="17">
        <v>0.275331169262025</v>
      </c>
      <c r="AV178" s="17">
        <v>0.28330036928894198</v>
      </c>
      <c r="AW178" s="17">
        <v>0.20835540149989701</v>
      </c>
      <c r="AX178" s="17">
        <v>0.24864841425304399</v>
      </c>
      <c r="AY178" s="17">
        <v>0.23761390709152699</v>
      </c>
      <c r="AZ178" s="17">
        <v>0.14023725573562801</v>
      </c>
      <c r="BA178" s="17">
        <v>0.223517539724335</v>
      </c>
      <c r="BB178" s="17">
        <v>0.172195105837541</v>
      </c>
      <c r="BC178" s="17"/>
      <c r="BD178" s="17">
        <v>0.24665485854859501</v>
      </c>
      <c r="BE178" s="17">
        <v>0.232910609193341</v>
      </c>
      <c r="BF178" s="17">
        <v>0.212436313625495</v>
      </c>
      <c r="BG178" s="17"/>
      <c r="BH178" s="17">
        <v>0.226815001867755</v>
      </c>
      <c r="BI178" s="17">
        <v>0.211147182623493</v>
      </c>
      <c r="BJ178" s="17">
        <v>0.24883066003686399</v>
      </c>
      <c r="BK178" s="17"/>
      <c r="BL178" s="17">
        <v>0.27456803019394099</v>
      </c>
      <c r="BM178" s="17">
        <v>0.26053853052272102</v>
      </c>
      <c r="BN178" s="17">
        <v>0.15454587560306801</v>
      </c>
      <c r="BO178" s="17"/>
      <c r="BP178" s="17">
        <v>0.20717398068083501</v>
      </c>
      <c r="BQ178" s="17">
        <v>0.22156583138143099</v>
      </c>
      <c r="BR178" s="17"/>
      <c r="BS178" s="17">
        <v>0.23086971025592401</v>
      </c>
      <c r="BT178" s="17">
        <v>0.23910721370901</v>
      </c>
      <c r="BU178" s="17">
        <v>0.24010822711461899</v>
      </c>
      <c r="BV178" s="17">
        <v>0.21646653878925101</v>
      </c>
      <c r="BW178" s="17"/>
      <c r="BX178" s="17">
        <v>0.19809972653511099</v>
      </c>
      <c r="BY178" s="17">
        <v>0.28747331058821102</v>
      </c>
      <c r="BZ178" s="17">
        <v>0.22584212944520399</v>
      </c>
      <c r="CA178" s="17"/>
      <c r="CB178" s="17">
        <v>0.29184120404514702</v>
      </c>
      <c r="CC178" s="17">
        <v>0.15306106388250601</v>
      </c>
      <c r="CD178" s="17">
        <v>0.22531840264946901</v>
      </c>
      <c r="CE178" s="17">
        <v>0.27973722226693098</v>
      </c>
      <c r="CF178" s="17">
        <v>0.18160065893776201</v>
      </c>
      <c r="CG178" s="17">
        <v>0.21522046126859501</v>
      </c>
      <c r="CH178" s="17"/>
      <c r="CI178" s="17">
        <v>0.24233029688298799</v>
      </c>
      <c r="CJ178" s="17">
        <v>0.20852072577588901</v>
      </c>
      <c r="CK178" s="17">
        <v>0.21349874853605599</v>
      </c>
      <c r="CL178" s="17">
        <v>0.23750652472349601</v>
      </c>
    </row>
    <row r="179" spans="2:90" x14ac:dyDescent="0.35">
      <c r="B179" t="s">
        <v>180</v>
      </c>
      <c r="C179" s="17">
        <v>0.18643072501565</v>
      </c>
      <c r="D179" s="17">
        <v>0.17601322903953201</v>
      </c>
      <c r="E179" s="17">
        <v>0.19784928092228499</v>
      </c>
      <c r="F179" s="17"/>
      <c r="G179" s="17">
        <v>0.22057041757578699</v>
      </c>
      <c r="H179" s="17">
        <v>0.19821743420840501</v>
      </c>
      <c r="I179" s="17">
        <v>0.206637761022053</v>
      </c>
      <c r="J179" s="17">
        <v>0.19111167920175301</v>
      </c>
      <c r="K179" s="17">
        <v>0.203185860052946</v>
      </c>
      <c r="L179" s="17">
        <v>0.153172061496197</v>
      </c>
      <c r="M179" s="17">
        <v>0.16722529503640901</v>
      </c>
      <c r="N179" s="17">
        <v>0.18253092450057701</v>
      </c>
      <c r="O179" s="17">
        <v>0.16185425790527699</v>
      </c>
      <c r="P179" s="17"/>
      <c r="Q179" s="17">
        <v>0.189493971050335</v>
      </c>
      <c r="R179" s="17">
        <v>0.18998796928672701</v>
      </c>
      <c r="S179" s="17">
        <v>0.17835690752313699</v>
      </c>
      <c r="T179" s="17">
        <v>0.18893637964002299</v>
      </c>
      <c r="U179" s="17"/>
      <c r="V179" s="17">
        <v>0.17493857195693199</v>
      </c>
      <c r="W179" s="17">
        <v>0.19356838618255601</v>
      </c>
      <c r="X179" s="17">
        <v>0.225350093552664</v>
      </c>
      <c r="Y179" s="17">
        <v>0.141080997827747</v>
      </c>
      <c r="Z179" s="17">
        <v>0.1834253894974</v>
      </c>
      <c r="AA179" s="17">
        <v>0.16389637778134999</v>
      </c>
      <c r="AB179" s="17">
        <v>0.18267361524706299</v>
      </c>
      <c r="AC179" s="17">
        <v>0.198050522981398</v>
      </c>
      <c r="AD179" s="17">
        <v>0.217939105122992</v>
      </c>
      <c r="AE179" s="17"/>
      <c r="AF179" s="17">
        <v>0.163351578927972</v>
      </c>
      <c r="AG179" s="17">
        <v>0.19993646030519599</v>
      </c>
      <c r="AH179" s="17">
        <v>0.19927090866333999</v>
      </c>
      <c r="AI179" s="17">
        <v>0.23437841885757399</v>
      </c>
      <c r="AJ179" s="17">
        <v>0.22729054782501301</v>
      </c>
      <c r="AK179" s="17">
        <v>0.15973930183270399</v>
      </c>
      <c r="AL179" s="17"/>
      <c r="AM179" s="17">
        <v>0.133314217285978</v>
      </c>
      <c r="AN179" s="17">
        <v>0.114812027797752</v>
      </c>
      <c r="AO179" s="17">
        <v>0.14154871285294501</v>
      </c>
      <c r="AP179" s="17">
        <v>0.18628275455936699</v>
      </c>
      <c r="AQ179" s="17">
        <v>0.23159536809223</v>
      </c>
      <c r="AR179" s="17">
        <v>0.16306237610478</v>
      </c>
      <c r="AS179" s="17">
        <v>0.213296809370496</v>
      </c>
      <c r="AT179" s="17">
        <v>0.252080684467829</v>
      </c>
      <c r="AU179" s="17">
        <v>0.160652109047633</v>
      </c>
      <c r="AV179" s="17">
        <v>0.205165203509974</v>
      </c>
      <c r="AW179" s="17">
        <v>0.225755975530605</v>
      </c>
      <c r="AX179" s="17">
        <v>0.23917416804219099</v>
      </c>
      <c r="AY179" s="17">
        <v>0.213400587009241</v>
      </c>
      <c r="AZ179" s="17">
        <v>0.20882382303629199</v>
      </c>
      <c r="BA179" s="17">
        <v>0.161656190114076</v>
      </c>
      <c r="BB179" s="17">
        <v>0.219421597736213</v>
      </c>
      <c r="BC179" s="17"/>
      <c r="BD179" s="17">
        <v>0.21787064617304699</v>
      </c>
      <c r="BE179" s="17">
        <v>0.17791755113986901</v>
      </c>
      <c r="BF179" s="17">
        <v>0.161047563442555</v>
      </c>
      <c r="BG179" s="17"/>
      <c r="BH179" s="17">
        <v>0.19527446184073499</v>
      </c>
      <c r="BI179" s="17">
        <v>0.177805509470645</v>
      </c>
      <c r="BJ179" s="17">
        <v>0.187287945984869</v>
      </c>
      <c r="BK179" s="17"/>
      <c r="BL179" s="17">
        <v>0.19632138672881599</v>
      </c>
      <c r="BM179" s="17">
        <v>0.251199523868471</v>
      </c>
      <c r="BN179" s="17">
        <v>0.238023954809814</v>
      </c>
      <c r="BO179" s="17"/>
      <c r="BP179" s="17">
        <v>0.20745058717627801</v>
      </c>
      <c r="BQ179" s="17">
        <v>0.17071914521471701</v>
      </c>
      <c r="BR179" s="17"/>
      <c r="BS179" s="17">
        <v>0.21217166298503301</v>
      </c>
      <c r="BT179" s="17">
        <v>0.169845420300996</v>
      </c>
      <c r="BU179" s="17">
        <v>0.205088407769008</v>
      </c>
      <c r="BV179" s="17">
        <v>0.17828419348627</v>
      </c>
      <c r="BW179" s="17"/>
      <c r="BX179" s="17">
        <v>0.26066050993721501</v>
      </c>
      <c r="BY179" s="17">
        <v>0.15411301644386699</v>
      </c>
      <c r="BZ179" s="17">
        <v>0.18106282631328899</v>
      </c>
      <c r="CA179" s="17"/>
      <c r="CB179" s="17">
        <v>0.20463020568238599</v>
      </c>
      <c r="CC179" s="17">
        <v>0.30113717429939002</v>
      </c>
      <c r="CD179" s="17">
        <v>9.3690558402971205E-2</v>
      </c>
      <c r="CE179" s="17">
        <v>0.22892359238017199</v>
      </c>
      <c r="CF179" s="17">
        <v>0.229643729823647</v>
      </c>
      <c r="CG179" s="17">
        <v>8.2815978687988706E-2</v>
      </c>
      <c r="CH179" s="17"/>
      <c r="CI179" s="17">
        <v>0.17192999413072399</v>
      </c>
      <c r="CJ179" s="17">
        <v>0.189082489588421</v>
      </c>
      <c r="CK179" s="17">
        <v>0.13465482873859899</v>
      </c>
      <c r="CL179" s="17">
        <v>0.20190111991317</v>
      </c>
    </row>
    <row r="180" spans="2:90" x14ac:dyDescent="0.35">
      <c r="B180" t="s">
        <v>181</v>
      </c>
      <c r="C180" s="17">
        <v>0.21540190579071</v>
      </c>
      <c r="D180" s="17">
        <v>0.21561802502409499</v>
      </c>
      <c r="E180" s="17">
        <v>0.2173861686835</v>
      </c>
      <c r="F180" s="17"/>
      <c r="G180" s="17">
        <v>0.22855605261762299</v>
      </c>
      <c r="H180" s="17">
        <v>0.192435755295226</v>
      </c>
      <c r="I180" s="17">
        <v>0.200145927664962</v>
      </c>
      <c r="J180" s="17">
        <v>0.20486713829855199</v>
      </c>
      <c r="K180" s="17">
        <v>0.188880199230956</v>
      </c>
      <c r="L180" s="17">
        <v>0.23574451069180699</v>
      </c>
      <c r="M180" s="17">
        <v>0.251288650016111</v>
      </c>
      <c r="N180" s="17">
        <v>0.21936272243617599</v>
      </c>
      <c r="O180" s="17">
        <v>0.21344908080159899</v>
      </c>
      <c r="P180" s="17"/>
      <c r="Q180" s="17">
        <v>0.218925184240128</v>
      </c>
      <c r="R180" s="17">
        <v>0.34239544204063299</v>
      </c>
      <c r="S180" s="17">
        <v>0.19222671734925401</v>
      </c>
      <c r="T180" s="17">
        <v>0.20756732308180001</v>
      </c>
      <c r="U180" s="17"/>
      <c r="V180" s="17">
        <v>0.27025383199205699</v>
      </c>
      <c r="W180" s="17">
        <v>0.20185534340671399</v>
      </c>
      <c r="X180" s="17">
        <v>0.19268125674525199</v>
      </c>
      <c r="Y180" s="17">
        <v>0.243716657966632</v>
      </c>
      <c r="Z180" s="17">
        <v>0.19695159344618901</v>
      </c>
      <c r="AA180" s="17">
        <v>0.19399774714092499</v>
      </c>
      <c r="AB180" s="17">
        <v>0.18021773250557299</v>
      </c>
      <c r="AC180" s="17">
        <v>0.15705135062335501</v>
      </c>
      <c r="AD180" s="17">
        <v>0.233388360172334</v>
      </c>
      <c r="AE180" s="17"/>
      <c r="AF180" s="17">
        <v>0.19041311358291099</v>
      </c>
      <c r="AG180" s="17">
        <v>0.19148158089477599</v>
      </c>
      <c r="AH180" s="17">
        <v>0.19942002440836901</v>
      </c>
      <c r="AI180" s="17">
        <v>0.223490449001952</v>
      </c>
      <c r="AJ180" s="17">
        <v>0.17519910383824</v>
      </c>
      <c r="AK180" s="17">
        <v>0.274369911463965</v>
      </c>
      <c r="AL180" s="17"/>
      <c r="AM180" s="17">
        <v>0.218560612123124</v>
      </c>
      <c r="AN180" s="17">
        <v>0.17825310350763099</v>
      </c>
      <c r="AO180" s="17">
        <v>0.173884931181049</v>
      </c>
      <c r="AP180" s="17">
        <v>0.125429240306873</v>
      </c>
      <c r="AQ180" s="17">
        <v>0.17078135119907201</v>
      </c>
      <c r="AR180" s="17">
        <v>0.24666040086045199</v>
      </c>
      <c r="AS180" s="17">
        <v>0.24961343090114499</v>
      </c>
      <c r="AT180" s="17">
        <v>0.28236648247317297</v>
      </c>
      <c r="AU180" s="17">
        <v>0.19146270187345399</v>
      </c>
      <c r="AV180" s="17">
        <v>0.184023269324285</v>
      </c>
      <c r="AW180" s="17">
        <v>0.23280741503042901</v>
      </c>
      <c r="AX180" s="17">
        <v>0.21774252461118199</v>
      </c>
      <c r="AY180" s="17">
        <v>0.19915363293486099</v>
      </c>
      <c r="AZ180" s="17">
        <v>0.32075370978970502</v>
      </c>
      <c r="BA180" s="17">
        <v>0.245588529262151</v>
      </c>
      <c r="BB180" s="17">
        <v>0.37272321730087199</v>
      </c>
      <c r="BC180" s="17"/>
      <c r="BD180" s="17">
        <v>0.221598424355712</v>
      </c>
      <c r="BE180" s="17">
        <v>0.20239786169798099</v>
      </c>
      <c r="BF180" s="17">
        <v>0.226239348468948</v>
      </c>
      <c r="BG180" s="17"/>
      <c r="BH180" s="17">
        <v>0.210944268883689</v>
      </c>
      <c r="BI180" s="17">
        <v>0.30045955851320599</v>
      </c>
      <c r="BJ180" s="17">
        <v>0.210505286312236</v>
      </c>
      <c r="BK180" s="17"/>
      <c r="BL180" s="17">
        <v>0.196974492546791</v>
      </c>
      <c r="BM180" s="17">
        <v>0.237805285872216</v>
      </c>
      <c r="BN180" s="17">
        <v>0.34147279616861798</v>
      </c>
      <c r="BO180" s="17"/>
      <c r="BP180" s="17">
        <v>0.22184691781521401</v>
      </c>
      <c r="BQ180" s="17">
        <v>0.211251343970489</v>
      </c>
      <c r="BR180" s="17"/>
      <c r="BS180" s="17">
        <v>0.26658980255681602</v>
      </c>
      <c r="BT180" s="17">
        <v>0.22711065347616999</v>
      </c>
      <c r="BU180" s="17">
        <v>0.16700780532854401</v>
      </c>
      <c r="BV180" s="17">
        <v>0.22925507551714799</v>
      </c>
      <c r="BW180" s="17"/>
      <c r="BX180" s="17">
        <v>0.19726490564486501</v>
      </c>
      <c r="BY180" s="17">
        <v>0.32512745632711898</v>
      </c>
      <c r="BZ180" s="17">
        <v>0.21045604002434301</v>
      </c>
      <c r="CA180" s="17"/>
      <c r="CB180" s="17">
        <v>0.178853481727168</v>
      </c>
      <c r="CC180" s="17">
        <v>0.43254725432756402</v>
      </c>
      <c r="CD180" s="17">
        <v>5.9425557281640999E-2</v>
      </c>
      <c r="CE180" s="17">
        <v>0.19242146057196499</v>
      </c>
      <c r="CF180" s="17">
        <v>0.46650122492467</v>
      </c>
      <c r="CG180" s="17">
        <v>5.0312273208532203E-2</v>
      </c>
      <c r="CH180" s="17"/>
      <c r="CI180" s="17">
        <v>0.20258111638581699</v>
      </c>
      <c r="CJ180" s="17">
        <v>0.28390787273253498</v>
      </c>
      <c r="CK180" s="17">
        <v>7.6966235931924601E-2</v>
      </c>
      <c r="CL180" s="17">
        <v>0.21472181390772199</v>
      </c>
    </row>
    <row r="181" spans="2:90" x14ac:dyDescent="0.35"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</row>
    <row r="182" spans="2:90" x14ac:dyDescent="0.35">
      <c r="B182" s="6" t="s">
        <v>186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</row>
    <row r="183" spans="2:90" x14ac:dyDescent="0.35">
      <c r="B183" s="24" t="s">
        <v>130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</row>
    <row r="184" spans="2:90" x14ac:dyDescent="0.35">
      <c r="B184" t="s">
        <v>175</v>
      </c>
      <c r="C184" s="17">
        <v>2.7743714845390201E-2</v>
      </c>
      <c r="D184" s="17">
        <v>2.7404097797969301E-2</v>
      </c>
      <c r="E184" s="17">
        <v>2.7837195988735099E-2</v>
      </c>
      <c r="F184" s="17"/>
      <c r="G184" s="17">
        <v>2.06466926629396E-2</v>
      </c>
      <c r="H184" s="17">
        <v>2.9937239689431201E-2</v>
      </c>
      <c r="I184" s="17">
        <v>4.2142756989046203E-2</v>
      </c>
      <c r="J184" s="17">
        <v>2.0192296961031302E-2</v>
      </c>
      <c r="K184" s="17">
        <v>2.7392918134545301E-2</v>
      </c>
      <c r="L184" s="17">
        <v>2.32252802036087E-2</v>
      </c>
      <c r="M184" s="17">
        <v>1.94901756882691E-2</v>
      </c>
      <c r="N184" s="17">
        <v>4.2968940377788999E-2</v>
      </c>
      <c r="O184" s="17">
        <v>2.3859042126264898E-2</v>
      </c>
      <c r="P184" s="17"/>
      <c r="Q184" s="17">
        <v>1.2591374794985E-2</v>
      </c>
      <c r="R184" s="17">
        <v>3.1551935450965601E-2</v>
      </c>
      <c r="S184" s="17">
        <v>4.5219760511621403E-2</v>
      </c>
      <c r="T184" s="17">
        <v>2.7557652663409701E-2</v>
      </c>
      <c r="U184" s="17"/>
      <c r="V184" s="17">
        <v>3.8489655535782201E-2</v>
      </c>
      <c r="W184" s="17">
        <v>1.4201741591557101E-2</v>
      </c>
      <c r="X184" s="17">
        <v>2.85794724972032E-2</v>
      </c>
      <c r="Y184" s="17">
        <v>3.0084691347889801E-2</v>
      </c>
      <c r="Z184" s="17">
        <v>2.5624913487224499E-2</v>
      </c>
      <c r="AA184" s="17">
        <v>2.29532497139893E-2</v>
      </c>
      <c r="AB184" s="17">
        <v>2.94361205863795E-2</v>
      </c>
      <c r="AC184" s="17">
        <v>5.0122381065382103E-2</v>
      </c>
      <c r="AD184" s="17">
        <v>2.4917343506957099E-2</v>
      </c>
      <c r="AE184" s="17"/>
      <c r="AF184" s="17">
        <v>2.50169754199383E-2</v>
      </c>
      <c r="AG184" s="17">
        <v>4.3561915767678601E-2</v>
      </c>
      <c r="AH184" s="17">
        <v>2.4434238007147599E-2</v>
      </c>
      <c r="AI184" s="17">
        <v>4.80635728460189E-2</v>
      </c>
      <c r="AJ184" s="17">
        <v>2.0747764094902602E-2</v>
      </c>
      <c r="AK184" s="17">
        <v>2.32588138342496E-2</v>
      </c>
      <c r="AL184" s="17"/>
      <c r="AM184" s="17">
        <v>6.4623539005424294E-2</v>
      </c>
      <c r="AN184" s="17">
        <v>4.1334272578308497E-2</v>
      </c>
      <c r="AO184" s="17">
        <v>4.86113710328697E-2</v>
      </c>
      <c r="AP184" s="17">
        <v>2.0995665137568599E-2</v>
      </c>
      <c r="AQ184" s="17">
        <v>4.5906399074608403E-2</v>
      </c>
      <c r="AR184" s="17">
        <v>1.6327917544347099E-2</v>
      </c>
      <c r="AS184" s="17">
        <v>1.70216206677767E-2</v>
      </c>
      <c r="AT184" s="17">
        <v>1.18912248557459E-2</v>
      </c>
      <c r="AU184" s="17">
        <v>2.2917124710694101E-2</v>
      </c>
      <c r="AV184" s="17">
        <v>5.5900112196210399E-3</v>
      </c>
      <c r="AW184" s="17">
        <v>3.4823765644639702E-2</v>
      </c>
      <c r="AX184" s="17">
        <v>6.0537016977786203E-3</v>
      </c>
      <c r="AY184" s="17">
        <v>3.0762992435387999E-2</v>
      </c>
      <c r="AZ184" s="17">
        <v>2.6294578934052099E-2</v>
      </c>
      <c r="BA184" s="17">
        <v>3.1901397936845703E-2</v>
      </c>
      <c r="BB184" s="17">
        <v>3.0549061361976701E-2</v>
      </c>
      <c r="BC184" s="17"/>
      <c r="BD184" s="17">
        <v>2.7108073865233E-2</v>
      </c>
      <c r="BE184" s="17">
        <v>2.7288628768150799E-2</v>
      </c>
      <c r="BF184" s="17">
        <v>2.4995640992877401E-2</v>
      </c>
      <c r="BG184" s="17"/>
      <c r="BH184" s="17">
        <v>2.6066146743080498E-2</v>
      </c>
      <c r="BI184" s="17">
        <v>3.0898061235742201E-2</v>
      </c>
      <c r="BJ184" s="17">
        <v>2.8077672479288499E-2</v>
      </c>
      <c r="BK184" s="17"/>
      <c r="BL184" s="17">
        <v>2.1305694608234602E-2</v>
      </c>
      <c r="BM184" s="17">
        <v>1.8748889595874601E-2</v>
      </c>
      <c r="BN184" s="17">
        <v>2.9874828334033401E-2</v>
      </c>
      <c r="BO184" s="17"/>
      <c r="BP184" s="17">
        <v>1.7223176698449399E-2</v>
      </c>
      <c r="BQ184" s="17">
        <v>2.8327941777553701E-2</v>
      </c>
      <c r="BR184" s="17"/>
      <c r="BS184" s="17">
        <v>3.5713469594625298E-2</v>
      </c>
      <c r="BT184" s="17">
        <v>3.5095461432213801E-2</v>
      </c>
      <c r="BU184" s="17">
        <v>2.0169489693273601E-2</v>
      </c>
      <c r="BV184" s="17">
        <v>2.4476133569464101E-2</v>
      </c>
      <c r="BW184" s="17"/>
      <c r="BX184" s="17">
        <v>2.2193712382110799E-2</v>
      </c>
      <c r="BY184" s="17">
        <v>2.5924962120181999E-2</v>
      </c>
      <c r="BZ184" s="17">
        <v>2.84053081389295E-2</v>
      </c>
      <c r="CA184" s="17"/>
      <c r="CB184" s="17">
        <v>1.9633765350563999E-2</v>
      </c>
      <c r="CC184" s="17">
        <v>5.5531994136083203E-3</v>
      </c>
      <c r="CD184" s="17">
        <v>2.4998565731403299E-2</v>
      </c>
      <c r="CE184" s="17">
        <v>2.88878951818244E-2</v>
      </c>
      <c r="CF184" s="17">
        <v>3.5013236667344301E-2</v>
      </c>
      <c r="CG184" s="17">
        <v>6.0368190289966102E-2</v>
      </c>
      <c r="CH184" s="17"/>
      <c r="CI184" s="17">
        <v>3.8139615711888002E-2</v>
      </c>
      <c r="CJ184" s="17">
        <v>3.0550743384085598E-2</v>
      </c>
      <c r="CK184" s="17">
        <v>2.46534382283361E-2</v>
      </c>
      <c r="CL184" s="17">
        <v>2.4578391140002299E-2</v>
      </c>
    </row>
    <row r="185" spans="2:90" x14ac:dyDescent="0.35">
      <c r="B185" t="s">
        <v>176</v>
      </c>
      <c r="C185" s="17">
        <v>3.73207311929118E-2</v>
      </c>
      <c r="D185" s="17">
        <v>3.8052696698935497E-2</v>
      </c>
      <c r="E185" s="17">
        <v>3.6480883647577803E-2</v>
      </c>
      <c r="F185" s="17"/>
      <c r="G185" s="17">
        <v>4.8978991465347101E-2</v>
      </c>
      <c r="H185" s="17">
        <v>2.6060523431623E-2</v>
      </c>
      <c r="I185" s="17">
        <v>2.6952075923256501E-2</v>
      </c>
      <c r="J185" s="17">
        <v>3.0449097581172299E-2</v>
      </c>
      <c r="K185" s="17">
        <v>2.3414755932235999E-2</v>
      </c>
      <c r="L185" s="17">
        <v>3.8332791570453703E-2</v>
      </c>
      <c r="M185" s="17">
        <v>5.93935589767891E-2</v>
      </c>
      <c r="N185" s="17">
        <v>3.3732533720993801E-2</v>
      </c>
      <c r="O185" s="17">
        <v>4.6078627241766097E-2</v>
      </c>
      <c r="P185" s="17"/>
      <c r="Q185" s="17">
        <v>3.2512798093449598E-2</v>
      </c>
      <c r="R185" s="17">
        <v>3.9468260286853199E-2</v>
      </c>
      <c r="S185" s="17">
        <v>5.2191572563488602E-2</v>
      </c>
      <c r="T185" s="17">
        <v>3.6154692133780801E-2</v>
      </c>
      <c r="U185" s="17"/>
      <c r="V185" s="17">
        <v>4.84632793763713E-2</v>
      </c>
      <c r="W185" s="17">
        <v>4.40334504007363E-2</v>
      </c>
      <c r="X185" s="17">
        <v>3.6816565403125202E-2</v>
      </c>
      <c r="Y185" s="17">
        <v>3.1141056390053799E-2</v>
      </c>
      <c r="Z185" s="17">
        <v>3.1333555910739899E-2</v>
      </c>
      <c r="AA185" s="17">
        <v>2.9795060996043499E-2</v>
      </c>
      <c r="AB185" s="17">
        <v>6.0383551742853397E-2</v>
      </c>
      <c r="AC185" s="17">
        <v>2.68062912872492E-2</v>
      </c>
      <c r="AD185" s="17">
        <v>1.72730984624286E-2</v>
      </c>
      <c r="AE185" s="17"/>
      <c r="AF185" s="17">
        <v>2.92004103529869E-2</v>
      </c>
      <c r="AG185" s="17">
        <v>4.7164462210104799E-2</v>
      </c>
      <c r="AH185" s="17">
        <v>5.5815476157360697E-2</v>
      </c>
      <c r="AI185" s="17">
        <v>1.21654762824801E-2</v>
      </c>
      <c r="AJ185" s="17">
        <v>4.1788476336218801E-2</v>
      </c>
      <c r="AK185" s="17">
        <v>3.3245079854589799E-2</v>
      </c>
      <c r="AL185" s="17"/>
      <c r="AM185" s="17">
        <v>3.4345505386712299E-2</v>
      </c>
      <c r="AN185" s="17">
        <v>1.49715692631383E-2</v>
      </c>
      <c r="AO185" s="17">
        <v>5.6865531429527397E-2</v>
      </c>
      <c r="AP185" s="17">
        <v>4.6058247785927403E-2</v>
      </c>
      <c r="AQ185" s="17">
        <v>4.6020178354370299E-2</v>
      </c>
      <c r="AR185" s="17">
        <v>5.3485951081395797E-2</v>
      </c>
      <c r="AS185" s="17">
        <v>4.5339073095957999E-2</v>
      </c>
      <c r="AT185" s="17">
        <v>3.07090099137797E-2</v>
      </c>
      <c r="AU185" s="17">
        <v>5.2184805843364497E-2</v>
      </c>
      <c r="AV185" s="17">
        <v>9.9691507312215499E-3</v>
      </c>
      <c r="AW185" s="17">
        <v>3.10550207040972E-2</v>
      </c>
      <c r="AX185" s="17">
        <v>3.4206704680270997E-2</v>
      </c>
      <c r="AY185" s="17">
        <v>2.8390183490611301E-2</v>
      </c>
      <c r="AZ185" s="17">
        <v>1.9660907241032099E-2</v>
      </c>
      <c r="BA185" s="17">
        <v>3.23582908080568E-2</v>
      </c>
      <c r="BB185" s="17">
        <v>4.5638286298933899E-2</v>
      </c>
      <c r="BC185" s="17"/>
      <c r="BD185" s="17">
        <v>3.9196336350053297E-2</v>
      </c>
      <c r="BE185" s="17">
        <v>3.3740153611628403E-2</v>
      </c>
      <c r="BF185" s="17">
        <v>3.7793519807695602E-2</v>
      </c>
      <c r="BG185" s="17"/>
      <c r="BH185" s="17">
        <v>3.5310365907945299E-2</v>
      </c>
      <c r="BI185" s="17">
        <v>3.7512167930263497E-2</v>
      </c>
      <c r="BJ185" s="17">
        <v>6.4355577882189402E-2</v>
      </c>
      <c r="BK185" s="17"/>
      <c r="BL185" s="17">
        <v>7.1766592846053398E-2</v>
      </c>
      <c r="BM185" s="17">
        <v>4.5100462369776703E-2</v>
      </c>
      <c r="BN185" s="17">
        <v>2.6720966982130799E-2</v>
      </c>
      <c r="BO185" s="17"/>
      <c r="BP185" s="17">
        <v>3.6037842857678401E-2</v>
      </c>
      <c r="BQ185" s="17">
        <v>3.9203900001665598E-2</v>
      </c>
      <c r="BR185" s="17"/>
      <c r="BS185" s="17">
        <v>2.28584428222906E-2</v>
      </c>
      <c r="BT185" s="17">
        <v>3.1075442161876798E-2</v>
      </c>
      <c r="BU185" s="17">
        <v>4.7748347358365098E-2</v>
      </c>
      <c r="BV185" s="17">
        <v>3.9627444726726899E-2</v>
      </c>
      <c r="BW185" s="17"/>
      <c r="BX185" s="17">
        <v>4.6172059629319501E-2</v>
      </c>
      <c r="BY185" s="17">
        <v>4.5658486235559299E-2</v>
      </c>
      <c r="BZ185" s="17">
        <v>3.5931485709741799E-2</v>
      </c>
      <c r="CA185" s="17"/>
      <c r="CB185" s="17">
        <v>1.7045837918342199E-2</v>
      </c>
      <c r="CC185" s="17">
        <v>1.34609008896072E-2</v>
      </c>
      <c r="CD185" s="17">
        <v>4.4071646016179897E-2</v>
      </c>
      <c r="CE185" s="17">
        <v>3.5996426770346202E-2</v>
      </c>
      <c r="CF185" s="17">
        <v>1.24625741178749E-2</v>
      </c>
      <c r="CG185" s="17">
        <v>0.102192588913562</v>
      </c>
      <c r="CH185" s="17"/>
      <c r="CI185" s="17">
        <v>3.8514405209470498E-2</v>
      </c>
      <c r="CJ185" s="17">
        <v>2.2253401440753801E-2</v>
      </c>
      <c r="CK185" s="17">
        <v>7.5111509246482799E-2</v>
      </c>
      <c r="CL185" s="17">
        <v>3.5880668217068298E-2</v>
      </c>
    </row>
    <row r="186" spans="2:90" x14ac:dyDescent="0.35">
      <c r="B186" t="s">
        <v>177</v>
      </c>
      <c r="C186" s="17">
        <v>6.5769515231576703E-2</v>
      </c>
      <c r="D186" s="17">
        <v>6.5814791946245094E-2</v>
      </c>
      <c r="E186" s="17">
        <v>6.6273278945878394E-2</v>
      </c>
      <c r="F186" s="17"/>
      <c r="G186" s="17">
        <v>4.6457640917754998E-2</v>
      </c>
      <c r="H186" s="17">
        <v>8.0235425826859996E-2</v>
      </c>
      <c r="I186" s="17">
        <v>6.3113558582393106E-2</v>
      </c>
      <c r="J186" s="17">
        <v>6.72575433231382E-2</v>
      </c>
      <c r="K186" s="17">
        <v>8.6626188499914797E-2</v>
      </c>
      <c r="L186" s="17">
        <v>7.3854129121630502E-2</v>
      </c>
      <c r="M186" s="17">
        <v>6.4076690230165601E-2</v>
      </c>
      <c r="N186" s="17">
        <v>5.4100797321376501E-2</v>
      </c>
      <c r="O186" s="17">
        <v>5.7888260377657902E-2</v>
      </c>
      <c r="P186" s="17"/>
      <c r="Q186" s="17">
        <v>7.3609609138559698E-2</v>
      </c>
      <c r="R186" s="17">
        <v>9.0168876881101104E-2</v>
      </c>
      <c r="S186" s="17">
        <v>5.94887029803308E-2</v>
      </c>
      <c r="T186" s="17">
        <v>6.2485325954525002E-2</v>
      </c>
      <c r="U186" s="17"/>
      <c r="V186" s="17">
        <v>6.2960321687003204E-2</v>
      </c>
      <c r="W186" s="17">
        <v>6.6431715387460399E-2</v>
      </c>
      <c r="X186" s="17">
        <v>4.4432056230616003E-2</v>
      </c>
      <c r="Y186" s="17">
        <v>9.4500430692074297E-2</v>
      </c>
      <c r="Z186" s="17">
        <v>7.3172815894254603E-2</v>
      </c>
      <c r="AA186" s="17">
        <v>8.9787496018070206E-2</v>
      </c>
      <c r="AB186" s="17">
        <v>5.34055997616922E-2</v>
      </c>
      <c r="AC186" s="17">
        <v>1.56063342808219E-2</v>
      </c>
      <c r="AD186" s="17">
        <v>6.2628586896831206E-2</v>
      </c>
      <c r="AE186" s="17"/>
      <c r="AF186" s="17">
        <v>6.1004234963558501E-2</v>
      </c>
      <c r="AG186" s="17">
        <v>5.7622483339941799E-2</v>
      </c>
      <c r="AH186" s="17">
        <v>8.7341820617179294E-2</v>
      </c>
      <c r="AI186" s="17">
        <v>5.91699050468407E-2</v>
      </c>
      <c r="AJ186" s="17">
        <v>6.4684964442540599E-2</v>
      </c>
      <c r="AK186" s="17">
        <v>6.8880043834090798E-2</v>
      </c>
      <c r="AL186" s="17"/>
      <c r="AM186" s="17">
        <v>4.1785701745562703E-2</v>
      </c>
      <c r="AN186" s="17">
        <v>5.8616059648275598E-2</v>
      </c>
      <c r="AO186" s="17">
        <v>8.6558664036092706E-2</v>
      </c>
      <c r="AP186" s="17">
        <v>2.9513475805680499E-2</v>
      </c>
      <c r="AQ186" s="17">
        <v>6.0033197674564401E-2</v>
      </c>
      <c r="AR186" s="17">
        <v>6.5552102700721801E-2</v>
      </c>
      <c r="AS186" s="17">
        <v>5.2088680469607802E-2</v>
      </c>
      <c r="AT186" s="17">
        <v>6.7774723087254699E-2</v>
      </c>
      <c r="AU186" s="17">
        <v>0.112421238726798</v>
      </c>
      <c r="AV186" s="17">
        <v>0.12515117423809399</v>
      </c>
      <c r="AW186" s="17">
        <v>2.5445429973145299E-2</v>
      </c>
      <c r="AX186" s="17">
        <v>5.9893268628346701E-2</v>
      </c>
      <c r="AY186" s="17">
        <v>7.6115245985196395E-2</v>
      </c>
      <c r="AZ186" s="17">
        <v>6.2804867723296104E-2</v>
      </c>
      <c r="BA186" s="17">
        <v>0.11891894820131201</v>
      </c>
      <c r="BB186" s="17">
        <v>5.85286618109516E-2</v>
      </c>
      <c r="BC186" s="17"/>
      <c r="BD186" s="17">
        <v>6.1550323012429901E-2</v>
      </c>
      <c r="BE186" s="17">
        <v>6.8850341208352706E-2</v>
      </c>
      <c r="BF186" s="17">
        <v>6.3632909953523206E-2</v>
      </c>
      <c r="BG186" s="17"/>
      <c r="BH186" s="17">
        <v>5.9481609454893003E-2</v>
      </c>
      <c r="BI186" s="17">
        <v>8.7882010709059002E-2</v>
      </c>
      <c r="BJ186" s="17">
        <v>6.1457164202505403E-2</v>
      </c>
      <c r="BK186" s="17"/>
      <c r="BL186" s="17">
        <v>4.2311371986529601E-2</v>
      </c>
      <c r="BM186" s="17">
        <v>6.2791698237628396E-2</v>
      </c>
      <c r="BN186" s="17">
        <v>5.6654003121030999E-2</v>
      </c>
      <c r="BO186" s="17"/>
      <c r="BP186" s="17">
        <v>6.0922920488571897E-2</v>
      </c>
      <c r="BQ186" s="17">
        <v>6.6679928465500499E-2</v>
      </c>
      <c r="BR186" s="17"/>
      <c r="BS186" s="17">
        <v>4.6556856009966702E-2</v>
      </c>
      <c r="BT186" s="17">
        <v>5.5326385800856498E-2</v>
      </c>
      <c r="BU186" s="17">
        <v>8.0693961624955193E-2</v>
      </c>
      <c r="BV186" s="17">
        <v>6.80114147517481E-2</v>
      </c>
      <c r="BW186" s="17"/>
      <c r="BX186" s="17">
        <v>3.6070685410188597E-2</v>
      </c>
      <c r="BY186" s="17">
        <v>2.5899748043976802E-2</v>
      </c>
      <c r="BZ186" s="17">
        <v>7.1161743571761901E-2</v>
      </c>
      <c r="CA186" s="17"/>
      <c r="CB186" s="17">
        <v>4.1780833175509902E-2</v>
      </c>
      <c r="CC186" s="17">
        <v>9.9308468875664493E-3</v>
      </c>
      <c r="CD186" s="17">
        <v>9.3522603372390697E-2</v>
      </c>
      <c r="CE186" s="17">
        <v>5.3291792403138798E-2</v>
      </c>
      <c r="CF186" s="17">
        <v>3.7316409928288899E-2</v>
      </c>
      <c r="CG186" s="17">
        <v>0.157205526390615</v>
      </c>
      <c r="CH186" s="17"/>
      <c r="CI186" s="17">
        <v>0.125792947060441</v>
      </c>
      <c r="CJ186" s="17">
        <v>3.7225966017067E-2</v>
      </c>
      <c r="CK186" s="17">
        <v>0.105059372881795</v>
      </c>
      <c r="CL186" s="17">
        <v>5.8680040015124599E-2</v>
      </c>
    </row>
    <row r="187" spans="2:90" x14ac:dyDescent="0.35">
      <c r="B187" t="s">
        <v>178</v>
      </c>
      <c r="C187" s="17">
        <v>0.20250444829101899</v>
      </c>
      <c r="D187" s="17">
        <v>0.20582650464108301</v>
      </c>
      <c r="E187" s="17">
        <v>0.20198553864003299</v>
      </c>
      <c r="F187" s="17"/>
      <c r="G187" s="17">
        <v>0.18644746532001599</v>
      </c>
      <c r="H187" s="17">
        <v>0.23230036050391001</v>
      </c>
      <c r="I187" s="17">
        <v>0.218027321477122</v>
      </c>
      <c r="J187" s="17">
        <v>0.19900385527766101</v>
      </c>
      <c r="K187" s="17">
        <v>0.208920607328139</v>
      </c>
      <c r="L187" s="17">
        <v>0.21052933885878999</v>
      </c>
      <c r="M187" s="17">
        <v>0.171453981458177</v>
      </c>
      <c r="N187" s="17">
        <v>0.20798117675230601</v>
      </c>
      <c r="O187" s="17">
        <v>0.19086672448995701</v>
      </c>
      <c r="P187" s="17"/>
      <c r="Q187" s="17">
        <v>0.20570353757728099</v>
      </c>
      <c r="R187" s="17">
        <v>0.194166576565898</v>
      </c>
      <c r="S187" s="17">
        <v>0.191213890782712</v>
      </c>
      <c r="T187" s="17">
        <v>0.201296154355315</v>
      </c>
      <c r="U187" s="17"/>
      <c r="V187" s="17">
        <v>0.199834483941249</v>
      </c>
      <c r="W187" s="17">
        <v>0.15033281278392299</v>
      </c>
      <c r="X187" s="17">
        <v>0.18700649557604099</v>
      </c>
      <c r="Y187" s="17">
        <v>0.26698552331951098</v>
      </c>
      <c r="Z187" s="17">
        <v>0.17740132828875099</v>
      </c>
      <c r="AA187" s="17">
        <v>0.244178394304889</v>
      </c>
      <c r="AB187" s="17">
        <v>0.227268325274463</v>
      </c>
      <c r="AC187" s="17">
        <v>0.21796710724046101</v>
      </c>
      <c r="AD187" s="17">
        <v>0.187739158808885</v>
      </c>
      <c r="AE187" s="17"/>
      <c r="AF187" s="17">
        <v>0.23544567729737401</v>
      </c>
      <c r="AG187" s="17">
        <v>0.191740751503055</v>
      </c>
      <c r="AH187" s="17">
        <v>0.171474424122286</v>
      </c>
      <c r="AI187" s="17">
        <v>0.175739381815881</v>
      </c>
      <c r="AJ187" s="17">
        <v>0.19239775699530801</v>
      </c>
      <c r="AK187" s="17">
        <v>0.20324786036190401</v>
      </c>
      <c r="AL187" s="17"/>
      <c r="AM187" s="17">
        <v>0.31135160220549102</v>
      </c>
      <c r="AN187" s="17">
        <v>0.33508778390018201</v>
      </c>
      <c r="AO187" s="17">
        <v>0.19840979177825299</v>
      </c>
      <c r="AP187" s="17">
        <v>0.30244856547107302</v>
      </c>
      <c r="AQ187" s="17">
        <v>0.19032332774257399</v>
      </c>
      <c r="AR187" s="17">
        <v>0.20252959013771701</v>
      </c>
      <c r="AS187" s="17">
        <v>0.13939679908533101</v>
      </c>
      <c r="AT187" s="17">
        <v>0.165090061178264</v>
      </c>
      <c r="AU187" s="17">
        <v>0.17004318719166001</v>
      </c>
      <c r="AV187" s="17">
        <v>0.17957073394852199</v>
      </c>
      <c r="AW187" s="17">
        <v>0.20105396722079799</v>
      </c>
      <c r="AX187" s="17">
        <v>8.1425209810140398E-2</v>
      </c>
      <c r="AY187" s="17">
        <v>0.13351686362016399</v>
      </c>
      <c r="AZ187" s="17">
        <v>0.21226220351689201</v>
      </c>
      <c r="BA187" s="17">
        <v>0.19351660319608199</v>
      </c>
      <c r="BB187" s="17">
        <v>0.133256774635442</v>
      </c>
      <c r="BC187" s="17"/>
      <c r="BD187" s="17">
        <v>0.19557108725660899</v>
      </c>
      <c r="BE187" s="17">
        <v>0.21181982159252799</v>
      </c>
      <c r="BF187" s="17">
        <v>0.19829124072861101</v>
      </c>
      <c r="BG187" s="17"/>
      <c r="BH187" s="17">
        <v>0.20173411403112901</v>
      </c>
      <c r="BI187" s="17">
        <v>0.17099000139874099</v>
      </c>
      <c r="BJ187" s="17">
        <v>0.17035994606176899</v>
      </c>
      <c r="BK187" s="17"/>
      <c r="BL187" s="17">
        <v>0.16622751831774699</v>
      </c>
      <c r="BM187" s="17">
        <v>0.141582195229525</v>
      </c>
      <c r="BN187" s="17">
        <v>0.119607406842791</v>
      </c>
      <c r="BO187" s="17"/>
      <c r="BP187" s="17">
        <v>0.154874648429384</v>
      </c>
      <c r="BQ187" s="17">
        <v>0.22058616484721899</v>
      </c>
      <c r="BR187" s="17"/>
      <c r="BS187" s="17">
        <v>0.170390523733429</v>
      </c>
      <c r="BT187" s="17">
        <v>0.19320380941658799</v>
      </c>
      <c r="BU187" s="17">
        <v>0.198388642827734</v>
      </c>
      <c r="BV187" s="17">
        <v>0.20488634469605099</v>
      </c>
      <c r="BW187" s="17"/>
      <c r="BX187" s="17">
        <v>0.139433404971401</v>
      </c>
      <c r="BY187" s="17">
        <v>0.18685141166660499</v>
      </c>
      <c r="BZ187" s="17">
        <v>0.209714685312551</v>
      </c>
      <c r="CA187" s="17"/>
      <c r="CB187" s="17">
        <v>0.156472073252588</v>
      </c>
      <c r="CC187" s="17">
        <v>0.13674318959999901</v>
      </c>
      <c r="CD187" s="17">
        <v>0.31003351585264899</v>
      </c>
      <c r="CE187" s="17">
        <v>0.14506166388237299</v>
      </c>
      <c r="CF187" s="17">
        <v>0.10128484930724101</v>
      </c>
      <c r="CG187" s="17">
        <v>0.32551316907576799</v>
      </c>
      <c r="CH187" s="17"/>
      <c r="CI187" s="17">
        <v>0.19893273608735401</v>
      </c>
      <c r="CJ187" s="17">
        <v>0.15442550446585401</v>
      </c>
      <c r="CK187" s="17">
        <v>0.369874271065532</v>
      </c>
      <c r="CL187" s="17">
        <v>0.18711331348895899</v>
      </c>
    </row>
    <row r="188" spans="2:90" x14ac:dyDescent="0.35">
      <c r="B188" t="s">
        <v>179</v>
      </c>
      <c r="C188" s="17">
        <v>0.25805669993526398</v>
      </c>
      <c r="D188" s="17">
        <v>0.251701257536599</v>
      </c>
      <c r="E188" s="17">
        <v>0.263535782692015</v>
      </c>
      <c r="F188" s="17"/>
      <c r="G188" s="17">
        <v>0.273804367398018</v>
      </c>
      <c r="H188" s="17">
        <v>0.20615088425645101</v>
      </c>
      <c r="I188" s="17">
        <v>0.28125961059805199</v>
      </c>
      <c r="J188" s="17">
        <v>0.283362617306463</v>
      </c>
      <c r="K188" s="17">
        <v>0.26081246321988699</v>
      </c>
      <c r="L188" s="17">
        <v>0.21765844356174699</v>
      </c>
      <c r="M188" s="17">
        <v>0.28299667068423301</v>
      </c>
      <c r="N188" s="17">
        <v>0.271545388896129</v>
      </c>
      <c r="O188" s="17">
        <v>0.245805890536026</v>
      </c>
      <c r="P188" s="17"/>
      <c r="Q188" s="17">
        <v>0.21719958650323301</v>
      </c>
      <c r="R188" s="17">
        <v>0.19325244376432599</v>
      </c>
      <c r="S188" s="17">
        <v>0.21823496266817999</v>
      </c>
      <c r="T188" s="17">
        <v>0.27164199243849801</v>
      </c>
      <c r="U188" s="17"/>
      <c r="V188" s="17">
        <v>0.21975129464276699</v>
      </c>
      <c r="W188" s="17">
        <v>0.275169994921518</v>
      </c>
      <c r="X188" s="17">
        <v>0.29114693672758901</v>
      </c>
      <c r="Y188" s="17">
        <v>0.22085894267957801</v>
      </c>
      <c r="Z188" s="17">
        <v>0.27577655462442302</v>
      </c>
      <c r="AA188" s="17">
        <v>0.26929740020263798</v>
      </c>
      <c r="AB188" s="17">
        <v>0.26804613502487301</v>
      </c>
      <c r="AC188" s="17">
        <v>0.32453173563597498</v>
      </c>
      <c r="AD188" s="17">
        <v>0.24006501239347899</v>
      </c>
      <c r="AE188" s="17"/>
      <c r="AF188" s="17">
        <v>0.253587520480893</v>
      </c>
      <c r="AG188" s="17">
        <v>0.26111166542236203</v>
      </c>
      <c r="AH188" s="17">
        <v>0.27160642548710701</v>
      </c>
      <c r="AI188" s="17">
        <v>0.28304554575938001</v>
      </c>
      <c r="AJ188" s="17">
        <v>0.27251774443170901</v>
      </c>
      <c r="AK188" s="17">
        <v>0.243840199873264</v>
      </c>
      <c r="AL188" s="17"/>
      <c r="AM188" s="17">
        <v>0.188374967644685</v>
      </c>
      <c r="AN188" s="17">
        <v>0.23824920847419201</v>
      </c>
      <c r="AO188" s="17">
        <v>0.20986856618265501</v>
      </c>
      <c r="AP188" s="17">
        <v>0.27466726208172998</v>
      </c>
      <c r="AQ188" s="17">
        <v>0.24432190802526199</v>
      </c>
      <c r="AR188" s="17">
        <v>0.27580298143790599</v>
      </c>
      <c r="AS188" s="17">
        <v>0.28005376773627</v>
      </c>
      <c r="AT188" s="17">
        <v>0.30224301954903199</v>
      </c>
      <c r="AU188" s="17">
        <v>0.24569220442023801</v>
      </c>
      <c r="AV188" s="17">
        <v>0.215378297972076</v>
      </c>
      <c r="AW188" s="17">
        <v>0.321920749259059</v>
      </c>
      <c r="AX188" s="17">
        <v>0.40029363277704</v>
      </c>
      <c r="AY188" s="17">
        <v>0.26844114888302101</v>
      </c>
      <c r="AZ188" s="17">
        <v>0.26092441456414001</v>
      </c>
      <c r="BA188" s="17">
        <v>0.198329057937189</v>
      </c>
      <c r="BB188" s="17">
        <v>0.156487067833495</v>
      </c>
      <c r="BC188" s="17"/>
      <c r="BD188" s="17">
        <v>0.276703354158925</v>
      </c>
      <c r="BE188" s="17">
        <v>0.24217326296302699</v>
      </c>
      <c r="BF188" s="17">
        <v>0.25839561523958898</v>
      </c>
      <c r="BG188" s="17"/>
      <c r="BH188" s="17">
        <v>0.26342506146531502</v>
      </c>
      <c r="BI188" s="17">
        <v>0.24183078814092299</v>
      </c>
      <c r="BJ188" s="17">
        <v>0.25999544912001499</v>
      </c>
      <c r="BK188" s="17"/>
      <c r="BL188" s="17">
        <v>0.30490099441915097</v>
      </c>
      <c r="BM188" s="17">
        <v>0.26687640035900101</v>
      </c>
      <c r="BN188" s="17">
        <v>0.26267942769757202</v>
      </c>
      <c r="BO188" s="17"/>
      <c r="BP188" s="17">
        <v>0.25072648418315002</v>
      </c>
      <c r="BQ188" s="17">
        <v>0.25059982260786301</v>
      </c>
      <c r="BR188" s="17"/>
      <c r="BS188" s="17">
        <v>0.26272144035213102</v>
      </c>
      <c r="BT188" s="17">
        <v>0.25935745613747502</v>
      </c>
      <c r="BU188" s="17">
        <v>0.253815256020411</v>
      </c>
      <c r="BV188" s="17">
        <v>0.27113203906463701</v>
      </c>
      <c r="BW188" s="17"/>
      <c r="BX188" s="17">
        <v>0.28522587381807402</v>
      </c>
      <c r="BY188" s="17">
        <v>0.28086910688199801</v>
      </c>
      <c r="BZ188" s="17">
        <v>0.25396326113894702</v>
      </c>
      <c r="CA188" s="17"/>
      <c r="CB188" s="17">
        <v>0.30393614943809699</v>
      </c>
      <c r="CC188" s="17">
        <v>0.19673806612401701</v>
      </c>
      <c r="CD188" s="17">
        <v>0.26971369111125298</v>
      </c>
      <c r="CE188" s="17">
        <v>0.32655922735728998</v>
      </c>
      <c r="CF188" s="17">
        <v>0.22666635200221899</v>
      </c>
      <c r="CG188" s="17">
        <v>0.207485021633488</v>
      </c>
      <c r="CH188" s="17"/>
      <c r="CI188" s="17">
        <v>0.255486475917094</v>
      </c>
      <c r="CJ188" s="17">
        <v>0.21445763114994401</v>
      </c>
      <c r="CK188" s="17">
        <v>0.26737872597362</v>
      </c>
      <c r="CL188" s="17">
        <v>0.28186610237851101</v>
      </c>
    </row>
    <row r="189" spans="2:90" x14ac:dyDescent="0.35">
      <c r="B189" t="s">
        <v>180</v>
      </c>
      <c r="C189" s="17">
        <v>0.20109001233590701</v>
      </c>
      <c r="D189" s="17">
        <v>0.20479340988655501</v>
      </c>
      <c r="E189" s="17">
        <v>0.196627909895286</v>
      </c>
      <c r="F189" s="17"/>
      <c r="G189" s="17">
        <v>0.202535726547798</v>
      </c>
      <c r="H189" s="17">
        <v>0.22521151986834101</v>
      </c>
      <c r="I189" s="17">
        <v>0.193724502352874</v>
      </c>
      <c r="J189" s="17">
        <v>0.24126393388595899</v>
      </c>
      <c r="K189" s="17">
        <v>0.178492964131968</v>
      </c>
      <c r="L189" s="17">
        <v>0.21731780672245299</v>
      </c>
      <c r="M189" s="17">
        <v>0.18849702540206201</v>
      </c>
      <c r="N189" s="17">
        <v>0.16739503560872401</v>
      </c>
      <c r="O189" s="17">
        <v>0.19870488198983999</v>
      </c>
      <c r="P189" s="17"/>
      <c r="Q189" s="17">
        <v>0.22899243321908599</v>
      </c>
      <c r="R189" s="17">
        <v>0.184700543183073</v>
      </c>
      <c r="S189" s="17">
        <v>0.222979955678586</v>
      </c>
      <c r="T189" s="17">
        <v>0.198928490494057</v>
      </c>
      <c r="U189" s="17"/>
      <c r="V189" s="17">
        <v>0.228778419319703</v>
      </c>
      <c r="W189" s="17">
        <v>0.251995019927238</v>
      </c>
      <c r="X189" s="17">
        <v>0.16728576196073</v>
      </c>
      <c r="Y189" s="17">
        <v>0.149897731091964</v>
      </c>
      <c r="Z189" s="17">
        <v>0.20449336976613999</v>
      </c>
      <c r="AA189" s="17">
        <v>0.159491616127824</v>
      </c>
      <c r="AB189" s="17">
        <v>0.178650024340896</v>
      </c>
      <c r="AC189" s="17">
        <v>0.18730145477371299</v>
      </c>
      <c r="AD189" s="17">
        <v>0.22462156292475899</v>
      </c>
      <c r="AE189" s="17"/>
      <c r="AF189" s="17">
        <v>0.17644600237303601</v>
      </c>
      <c r="AG189" s="17">
        <v>0.211307169225675</v>
      </c>
      <c r="AH189" s="17">
        <v>0.18899205044512701</v>
      </c>
      <c r="AI189" s="17">
        <v>0.226284008227707</v>
      </c>
      <c r="AJ189" s="17">
        <v>0.222289308151423</v>
      </c>
      <c r="AK189" s="17">
        <v>0.199405282126394</v>
      </c>
      <c r="AL189" s="17"/>
      <c r="AM189" s="17">
        <v>0.159835532468245</v>
      </c>
      <c r="AN189" s="17">
        <v>0.122078327985114</v>
      </c>
      <c r="AO189" s="17">
        <v>0.191084096099228</v>
      </c>
      <c r="AP189" s="17">
        <v>0.188827967774055</v>
      </c>
      <c r="AQ189" s="17">
        <v>0.20428095141109601</v>
      </c>
      <c r="AR189" s="17">
        <v>0.177154930212577</v>
      </c>
      <c r="AS189" s="17">
        <v>0.25303456505743999</v>
      </c>
      <c r="AT189" s="17">
        <v>0.18321027561469</v>
      </c>
      <c r="AU189" s="17">
        <v>0.19525573940111099</v>
      </c>
      <c r="AV189" s="17">
        <v>0.225817205409438</v>
      </c>
      <c r="AW189" s="17">
        <v>0.15654437382912101</v>
      </c>
      <c r="AX189" s="17">
        <v>0.22808797718973101</v>
      </c>
      <c r="AY189" s="17">
        <v>0.27885825051457802</v>
      </c>
      <c r="AZ189" s="17">
        <v>0.17701692106313499</v>
      </c>
      <c r="BA189" s="17">
        <v>0.15965893470196499</v>
      </c>
      <c r="BB189" s="17">
        <v>0.31424426960421398</v>
      </c>
      <c r="BC189" s="17"/>
      <c r="BD189" s="17">
        <v>0.20749776394764599</v>
      </c>
      <c r="BE189" s="17">
        <v>0.20763145636755301</v>
      </c>
      <c r="BF189" s="17">
        <v>0.19429532715720399</v>
      </c>
      <c r="BG189" s="17"/>
      <c r="BH189" s="17">
        <v>0.202391666036459</v>
      </c>
      <c r="BI189" s="17">
        <v>0.1986751513859</v>
      </c>
      <c r="BJ189" s="17">
        <v>0.24111371496904099</v>
      </c>
      <c r="BK189" s="17"/>
      <c r="BL189" s="17">
        <v>0.185872745094253</v>
      </c>
      <c r="BM189" s="17">
        <v>0.22741058297236699</v>
      </c>
      <c r="BN189" s="17">
        <v>0.22711499204989</v>
      </c>
      <c r="BO189" s="17"/>
      <c r="BP189" s="17">
        <v>0.248583972243305</v>
      </c>
      <c r="BQ189" s="17">
        <v>0.184328142178246</v>
      </c>
      <c r="BR189" s="17"/>
      <c r="BS189" s="17">
        <v>0.21484492719046699</v>
      </c>
      <c r="BT189" s="17">
        <v>0.22483174251558399</v>
      </c>
      <c r="BU189" s="17">
        <v>0.22045215664918599</v>
      </c>
      <c r="BV189" s="17">
        <v>0.167475511820109</v>
      </c>
      <c r="BW189" s="17"/>
      <c r="BX189" s="17">
        <v>0.205754561813596</v>
      </c>
      <c r="BY189" s="17">
        <v>0.19932100404633499</v>
      </c>
      <c r="BZ189" s="17">
        <v>0.20073660861585901</v>
      </c>
      <c r="CA189" s="17"/>
      <c r="CB189" s="17">
        <v>0.220876297323645</v>
      </c>
      <c r="CC189" s="17">
        <v>0.274127437818944</v>
      </c>
      <c r="CD189" s="17">
        <v>0.140902280805001</v>
      </c>
      <c r="CE189" s="17">
        <v>0.247551044001043</v>
      </c>
      <c r="CF189" s="17">
        <v>0.257813876529909</v>
      </c>
      <c r="CG189" s="17">
        <v>8.1004388074524494E-2</v>
      </c>
      <c r="CH189" s="17"/>
      <c r="CI189" s="17">
        <v>0.190954635833394</v>
      </c>
      <c r="CJ189" s="17">
        <v>0.23760132458529601</v>
      </c>
      <c r="CK189" s="17">
        <v>0.103760801271648</v>
      </c>
      <c r="CL189" s="17">
        <v>0.20773610969634501</v>
      </c>
    </row>
    <row r="190" spans="2:90" x14ac:dyDescent="0.35">
      <c r="B190" t="s">
        <v>181</v>
      </c>
      <c r="C190" s="17">
        <v>0.20751487816793199</v>
      </c>
      <c r="D190" s="17">
        <v>0.206407241492613</v>
      </c>
      <c r="E190" s="17">
        <v>0.207259410190474</v>
      </c>
      <c r="F190" s="17"/>
      <c r="G190" s="17">
        <v>0.22112911568812699</v>
      </c>
      <c r="H190" s="17">
        <v>0.200104046423384</v>
      </c>
      <c r="I190" s="17">
        <v>0.17478017407725699</v>
      </c>
      <c r="J190" s="17">
        <v>0.15847065566457599</v>
      </c>
      <c r="K190" s="17">
        <v>0.21434010275331</v>
      </c>
      <c r="L190" s="17">
        <v>0.219082209961317</v>
      </c>
      <c r="M190" s="17">
        <v>0.214091897560305</v>
      </c>
      <c r="N190" s="17">
        <v>0.22227612732268201</v>
      </c>
      <c r="O190" s="17">
        <v>0.23679657323848799</v>
      </c>
      <c r="P190" s="17"/>
      <c r="Q190" s="17">
        <v>0.22939066067340599</v>
      </c>
      <c r="R190" s="17">
        <v>0.26669136386778303</v>
      </c>
      <c r="S190" s="17">
        <v>0.210671154815081</v>
      </c>
      <c r="T190" s="17">
        <v>0.201935691960415</v>
      </c>
      <c r="U190" s="17"/>
      <c r="V190" s="17">
        <v>0.20172254549712501</v>
      </c>
      <c r="W190" s="17">
        <v>0.19783526498756801</v>
      </c>
      <c r="X190" s="17">
        <v>0.24473271160469601</v>
      </c>
      <c r="Y190" s="17">
        <v>0.20653162447893</v>
      </c>
      <c r="Z190" s="17">
        <v>0.21219746202846701</v>
      </c>
      <c r="AA190" s="17">
        <v>0.18449678263654601</v>
      </c>
      <c r="AB190" s="17">
        <v>0.18281024326884199</v>
      </c>
      <c r="AC190" s="17">
        <v>0.17766469571639801</v>
      </c>
      <c r="AD190" s="17">
        <v>0.24275523700666099</v>
      </c>
      <c r="AE190" s="17"/>
      <c r="AF190" s="17">
        <v>0.219299179112214</v>
      </c>
      <c r="AG190" s="17">
        <v>0.18749155253118299</v>
      </c>
      <c r="AH190" s="17">
        <v>0.200335565163792</v>
      </c>
      <c r="AI190" s="17">
        <v>0.19553211002169099</v>
      </c>
      <c r="AJ190" s="17">
        <v>0.185573985547898</v>
      </c>
      <c r="AK190" s="17">
        <v>0.22812272011550799</v>
      </c>
      <c r="AL190" s="17"/>
      <c r="AM190" s="17">
        <v>0.19968315154388</v>
      </c>
      <c r="AN190" s="17">
        <v>0.18966277815079</v>
      </c>
      <c r="AO190" s="17">
        <v>0.20860197944137501</v>
      </c>
      <c r="AP190" s="17">
        <v>0.137488815943966</v>
      </c>
      <c r="AQ190" s="17">
        <v>0.20911403771752499</v>
      </c>
      <c r="AR190" s="17">
        <v>0.209146526885335</v>
      </c>
      <c r="AS190" s="17">
        <v>0.213065493887617</v>
      </c>
      <c r="AT190" s="17">
        <v>0.23908168580123401</v>
      </c>
      <c r="AU190" s="17">
        <v>0.201485699706134</v>
      </c>
      <c r="AV190" s="17">
        <v>0.23852342648102801</v>
      </c>
      <c r="AW190" s="17">
        <v>0.22915669336914099</v>
      </c>
      <c r="AX190" s="17">
        <v>0.190039505216691</v>
      </c>
      <c r="AY190" s="17">
        <v>0.183915315071041</v>
      </c>
      <c r="AZ190" s="17">
        <v>0.24103610695745201</v>
      </c>
      <c r="BA190" s="17">
        <v>0.26531676721855002</v>
      </c>
      <c r="BB190" s="17">
        <v>0.26129587845498797</v>
      </c>
      <c r="BC190" s="17"/>
      <c r="BD190" s="17">
        <v>0.19237306140910401</v>
      </c>
      <c r="BE190" s="17">
        <v>0.20849633548876101</v>
      </c>
      <c r="BF190" s="17">
        <v>0.22259574612050001</v>
      </c>
      <c r="BG190" s="17"/>
      <c r="BH190" s="17">
        <v>0.21159103636117799</v>
      </c>
      <c r="BI190" s="17">
        <v>0.23221181919937001</v>
      </c>
      <c r="BJ190" s="17">
        <v>0.174640475285192</v>
      </c>
      <c r="BK190" s="17"/>
      <c r="BL190" s="17">
        <v>0.20761508272803</v>
      </c>
      <c r="BM190" s="17">
        <v>0.23748977123582701</v>
      </c>
      <c r="BN190" s="17">
        <v>0.27734837497255099</v>
      </c>
      <c r="BO190" s="17"/>
      <c r="BP190" s="17">
        <v>0.23163095509946099</v>
      </c>
      <c r="BQ190" s="17">
        <v>0.21027410012195299</v>
      </c>
      <c r="BR190" s="17"/>
      <c r="BS190" s="17">
        <v>0.24691434029709</v>
      </c>
      <c r="BT190" s="17">
        <v>0.201109702535406</v>
      </c>
      <c r="BU190" s="17">
        <v>0.17873214582607599</v>
      </c>
      <c r="BV190" s="17">
        <v>0.224391111371264</v>
      </c>
      <c r="BW190" s="17"/>
      <c r="BX190" s="17">
        <v>0.26514970197531001</v>
      </c>
      <c r="BY190" s="17">
        <v>0.23547528100534401</v>
      </c>
      <c r="BZ190" s="17">
        <v>0.20008690751221</v>
      </c>
      <c r="CA190" s="17"/>
      <c r="CB190" s="17">
        <v>0.24025504354125399</v>
      </c>
      <c r="CC190" s="17">
        <v>0.36344635926625801</v>
      </c>
      <c r="CD190" s="17">
        <v>0.11675769711112299</v>
      </c>
      <c r="CE190" s="17">
        <v>0.162651950403984</v>
      </c>
      <c r="CF190" s="17">
        <v>0.32944270144712301</v>
      </c>
      <c r="CG190" s="17">
        <v>6.6231115622076606E-2</v>
      </c>
      <c r="CH190" s="17"/>
      <c r="CI190" s="17">
        <v>0.152179184180359</v>
      </c>
      <c r="CJ190" s="17">
        <v>0.30348542895699998</v>
      </c>
      <c r="CK190" s="17">
        <v>5.4161881332586398E-2</v>
      </c>
      <c r="CL190" s="17">
        <v>0.204145375063991</v>
      </c>
    </row>
    <row r="191" spans="2:90" x14ac:dyDescent="0.35"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</row>
    <row r="192" spans="2:90" x14ac:dyDescent="0.35">
      <c r="B192" s="6" t="s">
        <v>187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</row>
    <row r="193" spans="2:90" x14ac:dyDescent="0.35">
      <c r="B193" s="24" t="s">
        <v>130</v>
      </c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</row>
    <row r="194" spans="2:90" x14ac:dyDescent="0.35">
      <c r="B194" t="s">
        <v>175</v>
      </c>
      <c r="C194" s="17">
        <v>7.53150542640178E-2</v>
      </c>
      <c r="D194" s="17">
        <v>8.6045386112728994E-2</v>
      </c>
      <c r="E194" s="17">
        <v>6.4696251342019007E-2</v>
      </c>
      <c r="F194" s="17"/>
      <c r="G194" s="17">
        <v>5.8310024867306298E-2</v>
      </c>
      <c r="H194" s="17">
        <v>5.5642311494702001E-2</v>
      </c>
      <c r="I194" s="17">
        <v>0.11458800425561599</v>
      </c>
      <c r="J194" s="17">
        <v>9.1735086051827799E-2</v>
      </c>
      <c r="K194" s="17">
        <v>6.2611623400929795E-2</v>
      </c>
      <c r="L194" s="17">
        <v>6.2798983396715094E-2</v>
      </c>
      <c r="M194" s="17">
        <v>6.4576927481901594E-2</v>
      </c>
      <c r="N194" s="17">
        <v>8.7222615393840297E-2</v>
      </c>
      <c r="O194" s="17">
        <v>8.0822980290446794E-2</v>
      </c>
      <c r="P194" s="17"/>
      <c r="Q194" s="17">
        <v>5.3786669981662698E-2</v>
      </c>
      <c r="R194" s="17">
        <v>7.3557437464131598E-2</v>
      </c>
      <c r="S194" s="17">
        <v>5.4200970844652897E-2</v>
      </c>
      <c r="T194" s="17">
        <v>7.7279021174099696E-2</v>
      </c>
      <c r="U194" s="17"/>
      <c r="V194" s="17">
        <v>7.0508259605033402E-2</v>
      </c>
      <c r="W194" s="17">
        <v>5.2316131669136498E-2</v>
      </c>
      <c r="X194" s="17">
        <v>8.6427147608962196E-2</v>
      </c>
      <c r="Y194" s="17">
        <v>4.7470676915757397E-2</v>
      </c>
      <c r="Z194" s="17">
        <v>0.110495088339726</v>
      </c>
      <c r="AA194" s="17">
        <v>7.2460326449477003E-2</v>
      </c>
      <c r="AB194" s="17">
        <v>0.10233392816357199</v>
      </c>
      <c r="AC194" s="17">
        <v>0.11794486639414201</v>
      </c>
      <c r="AD194" s="17">
        <v>6.6303460983809501E-2</v>
      </c>
      <c r="AE194" s="17"/>
      <c r="AF194" s="17">
        <v>9.7116919556625103E-2</v>
      </c>
      <c r="AG194" s="17">
        <v>5.9704402943132701E-2</v>
      </c>
      <c r="AH194" s="17">
        <v>5.9267744126022801E-2</v>
      </c>
      <c r="AI194" s="17">
        <v>7.1347832073814704E-2</v>
      </c>
      <c r="AJ194" s="17">
        <v>7.2348487945065307E-2</v>
      </c>
      <c r="AK194" s="17">
        <v>7.4530908466414997E-2</v>
      </c>
      <c r="AL194" s="17"/>
      <c r="AM194" s="17">
        <v>0.119045902463206</v>
      </c>
      <c r="AN194" s="17">
        <v>0.114115192291807</v>
      </c>
      <c r="AO194" s="17">
        <v>0.134075825568366</v>
      </c>
      <c r="AP194" s="17">
        <v>6.7997279783777606E-2</v>
      </c>
      <c r="AQ194" s="17">
        <v>7.9689114370380801E-2</v>
      </c>
      <c r="AR194" s="17">
        <v>6.0532422818687003E-2</v>
      </c>
      <c r="AS194" s="17">
        <v>6.0097287586615603E-2</v>
      </c>
      <c r="AT194" s="17">
        <v>3.2601486809040202E-2</v>
      </c>
      <c r="AU194" s="17">
        <v>8.6371454848545304E-2</v>
      </c>
      <c r="AV194" s="17">
        <v>5.7955728054429598E-2</v>
      </c>
      <c r="AW194" s="17">
        <v>6.2464805935609803E-2</v>
      </c>
      <c r="AX194" s="17">
        <v>3.0930304576171502E-2</v>
      </c>
      <c r="AY194" s="17">
        <v>4.4566389632762902E-2</v>
      </c>
      <c r="AZ194" s="17">
        <v>5.0479943866341297E-2</v>
      </c>
      <c r="BA194" s="17">
        <v>0.12623556768806801</v>
      </c>
      <c r="BB194" s="17">
        <v>6.0549729137505899E-2</v>
      </c>
      <c r="BC194" s="17"/>
      <c r="BD194" s="17">
        <v>5.3571833377041002E-2</v>
      </c>
      <c r="BE194" s="17">
        <v>7.0343391281811801E-2</v>
      </c>
      <c r="BF194" s="17">
        <v>9.6703342308114101E-2</v>
      </c>
      <c r="BG194" s="17"/>
      <c r="BH194" s="17">
        <v>7.01085594952984E-2</v>
      </c>
      <c r="BI194" s="17">
        <v>7.1683418443464597E-2</v>
      </c>
      <c r="BJ194" s="17">
        <v>5.5797248570812003E-2</v>
      </c>
      <c r="BK194" s="17"/>
      <c r="BL194" s="17">
        <v>5.2730654359197299E-2</v>
      </c>
      <c r="BM194" s="17">
        <v>4.43579837511269E-2</v>
      </c>
      <c r="BN194" s="17">
        <v>8.1641868809700702E-2</v>
      </c>
      <c r="BO194" s="17"/>
      <c r="BP194" s="17">
        <v>5.4671918699714502E-2</v>
      </c>
      <c r="BQ194" s="17">
        <v>9.0678346752006506E-2</v>
      </c>
      <c r="BR194" s="17"/>
      <c r="BS194" s="17">
        <v>7.1561377699670595E-2</v>
      </c>
      <c r="BT194" s="17">
        <v>8.0106848382577506E-2</v>
      </c>
      <c r="BU194" s="17">
        <v>6.1293169477454001E-2</v>
      </c>
      <c r="BV194" s="17">
        <v>7.7684866152427395E-2</v>
      </c>
      <c r="BW194" s="17"/>
      <c r="BX194" s="17">
        <v>5.9289205002961302E-2</v>
      </c>
      <c r="BY194" s="17">
        <v>0.107273374766368</v>
      </c>
      <c r="BZ194" s="17">
        <v>7.4938861662408998E-2</v>
      </c>
      <c r="CA194" s="17"/>
      <c r="CB194" s="17">
        <v>5.3397746327893299E-2</v>
      </c>
      <c r="CC194" s="17">
        <v>2.6707591718283599E-2</v>
      </c>
      <c r="CD194" s="17">
        <v>0.123874146977225</v>
      </c>
      <c r="CE194" s="17">
        <v>6.7051760634054797E-2</v>
      </c>
      <c r="CF194" s="17">
        <v>3.3126172095601897E-2</v>
      </c>
      <c r="CG194" s="17">
        <v>0.13192006209821999</v>
      </c>
      <c r="CH194" s="17"/>
      <c r="CI194" s="17">
        <v>7.1791324844004106E-2</v>
      </c>
      <c r="CJ194" s="17">
        <v>9.9430045068534798E-2</v>
      </c>
      <c r="CK194" s="17">
        <v>6.0459681077775801E-2</v>
      </c>
      <c r="CL194" s="17">
        <v>6.5837018419382901E-2</v>
      </c>
    </row>
    <row r="195" spans="2:90" x14ac:dyDescent="0.35">
      <c r="B195" t="s">
        <v>176</v>
      </c>
      <c r="C195" s="17">
        <v>8.1681973133916397E-2</v>
      </c>
      <c r="D195" s="17">
        <v>8.6964051256178898E-2</v>
      </c>
      <c r="E195" s="17">
        <v>7.4833323864418599E-2</v>
      </c>
      <c r="F195" s="17"/>
      <c r="G195" s="17">
        <v>5.8968632242192398E-2</v>
      </c>
      <c r="H195" s="17">
        <v>7.3121409555186201E-2</v>
      </c>
      <c r="I195" s="17">
        <v>9.6607417054502001E-2</v>
      </c>
      <c r="J195" s="17">
        <v>8.2874784105933394E-2</v>
      </c>
      <c r="K195" s="17">
        <v>9.5250953948198602E-2</v>
      </c>
      <c r="L195" s="17">
        <v>5.8719775878637297E-2</v>
      </c>
      <c r="M195" s="17">
        <v>6.14282810061672E-2</v>
      </c>
      <c r="N195" s="17">
        <v>0.12475008692035</v>
      </c>
      <c r="O195" s="17">
        <v>8.2126962280662005E-2</v>
      </c>
      <c r="P195" s="17"/>
      <c r="Q195" s="17">
        <v>6.74810328807499E-2</v>
      </c>
      <c r="R195" s="17">
        <v>3.7540826276471401E-2</v>
      </c>
      <c r="S195" s="17">
        <v>9.0922684987109703E-2</v>
      </c>
      <c r="T195" s="17">
        <v>8.5456878965831998E-2</v>
      </c>
      <c r="U195" s="17"/>
      <c r="V195" s="17">
        <v>7.9172973475423E-2</v>
      </c>
      <c r="W195" s="17">
        <v>8.6607909396829094E-2</v>
      </c>
      <c r="X195" s="17">
        <v>7.1056786415641504E-2</v>
      </c>
      <c r="Y195" s="17">
        <v>0.110619832333677</v>
      </c>
      <c r="Z195" s="17">
        <v>8.3552633915733004E-2</v>
      </c>
      <c r="AA195" s="17">
        <v>6.8705352798699798E-2</v>
      </c>
      <c r="AB195" s="17">
        <v>9.43231361185001E-2</v>
      </c>
      <c r="AC195" s="17">
        <v>8.8169669566138198E-2</v>
      </c>
      <c r="AD195" s="17">
        <v>6.2289520809390403E-2</v>
      </c>
      <c r="AE195" s="17"/>
      <c r="AF195" s="17">
        <v>9.6751725439214495E-2</v>
      </c>
      <c r="AG195" s="17">
        <v>7.3695341462772096E-2</v>
      </c>
      <c r="AH195" s="17">
        <v>9.6953085566170397E-2</v>
      </c>
      <c r="AI195" s="17">
        <v>8.5836776449184193E-2</v>
      </c>
      <c r="AJ195" s="17">
        <v>9.45427044914319E-2</v>
      </c>
      <c r="AK195" s="17">
        <v>6.3252907010133294E-2</v>
      </c>
      <c r="AL195" s="17"/>
      <c r="AM195" s="17">
        <v>9.2539354238460894E-2</v>
      </c>
      <c r="AN195" s="17">
        <v>8.94931582755428E-2</v>
      </c>
      <c r="AO195" s="17">
        <v>8.9733786509153604E-2</v>
      </c>
      <c r="AP195" s="17">
        <v>8.9222102166983605E-2</v>
      </c>
      <c r="AQ195" s="17">
        <v>0.100836566598574</v>
      </c>
      <c r="AR195" s="17">
        <v>7.7944065958349601E-2</v>
      </c>
      <c r="AS195" s="17">
        <v>7.6744730660260899E-2</v>
      </c>
      <c r="AT195" s="17">
        <v>8.0394491272136798E-2</v>
      </c>
      <c r="AU195" s="17">
        <v>8.7069752120821506E-2</v>
      </c>
      <c r="AV195" s="17">
        <v>8.8427322462219002E-2</v>
      </c>
      <c r="AW195" s="17">
        <v>6.7862874246003693E-2</v>
      </c>
      <c r="AX195" s="17">
        <v>5.9051577264320199E-2</v>
      </c>
      <c r="AY195" s="17">
        <v>7.6941141831218293E-2</v>
      </c>
      <c r="AZ195" s="17">
        <v>6.9754724903737297E-2</v>
      </c>
      <c r="BA195" s="17">
        <v>5.8023044997940899E-2</v>
      </c>
      <c r="BB195" s="17">
        <v>6.2098728880208801E-2</v>
      </c>
      <c r="BC195" s="17"/>
      <c r="BD195" s="17">
        <v>8.5334476548155097E-2</v>
      </c>
      <c r="BE195" s="17">
        <v>7.8592727659796094E-2</v>
      </c>
      <c r="BF195" s="17">
        <v>7.58395293280021E-2</v>
      </c>
      <c r="BG195" s="17"/>
      <c r="BH195" s="17">
        <v>8.5957032404483602E-2</v>
      </c>
      <c r="BI195" s="17">
        <v>7.4897970068784098E-2</v>
      </c>
      <c r="BJ195" s="17">
        <v>8.4535170055152001E-2</v>
      </c>
      <c r="BK195" s="17"/>
      <c r="BL195" s="17">
        <v>8.2629966887657197E-2</v>
      </c>
      <c r="BM195" s="17">
        <v>7.0053954243054301E-2</v>
      </c>
      <c r="BN195" s="17">
        <v>3.35236547444724E-2</v>
      </c>
      <c r="BO195" s="17"/>
      <c r="BP195" s="17">
        <v>7.0080323900719402E-2</v>
      </c>
      <c r="BQ195" s="17">
        <v>7.8450553726319705E-2</v>
      </c>
      <c r="BR195" s="17"/>
      <c r="BS195" s="17">
        <v>6.3758084837151494E-2</v>
      </c>
      <c r="BT195" s="17">
        <v>7.6127463978074295E-2</v>
      </c>
      <c r="BU195" s="17">
        <v>9.4494636735334106E-2</v>
      </c>
      <c r="BV195" s="17">
        <v>8.4403664467469497E-2</v>
      </c>
      <c r="BW195" s="17"/>
      <c r="BX195" s="17">
        <v>7.4898977269008404E-2</v>
      </c>
      <c r="BY195" s="17">
        <v>9.2290985336495795E-2</v>
      </c>
      <c r="BZ195" s="17">
        <v>8.1702027003430294E-2</v>
      </c>
      <c r="CA195" s="17"/>
      <c r="CB195" s="17">
        <v>7.1500172797652195E-2</v>
      </c>
      <c r="CC195" s="17">
        <v>1.8449304109916E-2</v>
      </c>
      <c r="CD195" s="17">
        <v>0.15224556481687501</v>
      </c>
      <c r="CE195" s="17">
        <v>7.6002042554285804E-2</v>
      </c>
      <c r="CF195" s="17">
        <v>1.28305630649135E-2</v>
      </c>
      <c r="CG195" s="17">
        <v>0.12822150445634301</v>
      </c>
      <c r="CH195" s="17"/>
      <c r="CI195" s="17">
        <v>7.1403308461995593E-2</v>
      </c>
      <c r="CJ195" s="17">
        <v>7.9363566677100497E-2</v>
      </c>
      <c r="CK195" s="17">
        <v>9.2028153719387301E-2</v>
      </c>
      <c r="CL195" s="17">
        <v>8.2601519207721505E-2</v>
      </c>
    </row>
    <row r="196" spans="2:90" x14ac:dyDescent="0.35">
      <c r="B196" t="s">
        <v>177</v>
      </c>
      <c r="C196" s="17">
        <v>0.160458018130896</v>
      </c>
      <c r="D196" s="17">
        <v>0.16905294151897701</v>
      </c>
      <c r="E196" s="17">
        <v>0.15051854853466001</v>
      </c>
      <c r="F196" s="17"/>
      <c r="G196" s="17">
        <v>0.159156501848219</v>
      </c>
      <c r="H196" s="17">
        <v>0.15256571367107799</v>
      </c>
      <c r="I196" s="17">
        <v>0.18047972795107201</v>
      </c>
      <c r="J196" s="17">
        <v>0.15475165410619901</v>
      </c>
      <c r="K196" s="17">
        <v>0.16002918669795699</v>
      </c>
      <c r="L196" s="17">
        <v>0.158911851011135</v>
      </c>
      <c r="M196" s="17">
        <v>0.17111276410568599</v>
      </c>
      <c r="N196" s="17">
        <v>0.15425559630539601</v>
      </c>
      <c r="O196" s="17">
        <v>0.154030237372249</v>
      </c>
      <c r="P196" s="17"/>
      <c r="Q196" s="17">
        <v>0.170792057063469</v>
      </c>
      <c r="R196" s="17">
        <v>0.17931311738467801</v>
      </c>
      <c r="S196" s="17">
        <v>0.142618773993899</v>
      </c>
      <c r="T196" s="17">
        <v>0.15926061429089</v>
      </c>
      <c r="U196" s="17"/>
      <c r="V196" s="17">
        <v>0.13435632236405701</v>
      </c>
      <c r="W196" s="17">
        <v>0.19056862912984701</v>
      </c>
      <c r="X196" s="17">
        <v>0.12553861759156101</v>
      </c>
      <c r="Y196" s="17">
        <v>0.16596787320390199</v>
      </c>
      <c r="Z196" s="17">
        <v>0.135450457649756</v>
      </c>
      <c r="AA196" s="17">
        <v>0.17898811510689</v>
      </c>
      <c r="AB196" s="17">
        <v>0.181530993203744</v>
      </c>
      <c r="AC196" s="17">
        <v>0.13810796756392699</v>
      </c>
      <c r="AD196" s="17">
        <v>0.17145641265578601</v>
      </c>
      <c r="AE196" s="17"/>
      <c r="AF196" s="17">
        <v>0.18060324426493499</v>
      </c>
      <c r="AG196" s="17">
        <v>0.17940700810830401</v>
      </c>
      <c r="AH196" s="17">
        <v>0.14946106288972699</v>
      </c>
      <c r="AI196" s="17">
        <v>0.13782987464862501</v>
      </c>
      <c r="AJ196" s="17">
        <v>0.15843396853656899</v>
      </c>
      <c r="AK196" s="17">
        <v>0.14315766436678801</v>
      </c>
      <c r="AL196" s="17"/>
      <c r="AM196" s="17">
        <v>0.19599778839210699</v>
      </c>
      <c r="AN196" s="17">
        <v>0.17101289521905799</v>
      </c>
      <c r="AO196" s="17">
        <v>0.173590259325267</v>
      </c>
      <c r="AP196" s="17">
        <v>0.161934172013845</v>
      </c>
      <c r="AQ196" s="17">
        <v>0.153792528353352</v>
      </c>
      <c r="AR196" s="17">
        <v>0.128266002993182</v>
      </c>
      <c r="AS196" s="17">
        <v>0.177534633042157</v>
      </c>
      <c r="AT196" s="17">
        <v>0.18628015002467599</v>
      </c>
      <c r="AU196" s="17">
        <v>0.17171218465428101</v>
      </c>
      <c r="AV196" s="17">
        <v>0.171943225640659</v>
      </c>
      <c r="AW196" s="17">
        <v>0.14618096068727601</v>
      </c>
      <c r="AX196" s="17">
        <v>0.108189564336079</v>
      </c>
      <c r="AY196" s="17">
        <v>0.156560214054768</v>
      </c>
      <c r="AZ196" s="17">
        <v>0.11549515242776701</v>
      </c>
      <c r="BA196" s="17">
        <v>0.102154903828837</v>
      </c>
      <c r="BB196" s="17">
        <v>0.13186481179259399</v>
      </c>
      <c r="BC196" s="17"/>
      <c r="BD196" s="17">
        <v>0.15101218219608001</v>
      </c>
      <c r="BE196" s="17">
        <v>0.174381257593204</v>
      </c>
      <c r="BF196" s="17">
        <v>0.157886735636451</v>
      </c>
      <c r="BG196" s="17"/>
      <c r="BH196" s="17">
        <v>0.166153970237396</v>
      </c>
      <c r="BI196" s="17">
        <v>0.112172739728215</v>
      </c>
      <c r="BJ196" s="17">
        <v>0.14099952131975499</v>
      </c>
      <c r="BK196" s="17"/>
      <c r="BL196" s="17">
        <v>0.133487741109273</v>
      </c>
      <c r="BM196" s="17">
        <v>0.15818409067302</v>
      </c>
      <c r="BN196" s="17">
        <v>0.13358089481080099</v>
      </c>
      <c r="BO196" s="17"/>
      <c r="BP196" s="17">
        <v>0.19397239493884899</v>
      </c>
      <c r="BQ196" s="17">
        <v>0.15184164533948299</v>
      </c>
      <c r="BR196" s="17"/>
      <c r="BS196" s="17">
        <v>0.15516358847282999</v>
      </c>
      <c r="BT196" s="17">
        <v>0.14150615726985599</v>
      </c>
      <c r="BU196" s="17">
        <v>0.198650573146266</v>
      </c>
      <c r="BV196" s="17">
        <v>0.15080202460952599</v>
      </c>
      <c r="BW196" s="17"/>
      <c r="BX196" s="17">
        <v>0.19442146307917399</v>
      </c>
      <c r="BY196" s="17">
        <v>0.21700456954289801</v>
      </c>
      <c r="BZ196" s="17">
        <v>0.15361850698632201</v>
      </c>
      <c r="CA196" s="17"/>
      <c r="CB196" s="17">
        <v>0.17329985205902801</v>
      </c>
      <c r="CC196" s="17">
        <v>5.2627380828407101E-2</v>
      </c>
      <c r="CD196" s="17">
        <v>0.225347038252248</v>
      </c>
      <c r="CE196" s="17">
        <v>0.20022120636961499</v>
      </c>
      <c r="CF196" s="17">
        <v>6.1638444294718098E-2</v>
      </c>
      <c r="CG196" s="17">
        <v>0.21437112438952</v>
      </c>
      <c r="CH196" s="17"/>
      <c r="CI196" s="17">
        <v>0.14401711098073999</v>
      </c>
      <c r="CJ196" s="17">
        <v>0.13942212084574601</v>
      </c>
      <c r="CK196" s="17">
        <v>0.191415272492413</v>
      </c>
      <c r="CL196" s="17">
        <v>0.168313304563525</v>
      </c>
    </row>
    <row r="197" spans="2:90" x14ac:dyDescent="0.35">
      <c r="B197" t="s">
        <v>178</v>
      </c>
      <c r="C197" s="17">
        <v>0.232558305674822</v>
      </c>
      <c r="D197" s="17">
        <v>0.20707570275388401</v>
      </c>
      <c r="E197" s="17">
        <v>0.258338101214242</v>
      </c>
      <c r="F197" s="17"/>
      <c r="G197" s="17">
        <v>0.22437087187493801</v>
      </c>
      <c r="H197" s="17">
        <v>0.26502436889604802</v>
      </c>
      <c r="I197" s="17">
        <v>0.23039013580411699</v>
      </c>
      <c r="J197" s="17">
        <v>0.21692601026956401</v>
      </c>
      <c r="K197" s="17">
        <v>0.26508557637783298</v>
      </c>
      <c r="L197" s="17">
        <v>0.23670326427879099</v>
      </c>
      <c r="M197" s="17">
        <v>0.213072999632996</v>
      </c>
      <c r="N197" s="17">
        <v>0.20972527442552899</v>
      </c>
      <c r="O197" s="17">
        <v>0.23470753973719299</v>
      </c>
      <c r="P197" s="17"/>
      <c r="Q197" s="17">
        <v>0.248094323225724</v>
      </c>
      <c r="R197" s="17">
        <v>0.234586560654234</v>
      </c>
      <c r="S197" s="17">
        <v>0.276138938259403</v>
      </c>
      <c r="T197" s="17">
        <v>0.22473474858290199</v>
      </c>
      <c r="U197" s="17"/>
      <c r="V197" s="17">
        <v>0.23356236441106701</v>
      </c>
      <c r="W197" s="17">
        <v>0.21287684077994901</v>
      </c>
      <c r="X197" s="17">
        <v>0.27247178411023099</v>
      </c>
      <c r="Y197" s="17">
        <v>0.227113843383281</v>
      </c>
      <c r="Z197" s="17">
        <v>0.21896987388734601</v>
      </c>
      <c r="AA197" s="17">
        <v>0.24623777122437501</v>
      </c>
      <c r="AB197" s="17">
        <v>0.22904573715822399</v>
      </c>
      <c r="AC197" s="17">
        <v>0.23388553070295001</v>
      </c>
      <c r="AD197" s="17">
        <v>0.229589224363029</v>
      </c>
      <c r="AE197" s="17"/>
      <c r="AF197" s="17">
        <v>0.22681950758766201</v>
      </c>
      <c r="AG197" s="17">
        <v>0.207934126777293</v>
      </c>
      <c r="AH197" s="17">
        <v>0.28927737993060798</v>
      </c>
      <c r="AI197" s="17">
        <v>0.25192841576563202</v>
      </c>
      <c r="AJ197" s="17">
        <v>0.25192590330001702</v>
      </c>
      <c r="AK197" s="17">
        <v>0.220640548286302</v>
      </c>
      <c r="AL197" s="17"/>
      <c r="AM197" s="17">
        <v>0.213088531828416</v>
      </c>
      <c r="AN197" s="17">
        <v>0.227705905411347</v>
      </c>
      <c r="AO197" s="17">
        <v>0.25894706175793902</v>
      </c>
      <c r="AP197" s="17">
        <v>0.249797862578964</v>
      </c>
      <c r="AQ197" s="17">
        <v>0.25672554076356702</v>
      </c>
      <c r="AR197" s="17">
        <v>0.25356231777338301</v>
      </c>
      <c r="AS197" s="17">
        <v>0.234891905056201</v>
      </c>
      <c r="AT197" s="17">
        <v>0.184529414466018</v>
      </c>
      <c r="AU197" s="17">
        <v>0.264197348130914</v>
      </c>
      <c r="AV197" s="17">
        <v>0.18322684186900601</v>
      </c>
      <c r="AW197" s="17">
        <v>0.209797513710031</v>
      </c>
      <c r="AX197" s="17">
        <v>0.226538105425824</v>
      </c>
      <c r="AY197" s="17">
        <v>0.15514064831834601</v>
      </c>
      <c r="AZ197" s="17">
        <v>0.174806632679256</v>
      </c>
      <c r="BA197" s="17">
        <v>0.18576799151256401</v>
      </c>
      <c r="BB197" s="17">
        <v>0.18636913389222301</v>
      </c>
      <c r="BC197" s="17"/>
      <c r="BD197" s="17">
        <v>0.23686901615911099</v>
      </c>
      <c r="BE197" s="17">
        <v>0.23735618162501801</v>
      </c>
      <c r="BF197" s="17">
        <v>0.222453181771846</v>
      </c>
      <c r="BG197" s="17"/>
      <c r="BH197" s="17">
        <v>0.22277050442593199</v>
      </c>
      <c r="BI197" s="17">
        <v>0.24083016243844901</v>
      </c>
      <c r="BJ197" s="17">
        <v>0.199210890267358</v>
      </c>
      <c r="BK197" s="17"/>
      <c r="BL197" s="17">
        <v>0.25164719488258902</v>
      </c>
      <c r="BM197" s="17">
        <v>0.18505386321079101</v>
      </c>
      <c r="BN197" s="17">
        <v>0.195214068074679</v>
      </c>
      <c r="BO197" s="17"/>
      <c r="BP197" s="17">
        <v>0.20707171698738899</v>
      </c>
      <c r="BQ197" s="17">
        <v>0.23874213792774901</v>
      </c>
      <c r="BR197" s="17"/>
      <c r="BS197" s="17">
        <v>0.19728888276222301</v>
      </c>
      <c r="BT197" s="17">
        <v>0.208716066736022</v>
      </c>
      <c r="BU197" s="17">
        <v>0.23435907149534199</v>
      </c>
      <c r="BV197" s="17">
        <v>0.25085656679549401</v>
      </c>
      <c r="BW197" s="17"/>
      <c r="BX197" s="17">
        <v>0.196042025538474</v>
      </c>
      <c r="BY197" s="17">
        <v>0.20809972276651401</v>
      </c>
      <c r="BZ197" s="17">
        <v>0.237678906192027</v>
      </c>
      <c r="CA197" s="17"/>
      <c r="CB197" s="17">
        <v>0.226016485637445</v>
      </c>
      <c r="CC197" s="17">
        <v>0.21530131911094899</v>
      </c>
      <c r="CD197" s="17">
        <v>0.29296183896015099</v>
      </c>
      <c r="CE197" s="17">
        <v>0.22223393479651399</v>
      </c>
      <c r="CF197" s="17">
        <v>0.129086045587995</v>
      </c>
      <c r="CG197" s="17">
        <v>0.26957683726138798</v>
      </c>
      <c r="CH197" s="17"/>
      <c r="CI197" s="17">
        <v>0.19853850486066599</v>
      </c>
      <c r="CJ197" s="17">
        <v>0.20640768967749201</v>
      </c>
      <c r="CK197" s="17">
        <v>0.32769894191489801</v>
      </c>
      <c r="CL197" s="17">
        <v>0.23029038472077201</v>
      </c>
    </row>
    <row r="198" spans="2:90" x14ac:dyDescent="0.35">
      <c r="B198" t="s">
        <v>179</v>
      </c>
      <c r="C198" s="17">
        <v>0.178502992081504</v>
      </c>
      <c r="D198" s="17">
        <v>0.18552843125433799</v>
      </c>
      <c r="E198" s="17">
        <v>0.17143756166447899</v>
      </c>
      <c r="F198" s="17"/>
      <c r="G198" s="17">
        <v>0.16930061190371801</v>
      </c>
      <c r="H198" s="17">
        <v>0.192429426523335</v>
      </c>
      <c r="I198" s="17">
        <v>0.130829773588374</v>
      </c>
      <c r="J198" s="17">
        <v>0.21406365239853201</v>
      </c>
      <c r="K198" s="17">
        <v>0.15909063620612701</v>
      </c>
      <c r="L198" s="17">
        <v>0.238902900049456</v>
      </c>
      <c r="M198" s="17">
        <v>0.17540645890095699</v>
      </c>
      <c r="N198" s="17">
        <v>0.18150047963829299</v>
      </c>
      <c r="O198" s="17">
        <v>0.144917043754096</v>
      </c>
      <c r="P198" s="17"/>
      <c r="Q198" s="17">
        <v>0.18757462854210599</v>
      </c>
      <c r="R198" s="17">
        <v>0.19328742021402701</v>
      </c>
      <c r="S198" s="17">
        <v>0.202843915161524</v>
      </c>
      <c r="T198" s="17">
        <v>0.177704971392776</v>
      </c>
      <c r="U198" s="17"/>
      <c r="V198" s="17">
        <v>0.183052242570658</v>
      </c>
      <c r="W198" s="17">
        <v>0.234863084530987</v>
      </c>
      <c r="X198" s="17">
        <v>0.15111656352028499</v>
      </c>
      <c r="Y198" s="17">
        <v>0.161675697834852</v>
      </c>
      <c r="Z198" s="17">
        <v>0.16532187030471501</v>
      </c>
      <c r="AA198" s="17">
        <v>0.17360837704998999</v>
      </c>
      <c r="AB198" s="17">
        <v>0.17795184434710801</v>
      </c>
      <c r="AC198" s="17">
        <v>0.17032592768118601</v>
      </c>
      <c r="AD198" s="17">
        <v>0.156257235010758</v>
      </c>
      <c r="AE198" s="17"/>
      <c r="AF198" s="17">
        <v>0.140286424127124</v>
      </c>
      <c r="AG198" s="17">
        <v>0.19233968642528901</v>
      </c>
      <c r="AH198" s="17">
        <v>0.17633357300740801</v>
      </c>
      <c r="AI198" s="17">
        <v>0.17773796891678101</v>
      </c>
      <c r="AJ198" s="17">
        <v>0.16338964768719</v>
      </c>
      <c r="AK198" s="17">
        <v>0.20748128766100299</v>
      </c>
      <c r="AL198" s="17"/>
      <c r="AM198" s="17">
        <v>0.14212404036349699</v>
      </c>
      <c r="AN198" s="17">
        <v>0.158659901980129</v>
      </c>
      <c r="AO198" s="17">
        <v>0.12980061213212901</v>
      </c>
      <c r="AP198" s="17">
        <v>0.22187397757076899</v>
      </c>
      <c r="AQ198" s="17">
        <v>0.157263858524747</v>
      </c>
      <c r="AR198" s="17">
        <v>0.194085483103041</v>
      </c>
      <c r="AS198" s="17">
        <v>0.1799272634545</v>
      </c>
      <c r="AT198" s="17">
        <v>0.18842897518342699</v>
      </c>
      <c r="AU198" s="17">
        <v>0.151360316324579</v>
      </c>
      <c r="AV198" s="17">
        <v>0.26128214722961401</v>
      </c>
      <c r="AW198" s="17">
        <v>0.2033914931709</v>
      </c>
      <c r="AX198" s="17">
        <v>0.21637533080017299</v>
      </c>
      <c r="AY198" s="17">
        <v>0.23241528342057099</v>
      </c>
      <c r="AZ198" s="17">
        <v>0.22859485984250799</v>
      </c>
      <c r="BA198" s="17">
        <v>0.18482814574103501</v>
      </c>
      <c r="BB198" s="17">
        <v>0.17547478181094101</v>
      </c>
      <c r="BC198" s="17"/>
      <c r="BD198" s="17">
        <v>0.19077095668726701</v>
      </c>
      <c r="BE198" s="17">
        <v>0.16366571576389699</v>
      </c>
      <c r="BF198" s="17">
        <v>0.18296281991872601</v>
      </c>
      <c r="BG198" s="17"/>
      <c r="BH198" s="17">
        <v>0.181530762652064</v>
      </c>
      <c r="BI198" s="17">
        <v>0.18329656665906499</v>
      </c>
      <c r="BJ198" s="17">
        <v>0.224117246854589</v>
      </c>
      <c r="BK198" s="17"/>
      <c r="BL198" s="17">
        <v>0.18456410979847401</v>
      </c>
      <c r="BM198" s="17">
        <v>0.212089044966975</v>
      </c>
      <c r="BN198" s="17">
        <v>0.18722962572632201</v>
      </c>
      <c r="BO198" s="17"/>
      <c r="BP198" s="17">
        <v>0.187050000266865</v>
      </c>
      <c r="BQ198" s="17">
        <v>0.17038367559138201</v>
      </c>
      <c r="BR198" s="17"/>
      <c r="BS198" s="17">
        <v>0.185376091647491</v>
      </c>
      <c r="BT198" s="17">
        <v>0.19529302292516701</v>
      </c>
      <c r="BU198" s="17">
        <v>0.19068630180961399</v>
      </c>
      <c r="BV198" s="17">
        <v>0.15858948549403501</v>
      </c>
      <c r="BW198" s="17"/>
      <c r="BX198" s="17">
        <v>0.17323763005861201</v>
      </c>
      <c r="BY198" s="17">
        <v>0.151083021622093</v>
      </c>
      <c r="BZ198" s="17">
        <v>0.180709589669662</v>
      </c>
      <c r="CA198" s="17"/>
      <c r="CB198" s="17">
        <v>0.195422448602384</v>
      </c>
      <c r="CC198" s="17">
        <v>0.16461042665749501</v>
      </c>
      <c r="CD198" s="17">
        <v>0.115055760691434</v>
      </c>
      <c r="CE198" s="17">
        <v>0.22422246512365701</v>
      </c>
      <c r="CF198" s="17">
        <v>0.260851550054778</v>
      </c>
      <c r="CG198" s="17">
        <v>0.14830852211001899</v>
      </c>
      <c r="CH198" s="17"/>
      <c r="CI198" s="17">
        <v>0.273546797554791</v>
      </c>
      <c r="CJ198" s="17">
        <v>0.151712982503029</v>
      </c>
      <c r="CK198" s="17">
        <v>0.180838568808355</v>
      </c>
      <c r="CL198" s="17">
        <v>0.17235856188538701</v>
      </c>
    </row>
    <row r="199" spans="2:90" x14ac:dyDescent="0.35">
      <c r="B199" t="s">
        <v>180</v>
      </c>
      <c r="C199" s="17">
        <v>0.13253110114928399</v>
      </c>
      <c r="D199" s="17">
        <v>0.124359961099797</v>
      </c>
      <c r="E199" s="17">
        <v>0.14248191381275499</v>
      </c>
      <c r="F199" s="17"/>
      <c r="G199" s="17">
        <v>0.16045359281174201</v>
      </c>
      <c r="H199" s="17">
        <v>0.15062439782328499</v>
      </c>
      <c r="I199" s="17">
        <v>0.119536080989955</v>
      </c>
      <c r="J199" s="17">
        <v>0.13533156979261499</v>
      </c>
      <c r="K199" s="17">
        <v>0.11633964189443401</v>
      </c>
      <c r="L199" s="17">
        <v>0.11103682112190701</v>
      </c>
      <c r="M199" s="17">
        <v>0.13528620545074099</v>
      </c>
      <c r="N199" s="17">
        <v>0.110468006196659</v>
      </c>
      <c r="O199" s="17">
        <v>0.15376845063475</v>
      </c>
      <c r="P199" s="17"/>
      <c r="Q199" s="17">
        <v>0.121287557383567</v>
      </c>
      <c r="R199" s="17">
        <v>0.126422006464743</v>
      </c>
      <c r="S199" s="17">
        <v>0.13286185102169601</v>
      </c>
      <c r="T199" s="17">
        <v>0.13626963534115399</v>
      </c>
      <c r="U199" s="17"/>
      <c r="V199" s="17">
        <v>0.150245521351558</v>
      </c>
      <c r="W199" s="17">
        <v>0.123118647173942</v>
      </c>
      <c r="X199" s="17">
        <v>0.13952431974753199</v>
      </c>
      <c r="Y199" s="17">
        <v>0.122279450233775</v>
      </c>
      <c r="Z199" s="17">
        <v>0.15396346243137399</v>
      </c>
      <c r="AA199" s="17">
        <v>0.120759551574581</v>
      </c>
      <c r="AB199" s="17">
        <v>9.5423726100777997E-2</v>
      </c>
      <c r="AC199" s="17">
        <v>0.10813258388718799</v>
      </c>
      <c r="AD199" s="17">
        <v>0.155267700674878</v>
      </c>
      <c r="AE199" s="17"/>
      <c r="AF199" s="17">
        <v>0.127206526788054</v>
      </c>
      <c r="AG199" s="17">
        <v>0.13297147408909701</v>
      </c>
      <c r="AH199" s="17">
        <v>0.12920201479188001</v>
      </c>
      <c r="AI199" s="17">
        <v>0.119928146079957</v>
      </c>
      <c r="AJ199" s="17">
        <v>0.117555200202015</v>
      </c>
      <c r="AK199" s="17">
        <v>0.14812036864767</v>
      </c>
      <c r="AL199" s="17"/>
      <c r="AM199" s="17">
        <v>8.3776082417061706E-2</v>
      </c>
      <c r="AN199" s="17">
        <v>0.133575201395224</v>
      </c>
      <c r="AO199" s="17">
        <v>8.56559020497E-2</v>
      </c>
      <c r="AP199" s="17">
        <v>0.12574845352192901</v>
      </c>
      <c r="AQ199" s="17">
        <v>0.140416666108378</v>
      </c>
      <c r="AR199" s="17">
        <v>0.107410606961803</v>
      </c>
      <c r="AS199" s="17">
        <v>0.164284393240969</v>
      </c>
      <c r="AT199" s="17">
        <v>0.13455892837422201</v>
      </c>
      <c r="AU199" s="17">
        <v>0.119862796369339</v>
      </c>
      <c r="AV199" s="17">
        <v>0.11230216981074399</v>
      </c>
      <c r="AW199" s="17">
        <v>0.144501574338644</v>
      </c>
      <c r="AX199" s="17">
        <v>0.19990048184624901</v>
      </c>
      <c r="AY199" s="17">
        <v>0.195805545685207</v>
      </c>
      <c r="AZ199" s="17">
        <v>0.161645909744736</v>
      </c>
      <c r="BA199" s="17">
        <v>0.17681482345187399</v>
      </c>
      <c r="BB199" s="17">
        <v>0.19040385686843</v>
      </c>
      <c r="BC199" s="17"/>
      <c r="BD199" s="17">
        <v>0.14338014664739299</v>
      </c>
      <c r="BE199" s="17">
        <v>0.13897774580701799</v>
      </c>
      <c r="BF199" s="17">
        <v>0.120466525248553</v>
      </c>
      <c r="BG199" s="17"/>
      <c r="BH199" s="17">
        <v>0.134646781684436</v>
      </c>
      <c r="BI199" s="17">
        <v>0.14911415972300701</v>
      </c>
      <c r="BJ199" s="17">
        <v>0.17960188460075799</v>
      </c>
      <c r="BK199" s="17"/>
      <c r="BL199" s="17">
        <v>0.141094961698842</v>
      </c>
      <c r="BM199" s="17">
        <v>0.17269913473074999</v>
      </c>
      <c r="BN199" s="17">
        <v>0.16326466999515701</v>
      </c>
      <c r="BO199" s="17"/>
      <c r="BP199" s="17">
        <v>0.15002798847118401</v>
      </c>
      <c r="BQ199" s="17">
        <v>0.12669835429833801</v>
      </c>
      <c r="BR199" s="17"/>
      <c r="BS199" s="17">
        <v>0.176213861224189</v>
      </c>
      <c r="BT199" s="17">
        <v>0.13507405406068501</v>
      </c>
      <c r="BU199" s="17">
        <v>0.10645056621519999</v>
      </c>
      <c r="BV199" s="17">
        <v>0.13161200242704901</v>
      </c>
      <c r="BW199" s="17"/>
      <c r="BX199" s="17">
        <v>0.130322318702458</v>
      </c>
      <c r="BY199" s="17">
        <v>0.1070707243983</v>
      </c>
      <c r="BZ199" s="17">
        <v>0.13431447035129099</v>
      </c>
      <c r="CA199" s="17"/>
      <c r="CB199" s="17">
        <v>0.14971835144439799</v>
      </c>
      <c r="CC199" s="17">
        <v>0.219523459894268</v>
      </c>
      <c r="CD199" s="17">
        <v>4.9724578912714701E-2</v>
      </c>
      <c r="CE199" s="17">
        <v>0.12724586870642701</v>
      </c>
      <c r="CF199" s="17">
        <v>0.214044582630597</v>
      </c>
      <c r="CG199" s="17">
        <v>6.9190626832616897E-2</v>
      </c>
      <c r="CH199" s="17"/>
      <c r="CI199" s="17">
        <v>0.103725669904389</v>
      </c>
      <c r="CJ199" s="17">
        <v>0.130828967668082</v>
      </c>
      <c r="CK199" s="17">
        <v>9.83093765223296E-2</v>
      </c>
      <c r="CL199" s="17">
        <v>0.14910624048257001</v>
      </c>
    </row>
    <row r="200" spans="2:90" x14ac:dyDescent="0.35">
      <c r="B200" t="s">
        <v>181</v>
      </c>
      <c r="C200" s="17">
        <v>0.13895255556555999</v>
      </c>
      <c r="D200" s="17">
        <v>0.14097352600409699</v>
      </c>
      <c r="E200" s="17">
        <v>0.13769429956742699</v>
      </c>
      <c r="F200" s="17"/>
      <c r="G200" s="17">
        <v>0.16943976445188499</v>
      </c>
      <c r="H200" s="17">
        <v>0.110592372036366</v>
      </c>
      <c r="I200" s="17">
        <v>0.127568860356364</v>
      </c>
      <c r="J200" s="17">
        <v>0.10431724327533</v>
      </c>
      <c r="K200" s="17">
        <v>0.141592381474521</v>
      </c>
      <c r="L200" s="17">
        <v>0.132926404263359</v>
      </c>
      <c r="M200" s="17">
        <v>0.17911636342155099</v>
      </c>
      <c r="N200" s="17">
        <v>0.13207794111993301</v>
      </c>
      <c r="O200" s="17">
        <v>0.149626785930603</v>
      </c>
      <c r="P200" s="17"/>
      <c r="Q200" s="17">
        <v>0.15098373092272099</v>
      </c>
      <c r="R200" s="17">
        <v>0.15529263154171499</v>
      </c>
      <c r="S200" s="17">
        <v>0.100412865731715</v>
      </c>
      <c r="T200" s="17">
        <v>0.13929413025234599</v>
      </c>
      <c r="U200" s="17"/>
      <c r="V200" s="17">
        <v>0.14910231622220299</v>
      </c>
      <c r="W200" s="17">
        <v>9.96487573193095E-2</v>
      </c>
      <c r="X200" s="17">
        <v>0.15386478100578599</v>
      </c>
      <c r="Y200" s="17">
        <v>0.164872626094754</v>
      </c>
      <c r="Z200" s="17">
        <v>0.132246613471349</v>
      </c>
      <c r="AA200" s="17">
        <v>0.13924050579598701</v>
      </c>
      <c r="AB200" s="17">
        <v>0.119390634908074</v>
      </c>
      <c r="AC200" s="17">
        <v>0.14343345420446901</v>
      </c>
      <c r="AD200" s="17">
        <v>0.15883644550234799</v>
      </c>
      <c r="AE200" s="17"/>
      <c r="AF200" s="17">
        <v>0.13121565223638601</v>
      </c>
      <c r="AG200" s="17">
        <v>0.153947960194112</v>
      </c>
      <c r="AH200" s="17">
        <v>9.9505139688182795E-2</v>
      </c>
      <c r="AI200" s="17">
        <v>0.15539098606600599</v>
      </c>
      <c r="AJ200" s="17">
        <v>0.14180408783771201</v>
      </c>
      <c r="AK200" s="17">
        <v>0.142816315561689</v>
      </c>
      <c r="AL200" s="17"/>
      <c r="AM200" s="17">
        <v>0.15342830029725099</v>
      </c>
      <c r="AN200" s="17">
        <v>0.10543774542689199</v>
      </c>
      <c r="AO200" s="17">
        <v>0.12819655265744601</v>
      </c>
      <c r="AP200" s="17">
        <v>8.3426152363731507E-2</v>
      </c>
      <c r="AQ200" s="17">
        <v>0.11127572528100201</v>
      </c>
      <c r="AR200" s="17">
        <v>0.17819910039155401</v>
      </c>
      <c r="AS200" s="17">
        <v>0.106519786959296</v>
      </c>
      <c r="AT200" s="17">
        <v>0.19320655387048</v>
      </c>
      <c r="AU200" s="17">
        <v>0.11942614755152001</v>
      </c>
      <c r="AV200" s="17">
        <v>0.12486256493332699</v>
      </c>
      <c r="AW200" s="17">
        <v>0.165800777911536</v>
      </c>
      <c r="AX200" s="17">
        <v>0.15901463575118399</v>
      </c>
      <c r="AY200" s="17">
        <v>0.138570777057127</v>
      </c>
      <c r="AZ200" s="17">
        <v>0.19922277653565401</v>
      </c>
      <c r="BA200" s="17">
        <v>0.16617552277968101</v>
      </c>
      <c r="BB200" s="17">
        <v>0.19323895761809801</v>
      </c>
      <c r="BC200" s="17"/>
      <c r="BD200" s="17">
        <v>0.13906138838495399</v>
      </c>
      <c r="BE200" s="17">
        <v>0.13668298026925499</v>
      </c>
      <c r="BF200" s="17">
        <v>0.143687865788308</v>
      </c>
      <c r="BG200" s="17"/>
      <c r="BH200" s="17">
        <v>0.13883238910039</v>
      </c>
      <c r="BI200" s="17">
        <v>0.168004982939015</v>
      </c>
      <c r="BJ200" s="17">
        <v>0.115738038331577</v>
      </c>
      <c r="BK200" s="17"/>
      <c r="BL200" s="17">
        <v>0.15384537126396799</v>
      </c>
      <c r="BM200" s="17">
        <v>0.15756192842428299</v>
      </c>
      <c r="BN200" s="17">
        <v>0.20554521783886701</v>
      </c>
      <c r="BO200" s="17"/>
      <c r="BP200" s="17">
        <v>0.13712565673527899</v>
      </c>
      <c r="BQ200" s="17">
        <v>0.14320528636472299</v>
      </c>
      <c r="BR200" s="17"/>
      <c r="BS200" s="17">
        <v>0.150638113356444</v>
      </c>
      <c r="BT200" s="17">
        <v>0.16317638664761699</v>
      </c>
      <c r="BU200" s="17">
        <v>0.11406568112078901</v>
      </c>
      <c r="BV200" s="17">
        <v>0.146051390053999</v>
      </c>
      <c r="BW200" s="17"/>
      <c r="BX200" s="17">
        <v>0.17178838034931199</v>
      </c>
      <c r="BY200" s="17">
        <v>0.11717760156733099</v>
      </c>
      <c r="BZ200" s="17">
        <v>0.137037638134859</v>
      </c>
      <c r="CA200" s="17"/>
      <c r="CB200" s="17">
        <v>0.13064494313120001</v>
      </c>
      <c r="CC200" s="17">
        <v>0.30278051768068098</v>
      </c>
      <c r="CD200" s="17">
        <v>4.0791071389353201E-2</v>
      </c>
      <c r="CE200" s="17">
        <v>8.3022721815446093E-2</v>
      </c>
      <c r="CF200" s="17">
        <v>0.28842264227139702</v>
      </c>
      <c r="CG200" s="17">
        <v>3.8411322851893699E-2</v>
      </c>
      <c r="CH200" s="17"/>
      <c r="CI200" s="17">
        <v>0.136977283393413</v>
      </c>
      <c r="CJ200" s="17">
        <v>0.19283462756001499</v>
      </c>
      <c r="CK200" s="17">
        <v>4.9250005464841401E-2</v>
      </c>
      <c r="CL200" s="17">
        <v>0.13149297072064101</v>
      </c>
    </row>
    <row r="201" spans="2:90" x14ac:dyDescent="0.35"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</row>
    <row r="202" spans="2:90" x14ac:dyDescent="0.35">
      <c r="B202" s="6" t="s">
        <v>188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</row>
    <row r="203" spans="2:90" x14ac:dyDescent="0.35">
      <c r="B203" s="24" t="s">
        <v>130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</row>
    <row r="204" spans="2:90" x14ac:dyDescent="0.35">
      <c r="B204" t="s">
        <v>175</v>
      </c>
      <c r="C204" s="17">
        <v>9.0654610684176004E-2</v>
      </c>
      <c r="D204" s="17">
        <v>0.109202082167574</v>
      </c>
      <c r="E204" s="17">
        <v>7.3805713782435001E-2</v>
      </c>
      <c r="F204" s="17"/>
      <c r="G204" s="17">
        <v>0.114769429799999</v>
      </c>
      <c r="H204" s="17">
        <v>9.5385659040697193E-2</v>
      </c>
      <c r="I204" s="17">
        <v>0.110372425523666</v>
      </c>
      <c r="J204" s="17">
        <v>5.0709525676869802E-2</v>
      </c>
      <c r="K204" s="17">
        <v>7.8998732357087195E-2</v>
      </c>
      <c r="L204" s="17">
        <v>6.1391528573472298E-2</v>
      </c>
      <c r="M204" s="17">
        <v>0.105528316528326</v>
      </c>
      <c r="N204" s="17">
        <v>7.2266634928980403E-2</v>
      </c>
      <c r="O204" s="17">
        <v>0.12500241596911499</v>
      </c>
      <c r="P204" s="17"/>
      <c r="Q204" s="17">
        <v>7.3499595583054106E-2</v>
      </c>
      <c r="R204" s="17">
        <v>0.16647506030058301</v>
      </c>
      <c r="S204" s="17">
        <v>0.11365855313630301</v>
      </c>
      <c r="T204" s="17">
        <v>8.67019722777536E-2</v>
      </c>
      <c r="U204" s="17"/>
      <c r="V204" s="17">
        <v>0.119325260989274</v>
      </c>
      <c r="W204" s="17">
        <v>5.3379825864178297E-2</v>
      </c>
      <c r="X204" s="17">
        <v>8.1112923118272298E-2</v>
      </c>
      <c r="Y204" s="17">
        <v>9.9408947174315102E-2</v>
      </c>
      <c r="Z204" s="17">
        <v>0.1133167994141</v>
      </c>
      <c r="AA204" s="17">
        <v>0.113846582711326</v>
      </c>
      <c r="AB204" s="17">
        <v>9.8580984395930799E-2</v>
      </c>
      <c r="AC204" s="17">
        <v>6.2831668763588894E-2</v>
      </c>
      <c r="AD204" s="17">
        <v>6.8245982951317202E-2</v>
      </c>
      <c r="AE204" s="17"/>
      <c r="AF204" s="17">
        <v>8.7668588980871695E-2</v>
      </c>
      <c r="AG204" s="17">
        <v>7.2256013133966401E-2</v>
      </c>
      <c r="AH204" s="17">
        <v>8.6707593694153207E-2</v>
      </c>
      <c r="AI204" s="17">
        <v>0.12474738030617399</v>
      </c>
      <c r="AJ204" s="17">
        <v>7.7260546497723306E-2</v>
      </c>
      <c r="AK204" s="17">
        <v>0.107716063070475</v>
      </c>
      <c r="AL204" s="17"/>
      <c r="AM204" s="17">
        <v>8.8216330757457204E-2</v>
      </c>
      <c r="AN204" s="17">
        <v>8.6113328580559395E-2</v>
      </c>
      <c r="AO204" s="17">
        <v>7.9884288108400495E-2</v>
      </c>
      <c r="AP204" s="17">
        <v>4.1663999215533702E-2</v>
      </c>
      <c r="AQ204" s="17">
        <v>6.6259560337134898E-2</v>
      </c>
      <c r="AR204" s="17">
        <v>8.3520572684071204E-2</v>
      </c>
      <c r="AS204" s="17">
        <v>0.122457444298137</v>
      </c>
      <c r="AT204" s="17">
        <v>7.0450673051290796E-2</v>
      </c>
      <c r="AU204" s="17">
        <v>9.0956602470344997E-2</v>
      </c>
      <c r="AV204" s="17">
        <v>0.134428410109866</v>
      </c>
      <c r="AW204" s="17">
        <v>0.106251352656643</v>
      </c>
      <c r="AX204" s="17">
        <v>0.12204871884506099</v>
      </c>
      <c r="AY204" s="17">
        <v>7.7824685446781394E-2</v>
      </c>
      <c r="AZ204" s="17">
        <v>0.109820146951536</v>
      </c>
      <c r="BA204" s="17">
        <v>0.114427878043019</v>
      </c>
      <c r="BB204" s="17">
        <v>0.134639043070097</v>
      </c>
      <c r="BC204" s="17"/>
      <c r="BD204" s="17">
        <v>7.5315403627914598E-2</v>
      </c>
      <c r="BE204" s="17">
        <v>9.5409374961072893E-2</v>
      </c>
      <c r="BF204" s="17">
        <v>9.9215134278690997E-2</v>
      </c>
      <c r="BG204" s="17"/>
      <c r="BH204" s="17">
        <v>7.7924892480855004E-2</v>
      </c>
      <c r="BI204" s="17">
        <v>0.13804078788567301</v>
      </c>
      <c r="BJ204" s="17">
        <v>0.114761206132359</v>
      </c>
      <c r="BK204" s="17"/>
      <c r="BL204" s="17">
        <v>2.96044757568865E-2</v>
      </c>
      <c r="BM204" s="17">
        <v>0.118050991762687</v>
      </c>
      <c r="BN204" s="17">
        <v>0.17227402741568401</v>
      </c>
      <c r="BO204" s="17"/>
      <c r="BP204" s="17">
        <v>0.110999869169654</v>
      </c>
      <c r="BQ204" s="17">
        <v>9.33407547979372E-2</v>
      </c>
      <c r="BR204" s="17"/>
      <c r="BS204" s="17">
        <v>0.113423335235806</v>
      </c>
      <c r="BT204" s="17">
        <v>9.5860332605199106E-2</v>
      </c>
      <c r="BU204" s="17">
        <v>6.3687715272992398E-2</v>
      </c>
      <c r="BV204" s="17">
        <v>0.102210224895447</v>
      </c>
      <c r="BW204" s="17"/>
      <c r="BX204" s="17">
        <v>6.7677288465179106E-2</v>
      </c>
      <c r="BY204" s="17">
        <v>0.107858203052161</v>
      </c>
      <c r="BZ204" s="17">
        <v>9.1873772851341504E-2</v>
      </c>
      <c r="CA204" s="17"/>
      <c r="CB204" s="17">
        <v>2.3025943673429399E-2</v>
      </c>
      <c r="CC204" s="17">
        <v>0.212930120643751</v>
      </c>
      <c r="CD204" s="17">
        <v>3.2983420932481702E-2</v>
      </c>
      <c r="CE204" s="17">
        <v>2.9650879208930399E-2</v>
      </c>
      <c r="CF204" s="17">
        <v>0.17316309191757601</v>
      </c>
      <c r="CG204" s="17">
        <v>0.112757340444788</v>
      </c>
      <c r="CH204" s="17"/>
      <c r="CI204" s="17">
        <v>0.118699133237823</v>
      </c>
      <c r="CJ204" s="17">
        <v>8.6649711744440999E-2</v>
      </c>
      <c r="CK204" s="17">
        <v>4.3985735499575303E-2</v>
      </c>
      <c r="CL204" s="17">
        <v>9.9146639687694105E-2</v>
      </c>
    </row>
    <row r="205" spans="2:90" x14ac:dyDescent="0.35">
      <c r="B205" t="s">
        <v>176</v>
      </c>
      <c r="C205" s="17">
        <v>9.4851327007928907E-2</v>
      </c>
      <c r="D205" s="17">
        <v>0.10013865605201901</v>
      </c>
      <c r="E205" s="17">
        <v>9.0034815424130804E-2</v>
      </c>
      <c r="F205" s="17"/>
      <c r="G205" s="17">
        <v>7.0055648622112096E-2</v>
      </c>
      <c r="H205" s="17">
        <v>8.4762603074826401E-2</v>
      </c>
      <c r="I205" s="17">
        <v>0.13439824952198701</v>
      </c>
      <c r="J205" s="17">
        <v>7.5962005573138494E-2</v>
      </c>
      <c r="K205" s="17">
        <v>8.38241642926357E-2</v>
      </c>
      <c r="L205" s="17">
        <v>0.104117638148506</v>
      </c>
      <c r="M205" s="17">
        <v>9.9549630010542303E-2</v>
      </c>
      <c r="N205" s="17">
        <v>0.114401179058536</v>
      </c>
      <c r="O205" s="17">
        <v>8.6018397980644701E-2</v>
      </c>
      <c r="P205" s="17"/>
      <c r="Q205" s="17">
        <v>7.8648173936705396E-2</v>
      </c>
      <c r="R205" s="17">
        <v>0.138167778330339</v>
      </c>
      <c r="S205" s="17">
        <v>7.2403431870439003E-2</v>
      </c>
      <c r="T205" s="17">
        <v>9.6075598687437896E-2</v>
      </c>
      <c r="U205" s="17"/>
      <c r="V205" s="17">
        <v>0.102746041827773</v>
      </c>
      <c r="W205" s="17">
        <v>9.5008306700016407E-2</v>
      </c>
      <c r="X205" s="17">
        <v>0.121001318129558</v>
      </c>
      <c r="Y205" s="17">
        <v>0.100124244104235</v>
      </c>
      <c r="Z205" s="17">
        <v>0.117878972778494</v>
      </c>
      <c r="AA205" s="17">
        <v>4.8311932888538502E-2</v>
      </c>
      <c r="AB205" s="17">
        <v>0.117392736443136</v>
      </c>
      <c r="AC205" s="17">
        <v>6.86656327164019E-2</v>
      </c>
      <c r="AD205" s="17">
        <v>7.5634279979951896E-2</v>
      </c>
      <c r="AE205" s="17"/>
      <c r="AF205" s="17">
        <v>8.0859550460792406E-2</v>
      </c>
      <c r="AG205" s="17">
        <v>7.8072621865332495E-2</v>
      </c>
      <c r="AH205" s="17">
        <v>0.11742185916686</v>
      </c>
      <c r="AI205" s="17">
        <v>8.7781452656096895E-2</v>
      </c>
      <c r="AJ205" s="17">
        <v>0.101646006034216</v>
      </c>
      <c r="AK205" s="17">
        <v>0.104677971785836</v>
      </c>
      <c r="AL205" s="17"/>
      <c r="AM205" s="17">
        <v>9.0227030412799197E-2</v>
      </c>
      <c r="AN205" s="17">
        <v>6.2378700596709802E-2</v>
      </c>
      <c r="AO205" s="17">
        <v>4.8496926877479397E-2</v>
      </c>
      <c r="AP205" s="17">
        <v>7.1347225937646003E-2</v>
      </c>
      <c r="AQ205" s="17">
        <v>0.11070641449952701</v>
      </c>
      <c r="AR205" s="17">
        <v>8.7487620296267804E-2</v>
      </c>
      <c r="AS205" s="17">
        <v>0.114256261420388</v>
      </c>
      <c r="AT205" s="17">
        <v>6.1576884799586798E-2</v>
      </c>
      <c r="AU205" s="17">
        <v>0.122075384449289</v>
      </c>
      <c r="AV205" s="17">
        <v>6.7143597218626894E-2</v>
      </c>
      <c r="AW205" s="17">
        <v>0.112787681006061</v>
      </c>
      <c r="AX205" s="17">
        <v>8.60134360442813E-2</v>
      </c>
      <c r="AY205" s="17">
        <v>0.13244234085141601</v>
      </c>
      <c r="AZ205" s="17">
        <v>0.105058490306264</v>
      </c>
      <c r="BA205" s="17">
        <v>0.20512805107304699</v>
      </c>
      <c r="BB205" s="17">
        <v>0.16583536341501501</v>
      </c>
      <c r="BC205" s="17"/>
      <c r="BD205" s="17">
        <v>9.79122058144999E-2</v>
      </c>
      <c r="BE205" s="17">
        <v>8.9994747901951999E-2</v>
      </c>
      <c r="BF205" s="17">
        <v>9.8423060567426099E-2</v>
      </c>
      <c r="BG205" s="17"/>
      <c r="BH205" s="17">
        <v>9.62189393104501E-2</v>
      </c>
      <c r="BI205" s="17">
        <v>9.4701708441007906E-2</v>
      </c>
      <c r="BJ205" s="17">
        <v>0.102959950685058</v>
      </c>
      <c r="BK205" s="17"/>
      <c r="BL205" s="17">
        <v>7.2250344532564806E-2</v>
      </c>
      <c r="BM205" s="17">
        <v>0.123949658659986</v>
      </c>
      <c r="BN205" s="17">
        <v>0.12653376191076199</v>
      </c>
      <c r="BO205" s="17"/>
      <c r="BP205" s="17">
        <v>0.111629687778597</v>
      </c>
      <c r="BQ205" s="17">
        <v>9.12406226849653E-2</v>
      </c>
      <c r="BR205" s="17"/>
      <c r="BS205" s="17">
        <v>9.3572013561355902E-2</v>
      </c>
      <c r="BT205" s="17">
        <v>0.105484734773066</v>
      </c>
      <c r="BU205" s="17">
        <v>8.55966046017448E-2</v>
      </c>
      <c r="BV205" s="17">
        <v>9.6396420150508005E-2</v>
      </c>
      <c r="BW205" s="17"/>
      <c r="BX205" s="17">
        <v>8.6047956784711194E-2</v>
      </c>
      <c r="BY205" s="17">
        <v>6.7885464565084597E-2</v>
      </c>
      <c r="BZ205" s="17">
        <v>9.7380524628011E-2</v>
      </c>
      <c r="CA205" s="17"/>
      <c r="CB205" s="17">
        <v>4.7739377022139103E-2</v>
      </c>
      <c r="CC205" s="17">
        <v>0.198349711597576</v>
      </c>
      <c r="CD205" s="17">
        <v>3.2876747366384199E-2</v>
      </c>
      <c r="CE205" s="17">
        <v>6.7344198809181202E-2</v>
      </c>
      <c r="CF205" s="17">
        <v>0.15382034353356999</v>
      </c>
      <c r="CG205" s="17">
        <v>0.10290975453466999</v>
      </c>
      <c r="CH205" s="17"/>
      <c r="CI205" s="17">
        <v>0.112060523965213</v>
      </c>
      <c r="CJ205" s="17">
        <v>8.1638594442030199E-2</v>
      </c>
      <c r="CK205" s="17">
        <v>8.1424671359442702E-2</v>
      </c>
      <c r="CL205" s="17">
        <v>0.10235684935518399</v>
      </c>
    </row>
    <row r="206" spans="2:90" x14ac:dyDescent="0.35">
      <c r="B206" t="s">
        <v>177</v>
      </c>
      <c r="C206" s="17">
        <v>0.13428417319316199</v>
      </c>
      <c r="D206" s="17">
        <v>0.13758114469218799</v>
      </c>
      <c r="E206" s="17">
        <v>0.13086869407396301</v>
      </c>
      <c r="F206" s="17"/>
      <c r="G206" s="17">
        <v>0.153769189231136</v>
      </c>
      <c r="H206" s="17">
        <v>0.14314432698573101</v>
      </c>
      <c r="I206" s="17">
        <v>0.115371945209559</v>
      </c>
      <c r="J206" s="17">
        <v>0.150791886459962</v>
      </c>
      <c r="K206" s="17">
        <v>0.115652030042912</v>
      </c>
      <c r="L206" s="17">
        <v>0.15377458052573301</v>
      </c>
      <c r="M206" s="17">
        <v>8.9220322257078696E-2</v>
      </c>
      <c r="N206" s="17">
        <v>0.16515417050659101</v>
      </c>
      <c r="O206" s="17">
        <v>0.12197303803685999</v>
      </c>
      <c r="P206" s="17"/>
      <c r="Q206" s="17">
        <v>0.184874709053721</v>
      </c>
      <c r="R206" s="17">
        <v>0.139563279621017</v>
      </c>
      <c r="S206" s="17">
        <v>0.14047854334983301</v>
      </c>
      <c r="T206" s="17">
        <v>0.12556729969691099</v>
      </c>
      <c r="U206" s="17"/>
      <c r="V206" s="17">
        <v>0.141549231990966</v>
      </c>
      <c r="W206" s="17">
        <v>0.151768115577263</v>
      </c>
      <c r="X206" s="17">
        <v>8.2169462842679605E-2</v>
      </c>
      <c r="Y206" s="17">
        <v>9.0957030533780306E-2</v>
      </c>
      <c r="Z206" s="17">
        <v>0.111376962962433</v>
      </c>
      <c r="AA206" s="17">
        <v>0.17882281945124201</v>
      </c>
      <c r="AB206" s="17">
        <v>0.14520150119910599</v>
      </c>
      <c r="AC206" s="17">
        <v>0.15334317768296099</v>
      </c>
      <c r="AD206" s="17">
        <v>0.14146398083967299</v>
      </c>
      <c r="AE206" s="17"/>
      <c r="AF206" s="17">
        <v>8.0634506415983603E-2</v>
      </c>
      <c r="AG206" s="17">
        <v>0.13866965267109699</v>
      </c>
      <c r="AH206" s="17">
        <v>0.13468677325352801</v>
      </c>
      <c r="AI206" s="17">
        <v>0.18089638467323499</v>
      </c>
      <c r="AJ206" s="17">
        <v>0.154395162958475</v>
      </c>
      <c r="AK206" s="17">
        <v>0.149397211511238</v>
      </c>
      <c r="AL206" s="17"/>
      <c r="AM206" s="17">
        <v>9.7422311728755803E-2</v>
      </c>
      <c r="AN206" s="17">
        <v>0.104881907803953</v>
      </c>
      <c r="AO206" s="17">
        <v>0.134435252074074</v>
      </c>
      <c r="AP206" s="17">
        <v>0.112957780854437</v>
      </c>
      <c r="AQ206" s="17">
        <v>0.104233027547344</v>
      </c>
      <c r="AR206" s="17">
        <v>0.158402056839239</v>
      </c>
      <c r="AS206" s="17">
        <v>0.13158580085693999</v>
      </c>
      <c r="AT206" s="17">
        <v>0.161227832562262</v>
      </c>
      <c r="AU206" s="17">
        <v>0.13621037106657799</v>
      </c>
      <c r="AV206" s="17">
        <v>0.11688366374416</v>
      </c>
      <c r="AW206" s="17">
        <v>0.12986096648580001</v>
      </c>
      <c r="AX206" s="17">
        <v>0.14139199374520101</v>
      </c>
      <c r="AY206" s="17">
        <v>0.17105673224269399</v>
      </c>
      <c r="AZ206" s="17">
        <v>0.20462063255965601</v>
      </c>
      <c r="BA206" s="17">
        <v>0.13637172290911201</v>
      </c>
      <c r="BB206" s="17">
        <v>0.161141353838436</v>
      </c>
      <c r="BC206" s="17"/>
      <c r="BD206" s="17">
        <v>0.15593043629432199</v>
      </c>
      <c r="BE206" s="17">
        <v>0.14388531619511299</v>
      </c>
      <c r="BF206" s="17">
        <v>0.113947736387132</v>
      </c>
      <c r="BG206" s="17"/>
      <c r="BH206" s="17">
        <v>0.127290952483123</v>
      </c>
      <c r="BI206" s="17">
        <v>0.159737725269989</v>
      </c>
      <c r="BJ206" s="17">
        <v>0.190495150370803</v>
      </c>
      <c r="BK206" s="17"/>
      <c r="BL206" s="17">
        <v>0.153090124238251</v>
      </c>
      <c r="BM206" s="17">
        <v>0.145227963969813</v>
      </c>
      <c r="BN206" s="17">
        <v>0.12490650866214199</v>
      </c>
      <c r="BO206" s="17"/>
      <c r="BP206" s="17">
        <v>0.125939299547216</v>
      </c>
      <c r="BQ206" s="17">
        <v>0.12916752223071501</v>
      </c>
      <c r="BR206" s="17"/>
      <c r="BS206" s="17">
        <v>0.145049867884709</v>
      </c>
      <c r="BT206" s="17">
        <v>0.12412580047372</v>
      </c>
      <c r="BU206" s="17">
        <v>0.155624707795433</v>
      </c>
      <c r="BV206" s="17">
        <v>0.12689876446905801</v>
      </c>
      <c r="BW206" s="17"/>
      <c r="BX206" s="17">
        <v>0.108280927581315</v>
      </c>
      <c r="BY206" s="17">
        <v>0.142779786635612</v>
      </c>
      <c r="BZ206" s="17">
        <v>0.13633821716071801</v>
      </c>
      <c r="CA206" s="17"/>
      <c r="CB206" s="17">
        <v>0.10699128530675101</v>
      </c>
      <c r="CC206" s="17">
        <v>0.193196109389903</v>
      </c>
      <c r="CD206" s="17">
        <v>8.2315636536785405E-2</v>
      </c>
      <c r="CE206" s="17">
        <v>0.1320200581524</v>
      </c>
      <c r="CF206" s="17">
        <v>0.14929389988703301</v>
      </c>
      <c r="CG206" s="17">
        <v>0.16458708499161101</v>
      </c>
      <c r="CH206" s="17"/>
      <c r="CI206" s="17">
        <v>0.11725422922828301</v>
      </c>
      <c r="CJ206" s="17">
        <v>0.118097215339522</v>
      </c>
      <c r="CK206" s="17">
        <v>0.15694869103460199</v>
      </c>
      <c r="CL206" s="17">
        <v>0.14161905323249099</v>
      </c>
    </row>
    <row r="207" spans="2:90" x14ac:dyDescent="0.35">
      <c r="B207" t="s">
        <v>178</v>
      </c>
      <c r="C207" s="17">
        <v>0.20829243422791799</v>
      </c>
      <c r="D207" s="17">
        <v>0.22344809852668299</v>
      </c>
      <c r="E207" s="17">
        <v>0.19469471016343601</v>
      </c>
      <c r="F207" s="17"/>
      <c r="G207" s="17">
        <v>0.26483258793495501</v>
      </c>
      <c r="H207" s="17">
        <v>0.226256924218036</v>
      </c>
      <c r="I207" s="17">
        <v>0.18057973659148599</v>
      </c>
      <c r="J207" s="17">
        <v>0.18173756313283801</v>
      </c>
      <c r="K207" s="17">
        <v>0.22221124568280001</v>
      </c>
      <c r="L207" s="17">
        <v>0.15798884456002801</v>
      </c>
      <c r="M207" s="17">
        <v>0.195233402863695</v>
      </c>
      <c r="N207" s="17">
        <v>0.22190274510174801</v>
      </c>
      <c r="O207" s="17">
        <v>0.223439596935507</v>
      </c>
      <c r="P207" s="17"/>
      <c r="Q207" s="17">
        <v>0.22390471641510601</v>
      </c>
      <c r="R207" s="17">
        <v>0.180390971265526</v>
      </c>
      <c r="S207" s="17">
        <v>0.20645548247501599</v>
      </c>
      <c r="T207" s="17">
        <v>0.20932025642051799</v>
      </c>
      <c r="U207" s="17"/>
      <c r="V207" s="17">
        <v>0.22403660197907299</v>
      </c>
      <c r="W207" s="17">
        <v>0.19599814551570099</v>
      </c>
      <c r="X207" s="17">
        <v>0.212973678825157</v>
      </c>
      <c r="Y207" s="17">
        <v>0.235176515618991</v>
      </c>
      <c r="Z207" s="17">
        <v>0.19917654480553801</v>
      </c>
      <c r="AA207" s="17">
        <v>0.22934819131633999</v>
      </c>
      <c r="AB207" s="17">
        <v>0.152277872424991</v>
      </c>
      <c r="AC207" s="17">
        <v>0.160297967134997</v>
      </c>
      <c r="AD207" s="17">
        <v>0.225451003257257</v>
      </c>
      <c r="AE207" s="17"/>
      <c r="AF207" s="17">
        <v>0.21248206398571101</v>
      </c>
      <c r="AG207" s="17">
        <v>0.21691570605338101</v>
      </c>
      <c r="AH207" s="17">
        <v>0.235198284446513</v>
      </c>
      <c r="AI207" s="17">
        <v>0.20279992833146199</v>
      </c>
      <c r="AJ207" s="17">
        <v>0.16759596392365</v>
      </c>
      <c r="AK207" s="17">
        <v>0.21965709661694399</v>
      </c>
      <c r="AL207" s="17"/>
      <c r="AM207" s="17">
        <v>0.28552608775861699</v>
      </c>
      <c r="AN207" s="17">
        <v>0.25172146589824501</v>
      </c>
      <c r="AO207" s="17">
        <v>0.21073291666430799</v>
      </c>
      <c r="AP207" s="17">
        <v>0.26005898622647899</v>
      </c>
      <c r="AQ207" s="17">
        <v>0.20821455103327199</v>
      </c>
      <c r="AR207" s="17">
        <v>0.15594636488583299</v>
      </c>
      <c r="AS207" s="17">
        <v>0.16979130858612501</v>
      </c>
      <c r="AT207" s="17">
        <v>0.21383517090134399</v>
      </c>
      <c r="AU207" s="17">
        <v>0.24553148728692001</v>
      </c>
      <c r="AV207" s="17">
        <v>0.201556208159649</v>
      </c>
      <c r="AW207" s="17">
        <v>0.21021134916717399</v>
      </c>
      <c r="AX207" s="17">
        <v>0.20183033807197601</v>
      </c>
      <c r="AY207" s="17">
        <v>0.15540763127961801</v>
      </c>
      <c r="AZ207" s="17">
        <v>0.20300672556833599</v>
      </c>
      <c r="BA207" s="17">
        <v>0.190242471385002</v>
      </c>
      <c r="BB207" s="17">
        <v>0.169063785290654</v>
      </c>
      <c r="BC207" s="17"/>
      <c r="BD207" s="17">
        <v>0.191870381174959</v>
      </c>
      <c r="BE207" s="17">
        <v>0.21645618745756101</v>
      </c>
      <c r="BF207" s="17">
        <v>0.21127538750348801</v>
      </c>
      <c r="BG207" s="17"/>
      <c r="BH207" s="17">
        <v>0.20348569742834</v>
      </c>
      <c r="BI207" s="17">
        <v>0.206432210689938</v>
      </c>
      <c r="BJ207" s="17">
        <v>0.194315980727678</v>
      </c>
      <c r="BK207" s="17"/>
      <c r="BL207" s="17">
        <v>0.21585631083418899</v>
      </c>
      <c r="BM207" s="17">
        <v>0.19863764768168801</v>
      </c>
      <c r="BN207" s="17">
        <v>0.14782109092564599</v>
      </c>
      <c r="BO207" s="17"/>
      <c r="BP207" s="17">
        <v>0.193697234002292</v>
      </c>
      <c r="BQ207" s="17">
        <v>0.22125698909473701</v>
      </c>
      <c r="BR207" s="17"/>
      <c r="BS207" s="17">
        <v>0.172299229885054</v>
      </c>
      <c r="BT207" s="17">
        <v>0.16399967383127101</v>
      </c>
      <c r="BU207" s="17">
        <v>0.23120559751021799</v>
      </c>
      <c r="BV207" s="17">
        <v>0.21579887210957599</v>
      </c>
      <c r="BW207" s="17"/>
      <c r="BX207" s="17">
        <v>0.214406897895462</v>
      </c>
      <c r="BY207" s="17">
        <v>0.163043221253345</v>
      </c>
      <c r="BZ207" s="17">
        <v>0.21046726248389</v>
      </c>
      <c r="CA207" s="17"/>
      <c r="CB207" s="17">
        <v>0.16654321544305301</v>
      </c>
      <c r="CC207" s="17">
        <v>0.183818601898043</v>
      </c>
      <c r="CD207" s="17">
        <v>0.18691451938842199</v>
      </c>
      <c r="CE207" s="17">
        <v>0.270752410009792</v>
      </c>
      <c r="CF207" s="17">
        <v>0.18552822464629001</v>
      </c>
      <c r="CG207" s="17">
        <v>0.26881829866130003</v>
      </c>
      <c r="CH207" s="17"/>
      <c r="CI207" s="17">
        <v>0.272697141130823</v>
      </c>
      <c r="CJ207" s="17">
        <v>0.161535644118845</v>
      </c>
      <c r="CK207" s="17">
        <v>0.37769492137289401</v>
      </c>
      <c r="CL207" s="17">
        <v>0.176329976575505</v>
      </c>
    </row>
    <row r="208" spans="2:90" x14ac:dyDescent="0.35">
      <c r="B208" t="s">
        <v>179</v>
      </c>
      <c r="C208" s="17">
        <v>0.15659393697114199</v>
      </c>
      <c r="D208" s="17">
        <v>0.15496175749261501</v>
      </c>
      <c r="E208" s="17">
        <v>0.156779821633484</v>
      </c>
      <c r="F208" s="17"/>
      <c r="G208" s="17">
        <v>0.119161446684818</v>
      </c>
      <c r="H208" s="17">
        <v>0.109309680385725</v>
      </c>
      <c r="I208" s="17">
        <v>0.12834424567036001</v>
      </c>
      <c r="J208" s="17">
        <v>0.162761170453464</v>
      </c>
      <c r="K208" s="17">
        <v>0.193034470667549</v>
      </c>
      <c r="L208" s="17">
        <v>0.19895001672118501</v>
      </c>
      <c r="M208" s="17">
        <v>0.182711900233749</v>
      </c>
      <c r="N208" s="17">
        <v>0.15323528251941401</v>
      </c>
      <c r="O208" s="17">
        <v>0.15756060740233399</v>
      </c>
      <c r="P208" s="17"/>
      <c r="Q208" s="17">
        <v>0.14467960578984601</v>
      </c>
      <c r="R208" s="17">
        <v>0.153761600598677</v>
      </c>
      <c r="S208" s="17">
        <v>0.17353843015937601</v>
      </c>
      <c r="T208" s="17">
        <v>0.15722467435661699</v>
      </c>
      <c r="U208" s="17"/>
      <c r="V208" s="17">
        <v>0.13172274309625301</v>
      </c>
      <c r="W208" s="17">
        <v>0.15481548608404599</v>
      </c>
      <c r="X208" s="17">
        <v>0.17948458820009999</v>
      </c>
      <c r="Y208" s="17">
        <v>0.216847666177234</v>
      </c>
      <c r="Z208" s="17">
        <v>0.13328283021356399</v>
      </c>
      <c r="AA208" s="17">
        <v>0.14302244714909601</v>
      </c>
      <c r="AB208" s="17">
        <v>0.16826839252562101</v>
      </c>
      <c r="AC208" s="17">
        <v>0.12112596604214999</v>
      </c>
      <c r="AD208" s="17">
        <v>0.15499715974613401</v>
      </c>
      <c r="AE208" s="17"/>
      <c r="AF208" s="17">
        <v>0.156843242271654</v>
      </c>
      <c r="AG208" s="17">
        <v>0.14379397501982499</v>
      </c>
      <c r="AH208" s="17">
        <v>0.13256207044814</v>
      </c>
      <c r="AI208" s="17">
        <v>0.13775409063128699</v>
      </c>
      <c r="AJ208" s="17">
        <v>0.169770707955956</v>
      </c>
      <c r="AK208" s="17">
        <v>0.16482775609737499</v>
      </c>
      <c r="AL208" s="17"/>
      <c r="AM208" s="17">
        <v>6.1406007894505503E-2</v>
      </c>
      <c r="AN208" s="17">
        <v>0.16137743700452001</v>
      </c>
      <c r="AO208" s="17">
        <v>0.16218056007026899</v>
      </c>
      <c r="AP208" s="17">
        <v>0.194123217978491</v>
      </c>
      <c r="AQ208" s="17">
        <v>0.14691969344794301</v>
      </c>
      <c r="AR208" s="17">
        <v>0.18598468578955599</v>
      </c>
      <c r="AS208" s="17">
        <v>0.12889477527048199</v>
      </c>
      <c r="AT208" s="17">
        <v>0.15889167487300601</v>
      </c>
      <c r="AU208" s="17">
        <v>0.147820845493945</v>
      </c>
      <c r="AV208" s="17">
        <v>0.12890180192445599</v>
      </c>
      <c r="AW208" s="17">
        <v>0.18417411437696399</v>
      </c>
      <c r="AX208" s="17">
        <v>0.15326656358778701</v>
      </c>
      <c r="AY208" s="17">
        <v>0.151961497549812</v>
      </c>
      <c r="AZ208" s="17">
        <v>0.16500092316787701</v>
      </c>
      <c r="BA208" s="17">
        <v>6.2957385276043498E-2</v>
      </c>
      <c r="BB208" s="17">
        <v>0.174640497574021</v>
      </c>
      <c r="BC208" s="17"/>
      <c r="BD208" s="17">
        <v>0.191173797741504</v>
      </c>
      <c r="BE208" s="17">
        <v>0.13183082003924099</v>
      </c>
      <c r="BF208" s="17">
        <v>0.145603955379349</v>
      </c>
      <c r="BG208" s="17"/>
      <c r="BH208" s="17">
        <v>0.15429305888200301</v>
      </c>
      <c r="BI208" s="17">
        <v>0.163914644187307</v>
      </c>
      <c r="BJ208" s="17">
        <v>0.15678326883855401</v>
      </c>
      <c r="BK208" s="17"/>
      <c r="BL208" s="17">
        <v>0.219810388657806</v>
      </c>
      <c r="BM208" s="17">
        <v>0.156859170504519</v>
      </c>
      <c r="BN208" s="17">
        <v>0.15378396190958399</v>
      </c>
      <c r="BO208" s="17"/>
      <c r="BP208" s="17">
        <v>0.16662407974018101</v>
      </c>
      <c r="BQ208" s="17">
        <v>0.14078885658192</v>
      </c>
      <c r="BR208" s="17"/>
      <c r="BS208" s="17">
        <v>0.152358140351947</v>
      </c>
      <c r="BT208" s="17">
        <v>0.16670232171011901</v>
      </c>
      <c r="BU208" s="17">
        <v>0.16110929549362801</v>
      </c>
      <c r="BV208" s="17">
        <v>0.14675696287709</v>
      </c>
      <c r="BW208" s="17"/>
      <c r="BX208" s="17">
        <v>0.196983271731521</v>
      </c>
      <c r="BY208" s="17">
        <v>0.144038532583458</v>
      </c>
      <c r="BZ208" s="17">
        <v>0.153364160403693</v>
      </c>
      <c r="CA208" s="17"/>
      <c r="CB208" s="17">
        <v>0.16958668928180501</v>
      </c>
      <c r="CC208" s="17">
        <v>0.118131891342195</v>
      </c>
      <c r="CD208" s="17">
        <v>0.159907315363402</v>
      </c>
      <c r="CE208" s="17">
        <v>0.168016914949249</v>
      </c>
      <c r="CF208" s="17">
        <v>0.13327659066970701</v>
      </c>
      <c r="CG208" s="17">
        <v>0.18789946040844399</v>
      </c>
      <c r="CH208" s="17"/>
      <c r="CI208" s="17">
        <v>0.16181264679500901</v>
      </c>
      <c r="CJ208" s="17">
        <v>0.14203772666813</v>
      </c>
      <c r="CK208" s="17">
        <v>0.13948075216014799</v>
      </c>
      <c r="CL208" s="17">
        <v>0.16856312410350399</v>
      </c>
    </row>
    <row r="209" spans="2:90" x14ac:dyDescent="0.35">
      <c r="B209" t="s">
        <v>180</v>
      </c>
      <c r="C209" s="17">
        <v>0.114481254584178</v>
      </c>
      <c r="D209" s="17">
        <v>0.107160545440283</v>
      </c>
      <c r="E209" s="17">
        <v>0.12192017189102899</v>
      </c>
      <c r="F209" s="17"/>
      <c r="G209" s="17">
        <v>0.11953127063338601</v>
      </c>
      <c r="H209" s="17">
        <v>0.117471242154806</v>
      </c>
      <c r="I209" s="17">
        <v>9.9134682724331499E-2</v>
      </c>
      <c r="J209" s="17">
        <v>0.144031702810099</v>
      </c>
      <c r="K209" s="17">
        <v>0.113370741178092</v>
      </c>
      <c r="L209" s="17">
        <v>9.7382177434734193E-2</v>
      </c>
      <c r="M209" s="17">
        <v>0.120615796132651</v>
      </c>
      <c r="N209" s="17">
        <v>9.8895025011470197E-2</v>
      </c>
      <c r="O209" s="17">
        <v>0.12060487585382</v>
      </c>
      <c r="P209" s="17"/>
      <c r="Q209" s="17">
        <v>0.109156397835562</v>
      </c>
      <c r="R209" s="17">
        <v>9.0628479709523202E-2</v>
      </c>
      <c r="S209" s="17">
        <v>0.124659421202443</v>
      </c>
      <c r="T209" s="17">
        <v>0.116205360205294</v>
      </c>
      <c r="U209" s="17"/>
      <c r="V209" s="17">
        <v>9.3581553502696493E-2</v>
      </c>
      <c r="W209" s="17">
        <v>0.14919025963333801</v>
      </c>
      <c r="X209" s="17">
        <v>0.10259496980538201</v>
      </c>
      <c r="Y209" s="17">
        <v>0.127957834817604</v>
      </c>
      <c r="Z209" s="17">
        <v>0.15165808591965699</v>
      </c>
      <c r="AA209" s="17">
        <v>0.101760456884211</v>
      </c>
      <c r="AB209" s="17">
        <v>8.2957585884188598E-2</v>
      </c>
      <c r="AC209" s="17">
        <v>0.149240928234981</v>
      </c>
      <c r="AD209" s="17">
        <v>9.6087112837954597E-2</v>
      </c>
      <c r="AE209" s="17"/>
      <c r="AF209" s="17">
        <v>0.136286779616204</v>
      </c>
      <c r="AG209" s="17">
        <v>0.12351232512155801</v>
      </c>
      <c r="AH209" s="17">
        <v>0.121002549743096</v>
      </c>
      <c r="AI209" s="17">
        <v>0.11943565895046999</v>
      </c>
      <c r="AJ209" s="17">
        <v>0.12552627560198201</v>
      </c>
      <c r="AK209" s="17">
        <v>8.5388885378154103E-2</v>
      </c>
      <c r="AL209" s="17"/>
      <c r="AM209" s="17">
        <v>0.14018235577947</v>
      </c>
      <c r="AN209" s="17">
        <v>8.5187837298822996E-2</v>
      </c>
      <c r="AO209" s="17">
        <v>9.9211710184926499E-2</v>
      </c>
      <c r="AP209" s="17">
        <v>0.12443306155360701</v>
      </c>
      <c r="AQ209" s="17">
        <v>8.1036848807680403E-2</v>
      </c>
      <c r="AR209" s="17">
        <v>0.14361541409682799</v>
      </c>
      <c r="AS209" s="17">
        <v>0.12558575039085801</v>
      </c>
      <c r="AT209" s="17">
        <v>0.122395076152534</v>
      </c>
      <c r="AU209" s="17">
        <v>0.104932818732053</v>
      </c>
      <c r="AV209" s="17">
        <v>0.12096541141067001</v>
      </c>
      <c r="AW209" s="17">
        <v>0.126694701246018</v>
      </c>
      <c r="AX209" s="17">
        <v>0.112707107316217</v>
      </c>
      <c r="AY209" s="17">
        <v>0.171282266543069</v>
      </c>
      <c r="AZ209" s="17">
        <v>9.9864509958253106E-2</v>
      </c>
      <c r="BA209" s="17">
        <v>0.105953451422207</v>
      </c>
      <c r="BB209" s="17">
        <v>7.7103199219667795E-2</v>
      </c>
      <c r="BC209" s="17"/>
      <c r="BD209" s="17">
        <v>0.102731515390664</v>
      </c>
      <c r="BE209" s="17">
        <v>0.114727173949541</v>
      </c>
      <c r="BF209" s="17">
        <v>0.124359991644376</v>
      </c>
      <c r="BG209" s="17"/>
      <c r="BH209" s="17">
        <v>0.12651145371688399</v>
      </c>
      <c r="BI209" s="17">
        <v>0.115811114481183</v>
      </c>
      <c r="BJ209" s="17">
        <v>8.6967383256705499E-2</v>
      </c>
      <c r="BK209" s="17"/>
      <c r="BL209" s="17">
        <v>0.16156788840408701</v>
      </c>
      <c r="BM209" s="17">
        <v>0.10083431622745</v>
      </c>
      <c r="BN209" s="17">
        <v>0.13560641143865801</v>
      </c>
      <c r="BO209" s="17"/>
      <c r="BP209" s="17">
        <v>0.11142080071155699</v>
      </c>
      <c r="BQ209" s="17">
        <v>0.114073915752817</v>
      </c>
      <c r="BR209" s="17"/>
      <c r="BS209" s="17">
        <v>0.10900893658651201</v>
      </c>
      <c r="BT209" s="17">
        <v>0.13257119306443699</v>
      </c>
      <c r="BU209" s="17">
        <v>0.102513647521454</v>
      </c>
      <c r="BV209" s="17">
        <v>0.121004583130738</v>
      </c>
      <c r="BW209" s="17"/>
      <c r="BX209" s="17">
        <v>0.122666553580852</v>
      </c>
      <c r="BY209" s="17">
        <v>9.1491387590928605E-2</v>
      </c>
      <c r="BZ209" s="17">
        <v>0.115083084236715</v>
      </c>
      <c r="CA209" s="17"/>
      <c r="CB209" s="17">
        <v>0.164004069567599</v>
      </c>
      <c r="CC209" s="17">
        <v>3.4527856507972701E-2</v>
      </c>
      <c r="CD209" s="17">
        <v>0.159381021482742</v>
      </c>
      <c r="CE209" s="17">
        <v>0.15171044275064399</v>
      </c>
      <c r="CF209" s="17">
        <v>7.5846016156926099E-2</v>
      </c>
      <c r="CG209" s="17">
        <v>7.3224681980678899E-2</v>
      </c>
      <c r="CH209" s="17"/>
      <c r="CI209" s="17">
        <v>0.109648724792531</v>
      </c>
      <c r="CJ209" s="17">
        <v>0.118917560050725</v>
      </c>
      <c r="CK209" s="17">
        <v>8.9225707914571906E-2</v>
      </c>
      <c r="CL209" s="17">
        <v>0.119671209453836</v>
      </c>
    </row>
    <row r="210" spans="2:90" x14ac:dyDescent="0.35">
      <c r="B210" t="s">
        <v>181</v>
      </c>
      <c r="C210" s="17">
        <v>0.20084226333149399</v>
      </c>
      <c r="D210" s="17">
        <v>0.167507715628639</v>
      </c>
      <c r="E210" s="17">
        <v>0.23189607303152199</v>
      </c>
      <c r="F210" s="17"/>
      <c r="G210" s="17">
        <v>0.15788042709359501</v>
      </c>
      <c r="H210" s="17">
        <v>0.22366956414017899</v>
      </c>
      <c r="I210" s="17">
        <v>0.23179871475861</v>
      </c>
      <c r="J210" s="17">
        <v>0.234006145893628</v>
      </c>
      <c r="K210" s="17">
        <v>0.19290861577892399</v>
      </c>
      <c r="L210" s="17">
        <v>0.226395214036342</v>
      </c>
      <c r="M210" s="17">
        <v>0.20714063197395699</v>
      </c>
      <c r="N210" s="17">
        <v>0.17414496287326101</v>
      </c>
      <c r="O210" s="17">
        <v>0.16540106782172001</v>
      </c>
      <c r="P210" s="17"/>
      <c r="Q210" s="17">
        <v>0.18523680138600601</v>
      </c>
      <c r="R210" s="17">
        <v>0.13101283017433701</v>
      </c>
      <c r="S210" s="17">
        <v>0.16880613780658901</v>
      </c>
      <c r="T210" s="17">
        <v>0.208904838355468</v>
      </c>
      <c r="U210" s="17"/>
      <c r="V210" s="17">
        <v>0.18703856661396301</v>
      </c>
      <c r="W210" s="17">
        <v>0.199839860625458</v>
      </c>
      <c r="X210" s="17">
        <v>0.220663059078852</v>
      </c>
      <c r="Y210" s="17">
        <v>0.12952776157383999</v>
      </c>
      <c r="Z210" s="17">
        <v>0.17330980390621301</v>
      </c>
      <c r="AA210" s="17">
        <v>0.18488756959924699</v>
      </c>
      <c r="AB210" s="17">
        <v>0.23532092712702801</v>
      </c>
      <c r="AC210" s="17">
        <v>0.28449465942492003</v>
      </c>
      <c r="AD210" s="17">
        <v>0.238120480387712</v>
      </c>
      <c r="AE210" s="17"/>
      <c r="AF210" s="17">
        <v>0.24522526826878299</v>
      </c>
      <c r="AG210" s="17">
        <v>0.22677970613484</v>
      </c>
      <c r="AH210" s="17">
        <v>0.172420869247709</v>
      </c>
      <c r="AI210" s="17">
        <v>0.14658510445127501</v>
      </c>
      <c r="AJ210" s="17">
        <v>0.203805337027999</v>
      </c>
      <c r="AK210" s="17">
        <v>0.16833501553997901</v>
      </c>
      <c r="AL210" s="17"/>
      <c r="AM210" s="17">
        <v>0.237019875668395</v>
      </c>
      <c r="AN210" s="17">
        <v>0.24833932281719101</v>
      </c>
      <c r="AO210" s="17">
        <v>0.26505834602054301</v>
      </c>
      <c r="AP210" s="17">
        <v>0.19541572823380601</v>
      </c>
      <c r="AQ210" s="17">
        <v>0.282629904327099</v>
      </c>
      <c r="AR210" s="17">
        <v>0.185043285408206</v>
      </c>
      <c r="AS210" s="17">
        <v>0.20742865917707001</v>
      </c>
      <c r="AT210" s="17">
        <v>0.21162268765997699</v>
      </c>
      <c r="AU210" s="17">
        <v>0.15247249050087</v>
      </c>
      <c r="AV210" s="17">
        <v>0.23012090743257199</v>
      </c>
      <c r="AW210" s="17">
        <v>0.13001983506133899</v>
      </c>
      <c r="AX210" s="17">
        <v>0.18274184238947799</v>
      </c>
      <c r="AY210" s="17">
        <v>0.14002484608661001</v>
      </c>
      <c r="AZ210" s="17">
        <v>0.11262857148807801</v>
      </c>
      <c r="BA210" s="17">
        <v>0.18491903989156899</v>
      </c>
      <c r="BB210" s="17">
        <v>0.117576757592109</v>
      </c>
      <c r="BC210" s="17"/>
      <c r="BD210" s="17">
        <v>0.18506625995613701</v>
      </c>
      <c r="BE210" s="17">
        <v>0.207696379495519</v>
      </c>
      <c r="BF210" s="17">
        <v>0.207174734239537</v>
      </c>
      <c r="BG210" s="17"/>
      <c r="BH210" s="17">
        <v>0.21427500569834501</v>
      </c>
      <c r="BI210" s="17">
        <v>0.121361809044903</v>
      </c>
      <c r="BJ210" s="17">
        <v>0.153717059988842</v>
      </c>
      <c r="BK210" s="17"/>
      <c r="BL210" s="17">
        <v>0.147820467576216</v>
      </c>
      <c r="BM210" s="17">
        <v>0.15644025119385699</v>
      </c>
      <c r="BN210" s="17">
        <v>0.139074237737524</v>
      </c>
      <c r="BO210" s="17"/>
      <c r="BP210" s="17">
        <v>0.17968902905050299</v>
      </c>
      <c r="BQ210" s="17">
        <v>0.21013133885690899</v>
      </c>
      <c r="BR210" s="17"/>
      <c r="BS210" s="17">
        <v>0.21428847649461599</v>
      </c>
      <c r="BT210" s="17">
        <v>0.21125594354218799</v>
      </c>
      <c r="BU210" s="17">
        <v>0.20026243180453099</v>
      </c>
      <c r="BV210" s="17">
        <v>0.190934172367583</v>
      </c>
      <c r="BW210" s="17"/>
      <c r="BX210" s="17">
        <v>0.20393710396095899</v>
      </c>
      <c r="BY210" s="17">
        <v>0.28290340431941102</v>
      </c>
      <c r="BZ210" s="17">
        <v>0.195492978235632</v>
      </c>
      <c r="CA210" s="17"/>
      <c r="CB210" s="17">
        <v>0.322109419705224</v>
      </c>
      <c r="CC210" s="17">
        <v>5.9045708620559099E-2</v>
      </c>
      <c r="CD210" s="17">
        <v>0.34562133892978297</v>
      </c>
      <c r="CE210" s="17">
        <v>0.180505096119803</v>
      </c>
      <c r="CF210" s="17">
        <v>0.12907183318889801</v>
      </c>
      <c r="CG210" s="17">
        <v>8.9803378978507403E-2</v>
      </c>
      <c r="CH210" s="17"/>
      <c r="CI210" s="17">
        <v>0.10782760085031901</v>
      </c>
      <c r="CJ210" s="17">
        <v>0.29112354763630599</v>
      </c>
      <c r="CK210" s="17">
        <v>0.111239520658765</v>
      </c>
      <c r="CL210" s="17">
        <v>0.192313147591785</v>
      </c>
    </row>
    <row r="211" spans="2:90" x14ac:dyDescent="0.35"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</row>
    <row r="212" spans="2:90" x14ac:dyDescent="0.35">
      <c r="B212" s="6" t="s">
        <v>204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</row>
    <row r="213" spans="2:90" x14ac:dyDescent="0.35">
      <c r="B213" s="24" t="s">
        <v>130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</row>
    <row r="214" spans="2:90" x14ac:dyDescent="0.35">
      <c r="B214" t="s">
        <v>196</v>
      </c>
      <c r="C214" s="17">
        <v>5.9335225794153401E-2</v>
      </c>
      <c r="D214" s="17">
        <v>6.2174378961786098E-2</v>
      </c>
      <c r="E214" s="17">
        <v>5.47856201638596E-2</v>
      </c>
      <c r="F214" s="17"/>
      <c r="G214" s="17">
        <v>3.8028616659592999E-2</v>
      </c>
      <c r="H214" s="17">
        <v>6.1923354121184E-2</v>
      </c>
      <c r="I214" s="17">
        <v>0.10251678180143101</v>
      </c>
      <c r="J214" s="17">
        <v>7.4237517227841499E-2</v>
      </c>
      <c r="K214" s="17">
        <v>5.1253970938712798E-2</v>
      </c>
      <c r="L214" s="17">
        <v>6.4833500737917604E-2</v>
      </c>
      <c r="M214" s="17">
        <v>3.7029801170805697E-2</v>
      </c>
      <c r="N214" s="17">
        <v>5.1559708088816797E-2</v>
      </c>
      <c r="O214" s="17">
        <v>5.6042585988287701E-2</v>
      </c>
      <c r="P214" s="17"/>
      <c r="Q214" s="17">
        <v>5.7957921009252802E-2</v>
      </c>
      <c r="R214" s="17">
        <v>4.0256826538969802E-2</v>
      </c>
      <c r="S214" s="17">
        <v>5.9722173498056898E-2</v>
      </c>
      <c r="T214" s="17">
        <v>6.0949461999162902E-2</v>
      </c>
      <c r="U214" s="17"/>
      <c r="V214" s="17">
        <v>5.43309824831614E-2</v>
      </c>
      <c r="W214" s="17">
        <v>4.4581885378121799E-2</v>
      </c>
      <c r="X214" s="17">
        <v>9.0376614134770203E-2</v>
      </c>
      <c r="Y214" s="17">
        <v>4.6896623994583997E-2</v>
      </c>
      <c r="Z214" s="17">
        <v>8.6011361706286302E-2</v>
      </c>
      <c r="AA214" s="17">
        <v>6.1304332079576397E-2</v>
      </c>
      <c r="AB214" s="17">
        <v>5.3996403972416097E-2</v>
      </c>
      <c r="AC214" s="17">
        <v>3.5280286994403103E-2</v>
      </c>
      <c r="AD214" s="17">
        <v>6.1708559440790199E-2</v>
      </c>
      <c r="AE214" s="17"/>
      <c r="AF214" s="17">
        <v>8.1249962048871693E-2</v>
      </c>
      <c r="AG214" s="17">
        <v>7.3714163913223801E-2</v>
      </c>
      <c r="AH214" s="17">
        <v>5.8810331362155799E-2</v>
      </c>
      <c r="AI214" s="17">
        <v>7.14783195620394E-2</v>
      </c>
      <c r="AJ214" s="17">
        <v>4.25702135430822E-2</v>
      </c>
      <c r="AK214" s="17">
        <v>4.3840444711548403E-2</v>
      </c>
      <c r="AL214" s="17"/>
      <c r="AM214" s="17">
        <v>0.10320401870095799</v>
      </c>
      <c r="AN214" s="17">
        <v>9.7419875898890798E-2</v>
      </c>
      <c r="AO214" s="17">
        <v>9.5848533043274897E-2</v>
      </c>
      <c r="AP214" s="17">
        <v>3.7627504564441298E-2</v>
      </c>
      <c r="AQ214" s="17">
        <v>7.1677287698355005E-2</v>
      </c>
      <c r="AR214" s="17">
        <v>5.7176736124545803E-2</v>
      </c>
      <c r="AS214" s="17">
        <v>3.8460059098753802E-2</v>
      </c>
      <c r="AT214" s="17">
        <v>5.3935730995514602E-2</v>
      </c>
      <c r="AU214" s="17">
        <v>3.8992041858963003E-2</v>
      </c>
      <c r="AV214" s="17">
        <v>4.3639638500789397E-2</v>
      </c>
      <c r="AW214" s="17">
        <v>2.42195252720992E-2</v>
      </c>
      <c r="AX214" s="17">
        <v>2.9568501996240299E-2</v>
      </c>
      <c r="AY214" s="17">
        <v>4.7024146140035701E-2</v>
      </c>
      <c r="AZ214" s="17">
        <v>6.5044927144748105E-2</v>
      </c>
      <c r="BA214" s="17">
        <v>3.4928618486095298E-2</v>
      </c>
      <c r="BB214" s="17">
        <v>1.7489763867385499E-2</v>
      </c>
      <c r="BC214" s="17"/>
      <c r="BD214" s="17">
        <v>3.9885759182998498E-2</v>
      </c>
      <c r="BE214" s="17">
        <v>5.7215887085129702E-2</v>
      </c>
      <c r="BF214" s="17">
        <v>7.3026698420820393E-2</v>
      </c>
      <c r="BG214" s="17"/>
      <c r="BH214" s="17">
        <v>6.0605355529559701E-2</v>
      </c>
      <c r="BI214" s="17">
        <v>2.84723760219843E-2</v>
      </c>
      <c r="BJ214" s="17">
        <v>4.4823444380422399E-2</v>
      </c>
      <c r="BK214" s="17"/>
      <c r="BL214" s="17">
        <v>2.3534434618001601E-2</v>
      </c>
      <c r="BM214" s="17">
        <v>3.64204394100517E-2</v>
      </c>
      <c r="BN214" s="17">
        <v>2.1037404865761899E-2</v>
      </c>
      <c r="BO214" s="17"/>
      <c r="BP214" s="17">
        <v>4.9776560050736898E-2</v>
      </c>
      <c r="BQ214" s="17">
        <v>6.6721595609609705E-2</v>
      </c>
      <c r="BR214" s="17"/>
      <c r="BS214" s="17">
        <v>5.6734482120418699E-2</v>
      </c>
      <c r="BT214" s="17">
        <v>4.1267911768970801E-2</v>
      </c>
      <c r="BU214" s="17">
        <v>5.1266032698805697E-2</v>
      </c>
      <c r="BV214" s="17">
        <v>7.7023699873695298E-2</v>
      </c>
      <c r="BW214" s="17"/>
      <c r="BX214" s="17">
        <v>3.3987235756723799E-2</v>
      </c>
      <c r="BY214" s="17">
        <v>3.6938616114838799E-2</v>
      </c>
      <c r="BZ214" s="17">
        <v>6.3222691785243701E-2</v>
      </c>
      <c r="CA214" s="17"/>
      <c r="CB214" s="17">
        <v>3.1304308759673903E-2</v>
      </c>
      <c r="CC214" s="17">
        <v>1.6333130991334099E-2</v>
      </c>
      <c r="CD214" s="17">
        <v>0.142125451309664</v>
      </c>
      <c r="CE214" s="17">
        <v>3.4362114074799797E-2</v>
      </c>
      <c r="CF214" s="17">
        <v>1.7060226704740299E-2</v>
      </c>
      <c r="CG214" s="17">
        <v>8.50496773934067E-2</v>
      </c>
      <c r="CH214" s="17"/>
      <c r="CI214" s="17">
        <v>5.3340870916641303E-2</v>
      </c>
      <c r="CJ214" s="17">
        <v>8.8860431532670606E-2</v>
      </c>
      <c r="CK214" s="17">
        <v>4.0216108420635402E-2</v>
      </c>
      <c r="CL214" s="17">
        <v>4.83554953001743E-2</v>
      </c>
    </row>
    <row r="215" spans="2:90" x14ac:dyDescent="0.35">
      <c r="B215" t="s">
        <v>197</v>
      </c>
      <c r="C215" s="17">
        <v>0.115218606265371</v>
      </c>
      <c r="D215" s="17">
        <v>0.112637176534415</v>
      </c>
      <c r="E215" s="17">
        <v>0.11690145487168301</v>
      </c>
      <c r="F215" s="17"/>
      <c r="G215" s="17">
        <v>0.15795779264065199</v>
      </c>
      <c r="H215" s="17">
        <v>0.121928658641296</v>
      </c>
      <c r="I215" s="17">
        <v>9.1117887255671104E-2</v>
      </c>
      <c r="J215" s="17">
        <v>0.101853605832565</v>
      </c>
      <c r="K215" s="17">
        <v>0.15715548135643001</v>
      </c>
      <c r="L215" s="17">
        <v>0.1167418274072</v>
      </c>
      <c r="M215" s="17">
        <v>9.4492410366330395E-2</v>
      </c>
      <c r="N215" s="17">
        <v>0.10553398341802001</v>
      </c>
      <c r="O215" s="17">
        <v>9.4357275434326607E-2</v>
      </c>
      <c r="P215" s="17"/>
      <c r="Q215" s="17">
        <v>9.4755735508749897E-2</v>
      </c>
      <c r="R215" s="17">
        <v>9.7251967443125198E-2</v>
      </c>
      <c r="S215" s="17">
        <v>0.115748194322328</v>
      </c>
      <c r="T215" s="17">
        <v>0.119320492288538</v>
      </c>
      <c r="U215" s="17"/>
      <c r="V215" s="17">
        <v>0.11282334642070301</v>
      </c>
      <c r="W215" s="17">
        <v>0.136888144173506</v>
      </c>
      <c r="X215" s="17">
        <v>9.9668860828521694E-2</v>
      </c>
      <c r="Y215" s="17">
        <v>0.15012819612969899</v>
      </c>
      <c r="Z215" s="17">
        <v>0.114131970284346</v>
      </c>
      <c r="AA215" s="17">
        <v>0.103462240963689</v>
      </c>
      <c r="AB215" s="17">
        <v>0.12451302644540101</v>
      </c>
      <c r="AC215" s="17">
        <v>9.3389953444615995E-2</v>
      </c>
      <c r="AD215" s="17">
        <v>8.7722872806134403E-2</v>
      </c>
      <c r="AE215" s="17"/>
      <c r="AF215" s="17">
        <v>0.12730849409745101</v>
      </c>
      <c r="AG215" s="17">
        <v>0.10269805231750501</v>
      </c>
      <c r="AH215" s="17">
        <v>0.16960603220527401</v>
      </c>
      <c r="AI215" s="17">
        <v>7.8087687785613494E-2</v>
      </c>
      <c r="AJ215" s="17">
        <v>0.11898553475721101</v>
      </c>
      <c r="AK215" s="17">
        <v>0.101640009849743</v>
      </c>
      <c r="AL215" s="17"/>
      <c r="AM215" s="17">
        <v>0.14091170267550501</v>
      </c>
      <c r="AN215" s="17">
        <v>0.112848434491921</v>
      </c>
      <c r="AO215" s="17">
        <v>0.11602772663948201</v>
      </c>
      <c r="AP215" s="17">
        <v>0.12505073685521501</v>
      </c>
      <c r="AQ215" s="17">
        <v>0.13731849283179101</v>
      </c>
      <c r="AR215" s="17">
        <v>0.137053845739049</v>
      </c>
      <c r="AS215" s="17">
        <v>0.11723491370110201</v>
      </c>
      <c r="AT215" s="17">
        <v>5.9124153735149697E-2</v>
      </c>
      <c r="AU215" s="17">
        <v>8.3301386318767295E-2</v>
      </c>
      <c r="AV215" s="17">
        <v>7.7813820353186305E-2</v>
      </c>
      <c r="AW215" s="17">
        <v>0.16761042403977799</v>
      </c>
      <c r="AX215" s="17">
        <v>0.13487230379058801</v>
      </c>
      <c r="AY215" s="17">
        <v>8.6842657556067099E-2</v>
      </c>
      <c r="AZ215" s="17">
        <v>0.123753274586826</v>
      </c>
      <c r="BA215" s="17">
        <v>0.10337731261984801</v>
      </c>
      <c r="BB215" s="17">
        <v>8.4297248180854503E-2</v>
      </c>
      <c r="BC215" s="17"/>
      <c r="BD215" s="17">
        <v>8.8494291782908796E-2</v>
      </c>
      <c r="BE215" s="17">
        <v>0.134583958829019</v>
      </c>
      <c r="BF215" s="17">
        <v>0.12323896263643</v>
      </c>
      <c r="BG215" s="17"/>
      <c r="BH215" s="17">
        <v>0.120310806343673</v>
      </c>
      <c r="BI215" s="17">
        <v>8.5821036310550006E-2</v>
      </c>
      <c r="BJ215" s="17">
        <v>0.104350937126221</v>
      </c>
      <c r="BK215" s="17"/>
      <c r="BL215" s="17">
        <v>0.106976592623544</v>
      </c>
      <c r="BM215" s="17">
        <v>7.21548022865586E-2</v>
      </c>
      <c r="BN215" s="17">
        <v>7.1460810786988502E-2</v>
      </c>
      <c r="BO215" s="17"/>
      <c r="BP215" s="17">
        <v>8.6711863885893803E-2</v>
      </c>
      <c r="BQ215" s="17">
        <v>0.133901687240639</v>
      </c>
      <c r="BR215" s="17"/>
      <c r="BS215" s="17">
        <v>6.8606352545160995E-2</v>
      </c>
      <c r="BT215" s="17">
        <v>0.146008147716431</v>
      </c>
      <c r="BU215" s="17">
        <v>0.105512705118657</v>
      </c>
      <c r="BV215" s="17">
        <v>0.120802899984881</v>
      </c>
      <c r="BW215" s="17"/>
      <c r="BX215" s="17">
        <v>8.8364193973192701E-2</v>
      </c>
      <c r="BY215" s="17">
        <v>0.116603808785757</v>
      </c>
      <c r="BZ215" s="17">
        <v>0.117793911101502</v>
      </c>
      <c r="CA215" s="17"/>
      <c r="CB215" s="17">
        <v>0.116485818330766</v>
      </c>
      <c r="CC215" s="17">
        <v>7.0010103341264701E-2</v>
      </c>
      <c r="CD215" s="17">
        <v>0.175994964627531</v>
      </c>
      <c r="CE215" s="17">
        <v>0.10894038698143001</v>
      </c>
      <c r="CF215" s="17">
        <v>3.2486895903020903E-2</v>
      </c>
      <c r="CG215" s="17">
        <v>0.15330035472151901</v>
      </c>
      <c r="CH215" s="17"/>
      <c r="CI215" s="17">
        <v>7.75712574492472E-2</v>
      </c>
      <c r="CJ215" s="17">
        <v>0.120034570663253</v>
      </c>
      <c r="CK215" s="17">
        <v>0.122170851862271</v>
      </c>
      <c r="CL215" s="17">
        <v>0.118973941768322</v>
      </c>
    </row>
    <row r="216" spans="2:90" x14ac:dyDescent="0.35">
      <c r="B216" t="s">
        <v>198</v>
      </c>
      <c r="C216" s="17">
        <v>0.18793911845183101</v>
      </c>
      <c r="D216" s="17">
        <v>0.184189203605754</v>
      </c>
      <c r="E216" s="17">
        <v>0.19293355046859201</v>
      </c>
      <c r="F216" s="17"/>
      <c r="G216" s="17">
        <v>0.181415629523341</v>
      </c>
      <c r="H216" s="17">
        <v>0.159672256330434</v>
      </c>
      <c r="I216" s="17">
        <v>0.16175211934772801</v>
      </c>
      <c r="J216" s="17">
        <v>0.166490999748483</v>
      </c>
      <c r="K216" s="17">
        <v>0.21769739096065999</v>
      </c>
      <c r="L216" s="17">
        <v>0.165150916947822</v>
      </c>
      <c r="M216" s="17">
        <v>0.17517481320562001</v>
      </c>
      <c r="N216" s="17">
        <v>0.22872335168840599</v>
      </c>
      <c r="O216" s="17">
        <v>0.22811402044579601</v>
      </c>
      <c r="P216" s="17"/>
      <c r="Q216" s="17">
        <v>0.18618235385405299</v>
      </c>
      <c r="R216" s="17">
        <v>0.15043852051470399</v>
      </c>
      <c r="S216" s="17">
        <v>0.20040353223738799</v>
      </c>
      <c r="T216" s="17">
        <v>0.18571700191107501</v>
      </c>
      <c r="U216" s="17"/>
      <c r="V216" s="17">
        <v>0.16048649501381099</v>
      </c>
      <c r="W216" s="17">
        <v>0.15005730945795701</v>
      </c>
      <c r="X216" s="17">
        <v>0.176956144413392</v>
      </c>
      <c r="Y216" s="17">
        <v>0.200658655723743</v>
      </c>
      <c r="Z216" s="17">
        <v>0.243462082995232</v>
      </c>
      <c r="AA216" s="17">
        <v>0.22837332827981999</v>
      </c>
      <c r="AB216" s="17">
        <v>0.22708073350017299</v>
      </c>
      <c r="AC216" s="17">
        <v>0.19552467727642001</v>
      </c>
      <c r="AD216" s="17">
        <v>0.162167346519203</v>
      </c>
      <c r="AE216" s="17"/>
      <c r="AF216" s="17">
        <v>0.21207192686669599</v>
      </c>
      <c r="AG216" s="17">
        <v>0.19590517236611399</v>
      </c>
      <c r="AH216" s="17">
        <v>0.165493006719374</v>
      </c>
      <c r="AI216" s="17">
        <v>0.18806456780846501</v>
      </c>
      <c r="AJ216" s="17">
        <v>0.172007994761186</v>
      </c>
      <c r="AK216" s="17">
        <v>0.18316440941915499</v>
      </c>
      <c r="AL216" s="17"/>
      <c r="AM216" s="17">
        <v>0.21258377103228099</v>
      </c>
      <c r="AN216" s="17">
        <v>0.22545200806478699</v>
      </c>
      <c r="AO216" s="17">
        <v>0.202525610535504</v>
      </c>
      <c r="AP216" s="17">
        <v>0.29047700452955599</v>
      </c>
      <c r="AQ216" s="17">
        <v>0.19929291126735599</v>
      </c>
      <c r="AR216" s="17">
        <v>0.17788593931935501</v>
      </c>
      <c r="AS216" s="17">
        <v>0.21036764371021299</v>
      </c>
      <c r="AT216" s="17">
        <v>0.197253089248596</v>
      </c>
      <c r="AU216" s="17">
        <v>0.15048799046585101</v>
      </c>
      <c r="AV216" s="17">
        <v>0.16145892096049799</v>
      </c>
      <c r="AW216" s="17">
        <v>0.20801508921463899</v>
      </c>
      <c r="AX216" s="17">
        <v>0.12494205681437399</v>
      </c>
      <c r="AY216" s="17">
        <v>0.18284281985241299</v>
      </c>
      <c r="AZ216" s="17">
        <v>0.179555248548356</v>
      </c>
      <c r="BA216" s="17">
        <v>0.156670783222117</v>
      </c>
      <c r="BB216" s="17">
        <v>7.2094438956261303E-2</v>
      </c>
      <c r="BC216" s="17"/>
      <c r="BD216" s="17">
        <v>0.16744494102495699</v>
      </c>
      <c r="BE216" s="17">
        <v>0.18315347847447</v>
      </c>
      <c r="BF216" s="17">
        <v>0.202307030330247</v>
      </c>
      <c r="BG216" s="17"/>
      <c r="BH216" s="17">
        <v>0.189663631039758</v>
      </c>
      <c r="BI216" s="17">
        <v>0.15442262797263301</v>
      </c>
      <c r="BJ216" s="17">
        <v>0.12500476933392299</v>
      </c>
      <c r="BK216" s="17"/>
      <c r="BL216" s="17">
        <v>0.22952684696082601</v>
      </c>
      <c r="BM216" s="17">
        <v>0.152332219966935</v>
      </c>
      <c r="BN216" s="17">
        <v>0.13378284181227601</v>
      </c>
      <c r="BO216" s="17"/>
      <c r="BP216" s="17">
        <v>0.16093355832801901</v>
      </c>
      <c r="BQ216" s="17">
        <v>0.20564759594451801</v>
      </c>
      <c r="BR216" s="17"/>
      <c r="BS216" s="17">
        <v>0.15194086803957299</v>
      </c>
      <c r="BT216" s="17">
        <v>0.160155438747759</v>
      </c>
      <c r="BU216" s="17">
        <v>0.19345746637133901</v>
      </c>
      <c r="BV216" s="17">
        <v>0.19556337922595601</v>
      </c>
      <c r="BW216" s="17"/>
      <c r="BX216" s="17">
        <v>0.16332992833003099</v>
      </c>
      <c r="BY216" s="17">
        <v>0.15858948260179201</v>
      </c>
      <c r="BZ216" s="17">
        <v>0.19218065838276099</v>
      </c>
      <c r="CA216" s="17"/>
      <c r="CB216" s="17">
        <v>0.15580161537551299</v>
      </c>
      <c r="CC216" s="17">
        <v>0.10761342519129399</v>
      </c>
      <c r="CD216" s="17">
        <v>0.22732812845012801</v>
      </c>
      <c r="CE216" s="17">
        <v>0.181938013166418</v>
      </c>
      <c r="CF216" s="17">
        <v>0.100086907823474</v>
      </c>
      <c r="CG216" s="17">
        <v>0.343202219045947</v>
      </c>
      <c r="CH216" s="17"/>
      <c r="CI216" s="17">
        <v>0.19160028362540399</v>
      </c>
      <c r="CJ216" s="17">
        <v>0.142274008221522</v>
      </c>
      <c r="CK216" s="17">
        <v>0.40919200188860999</v>
      </c>
      <c r="CL216" s="17">
        <v>0.15515966479805501</v>
      </c>
    </row>
    <row r="217" spans="2:90" x14ac:dyDescent="0.35">
      <c r="B217" t="s">
        <v>199</v>
      </c>
      <c r="C217" s="17">
        <v>0.37310738499552298</v>
      </c>
      <c r="D217" s="17">
        <v>0.38307270085607398</v>
      </c>
      <c r="E217" s="17">
        <v>0.36228807900612398</v>
      </c>
      <c r="F217" s="17"/>
      <c r="G217" s="17">
        <v>0.377432149891131</v>
      </c>
      <c r="H217" s="17">
        <v>0.37030553233925001</v>
      </c>
      <c r="I217" s="17">
        <v>0.38165213742933701</v>
      </c>
      <c r="J217" s="17">
        <v>0.39789305480082598</v>
      </c>
      <c r="K217" s="17">
        <v>0.313558243510348</v>
      </c>
      <c r="L217" s="17">
        <v>0.388753231186791</v>
      </c>
      <c r="M217" s="17">
        <v>0.39773419128873899</v>
      </c>
      <c r="N217" s="17">
        <v>0.37994776882657999</v>
      </c>
      <c r="O217" s="17">
        <v>0.35050574130526901</v>
      </c>
      <c r="P217" s="17"/>
      <c r="Q217" s="17">
        <v>0.34803662240602601</v>
      </c>
      <c r="R217" s="17">
        <v>0.35621991188243901</v>
      </c>
      <c r="S217" s="17">
        <v>0.35016823905946498</v>
      </c>
      <c r="T217" s="17">
        <v>0.37938938431454799</v>
      </c>
      <c r="U217" s="17"/>
      <c r="V217" s="17">
        <v>0.35640973712004598</v>
      </c>
      <c r="W217" s="17">
        <v>0.414550333466984</v>
      </c>
      <c r="X217" s="17">
        <v>0.36649127734708697</v>
      </c>
      <c r="Y217" s="17">
        <v>0.31404330903557298</v>
      </c>
      <c r="Z217" s="17">
        <v>0.33963671942938101</v>
      </c>
      <c r="AA217" s="17">
        <v>0.35761806702677001</v>
      </c>
      <c r="AB217" s="17">
        <v>0.37441989218893501</v>
      </c>
      <c r="AC217" s="17">
        <v>0.39939852033207501</v>
      </c>
      <c r="AD217" s="17">
        <v>0.42098481966634799</v>
      </c>
      <c r="AE217" s="17"/>
      <c r="AF217" s="17">
        <v>0.368176674066096</v>
      </c>
      <c r="AG217" s="17">
        <v>0.34165086980706899</v>
      </c>
      <c r="AH217" s="17">
        <v>0.36259794924143701</v>
      </c>
      <c r="AI217" s="17">
        <v>0.38398635777667101</v>
      </c>
      <c r="AJ217" s="17">
        <v>0.39644392936666401</v>
      </c>
      <c r="AK217" s="17">
        <v>0.38162183286324097</v>
      </c>
      <c r="AL217" s="17"/>
      <c r="AM217" s="17">
        <v>0.31598196269274798</v>
      </c>
      <c r="AN217" s="17">
        <v>0.33127999901722899</v>
      </c>
      <c r="AO217" s="17">
        <v>0.35589661495659097</v>
      </c>
      <c r="AP217" s="17">
        <v>0.33635889611109798</v>
      </c>
      <c r="AQ217" s="17">
        <v>0.338710448845223</v>
      </c>
      <c r="AR217" s="17">
        <v>0.40742229006534902</v>
      </c>
      <c r="AS217" s="17">
        <v>0.35074833745220502</v>
      </c>
      <c r="AT217" s="17">
        <v>0.40226271814963399</v>
      </c>
      <c r="AU217" s="17">
        <v>0.43182651032303498</v>
      </c>
      <c r="AV217" s="17">
        <v>0.44901073152897603</v>
      </c>
      <c r="AW217" s="17">
        <v>0.34816537194300701</v>
      </c>
      <c r="AX217" s="17">
        <v>0.378201050542252</v>
      </c>
      <c r="AY217" s="17">
        <v>0.383558057611606</v>
      </c>
      <c r="AZ217" s="17">
        <v>0.26517803075593999</v>
      </c>
      <c r="BA217" s="17">
        <v>0.348982404838524</v>
      </c>
      <c r="BB217" s="17">
        <v>0.38705036572370399</v>
      </c>
      <c r="BC217" s="17"/>
      <c r="BD217" s="17">
        <v>0.39620883967213499</v>
      </c>
      <c r="BE217" s="17">
        <v>0.359174096055843</v>
      </c>
      <c r="BF217" s="17">
        <v>0.36995288220996497</v>
      </c>
      <c r="BG217" s="17"/>
      <c r="BH217" s="17">
        <v>0.38006058926717701</v>
      </c>
      <c r="BI217" s="17">
        <v>0.40148988511553502</v>
      </c>
      <c r="BJ217" s="17">
        <v>0.36246931951953598</v>
      </c>
      <c r="BK217" s="17"/>
      <c r="BL217" s="17">
        <v>0.43809847636225502</v>
      </c>
      <c r="BM217" s="17">
        <v>0.392039000246095</v>
      </c>
      <c r="BN217" s="17">
        <v>0.38150130151442602</v>
      </c>
      <c r="BO217" s="17"/>
      <c r="BP217" s="17">
        <v>0.378615353027766</v>
      </c>
      <c r="BQ217" s="17">
        <v>0.36264095498668603</v>
      </c>
      <c r="BR217" s="17"/>
      <c r="BS217" s="17">
        <v>0.35323936769555297</v>
      </c>
      <c r="BT217" s="17">
        <v>0.352187700883074</v>
      </c>
      <c r="BU217" s="17">
        <v>0.42833971070724203</v>
      </c>
      <c r="BV217" s="17">
        <v>0.361688088961096</v>
      </c>
      <c r="BW217" s="17"/>
      <c r="BX217" s="17">
        <v>0.42208504744027397</v>
      </c>
      <c r="BY217" s="17">
        <v>0.38561302518052598</v>
      </c>
      <c r="BZ217" s="17">
        <v>0.36748676642718198</v>
      </c>
      <c r="CA217" s="17"/>
      <c r="CB217" s="17">
        <v>0.40130272935212002</v>
      </c>
      <c r="CC217" s="17">
        <v>0.40731668042365998</v>
      </c>
      <c r="CD217" s="17">
        <v>0.32894143423609601</v>
      </c>
      <c r="CE217" s="17">
        <v>0.46511708962141302</v>
      </c>
      <c r="CF217" s="17">
        <v>0.33324594458281998</v>
      </c>
      <c r="CG217" s="17">
        <v>0.29480215329349202</v>
      </c>
      <c r="CH217" s="17"/>
      <c r="CI217" s="17">
        <v>0.35075609605257602</v>
      </c>
      <c r="CJ217" s="17">
        <v>0.35894776969306103</v>
      </c>
      <c r="CK217" s="17">
        <v>0.28919305883222202</v>
      </c>
      <c r="CL217" s="17">
        <v>0.408808368168114</v>
      </c>
    </row>
    <row r="218" spans="2:90" x14ac:dyDescent="0.35">
      <c r="B218" t="s">
        <v>200</v>
      </c>
      <c r="C218" s="17">
        <v>0.25382920960260003</v>
      </c>
      <c r="D218" s="17">
        <v>0.248256728439602</v>
      </c>
      <c r="E218" s="17">
        <v>0.261423701634104</v>
      </c>
      <c r="F218" s="17"/>
      <c r="G218" s="17">
        <v>0.24185581505738801</v>
      </c>
      <c r="H218" s="17">
        <v>0.28022120182672799</v>
      </c>
      <c r="I218" s="17">
        <v>0.25289193102672203</v>
      </c>
      <c r="J218" s="17">
        <v>0.23877475400425599</v>
      </c>
      <c r="K218" s="17">
        <v>0.23722683923073201</v>
      </c>
      <c r="L218" s="17">
        <v>0.25579507368379001</v>
      </c>
      <c r="M218" s="17">
        <v>0.291016532440947</v>
      </c>
      <c r="N218" s="17">
        <v>0.224193468861837</v>
      </c>
      <c r="O218" s="17">
        <v>0.26168464971934302</v>
      </c>
      <c r="P218" s="17"/>
      <c r="Q218" s="17">
        <v>0.30071819406024503</v>
      </c>
      <c r="R218" s="17">
        <v>0.34490380920371899</v>
      </c>
      <c r="S218" s="17">
        <v>0.270085130562705</v>
      </c>
      <c r="T218" s="17">
        <v>0.245026998972451</v>
      </c>
      <c r="U218" s="17"/>
      <c r="V218" s="17">
        <v>0.300800574205009</v>
      </c>
      <c r="W218" s="17">
        <v>0.25152332195486399</v>
      </c>
      <c r="X218" s="17">
        <v>0.25635803269046697</v>
      </c>
      <c r="Y218" s="17">
        <v>0.27324666013892401</v>
      </c>
      <c r="Z218" s="17">
        <v>0.21281044920508799</v>
      </c>
      <c r="AA218" s="17">
        <v>0.23376781428830001</v>
      </c>
      <c r="AB218" s="17">
        <v>0.203292201319455</v>
      </c>
      <c r="AC218" s="17">
        <v>0.258930739148649</v>
      </c>
      <c r="AD218" s="17">
        <v>0.26234543128660698</v>
      </c>
      <c r="AE218" s="17"/>
      <c r="AF218" s="17">
        <v>0.19597549387468099</v>
      </c>
      <c r="AG218" s="17">
        <v>0.27957645624398098</v>
      </c>
      <c r="AH218" s="17">
        <v>0.23225206675437701</v>
      </c>
      <c r="AI218" s="17">
        <v>0.23288206220302399</v>
      </c>
      <c r="AJ218" s="17">
        <v>0.26067630998135999</v>
      </c>
      <c r="AK218" s="17">
        <v>0.28432596007260602</v>
      </c>
      <c r="AL218" s="17"/>
      <c r="AM218" s="17">
        <v>0.19904497123171599</v>
      </c>
      <c r="AN218" s="17">
        <v>0.20551451817414901</v>
      </c>
      <c r="AO218" s="17">
        <v>0.229701514825148</v>
      </c>
      <c r="AP218" s="17">
        <v>0.20111208943704301</v>
      </c>
      <c r="AQ218" s="17">
        <v>0.24458751289708699</v>
      </c>
      <c r="AR218" s="17">
        <v>0.20547511951872299</v>
      </c>
      <c r="AS218" s="17">
        <v>0.276457729704915</v>
      </c>
      <c r="AT218" s="17">
        <v>0.28742430787110601</v>
      </c>
      <c r="AU218" s="17">
        <v>0.26823306978738498</v>
      </c>
      <c r="AV218" s="17">
        <v>0.265895997826463</v>
      </c>
      <c r="AW218" s="17">
        <v>0.240710996546495</v>
      </c>
      <c r="AX218" s="17">
        <v>0.32797862552754797</v>
      </c>
      <c r="AY218" s="17">
        <v>0.299732318839879</v>
      </c>
      <c r="AZ218" s="17">
        <v>0.34347715914343802</v>
      </c>
      <c r="BA218" s="17">
        <v>0.35604088083341601</v>
      </c>
      <c r="BB218" s="17">
        <v>0.43170814040157901</v>
      </c>
      <c r="BC218" s="17"/>
      <c r="BD218" s="17">
        <v>0.29564965205467197</v>
      </c>
      <c r="BE218" s="17">
        <v>0.25982273767396002</v>
      </c>
      <c r="BF218" s="17">
        <v>0.220558909057224</v>
      </c>
      <c r="BG218" s="17"/>
      <c r="BH218" s="17">
        <v>0.24191476510776699</v>
      </c>
      <c r="BI218" s="17">
        <v>0.31856221328016898</v>
      </c>
      <c r="BJ218" s="17">
        <v>0.34382790701076699</v>
      </c>
      <c r="BK218" s="17"/>
      <c r="BL218" s="17">
        <v>0.190946510604528</v>
      </c>
      <c r="BM218" s="17">
        <v>0.34521422567020299</v>
      </c>
      <c r="BN218" s="17">
        <v>0.36925800551951499</v>
      </c>
      <c r="BO218" s="17"/>
      <c r="BP218" s="17">
        <v>0.31665742133706298</v>
      </c>
      <c r="BQ218" s="17">
        <v>0.220893706791048</v>
      </c>
      <c r="BR218" s="17"/>
      <c r="BS218" s="17">
        <v>0.36446724346862402</v>
      </c>
      <c r="BT218" s="17">
        <v>0.298148074024841</v>
      </c>
      <c r="BU218" s="17">
        <v>0.21593629536053299</v>
      </c>
      <c r="BV218" s="17">
        <v>0.22764841640797401</v>
      </c>
      <c r="BW218" s="17"/>
      <c r="BX218" s="17">
        <v>0.280157405127264</v>
      </c>
      <c r="BY218" s="17">
        <v>0.29567365812579999</v>
      </c>
      <c r="BZ218" s="17">
        <v>0.248649560087876</v>
      </c>
      <c r="CA218" s="17"/>
      <c r="CB218" s="17">
        <v>0.29328886786666603</v>
      </c>
      <c r="CC218" s="17">
        <v>0.38469848464701001</v>
      </c>
      <c r="CD218" s="17">
        <v>0.117157966841136</v>
      </c>
      <c r="CE218" s="17">
        <v>0.201733873818221</v>
      </c>
      <c r="CF218" s="17">
        <v>0.50752418769449104</v>
      </c>
      <c r="CG218" s="17">
        <v>9.9640736454865E-2</v>
      </c>
      <c r="CH218" s="17"/>
      <c r="CI218" s="17">
        <v>0.31666137088234397</v>
      </c>
      <c r="CJ218" s="17">
        <v>0.28032826548239298</v>
      </c>
      <c r="CK218" s="17">
        <v>0.10515767614302</v>
      </c>
      <c r="CL218" s="17">
        <v>0.26367582394076899</v>
      </c>
    </row>
    <row r="219" spans="2:90" x14ac:dyDescent="0.35">
      <c r="B219" t="s">
        <v>110</v>
      </c>
      <c r="C219" s="17">
        <v>1.05704548905221E-2</v>
      </c>
      <c r="D219" s="17">
        <v>9.6698116023694308E-3</v>
      </c>
      <c r="E219" s="17">
        <v>1.1667593855637299E-2</v>
      </c>
      <c r="F219" s="17"/>
      <c r="G219" s="17">
        <v>3.3099962278949099E-3</v>
      </c>
      <c r="H219" s="17">
        <v>5.9489967411076204E-3</v>
      </c>
      <c r="I219" s="17">
        <v>1.0069143139110301E-2</v>
      </c>
      <c r="J219" s="17">
        <v>2.07500683860283E-2</v>
      </c>
      <c r="K219" s="17">
        <v>2.3108074003118199E-2</v>
      </c>
      <c r="L219" s="17">
        <v>8.72545003647952E-3</v>
      </c>
      <c r="M219" s="17">
        <v>4.55225152755804E-3</v>
      </c>
      <c r="N219" s="17">
        <v>1.0041719116339699E-2</v>
      </c>
      <c r="O219" s="17">
        <v>9.2957271069779093E-3</v>
      </c>
      <c r="P219" s="17"/>
      <c r="Q219" s="17">
        <v>1.2349173161672399E-2</v>
      </c>
      <c r="R219" s="17">
        <v>1.09289644170422E-2</v>
      </c>
      <c r="S219" s="17">
        <v>3.8727303200568699E-3</v>
      </c>
      <c r="T219" s="17">
        <v>9.5966605142255804E-3</v>
      </c>
      <c r="U219" s="17"/>
      <c r="V219" s="17">
        <v>1.5148864757269001E-2</v>
      </c>
      <c r="W219" s="17">
        <v>2.39900556856698E-3</v>
      </c>
      <c r="X219" s="17">
        <v>1.01490705857626E-2</v>
      </c>
      <c r="Y219" s="17">
        <v>1.5026554977477499E-2</v>
      </c>
      <c r="Z219" s="17">
        <v>3.9474163796669303E-3</v>
      </c>
      <c r="AA219" s="17">
        <v>1.54742173618452E-2</v>
      </c>
      <c r="AB219" s="17">
        <v>1.6697742573620201E-2</v>
      </c>
      <c r="AC219" s="17">
        <v>1.7475822803836898E-2</v>
      </c>
      <c r="AD219" s="17">
        <v>5.0709702809168603E-3</v>
      </c>
      <c r="AE219" s="17"/>
      <c r="AF219" s="17">
        <v>1.5217449046204701E-2</v>
      </c>
      <c r="AG219" s="17">
        <v>6.4552853521076996E-3</v>
      </c>
      <c r="AH219" s="17">
        <v>1.12406137173815E-2</v>
      </c>
      <c r="AI219" s="17">
        <v>4.5501004864186297E-2</v>
      </c>
      <c r="AJ219" s="17">
        <v>9.3160175904971904E-3</v>
      </c>
      <c r="AK219" s="17">
        <v>5.4073430837061299E-3</v>
      </c>
      <c r="AL219" s="17"/>
      <c r="AM219" s="17">
        <v>2.82735736667921E-2</v>
      </c>
      <c r="AN219" s="17">
        <v>2.74851643530232E-2</v>
      </c>
      <c r="AO219" s="17">
        <v>0</v>
      </c>
      <c r="AP219" s="17">
        <v>9.3737685026471802E-3</v>
      </c>
      <c r="AQ219" s="17">
        <v>8.4133464601880998E-3</v>
      </c>
      <c r="AR219" s="17">
        <v>1.49860692329781E-2</v>
      </c>
      <c r="AS219" s="17">
        <v>6.7313163328110498E-3</v>
      </c>
      <c r="AT219" s="17">
        <v>0</v>
      </c>
      <c r="AU219" s="17">
        <v>2.7159001245998401E-2</v>
      </c>
      <c r="AV219" s="17">
        <v>2.1808908300866799E-3</v>
      </c>
      <c r="AW219" s="17">
        <v>1.1278592983981201E-2</v>
      </c>
      <c r="AX219" s="17">
        <v>4.43746132899717E-3</v>
      </c>
      <c r="AY219" s="17">
        <v>0</v>
      </c>
      <c r="AZ219" s="17">
        <v>2.2991359820691601E-2</v>
      </c>
      <c r="BA219" s="17">
        <v>0</v>
      </c>
      <c r="BB219" s="17">
        <v>7.36004287021624E-3</v>
      </c>
      <c r="BC219" s="17"/>
      <c r="BD219" s="17">
        <v>1.23165162823292E-2</v>
      </c>
      <c r="BE219" s="17">
        <v>6.04984188157702E-3</v>
      </c>
      <c r="BF219" s="17">
        <v>1.0915517345313401E-2</v>
      </c>
      <c r="BG219" s="17"/>
      <c r="BH219" s="17">
        <v>7.4448527120649002E-3</v>
      </c>
      <c r="BI219" s="17">
        <v>1.12318612991286E-2</v>
      </c>
      <c r="BJ219" s="17">
        <v>1.9523622629130301E-2</v>
      </c>
      <c r="BK219" s="17"/>
      <c r="BL219" s="17">
        <v>1.0917138830845099E-2</v>
      </c>
      <c r="BM219" s="17">
        <v>1.83931242015665E-3</v>
      </c>
      <c r="BN219" s="17">
        <v>2.2959635501031899E-2</v>
      </c>
      <c r="BO219" s="17"/>
      <c r="BP219" s="17">
        <v>7.3052433705211297E-3</v>
      </c>
      <c r="BQ219" s="17">
        <v>1.01944594274997E-2</v>
      </c>
      <c r="BR219" s="17"/>
      <c r="BS219" s="17">
        <v>5.0116861306693699E-3</v>
      </c>
      <c r="BT219" s="17">
        <v>2.23272685892539E-3</v>
      </c>
      <c r="BU219" s="17">
        <v>5.4877897434229498E-3</v>
      </c>
      <c r="BV219" s="17">
        <v>1.72735155463981E-2</v>
      </c>
      <c r="BW219" s="17"/>
      <c r="BX219" s="17">
        <v>1.2076189372515299E-2</v>
      </c>
      <c r="BY219" s="17">
        <v>6.5814091912858698E-3</v>
      </c>
      <c r="BZ219" s="17">
        <v>1.06664122154347E-2</v>
      </c>
      <c r="CA219" s="17"/>
      <c r="CB219" s="17">
        <v>1.8166603152601499E-3</v>
      </c>
      <c r="CC219" s="17">
        <v>1.4028175405437699E-2</v>
      </c>
      <c r="CD219" s="17">
        <v>8.4520545354452494E-3</v>
      </c>
      <c r="CE219" s="17">
        <v>7.9085223377180405E-3</v>
      </c>
      <c r="CF219" s="17">
        <v>9.5958372914533904E-3</v>
      </c>
      <c r="CG219" s="17">
        <v>2.4004859090770402E-2</v>
      </c>
      <c r="CH219" s="17"/>
      <c r="CI219" s="17">
        <v>1.00701210737866E-2</v>
      </c>
      <c r="CJ219" s="17">
        <v>9.5549544071004706E-3</v>
      </c>
      <c r="CK219" s="17">
        <v>3.4070302853242002E-2</v>
      </c>
      <c r="CL219" s="17">
        <v>5.0267060245660303E-3</v>
      </c>
    </row>
    <row r="220" spans="2:90" x14ac:dyDescent="0.35">
      <c r="B220" t="s">
        <v>201</v>
      </c>
      <c r="C220" s="17">
        <v>0.17455383205952399</v>
      </c>
      <c r="D220" s="17">
        <v>0.174811555496201</v>
      </c>
      <c r="E220" s="17">
        <v>0.17168707503554301</v>
      </c>
      <c r="F220" s="17"/>
      <c r="G220" s="17">
        <v>0.195986409300245</v>
      </c>
      <c r="H220" s="17">
        <v>0.18385201276248</v>
      </c>
      <c r="I220" s="17">
        <v>0.193634669057102</v>
      </c>
      <c r="J220" s="17">
        <v>0.176091123060407</v>
      </c>
      <c r="K220" s="17">
        <v>0.20840945229514199</v>
      </c>
      <c r="L220" s="17">
        <v>0.18157532814511801</v>
      </c>
      <c r="M220" s="17">
        <v>0.131522211537136</v>
      </c>
      <c r="N220" s="17">
        <v>0.157093691506837</v>
      </c>
      <c r="O220" s="17">
        <v>0.150399861422614</v>
      </c>
      <c r="P220" s="17"/>
      <c r="Q220" s="17">
        <v>0.152713656518003</v>
      </c>
      <c r="R220" s="17">
        <v>0.13750879398209501</v>
      </c>
      <c r="S220" s="17">
        <v>0.175470367820385</v>
      </c>
      <c r="T220" s="17">
        <v>0.18026995428770101</v>
      </c>
      <c r="U220" s="17"/>
      <c r="V220" s="17">
        <v>0.167154328903865</v>
      </c>
      <c r="W220" s="17">
        <v>0.181470029551628</v>
      </c>
      <c r="X220" s="17">
        <v>0.19004547496329199</v>
      </c>
      <c r="Y220" s="17">
        <v>0.19702482012428299</v>
      </c>
      <c r="Z220" s="17">
        <v>0.200143331990632</v>
      </c>
      <c r="AA220" s="17">
        <v>0.164766573043265</v>
      </c>
      <c r="AB220" s="17">
        <v>0.178509430417817</v>
      </c>
      <c r="AC220" s="17">
        <v>0.12867024043901901</v>
      </c>
      <c r="AD220" s="17">
        <v>0.14943143224692501</v>
      </c>
      <c r="AE220" s="17"/>
      <c r="AF220" s="17">
        <v>0.20855845614632301</v>
      </c>
      <c r="AG220" s="17">
        <v>0.176412216230728</v>
      </c>
      <c r="AH220" s="17">
        <v>0.22841636356743</v>
      </c>
      <c r="AI220" s="17">
        <v>0.14956600734765299</v>
      </c>
      <c r="AJ220" s="17">
        <v>0.16155574830029401</v>
      </c>
      <c r="AK220" s="17">
        <v>0.14548045456129099</v>
      </c>
      <c r="AL220" s="17"/>
      <c r="AM220" s="17">
        <v>0.24411572137646301</v>
      </c>
      <c r="AN220" s="17">
        <v>0.21026831039081201</v>
      </c>
      <c r="AO220" s="17">
        <v>0.211876259682757</v>
      </c>
      <c r="AP220" s="17">
        <v>0.16267824141965601</v>
      </c>
      <c r="AQ220" s="17">
        <v>0.208995780530146</v>
      </c>
      <c r="AR220" s="17">
        <v>0.19423058186359499</v>
      </c>
      <c r="AS220" s="17">
        <v>0.155694972799856</v>
      </c>
      <c r="AT220" s="17">
        <v>0.113059884730664</v>
      </c>
      <c r="AU220" s="17">
        <v>0.12229342817772999</v>
      </c>
      <c r="AV220" s="17">
        <v>0.121453458853976</v>
      </c>
      <c r="AW220" s="17">
        <v>0.191829949311877</v>
      </c>
      <c r="AX220" s="17">
        <v>0.16444080578682799</v>
      </c>
      <c r="AY220" s="17">
        <v>0.13386680369610299</v>
      </c>
      <c r="AZ220" s="17">
        <v>0.18879820173157499</v>
      </c>
      <c r="BA220" s="17">
        <v>0.138305931105944</v>
      </c>
      <c r="BB220" s="17">
        <v>0.10178701204824001</v>
      </c>
      <c r="BC220" s="17"/>
      <c r="BD220" s="17">
        <v>0.12838005096590699</v>
      </c>
      <c r="BE220" s="17">
        <v>0.191799845914149</v>
      </c>
      <c r="BF220" s="17">
        <v>0.19626566105725099</v>
      </c>
      <c r="BG220" s="17"/>
      <c r="BH220" s="17">
        <v>0.18091616187323301</v>
      </c>
      <c r="BI220" s="17">
        <v>0.114293412332534</v>
      </c>
      <c r="BJ220" s="17">
        <v>0.149174381506643</v>
      </c>
      <c r="BK220" s="17"/>
      <c r="BL220" s="17">
        <v>0.13051102724154601</v>
      </c>
      <c r="BM220" s="17">
        <v>0.10857524169660999</v>
      </c>
      <c r="BN220" s="17">
        <v>9.2498215652750404E-2</v>
      </c>
      <c r="BO220" s="17"/>
      <c r="BP220" s="17">
        <v>0.13648842393663099</v>
      </c>
      <c r="BQ220" s="17">
        <v>0.200623282850249</v>
      </c>
      <c r="BR220" s="17"/>
      <c r="BS220" s="17">
        <v>0.12534083466557999</v>
      </c>
      <c r="BT220" s="17">
        <v>0.18727605948540199</v>
      </c>
      <c r="BU220" s="17">
        <v>0.15677873781746299</v>
      </c>
      <c r="BV220" s="17">
        <v>0.19782659985857701</v>
      </c>
      <c r="BW220" s="17"/>
      <c r="BX220" s="17">
        <v>0.122351429729916</v>
      </c>
      <c r="BY220" s="17">
        <v>0.153542424900596</v>
      </c>
      <c r="BZ220" s="17">
        <v>0.18101660288674601</v>
      </c>
      <c r="CA220" s="17"/>
      <c r="CB220" s="17">
        <v>0.14779012709044001</v>
      </c>
      <c r="CC220" s="17">
        <v>8.6343234332598703E-2</v>
      </c>
      <c r="CD220" s="17">
        <v>0.31812041593719498</v>
      </c>
      <c r="CE220" s="17">
        <v>0.14330250105622999</v>
      </c>
      <c r="CF220" s="17">
        <v>4.9547122607761299E-2</v>
      </c>
      <c r="CG220" s="17">
        <v>0.238350032114925</v>
      </c>
      <c r="CH220" s="17"/>
      <c r="CI220" s="17">
        <v>0.130912128365889</v>
      </c>
      <c r="CJ220" s="17">
        <v>0.208895002195923</v>
      </c>
      <c r="CK220" s="17">
        <v>0.162386960282906</v>
      </c>
      <c r="CL220" s="17">
        <v>0.16732943706849701</v>
      </c>
    </row>
    <row r="221" spans="2:90" x14ac:dyDescent="0.35">
      <c r="B221" t="s">
        <v>202</v>
      </c>
      <c r="C221" s="17">
        <v>0.62693659459812301</v>
      </c>
      <c r="D221" s="17">
        <v>0.63132942929567504</v>
      </c>
      <c r="E221" s="17">
        <v>0.62371178064022803</v>
      </c>
      <c r="F221" s="17"/>
      <c r="G221" s="17">
        <v>0.61928796494851901</v>
      </c>
      <c r="H221" s="17">
        <v>0.65052673416597795</v>
      </c>
      <c r="I221" s="17">
        <v>0.63454406845605904</v>
      </c>
      <c r="J221" s="17">
        <v>0.636667808805082</v>
      </c>
      <c r="K221" s="17">
        <v>0.55078508274107896</v>
      </c>
      <c r="L221" s="17">
        <v>0.64454830487058101</v>
      </c>
      <c r="M221" s="17">
        <v>0.68875072372968604</v>
      </c>
      <c r="N221" s="17">
        <v>0.60414123768841699</v>
      </c>
      <c r="O221" s="17">
        <v>0.61219039102461204</v>
      </c>
      <c r="P221" s="17"/>
      <c r="Q221" s="17">
        <v>0.64875481646627198</v>
      </c>
      <c r="R221" s="17">
        <v>0.70112372108615795</v>
      </c>
      <c r="S221" s="17">
        <v>0.62025336962217004</v>
      </c>
      <c r="T221" s="17">
        <v>0.624416383286998</v>
      </c>
      <c r="U221" s="17"/>
      <c r="V221" s="17">
        <v>0.65721031132505503</v>
      </c>
      <c r="W221" s="17">
        <v>0.66607365542184804</v>
      </c>
      <c r="X221" s="17">
        <v>0.62284931003755295</v>
      </c>
      <c r="Y221" s="17">
        <v>0.58728996917449705</v>
      </c>
      <c r="Z221" s="17">
        <v>0.55244716863446897</v>
      </c>
      <c r="AA221" s="17">
        <v>0.59138588131506897</v>
      </c>
      <c r="AB221" s="17">
        <v>0.57771209350838904</v>
      </c>
      <c r="AC221" s="17">
        <v>0.65832925948072396</v>
      </c>
      <c r="AD221" s="17">
        <v>0.68333025095295497</v>
      </c>
      <c r="AE221" s="17"/>
      <c r="AF221" s="17">
        <v>0.56415216794077605</v>
      </c>
      <c r="AG221" s="17">
        <v>0.62122732605105002</v>
      </c>
      <c r="AH221" s="17">
        <v>0.594850015995814</v>
      </c>
      <c r="AI221" s="17">
        <v>0.61686841997969599</v>
      </c>
      <c r="AJ221" s="17">
        <v>0.65712023934802399</v>
      </c>
      <c r="AK221" s="17">
        <v>0.66594779293584705</v>
      </c>
      <c r="AL221" s="17"/>
      <c r="AM221" s="17">
        <v>0.51502693392446397</v>
      </c>
      <c r="AN221" s="17">
        <v>0.53679451719137705</v>
      </c>
      <c r="AO221" s="17">
        <v>0.58559812978173997</v>
      </c>
      <c r="AP221" s="17">
        <v>0.53747098554814099</v>
      </c>
      <c r="AQ221" s="17">
        <v>0.58329796174230997</v>
      </c>
      <c r="AR221" s="17">
        <v>0.61289740958407202</v>
      </c>
      <c r="AS221" s="17">
        <v>0.62720606715712002</v>
      </c>
      <c r="AT221" s="17">
        <v>0.68968702602073995</v>
      </c>
      <c r="AU221" s="17">
        <v>0.70005958011042002</v>
      </c>
      <c r="AV221" s="17">
        <v>0.71490672935543897</v>
      </c>
      <c r="AW221" s="17">
        <v>0.58887636848950198</v>
      </c>
      <c r="AX221" s="17">
        <v>0.70617967606980003</v>
      </c>
      <c r="AY221" s="17">
        <v>0.68329037645148405</v>
      </c>
      <c r="AZ221" s="17">
        <v>0.60865518989937795</v>
      </c>
      <c r="BA221" s="17">
        <v>0.70502328567193995</v>
      </c>
      <c r="BB221" s="17">
        <v>0.818758506125282</v>
      </c>
      <c r="BC221" s="17"/>
      <c r="BD221" s="17">
        <v>0.69185849172680702</v>
      </c>
      <c r="BE221" s="17">
        <v>0.61899683372980396</v>
      </c>
      <c r="BF221" s="17">
        <v>0.590511791267189</v>
      </c>
      <c r="BG221" s="17"/>
      <c r="BH221" s="17">
        <v>0.621975354374944</v>
      </c>
      <c r="BI221" s="17">
        <v>0.72005209839570405</v>
      </c>
      <c r="BJ221" s="17">
        <v>0.70629722653030302</v>
      </c>
      <c r="BK221" s="17"/>
      <c r="BL221" s="17">
        <v>0.62904498696678302</v>
      </c>
      <c r="BM221" s="17">
        <v>0.73725322591629805</v>
      </c>
      <c r="BN221" s="17">
        <v>0.750759307033942</v>
      </c>
      <c r="BO221" s="17"/>
      <c r="BP221" s="17">
        <v>0.69527277436482904</v>
      </c>
      <c r="BQ221" s="17">
        <v>0.58353466177773405</v>
      </c>
      <c r="BR221" s="17"/>
      <c r="BS221" s="17">
        <v>0.717706611164178</v>
      </c>
      <c r="BT221" s="17">
        <v>0.65033577490791405</v>
      </c>
      <c r="BU221" s="17">
        <v>0.64427600606777502</v>
      </c>
      <c r="BV221" s="17">
        <v>0.58933650536907001</v>
      </c>
      <c r="BW221" s="17"/>
      <c r="BX221" s="17">
        <v>0.70224245256753803</v>
      </c>
      <c r="BY221" s="17">
        <v>0.68128668330632602</v>
      </c>
      <c r="BZ221" s="17">
        <v>0.61613632651505801</v>
      </c>
      <c r="CA221" s="17"/>
      <c r="CB221" s="17">
        <v>0.69459159721878605</v>
      </c>
      <c r="CC221" s="17">
        <v>0.79201516507066905</v>
      </c>
      <c r="CD221" s="17">
        <v>0.44609940107723201</v>
      </c>
      <c r="CE221" s="17">
        <v>0.66685096343963401</v>
      </c>
      <c r="CF221" s="17">
        <v>0.84077013227731101</v>
      </c>
      <c r="CG221" s="17">
        <v>0.39444288974835701</v>
      </c>
      <c r="CH221" s="17"/>
      <c r="CI221" s="17">
        <v>0.66741746693491999</v>
      </c>
      <c r="CJ221" s="17">
        <v>0.63927603517545395</v>
      </c>
      <c r="CK221" s="17">
        <v>0.39435073497524198</v>
      </c>
      <c r="CL221" s="17">
        <v>0.672484192108882</v>
      </c>
    </row>
    <row r="222" spans="2:90" x14ac:dyDescent="0.35">
      <c r="B222" t="s">
        <v>113</v>
      </c>
      <c r="C222" s="17">
        <v>0.45238276253859899</v>
      </c>
      <c r="D222" s="17">
        <v>0.45651787379947401</v>
      </c>
      <c r="E222" s="17">
        <v>0.452024705604685</v>
      </c>
      <c r="F222" s="17"/>
      <c r="G222" s="17">
        <v>0.42330155564827399</v>
      </c>
      <c r="H222" s="17">
        <v>0.46667472140349903</v>
      </c>
      <c r="I222" s="17">
        <v>0.44090939939895701</v>
      </c>
      <c r="J222" s="17">
        <v>0.46057668574467497</v>
      </c>
      <c r="K222" s="17">
        <v>0.342375630445937</v>
      </c>
      <c r="L222" s="17">
        <v>0.462972976725463</v>
      </c>
      <c r="M222" s="17">
        <v>0.55722851219254999</v>
      </c>
      <c r="N222" s="17">
        <v>0.44704754618157999</v>
      </c>
      <c r="O222" s="17">
        <v>0.46179052960199801</v>
      </c>
      <c r="P222" s="17"/>
      <c r="Q222" s="17">
        <v>0.49604115994826897</v>
      </c>
      <c r="R222" s="17">
        <v>0.56361492710406302</v>
      </c>
      <c r="S222" s="17">
        <v>0.44478300180178598</v>
      </c>
      <c r="T222" s="17">
        <v>0.44414642899929702</v>
      </c>
      <c r="U222" s="17"/>
      <c r="V222" s="17">
        <v>0.49005598242119103</v>
      </c>
      <c r="W222" s="17">
        <v>0.48460362587022099</v>
      </c>
      <c r="X222" s="17">
        <v>0.43280383507426101</v>
      </c>
      <c r="Y222" s="17">
        <v>0.39026514905021398</v>
      </c>
      <c r="Z222" s="17">
        <v>0.35230383664383702</v>
      </c>
      <c r="AA222" s="17">
        <v>0.426619308271804</v>
      </c>
      <c r="AB222" s="17">
        <v>0.39920266309057201</v>
      </c>
      <c r="AC222" s="17">
        <v>0.52965901904170498</v>
      </c>
      <c r="AD222" s="17">
        <v>0.53389881870603095</v>
      </c>
      <c r="AE222" s="17"/>
      <c r="AF222" s="17">
        <v>0.35559371179445398</v>
      </c>
      <c r="AG222" s="17">
        <v>0.44481510982032202</v>
      </c>
      <c r="AH222" s="17">
        <v>0.36643365242838399</v>
      </c>
      <c r="AI222" s="17">
        <v>0.46730241263204297</v>
      </c>
      <c r="AJ222" s="17">
        <v>0.49556449104772998</v>
      </c>
      <c r="AK222" s="17">
        <v>0.52046733837455605</v>
      </c>
      <c r="AL222" s="17"/>
      <c r="AM222" s="17">
        <v>0.27091121254800099</v>
      </c>
      <c r="AN222" s="17">
        <v>0.32652620680056499</v>
      </c>
      <c r="AO222" s="17">
        <v>0.373721870098983</v>
      </c>
      <c r="AP222" s="17">
        <v>0.37479274412848501</v>
      </c>
      <c r="AQ222" s="17">
        <v>0.37430218121216502</v>
      </c>
      <c r="AR222" s="17">
        <v>0.41866682772047698</v>
      </c>
      <c r="AS222" s="17">
        <v>0.47151109435726402</v>
      </c>
      <c r="AT222" s="17">
        <v>0.57662714129007597</v>
      </c>
      <c r="AU222" s="17">
        <v>0.57776615193268999</v>
      </c>
      <c r="AV222" s="17">
        <v>0.59345327050146401</v>
      </c>
      <c r="AW222" s="17">
        <v>0.39704641917762501</v>
      </c>
      <c r="AX222" s="17">
        <v>0.54173887028297196</v>
      </c>
      <c r="AY222" s="17">
        <v>0.54942357275538201</v>
      </c>
      <c r="AZ222" s="17">
        <v>0.41985698816780398</v>
      </c>
      <c r="BA222" s="17">
        <v>0.56671735456599603</v>
      </c>
      <c r="BB222" s="17">
        <v>0.71697149407704297</v>
      </c>
      <c r="BC222" s="17"/>
      <c r="BD222" s="17">
        <v>0.56347844076089904</v>
      </c>
      <c r="BE222" s="17">
        <v>0.42719698781565502</v>
      </c>
      <c r="BF222" s="17">
        <v>0.39424613020993798</v>
      </c>
      <c r="BG222" s="17"/>
      <c r="BH222" s="17">
        <v>0.44105919250171099</v>
      </c>
      <c r="BI222" s="17">
        <v>0.60575868606316996</v>
      </c>
      <c r="BJ222" s="17">
        <v>0.55712284502366005</v>
      </c>
      <c r="BK222" s="17"/>
      <c r="BL222" s="17">
        <v>0.49853395972523701</v>
      </c>
      <c r="BM222" s="17">
        <v>0.62867798421968801</v>
      </c>
      <c r="BN222" s="17">
        <v>0.65826109138119104</v>
      </c>
      <c r="BO222" s="17"/>
      <c r="BP222" s="17">
        <v>0.55878435042819796</v>
      </c>
      <c r="BQ222" s="17">
        <v>0.382911378927485</v>
      </c>
      <c r="BR222" s="17"/>
      <c r="BS222" s="17">
        <v>0.59236577649859801</v>
      </c>
      <c r="BT222" s="17">
        <v>0.46305971542251201</v>
      </c>
      <c r="BU222" s="17">
        <v>0.48749726825031198</v>
      </c>
      <c r="BV222" s="17">
        <v>0.39150990551049297</v>
      </c>
      <c r="BW222" s="17"/>
      <c r="BX222" s="17">
        <v>0.57989102283762095</v>
      </c>
      <c r="BY222" s="17">
        <v>0.52774425840573003</v>
      </c>
      <c r="BZ222" s="17">
        <v>0.43511972362831203</v>
      </c>
      <c r="CA222" s="17"/>
      <c r="CB222" s="17">
        <v>0.54680147012834601</v>
      </c>
      <c r="CC222" s="17">
        <v>0.705671930738071</v>
      </c>
      <c r="CD222" s="17">
        <v>0.127978985140037</v>
      </c>
      <c r="CE222" s="17">
        <v>0.52354846238340402</v>
      </c>
      <c r="CF222" s="17">
        <v>0.79122300966954995</v>
      </c>
      <c r="CG222" s="17">
        <v>0.156092857633431</v>
      </c>
      <c r="CH222" s="17"/>
      <c r="CI222" s="17">
        <v>0.53650533856903204</v>
      </c>
      <c r="CJ222" s="17">
        <v>0.43038103297953101</v>
      </c>
      <c r="CK222" s="17">
        <v>0.23196377469233601</v>
      </c>
      <c r="CL222" s="17">
        <v>0.50515475504038498</v>
      </c>
    </row>
    <row r="223" spans="2:90" x14ac:dyDescent="0.35"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</row>
    <row r="224" spans="2:90" x14ac:dyDescent="0.35">
      <c r="B224" s="6" t="s">
        <v>205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</row>
    <row r="225" spans="2:90" x14ac:dyDescent="0.35">
      <c r="B225" s="24" t="s">
        <v>130</v>
      </c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</row>
    <row r="226" spans="2:90" x14ac:dyDescent="0.35">
      <c r="B226" t="s">
        <v>196</v>
      </c>
      <c r="C226" s="17">
        <v>2.84008055368065E-2</v>
      </c>
      <c r="D226" s="17">
        <v>3.87438413926618E-2</v>
      </c>
      <c r="E226" s="17">
        <v>1.85922179158617E-2</v>
      </c>
      <c r="F226" s="17"/>
      <c r="G226" s="17">
        <v>2.05158297988789E-2</v>
      </c>
      <c r="H226" s="17">
        <v>1.90204485534478E-2</v>
      </c>
      <c r="I226" s="17">
        <v>4.8907046432700198E-2</v>
      </c>
      <c r="J226" s="17">
        <v>2.5909932232303999E-2</v>
      </c>
      <c r="K226" s="17">
        <v>2.8855866118008E-2</v>
      </c>
      <c r="L226" s="17">
        <v>3.0521070129153002E-2</v>
      </c>
      <c r="M226" s="17">
        <v>2.5246551391916498E-2</v>
      </c>
      <c r="N226" s="17">
        <v>3.3117404964452903E-2</v>
      </c>
      <c r="O226" s="17">
        <v>2.4181686118737399E-2</v>
      </c>
      <c r="P226" s="17"/>
      <c r="Q226" s="17">
        <v>2.4729535137698301E-2</v>
      </c>
      <c r="R226" s="17">
        <v>1.8141456745514699E-2</v>
      </c>
      <c r="S226" s="17">
        <v>1.56829075481013E-2</v>
      </c>
      <c r="T226" s="17">
        <v>2.9199091393310402E-2</v>
      </c>
      <c r="U226" s="17"/>
      <c r="V226" s="17">
        <v>3.9356197521320101E-2</v>
      </c>
      <c r="W226" s="17">
        <v>3.3221235819498603E-2</v>
      </c>
      <c r="X226" s="17">
        <v>1.8434828253884199E-2</v>
      </c>
      <c r="Y226" s="17">
        <v>1.5754856146576301E-2</v>
      </c>
      <c r="Z226" s="17">
        <v>3.08938608587065E-2</v>
      </c>
      <c r="AA226" s="17">
        <v>3.2057379450891703E-2</v>
      </c>
      <c r="AB226" s="17">
        <v>3.2203196218723897E-2</v>
      </c>
      <c r="AC226" s="17">
        <v>1.5151210375616999E-2</v>
      </c>
      <c r="AD226" s="17">
        <v>2.3166109549588001E-2</v>
      </c>
      <c r="AE226" s="17"/>
      <c r="AF226" s="17">
        <v>3.3871308150441801E-2</v>
      </c>
      <c r="AG226" s="17">
        <v>2.1896523615857401E-2</v>
      </c>
      <c r="AH226" s="17">
        <v>5.6407415195132898E-2</v>
      </c>
      <c r="AI226" s="17">
        <v>2.0250690831045502E-2</v>
      </c>
      <c r="AJ226" s="17">
        <v>1.9528898207016799E-2</v>
      </c>
      <c r="AK226" s="17">
        <v>2.73548965860438E-2</v>
      </c>
      <c r="AL226" s="17"/>
      <c r="AM226" s="17">
        <v>7.5113778100509704E-2</v>
      </c>
      <c r="AN226" s="17">
        <v>3.4044359772385999E-2</v>
      </c>
      <c r="AO226" s="17">
        <v>6.2591415045392298E-2</v>
      </c>
      <c r="AP226" s="17">
        <v>1.1455534743310101E-2</v>
      </c>
      <c r="AQ226" s="17">
        <v>3.77550534818967E-2</v>
      </c>
      <c r="AR226" s="17">
        <v>3.48751319773348E-2</v>
      </c>
      <c r="AS226" s="17">
        <v>3.0752044510111199E-2</v>
      </c>
      <c r="AT226" s="17">
        <v>1.25191823405074E-2</v>
      </c>
      <c r="AU226" s="17">
        <v>2.58746082392954E-2</v>
      </c>
      <c r="AV226" s="17">
        <v>0</v>
      </c>
      <c r="AW226" s="17">
        <v>8.3141856114711706E-3</v>
      </c>
      <c r="AX226" s="17">
        <v>2.86839551495746E-2</v>
      </c>
      <c r="AY226" s="17">
        <v>0</v>
      </c>
      <c r="AZ226" s="17">
        <v>2.97571081852669E-2</v>
      </c>
      <c r="BA226" s="17">
        <v>3.4928618486095298E-2</v>
      </c>
      <c r="BB226" s="17">
        <v>1.8475904495999899E-2</v>
      </c>
      <c r="BC226" s="17"/>
      <c r="BD226" s="17">
        <v>2.2354831888431501E-2</v>
      </c>
      <c r="BE226" s="17">
        <v>1.64032107163967E-2</v>
      </c>
      <c r="BF226" s="17">
        <v>3.8416864118962897E-2</v>
      </c>
      <c r="BG226" s="17"/>
      <c r="BH226" s="17">
        <v>2.4148567825247401E-2</v>
      </c>
      <c r="BI226" s="17">
        <v>2.2404076452096799E-2</v>
      </c>
      <c r="BJ226" s="17">
        <v>3.7484561260779599E-2</v>
      </c>
      <c r="BK226" s="17"/>
      <c r="BL226" s="17">
        <v>2.18147875755457E-2</v>
      </c>
      <c r="BM226" s="17">
        <v>2.0407975196959201E-2</v>
      </c>
      <c r="BN226" s="17">
        <v>1.7303786944423201E-2</v>
      </c>
      <c r="BO226" s="17"/>
      <c r="BP226" s="17">
        <v>1.76995840208077E-2</v>
      </c>
      <c r="BQ226" s="17">
        <v>3.3125405275984697E-2</v>
      </c>
      <c r="BR226" s="17"/>
      <c r="BS226" s="17">
        <v>1.3052506563953299E-2</v>
      </c>
      <c r="BT226" s="17">
        <v>2.23362934526108E-2</v>
      </c>
      <c r="BU226" s="17">
        <v>2.6101974558945602E-2</v>
      </c>
      <c r="BV226" s="17">
        <v>4.0122560964989402E-2</v>
      </c>
      <c r="BW226" s="17"/>
      <c r="BX226" s="17">
        <v>1.9273818636749901E-2</v>
      </c>
      <c r="BY226" s="17">
        <v>1.64656952243196E-2</v>
      </c>
      <c r="BZ226" s="17">
        <v>3.0038418743168201E-2</v>
      </c>
      <c r="CA226" s="17"/>
      <c r="CB226" s="17">
        <v>1.11045132759087E-2</v>
      </c>
      <c r="CC226" s="17">
        <v>1.1706967206693199E-2</v>
      </c>
      <c r="CD226" s="17">
        <v>3.31815269242514E-2</v>
      </c>
      <c r="CE226" s="17">
        <v>3.55899216655138E-2</v>
      </c>
      <c r="CF226" s="17">
        <v>2.2144682941346899E-2</v>
      </c>
      <c r="CG226" s="17">
        <v>5.9207253168160397E-2</v>
      </c>
      <c r="CH226" s="17"/>
      <c r="CI226" s="17">
        <v>3.6558698433545901E-2</v>
      </c>
      <c r="CJ226" s="17">
        <v>3.2684554780871899E-2</v>
      </c>
      <c r="CK226" s="17">
        <v>2.2501316314809901E-2</v>
      </c>
      <c r="CL226" s="17">
        <v>2.5614358034317299E-2</v>
      </c>
    </row>
    <row r="227" spans="2:90" x14ac:dyDescent="0.35">
      <c r="B227" t="s">
        <v>197</v>
      </c>
      <c r="C227" s="17">
        <v>3.98635814888081E-2</v>
      </c>
      <c r="D227" s="17">
        <v>3.9589095203514203E-2</v>
      </c>
      <c r="E227" s="17">
        <v>3.8309653549584398E-2</v>
      </c>
      <c r="F227" s="17"/>
      <c r="G227" s="17">
        <v>9.9778616347372794E-3</v>
      </c>
      <c r="H227" s="17">
        <v>1.52034320311349E-2</v>
      </c>
      <c r="I227" s="17">
        <v>6.5428307376713193E-2</v>
      </c>
      <c r="J227" s="17">
        <v>4.5228319316966997E-2</v>
      </c>
      <c r="K227" s="17">
        <v>1.86818286580346E-2</v>
      </c>
      <c r="L227" s="17">
        <v>6.7373234053017803E-2</v>
      </c>
      <c r="M227" s="17">
        <v>5.23349659904404E-2</v>
      </c>
      <c r="N227" s="17">
        <v>1.34012354050175E-2</v>
      </c>
      <c r="O227" s="17">
        <v>6.8680593648747998E-2</v>
      </c>
      <c r="P227" s="17"/>
      <c r="Q227" s="17">
        <v>3.8839735205667199E-2</v>
      </c>
      <c r="R227" s="17">
        <v>3.2072245602658297E-2</v>
      </c>
      <c r="S227" s="17">
        <v>1.9905181162491199E-2</v>
      </c>
      <c r="T227" s="17">
        <v>4.0289914243091203E-2</v>
      </c>
      <c r="U227" s="17"/>
      <c r="V227" s="17">
        <v>3.8619242408597397E-2</v>
      </c>
      <c r="W227" s="17">
        <v>2.07835994403411E-2</v>
      </c>
      <c r="X227" s="17">
        <v>3.3716407216601803E-2</v>
      </c>
      <c r="Y227" s="17">
        <v>5.7280905363058299E-2</v>
      </c>
      <c r="Z227" s="17">
        <v>3.8142799079247697E-2</v>
      </c>
      <c r="AA227" s="17">
        <v>6.1759015163503697E-2</v>
      </c>
      <c r="AB227" s="17">
        <v>3.3965307808972202E-2</v>
      </c>
      <c r="AC227" s="17">
        <v>6.5127545107385804E-2</v>
      </c>
      <c r="AD227" s="17">
        <v>3.4526691341499598E-2</v>
      </c>
      <c r="AE227" s="17"/>
      <c r="AF227" s="17">
        <v>4.0055667228567002E-2</v>
      </c>
      <c r="AG227" s="17">
        <v>3.9534455652315399E-2</v>
      </c>
      <c r="AH227" s="17">
        <v>3.5901996676299897E-2</v>
      </c>
      <c r="AI227" s="17">
        <v>1.62873579591018E-2</v>
      </c>
      <c r="AJ227" s="17">
        <v>3.6217554161559098E-2</v>
      </c>
      <c r="AK227" s="17">
        <v>4.5262779166593499E-2</v>
      </c>
      <c r="AL227" s="17"/>
      <c r="AM227" s="17">
        <v>6.5148514998948706E-2</v>
      </c>
      <c r="AN227" s="17">
        <v>4.5284711352297197E-2</v>
      </c>
      <c r="AO227" s="17">
        <v>7.6389333430585002E-2</v>
      </c>
      <c r="AP227" s="17">
        <v>9.1412358409578898E-2</v>
      </c>
      <c r="AQ227" s="17">
        <v>4.5005965891484E-2</v>
      </c>
      <c r="AR227" s="17">
        <v>4.3430099536813198E-2</v>
      </c>
      <c r="AS227" s="17">
        <v>5.6946951321064802E-2</v>
      </c>
      <c r="AT227" s="17">
        <v>1.8241833111069701E-2</v>
      </c>
      <c r="AU227" s="17">
        <v>6.36416070735101E-3</v>
      </c>
      <c r="AV227" s="17">
        <v>2.23352097373807E-2</v>
      </c>
      <c r="AW227" s="17">
        <v>2.4208021074910699E-2</v>
      </c>
      <c r="AX227" s="17">
        <v>3.4591486235280099E-2</v>
      </c>
      <c r="AY227" s="17">
        <v>1.0661651271907401E-2</v>
      </c>
      <c r="AZ227" s="17">
        <v>2.8460345043853402E-2</v>
      </c>
      <c r="BA227" s="17">
        <v>5.7573761253177001E-2</v>
      </c>
      <c r="BB227" s="17">
        <v>3.2964912939452799E-2</v>
      </c>
      <c r="BC227" s="17"/>
      <c r="BD227" s="17">
        <v>4.3301349223235898E-2</v>
      </c>
      <c r="BE227" s="17">
        <v>2.4702853527040498E-2</v>
      </c>
      <c r="BF227" s="17">
        <v>4.5548253930067298E-2</v>
      </c>
      <c r="BG227" s="17"/>
      <c r="BH227" s="17">
        <v>3.88645078806239E-2</v>
      </c>
      <c r="BI227" s="17">
        <v>3.8583934651595403E-2</v>
      </c>
      <c r="BJ227" s="17">
        <v>4.6632375708353602E-2</v>
      </c>
      <c r="BK227" s="17"/>
      <c r="BL227" s="17">
        <v>4.89433288745625E-2</v>
      </c>
      <c r="BM227" s="17">
        <v>2.5015610304521398E-2</v>
      </c>
      <c r="BN227" s="17">
        <v>5.7184827892336698E-2</v>
      </c>
      <c r="BO227" s="17"/>
      <c r="BP227" s="17">
        <v>3.5177504809974003E-2</v>
      </c>
      <c r="BQ227" s="17">
        <v>3.86704358169766E-2</v>
      </c>
      <c r="BR227" s="17"/>
      <c r="BS227" s="17">
        <v>4.4665124886359597E-2</v>
      </c>
      <c r="BT227" s="17">
        <v>5.3874589418070599E-2</v>
      </c>
      <c r="BU227" s="17">
        <v>2.9063610805968899E-2</v>
      </c>
      <c r="BV227" s="17">
        <v>3.49543948012839E-2</v>
      </c>
      <c r="BW227" s="17"/>
      <c r="BX227" s="17">
        <v>4.9499593914150798E-2</v>
      </c>
      <c r="BY227" s="17">
        <v>5.2234169084627802E-2</v>
      </c>
      <c r="BZ227" s="17">
        <v>3.8148779672724502E-2</v>
      </c>
      <c r="CA227" s="17"/>
      <c r="CB227" s="17">
        <v>2.6890374474434899E-2</v>
      </c>
      <c r="CC227" s="17">
        <v>2.2976911174848801E-2</v>
      </c>
      <c r="CD227" s="17">
        <v>5.1195746750518301E-2</v>
      </c>
      <c r="CE227" s="17">
        <v>2.1683944475104501E-2</v>
      </c>
      <c r="CF227" s="17">
        <v>1.8554104443441299E-2</v>
      </c>
      <c r="CG227" s="17">
        <v>9.6684873062210602E-2</v>
      </c>
      <c r="CH227" s="17"/>
      <c r="CI227" s="17">
        <v>4.0574996541966502E-2</v>
      </c>
      <c r="CJ227" s="17">
        <v>4.1537187232526702E-2</v>
      </c>
      <c r="CK227" s="17">
        <v>6.7294068642110599E-2</v>
      </c>
      <c r="CL227" s="17">
        <v>3.1415773635626601E-2</v>
      </c>
    </row>
    <row r="228" spans="2:90" x14ac:dyDescent="0.35">
      <c r="B228" t="s">
        <v>198</v>
      </c>
      <c r="C228" s="17">
        <v>0.11260195842119899</v>
      </c>
      <c r="D228" s="17">
        <v>0.10842960640553299</v>
      </c>
      <c r="E228" s="17">
        <v>0.118448007243121</v>
      </c>
      <c r="F228" s="17"/>
      <c r="G228" s="17">
        <v>7.0471352987442906E-2</v>
      </c>
      <c r="H228" s="17">
        <v>8.7981982972987302E-2</v>
      </c>
      <c r="I228" s="17">
        <v>0.102981512252665</v>
      </c>
      <c r="J228" s="17">
        <v>8.5323472299599995E-2</v>
      </c>
      <c r="K228" s="17">
        <v>0.104428970283259</v>
      </c>
      <c r="L228" s="17">
        <v>0.10050737449377101</v>
      </c>
      <c r="M228" s="17">
        <v>0.11750595006372901</v>
      </c>
      <c r="N228" s="17">
        <v>0.156058690339519</v>
      </c>
      <c r="O228" s="17">
        <v>0.17652755505367199</v>
      </c>
      <c r="P228" s="17"/>
      <c r="Q228" s="17">
        <v>0.10863624397758</v>
      </c>
      <c r="R228" s="17">
        <v>0.13335856820900899</v>
      </c>
      <c r="S228" s="17">
        <v>0.136830256955668</v>
      </c>
      <c r="T228" s="17">
        <v>0.11137102563640799</v>
      </c>
      <c r="U228" s="17"/>
      <c r="V228" s="17">
        <v>0.109136121161701</v>
      </c>
      <c r="W228" s="17">
        <v>7.9887674173752699E-2</v>
      </c>
      <c r="X228" s="17">
        <v>8.1033901359160193E-2</v>
      </c>
      <c r="Y228" s="17">
        <v>0.13313956375031499</v>
      </c>
      <c r="Z228" s="17">
        <v>0.15250161594988801</v>
      </c>
      <c r="AA228" s="17">
        <v>0.14586630482291901</v>
      </c>
      <c r="AB228" s="17">
        <v>0.12777347833077801</v>
      </c>
      <c r="AC228" s="17">
        <v>0.100748442877734</v>
      </c>
      <c r="AD228" s="17">
        <v>0.10084636194952599</v>
      </c>
      <c r="AE228" s="17"/>
      <c r="AF228" s="17">
        <v>0.13193368096014699</v>
      </c>
      <c r="AG228" s="17">
        <v>8.4019638688747803E-2</v>
      </c>
      <c r="AH228" s="17">
        <v>8.4216612276201794E-2</v>
      </c>
      <c r="AI228" s="17">
        <v>0.109877701484447</v>
      </c>
      <c r="AJ228" s="17">
        <v>0.126889275287457</v>
      </c>
      <c r="AK228" s="17">
        <v>0.114646290469804</v>
      </c>
      <c r="AL228" s="17"/>
      <c r="AM228" s="17">
        <v>0.10829308580114599</v>
      </c>
      <c r="AN228" s="17">
        <v>0.190349636613349</v>
      </c>
      <c r="AO228" s="17">
        <v>0.13391553011638399</v>
      </c>
      <c r="AP228" s="17">
        <v>0.134459703045199</v>
      </c>
      <c r="AQ228" s="17">
        <v>0.11453874710848599</v>
      </c>
      <c r="AR228" s="17">
        <v>0.153383711815261</v>
      </c>
      <c r="AS228" s="17">
        <v>0.104409469665628</v>
      </c>
      <c r="AT228" s="17">
        <v>0.100493462575776</v>
      </c>
      <c r="AU228" s="17">
        <v>8.9745130106840307E-2</v>
      </c>
      <c r="AV228" s="17">
        <v>8.8048438829115699E-2</v>
      </c>
      <c r="AW228" s="17">
        <v>8.7289414316883196E-2</v>
      </c>
      <c r="AX228" s="17">
        <v>7.3163156532990506E-2</v>
      </c>
      <c r="AY228" s="17">
        <v>7.9442746023157707E-2</v>
      </c>
      <c r="AZ228" s="17">
        <v>0.127491489187952</v>
      </c>
      <c r="BA228" s="17">
        <v>0.162549505261186</v>
      </c>
      <c r="BB228" s="17">
        <v>2.9912010641169599E-2</v>
      </c>
      <c r="BC228" s="17"/>
      <c r="BD228" s="17">
        <v>9.4834109377063797E-2</v>
      </c>
      <c r="BE228" s="17">
        <v>9.0981565755158006E-2</v>
      </c>
      <c r="BF228" s="17">
        <v>0.13608223555476301</v>
      </c>
      <c r="BG228" s="17"/>
      <c r="BH228" s="17">
        <v>0.102469708911285</v>
      </c>
      <c r="BI228" s="17">
        <v>0.107498086722202</v>
      </c>
      <c r="BJ228" s="17">
        <v>9.7606452856994305E-2</v>
      </c>
      <c r="BK228" s="17"/>
      <c r="BL228" s="17">
        <v>0.12700658455359901</v>
      </c>
      <c r="BM228" s="17">
        <v>9.6806705239160906E-2</v>
      </c>
      <c r="BN228" s="17">
        <v>0.100820144500845</v>
      </c>
      <c r="BO228" s="17"/>
      <c r="BP228" s="17">
        <v>9.2954183001446103E-2</v>
      </c>
      <c r="BQ228" s="17">
        <v>0.128540613428509</v>
      </c>
      <c r="BR228" s="17"/>
      <c r="BS228" s="17">
        <v>8.7334639183180296E-2</v>
      </c>
      <c r="BT228" s="17">
        <v>0.104648307369171</v>
      </c>
      <c r="BU228" s="17">
        <v>0.135066722411919</v>
      </c>
      <c r="BV228" s="17">
        <v>9.7081957341017405E-2</v>
      </c>
      <c r="BW228" s="17"/>
      <c r="BX228" s="17">
        <v>0.116381808321615</v>
      </c>
      <c r="BY228" s="17">
        <v>9.4060235063549297E-2</v>
      </c>
      <c r="BZ228" s="17">
        <v>0.11336688936898701</v>
      </c>
      <c r="CA228" s="17"/>
      <c r="CB228" s="17">
        <v>6.6021731757831298E-2</v>
      </c>
      <c r="CC228" s="17">
        <v>4.2234273734841399E-2</v>
      </c>
      <c r="CD228" s="17">
        <v>0.139077121454736</v>
      </c>
      <c r="CE228" s="17">
        <v>8.2124295590006294E-2</v>
      </c>
      <c r="CF228" s="17">
        <v>6.4787968408839894E-2</v>
      </c>
      <c r="CG228" s="17">
        <v>0.28647342031541401</v>
      </c>
      <c r="CH228" s="17"/>
      <c r="CI228" s="17">
        <v>7.9415385599534205E-2</v>
      </c>
      <c r="CJ228" s="17">
        <v>7.79482815777615E-2</v>
      </c>
      <c r="CK228" s="17">
        <v>0.302550916734391</v>
      </c>
      <c r="CL228" s="17">
        <v>8.99270584919305E-2</v>
      </c>
    </row>
    <row r="229" spans="2:90" x14ac:dyDescent="0.35">
      <c r="B229" t="s">
        <v>199</v>
      </c>
      <c r="C229" s="17">
        <v>0.30911095239964098</v>
      </c>
      <c r="D229" s="17">
        <v>0.29177764727914002</v>
      </c>
      <c r="E229" s="17">
        <v>0.32490498040532401</v>
      </c>
      <c r="F229" s="17"/>
      <c r="G229" s="17">
        <v>0.31923578528367103</v>
      </c>
      <c r="H229" s="17">
        <v>0.32110247499495298</v>
      </c>
      <c r="I229" s="17">
        <v>0.22483294165933401</v>
      </c>
      <c r="J229" s="17">
        <v>0.29164126696301601</v>
      </c>
      <c r="K229" s="17">
        <v>0.38179540035782</v>
      </c>
      <c r="L229" s="17">
        <v>0.273996170302513</v>
      </c>
      <c r="M229" s="17">
        <v>0.305392508551241</v>
      </c>
      <c r="N229" s="17">
        <v>0.36912889083507</v>
      </c>
      <c r="O229" s="17">
        <v>0.29122325368962898</v>
      </c>
      <c r="P229" s="17"/>
      <c r="Q229" s="17">
        <v>0.27308401845660801</v>
      </c>
      <c r="R229" s="17">
        <v>0.25644410653063099</v>
      </c>
      <c r="S229" s="17">
        <v>0.25779951655257899</v>
      </c>
      <c r="T229" s="17">
        <v>0.31918349858495698</v>
      </c>
      <c r="U229" s="17"/>
      <c r="V229" s="17">
        <v>0.27556155804273402</v>
      </c>
      <c r="W229" s="17">
        <v>0.309812789837417</v>
      </c>
      <c r="X229" s="17">
        <v>0.33419642268917799</v>
      </c>
      <c r="Y229" s="17">
        <v>0.35787695806140102</v>
      </c>
      <c r="Z229" s="17">
        <v>0.301473731039344</v>
      </c>
      <c r="AA229" s="17">
        <v>0.26797523678480301</v>
      </c>
      <c r="AB229" s="17">
        <v>0.31930983693653903</v>
      </c>
      <c r="AC229" s="17">
        <v>0.35081675753053498</v>
      </c>
      <c r="AD229" s="17">
        <v>0.31094567852990002</v>
      </c>
      <c r="AE229" s="17"/>
      <c r="AF229" s="17">
        <v>0.27945364758893998</v>
      </c>
      <c r="AG229" s="17">
        <v>0.31935613440111998</v>
      </c>
      <c r="AH229" s="17">
        <v>0.31338234337544202</v>
      </c>
      <c r="AI229" s="17">
        <v>0.31595546468605401</v>
      </c>
      <c r="AJ229" s="17">
        <v>0.33838989063555203</v>
      </c>
      <c r="AK229" s="17">
        <v>0.30420371305135702</v>
      </c>
      <c r="AL229" s="17"/>
      <c r="AM229" s="17">
        <v>0.368622604097811</v>
      </c>
      <c r="AN229" s="17">
        <v>0.31131826863152501</v>
      </c>
      <c r="AO229" s="17">
        <v>0.336390333350921</v>
      </c>
      <c r="AP229" s="17">
        <v>0.32024143053538601</v>
      </c>
      <c r="AQ229" s="17">
        <v>0.34772065949048497</v>
      </c>
      <c r="AR229" s="17">
        <v>0.28947332721095698</v>
      </c>
      <c r="AS229" s="17">
        <v>0.35282726103325301</v>
      </c>
      <c r="AT229" s="17">
        <v>0.31743746431505399</v>
      </c>
      <c r="AU229" s="17">
        <v>0.25702351618963598</v>
      </c>
      <c r="AV229" s="17">
        <v>0.29781817578374298</v>
      </c>
      <c r="AW229" s="17">
        <v>0.37373200757861602</v>
      </c>
      <c r="AX229" s="17">
        <v>0.26544620488819298</v>
      </c>
      <c r="AY229" s="17">
        <v>0.34043874543333502</v>
      </c>
      <c r="AZ229" s="17">
        <v>0.23053213697726899</v>
      </c>
      <c r="BA229" s="17">
        <v>0.20900307432561299</v>
      </c>
      <c r="BB229" s="17">
        <v>0.269900233984326</v>
      </c>
      <c r="BC229" s="17"/>
      <c r="BD229" s="17">
        <v>0.29991819971042299</v>
      </c>
      <c r="BE229" s="17">
        <v>0.32058883800275201</v>
      </c>
      <c r="BF229" s="17">
        <v>0.31264945497610602</v>
      </c>
      <c r="BG229" s="17"/>
      <c r="BH229" s="17">
        <v>0.31137951969501598</v>
      </c>
      <c r="BI229" s="17">
        <v>0.32063379110396201</v>
      </c>
      <c r="BJ229" s="17">
        <v>0.29209484732792501</v>
      </c>
      <c r="BK229" s="17"/>
      <c r="BL229" s="17">
        <v>0.38665601329057098</v>
      </c>
      <c r="BM229" s="17">
        <v>0.34878089942562401</v>
      </c>
      <c r="BN229" s="17">
        <v>0.28442377406781999</v>
      </c>
      <c r="BO229" s="17"/>
      <c r="BP229" s="17">
        <v>0.33828628158503499</v>
      </c>
      <c r="BQ229" s="17">
        <v>0.30789896827076801</v>
      </c>
      <c r="BR229" s="17"/>
      <c r="BS229" s="17">
        <v>0.30800349395235899</v>
      </c>
      <c r="BT229" s="17">
        <v>0.30196427171624501</v>
      </c>
      <c r="BU229" s="17">
        <v>0.33852853097610702</v>
      </c>
      <c r="BV229" s="17">
        <v>0.30086283231696698</v>
      </c>
      <c r="BW229" s="17"/>
      <c r="BX229" s="17">
        <v>0.288609539009407</v>
      </c>
      <c r="BY229" s="17">
        <v>0.30255160742763498</v>
      </c>
      <c r="BZ229" s="17">
        <v>0.31154507028783501</v>
      </c>
      <c r="CA229" s="17"/>
      <c r="CB229" s="17">
        <v>0.33927120308420999</v>
      </c>
      <c r="CC229" s="17">
        <v>0.21690331120845799</v>
      </c>
      <c r="CD229" s="17">
        <v>0.39579652748715699</v>
      </c>
      <c r="CE229" s="17">
        <v>0.29781794930196798</v>
      </c>
      <c r="CF229" s="17">
        <v>0.24812010328086401</v>
      </c>
      <c r="CG229" s="17">
        <v>0.31673166868941199</v>
      </c>
      <c r="CH229" s="17"/>
      <c r="CI229" s="17">
        <v>0.31254178282643602</v>
      </c>
      <c r="CJ229" s="17">
        <v>0.29702089102057999</v>
      </c>
      <c r="CK229" s="17">
        <v>0.31447419001489202</v>
      </c>
      <c r="CL229" s="17">
        <v>0.31404423650135199</v>
      </c>
    </row>
    <row r="230" spans="2:90" x14ac:dyDescent="0.35">
      <c r="B230" t="s">
        <v>200</v>
      </c>
      <c r="C230" s="17">
        <v>0.48997962135280698</v>
      </c>
      <c r="D230" s="17">
        <v>0.50292292208729095</v>
      </c>
      <c r="E230" s="17">
        <v>0.47782318058490197</v>
      </c>
      <c r="F230" s="17"/>
      <c r="G230" s="17">
        <v>0.57065189678038797</v>
      </c>
      <c r="H230" s="17">
        <v>0.54606782580101199</v>
      </c>
      <c r="I230" s="17">
        <v>0.53666783391625394</v>
      </c>
      <c r="J230" s="17">
        <v>0.50845547158295601</v>
      </c>
      <c r="K230" s="17">
        <v>0.45584892720213599</v>
      </c>
      <c r="L230" s="17">
        <v>0.51745115467196501</v>
      </c>
      <c r="M230" s="17">
        <v>0.48762271433780802</v>
      </c>
      <c r="N230" s="17">
        <v>0.39996872301617897</v>
      </c>
      <c r="O230" s="17">
        <v>0.40554942927662602</v>
      </c>
      <c r="P230" s="17"/>
      <c r="Q230" s="17">
        <v>0.53204981129901396</v>
      </c>
      <c r="R230" s="17">
        <v>0.54424091200145097</v>
      </c>
      <c r="S230" s="17">
        <v>0.55299843707894503</v>
      </c>
      <c r="T230" s="17">
        <v>0.480328764064268</v>
      </c>
      <c r="U230" s="17"/>
      <c r="V230" s="17">
        <v>0.51666608535885605</v>
      </c>
      <c r="W230" s="17">
        <v>0.53490619126716799</v>
      </c>
      <c r="X230" s="17">
        <v>0.51483470895512695</v>
      </c>
      <c r="Y230" s="17">
        <v>0.42768681473289299</v>
      </c>
      <c r="Z230" s="17">
        <v>0.44343949517818598</v>
      </c>
      <c r="AA230" s="17">
        <v>0.46912325555823198</v>
      </c>
      <c r="AB230" s="17">
        <v>0.46663778559563801</v>
      </c>
      <c r="AC230" s="17">
        <v>0.452368568131507</v>
      </c>
      <c r="AD230" s="17">
        <v>0.51237548062289395</v>
      </c>
      <c r="AE230" s="17"/>
      <c r="AF230" s="17">
        <v>0.49057605878538901</v>
      </c>
      <c r="AG230" s="17">
        <v>0.51377980215253805</v>
      </c>
      <c r="AH230" s="17">
        <v>0.50049868638754502</v>
      </c>
      <c r="AI230" s="17">
        <v>0.49518475565690001</v>
      </c>
      <c r="AJ230" s="17">
        <v>0.46887912619086503</v>
      </c>
      <c r="AK230" s="17">
        <v>0.48615808682581602</v>
      </c>
      <c r="AL230" s="17"/>
      <c r="AM230" s="17">
        <v>0.35945786126539703</v>
      </c>
      <c r="AN230" s="17">
        <v>0.39509401667100102</v>
      </c>
      <c r="AO230" s="17">
        <v>0.36642331405785</v>
      </c>
      <c r="AP230" s="17">
        <v>0.44243097326652597</v>
      </c>
      <c r="AQ230" s="17">
        <v>0.424125662625152</v>
      </c>
      <c r="AR230" s="17">
        <v>0.45783255325357602</v>
      </c>
      <c r="AS230" s="17">
        <v>0.42456358171259401</v>
      </c>
      <c r="AT230" s="17">
        <v>0.54803590825394599</v>
      </c>
      <c r="AU230" s="17">
        <v>0.61683806082036896</v>
      </c>
      <c r="AV230" s="17">
        <v>0.55970190848685697</v>
      </c>
      <c r="AW230" s="17">
        <v>0.50396641780818296</v>
      </c>
      <c r="AX230" s="17">
        <v>0.59603280071728604</v>
      </c>
      <c r="AY230" s="17">
        <v>0.54640447219756805</v>
      </c>
      <c r="AZ230" s="17">
        <v>0.57086554399949996</v>
      </c>
      <c r="BA230" s="17">
        <v>0.513379372479007</v>
      </c>
      <c r="BB230" s="17">
        <v>0.63113841904589696</v>
      </c>
      <c r="BC230" s="17"/>
      <c r="BD230" s="17">
        <v>0.52032552211382899</v>
      </c>
      <c r="BE230" s="17">
        <v>0.53434511773311599</v>
      </c>
      <c r="BF230" s="17">
        <v>0.44462160654775901</v>
      </c>
      <c r="BG230" s="17"/>
      <c r="BH230" s="17">
        <v>0.50535398851498203</v>
      </c>
      <c r="BI230" s="17">
        <v>0.49496368417194803</v>
      </c>
      <c r="BJ230" s="17">
        <v>0.50771126723260596</v>
      </c>
      <c r="BK230" s="17"/>
      <c r="BL230" s="17">
        <v>0.392644143382962</v>
      </c>
      <c r="BM230" s="17">
        <v>0.50270758426642803</v>
      </c>
      <c r="BN230" s="17">
        <v>0.51654844450984705</v>
      </c>
      <c r="BO230" s="17"/>
      <c r="BP230" s="17">
        <v>0.50505507680208395</v>
      </c>
      <c r="BQ230" s="17">
        <v>0.46932741489104701</v>
      </c>
      <c r="BR230" s="17"/>
      <c r="BS230" s="17">
        <v>0.52502945493210795</v>
      </c>
      <c r="BT230" s="17">
        <v>0.511266179656651</v>
      </c>
      <c r="BU230" s="17">
        <v>0.45191585995523798</v>
      </c>
      <c r="BV230" s="17">
        <v>0.503031960647083</v>
      </c>
      <c r="BW230" s="17"/>
      <c r="BX230" s="17">
        <v>0.50699042422836305</v>
      </c>
      <c r="BY230" s="17">
        <v>0.52029209194283799</v>
      </c>
      <c r="BZ230" s="17">
        <v>0.48643167563744799</v>
      </c>
      <c r="CA230" s="17"/>
      <c r="CB230" s="17">
        <v>0.54842551420794305</v>
      </c>
      <c r="CC230" s="17">
        <v>0.693437130898786</v>
      </c>
      <c r="CD230" s="17">
        <v>0.35807293536439699</v>
      </c>
      <c r="CE230" s="17">
        <v>0.54260501262504202</v>
      </c>
      <c r="CF230" s="17">
        <v>0.62853695124148501</v>
      </c>
      <c r="CG230" s="17">
        <v>0.200219010323439</v>
      </c>
      <c r="CH230" s="17"/>
      <c r="CI230" s="17">
        <v>0.50152194500508696</v>
      </c>
      <c r="CJ230" s="17">
        <v>0.53062889502899002</v>
      </c>
      <c r="CK230" s="17">
        <v>0.25871609711802601</v>
      </c>
      <c r="CL230" s="17">
        <v>0.52497094896466001</v>
      </c>
    </row>
    <row r="231" spans="2:90" x14ac:dyDescent="0.35">
      <c r="B231" t="s">
        <v>110</v>
      </c>
      <c r="C231" s="17">
        <v>2.0043080800737901E-2</v>
      </c>
      <c r="D231" s="17">
        <v>1.8536887631860201E-2</v>
      </c>
      <c r="E231" s="17">
        <v>2.19219603012068E-2</v>
      </c>
      <c r="F231" s="17"/>
      <c r="G231" s="17">
        <v>9.1472735148823495E-3</v>
      </c>
      <c r="H231" s="17">
        <v>1.0623835646464699E-2</v>
      </c>
      <c r="I231" s="17">
        <v>2.1182358362333901E-2</v>
      </c>
      <c r="J231" s="17">
        <v>4.3441537605157399E-2</v>
      </c>
      <c r="K231" s="17">
        <v>1.03890073807433E-2</v>
      </c>
      <c r="L231" s="17">
        <v>1.0150996349580299E-2</v>
      </c>
      <c r="M231" s="17">
        <v>1.1897309664865701E-2</v>
      </c>
      <c r="N231" s="17">
        <v>2.8325055439761299E-2</v>
      </c>
      <c r="O231" s="17">
        <v>3.3837482212587797E-2</v>
      </c>
      <c r="P231" s="17"/>
      <c r="Q231" s="17">
        <v>2.2660655923432201E-2</v>
      </c>
      <c r="R231" s="17">
        <v>1.5742710910735699E-2</v>
      </c>
      <c r="S231" s="17">
        <v>1.6783700702215399E-2</v>
      </c>
      <c r="T231" s="17">
        <v>1.96277060779655E-2</v>
      </c>
      <c r="U231" s="17"/>
      <c r="V231" s="17">
        <v>2.0660795506792701E-2</v>
      </c>
      <c r="W231" s="17">
        <v>2.1388509461822899E-2</v>
      </c>
      <c r="X231" s="17">
        <v>1.7783731526048799E-2</v>
      </c>
      <c r="Y231" s="17">
        <v>8.2609019457565592E-3</v>
      </c>
      <c r="Z231" s="17">
        <v>3.3548497894627799E-2</v>
      </c>
      <c r="AA231" s="17">
        <v>2.3218808219650802E-2</v>
      </c>
      <c r="AB231" s="17">
        <v>2.0110395109348402E-2</v>
      </c>
      <c r="AC231" s="17">
        <v>1.57874759772214E-2</v>
      </c>
      <c r="AD231" s="17">
        <v>1.81396780065925E-2</v>
      </c>
      <c r="AE231" s="17"/>
      <c r="AF231" s="17">
        <v>2.41096372865151E-2</v>
      </c>
      <c r="AG231" s="17">
        <v>2.1413445489421801E-2</v>
      </c>
      <c r="AH231" s="17">
        <v>9.5929460893782893E-3</v>
      </c>
      <c r="AI231" s="17">
        <v>4.2444029382451801E-2</v>
      </c>
      <c r="AJ231" s="17">
        <v>1.0095255517550399E-2</v>
      </c>
      <c r="AK231" s="17">
        <v>2.2374233900385201E-2</v>
      </c>
      <c r="AL231" s="17"/>
      <c r="AM231" s="17">
        <v>2.33641557361873E-2</v>
      </c>
      <c r="AN231" s="17">
        <v>2.3909006959442002E-2</v>
      </c>
      <c r="AO231" s="17">
        <v>2.4290073998866499E-2</v>
      </c>
      <c r="AP231" s="17">
        <v>0</v>
      </c>
      <c r="AQ231" s="17">
        <v>3.0853911402496201E-2</v>
      </c>
      <c r="AR231" s="17">
        <v>2.10051762060578E-2</v>
      </c>
      <c r="AS231" s="17">
        <v>3.0500691757348999E-2</v>
      </c>
      <c r="AT231" s="17">
        <v>3.2721494036475501E-3</v>
      </c>
      <c r="AU231" s="17">
        <v>4.1545239365075801E-3</v>
      </c>
      <c r="AV231" s="17">
        <v>3.2096267162903799E-2</v>
      </c>
      <c r="AW231" s="17">
        <v>2.4899536099361702E-3</v>
      </c>
      <c r="AX231" s="17">
        <v>2.0823964766755699E-3</v>
      </c>
      <c r="AY231" s="17">
        <v>2.3052385074031598E-2</v>
      </c>
      <c r="AZ231" s="17">
        <v>1.28933766061596E-2</v>
      </c>
      <c r="BA231" s="17">
        <v>2.25656681949222E-2</v>
      </c>
      <c r="BB231" s="17">
        <v>1.7608518893154498E-2</v>
      </c>
      <c r="BC231" s="17"/>
      <c r="BD231" s="17">
        <v>1.9265987687016799E-2</v>
      </c>
      <c r="BE231" s="17">
        <v>1.29784142655366E-2</v>
      </c>
      <c r="BF231" s="17">
        <v>2.2681584872341599E-2</v>
      </c>
      <c r="BG231" s="17"/>
      <c r="BH231" s="17">
        <v>1.7783707172846001E-2</v>
      </c>
      <c r="BI231" s="17">
        <v>1.5916426898196001E-2</v>
      </c>
      <c r="BJ231" s="17">
        <v>1.8470495613342099E-2</v>
      </c>
      <c r="BK231" s="17"/>
      <c r="BL231" s="17">
        <v>2.2935142322759401E-2</v>
      </c>
      <c r="BM231" s="17">
        <v>6.2812255673064098E-3</v>
      </c>
      <c r="BN231" s="17">
        <v>2.3719022084728099E-2</v>
      </c>
      <c r="BO231" s="17"/>
      <c r="BP231" s="17">
        <v>1.08273697806532E-2</v>
      </c>
      <c r="BQ231" s="17">
        <v>2.2437162316714301E-2</v>
      </c>
      <c r="BR231" s="17"/>
      <c r="BS231" s="17">
        <v>2.1914780482039799E-2</v>
      </c>
      <c r="BT231" s="17">
        <v>5.91035838725186E-3</v>
      </c>
      <c r="BU231" s="17">
        <v>1.9323301291821901E-2</v>
      </c>
      <c r="BV231" s="17">
        <v>2.3946293928659702E-2</v>
      </c>
      <c r="BW231" s="17"/>
      <c r="BX231" s="17">
        <v>1.9244815889715002E-2</v>
      </c>
      <c r="BY231" s="17">
        <v>1.43962012570302E-2</v>
      </c>
      <c r="BZ231" s="17">
        <v>2.0469166289836901E-2</v>
      </c>
      <c r="CA231" s="17"/>
      <c r="CB231" s="17">
        <v>8.2866631996724206E-3</v>
      </c>
      <c r="CC231" s="17">
        <v>1.2741405776372901E-2</v>
      </c>
      <c r="CD231" s="17">
        <v>2.26761420189408E-2</v>
      </c>
      <c r="CE231" s="17">
        <v>2.01788763423656E-2</v>
      </c>
      <c r="CF231" s="17">
        <v>1.7856189684022802E-2</v>
      </c>
      <c r="CG231" s="17">
        <v>4.0683774441363701E-2</v>
      </c>
      <c r="CH231" s="17"/>
      <c r="CI231" s="17">
        <v>2.9387191593430499E-2</v>
      </c>
      <c r="CJ231" s="17">
        <v>2.0180190359270201E-2</v>
      </c>
      <c r="CK231" s="17">
        <v>3.4463411175770099E-2</v>
      </c>
      <c r="CL231" s="17">
        <v>1.4027624372113299E-2</v>
      </c>
    </row>
    <row r="232" spans="2:90" x14ac:dyDescent="0.35">
      <c r="B232" t="s">
        <v>201</v>
      </c>
      <c r="C232" s="17">
        <v>6.8264387025614701E-2</v>
      </c>
      <c r="D232" s="17">
        <v>7.8332936596176003E-2</v>
      </c>
      <c r="E232" s="17">
        <v>5.6901871465446098E-2</v>
      </c>
      <c r="F232" s="17"/>
      <c r="G232" s="17">
        <v>3.0493691433616198E-2</v>
      </c>
      <c r="H232" s="17">
        <v>3.42238805845827E-2</v>
      </c>
      <c r="I232" s="17">
        <v>0.114335353809413</v>
      </c>
      <c r="J232" s="17">
        <v>7.1138251549271003E-2</v>
      </c>
      <c r="K232" s="17">
        <v>4.7537694776042597E-2</v>
      </c>
      <c r="L232" s="17">
        <v>9.7894304182170794E-2</v>
      </c>
      <c r="M232" s="17">
        <v>7.7581517382356802E-2</v>
      </c>
      <c r="N232" s="17">
        <v>4.6518640369470503E-2</v>
      </c>
      <c r="O232" s="17">
        <v>9.2862279767485401E-2</v>
      </c>
      <c r="P232" s="17"/>
      <c r="Q232" s="17">
        <v>6.3569270343365597E-2</v>
      </c>
      <c r="R232" s="17">
        <v>5.0213702348172899E-2</v>
      </c>
      <c r="S232" s="17">
        <v>3.5588088710592498E-2</v>
      </c>
      <c r="T232" s="17">
        <v>6.9489005636401605E-2</v>
      </c>
      <c r="U232" s="17"/>
      <c r="V232" s="17">
        <v>7.7975439929917498E-2</v>
      </c>
      <c r="W232" s="17">
        <v>5.4004835259839699E-2</v>
      </c>
      <c r="X232" s="17">
        <v>5.2151235470485897E-2</v>
      </c>
      <c r="Y232" s="17">
        <v>7.3035761509634603E-2</v>
      </c>
      <c r="Z232" s="17">
        <v>6.9036659937954103E-2</v>
      </c>
      <c r="AA232" s="17">
        <v>9.3816394614395504E-2</v>
      </c>
      <c r="AB232" s="17">
        <v>6.6168504027696098E-2</v>
      </c>
      <c r="AC232" s="17">
        <v>8.0278755483002895E-2</v>
      </c>
      <c r="AD232" s="17">
        <v>5.7692800891087602E-2</v>
      </c>
      <c r="AE232" s="17"/>
      <c r="AF232" s="17">
        <v>7.3926975379008802E-2</v>
      </c>
      <c r="AG232" s="17">
        <v>6.1430979268172703E-2</v>
      </c>
      <c r="AH232" s="17">
        <v>9.2309411871432906E-2</v>
      </c>
      <c r="AI232" s="17">
        <v>3.6538048790147298E-2</v>
      </c>
      <c r="AJ232" s="17">
        <v>5.5746452368575901E-2</v>
      </c>
      <c r="AK232" s="17">
        <v>7.2617675752637306E-2</v>
      </c>
      <c r="AL232" s="17"/>
      <c r="AM232" s="17">
        <v>0.14026229309945801</v>
      </c>
      <c r="AN232" s="17">
        <v>7.9329071124683195E-2</v>
      </c>
      <c r="AO232" s="17">
        <v>0.138980748475977</v>
      </c>
      <c r="AP232" s="17">
        <v>0.102867893152889</v>
      </c>
      <c r="AQ232" s="17">
        <v>8.2761019373380706E-2</v>
      </c>
      <c r="AR232" s="17">
        <v>7.8305231514148005E-2</v>
      </c>
      <c r="AS232" s="17">
        <v>8.7698995831176005E-2</v>
      </c>
      <c r="AT232" s="17">
        <v>3.0761015451577001E-2</v>
      </c>
      <c r="AU232" s="17">
        <v>3.2238768946646498E-2</v>
      </c>
      <c r="AV232" s="17">
        <v>2.23352097373807E-2</v>
      </c>
      <c r="AW232" s="17">
        <v>3.2522206686381797E-2</v>
      </c>
      <c r="AX232" s="17">
        <v>6.3275441384854705E-2</v>
      </c>
      <c r="AY232" s="17">
        <v>1.0661651271907401E-2</v>
      </c>
      <c r="AZ232" s="17">
        <v>5.8217453229120301E-2</v>
      </c>
      <c r="BA232" s="17">
        <v>9.2502379739272306E-2</v>
      </c>
      <c r="BB232" s="17">
        <v>5.1440817435452701E-2</v>
      </c>
      <c r="BC232" s="17"/>
      <c r="BD232" s="17">
        <v>6.5656181111667503E-2</v>
      </c>
      <c r="BE232" s="17">
        <v>4.1106064243437102E-2</v>
      </c>
      <c r="BF232" s="17">
        <v>8.3965118049030202E-2</v>
      </c>
      <c r="BG232" s="17"/>
      <c r="BH232" s="17">
        <v>6.3013075705871197E-2</v>
      </c>
      <c r="BI232" s="17">
        <v>6.0988011103692202E-2</v>
      </c>
      <c r="BJ232" s="17">
        <v>8.4116936969133194E-2</v>
      </c>
      <c r="BK232" s="17"/>
      <c r="BL232" s="17">
        <v>7.0758116450108197E-2</v>
      </c>
      <c r="BM232" s="17">
        <v>4.5423585501480603E-2</v>
      </c>
      <c r="BN232" s="17">
        <v>7.4488614836759906E-2</v>
      </c>
      <c r="BO232" s="17"/>
      <c r="BP232" s="17">
        <v>5.28770888307818E-2</v>
      </c>
      <c r="BQ232" s="17">
        <v>7.1795841092961193E-2</v>
      </c>
      <c r="BR232" s="17"/>
      <c r="BS232" s="17">
        <v>5.7717631450312903E-2</v>
      </c>
      <c r="BT232" s="17">
        <v>7.6210882870681396E-2</v>
      </c>
      <c r="BU232" s="17">
        <v>5.5165585364914498E-2</v>
      </c>
      <c r="BV232" s="17">
        <v>7.5076955766273296E-2</v>
      </c>
      <c r="BW232" s="17"/>
      <c r="BX232" s="17">
        <v>6.8773412550900706E-2</v>
      </c>
      <c r="BY232" s="17">
        <v>6.8699864308947506E-2</v>
      </c>
      <c r="BZ232" s="17">
        <v>6.81871984158927E-2</v>
      </c>
      <c r="CA232" s="17"/>
      <c r="CB232" s="17">
        <v>3.7994887750343501E-2</v>
      </c>
      <c r="CC232" s="17">
        <v>3.4683878381542001E-2</v>
      </c>
      <c r="CD232" s="17">
        <v>8.4377273674769701E-2</v>
      </c>
      <c r="CE232" s="17">
        <v>5.7273866140618197E-2</v>
      </c>
      <c r="CF232" s="17">
        <v>4.0698787384788201E-2</v>
      </c>
      <c r="CG232" s="17">
        <v>0.15589212623037099</v>
      </c>
      <c r="CH232" s="17"/>
      <c r="CI232" s="17">
        <v>7.7133694975512396E-2</v>
      </c>
      <c r="CJ232" s="17">
        <v>7.4221742013398595E-2</v>
      </c>
      <c r="CK232" s="17">
        <v>8.9795384956920493E-2</v>
      </c>
      <c r="CL232" s="17">
        <v>5.7030131669943897E-2</v>
      </c>
    </row>
    <row r="233" spans="2:90" x14ac:dyDescent="0.35">
      <c r="B233" t="s">
        <v>202</v>
      </c>
      <c r="C233" s="17">
        <v>0.79909057375244896</v>
      </c>
      <c r="D233" s="17">
        <v>0.79470056936643096</v>
      </c>
      <c r="E233" s="17">
        <v>0.80272816099022604</v>
      </c>
      <c r="F233" s="17"/>
      <c r="G233" s="17">
        <v>0.88988768206405899</v>
      </c>
      <c r="H233" s="17">
        <v>0.86717030079596502</v>
      </c>
      <c r="I233" s="17">
        <v>0.76150077557558804</v>
      </c>
      <c r="J233" s="17">
        <v>0.80009673854597196</v>
      </c>
      <c r="K233" s="17">
        <v>0.83764432755995499</v>
      </c>
      <c r="L233" s="17">
        <v>0.79144732497447801</v>
      </c>
      <c r="M233" s="17">
        <v>0.79301522288904902</v>
      </c>
      <c r="N233" s="17">
        <v>0.76909761385124897</v>
      </c>
      <c r="O233" s="17">
        <v>0.69677268296625405</v>
      </c>
      <c r="P233" s="17"/>
      <c r="Q233" s="17">
        <v>0.80513382975562298</v>
      </c>
      <c r="R233" s="17">
        <v>0.80068501853208296</v>
      </c>
      <c r="S233" s="17">
        <v>0.81079795363152496</v>
      </c>
      <c r="T233" s="17">
        <v>0.79951226264922504</v>
      </c>
      <c r="U233" s="17"/>
      <c r="V233" s="17">
        <v>0.79222764340158902</v>
      </c>
      <c r="W233" s="17">
        <v>0.84471898110458499</v>
      </c>
      <c r="X233" s="17">
        <v>0.84903113164430499</v>
      </c>
      <c r="Y233" s="17">
        <v>0.78556377279429401</v>
      </c>
      <c r="Z233" s="17">
        <v>0.74491322621752998</v>
      </c>
      <c r="AA233" s="17">
        <v>0.73709849234303504</v>
      </c>
      <c r="AB233" s="17">
        <v>0.78594762253217698</v>
      </c>
      <c r="AC233" s="17">
        <v>0.80318532566204204</v>
      </c>
      <c r="AD233" s="17">
        <v>0.82332115915279303</v>
      </c>
      <c r="AE233" s="17"/>
      <c r="AF233" s="17">
        <v>0.77002970637432899</v>
      </c>
      <c r="AG233" s="17">
        <v>0.83313593655365803</v>
      </c>
      <c r="AH233" s="17">
        <v>0.81388102976298704</v>
      </c>
      <c r="AI233" s="17">
        <v>0.81114022034295397</v>
      </c>
      <c r="AJ233" s="17">
        <v>0.80726901682641705</v>
      </c>
      <c r="AK233" s="17">
        <v>0.79036179987717303</v>
      </c>
      <c r="AL233" s="17"/>
      <c r="AM233" s="17">
        <v>0.72808046536320803</v>
      </c>
      <c r="AN233" s="17">
        <v>0.70641228530252598</v>
      </c>
      <c r="AO233" s="17">
        <v>0.70281364740877195</v>
      </c>
      <c r="AP233" s="17">
        <v>0.76267240380191204</v>
      </c>
      <c r="AQ233" s="17">
        <v>0.77184632211563697</v>
      </c>
      <c r="AR233" s="17">
        <v>0.74730588046453295</v>
      </c>
      <c r="AS233" s="17">
        <v>0.77739084274584702</v>
      </c>
      <c r="AT233" s="17">
        <v>0.86547337256900003</v>
      </c>
      <c r="AU233" s="17">
        <v>0.873861577010006</v>
      </c>
      <c r="AV233" s="17">
        <v>0.8575200842706</v>
      </c>
      <c r="AW233" s="17">
        <v>0.87769842538679899</v>
      </c>
      <c r="AX233" s="17">
        <v>0.86147900560547896</v>
      </c>
      <c r="AY233" s="17">
        <v>0.88684321763090301</v>
      </c>
      <c r="AZ233" s="17">
        <v>0.801397680976768</v>
      </c>
      <c r="BA233" s="17">
        <v>0.72238244680462005</v>
      </c>
      <c r="BB233" s="17">
        <v>0.90103865303022301</v>
      </c>
      <c r="BC233" s="17"/>
      <c r="BD233" s="17">
        <v>0.82024372182425198</v>
      </c>
      <c r="BE233" s="17">
        <v>0.85493395573586795</v>
      </c>
      <c r="BF233" s="17">
        <v>0.75727106152386503</v>
      </c>
      <c r="BG233" s="17"/>
      <c r="BH233" s="17">
        <v>0.81673350820999802</v>
      </c>
      <c r="BI233" s="17">
        <v>0.81559747527590998</v>
      </c>
      <c r="BJ233" s="17">
        <v>0.79980611456052997</v>
      </c>
      <c r="BK233" s="17"/>
      <c r="BL233" s="17">
        <v>0.77930015667353303</v>
      </c>
      <c r="BM233" s="17">
        <v>0.85148848369205199</v>
      </c>
      <c r="BN233" s="17">
        <v>0.80097221857766698</v>
      </c>
      <c r="BO233" s="17"/>
      <c r="BP233" s="17">
        <v>0.84334135838711899</v>
      </c>
      <c r="BQ233" s="17">
        <v>0.77722638316181503</v>
      </c>
      <c r="BR233" s="17"/>
      <c r="BS233" s="17">
        <v>0.83303294888446699</v>
      </c>
      <c r="BT233" s="17">
        <v>0.81323045137289596</v>
      </c>
      <c r="BU233" s="17">
        <v>0.790444390931344</v>
      </c>
      <c r="BV233" s="17">
        <v>0.80389479296404998</v>
      </c>
      <c r="BW233" s="17"/>
      <c r="BX233" s="17">
        <v>0.79559996323777005</v>
      </c>
      <c r="BY233" s="17">
        <v>0.82284369937047297</v>
      </c>
      <c r="BZ233" s="17">
        <v>0.797976745925283</v>
      </c>
      <c r="CA233" s="17"/>
      <c r="CB233" s="17">
        <v>0.88769671729215305</v>
      </c>
      <c r="CC233" s="17">
        <v>0.91034044210724396</v>
      </c>
      <c r="CD233" s="17">
        <v>0.75386946285155398</v>
      </c>
      <c r="CE233" s="17">
        <v>0.84042296192701005</v>
      </c>
      <c r="CF233" s="17">
        <v>0.87665705452234899</v>
      </c>
      <c r="CG233" s="17">
        <v>0.51695067901285097</v>
      </c>
      <c r="CH233" s="17"/>
      <c r="CI233" s="17">
        <v>0.81406372783152303</v>
      </c>
      <c r="CJ233" s="17">
        <v>0.82764978604956996</v>
      </c>
      <c r="CK233" s="17">
        <v>0.57319028713291797</v>
      </c>
      <c r="CL233" s="17">
        <v>0.83901518546601195</v>
      </c>
    </row>
    <row r="234" spans="2:90" x14ac:dyDescent="0.35">
      <c r="B234" t="s">
        <v>113</v>
      </c>
      <c r="C234" s="17">
        <v>0.73082618672683397</v>
      </c>
      <c r="D234" s="17">
        <v>0.71636763277025495</v>
      </c>
      <c r="E234" s="17">
        <v>0.74582628952478003</v>
      </c>
      <c r="F234" s="17"/>
      <c r="G234" s="17">
        <v>0.85939399063044197</v>
      </c>
      <c r="H234" s="17">
        <v>0.83294642021138299</v>
      </c>
      <c r="I234" s="17">
        <v>0.64716542176617498</v>
      </c>
      <c r="J234" s="17">
        <v>0.72895848699670096</v>
      </c>
      <c r="K234" s="17">
        <v>0.79010663278391302</v>
      </c>
      <c r="L234" s="17">
        <v>0.69355302079230696</v>
      </c>
      <c r="M234" s="17">
        <v>0.71543370550669205</v>
      </c>
      <c r="N234" s="17">
        <v>0.72257897348177802</v>
      </c>
      <c r="O234" s="17">
        <v>0.60391040319876899</v>
      </c>
      <c r="P234" s="17"/>
      <c r="Q234" s="17">
        <v>0.74156455941225696</v>
      </c>
      <c r="R234" s="17">
        <v>0.75047131618391005</v>
      </c>
      <c r="S234" s="17">
        <v>0.77520986492093202</v>
      </c>
      <c r="T234" s="17">
        <v>0.730023257012823</v>
      </c>
      <c r="U234" s="17"/>
      <c r="V234" s="17">
        <v>0.71425220347167195</v>
      </c>
      <c r="W234" s="17">
        <v>0.79071414584474498</v>
      </c>
      <c r="X234" s="17">
        <v>0.79687989617381905</v>
      </c>
      <c r="Y234" s="17">
        <v>0.71252801128466003</v>
      </c>
      <c r="Z234" s="17">
        <v>0.67587656627957604</v>
      </c>
      <c r="AA234" s="17">
        <v>0.64328209772863898</v>
      </c>
      <c r="AB234" s="17">
        <v>0.71977911850448095</v>
      </c>
      <c r="AC234" s="17">
        <v>0.72290657017903903</v>
      </c>
      <c r="AD234" s="17">
        <v>0.76562835826170605</v>
      </c>
      <c r="AE234" s="17"/>
      <c r="AF234" s="17">
        <v>0.69610273099532005</v>
      </c>
      <c r="AG234" s="17">
        <v>0.77170495728548505</v>
      </c>
      <c r="AH234" s="17">
        <v>0.721571617891554</v>
      </c>
      <c r="AI234" s="17">
        <v>0.77460217155280697</v>
      </c>
      <c r="AJ234" s="17">
        <v>0.75152256445784105</v>
      </c>
      <c r="AK234" s="17">
        <v>0.71774412412453603</v>
      </c>
      <c r="AL234" s="17"/>
      <c r="AM234" s="17">
        <v>0.58781817226374999</v>
      </c>
      <c r="AN234" s="17">
        <v>0.62708321417784296</v>
      </c>
      <c r="AO234" s="17">
        <v>0.56383289893279498</v>
      </c>
      <c r="AP234" s="17">
        <v>0.65980451064902301</v>
      </c>
      <c r="AQ234" s="17">
        <v>0.68908530274225599</v>
      </c>
      <c r="AR234" s="17">
        <v>0.66900064895038502</v>
      </c>
      <c r="AS234" s="17">
        <v>0.689691846914671</v>
      </c>
      <c r="AT234" s="17">
        <v>0.83471235711742298</v>
      </c>
      <c r="AU234" s="17">
        <v>0.84162280806335898</v>
      </c>
      <c r="AV234" s="17">
        <v>0.83518487453321899</v>
      </c>
      <c r="AW234" s="17">
        <v>0.84517621870041704</v>
      </c>
      <c r="AX234" s="17">
        <v>0.79820356422062499</v>
      </c>
      <c r="AY234" s="17">
        <v>0.87618156635899602</v>
      </c>
      <c r="AZ234" s="17">
        <v>0.74318022774764803</v>
      </c>
      <c r="BA234" s="17">
        <v>0.62988006706534805</v>
      </c>
      <c r="BB234" s="17">
        <v>0.84959783559476998</v>
      </c>
      <c r="BC234" s="17"/>
      <c r="BD234" s="17">
        <v>0.75458754071258405</v>
      </c>
      <c r="BE234" s="17">
        <v>0.81382789149243095</v>
      </c>
      <c r="BF234" s="17">
        <v>0.67330594347483497</v>
      </c>
      <c r="BG234" s="17"/>
      <c r="BH234" s="17">
        <v>0.75372043250412701</v>
      </c>
      <c r="BI234" s="17">
        <v>0.75460946417221797</v>
      </c>
      <c r="BJ234" s="17">
        <v>0.71568917759139705</v>
      </c>
      <c r="BK234" s="17"/>
      <c r="BL234" s="17">
        <v>0.70854204022342504</v>
      </c>
      <c r="BM234" s="17">
        <v>0.80606489819057103</v>
      </c>
      <c r="BN234" s="17">
        <v>0.72648360374090704</v>
      </c>
      <c r="BO234" s="17"/>
      <c r="BP234" s="17">
        <v>0.79046426955633697</v>
      </c>
      <c r="BQ234" s="17">
        <v>0.70543054206885403</v>
      </c>
      <c r="BR234" s="17"/>
      <c r="BS234" s="17">
        <v>0.77531531743415405</v>
      </c>
      <c r="BT234" s="17">
        <v>0.73701956850221395</v>
      </c>
      <c r="BU234" s="17">
        <v>0.73527880556642999</v>
      </c>
      <c r="BV234" s="17">
        <v>0.72881783719777604</v>
      </c>
      <c r="BW234" s="17"/>
      <c r="BX234" s="17">
        <v>0.72682655068686897</v>
      </c>
      <c r="BY234" s="17">
        <v>0.75414383506152505</v>
      </c>
      <c r="BZ234" s="17">
        <v>0.72978954750938996</v>
      </c>
      <c r="CA234" s="17"/>
      <c r="CB234" s="17">
        <v>0.84970182954180895</v>
      </c>
      <c r="CC234" s="17">
        <v>0.875656563725702</v>
      </c>
      <c r="CD234" s="17">
        <v>0.66949218917678399</v>
      </c>
      <c r="CE234" s="17">
        <v>0.78314909578639202</v>
      </c>
      <c r="CF234" s="17">
        <v>0.83595826713756105</v>
      </c>
      <c r="CG234" s="17">
        <v>0.36105855278248</v>
      </c>
      <c r="CH234" s="17"/>
      <c r="CI234" s="17">
        <v>0.73693003285601</v>
      </c>
      <c r="CJ234" s="17">
        <v>0.75342804403617103</v>
      </c>
      <c r="CK234" s="17">
        <v>0.48339490217599801</v>
      </c>
      <c r="CL234" s="17">
        <v>0.78198505379606797</v>
      </c>
    </row>
    <row r="235" spans="2:90" x14ac:dyDescent="0.35"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</row>
    <row r="236" spans="2:90" x14ac:dyDescent="0.35">
      <c r="B236" s="6" t="s">
        <v>206</v>
      </c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</row>
    <row r="237" spans="2:90" x14ac:dyDescent="0.35">
      <c r="B237" s="24" t="s">
        <v>130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</row>
    <row r="238" spans="2:90" x14ac:dyDescent="0.35">
      <c r="B238" t="s">
        <v>196</v>
      </c>
      <c r="C238" s="17">
        <v>0.19346256470789999</v>
      </c>
      <c r="D238" s="17">
        <v>0.204245802208746</v>
      </c>
      <c r="E238" s="17">
        <v>0.18501598650183301</v>
      </c>
      <c r="F238" s="17"/>
      <c r="G238" s="17">
        <v>0.27092687789374398</v>
      </c>
      <c r="H238" s="17">
        <v>0.23756955853050901</v>
      </c>
      <c r="I238" s="17">
        <v>0.178551984415487</v>
      </c>
      <c r="J238" s="17">
        <v>0.140213035798953</v>
      </c>
      <c r="K238" s="17">
        <v>0.19080865171373501</v>
      </c>
      <c r="L238" s="17">
        <v>0.17985158219510899</v>
      </c>
      <c r="M238" s="17">
        <v>0.180915544025888</v>
      </c>
      <c r="N238" s="17">
        <v>0.195086138782845</v>
      </c>
      <c r="O238" s="17">
        <v>0.170984277954359</v>
      </c>
      <c r="P238" s="17"/>
      <c r="Q238" s="17">
        <v>0.223002146586434</v>
      </c>
      <c r="R238" s="17">
        <v>0.25174153199618698</v>
      </c>
      <c r="S238" s="17">
        <v>0.182904100416907</v>
      </c>
      <c r="T238" s="17">
        <v>0.189226475226458</v>
      </c>
      <c r="U238" s="17"/>
      <c r="V238" s="17">
        <v>0.24206634234046001</v>
      </c>
      <c r="W238" s="17">
        <v>0.20731646350854999</v>
      </c>
      <c r="X238" s="17">
        <v>0.12968027296515</v>
      </c>
      <c r="Y238" s="17">
        <v>0.22838167283807101</v>
      </c>
      <c r="Z238" s="17">
        <v>0.177058156320648</v>
      </c>
      <c r="AA238" s="17">
        <v>0.17311316173052399</v>
      </c>
      <c r="AB238" s="17">
        <v>0.140920195737922</v>
      </c>
      <c r="AC238" s="17">
        <v>0.17416548212338201</v>
      </c>
      <c r="AD238" s="17">
        <v>0.21050377649723101</v>
      </c>
      <c r="AE238" s="17"/>
      <c r="AF238" s="17">
        <v>0.16512326435396499</v>
      </c>
      <c r="AG238" s="17">
        <v>0.20483229370315001</v>
      </c>
      <c r="AH238" s="17">
        <v>0.18569622913912401</v>
      </c>
      <c r="AI238" s="17">
        <v>0.18028988719811001</v>
      </c>
      <c r="AJ238" s="17">
        <v>0.20074494769623799</v>
      </c>
      <c r="AK238" s="17">
        <v>0.206444805394537</v>
      </c>
      <c r="AL238" s="17"/>
      <c r="AM238" s="17">
        <v>0.23592197031700901</v>
      </c>
      <c r="AN238" s="17">
        <v>0.124790952960099</v>
      </c>
      <c r="AO238" s="17">
        <v>0.163822912170731</v>
      </c>
      <c r="AP238" s="17">
        <v>0.131626924477864</v>
      </c>
      <c r="AQ238" s="17">
        <v>0.16209252208019401</v>
      </c>
      <c r="AR238" s="17">
        <v>0.14833602903900101</v>
      </c>
      <c r="AS238" s="17">
        <v>0.16636537824116501</v>
      </c>
      <c r="AT238" s="17">
        <v>0.22946230472243201</v>
      </c>
      <c r="AU238" s="17">
        <v>0.23902274826361999</v>
      </c>
      <c r="AV238" s="17">
        <v>0.19623761562828099</v>
      </c>
      <c r="AW238" s="17">
        <v>0.16065453775073499</v>
      </c>
      <c r="AX238" s="17">
        <v>0.2562302448039</v>
      </c>
      <c r="AY238" s="17">
        <v>0.28195745246168702</v>
      </c>
      <c r="AZ238" s="17">
        <v>0.19136087438972499</v>
      </c>
      <c r="BA238" s="17">
        <v>0.17323271146779401</v>
      </c>
      <c r="BB238" s="17">
        <v>0.367959785091789</v>
      </c>
      <c r="BC238" s="17"/>
      <c r="BD238" s="17">
        <v>0.18874083646510001</v>
      </c>
      <c r="BE238" s="17">
        <v>0.21910873563277999</v>
      </c>
      <c r="BF238" s="17">
        <v>0.18112078190752401</v>
      </c>
      <c r="BG238" s="17"/>
      <c r="BH238" s="17">
        <v>0.194978196098819</v>
      </c>
      <c r="BI238" s="17">
        <v>0.25589317076169998</v>
      </c>
      <c r="BJ238" s="17">
        <v>0.17571783731628199</v>
      </c>
      <c r="BK238" s="17"/>
      <c r="BL238" s="17">
        <v>0.173053936399238</v>
      </c>
      <c r="BM238" s="17">
        <v>0.203272277990864</v>
      </c>
      <c r="BN238" s="17">
        <v>0.20792892636642299</v>
      </c>
      <c r="BO238" s="17"/>
      <c r="BP238" s="17">
        <v>0.21529815240706901</v>
      </c>
      <c r="BQ238" s="17">
        <v>0.18650541013404301</v>
      </c>
      <c r="BR238" s="17"/>
      <c r="BS238" s="17">
        <v>0.16422937219859099</v>
      </c>
      <c r="BT238" s="17">
        <v>0.18890842614373099</v>
      </c>
      <c r="BU238" s="17">
        <v>0.15102075031261999</v>
      </c>
      <c r="BV238" s="17">
        <v>0.237183107259651</v>
      </c>
      <c r="BW238" s="17"/>
      <c r="BX238" s="17">
        <v>0.20081294476061101</v>
      </c>
      <c r="BY238" s="17">
        <v>0.192395151545287</v>
      </c>
      <c r="BZ238" s="17">
        <v>0.19279996656788001</v>
      </c>
      <c r="CA238" s="17"/>
      <c r="CB238" s="17">
        <v>0.144596995369245</v>
      </c>
      <c r="CC238" s="17">
        <v>0.39173252799013197</v>
      </c>
      <c r="CD238" s="17">
        <v>8.2640789341745305E-2</v>
      </c>
      <c r="CE238" s="17">
        <v>0.22117015183128999</v>
      </c>
      <c r="CF238" s="17">
        <v>0.27402632418477701</v>
      </c>
      <c r="CG238" s="17">
        <v>8.49029367197357E-2</v>
      </c>
      <c r="CH238" s="17"/>
      <c r="CI238" s="17">
        <v>0.244022734836081</v>
      </c>
      <c r="CJ238" s="17">
        <v>0.19790701956054199</v>
      </c>
      <c r="CK238" s="17">
        <v>9.2528276760496006E-2</v>
      </c>
      <c r="CL238" s="17">
        <v>0.20636367538473899</v>
      </c>
    </row>
    <row r="239" spans="2:90" x14ac:dyDescent="0.35">
      <c r="B239" t="s">
        <v>197</v>
      </c>
      <c r="C239" s="17">
        <v>0.26603144737816597</v>
      </c>
      <c r="D239" s="17">
        <v>0.24325251109642201</v>
      </c>
      <c r="E239" s="17">
        <v>0.29029645647464503</v>
      </c>
      <c r="F239" s="17"/>
      <c r="G239" s="17">
        <v>0.232068622816029</v>
      </c>
      <c r="H239" s="17">
        <v>0.33688944265112097</v>
      </c>
      <c r="I239" s="17">
        <v>0.25154986557206099</v>
      </c>
      <c r="J239" s="17">
        <v>0.32143306914792802</v>
      </c>
      <c r="K239" s="17">
        <v>0.25987288876943099</v>
      </c>
      <c r="L239" s="17">
        <v>0.22738127189124499</v>
      </c>
      <c r="M239" s="17">
        <v>0.31034894853842399</v>
      </c>
      <c r="N239" s="17">
        <v>0.25186331141821</v>
      </c>
      <c r="O239" s="17">
        <v>0.20924534800525199</v>
      </c>
      <c r="P239" s="17"/>
      <c r="Q239" s="17">
        <v>0.25905660319698198</v>
      </c>
      <c r="R239" s="17">
        <v>0.23799909337259001</v>
      </c>
      <c r="S239" s="17">
        <v>0.22805815399313301</v>
      </c>
      <c r="T239" s="17">
        <v>0.27072772170688097</v>
      </c>
      <c r="U239" s="17"/>
      <c r="V239" s="17">
        <v>0.22603005730725401</v>
      </c>
      <c r="W239" s="17">
        <v>0.28149815673953898</v>
      </c>
      <c r="X239" s="17">
        <v>0.34081422339812001</v>
      </c>
      <c r="Y239" s="17">
        <v>0.21406931260995399</v>
      </c>
      <c r="Z239" s="17">
        <v>0.204674061950787</v>
      </c>
      <c r="AA239" s="17">
        <v>0.299583333215382</v>
      </c>
      <c r="AB239" s="17">
        <v>0.30514136574761302</v>
      </c>
      <c r="AC239" s="17">
        <v>0.34224297509866702</v>
      </c>
      <c r="AD239" s="17">
        <v>0.243005742668711</v>
      </c>
      <c r="AE239" s="17"/>
      <c r="AF239" s="17">
        <v>0.26839121006042399</v>
      </c>
      <c r="AG239" s="17">
        <v>0.28307612580041602</v>
      </c>
      <c r="AH239" s="17">
        <v>0.292116836001865</v>
      </c>
      <c r="AI239" s="17">
        <v>0.242043432008683</v>
      </c>
      <c r="AJ239" s="17">
        <v>0.29166028427971402</v>
      </c>
      <c r="AK239" s="17">
        <v>0.235296627561591</v>
      </c>
      <c r="AL239" s="17"/>
      <c r="AM239" s="17">
        <v>0.16091931075801899</v>
      </c>
      <c r="AN239" s="17">
        <v>0.20086818974647699</v>
      </c>
      <c r="AO239" s="17">
        <v>0.16503718283819499</v>
      </c>
      <c r="AP239" s="17">
        <v>0.330354743749395</v>
      </c>
      <c r="AQ239" s="17">
        <v>0.24957788370139999</v>
      </c>
      <c r="AR239" s="17">
        <v>0.28957281499885501</v>
      </c>
      <c r="AS239" s="17">
        <v>0.29604541875212798</v>
      </c>
      <c r="AT239" s="17">
        <v>0.25674203953708502</v>
      </c>
      <c r="AU239" s="17">
        <v>0.26995484324292601</v>
      </c>
      <c r="AV239" s="17">
        <v>0.36323005863130903</v>
      </c>
      <c r="AW239" s="17">
        <v>0.38415589477030299</v>
      </c>
      <c r="AX239" s="17">
        <v>0.215918373684578</v>
      </c>
      <c r="AY239" s="17">
        <v>0.28917842709194203</v>
      </c>
      <c r="AZ239" s="17">
        <v>0.27158490970327298</v>
      </c>
      <c r="BA239" s="17">
        <v>0.34082248506444601</v>
      </c>
      <c r="BB239" s="17">
        <v>0.25674518633628002</v>
      </c>
      <c r="BC239" s="17"/>
      <c r="BD239" s="17">
        <v>0.28558709954268002</v>
      </c>
      <c r="BE239" s="17">
        <v>0.26785959018167499</v>
      </c>
      <c r="BF239" s="17">
        <v>0.252749339506808</v>
      </c>
      <c r="BG239" s="17"/>
      <c r="BH239" s="17">
        <v>0.28307787411463498</v>
      </c>
      <c r="BI239" s="17">
        <v>0.23660577505365299</v>
      </c>
      <c r="BJ239" s="17">
        <v>0.275036058077548</v>
      </c>
      <c r="BK239" s="17"/>
      <c r="BL239" s="17">
        <v>0.19579607782162201</v>
      </c>
      <c r="BM239" s="17">
        <v>0.29233113362429097</v>
      </c>
      <c r="BN239" s="17">
        <v>0.24040520199454499</v>
      </c>
      <c r="BO239" s="17"/>
      <c r="BP239" s="17">
        <v>0.28827116032006</v>
      </c>
      <c r="BQ239" s="17">
        <v>0.249341456481045</v>
      </c>
      <c r="BR239" s="17"/>
      <c r="BS239" s="17">
        <v>0.29775041769240101</v>
      </c>
      <c r="BT239" s="17">
        <v>0.25850735717224299</v>
      </c>
      <c r="BU239" s="17">
        <v>0.26819859687485198</v>
      </c>
      <c r="BV239" s="17">
        <v>0.26732674286431302</v>
      </c>
      <c r="BW239" s="17"/>
      <c r="BX239" s="17">
        <v>0.24989933796296501</v>
      </c>
      <c r="BY239" s="17">
        <v>0.33867611091793698</v>
      </c>
      <c r="BZ239" s="17">
        <v>0.263165592739591</v>
      </c>
      <c r="CA239" s="17"/>
      <c r="CB239" s="17">
        <v>0.31154940051596602</v>
      </c>
      <c r="CC239" s="17">
        <v>0.27724457689689902</v>
      </c>
      <c r="CD239" s="17">
        <v>0.238629455396388</v>
      </c>
      <c r="CE239" s="17">
        <v>0.34402176404651402</v>
      </c>
      <c r="CF239" s="17">
        <v>0.22504196471054899</v>
      </c>
      <c r="CG239" s="17">
        <v>0.185570492078899</v>
      </c>
      <c r="CH239" s="17"/>
      <c r="CI239" s="17">
        <v>0.27823067846245497</v>
      </c>
      <c r="CJ239" s="17">
        <v>0.23195955729095299</v>
      </c>
      <c r="CK239" s="17">
        <v>0.202670602863875</v>
      </c>
      <c r="CL239" s="17">
        <v>0.300254257117193</v>
      </c>
    </row>
    <row r="240" spans="2:90" x14ac:dyDescent="0.35">
      <c r="B240" t="s">
        <v>198</v>
      </c>
      <c r="C240" s="17">
        <v>0.21853895679906599</v>
      </c>
      <c r="D240" s="17">
        <v>0.22643581965225801</v>
      </c>
      <c r="E240" s="17">
        <v>0.210517021616282</v>
      </c>
      <c r="F240" s="17"/>
      <c r="G240" s="17">
        <v>0.20276985260858499</v>
      </c>
      <c r="H240" s="17">
        <v>0.22052667628243999</v>
      </c>
      <c r="I240" s="17">
        <v>0.193652390812384</v>
      </c>
      <c r="J240" s="17">
        <v>0.22089391809304901</v>
      </c>
      <c r="K240" s="17">
        <v>0.215160583578306</v>
      </c>
      <c r="L240" s="17">
        <v>0.244271289543321</v>
      </c>
      <c r="M240" s="17">
        <v>0.15695241014037101</v>
      </c>
      <c r="N240" s="17">
        <v>0.25287347414019501</v>
      </c>
      <c r="O240" s="17">
        <v>0.25467937789899597</v>
      </c>
      <c r="P240" s="17"/>
      <c r="Q240" s="17">
        <v>0.24965300096262899</v>
      </c>
      <c r="R240" s="17">
        <v>0.21685535737268199</v>
      </c>
      <c r="S240" s="17">
        <v>0.245097908875824</v>
      </c>
      <c r="T240" s="17">
        <v>0.211152968398964</v>
      </c>
      <c r="U240" s="17"/>
      <c r="V240" s="17">
        <v>0.20752776362904199</v>
      </c>
      <c r="W240" s="17">
        <v>0.18266062584920201</v>
      </c>
      <c r="X240" s="17">
        <v>0.233374817015255</v>
      </c>
      <c r="Y240" s="17">
        <v>0.22647430224436599</v>
      </c>
      <c r="Z240" s="17">
        <v>0.27453403820725902</v>
      </c>
      <c r="AA240" s="17">
        <v>0.23867490942276001</v>
      </c>
      <c r="AB240" s="17">
        <v>0.22248791509846</v>
      </c>
      <c r="AC240" s="17">
        <v>0.205768121946766</v>
      </c>
      <c r="AD240" s="17">
        <v>0.204141782060692</v>
      </c>
      <c r="AE240" s="17"/>
      <c r="AF240" s="17">
        <v>0.24692851012887901</v>
      </c>
      <c r="AG240" s="17">
        <v>0.16494135691317099</v>
      </c>
      <c r="AH240" s="17">
        <v>0.216884822725497</v>
      </c>
      <c r="AI240" s="17">
        <v>0.21277067878064501</v>
      </c>
      <c r="AJ240" s="17">
        <v>0.21734251483849501</v>
      </c>
      <c r="AK240" s="17">
        <v>0.23123863154715699</v>
      </c>
      <c r="AL240" s="17"/>
      <c r="AM240" s="17">
        <v>0.29037647590015597</v>
      </c>
      <c r="AN240" s="17">
        <v>0.285372354982872</v>
      </c>
      <c r="AO240" s="17">
        <v>0.26344943184477598</v>
      </c>
      <c r="AP240" s="17">
        <v>0.21808080371152599</v>
      </c>
      <c r="AQ240" s="17">
        <v>0.26003332700870602</v>
      </c>
      <c r="AR240" s="17">
        <v>0.28235969106724701</v>
      </c>
      <c r="AS240" s="17">
        <v>0.19293451291698099</v>
      </c>
      <c r="AT240" s="17">
        <v>0.23132671314652101</v>
      </c>
      <c r="AU240" s="17">
        <v>0.146293763301034</v>
      </c>
      <c r="AV240" s="17">
        <v>0.17302378736684801</v>
      </c>
      <c r="AW240" s="17">
        <v>0.17428122277150701</v>
      </c>
      <c r="AX240" s="17">
        <v>0.15587960678992499</v>
      </c>
      <c r="AY240" s="17">
        <v>0.16397838696380401</v>
      </c>
      <c r="AZ240" s="17">
        <v>0.27675753404887798</v>
      </c>
      <c r="BA240" s="17">
        <v>0.156806625477794</v>
      </c>
      <c r="BB240" s="17">
        <v>0.12375597512363699</v>
      </c>
      <c r="BC240" s="17"/>
      <c r="BD240" s="17">
        <v>0.21582672460176</v>
      </c>
      <c r="BE240" s="17">
        <v>0.21435749948183699</v>
      </c>
      <c r="BF240" s="17">
        <v>0.218287909068966</v>
      </c>
      <c r="BG240" s="17"/>
      <c r="BH240" s="17">
        <v>0.20299000933016501</v>
      </c>
      <c r="BI240" s="17">
        <v>0.19463867582670899</v>
      </c>
      <c r="BJ240" s="17">
        <v>0.25133211740393802</v>
      </c>
      <c r="BK240" s="17"/>
      <c r="BL240" s="17">
        <v>0.28310620835858402</v>
      </c>
      <c r="BM240" s="17">
        <v>0.22319462188361799</v>
      </c>
      <c r="BN240" s="17">
        <v>0.193567701789051</v>
      </c>
      <c r="BO240" s="17"/>
      <c r="BP240" s="17">
        <v>0.21369454008587099</v>
      </c>
      <c r="BQ240" s="17">
        <v>0.22217968635284799</v>
      </c>
      <c r="BR240" s="17"/>
      <c r="BS240" s="17">
        <v>0.182630673666589</v>
      </c>
      <c r="BT240" s="17">
        <v>0.21862836257618401</v>
      </c>
      <c r="BU240" s="17">
        <v>0.25159274067228798</v>
      </c>
      <c r="BV240" s="17">
        <v>0.20308193906153099</v>
      </c>
      <c r="BW240" s="17"/>
      <c r="BX240" s="17">
        <v>0.23501578404048101</v>
      </c>
      <c r="BY240" s="17">
        <v>0.16795241068241301</v>
      </c>
      <c r="BZ240" s="17">
        <v>0.22001518224349201</v>
      </c>
      <c r="CA240" s="17"/>
      <c r="CB240" s="17">
        <v>0.197334839665985</v>
      </c>
      <c r="CC240" s="17">
        <v>0.14447403818896901</v>
      </c>
      <c r="CD240" s="17">
        <v>0.26907563033273402</v>
      </c>
      <c r="CE240" s="17">
        <v>0.180079778922864</v>
      </c>
      <c r="CF240" s="17">
        <v>0.20650479032014801</v>
      </c>
      <c r="CG240" s="17">
        <v>0.30965623300796002</v>
      </c>
      <c r="CH240" s="17"/>
      <c r="CI240" s="17">
        <v>0.198822068167332</v>
      </c>
      <c r="CJ240" s="17">
        <v>0.16189023570132499</v>
      </c>
      <c r="CK240" s="17">
        <v>0.40478013604984903</v>
      </c>
      <c r="CL240" s="17">
        <v>0.20680133911343701</v>
      </c>
    </row>
    <row r="241" spans="2:90" x14ac:dyDescent="0.35">
      <c r="B241" t="s">
        <v>199</v>
      </c>
      <c r="C241" s="17">
        <v>0.208955041559795</v>
      </c>
      <c r="D241" s="17">
        <v>0.19757049567228999</v>
      </c>
      <c r="E241" s="17">
        <v>0.220046259054722</v>
      </c>
      <c r="F241" s="17"/>
      <c r="G241" s="17">
        <v>0.20580268232702101</v>
      </c>
      <c r="H241" s="17">
        <v>0.12843950087938499</v>
      </c>
      <c r="I241" s="17">
        <v>0.20782941147079101</v>
      </c>
      <c r="J241" s="17">
        <v>0.199835865334129</v>
      </c>
      <c r="K241" s="17">
        <v>0.21852738196174801</v>
      </c>
      <c r="L241" s="17">
        <v>0.20205245575861999</v>
      </c>
      <c r="M241" s="17">
        <v>0.25128514655879097</v>
      </c>
      <c r="N241" s="17">
        <v>0.20998247082024901</v>
      </c>
      <c r="O241" s="17">
        <v>0.249357045941</v>
      </c>
      <c r="P241" s="17"/>
      <c r="Q241" s="17">
        <v>0.196807217782381</v>
      </c>
      <c r="R241" s="17">
        <v>0.18137411802039399</v>
      </c>
      <c r="S241" s="17">
        <v>0.16883361279327799</v>
      </c>
      <c r="T241" s="17">
        <v>0.21182210997166701</v>
      </c>
      <c r="U241" s="17"/>
      <c r="V241" s="17">
        <v>0.19675906919480701</v>
      </c>
      <c r="W241" s="17">
        <v>0.22542224657128901</v>
      </c>
      <c r="X241" s="17">
        <v>0.20693517153082699</v>
      </c>
      <c r="Y241" s="17">
        <v>0.23352497582405199</v>
      </c>
      <c r="Z241" s="17">
        <v>0.222080463789149</v>
      </c>
      <c r="AA241" s="17">
        <v>0.212277163812126</v>
      </c>
      <c r="AB241" s="17">
        <v>0.203991819868133</v>
      </c>
      <c r="AC241" s="17">
        <v>0.14838581575338899</v>
      </c>
      <c r="AD241" s="17">
        <v>0.19872091631508201</v>
      </c>
      <c r="AE241" s="17"/>
      <c r="AF241" s="17">
        <v>0.19497937575521501</v>
      </c>
      <c r="AG241" s="17">
        <v>0.21587851608258801</v>
      </c>
      <c r="AH241" s="17">
        <v>0.19253230272387201</v>
      </c>
      <c r="AI241" s="17">
        <v>0.21901968455422099</v>
      </c>
      <c r="AJ241" s="17">
        <v>0.208008278123923</v>
      </c>
      <c r="AK241" s="17">
        <v>0.218746293584544</v>
      </c>
      <c r="AL241" s="17"/>
      <c r="AM241" s="17">
        <v>0.11276215589645799</v>
      </c>
      <c r="AN241" s="17">
        <v>0.242681100938899</v>
      </c>
      <c r="AO241" s="17">
        <v>0.24154496163591699</v>
      </c>
      <c r="AP241" s="17">
        <v>0.20106195695673701</v>
      </c>
      <c r="AQ241" s="17">
        <v>0.18422116314954401</v>
      </c>
      <c r="AR241" s="17">
        <v>0.19051719336577499</v>
      </c>
      <c r="AS241" s="17">
        <v>0.236734590159318</v>
      </c>
      <c r="AT241" s="17">
        <v>0.223872726172132</v>
      </c>
      <c r="AU241" s="17">
        <v>0.23871829986923901</v>
      </c>
      <c r="AV241" s="17">
        <v>0.18824101910861901</v>
      </c>
      <c r="AW241" s="17">
        <v>0.19216214654474101</v>
      </c>
      <c r="AX241" s="17">
        <v>0.244827815095816</v>
      </c>
      <c r="AY241" s="17">
        <v>0.16701040464625899</v>
      </c>
      <c r="AZ241" s="17">
        <v>0.20551186153887399</v>
      </c>
      <c r="BA241" s="17">
        <v>0.144243368495338</v>
      </c>
      <c r="BB241" s="17">
        <v>0.18053678420251201</v>
      </c>
      <c r="BC241" s="17"/>
      <c r="BD241" s="17">
        <v>0.20674228128927999</v>
      </c>
      <c r="BE241" s="17">
        <v>0.193064066804011</v>
      </c>
      <c r="BF241" s="17">
        <v>0.22987486470139901</v>
      </c>
      <c r="BG241" s="17"/>
      <c r="BH241" s="17">
        <v>0.21472554616067799</v>
      </c>
      <c r="BI241" s="17">
        <v>0.20983926224312799</v>
      </c>
      <c r="BJ241" s="17">
        <v>0.199662984489133</v>
      </c>
      <c r="BK241" s="17"/>
      <c r="BL241" s="17">
        <v>0.249287009078378</v>
      </c>
      <c r="BM241" s="17">
        <v>0.213400104859929</v>
      </c>
      <c r="BN241" s="17">
        <v>0.24252544236751</v>
      </c>
      <c r="BO241" s="17"/>
      <c r="BP241" s="17">
        <v>0.209109582777986</v>
      </c>
      <c r="BQ241" s="17">
        <v>0.213682622341786</v>
      </c>
      <c r="BR241" s="17"/>
      <c r="BS241" s="17">
        <v>0.209821875106213</v>
      </c>
      <c r="BT241" s="17">
        <v>0.21516257994966401</v>
      </c>
      <c r="BU241" s="17">
        <v>0.229951284414802</v>
      </c>
      <c r="BV241" s="17">
        <v>0.19044152377584</v>
      </c>
      <c r="BW241" s="17"/>
      <c r="BX241" s="17">
        <v>0.22891283331149101</v>
      </c>
      <c r="BY241" s="17">
        <v>0.14675366578399601</v>
      </c>
      <c r="BZ241" s="17">
        <v>0.21080014819486201</v>
      </c>
      <c r="CA241" s="17"/>
      <c r="CB241" s="17">
        <v>0.22246376349810101</v>
      </c>
      <c r="CC241" s="17">
        <v>0.12510765562539</v>
      </c>
      <c r="CD241" s="17">
        <v>0.244104168955115</v>
      </c>
      <c r="CE241" s="17">
        <v>0.19456722601595</v>
      </c>
      <c r="CF241" s="17">
        <v>0.20478397169103199</v>
      </c>
      <c r="CG241" s="17">
        <v>0.258836364334804</v>
      </c>
      <c r="CH241" s="17"/>
      <c r="CI241" s="17">
        <v>0.18946241293633001</v>
      </c>
      <c r="CJ241" s="17">
        <v>0.23532665843310099</v>
      </c>
      <c r="CK241" s="17">
        <v>0.213875949667823</v>
      </c>
      <c r="CL241" s="17">
        <v>0.1964648800729</v>
      </c>
    </row>
    <row r="242" spans="2:90" x14ac:dyDescent="0.35">
      <c r="B242" t="s">
        <v>200</v>
      </c>
      <c r="C242" s="17">
        <v>0.10064744494231199</v>
      </c>
      <c r="D242" s="17">
        <v>0.113735998404735</v>
      </c>
      <c r="E242" s="17">
        <v>8.3922957182851199E-2</v>
      </c>
      <c r="F242" s="17"/>
      <c r="G242" s="17">
        <v>7.8488244430523796E-2</v>
      </c>
      <c r="H242" s="17">
        <v>6.8992123778777101E-2</v>
      </c>
      <c r="I242" s="17">
        <v>0.14903985369735601</v>
      </c>
      <c r="J242" s="17">
        <v>9.3738260097555898E-2</v>
      </c>
      <c r="K242" s="17">
        <v>0.108429167636945</v>
      </c>
      <c r="L242" s="17">
        <v>0.12657499124020599</v>
      </c>
      <c r="M242" s="17">
        <v>9.9126896901241907E-2</v>
      </c>
      <c r="N242" s="17">
        <v>7.6560688032071805E-2</v>
      </c>
      <c r="O242" s="17">
        <v>0.106502474947687</v>
      </c>
      <c r="P242" s="17"/>
      <c r="Q242" s="17">
        <v>5.9157931405356703E-2</v>
      </c>
      <c r="R242" s="17">
        <v>9.0646942568151201E-2</v>
      </c>
      <c r="S242" s="17">
        <v>0.15495940827907301</v>
      </c>
      <c r="T242" s="17">
        <v>0.106347054374865</v>
      </c>
      <c r="U242" s="17"/>
      <c r="V242" s="17">
        <v>0.102445413172078</v>
      </c>
      <c r="W242" s="17">
        <v>9.7337870350434494E-2</v>
      </c>
      <c r="X242" s="17">
        <v>8.1889686382293603E-2</v>
      </c>
      <c r="Y242" s="17">
        <v>9.2941881440901E-2</v>
      </c>
      <c r="Z242" s="17">
        <v>0.10418068266683</v>
      </c>
      <c r="AA242" s="17">
        <v>6.0653344840438002E-2</v>
      </c>
      <c r="AB242" s="17">
        <v>0.12093864825541201</v>
      </c>
      <c r="AC242" s="17">
        <v>0.10310008040219799</v>
      </c>
      <c r="AD242" s="17">
        <v>0.13569047504831899</v>
      </c>
      <c r="AE242" s="17"/>
      <c r="AF242" s="17">
        <v>0.10733535918593801</v>
      </c>
      <c r="AG242" s="17">
        <v>0.11587087937691599</v>
      </c>
      <c r="AH242" s="17">
        <v>9.6393898934938299E-2</v>
      </c>
      <c r="AI242" s="17">
        <v>0.13008145768228499</v>
      </c>
      <c r="AJ242" s="17">
        <v>7.3209218150180902E-2</v>
      </c>
      <c r="AK242" s="17">
        <v>0.100436218820387</v>
      </c>
      <c r="AL242" s="17"/>
      <c r="AM242" s="17">
        <v>0.15742581766747299</v>
      </c>
      <c r="AN242" s="17">
        <v>0.108995066029629</v>
      </c>
      <c r="AO242" s="17">
        <v>0.15740164030095899</v>
      </c>
      <c r="AP242" s="17">
        <v>0.118875571104478</v>
      </c>
      <c r="AQ242" s="17">
        <v>0.124600126343844</v>
      </c>
      <c r="AR242" s="17">
        <v>8.16057999660839E-2</v>
      </c>
      <c r="AS242" s="17">
        <v>9.3463209725322197E-2</v>
      </c>
      <c r="AT242" s="17">
        <v>5.8596216421830397E-2</v>
      </c>
      <c r="AU242" s="17">
        <v>9.4379884400510206E-2</v>
      </c>
      <c r="AV242" s="17">
        <v>7.4492553511582404E-2</v>
      </c>
      <c r="AW242" s="17">
        <v>6.7215988001127797E-2</v>
      </c>
      <c r="AX242" s="17">
        <v>0.116565921882269</v>
      </c>
      <c r="AY242" s="17">
        <v>9.7875328836308798E-2</v>
      </c>
      <c r="AZ242" s="17">
        <v>5.4784820319250097E-2</v>
      </c>
      <c r="BA242" s="17">
        <v>0.184894809494627</v>
      </c>
      <c r="BB242" s="17">
        <v>7.1002269245782207E-2</v>
      </c>
      <c r="BC242" s="17"/>
      <c r="BD242" s="17">
        <v>9.2330867092860605E-2</v>
      </c>
      <c r="BE242" s="17">
        <v>9.8640454251396295E-2</v>
      </c>
      <c r="BF242" s="17">
        <v>0.10741288346182</v>
      </c>
      <c r="BG242" s="17"/>
      <c r="BH242" s="17">
        <v>9.5242280134865603E-2</v>
      </c>
      <c r="BI242" s="17">
        <v>9.7609275775260199E-2</v>
      </c>
      <c r="BJ242" s="17">
        <v>8.4416338849936698E-2</v>
      </c>
      <c r="BK242" s="17"/>
      <c r="BL242" s="17">
        <v>8.2837045214198504E-2</v>
      </c>
      <c r="BM242" s="17">
        <v>6.3157396058559204E-2</v>
      </c>
      <c r="BN242" s="17">
        <v>0.10574713969534601</v>
      </c>
      <c r="BO242" s="17"/>
      <c r="BP242" s="17">
        <v>6.7183982782255597E-2</v>
      </c>
      <c r="BQ242" s="17">
        <v>0.112992002361713</v>
      </c>
      <c r="BR242" s="17"/>
      <c r="BS242" s="17">
        <v>0.13122549496483499</v>
      </c>
      <c r="BT242" s="17">
        <v>0.115369885382656</v>
      </c>
      <c r="BU242" s="17">
        <v>8.6397519913699802E-2</v>
      </c>
      <c r="BV242" s="17">
        <v>8.8490314939484602E-2</v>
      </c>
      <c r="BW242" s="17"/>
      <c r="BX242" s="17">
        <v>7.6595946939555307E-2</v>
      </c>
      <c r="BY242" s="17">
        <v>0.15138042413955499</v>
      </c>
      <c r="BZ242" s="17">
        <v>9.9912632305835497E-2</v>
      </c>
      <c r="CA242" s="17"/>
      <c r="CB242" s="17">
        <v>0.12233417556859801</v>
      </c>
      <c r="CC242" s="17">
        <v>5.5816767691244003E-2</v>
      </c>
      <c r="CD242" s="17">
        <v>0.147873332737193</v>
      </c>
      <c r="CE242" s="17">
        <v>5.51927396661092E-2</v>
      </c>
      <c r="CF242" s="17">
        <v>8.1476612636273094E-2</v>
      </c>
      <c r="CG242" s="17">
        <v>0.123950240317083</v>
      </c>
      <c r="CH242" s="17"/>
      <c r="CI242" s="17">
        <v>6.5287288836813201E-2</v>
      </c>
      <c r="CJ242" s="17">
        <v>0.16341855022346</v>
      </c>
      <c r="CK242" s="17">
        <v>6.4280688901478603E-2</v>
      </c>
      <c r="CL242" s="17">
        <v>8.1238834764650603E-2</v>
      </c>
    </row>
    <row r="243" spans="2:90" x14ac:dyDescent="0.35">
      <c r="B243" t="s">
        <v>110</v>
      </c>
      <c r="C243" s="17">
        <v>1.2364544612760301E-2</v>
      </c>
      <c r="D243" s="17">
        <v>1.4759372965550299E-2</v>
      </c>
      <c r="E243" s="17">
        <v>1.02013191696677E-2</v>
      </c>
      <c r="F243" s="17"/>
      <c r="G243" s="17">
        <v>9.94371992409703E-3</v>
      </c>
      <c r="H243" s="17">
        <v>7.5826978777675897E-3</v>
      </c>
      <c r="I243" s="17">
        <v>1.9376494031920901E-2</v>
      </c>
      <c r="J243" s="17">
        <v>2.3885851528383802E-2</v>
      </c>
      <c r="K243" s="17">
        <v>7.2013263398349901E-3</v>
      </c>
      <c r="L243" s="17">
        <v>1.9868409371499699E-2</v>
      </c>
      <c r="M243" s="17">
        <v>1.3710538352836501E-3</v>
      </c>
      <c r="N243" s="17">
        <v>1.36339168064297E-2</v>
      </c>
      <c r="O243" s="17">
        <v>9.2314752527054601E-3</v>
      </c>
      <c r="P243" s="17"/>
      <c r="Q243" s="17">
        <v>1.23231000662174E-2</v>
      </c>
      <c r="R243" s="17">
        <v>2.1382956669995099E-2</v>
      </c>
      <c r="S243" s="17">
        <v>2.0146815641785901E-2</v>
      </c>
      <c r="T243" s="17">
        <v>1.07236703211644E-2</v>
      </c>
      <c r="U243" s="17"/>
      <c r="V243" s="17">
        <v>2.51713543563594E-2</v>
      </c>
      <c r="W243" s="17">
        <v>5.7646369809857103E-3</v>
      </c>
      <c r="X243" s="17">
        <v>7.3058287083545203E-3</v>
      </c>
      <c r="Y243" s="17">
        <v>4.6078550426554097E-3</v>
      </c>
      <c r="Z243" s="17">
        <v>1.7472597065327E-2</v>
      </c>
      <c r="AA243" s="17">
        <v>1.5698086978769201E-2</v>
      </c>
      <c r="AB243" s="17">
        <v>6.5200552924594302E-3</v>
      </c>
      <c r="AC243" s="17">
        <v>2.6337524675598401E-2</v>
      </c>
      <c r="AD243" s="17">
        <v>7.9373074099647507E-3</v>
      </c>
      <c r="AE243" s="17"/>
      <c r="AF243" s="17">
        <v>1.72422805155787E-2</v>
      </c>
      <c r="AG243" s="17">
        <v>1.54008281237599E-2</v>
      </c>
      <c r="AH243" s="17">
        <v>1.63759104747048E-2</v>
      </c>
      <c r="AI243" s="17">
        <v>1.57948597760562E-2</v>
      </c>
      <c r="AJ243" s="17">
        <v>9.0347569114489299E-3</v>
      </c>
      <c r="AK243" s="17">
        <v>7.8374230917849508E-3</v>
      </c>
      <c r="AL243" s="17"/>
      <c r="AM243" s="17">
        <v>4.2594269460884203E-2</v>
      </c>
      <c r="AN243" s="17">
        <v>3.7292335342024301E-2</v>
      </c>
      <c r="AO243" s="17">
        <v>8.7438712094212306E-3</v>
      </c>
      <c r="AP243" s="17">
        <v>0</v>
      </c>
      <c r="AQ243" s="17">
        <v>1.9474977716311698E-2</v>
      </c>
      <c r="AR243" s="17">
        <v>7.60847156303912E-3</v>
      </c>
      <c r="AS243" s="17">
        <v>1.44568902050857E-2</v>
      </c>
      <c r="AT243" s="17">
        <v>0</v>
      </c>
      <c r="AU243" s="17">
        <v>1.1630460922670701E-2</v>
      </c>
      <c r="AV243" s="17">
        <v>4.7749657533609101E-3</v>
      </c>
      <c r="AW243" s="17">
        <v>2.15302101615861E-2</v>
      </c>
      <c r="AX243" s="17">
        <v>1.0578037743512E-2</v>
      </c>
      <c r="AY243" s="17">
        <v>0</v>
      </c>
      <c r="AZ243" s="17">
        <v>0</v>
      </c>
      <c r="BA243" s="17">
        <v>0</v>
      </c>
      <c r="BB243" s="17">
        <v>0</v>
      </c>
      <c r="BC243" s="17"/>
      <c r="BD243" s="17">
        <v>1.0772191008319399E-2</v>
      </c>
      <c r="BE243" s="17">
        <v>6.9696536482999599E-3</v>
      </c>
      <c r="BF243" s="17">
        <v>1.05542213534838E-2</v>
      </c>
      <c r="BG243" s="17"/>
      <c r="BH243" s="17">
        <v>8.9860941608376505E-3</v>
      </c>
      <c r="BI243" s="17">
        <v>5.41384033954973E-3</v>
      </c>
      <c r="BJ243" s="17">
        <v>1.3834663863163E-2</v>
      </c>
      <c r="BK243" s="17"/>
      <c r="BL243" s="17">
        <v>1.5919723127979301E-2</v>
      </c>
      <c r="BM243" s="17">
        <v>4.6444655827395202E-3</v>
      </c>
      <c r="BN243" s="17">
        <v>9.8255877871245203E-3</v>
      </c>
      <c r="BO243" s="17"/>
      <c r="BP243" s="17">
        <v>6.4425816267582601E-3</v>
      </c>
      <c r="BQ243" s="17">
        <v>1.52988223285647E-2</v>
      </c>
      <c r="BR243" s="17"/>
      <c r="BS243" s="17">
        <v>1.4342166371370899E-2</v>
      </c>
      <c r="BT243" s="17">
        <v>3.4233887755226199E-3</v>
      </c>
      <c r="BU243" s="17">
        <v>1.28391078117388E-2</v>
      </c>
      <c r="BV243" s="17">
        <v>1.347637209918E-2</v>
      </c>
      <c r="BW243" s="17"/>
      <c r="BX243" s="17">
        <v>8.7631529848968895E-3</v>
      </c>
      <c r="BY243" s="17">
        <v>2.8422369308111102E-3</v>
      </c>
      <c r="BZ243" s="17">
        <v>1.33064779483393E-2</v>
      </c>
      <c r="CA243" s="17"/>
      <c r="CB243" s="17">
        <v>1.7208253821049701E-3</v>
      </c>
      <c r="CC243" s="17">
        <v>5.6244336073661503E-3</v>
      </c>
      <c r="CD243" s="17">
        <v>1.7676623236824399E-2</v>
      </c>
      <c r="CE243" s="17">
        <v>4.9683395172724102E-3</v>
      </c>
      <c r="CF243" s="17">
        <v>8.1663364572217793E-3</v>
      </c>
      <c r="CG243" s="17">
        <v>3.7083733541517797E-2</v>
      </c>
      <c r="CH243" s="17"/>
      <c r="CI243" s="17">
        <v>2.4174816760988999E-2</v>
      </c>
      <c r="CJ243" s="17">
        <v>9.4979787906182903E-3</v>
      </c>
      <c r="CK243" s="17">
        <v>2.1864345756478401E-2</v>
      </c>
      <c r="CL243" s="17">
        <v>8.8770135470805506E-3</v>
      </c>
    </row>
    <row r="244" spans="2:90" x14ac:dyDescent="0.35">
      <c r="B244" t="s">
        <v>201</v>
      </c>
      <c r="C244" s="17">
        <v>0.45949401208606599</v>
      </c>
      <c r="D244" s="17">
        <v>0.44749831330516798</v>
      </c>
      <c r="E244" s="17">
        <v>0.47531244297647801</v>
      </c>
      <c r="F244" s="17"/>
      <c r="G244" s="17">
        <v>0.50299550070977295</v>
      </c>
      <c r="H244" s="17">
        <v>0.57445900118162996</v>
      </c>
      <c r="I244" s="17">
        <v>0.43010184998754802</v>
      </c>
      <c r="J244" s="17">
        <v>0.46164610494688202</v>
      </c>
      <c r="K244" s="17">
        <v>0.450681540483166</v>
      </c>
      <c r="L244" s="17">
        <v>0.40723285408635401</v>
      </c>
      <c r="M244" s="17">
        <v>0.49126449256431198</v>
      </c>
      <c r="N244" s="17">
        <v>0.44694945020105498</v>
      </c>
      <c r="O244" s="17">
        <v>0.38022962595961202</v>
      </c>
      <c r="P244" s="17"/>
      <c r="Q244" s="17">
        <v>0.48205874978341601</v>
      </c>
      <c r="R244" s="17">
        <v>0.48974062536877699</v>
      </c>
      <c r="S244" s="17">
        <v>0.41096225441003997</v>
      </c>
      <c r="T244" s="17">
        <v>0.459954196933339</v>
      </c>
      <c r="U244" s="17"/>
      <c r="V244" s="17">
        <v>0.46809639964771399</v>
      </c>
      <c r="W244" s="17">
        <v>0.48881462024808803</v>
      </c>
      <c r="X244" s="17">
        <v>0.47049449636327001</v>
      </c>
      <c r="Y244" s="17">
        <v>0.44245098544802502</v>
      </c>
      <c r="Z244" s="17">
        <v>0.381732218271435</v>
      </c>
      <c r="AA244" s="17">
        <v>0.47269649494590599</v>
      </c>
      <c r="AB244" s="17">
        <v>0.446061561485535</v>
      </c>
      <c r="AC244" s="17">
        <v>0.51640845722204798</v>
      </c>
      <c r="AD244" s="17">
        <v>0.45350951916594201</v>
      </c>
      <c r="AE244" s="17"/>
      <c r="AF244" s="17">
        <v>0.43351447441438901</v>
      </c>
      <c r="AG244" s="17">
        <v>0.487908419503566</v>
      </c>
      <c r="AH244" s="17">
        <v>0.47781306514098798</v>
      </c>
      <c r="AI244" s="17">
        <v>0.42233331920679301</v>
      </c>
      <c r="AJ244" s="17">
        <v>0.49240523197595198</v>
      </c>
      <c r="AK244" s="17">
        <v>0.441741432956128</v>
      </c>
      <c r="AL244" s="17"/>
      <c r="AM244" s="17">
        <v>0.39684128107502897</v>
      </c>
      <c r="AN244" s="17">
        <v>0.32565914270657598</v>
      </c>
      <c r="AO244" s="17">
        <v>0.32886009500892599</v>
      </c>
      <c r="AP244" s="17">
        <v>0.46198166822726</v>
      </c>
      <c r="AQ244" s="17">
        <v>0.41167040578159397</v>
      </c>
      <c r="AR244" s="17">
        <v>0.43790884403785502</v>
      </c>
      <c r="AS244" s="17">
        <v>0.46241079699329302</v>
      </c>
      <c r="AT244" s="17">
        <v>0.48620434425951697</v>
      </c>
      <c r="AU244" s="17">
        <v>0.50897759150654498</v>
      </c>
      <c r="AV244" s="17">
        <v>0.55946767425958999</v>
      </c>
      <c r="AW244" s="17">
        <v>0.544810432521038</v>
      </c>
      <c r="AX244" s="17">
        <v>0.472148618488478</v>
      </c>
      <c r="AY244" s="17">
        <v>0.57113587955362899</v>
      </c>
      <c r="AZ244" s="17">
        <v>0.46294578409299803</v>
      </c>
      <c r="BA244" s="17">
        <v>0.51405519653224097</v>
      </c>
      <c r="BB244" s="17">
        <v>0.62470497142806902</v>
      </c>
      <c r="BC244" s="17"/>
      <c r="BD244" s="17">
        <v>0.47432793600778</v>
      </c>
      <c r="BE244" s="17">
        <v>0.48696832581445598</v>
      </c>
      <c r="BF244" s="17">
        <v>0.43387012141433201</v>
      </c>
      <c r="BG244" s="17"/>
      <c r="BH244" s="17">
        <v>0.47805607021345398</v>
      </c>
      <c r="BI244" s="17">
        <v>0.49249894581535297</v>
      </c>
      <c r="BJ244" s="17">
        <v>0.45075389539382898</v>
      </c>
      <c r="BK244" s="17"/>
      <c r="BL244" s="17">
        <v>0.36885001422086</v>
      </c>
      <c r="BM244" s="17">
        <v>0.49560341161515498</v>
      </c>
      <c r="BN244" s="17">
        <v>0.44833412836096798</v>
      </c>
      <c r="BO244" s="17"/>
      <c r="BP244" s="17">
        <v>0.50356931272712901</v>
      </c>
      <c r="BQ244" s="17">
        <v>0.43584686661508798</v>
      </c>
      <c r="BR244" s="17"/>
      <c r="BS244" s="17">
        <v>0.46197978989099198</v>
      </c>
      <c r="BT244" s="17">
        <v>0.44741578331597398</v>
      </c>
      <c r="BU244" s="17">
        <v>0.419219347187472</v>
      </c>
      <c r="BV244" s="17">
        <v>0.50450985012396399</v>
      </c>
      <c r="BW244" s="17"/>
      <c r="BX244" s="17">
        <v>0.450712282723576</v>
      </c>
      <c r="BY244" s="17">
        <v>0.531071262463224</v>
      </c>
      <c r="BZ244" s="17">
        <v>0.45596555930747101</v>
      </c>
      <c r="CA244" s="17"/>
      <c r="CB244" s="17">
        <v>0.456146395885211</v>
      </c>
      <c r="CC244" s="17">
        <v>0.66897710488703099</v>
      </c>
      <c r="CD244" s="17">
        <v>0.32127024473813398</v>
      </c>
      <c r="CE244" s="17">
        <v>0.56519191587780504</v>
      </c>
      <c r="CF244" s="17">
        <v>0.49906828889532501</v>
      </c>
      <c r="CG244" s="17">
        <v>0.27047342879863501</v>
      </c>
      <c r="CH244" s="17"/>
      <c r="CI244" s="17">
        <v>0.52225341329853603</v>
      </c>
      <c r="CJ244" s="17">
        <v>0.42986657685149499</v>
      </c>
      <c r="CK244" s="17">
        <v>0.29519887962437102</v>
      </c>
      <c r="CL244" s="17">
        <v>0.50661793250193199</v>
      </c>
    </row>
    <row r="245" spans="2:90" x14ac:dyDescent="0.35">
      <c r="B245" t="s">
        <v>202</v>
      </c>
      <c r="C245" s="17">
        <v>0.30960248650210698</v>
      </c>
      <c r="D245" s="17">
        <v>0.31130649407702499</v>
      </c>
      <c r="E245" s="17">
        <v>0.303969216237573</v>
      </c>
      <c r="F245" s="17"/>
      <c r="G245" s="17">
        <v>0.28429092675754503</v>
      </c>
      <c r="H245" s="17">
        <v>0.197431624658162</v>
      </c>
      <c r="I245" s="17">
        <v>0.35686926516814699</v>
      </c>
      <c r="J245" s="17">
        <v>0.29357412543168498</v>
      </c>
      <c r="K245" s="17">
        <v>0.32695654959869302</v>
      </c>
      <c r="L245" s="17">
        <v>0.32862744699882601</v>
      </c>
      <c r="M245" s="17">
        <v>0.35041204346003302</v>
      </c>
      <c r="N245" s="17">
        <v>0.28654315885232101</v>
      </c>
      <c r="O245" s="17">
        <v>0.355859520888687</v>
      </c>
      <c r="P245" s="17"/>
      <c r="Q245" s="17">
        <v>0.255965149187737</v>
      </c>
      <c r="R245" s="17">
        <v>0.27202106058854503</v>
      </c>
      <c r="S245" s="17">
        <v>0.32379302107235097</v>
      </c>
      <c r="T245" s="17">
        <v>0.31816916434653297</v>
      </c>
      <c r="U245" s="17"/>
      <c r="V245" s="17">
        <v>0.29920448236688402</v>
      </c>
      <c r="W245" s="17">
        <v>0.32276011692172402</v>
      </c>
      <c r="X245" s="17">
        <v>0.28882485791312001</v>
      </c>
      <c r="Y245" s="17">
        <v>0.326466857264953</v>
      </c>
      <c r="Z245" s="17">
        <v>0.32626114645597898</v>
      </c>
      <c r="AA245" s="17">
        <v>0.27293050865256402</v>
      </c>
      <c r="AB245" s="17">
        <v>0.32493046812354498</v>
      </c>
      <c r="AC245" s="17">
        <v>0.25148589615558797</v>
      </c>
      <c r="AD245" s="17">
        <v>0.33441139136340198</v>
      </c>
      <c r="AE245" s="17"/>
      <c r="AF245" s="17">
        <v>0.30231473494115302</v>
      </c>
      <c r="AG245" s="17">
        <v>0.33174939545950299</v>
      </c>
      <c r="AH245" s="17">
        <v>0.28892620165881</v>
      </c>
      <c r="AI245" s="17">
        <v>0.34910114223650601</v>
      </c>
      <c r="AJ245" s="17">
        <v>0.28121749627410397</v>
      </c>
      <c r="AK245" s="17">
        <v>0.31918251240493101</v>
      </c>
      <c r="AL245" s="17"/>
      <c r="AM245" s="17">
        <v>0.27018797356393098</v>
      </c>
      <c r="AN245" s="17">
        <v>0.35167616696852799</v>
      </c>
      <c r="AO245" s="17">
        <v>0.39894660193687698</v>
      </c>
      <c r="AP245" s="17">
        <v>0.319937528061215</v>
      </c>
      <c r="AQ245" s="17">
        <v>0.308821289493388</v>
      </c>
      <c r="AR245" s="17">
        <v>0.27212299333185902</v>
      </c>
      <c r="AS245" s="17">
        <v>0.33019779988464099</v>
      </c>
      <c r="AT245" s="17">
        <v>0.28246894259396199</v>
      </c>
      <c r="AU245" s="17">
        <v>0.33309818426975002</v>
      </c>
      <c r="AV245" s="17">
        <v>0.26273357262020097</v>
      </c>
      <c r="AW245" s="17">
        <v>0.259378134545868</v>
      </c>
      <c r="AX245" s="17">
        <v>0.36139373697808502</v>
      </c>
      <c r="AY245" s="17">
        <v>0.264885733482567</v>
      </c>
      <c r="AZ245" s="17">
        <v>0.26029668185812399</v>
      </c>
      <c r="BA245" s="17">
        <v>0.32913817798996597</v>
      </c>
      <c r="BB245" s="17">
        <v>0.25153905344829403</v>
      </c>
      <c r="BC245" s="17"/>
      <c r="BD245" s="17">
        <v>0.29907314838214</v>
      </c>
      <c r="BE245" s="17">
        <v>0.29170452105540801</v>
      </c>
      <c r="BF245" s="17">
        <v>0.33728774816321799</v>
      </c>
      <c r="BG245" s="17"/>
      <c r="BH245" s="17">
        <v>0.30996782629554298</v>
      </c>
      <c r="BI245" s="17">
        <v>0.30744853801838801</v>
      </c>
      <c r="BJ245" s="17">
        <v>0.28407932333906999</v>
      </c>
      <c r="BK245" s="17"/>
      <c r="BL245" s="17">
        <v>0.33212405429257702</v>
      </c>
      <c r="BM245" s="17">
        <v>0.27655750091848802</v>
      </c>
      <c r="BN245" s="17">
        <v>0.348272582062856</v>
      </c>
      <c r="BO245" s="17"/>
      <c r="BP245" s="17">
        <v>0.27629356556024198</v>
      </c>
      <c r="BQ245" s="17">
        <v>0.32667462470349901</v>
      </c>
      <c r="BR245" s="17"/>
      <c r="BS245" s="17">
        <v>0.34104737007104802</v>
      </c>
      <c r="BT245" s="17">
        <v>0.33053246533232</v>
      </c>
      <c r="BU245" s="17">
        <v>0.31634880432850099</v>
      </c>
      <c r="BV245" s="17">
        <v>0.27893183871532501</v>
      </c>
      <c r="BW245" s="17"/>
      <c r="BX245" s="17">
        <v>0.305508780251047</v>
      </c>
      <c r="BY245" s="17">
        <v>0.298134089923552</v>
      </c>
      <c r="BZ245" s="17">
        <v>0.310712780500698</v>
      </c>
      <c r="CA245" s="17"/>
      <c r="CB245" s="17">
        <v>0.34479793906669898</v>
      </c>
      <c r="CC245" s="17">
        <v>0.180924423316634</v>
      </c>
      <c r="CD245" s="17">
        <v>0.39197750169230799</v>
      </c>
      <c r="CE245" s="17">
        <v>0.24975996568205899</v>
      </c>
      <c r="CF245" s="17">
        <v>0.286260584327305</v>
      </c>
      <c r="CG245" s="17">
        <v>0.38278660465188702</v>
      </c>
      <c r="CH245" s="17"/>
      <c r="CI245" s="17">
        <v>0.25474970177314299</v>
      </c>
      <c r="CJ245" s="17">
        <v>0.39874520865656099</v>
      </c>
      <c r="CK245" s="17">
        <v>0.27815663856930201</v>
      </c>
      <c r="CL245" s="17">
        <v>0.27770371483755002</v>
      </c>
    </row>
    <row r="246" spans="2:90" x14ac:dyDescent="0.35">
      <c r="B246" t="s">
        <v>113</v>
      </c>
      <c r="C246" s="17">
        <v>-0.14989152558395899</v>
      </c>
      <c r="D246" s="17">
        <v>-0.136191819228143</v>
      </c>
      <c r="E246" s="17">
        <v>-0.17134322673890501</v>
      </c>
      <c r="F246" s="17"/>
      <c r="G246" s="17">
        <v>-0.218704573952228</v>
      </c>
      <c r="H246" s="17">
        <v>-0.37702737652346802</v>
      </c>
      <c r="I246" s="17">
        <v>-7.3232584819400301E-2</v>
      </c>
      <c r="J246" s="17">
        <v>-0.16807197951519601</v>
      </c>
      <c r="K246" s="17">
        <v>-0.123724990884473</v>
      </c>
      <c r="L246" s="17">
        <v>-7.8605407087527807E-2</v>
      </c>
      <c r="M246" s="17">
        <v>-0.14085244910427899</v>
      </c>
      <c r="N246" s="17">
        <v>-0.16040629134873499</v>
      </c>
      <c r="O246" s="17">
        <v>-2.4370105070924901E-2</v>
      </c>
      <c r="P246" s="17"/>
      <c r="Q246" s="17">
        <v>-0.22609360059567801</v>
      </c>
      <c r="R246" s="17">
        <v>-0.21771956478023199</v>
      </c>
      <c r="S246" s="17">
        <v>-8.7169233337688806E-2</v>
      </c>
      <c r="T246" s="17">
        <v>-0.141785032586806</v>
      </c>
      <c r="U246" s="17"/>
      <c r="V246" s="17">
        <v>-0.16889191728083</v>
      </c>
      <c r="W246" s="17">
        <v>-0.16605450332636501</v>
      </c>
      <c r="X246" s="17">
        <v>-0.18166963845015</v>
      </c>
      <c r="Y246" s="17">
        <v>-0.11598412818307199</v>
      </c>
      <c r="Z246" s="17">
        <v>-5.5471071815455901E-2</v>
      </c>
      <c r="AA246" s="17">
        <v>-0.199765986293342</v>
      </c>
      <c r="AB246" s="17">
        <v>-0.12113109336199</v>
      </c>
      <c r="AC246" s="17">
        <v>-0.264922561066461</v>
      </c>
      <c r="AD246" s="17">
        <v>-0.11909812780254</v>
      </c>
      <c r="AE246" s="17"/>
      <c r="AF246" s="17">
        <v>-0.13119973947323599</v>
      </c>
      <c r="AG246" s="17">
        <v>-0.15615902404406201</v>
      </c>
      <c r="AH246" s="17">
        <v>-0.18888686348217801</v>
      </c>
      <c r="AI246" s="17">
        <v>-7.32321769702865E-2</v>
      </c>
      <c r="AJ246" s="17">
        <v>-0.21118773570184801</v>
      </c>
      <c r="AK246" s="17">
        <v>-0.12255892055119701</v>
      </c>
      <c r="AL246" s="17"/>
      <c r="AM246" s="17">
        <v>-0.12665330751109799</v>
      </c>
      <c r="AN246" s="17">
        <v>2.6017024261951498E-2</v>
      </c>
      <c r="AO246" s="17">
        <v>7.0086506927951098E-2</v>
      </c>
      <c r="AP246" s="17">
        <v>-0.142044140166045</v>
      </c>
      <c r="AQ246" s="17">
        <v>-0.102849116288207</v>
      </c>
      <c r="AR246" s="17">
        <v>-0.165785850705996</v>
      </c>
      <c r="AS246" s="17">
        <v>-0.132212997108652</v>
      </c>
      <c r="AT246" s="17">
        <v>-0.20373540166555501</v>
      </c>
      <c r="AU246" s="17">
        <v>-0.17587940723679599</v>
      </c>
      <c r="AV246" s="17">
        <v>-0.29673410163938901</v>
      </c>
      <c r="AW246" s="17">
        <v>-0.28543229797517</v>
      </c>
      <c r="AX246" s="17">
        <v>-0.11075488151039301</v>
      </c>
      <c r="AY246" s="17">
        <v>-0.30625014607106199</v>
      </c>
      <c r="AZ246" s="17">
        <v>-0.20264910223487501</v>
      </c>
      <c r="BA246" s="17">
        <v>-0.18491701854227499</v>
      </c>
      <c r="BB246" s="17">
        <v>-0.373165917979776</v>
      </c>
      <c r="BC246" s="17"/>
      <c r="BD246" s="17">
        <v>-0.17525478762564001</v>
      </c>
      <c r="BE246" s="17">
        <v>-0.195263804759048</v>
      </c>
      <c r="BF246" s="17">
        <v>-9.6582373251113102E-2</v>
      </c>
      <c r="BG246" s="17"/>
      <c r="BH246" s="17">
        <v>-0.168088243917911</v>
      </c>
      <c r="BI246" s="17">
        <v>-0.18505040779696399</v>
      </c>
      <c r="BJ246" s="17">
        <v>-0.16667457205476</v>
      </c>
      <c r="BK246" s="17"/>
      <c r="BL246" s="17">
        <v>-3.6725959928283203E-2</v>
      </c>
      <c r="BM246" s="17">
        <v>-0.21904591069666701</v>
      </c>
      <c r="BN246" s="17">
        <v>-0.10006154629811299</v>
      </c>
      <c r="BO246" s="17"/>
      <c r="BP246" s="17">
        <v>-0.227275747166887</v>
      </c>
      <c r="BQ246" s="17">
        <v>-0.10917224191159</v>
      </c>
      <c r="BR246" s="17"/>
      <c r="BS246" s="17">
        <v>-0.120932419819944</v>
      </c>
      <c r="BT246" s="17">
        <v>-0.11688331798365401</v>
      </c>
      <c r="BU246" s="17">
        <v>-0.102870542858971</v>
      </c>
      <c r="BV246" s="17">
        <v>-0.22557801140863901</v>
      </c>
      <c r="BW246" s="17"/>
      <c r="BX246" s="17">
        <v>-0.145203502472529</v>
      </c>
      <c r="BY246" s="17">
        <v>-0.232937172539672</v>
      </c>
      <c r="BZ246" s="17">
        <v>-0.14525277880677401</v>
      </c>
      <c r="CA246" s="17"/>
      <c r="CB246" s="17">
        <v>-0.11134845681851099</v>
      </c>
      <c r="CC246" s="17">
        <v>-0.488052681570397</v>
      </c>
      <c r="CD246" s="17">
        <v>7.0707256954174305E-2</v>
      </c>
      <c r="CE246" s="17">
        <v>-0.31543195019574599</v>
      </c>
      <c r="CF246" s="17">
        <v>-0.21280770456802001</v>
      </c>
      <c r="CG246" s="17">
        <v>0.112313175853252</v>
      </c>
      <c r="CH246" s="17"/>
      <c r="CI246" s="17">
        <v>-0.26750371152539298</v>
      </c>
      <c r="CJ246" s="17">
        <v>-3.11213681949341E-2</v>
      </c>
      <c r="CK246" s="17">
        <v>-1.7042241055069102E-2</v>
      </c>
      <c r="CL246" s="17">
        <v>-0.228914217664382</v>
      </c>
    </row>
    <row r="247" spans="2:90" x14ac:dyDescent="0.35"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</row>
    <row r="248" spans="2:90" x14ac:dyDescent="0.35">
      <c r="B248" s="6" t="s">
        <v>207</v>
      </c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</row>
    <row r="249" spans="2:90" x14ac:dyDescent="0.35">
      <c r="B249" s="24" t="s">
        <v>130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</row>
    <row r="250" spans="2:90" x14ac:dyDescent="0.35">
      <c r="B250" t="s">
        <v>196</v>
      </c>
      <c r="C250" s="17">
        <v>3.92497153931416E-2</v>
      </c>
      <c r="D250" s="17">
        <v>5.0716206069872899E-2</v>
      </c>
      <c r="E250" s="17">
        <v>2.6765747346016701E-2</v>
      </c>
      <c r="F250" s="17"/>
      <c r="G250" s="17">
        <v>5.6501631903721601E-2</v>
      </c>
      <c r="H250" s="17">
        <v>2.5523958998433401E-2</v>
      </c>
      <c r="I250" s="17">
        <v>4.5515195809845803E-2</v>
      </c>
      <c r="J250" s="17">
        <v>2.8455749405097801E-2</v>
      </c>
      <c r="K250" s="17">
        <v>3.9017810515584103E-2</v>
      </c>
      <c r="L250" s="17">
        <v>3.0015209884411701E-2</v>
      </c>
      <c r="M250" s="17">
        <v>3.4782581538759801E-2</v>
      </c>
      <c r="N250" s="17">
        <v>6.2379245892455998E-2</v>
      </c>
      <c r="O250" s="17">
        <v>3.0797283124573999E-2</v>
      </c>
      <c r="P250" s="17"/>
      <c r="Q250" s="17">
        <v>5.68207994840415E-2</v>
      </c>
      <c r="R250" s="17">
        <v>4.4412730943648303E-2</v>
      </c>
      <c r="S250" s="17">
        <v>3.05966021165235E-2</v>
      </c>
      <c r="T250" s="17">
        <v>3.6211127442818902E-2</v>
      </c>
      <c r="U250" s="17"/>
      <c r="V250" s="17">
        <v>3.5029846888290701E-2</v>
      </c>
      <c r="W250" s="17">
        <v>4.0956033322760002E-2</v>
      </c>
      <c r="X250" s="17">
        <v>1.9473184023411701E-2</v>
      </c>
      <c r="Y250" s="17">
        <v>4.2122381335696103E-2</v>
      </c>
      <c r="Z250" s="17">
        <v>5.04817127466613E-2</v>
      </c>
      <c r="AA250" s="17">
        <v>5.6423470719108297E-2</v>
      </c>
      <c r="AB250" s="17">
        <v>4.4759416002930097E-2</v>
      </c>
      <c r="AC250" s="17">
        <v>5.2688860815941499E-2</v>
      </c>
      <c r="AD250" s="17">
        <v>2.4890463817980199E-2</v>
      </c>
      <c r="AE250" s="17"/>
      <c r="AF250" s="17">
        <v>5.0735960823676499E-2</v>
      </c>
      <c r="AG250" s="17">
        <v>4.0026815277934703E-2</v>
      </c>
      <c r="AH250" s="17">
        <v>3.2265060652953301E-2</v>
      </c>
      <c r="AI250" s="17">
        <v>5.7588146093103303E-2</v>
      </c>
      <c r="AJ250" s="17">
        <v>2.8383810681500001E-2</v>
      </c>
      <c r="AK250" s="17">
        <v>3.7038725556451602E-2</v>
      </c>
      <c r="AL250" s="17"/>
      <c r="AM250" s="17">
        <v>0.102698177129007</v>
      </c>
      <c r="AN250" s="17">
        <v>7.9345867664657399E-2</v>
      </c>
      <c r="AO250" s="17">
        <v>2.6951308753043898E-2</v>
      </c>
      <c r="AP250" s="17">
        <v>2.81872777277275E-2</v>
      </c>
      <c r="AQ250" s="17">
        <v>5.9841349190134799E-2</v>
      </c>
      <c r="AR250" s="17">
        <v>4.1304936789121199E-2</v>
      </c>
      <c r="AS250" s="17">
        <v>3.8315197527152602E-2</v>
      </c>
      <c r="AT250" s="17">
        <v>1.67193885912711E-2</v>
      </c>
      <c r="AU250" s="17">
        <v>2.13697956628736E-2</v>
      </c>
      <c r="AV250" s="17">
        <v>7.1361050451274497E-3</v>
      </c>
      <c r="AW250" s="17">
        <v>5.5629788439456797E-2</v>
      </c>
      <c r="AX250" s="17">
        <v>7.30329536774703E-2</v>
      </c>
      <c r="AY250" s="17">
        <v>2.0663856088080398E-2</v>
      </c>
      <c r="AZ250" s="17">
        <v>2.6220349606155598E-2</v>
      </c>
      <c r="BA250" s="17">
        <v>3.1901397936845703E-2</v>
      </c>
      <c r="BB250" s="17">
        <v>1.3730325994923701E-2</v>
      </c>
      <c r="BC250" s="17"/>
      <c r="BD250" s="17">
        <v>3.5643384047196101E-2</v>
      </c>
      <c r="BE250" s="17">
        <v>3.1718574814099801E-2</v>
      </c>
      <c r="BF250" s="17">
        <v>4.4839742899697603E-2</v>
      </c>
      <c r="BG250" s="17"/>
      <c r="BH250" s="17">
        <v>3.19971797614289E-2</v>
      </c>
      <c r="BI250" s="17">
        <v>6.1294955838347799E-2</v>
      </c>
      <c r="BJ250" s="17">
        <v>5.7342131339990998E-2</v>
      </c>
      <c r="BK250" s="17"/>
      <c r="BL250" s="17">
        <v>4.4472404563691198E-2</v>
      </c>
      <c r="BM250" s="17">
        <v>3.2168704555840803E-2</v>
      </c>
      <c r="BN250" s="17">
        <v>6.35564129057265E-2</v>
      </c>
      <c r="BO250" s="17"/>
      <c r="BP250" s="17">
        <v>3.3033462566212299E-2</v>
      </c>
      <c r="BQ250" s="17">
        <v>4.2266462571979101E-2</v>
      </c>
      <c r="BR250" s="17"/>
      <c r="BS250" s="17">
        <v>3.18263539892625E-2</v>
      </c>
      <c r="BT250" s="17">
        <v>3.12996529777659E-2</v>
      </c>
      <c r="BU250" s="17">
        <v>3.2200185924338098E-2</v>
      </c>
      <c r="BV250" s="17">
        <v>4.9045274982112697E-2</v>
      </c>
      <c r="BW250" s="17"/>
      <c r="BX250" s="17">
        <v>4.9645418614589702E-2</v>
      </c>
      <c r="BY250" s="17">
        <v>9.0008463662730395E-3</v>
      </c>
      <c r="BZ250" s="17">
        <v>4.0078631690503803E-2</v>
      </c>
      <c r="CA250" s="17"/>
      <c r="CB250" s="17">
        <v>1.6524796911214699E-2</v>
      </c>
      <c r="CC250" s="17">
        <v>2.12225616850177E-2</v>
      </c>
      <c r="CD250" s="17">
        <v>3.8477252657340498E-2</v>
      </c>
      <c r="CE250" s="17">
        <v>4.4052257402891697E-2</v>
      </c>
      <c r="CF250" s="17">
        <v>4.6943926650656102E-2</v>
      </c>
      <c r="CG250" s="17">
        <v>7.7402594399854599E-2</v>
      </c>
      <c r="CH250" s="17"/>
      <c r="CI250" s="17">
        <v>4.6984253649517901E-2</v>
      </c>
      <c r="CJ250" s="17">
        <v>3.4193548969817598E-2</v>
      </c>
      <c r="CK250" s="17">
        <v>4.1735806613112499E-2</v>
      </c>
      <c r="CL250" s="17">
        <v>3.9834795079122499E-2</v>
      </c>
    </row>
    <row r="251" spans="2:90" x14ac:dyDescent="0.35">
      <c r="B251" t="s">
        <v>197</v>
      </c>
      <c r="C251" s="17">
        <v>5.10046789124819E-2</v>
      </c>
      <c r="D251" s="17">
        <v>5.6634990238265397E-2</v>
      </c>
      <c r="E251" s="17">
        <v>4.5651146651899899E-2</v>
      </c>
      <c r="F251" s="17"/>
      <c r="G251" s="17">
        <v>2.6885007520205801E-2</v>
      </c>
      <c r="H251" s="17">
        <v>2.6930613275813201E-2</v>
      </c>
      <c r="I251" s="17">
        <v>7.4221111226022901E-2</v>
      </c>
      <c r="J251" s="17">
        <v>5.3014176124217501E-2</v>
      </c>
      <c r="K251" s="17">
        <v>6.4574650946305101E-2</v>
      </c>
      <c r="L251" s="17">
        <v>5.6362154473615797E-2</v>
      </c>
      <c r="M251" s="17">
        <v>5.67115319096669E-2</v>
      </c>
      <c r="N251" s="17">
        <v>3.48636563665434E-2</v>
      </c>
      <c r="O251" s="17">
        <v>6.5210534271331499E-2</v>
      </c>
      <c r="P251" s="17"/>
      <c r="Q251" s="17">
        <v>6.0108937984037603E-2</v>
      </c>
      <c r="R251" s="17">
        <v>4.0715505755563597E-2</v>
      </c>
      <c r="S251" s="17">
        <v>8.4051365774239994E-2</v>
      </c>
      <c r="T251" s="17">
        <v>4.9841654725683103E-2</v>
      </c>
      <c r="U251" s="17"/>
      <c r="V251" s="17">
        <v>5.7997108158865503E-2</v>
      </c>
      <c r="W251" s="17">
        <v>3.2906937104975199E-2</v>
      </c>
      <c r="X251" s="17">
        <v>4.7333567334333901E-2</v>
      </c>
      <c r="Y251" s="17">
        <v>4.7655464489895299E-2</v>
      </c>
      <c r="Z251" s="17">
        <v>5.3738521739363401E-2</v>
      </c>
      <c r="AA251" s="17">
        <v>8.6078600230751895E-2</v>
      </c>
      <c r="AB251" s="17">
        <v>4.0865247567170297E-2</v>
      </c>
      <c r="AC251" s="17">
        <v>4.89501942507908E-2</v>
      </c>
      <c r="AD251" s="17">
        <v>4.6837265978919899E-2</v>
      </c>
      <c r="AE251" s="17"/>
      <c r="AF251" s="17">
        <v>4.0298013835074697E-2</v>
      </c>
      <c r="AG251" s="17">
        <v>6.2625510560042605E-2</v>
      </c>
      <c r="AH251" s="17">
        <v>2.6862622186532101E-2</v>
      </c>
      <c r="AI251" s="17">
        <v>6.1618874006406997E-2</v>
      </c>
      <c r="AJ251" s="17">
        <v>5.1278675316063498E-2</v>
      </c>
      <c r="AK251" s="17">
        <v>5.6885621786478602E-2</v>
      </c>
      <c r="AL251" s="17"/>
      <c r="AM251" s="17">
        <v>4.19763898264311E-2</v>
      </c>
      <c r="AN251" s="17">
        <v>7.2323298094590996E-2</v>
      </c>
      <c r="AO251" s="17">
        <v>4.9674981913036001E-2</v>
      </c>
      <c r="AP251" s="17">
        <v>8.9664514638296097E-2</v>
      </c>
      <c r="AQ251" s="17">
        <v>6.9605304892929099E-2</v>
      </c>
      <c r="AR251" s="17">
        <v>7.0935876320307498E-2</v>
      </c>
      <c r="AS251" s="17">
        <v>5.8923503143127803E-2</v>
      </c>
      <c r="AT251" s="17">
        <v>2.4602869805671699E-2</v>
      </c>
      <c r="AU251" s="17">
        <v>4.7408232041081501E-2</v>
      </c>
      <c r="AV251" s="17">
        <v>3.3440409317325601E-2</v>
      </c>
      <c r="AW251" s="17">
        <v>2.3117246257510299E-2</v>
      </c>
      <c r="AX251" s="17">
        <v>5.5032614782573798E-2</v>
      </c>
      <c r="AY251" s="17">
        <v>4.3000545284228198E-2</v>
      </c>
      <c r="AZ251" s="17">
        <v>8.0320549074297906E-2</v>
      </c>
      <c r="BA251" s="17">
        <v>0</v>
      </c>
      <c r="BB251" s="17">
        <v>5.3659600683511402E-2</v>
      </c>
      <c r="BC251" s="17"/>
      <c r="BD251" s="17">
        <v>6.06109270478477E-2</v>
      </c>
      <c r="BE251" s="17">
        <v>4.0328966944416997E-2</v>
      </c>
      <c r="BF251" s="17">
        <v>4.6971193003806901E-2</v>
      </c>
      <c r="BG251" s="17"/>
      <c r="BH251" s="17">
        <v>4.8127869177030998E-2</v>
      </c>
      <c r="BI251" s="17">
        <v>6.04023307417191E-2</v>
      </c>
      <c r="BJ251" s="17">
        <v>5.8551093439968803E-2</v>
      </c>
      <c r="BK251" s="17"/>
      <c r="BL251" s="17">
        <v>4.9441565608112199E-2</v>
      </c>
      <c r="BM251" s="17">
        <v>4.2158526176983499E-2</v>
      </c>
      <c r="BN251" s="17">
        <v>2.0982874427449401E-2</v>
      </c>
      <c r="BO251" s="17"/>
      <c r="BP251" s="17">
        <v>4.3314336189719402E-2</v>
      </c>
      <c r="BQ251" s="17">
        <v>4.9017865016366999E-2</v>
      </c>
      <c r="BR251" s="17"/>
      <c r="BS251" s="17">
        <v>4.3190633101757803E-2</v>
      </c>
      <c r="BT251" s="17">
        <v>5.4923020961214597E-2</v>
      </c>
      <c r="BU251" s="17">
        <v>4.1340403011857103E-2</v>
      </c>
      <c r="BV251" s="17">
        <v>5.9661304502930397E-2</v>
      </c>
      <c r="BW251" s="17"/>
      <c r="BX251" s="17">
        <v>2.2653103670808201E-2</v>
      </c>
      <c r="BY251" s="17">
        <v>1.9617930995347501E-2</v>
      </c>
      <c r="BZ251" s="17">
        <v>5.5742152475330202E-2</v>
      </c>
      <c r="CA251" s="17"/>
      <c r="CB251" s="17">
        <v>2.4808998372376798E-2</v>
      </c>
      <c r="CC251" s="17">
        <v>1.56966206540411E-2</v>
      </c>
      <c r="CD251" s="17">
        <v>5.8581354467558397E-2</v>
      </c>
      <c r="CE251" s="17">
        <v>4.1988826011755798E-2</v>
      </c>
      <c r="CF251" s="17">
        <v>1.71278557171913E-2</v>
      </c>
      <c r="CG251" s="17">
        <v>0.15133407948974101</v>
      </c>
      <c r="CH251" s="17"/>
      <c r="CI251" s="17">
        <v>7.8318993454274899E-2</v>
      </c>
      <c r="CJ251" s="17">
        <v>3.9406169804745698E-2</v>
      </c>
      <c r="CK251" s="17">
        <v>8.4177131269141003E-2</v>
      </c>
      <c r="CL251" s="17">
        <v>4.2887852381365901E-2</v>
      </c>
    </row>
    <row r="252" spans="2:90" x14ac:dyDescent="0.35">
      <c r="B252" t="s">
        <v>198</v>
      </c>
      <c r="C252" s="17">
        <v>0.129299603147257</v>
      </c>
      <c r="D252" s="17">
        <v>0.12918496366695101</v>
      </c>
      <c r="E252" s="17">
        <v>0.130620512647178</v>
      </c>
      <c r="F252" s="17"/>
      <c r="G252" s="17">
        <v>7.4302776316748906E-2</v>
      </c>
      <c r="H252" s="17">
        <v>0.123164584905595</v>
      </c>
      <c r="I252" s="17">
        <v>0.100373942753928</v>
      </c>
      <c r="J252" s="17">
        <v>9.1584597971588605E-2</v>
      </c>
      <c r="K252" s="17">
        <v>0.16186680507583601</v>
      </c>
      <c r="L252" s="17">
        <v>7.7584183297869799E-2</v>
      </c>
      <c r="M252" s="17">
        <v>0.14358654546840299</v>
      </c>
      <c r="N252" s="17">
        <v>0.190783090256918</v>
      </c>
      <c r="O252" s="17">
        <v>0.188420873513438</v>
      </c>
      <c r="P252" s="17"/>
      <c r="Q252" s="17">
        <v>0.132000813495143</v>
      </c>
      <c r="R252" s="17">
        <v>0.114314826753475</v>
      </c>
      <c r="S252" s="17">
        <v>0.14558798085547001</v>
      </c>
      <c r="T252" s="17">
        <v>0.128837523749044</v>
      </c>
      <c r="U252" s="17"/>
      <c r="V252" s="17">
        <v>0.15343969112144001</v>
      </c>
      <c r="W252" s="17">
        <v>9.0069663619148602E-2</v>
      </c>
      <c r="X252" s="17">
        <v>0.12998952767249</v>
      </c>
      <c r="Y252" s="17">
        <v>0.16416098136962101</v>
      </c>
      <c r="Z252" s="17">
        <v>0.120900282426417</v>
      </c>
      <c r="AA252" s="17">
        <v>0.160815200664018</v>
      </c>
      <c r="AB252" s="17">
        <v>0.13646487257553699</v>
      </c>
      <c r="AC252" s="17">
        <v>0.106615079958828</v>
      </c>
      <c r="AD252" s="17">
        <v>0.10017965686156501</v>
      </c>
      <c r="AE252" s="17"/>
      <c r="AF252" s="17">
        <v>0.14980302164900899</v>
      </c>
      <c r="AG252" s="17">
        <v>0.12213166430156799</v>
      </c>
      <c r="AH252" s="17">
        <v>0.111218873044376</v>
      </c>
      <c r="AI252" s="17">
        <v>0.13894889814917699</v>
      </c>
      <c r="AJ252" s="17">
        <v>0.10092576312811</v>
      </c>
      <c r="AK252" s="17">
        <v>0.139930331279086</v>
      </c>
      <c r="AL252" s="17"/>
      <c r="AM252" s="17">
        <v>0.16448281886395699</v>
      </c>
      <c r="AN252" s="17">
        <v>0.15832156596557601</v>
      </c>
      <c r="AO252" s="17">
        <v>0.19245464989661801</v>
      </c>
      <c r="AP252" s="17">
        <v>0.17806934045393499</v>
      </c>
      <c r="AQ252" s="17">
        <v>0.136448870171023</v>
      </c>
      <c r="AR252" s="17">
        <v>0.122015330096226</v>
      </c>
      <c r="AS252" s="17">
        <v>0.10139646423503999</v>
      </c>
      <c r="AT252" s="17">
        <v>0.110047746180614</v>
      </c>
      <c r="AU252" s="17">
        <v>0.11163021321880801</v>
      </c>
      <c r="AV252" s="17">
        <v>0.10677298570197</v>
      </c>
      <c r="AW252" s="17">
        <v>0.15263480060297099</v>
      </c>
      <c r="AX252" s="17">
        <v>0.10065112208070701</v>
      </c>
      <c r="AY252" s="17">
        <v>0.108587753944455</v>
      </c>
      <c r="AZ252" s="17">
        <v>0.134671906314874</v>
      </c>
      <c r="BA252" s="17">
        <v>0.123439020014007</v>
      </c>
      <c r="BB252" s="17">
        <v>7.5709569847590794E-2</v>
      </c>
      <c r="BC252" s="17"/>
      <c r="BD252" s="17">
        <v>0.110121537715756</v>
      </c>
      <c r="BE252" s="17">
        <v>0.108806600369916</v>
      </c>
      <c r="BF252" s="17">
        <v>0.15852904410150401</v>
      </c>
      <c r="BG252" s="17"/>
      <c r="BH252" s="17">
        <v>0.115975194237843</v>
      </c>
      <c r="BI252" s="17">
        <v>0.13679887199853699</v>
      </c>
      <c r="BJ252" s="17">
        <v>0.110397722819262</v>
      </c>
      <c r="BK252" s="17"/>
      <c r="BL252" s="17">
        <v>0.20471731134655999</v>
      </c>
      <c r="BM252" s="17">
        <v>0.116024891698397</v>
      </c>
      <c r="BN252" s="17">
        <v>0.13331025652225201</v>
      </c>
      <c r="BO252" s="17"/>
      <c r="BP252" s="17">
        <v>0.13262674751669201</v>
      </c>
      <c r="BQ252" s="17">
        <v>0.13799980769418699</v>
      </c>
      <c r="BR252" s="17"/>
      <c r="BS252" s="17">
        <v>6.9909660245860303E-2</v>
      </c>
      <c r="BT252" s="17">
        <v>0.10954955180463</v>
      </c>
      <c r="BU252" s="17">
        <v>0.15560979697806801</v>
      </c>
      <c r="BV252" s="17">
        <v>0.128312141749857</v>
      </c>
      <c r="BW252" s="17"/>
      <c r="BX252" s="17">
        <v>0.107046407386358</v>
      </c>
      <c r="BY252" s="17">
        <v>8.0563561419632196E-2</v>
      </c>
      <c r="BZ252" s="17">
        <v>0.13449903925612999</v>
      </c>
      <c r="CA252" s="17"/>
      <c r="CB252" s="17">
        <v>4.9187095326957503E-2</v>
      </c>
      <c r="CC252" s="17">
        <v>5.2136484885713701E-2</v>
      </c>
      <c r="CD252" s="17">
        <v>0.18488290214901401</v>
      </c>
      <c r="CE252" s="17">
        <v>0.119916982524562</v>
      </c>
      <c r="CF252" s="17">
        <v>4.15732369731803E-2</v>
      </c>
      <c r="CG252" s="17">
        <v>0.31888593716443397</v>
      </c>
      <c r="CH252" s="17"/>
      <c r="CI252" s="17">
        <v>0.13413070022519699</v>
      </c>
      <c r="CJ252" s="17">
        <v>7.96163470197985E-2</v>
      </c>
      <c r="CK252" s="17">
        <v>0.34447145982833799</v>
      </c>
      <c r="CL252" s="17">
        <v>0.100246089809901</v>
      </c>
    </row>
    <row r="253" spans="2:90" x14ac:dyDescent="0.35">
      <c r="B253" t="s">
        <v>199</v>
      </c>
      <c r="C253" s="17">
        <v>0.28125955700445199</v>
      </c>
      <c r="D253" s="17">
        <v>0.26920222121745702</v>
      </c>
      <c r="E253" s="17">
        <v>0.292810841656506</v>
      </c>
      <c r="F253" s="17"/>
      <c r="G253" s="17">
        <v>0.27311840060014297</v>
      </c>
      <c r="H253" s="17">
        <v>0.30494007910112397</v>
      </c>
      <c r="I253" s="17">
        <v>0.25329840570121098</v>
      </c>
      <c r="J253" s="17">
        <v>0.32249398814955599</v>
      </c>
      <c r="K253" s="17">
        <v>0.305394905213213</v>
      </c>
      <c r="L253" s="17">
        <v>0.31214193098710702</v>
      </c>
      <c r="M253" s="17">
        <v>0.230271022301928</v>
      </c>
      <c r="N253" s="17">
        <v>0.25977984644657398</v>
      </c>
      <c r="O253" s="17">
        <v>0.27409029898236598</v>
      </c>
      <c r="P253" s="17"/>
      <c r="Q253" s="17">
        <v>0.31337732790732897</v>
      </c>
      <c r="R253" s="17">
        <v>0.333554429907848</v>
      </c>
      <c r="S253" s="17">
        <v>0.22833436883684699</v>
      </c>
      <c r="T253" s="17">
        <v>0.27132703259855401</v>
      </c>
      <c r="U253" s="17"/>
      <c r="V253" s="17">
        <v>0.282412302769459</v>
      </c>
      <c r="W253" s="17">
        <v>0.28576481853840202</v>
      </c>
      <c r="X253" s="17">
        <v>0.28884228686765101</v>
      </c>
      <c r="Y253" s="17">
        <v>0.27776718569662601</v>
      </c>
      <c r="Z253" s="17">
        <v>0.28412160063219</v>
      </c>
      <c r="AA253" s="17">
        <v>0.27579585865633799</v>
      </c>
      <c r="AB253" s="17">
        <v>0.27431033646200698</v>
      </c>
      <c r="AC253" s="17">
        <v>0.28334103474619599</v>
      </c>
      <c r="AD253" s="17">
        <v>0.27885525303908199</v>
      </c>
      <c r="AE253" s="17"/>
      <c r="AF253" s="17">
        <v>0.25234250472851399</v>
      </c>
      <c r="AG253" s="17">
        <v>0.237964587419882</v>
      </c>
      <c r="AH253" s="17">
        <v>0.32851806458071298</v>
      </c>
      <c r="AI253" s="17">
        <v>0.20826663092327499</v>
      </c>
      <c r="AJ253" s="17">
        <v>0.33466146636570498</v>
      </c>
      <c r="AK253" s="17">
        <v>0.28882972109635002</v>
      </c>
      <c r="AL253" s="17"/>
      <c r="AM253" s="17">
        <v>0.28322106012978199</v>
      </c>
      <c r="AN253" s="17">
        <v>0.27401379914144303</v>
      </c>
      <c r="AO253" s="17">
        <v>0.22220251817808501</v>
      </c>
      <c r="AP253" s="17">
        <v>0.25632476602035498</v>
      </c>
      <c r="AQ253" s="17">
        <v>0.25304749337155003</v>
      </c>
      <c r="AR253" s="17">
        <v>0.37384858759298401</v>
      </c>
      <c r="AS253" s="17">
        <v>0.27708629284983899</v>
      </c>
      <c r="AT253" s="17">
        <v>0.29251805026422401</v>
      </c>
      <c r="AU253" s="17">
        <v>0.260589000592721</v>
      </c>
      <c r="AV253" s="17">
        <v>0.31117882141028502</v>
      </c>
      <c r="AW253" s="17">
        <v>0.28221109378836501</v>
      </c>
      <c r="AX253" s="17">
        <v>0.27800901452125198</v>
      </c>
      <c r="AY253" s="17">
        <v>0.33203865188957499</v>
      </c>
      <c r="AZ253" s="17">
        <v>0.158595066120894</v>
      </c>
      <c r="BA253" s="17">
        <v>0.22768472506754101</v>
      </c>
      <c r="BB253" s="17">
        <v>0.274068113690144</v>
      </c>
      <c r="BC253" s="17"/>
      <c r="BD253" s="17">
        <v>0.29635348292707703</v>
      </c>
      <c r="BE253" s="17">
        <v>0.28883340302558702</v>
      </c>
      <c r="BF253" s="17">
        <v>0.264729974203393</v>
      </c>
      <c r="BG253" s="17"/>
      <c r="BH253" s="17">
        <v>0.27746052372576202</v>
      </c>
      <c r="BI253" s="17">
        <v>0.27795739598136998</v>
      </c>
      <c r="BJ253" s="17">
        <v>0.31781981022884798</v>
      </c>
      <c r="BK253" s="17"/>
      <c r="BL253" s="17">
        <v>0.27628743301554298</v>
      </c>
      <c r="BM253" s="17">
        <v>0.25354217107128202</v>
      </c>
      <c r="BN253" s="17">
        <v>0.28866036152278102</v>
      </c>
      <c r="BO253" s="17"/>
      <c r="BP253" s="17">
        <v>0.285862834531522</v>
      </c>
      <c r="BQ253" s="17">
        <v>0.28079701752451702</v>
      </c>
      <c r="BR253" s="17"/>
      <c r="BS253" s="17">
        <v>0.20093491096017399</v>
      </c>
      <c r="BT253" s="17">
        <v>0.26173190835184701</v>
      </c>
      <c r="BU253" s="17">
        <v>0.32383388083033898</v>
      </c>
      <c r="BV253" s="17">
        <v>0.29371814938945501</v>
      </c>
      <c r="BW253" s="17"/>
      <c r="BX253" s="17">
        <v>0.26208686272620002</v>
      </c>
      <c r="BY253" s="17">
        <v>0.24968484402670699</v>
      </c>
      <c r="BZ253" s="17">
        <v>0.28509924323623198</v>
      </c>
      <c r="CA253" s="17"/>
      <c r="CB253" s="17">
        <v>0.238384533430225</v>
      </c>
      <c r="CC253" s="17">
        <v>0.251029036287507</v>
      </c>
      <c r="CD253" s="17">
        <v>0.35278958981062503</v>
      </c>
      <c r="CE253" s="17">
        <v>0.32047050008373401</v>
      </c>
      <c r="CF253" s="17">
        <v>0.23091585945005499</v>
      </c>
      <c r="CG253" s="17">
        <v>0.26207841903499901</v>
      </c>
      <c r="CH253" s="17"/>
      <c r="CI253" s="17">
        <v>0.296036875929232</v>
      </c>
      <c r="CJ253" s="17">
        <v>0.228661493306902</v>
      </c>
      <c r="CK253" s="17">
        <v>0.27865784665924398</v>
      </c>
      <c r="CL253" s="17">
        <v>0.30965822154905798</v>
      </c>
    </row>
    <row r="254" spans="2:90" x14ac:dyDescent="0.35">
      <c r="B254" t="s">
        <v>200</v>
      </c>
      <c r="C254" s="17">
        <v>0.48171230978415602</v>
      </c>
      <c r="D254" s="17">
        <v>0.47735305628831398</v>
      </c>
      <c r="E254" s="17">
        <v>0.485786743184982</v>
      </c>
      <c r="F254" s="17"/>
      <c r="G254" s="17">
        <v>0.55634687561444496</v>
      </c>
      <c r="H254" s="17">
        <v>0.50792042444965202</v>
      </c>
      <c r="I254" s="17">
        <v>0.51554040094421005</v>
      </c>
      <c r="J254" s="17">
        <v>0.46551383667527901</v>
      </c>
      <c r="K254" s="17">
        <v>0.40530784604599401</v>
      </c>
      <c r="L254" s="17">
        <v>0.51495991903997496</v>
      </c>
      <c r="M254" s="17">
        <v>0.52246340142093906</v>
      </c>
      <c r="N254" s="17">
        <v>0.44048138114039997</v>
      </c>
      <c r="O254" s="17">
        <v>0.415171428564094</v>
      </c>
      <c r="P254" s="17"/>
      <c r="Q254" s="17">
        <v>0.42060729712797401</v>
      </c>
      <c r="R254" s="17">
        <v>0.44766249496712301</v>
      </c>
      <c r="S254" s="17">
        <v>0.48546179869874001</v>
      </c>
      <c r="T254" s="17">
        <v>0.49672209238620302</v>
      </c>
      <c r="U254" s="17"/>
      <c r="V254" s="17">
        <v>0.44390835796182199</v>
      </c>
      <c r="W254" s="17">
        <v>0.53823741810913694</v>
      </c>
      <c r="X254" s="17">
        <v>0.49399437044011602</v>
      </c>
      <c r="Y254" s="17">
        <v>0.45960424647690001</v>
      </c>
      <c r="Z254" s="17">
        <v>0.46704774374987801</v>
      </c>
      <c r="AA254" s="17">
        <v>0.40352026119238399</v>
      </c>
      <c r="AB254" s="17">
        <v>0.48492095536787</v>
      </c>
      <c r="AC254" s="17">
        <v>0.49360012833821398</v>
      </c>
      <c r="AD254" s="17">
        <v>0.53682365439200097</v>
      </c>
      <c r="AE254" s="17"/>
      <c r="AF254" s="17">
        <v>0.48391637351953998</v>
      </c>
      <c r="AG254" s="17">
        <v>0.52617767646491898</v>
      </c>
      <c r="AH254" s="17">
        <v>0.47744620675933203</v>
      </c>
      <c r="AI254" s="17">
        <v>0.50908095385815799</v>
      </c>
      <c r="AJ254" s="17">
        <v>0.47435780705983099</v>
      </c>
      <c r="AK254" s="17">
        <v>0.45826545918937001</v>
      </c>
      <c r="AL254" s="17"/>
      <c r="AM254" s="17">
        <v>0.37498762518179002</v>
      </c>
      <c r="AN254" s="17">
        <v>0.379576542133015</v>
      </c>
      <c r="AO254" s="17">
        <v>0.48188483135172</v>
      </c>
      <c r="AP254" s="17">
        <v>0.43464667754467401</v>
      </c>
      <c r="AQ254" s="17">
        <v>0.45546498813418201</v>
      </c>
      <c r="AR254" s="17">
        <v>0.37729847000813999</v>
      </c>
      <c r="AS254" s="17">
        <v>0.50255689388612201</v>
      </c>
      <c r="AT254" s="17">
        <v>0.54989443455353004</v>
      </c>
      <c r="AU254" s="17">
        <v>0.55732944975866905</v>
      </c>
      <c r="AV254" s="17">
        <v>0.52588956735568304</v>
      </c>
      <c r="AW254" s="17">
        <v>0.46995333163254799</v>
      </c>
      <c r="AX254" s="17">
        <v>0.48883683360899999</v>
      </c>
      <c r="AY254" s="17">
        <v>0.48694630749865497</v>
      </c>
      <c r="AZ254" s="17">
        <v>0.58530714437087294</v>
      </c>
      <c r="BA254" s="17">
        <v>0.61697485698160603</v>
      </c>
      <c r="BB254" s="17">
        <v>0.57075066174404698</v>
      </c>
      <c r="BC254" s="17"/>
      <c r="BD254" s="17">
        <v>0.48277720333834701</v>
      </c>
      <c r="BE254" s="17">
        <v>0.51584915896405703</v>
      </c>
      <c r="BF254" s="17">
        <v>0.46532401542308399</v>
      </c>
      <c r="BG254" s="17"/>
      <c r="BH254" s="17">
        <v>0.51229086747793995</v>
      </c>
      <c r="BI254" s="17">
        <v>0.436184068778045</v>
      </c>
      <c r="BJ254" s="17">
        <v>0.44413905155379302</v>
      </c>
      <c r="BK254" s="17"/>
      <c r="BL254" s="17">
        <v>0.40055827725160198</v>
      </c>
      <c r="BM254" s="17">
        <v>0.54886986547153405</v>
      </c>
      <c r="BN254" s="17">
        <v>0.478832170761614</v>
      </c>
      <c r="BO254" s="17"/>
      <c r="BP254" s="17">
        <v>0.49054561529983298</v>
      </c>
      <c r="BQ254" s="17">
        <v>0.47178170603313901</v>
      </c>
      <c r="BR254" s="17"/>
      <c r="BS254" s="17">
        <v>0.62694819199221197</v>
      </c>
      <c r="BT254" s="17">
        <v>0.53367662378518099</v>
      </c>
      <c r="BU254" s="17">
        <v>0.436073544762976</v>
      </c>
      <c r="BV254" s="17">
        <v>0.452354112300344</v>
      </c>
      <c r="BW254" s="17"/>
      <c r="BX254" s="17">
        <v>0.53429090431798398</v>
      </c>
      <c r="BY254" s="17">
        <v>0.63235829616366701</v>
      </c>
      <c r="BZ254" s="17">
        <v>0.46724618292707298</v>
      </c>
      <c r="CA254" s="17"/>
      <c r="CB254" s="17">
        <v>0.66052603697815104</v>
      </c>
      <c r="CC254" s="17">
        <v>0.64079341603114603</v>
      </c>
      <c r="CD254" s="17">
        <v>0.35334601981285602</v>
      </c>
      <c r="CE254" s="17">
        <v>0.46874061996212601</v>
      </c>
      <c r="CF254" s="17">
        <v>0.63345611875806496</v>
      </c>
      <c r="CG254" s="17">
        <v>0.15461869491071301</v>
      </c>
      <c r="CH254" s="17"/>
      <c r="CI254" s="17">
        <v>0.42544203082055798</v>
      </c>
      <c r="CJ254" s="17">
        <v>0.59659330725117199</v>
      </c>
      <c r="CK254" s="17">
        <v>0.225834582014939</v>
      </c>
      <c r="CL254" s="17">
        <v>0.49468828885154797</v>
      </c>
    </row>
    <row r="255" spans="2:90" x14ac:dyDescent="0.35">
      <c r="B255" t="s">
        <v>110</v>
      </c>
      <c r="C255" s="17">
        <v>1.74741357585118E-2</v>
      </c>
      <c r="D255" s="17">
        <v>1.6908562519140202E-2</v>
      </c>
      <c r="E255" s="17">
        <v>1.8365008513418001E-2</v>
      </c>
      <c r="F255" s="17"/>
      <c r="G255" s="17">
        <v>1.28453080447356E-2</v>
      </c>
      <c r="H255" s="17">
        <v>1.1520339269382E-2</v>
      </c>
      <c r="I255" s="17">
        <v>1.1050943564782501E-2</v>
      </c>
      <c r="J255" s="17">
        <v>3.8937651674261803E-2</v>
      </c>
      <c r="K255" s="17">
        <v>2.3837982203068101E-2</v>
      </c>
      <c r="L255" s="17">
        <v>8.9366023170207795E-3</v>
      </c>
      <c r="M255" s="17">
        <v>1.2184917360303801E-2</v>
      </c>
      <c r="N255" s="17">
        <v>1.17127798971088E-2</v>
      </c>
      <c r="O255" s="17">
        <v>2.6309581544196901E-2</v>
      </c>
      <c r="P255" s="17"/>
      <c r="Q255" s="17">
        <v>1.7084824001475402E-2</v>
      </c>
      <c r="R255" s="17">
        <v>1.9340011672341999E-2</v>
      </c>
      <c r="S255" s="17">
        <v>2.5967883718179301E-2</v>
      </c>
      <c r="T255" s="17">
        <v>1.70605690976958E-2</v>
      </c>
      <c r="U255" s="17"/>
      <c r="V255" s="17">
        <v>2.72126931001231E-2</v>
      </c>
      <c r="W255" s="17">
        <v>1.20651293055769E-2</v>
      </c>
      <c r="X255" s="17">
        <v>2.0367063661997999E-2</v>
      </c>
      <c r="Y255" s="17">
        <v>8.6897406312614403E-3</v>
      </c>
      <c r="Z255" s="17">
        <v>2.3710138705489801E-2</v>
      </c>
      <c r="AA255" s="17">
        <v>1.7366608537399901E-2</v>
      </c>
      <c r="AB255" s="17">
        <v>1.8679172024485699E-2</v>
      </c>
      <c r="AC255" s="17">
        <v>1.48047018900298E-2</v>
      </c>
      <c r="AD255" s="17">
        <v>1.2413705910452801E-2</v>
      </c>
      <c r="AE255" s="17"/>
      <c r="AF255" s="17">
        <v>2.2904125444185599E-2</v>
      </c>
      <c r="AG255" s="17">
        <v>1.1073745975653301E-2</v>
      </c>
      <c r="AH255" s="17">
        <v>2.3689172776092601E-2</v>
      </c>
      <c r="AI255" s="17">
        <v>2.4496496969879902E-2</v>
      </c>
      <c r="AJ255" s="17">
        <v>1.0392477448791499E-2</v>
      </c>
      <c r="AK255" s="17">
        <v>1.90501410922643E-2</v>
      </c>
      <c r="AL255" s="17"/>
      <c r="AM255" s="17">
        <v>3.2633928869032297E-2</v>
      </c>
      <c r="AN255" s="17">
        <v>3.64189270007177E-2</v>
      </c>
      <c r="AO255" s="17">
        <v>2.68317099074971E-2</v>
      </c>
      <c r="AP255" s="17">
        <v>1.31074236150117E-2</v>
      </c>
      <c r="AQ255" s="17">
        <v>2.5591994240181399E-2</v>
      </c>
      <c r="AR255" s="17">
        <v>1.4596799193221601E-2</v>
      </c>
      <c r="AS255" s="17">
        <v>2.1721648358718201E-2</v>
      </c>
      <c r="AT255" s="17">
        <v>6.2175106046892499E-3</v>
      </c>
      <c r="AU255" s="17">
        <v>1.6733087258470199E-3</v>
      </c>
      <c r="AV255" s="17">
        <v>1.55821111696087E-2</v>
      </c>
      <c r="AW255" s="17">
        <v>1.6453739279148699E-2</v>
      </c>
      <c r="AX255" s="17">
        <v>4.43746132899717E-3</v>
      </c>
      <c r="AY255" s="17">
        <v>8.7628852950065606E-3</v>
      </c>
      <c r="AZ255" s="17">
        <v>1.48849845129066E-2</v>
      </c>
      <c r="BA255" s="17">
        <v>0</v>
      </c>
      <c r="BB255" s="17">
        <v>1.20817280397825E-2</v>
      </c>
      <c r="BC255" s="17"/>
      <c r="BD255" s="17">
        <v>1.44934649237766E-2</v>
      </c>
      <c r="BE255" s="17">
        <v>1.4463295881922999E-2</v>
      </c>
      <c r="BF255" s="17">
        <v>1.9606030368514101E-2</v>
      </c>
      <c r="BG255" s="17"/>
      <c r="BH255" s="17">
        <v>1.41483656199946E-2</v>
      </c>
      <c r="BI255" s="17">
        <v>2.7362376661980901E-2</v>
      </c>
      <c r="BJ255" s="17">
        <v>1.17501906181369E-2</v>
      </c>
      <c r="BK255" s="17"/>
      <c r="BL255" s="17">
        <v>2.4523008214491201E-2</v>
      </c>
      <c r="BM255" s="17">
        <v>7.23584102596258E-3</v>
      </c>
      <c r="BN255" s="17">
        <v>1.46579238601777E-2</v>
      </c>
      <c r="BO255" s="17"/>
      <c r="BP255" s="17">
        <v>1.46170038960224E-2</v>
      </c>
      <c r="BQ255" s="17">
        <v>1.8137141159810799E-2</v>
      </c>
      <c r="BR255" s="17"/>
      <c r="BS255" s="17">
        <v>2.7190249710733701E-2</v>
      </c>
      <c r="BT255" s="17">
        <v>8.8192421193625699E-3</v>
      </c>
      <c r="BU255" s="17">
        <v>1.09421884924215E-2</v>
      </c>
      <c r="BV255" s="17">
        <v>1.6909017075300001E-2</v>
      </c>
      <c r="BW255" s="17"/>
      <c r="BX255" s="17">
        <v>2.4277303284060199E-2</v>
      </c>
      <c r="BY255" s="17">
        <v>8.7745210283737794E-3</v>
      </c>
      <c r="BZ255" s="17">
        <v>1.7334750414730801E-2</v>
      </c>
      <c r="CA255" s="17"/>
      <c r="CB255" s="17">
        <v>1.0568538981074901E-2</v>
      </c>
      <c r="CC255" s="17">
        <v>1.9121880456573901E-2</v>
      </c>
      <c r="CD255" s="17">
        <v>1.19228811026058E-2</v>
      </c>
      <c r="CE255" s="17">
        <v>4.8308140149308397E-3</v>
      </c>
      <c r="CF255" s="17">
        <v>2.9983002450852801E-2</v>
      </c>
      <c r="CG255" s="17">
        <v>3.5680275000258201E-2</v>
      </c>
      <c r="CH255" s="17"/>
      <c r="CI255" s="17">
        <v>1.9087145921219802E-2</v>
      </c>
      <c r="CJ255" s="17">
        <v>2.1529133647564199E-2</v>
      </c>
      <c r="CK255" s="17">
        <v>2.51231736152258E-2</v>
      </c>
      <c r="CL255" s="17">
        <v>1.26847523290052E-2</v>
      </c>
    </row>
    <row r="256" spans="2:90" x14ac:dyDescent="0.35">
      <c r="B256" t="s">
        <v>201</v>
      </c>
      <c r="C256" s="17">
        <v>9.02543943056235E-2</v>
      </c>
      <c r="D256" s="17">
        <v>0.107351196308138</v>
      </c>
      <c r="E256" s="17">
        <v>7.2416893997916607E-2</v>
      </c>
      <c r="F256" s="17"/>
      <c r="G256" s="17">
        <v>8.3386639423927406E-2</v>
      </c>
      <c r="H256" s="17">
        <v>5.2454572274246603E-2</v>
      </c>
      <c r="I256" s="17">
        <v>0.119736307035869</v>
      </c>
      <c r="J256" s="17">
        <v>8.1469925529315201E-2</v>
      </c>
      <c r="K256" s="17">
        <v>0.103592461461889</v>
      </c>
      <c r="L256" s="17">
        <v>8.6377364358027495E-2</v>
      </c>
      <c r="M256" s="17">
        <v>9.1494113448426798E-2</v>
      </c>
      <c r="N256" s="17">
        <v>9.7242902258999495E-2</v>
      </c>
      <c r="O256" s="17">
        <v>9.6007817395905498E-2</v>
      </c>
      <c r="P256" s="17"/>
      <c r="Q256" s="17">
        <v>0.116929737468079</v>
      </c>
      <c r="R256" s="17">
        <v>8.5128236699211907E-2</v>
      </c>
      <c r="S256" s="17">
        <v>0.11464796789076399</v>
      </c>
      <c r="T256" s="17">
        <v>8.6052782168501998E-2</v>
      </c>
      <c r="U256" s="17"/>
      <c r="V256" s="17">
        <v>9.3026955047156204E-2</v>
      </c>
      <c r="W256" s="17">
        <v>7.3862970427735306E-2</v>
      </c>
      <c r="X256" s="17">
        <v>6.6806751357745595E-2</v>
      </c>
      <c r="Y256" s="17">
        <v>8.9777845825591507E-2</v>
      </c>
      <c r="Z256" s="17">
        <v>0.10422023448602501</v>
      </c>
      <c r="AA256" s="17">
        <v>0.14250207094986</v>
      </c>
      <c r="AB256" s="17">
        <v>8.5624663570100304E-2</v>
      </c>
      <c r="AC256" s="17">
        <v>0.101639055066732</v>
      </c>
      <c r="AD256" s="17">
        <v>7.1727729796900105E-2</v>
      </c>
      <c r="AE256" s="17"/>
      <c r="AF256" s="17">
        <v>9.1033974658751196E-2</v>
      </c>
      <c r="AG256" s="17">
        <v>0.102652325837977</v>
      </c>
      <c r="AH256" s="17">
        <v>5.9127682839485503E-2</v>
      </c>
      <c r="AI256" s="17">
        <v>0.11920702009950999</v>
      </c>
      <c r="AJ256" s="17">
        <v>7.9662485997563495E-2</v>
      </c>
      <c r="AK256" s="17">
        <v>9.3924347342930203E-2</v>
      </c>
      <c r="AL256" s="17"/>
      <c r="AM256" s="17">
        <v>0.14467456695543801</v>
      </c>
      <c r="AN256" s="17">
        <v>0.15166916575924799</v>
      </c>
      <c r="AO256" s="17">
        <v>7.6626290666079899E-2</v>
      </c>
      <c r="AP256" s="17">
        <v>0.117851792366024</v>
      </c>
      <c r="AQ256" s="17">
        <v>0.12944665408306399</v>
      </c>
      <c r="AR256" s="17">
        <v>0.112240813109429</v>
      </c>
      <c r="AS256" s="17">
        <v>9.7238700670280495E-2</v>
      </c>
      <c r="AT256" s="17">
        <v>4.1322258396942799E-2</v>
      </c>
      <c r="AU256" s="17">
        <v>6.8778027703955094E-2</v>
      </c>
      <c r="AV256" s="17">
        <v>4.0576514362453103E-2</v>
      </c>
      <c r="AW256" s="17">
        <v>7.8747034696967103E-2</v>
      </c>
      <c r="AX256" s="17">
        <v>0.12806556846004399</v>
      </c>
      <c r="AY256" s="17">
        <v>6.3664401372308596E-2</v>
      </c>
      <c r="AZ256" s="17">
        <v>0.10654089868045399</v>
      </c>
      <c r="BA256" s="17">
        <v>3.1901397936845703E-2</v>
      </c>
      <c r="BB256" s="17">
        <v>6.7389926678435103E-2</v>
      </c>
      <c r="BC256" s="17"/>
      <c r="BD256" s="17">
        <v>9.6254311095043801E-2</v>
      </c>
      <c r="BE256" s="17">
        <v>7.2047541758516798E-2</v>
      </c>
      <c r="BF256" s="17">
        <v>9.1810935903504504E-2</v>
      </c>
      <c r="BG256" s="17"/>
      <c r="BH256" s="17">
        <v>8.0125048938459995E-2</v>
      </c>
      <c r="BI256" s="17">
        <v>0.121697286580067</v>
      </c>
      <c r="BJ256" s="17">
        <v>0.11589322477996</v>
      </c>
      <c r="BK256" s="17"/>
      <c r="BL256" s="17">
        <v>9.3913970171803404E-2</v>
      </c>
      <c r="BM256" s="17">
        <v>7.4327230732824295E-2</v>
      </c>
      <c r="BN256" s="17">
        <v>8.4539287333175894E-2</v>
      </c>
      <c r="BO256" s="17"/>
      <c r="BP256" s="17">
        <v>7.6347798755931701E-2</v>
      </c>
      <c r="BQ256" s="17">
        <v>9.1284327588346204E-2</v>
      </c>
      <c r="BR256" s="17"/>
      <c r="BS256" s="17">
        <v>7.5016987091020407E-2</v>
      </c>
      <c r="BT256" s="17">
        <v>8.6222673938980393E-2</v>
      </c>
      <c r="BU256" s="17">
        <v>7.3540588936195195E-2</v>
      </c>
      <c r="BV256" s="17">
        <v>0.108706579485043</v>
      </c>
      <c r="BW256" s="17"/>
      <c r="BX256" s="17">
        <v>7.2298522285398001E-2</v>
      </c>
      <c r="BY256" s="17">
        <v>2.8618777361620499E-2</v>
      </c>
      <c r="BZ256" s="17">
        <v>9.5820784165833894E-2</v>
      </c>
      <c r="CA256" s="17"/>
      <c r="CB256" s="17">
        <v>4.1333795283591497E-2</v>
      </c>
      <c r="CC256" s="17">
        <v>3.6919182339058797E-2</v>
      </c>
      <c r="CD256" s="17">
        <v>9.7058607124898805E-2</v>
      </c>
      <c r="CE256" s="17">
        <v>8.6041083414647501E-2</v>
      </c>
      <c r="CF256" s="17">
        <v>6.4071782367847399E-2</v>
      </c>
      <c r="CG256" s="17">
        <v>0.22873667388959601</v>
      </c>
      <c r="CH256" s="17"/>
      <c r="CI256" s="17">
        <v>0.12530324710379301</v>
      </c>
      <c r="CJ256" s="17">
        <v>7.3599718774563297E-2</v>
      </c>
      <c r="CK256" s="17">
        <v>0.12591293788225399</v>
      </c>
      <c r="CL256" s="17">
        <v>8.2722647460488394E-2</v>
      </c>
    </row>
    <row r="257" spans="2:90" x14ac:dyDescent="0.35">
      <c r="B257" t="s">
        <v>202</v>
      </c>
      <c r="C257" s="17">
        <v>0.76297186678860796</v>
      </c>
      <c r="D257" s="17">
        <v>0.746555277505771</v>
      </c>
      <c r="E257" s="17">
        <v>0.778597584841488</v>
      </c>
      <c r="F257" s="17"/>
      <c r="G257" s="17">
        <v>0.82946527621458799</v>
      </c>
      <c r="H257" s="17">
        <v>0.81286050355077599</v>
      </c>
      <c r="I257" s="17">
        <v>0.76883880664542104</v>
      </c>
      <c r="J257" s="17">
        <v>0.788007824824834</v>
      </c>
      <c r="K257" s="17">
        <v>0.71070275125920701</v>
      </c>
      <c r="L257" s="17">
        <v>0.82710185002708203</v>
      </c>
      <c r="M257" s="17">
        <v>0.75273442372286603</v>
      </c>
      <c r="N257" s="17">
        <v>0.70026122758697296</v>
      </c>
      <c r="O257" s="17">
        <v>0.68926172754645998</v>
      </c>
      <c r="P257" s="17"/>
      <c r="Q257" s="17">
        <v>0.73398462503530204</v>
      </c>
      <c r="R257" s="17">
        <v>0.78121692487497096</v>
      </c>
      <c r="S257" s="17">
        <v>0.71379616753558695</v>
      </c>
      <c r="T257" s="17">
        <v>0.76804912498475797</v>
      </c>
      <c r="U257" s="17"/>
      <c r="V257" s="17">
        <v>0.72632066073128099</v>
      </c>
      <c r="W257" s="17">
        <v>0.82400223664753902</v>
      </c>
      <c r="X257" s="17">
        <v>0.78283665730776697</v>
      </c>
      <c r="Y257" s="17">
        <v>0.73737143217352596</v>
      </c>
      <c r="Z257" s="17">
        <v>0.75116934438206795</v>
      </c>
      <c r="AA257" s="17">
        <v>0.67931611984872198</v>
      </c>
      <c r="AB257" s="17">
        <v>0.75923129182987703</v>
      </c>
      <c r="AC257" s="17">
        <v>0.77694116308440997</v>
      </c>
      <c r="AD257" s="17">
        <v>0.81567890743108196</v>
      </c>
      <c r="AE257" s="17"/>
      <c r="AF257" s="17">
        <v>0.73625887824805403</v>
      </c>
      <c r="AG257" s="17">
        <v>0.764142263884801</v>
      </c>
      <c r="AH257" s="17">
        <v>0.805964271340046</v>
      </c>
      <c r="AI257" s="17">
        <v>0.71734758478143301</v>
      </c>
      <c r="AJ257" s="17">
        <v>0.80901927342553503</v>
      </c>
      <c r="AK257" s="17">
        <v>0.74709518028571997</v>
      </c>
      <c r="AL257" s="17"/>
      <c r="AM257" s="17">
        <v>0.65820868531157295</v>
      </c>
      <c r="AN257" s="17">
        <v>0.65359034127445803</v>
      </c>
      <c r="AO257" s="17">
        <v>0.70408734952980501</v>
      </c>
      <c r="AP257" s="17">
        <v>0.69097144356503004</v>
      </c>
      <c r="AQ257" s="17">
        <v>0.70851248150573198</v>
      </c>
      <c r="AR257" s="17">
        <v>0.75114705760112399</v>
      </c>
      <c r="AS257" s="17">
        <v>0.779643186735961</v>
      </c>
      <c r="AT257" s="17">
        <v>0.84241248481775399</v>
      </c>
      <c r="AU257" s="17">
        <v>0.81791845035138999</v>
      </c>
      <c r="AV257" s="17">
        <v>0.83706838876596801</v>
      </c>
      <c r="AW257" s="17">
        <v>0.752164425420913</v>
      </c>
      <c r="AX257" s="17">
        <v>0.76684584813025103</v>
      </c>
      <c r="AY257" s="17">
        <v>0.81898495938823002</v>
      </c>
      <c r="AZ257" s="17">
        <v>0.74390221049176597</v>
      </c>
      <c r="BA257" s="17">
        <v>0.84465958204914704</v>
      </c>
      <c r="BB257" s="17">
        <v>0.84481877543419204</v>
      </c>
      <c r="BC257" s="17"/>
      <c r="BD257" s="17">
        <v>0.77913068626542303</v>
      </c>
      <c r="BE257" s="17">
        <v>0.80468256198964405</v>
      </c>
      <c r="BF257" s="17">
        <v>0.73005398962647705</v>
      </c>
      <c r="BG257" s="17"/>
      <c r="BH257" s="17">
        <v>0.78975139120370197</v>
      </c>
      <c r="BI257" s="17">
        <v>0.71414146475941498</v>
      </c>
      <c r="BJ257" s="17">
        <v>0.76195886178264105</v>
      </c>
      <c r="BK257" s="17"/>
      <c r="BL257" s="17">
        <v>0.67684571026714602</v>
      </c>
      <c r="BM257" s="17">
        <v>0.80241203654281601</v>
      </c>
      <c r="BN257" s="17">
        <v>0.76749253228439396</v>
      </c>
      <c r="BO257" s="17"/>
      <c r="BP257" s="17">
        <v>0.77640844983135404</v>
      </c>
      <c r="BQ257" s="17">
        <v>0.75257872355765598</v>
      </c>
      <c r="BR257" s="17"/>
      <c r="BS257" s="17">
        <v>0.82788310295238599</v>
      </c>
      <c r="BT257" s="17">
        <v>0.795408532137027</v>
      </c>
      <c r="BU257" s="17">
        <v>0.75990742559331603</v>
      </c>
      <c r="BV257" s="17">
        <v>0.74607226168980001</v>
      </c>
      <c r="BW257" s="17"/>
      <c r="BX257" s="17">
        <v>0.79637776704418395</v>
      </c>
      <c r="BY257" s="17">
        <v>0.882043140190374</v>
      </c>
      <c r="BZ257" s="17">
        <v>0.75234542616330502</v>
      </c>
      <c r="CA257" s="17"/>
      <c r="CB257" s="17">
        <v>0.89891057040837596</v>
      </c>
      <c r="CC257" s="17">
        <v>0.89182245231865398</v>
      </c>
      <c r="CD257" s="17">
        <v>0.70613560962348099</v>
      </c>
      <c r="CE257" s="17">
        <v>0.78921112004586003</v>
      </c>
      <c r="CF257" s="17">
        <v>0.86437197820811995</v>
      </c>
      <c r="CG257" s="17">
        <v>0.41669711394571202</v>
      </c>
      <c r="CH257" s="17"/>
      <c r="CI257" s="17">
        <v>0.72147890674978998</v>
      </c>
      <c r="CJ257" s="17">
        <v>0.82525480055807399</v>
      </c>
      <c r="CK257" s="17">
        <v>0.50449242867418198</v>
      </c>
      <c r="CL257" s="17">
        <v>0.80434651040060601</v>
      </c>
    </row>
    <row r="258" spans="2:90" x14ac:dyDescent="0.35">
      <c r="B258" t="s">
        <v>113</v>
      </c>
      <c r="C258" s="17">
        <v>0.67271747248298397</v>
      </c>
      <c r="D258" s="17">
        <v>0.63920408119763195</v>
      </c>
      <c r="E258" s="17">
        <v>0.70618069084357105</v>
      </c>
      <c r="F258" s="17"/>
      <c r="G258" s="17">
        <v>0.746078636790661</v>
      </c>
      <c r="H258" s="17">
        <v>0.760405931276529</v>
      </c>
      <c r="I258" s="17">
        <v>0.64910249960955202</v>
      </c>
      <c r="J258" s="17">
        <v>0.70653789929551902</v>
      </c>
      <c r="K258" s="17">
        <v>0.60711028979731796</v>
      </c>
      <c r="L258" s="17">
        <v>0.74072448566905502</v>
      </c>
      <c r="M258" s="17">
        <v>0.66124031027443897</v>
      </c>
      <c r="N258" s="17">
        <v>0.60301832532797395</v>
      </c>
      <c r="O258" s="17">
        <v>0.59325391015055395</v>
      </c>
      <c r="P258" s="17"/>
      <c r="Q258" s="17">
        <v>0.61705488756722304</v>
      </c>
      <c r="R258" s="17">
        <v>0.69608868817575897</v>
      </c>
      <c r="S258" s="17">
        <v>0.59914819964482402</v>
      </c>
      <c r="T258" s="17">
        <v>0.68199634281625598</v>
      </c>
      <c r="U258" s="17"/>
      <c r="V258" s="17">
        <v>0.63329370568412502</v>
      </c>
      <c r="W258" s="17">
        <v>0.75013926621980398</v>
      </c>
      <c r="X258" s="17">
        <v>0.71602990595002103</v>
      </c>
      <c r="Y258" s="17">
        <v>0.64759358634793496</v>
      </c>
      <c r="Z258" s="17">
        <v>0.64694910989604304</v>
      </c>
      <c r="AA258" s="17">
        <v>0.53681404889886197</v>
      </c>
      <c r="AB258" s="17">
        <v>0.67360662825977702</v>
      </c>
      <c r="AC258" s="17">
        <v>0.67530210801767798</v>
      </c>
      <c r="AD258" s="17">
        <v>0.74395117763418195</v>
      </c>
      <c r="AE258" s="17"/>
      <c r="AF258" s="17">
        <v>0.64522490358930296</v>
      </c>
      <c r="AG258" s="17">
        <v>0.66148993804682399</v>
      </c>
      <c r="AH258" s="17">
        <v>0.74683658850056001</v>
      </c>
      <c r="AI258" s="17">
        <v>0.598140564681922</v>
      </c>
      <c r="AJ258" s="17">
        <v>0.72935678742797205</v>
      </c>
      <c r="AK258" s="17">
        <v>0.65317083294278899</v>
      </c>
      <c r="AL258" s="17"/>
      <c r="AM258" s="17">
        <v>0.51353411835613405</v>
      </c>
      <c r="AN258" s="17">
        <v>0.50192117551520998</v>
      </c>
      <c r="AO258" s="17">
        <v>0.62746105886372505</v>
      </c>
      <c r="AP258" s="17">
        <v>0.57311965119900599</v>
      </c>
      <c r="AQ258" s="17">
        <v>0.57906582742266799</v>
      </c>
      <c r="AR258" s="17">
        <v>0.63890624449169497</v>
      </c>
      <c r="AS258" s="17">
        <v>0.68240448606568105</v>
      </c>
      <c r="AT258" s="17">
        <v>0.80109022642081096</v>
      </c>
      <c r="AU258" s="17">
        <v>0.74914042264743497</v>
      </c>
      <c r="AV258" s="17">
        <v>0.79649187440351499</v>
      </c>
      <c r="AW258" s="17">
        <v>0.67341739072394602</v>
      </c>
      <c r="AX258" s="17">
        <v>0.63878027967020701</v>
      </c>
      <c r="AY258" s="17">
        <v>0.75532055801592102</v>
      </c>
      <c r="AZ258" s="17">
        <v>0.63736131181131295</v>
      </c>
      <c r="BA258" s="17">
        <v>0.81275818411230105</v>
      </c>
      <c r="BB258" s="17">
        <v>0.77742884875575602</v>
      </c>
      <c r="BC258" s="17"/>
      <c r="BD258" s="17">
        <v>0.68287637517038002</v>
      </c>
      <c r="BE258" s="17">
        <v>0.73263502023112803</v>
      </c>
      <c r="BF258" s="17">
        <v>0.63824305372297296</v>
      </c>
      <c r="BG258" s="17"/>
      <c r="BH258" s="17">
        <v>0.70962634226524202</v>
      </c>
      <c r="BI258" s="17">
        <v>0.59244417817934802</v>
      </c>
      <c r="BJ258" s="17">
        <v>0.64606563700268105</v>
      </c>
      <c r="BK258" s="17"/>
      <c r="BL258" s="17">
        <v>0.58293174009534199</v>
      </c>
      <c r="BM258" s="17">
        <v>0.72808480580999202</v>
      </c>
      <c r="BN258" s="17">
        <v>0.68295324495121901</v>
      </c>
      <c r="BO258" s="17"/>
      <c r="BP258" s="17">
        <v>0.70006065107542204</v>
      </c>
      <c r="BQ258" s="17">
        <v>0.66129439596930994</v>
      </c>
      <c r="BR258" s="17"/>
      <c r="BS258" s="17">
        <v>0.75286611586136498</v>
      </c>
      <c r="BT258" s="17">
        <v>0.70918585819804703</v>
      </c>
      <c r="BU258" s="17">
        <v>0.68636683665712095</v>
      </c>
      <c r="BV258" s="17">
        <v>0.63736568220475698</v>
      </c>
      <c r="BW258" s="17"/>
      <c r="BX258" s="17">
        <v>0.72407924475878604</v>
      </c>
      <c r="BY258" s="17">
        <v>0.853424362828753</v>
      </c>
      <c r="BZ258" s="17">
        <v>0.65652464199747096</v>
      </c>
      <c r="CA258" s="17"/>
      <c r="CB258" s="17">
        <v>0.85757677512478503</v>
      </c>
      <c r="CC258" s="17">
        <v>0.85490326997959498</v>
      </c>
      <c r="CD258" s="17">
        <v>0.60907700249858199</v>
      </c>
      <c r="CE258" s="17">
        <v>0.70317003663121203</v>
      </c>
      <c r="CF258" s="17">
        <v>0.80030019584027201</v>
      </c>
      <c r="CG258" s="17">
        <v>0.18796044005611601</v>
      </c>
      <c r="CH258" s="17"/>
      <c r="CI258" s="17">
        <v>0.59617565964599695</v>
      </c>
      <c r="CJ258" s="17">
        <v>0.75165508178351104</v>
      </c>
      <c r="CK258" s="17">
        <v>0.37857949079192899</v>
      </c>
      <c r="CL258" s="17">
        <v>0.72162386294011704</v>
      </c>
    </row>
    <row r="259" spans="2:90" x14ac:dyDescent="0.35"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</row>
    <row r="260" spans="2:90" x14ac:dyDescent="0.35">
      <c r="B260" s="6" t="s">
        <v>208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</row>
    <row r="261" spans="2:90" x14ac:dyDescent="0.35">
      <c r="B261" s="24" t="s">
        <v>130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</row>
    <row r="262" spans="2:90" x14ac:dyDescent="0.35">
      <c r="B262" t="s">
        <v>196</v>
      </c>
      <c r="C262" s="17">
        <v>4.9244718257385599E-2</v>
      </c>
      <c r="D262" s="17">
        <v>5.8774016299001398E-2</v>
      </c>
      <c r="E262" s="17">
        <v>3.9180779464951902E-2</v>
      </c>
      <c r="F262" s="17"/>
      <c r="G262" s="17">
        <v>7.4958485848821699E-2</v>
      </c>
      <c r="H262" s="17">
        <v>3.7561958047187698E-2</v>
      </c>
      <c r="I262" s="17">
        <v>7.4758848609719E-2</v>
      </c>
      <c r="J262" s="17">
        <v>4.3694406570892498E-2</v>
      </c>
      <c r="K262" s="17">
        <v>2.4653385903591001E-2</v>
      </c>
      <c r="L262" s="17">
        <v>3.5163999603414001E-2</v>
      </c>
      <c r="M262" s="17">
        <v>5.0796631884938701E-2</v>
      </c>
      <c r="N262" s="17">
        <v>3.3431668641700302E-2</v>
      </c>
      <c r="O262" s="17">
        <v>6.8567229669202104E-2</v>
      </c>
      <c r="P262" s="17"/>
      <c r="Q262" s="17">
        <v>5.1138208483832999E-2</v>
      </c>
      <c r="R262" s="17">
        <v>4.6791431215173998E-2</v>
      </c>
      <c r="S262" s="17">
        <v>5.6590424359816302E-2</v>
      </c>
      <c r="T262" s="17">
        <v>4.8987856417763397E-2</v>
      </c>
      <c r="U262" s="17"/>
      <c r="V262" s="17">
        <v>4.6519819112487003E-2</v>
      </c>
      <c r="W262" s="17">
        <v>4.6141695050819199E-2</v>
      </c>
      <c r="X262" s="17">
        <v>4.0220525310126203E-2</v>
      </c>
      <c r="Y262" s="17">
        <v>5.51927646432065E-2</v>
      </c>
      <c r="Z262" s="17">
        <v>5.4960304134372397E-2</v>
      </c>
      <c r="AA262" s="17">
        <v>5.1138877314746797E-2</v>
      </c>
      <c r="AB262" s="17">
        <v>5.2337600468035497E-2</v>
      </c>
      <c r="AC262" s="17">
        <v>3.7137332284951301E-2</v>
      </c>
      <c r="AD262" s="17">
        <v>5.4293612570933E-2</v>
      </c>
      <c r="AE262" s="17"/>
      <c r="AF262" s="17">
        <v>5.0075774301455003E-2</v>
      </c>
      <c r="AG262" s="17">
        <v>5.2370325533803302E-2</v>
      </c>
      <c r="AH262" s="17">
        <v>4.1897400915314201E-2</v>
      </c>
      <c r="AI262" s="17">
        <v>2.3758282402442599E-2</v>
      </c>
      <c r="AJ262" s="17">
        <v>3.9854899462292398E-2</v>
      </c>
      <c r="AK262" s="17">
        <v>5.7032802938582698E-2</v>
      </c>
      <c r="AL262" s="17"/>
      <c r="AM262" s="17">
        <v>8.9853583732772399E-2</v>
      </c>
      <c r="AN262" s="17">
        <v>5.3102037799467802E-2</v>
      </c>
      <c r="AO262" s="17">
        <v>5.7762335450519897E-2</v>
      </c>
      <c r="AP262" s="17">
        <v>3.21483391442911E-3</v>
      </c>
      <c r="AQ262" s="17">
        <v>5.8265872617676198E-2</v>
      </c>
      <c r="AR262" s="17">
        <v>2.9257653099177501E-2</v>
      </c>
      <c r="AS262" s="17">
        <v>8.2109689688047299E-2</v>
      </c>
      <c r="AT262" s="17">
        <v>1.64217693960063E-2</v>
      </c>
      <c r="AU262" s="17">
        <v>5.0097982802864698E-2</v>
      </c>
      <c r="AV262" s="17">
        <v>2.76078600305085E-2</v>
      </c>
      <c r="AW262" s="17">
        <v>6.1074061134886802E-2</v>
      </c>
      <c r="AX262" s="17">
        <v>6.5549804378704002E-2</v>
      </c>
      <c r="AY262" s="17">
        <v>4.8390661710142703E-2</v>
      </c>
      <c r="AZ262" s="17">
        <v>4.3471975776058498E-2</v>
      </c>
      <c r="BA262" s="17">
        <v>0</v>
      </c>
      <c r="BB262" s="17">
        <v>1.9657174292248E-2</v>
      </c>
      <c r="BC262" s="17"/>
      <c r="BD262" s="17">
        <v>3.8041098545855197E-2</v>
      </c>
      <c r="BE262" s="17">
        <v>5.91318854529038E-2</v>
      </c>
      <c r="BF262" s="17">
        <v>4.9510855097789998E-2</v>
      </c>
      <c r="BG262" s="17"/>
      <c r="BH262" s="17">
        <v>4.85280951055896E-2</v>
      </c>
      <c r="BI262" s="17">
        <v>3.2065587581728103E-2</v>
      </c>
      <c r="BJ262" s="17">
        <v>5.3654261808157903E-2</v>
      </c>
      <c r="BK262" s="17"/>
      <c r="BL262" s="17">
        <v>6.2148323104026702E-2</v>
      </c>
      <c r="BM262" s="17">
        <v>3.1029892543522699E-2</v>
      </c>
      <c r="BN262" s="17">
        <v>3.9181332540430901E-2</v>
      </c>
      <c r="BO262" s="17"/>
      <c r="BP262" s="17">
        <v>5.1136106224599798E-2</v>
      </c>
      <c r="BQ262" s="17">
        <v>5.2970393638319797E-2</v>
      </c>
      <c r="BR262" s="17"/>
      <c r="BS262" s="17">
        <v>4.0543330910439802E-2</v>
      </c>
      <c r="BT262" s="17">
        <v>2.9004757017752701E-2</v>
      </c>
      <c r="BU262" s="17">
        <v>4.6401618895104801E-2</v>
      </c>
      <c r="BV262" s="17">
        <v>6.6640137768031293E-2</v>
      </c>
      <c r="BW262" s="17"/>
      <c r="BX262" s="17">
        <v>6.1595868155909901E-2</v>
      </c>
      <c r="BY262" s="17">
        <v>7.4614522704245401E-2</v>
      </c>
      <c r="BZ262" s="17">
        <v>4.6462125759388503E-2</v>
      </c>
      <c r="CA262" s="17"/>
      <c r="CB262" s="17">
        <v>1.98053271340209E-2</v>
      </c>
      <c r="CC262" s="17">
        <v>3.9824047077616602E-2</v>
      </c>
      <c r="CD262" s="17">
        <v>6.3082757083855898E-2</v>
      </c>
      <c r="CE262" s="17">
        <v>7.9173155538340104E-2</v>
      </c>
      <c r="CF262" s="17">
        <v>1.6506469797710699E-2</v>
      </c>
      <c r="CG262" s="17">
        <v>6.9758349869187899E-2</v>
      </c>
      <c r="CH262" s="17"/>
      <c r="CI262" s="17">
        <v>5.1731803658084198E-2</v>
      </c>
      <c r="CJ262" s="17">
        <v>6.7153683911137102E-2</v>
      </c>
      <c r="CK262" s="17">
        <v>3.5069251052872098E-2</v>
      </c>
      <c r="CL262" s="17">
        <v>4.1897396882049402E-2</v>
      </c>
    </row>
    <row r="263" spans="2:90" x14ac:dyDescent="0.35">
      <c r="B263" t="s">
        <v>197</v>
      </c>
      <c r="C263" s="17">
        <v>0.100311559383579</v>
      </c>
      <c r="D263" s="17">
        <v>9.8713729089495897E-2</v>
      </c>
      <c r="E263" s="17">
        <v>0.10206197954915</v>
      </c>
      <c r="F263" s="17"/>
      <c r="G263" s="17">
        <v>8.3408053207417995E-2</v>
      </c>
      <c r="H263" s="17">
        <v>0.102656939074199</v>
      </c>
      <c r="I263" s="17">
        <v>0.104169406808878</v>
      </c>
      <c r="J263" s="17">
        <v>0.11329522823994299</v>
      </c>
      <c r="K263" s="17">
        <v>0.115593909675013</v>
      </c>
      <c r="L263" s="17">
        <v>6.9785353632335997E-2</v>
      </c>
      <c r="M263" s="17">
        <v>9.6732154918993798E-2</v>
      </c>
      <c r="N263" s="17">
        <v>0.117599838139164</v>
      </c>
      <c r="O263" s="17">
        <v>9.9737823994037494E-2</v>
      </c>
      <c r="P263" s="17"/>
      <c r="Q263" s="17">
        <v>8.52219710632241E-2</v>
      </c>
      <c r="R263" s="17">
        <v>7.4538248304538299E-2</v>
      </c>
      <c r="S263" s="17">
        <v>8.71743446092101E-2</v>
      </c>
      <c r="T263" s="17">
        <v>0.10412938633376</v>
      </c>
      <c r="U263" s="17"/>
      <c r="V263" s="17">
        <v>8.7586168912002396E-2</v>
      </c>
      <c r="W263" s="17">
        <v>0.10690199001076001</v>
      </c>
      <c r="X263" s="17">
        <v>0.12561249752221201</v>
      </c>
      <c r="Y263" s="17">
        <v>0.116239045248111</v>
      </c>
      <c r="Z263" s="17">
        <v>8.7182332801699E-2</v>
      </c>
      <c r="AA263" s="17">
        <v>0.124404096311395</v>
      </c>
      <c r="AB263" s="17">
        <v>0.11214034993737</v>
      </c>
      <c r="AC263" s="17">
        <v>5.0119769914767E-2</v>
      </c>
      <c r="AD263" s="17">
        <v>7.3934762319854894E-2</v>
      </c>
      <c r="AE263" s="17"/>
      <c r="AF263" s="17">
        <v>0.112646279019767</v>
      </c>
      <c r="AG263" s="17">
        <v>0.10113706322035999</v>
      </c>
      <c r="AH263" s="17">
        <v>8.3655602590505099E-2</v>
      </c>
      <c r="AI263" s="17">
        <v>0.12391518850642801</v>
      </c>
      <c r="AJ263" s="17">
        <v>0.113138670366071</v>
      </c>
      <c r="AK263" s="17">
        <v>8.4842923064446907E-2</v>
      </c>
      <c r="AL263" s="17"/>
      <c r="AM263" s="17">
        <v>7.2933317370262402E-2</v>
      </c>
      <c r="AN263" s="17">
        <v>0.117702598722986</v>
      </c>
      <c r="AO263" s="17">
        <v>0.11027052025300001</v>
      </c>
      <c r="AP263" s="17">
        <v>9.5679625554472694E-2</v>
      </c>
      <c r="AQ263" s="17">
        <v>0.1253291619121</v>
      </c>
      <c r="AR263" s="17">
        <v>9.6188563698297799E-2</v>
      </c>
      <c r="AS263" s="17">
        <v>0.110651419070188</v>
      </c>
      <c r="AT263" s="17">
        <v>0.10446799493851</v>
      </c>
      <c r="AU263" s="17">
        <v>7.6487020407665599E-2</v>
      </c>
      <c r="AV263" s="17">
        <v>7.6849903055977095E-2</v>
      </c>
      <c r="AW263" s="17">
        <v>0.112535130443589</v>
      </c>
      <c r="AX263" s="17">
        <v>0.137855297818438</v>
      </c>
      <c r="AY263" s="17">
        <v>9.7259247400365401E-2</v>
      </c>
      <c r="AZ263" s="17">
        <v>5.7646938345406497E-2</v>
      </c>
      <c r="BA263" s="17">
        <v>8.2439745593699196E-2</v>
      </c>
      <c r="BB263" s="17">
        <v>0.116625719924631</v>
      </c>
      <c r="BC263" s="17"/>
      <c r="BD263" s="17">
        <v>0.10656106903651801</v>
      </c>
      <c r="BE263" s="17">
        <v>9.49613440635491E-2</v>
      </c>
      <c r="BF263" s="17">
        <v>9.4142054560206898E-2</v>
      </c>
      <c r="BG263" s="17"/>
      <c r="BH263" s="17">
        <v>0.100760583467374</v>
      </c>
      <c r="BI263" s="17">
        <v>8.6234106887692494E-2</v>
      </c>
      <c r="BJ263" s="17">
        <v>0.109023706062626</v>
      </c>
      <c r="BK263" s="17"/>
      <c r="BL263" s="17">
        <v>0.104330866296779</v>
      </c>
      <c r="BM263" s="17">
        <v>9.0041167494179397E-2</v>
      </c>
      <c r="BN263" s="17">
        <v>6.8494068575936207E-2</v>
      </c>
      <c r="BO263" s="17"/>
      <c r="BP263" s="17">
        <v>8.5573052471917904E-2</v>
      </c>
      <c r="BQ263" s="17">
        <v>0.10010589083803299</v>
      </c>
      <c r="BR263" s="17"/>
      <c r="BS263" s="17">
        <v>8.2155339495627505E-2</v>
      </c>
      <c r="BT263" s="17">
        <v>9.7398367588677301E-2</v>
      </c>
      <c r="BU263" s="17">
        <v>9.2160671768074506E-2</v>
      </c>
      <c r="BV263" s="17">
        <v>0.119201135366687</v>
      </c>
      <c r="BW263" s="17"/>
      <c r="BX263" s="17">
        <v>8.6397335559728394E-2</v>
      </c>
      <c r="BY263" s="17">
        <v>0.101944903549942</v>
      </c>
      <c r="BZ263" s="17">
        <v>0.10158965094704001</v>
      </c>
      <c r="CA263" s="17"/>
      <c r="CB263" s="17">
        <v>6.6820284334604296E-2</v>
      </c>
      <c r="CC263" s="17">
        <v>4.65892041618476E-2</v>
      </c>
      <c r="CD263" s="17">
        <v>0.13941533888155899</v>
      </c>
      <c r="CE263" s="17">
        <v>0.13739965263142601</v>
      </c>
      <c r="CF263" s="17">
        <v>3.3541825593642299E-2</v>
      </c>
      <c r="CG263" s="17">
        <v>0.16104666175881299</v>
      </c>
      <c r="CH263" s="17"/>
      <c r="CI263" s="17">
        <v>0.15378786453964099</v>
      </c>
      <c r="CJ263" s="17">
        <v>0.10007111616259</v>
      </c>
      <c r="CK263" s="17">
        <v>8.3702182387299706E-2</v>
      </c>
      <c r="CL263" s="17">
        <v>9.2876858105187907E-2</v>
      </c>
    </row>
    <row r="264" spans="2:90" x14ac:dyDescent="0.35">
      <c r="B264" t="s">
        <v>198</v>
      </c>
      <c r="C264" s="17">
        <v>0.198246669117743</v>
      </c>
      <c r="D264" s="17">
        <v>0.19234943745663999</v>
      </c>
      <c r="E264" s="17">
        <v>0.205084191364064</v>
      </c>
      <c r="F264" s="17"/>
      <c r="G264" s="17">
        <v>0.19260751321651901</v>
      </c>
      <c r="H264" s="17">
        <v>0.188638792421225</v>
      </c>
      <c r="I264" s="17">
        <v>0.18880187208784999</v>
      </c>
      <c r="J264" s="17">
        <v>0.20164334403682499</v>
      </c>
      <c r="K264" s="17">
        <v>0.21373714496940699</v>
      </c>
      <c r="L264" s="17">
        <v>0.21127599324044599</v>
      </c>
      <c r="M264" s="17">
        <v>0.16807025608992501</v>
      </c>
      <c r="N264" s="17">
        <v>0.211775039104387</v>
      </c>
      <c r="O264" s="17">
        <v>0.20663678259767099</v>
      </c>
      <c r="P264" s="17"/>
      <c r="Q264" s="17">
        <v>0.21751642487947301</v>
      </c>
      <c r="R264" s="17">
        <v>0.169611034653294</v>
      </c>
      <c r="S264" s="17">
        <v>0.170044298818014</v>
      </c>
      <c r="T264" s="17">
        <v>0.19653838168462501</v>
      </c>
      <c r="U264" s="17"/>
      <c r="V264" s="17">
        <v>0.19815872489533201</v>
      </c>
      <c r="W264" s="17">
        <v>0.18840403381173201</v>
      </c>
      <c r="X264" s="17">
        <v>0.19949634684647799</v>
      </c>
      <c r="Y264" s="17">
        <v>0.20383028886621399</v>
      </c>
      <c r="Z264" s="17">
        <v>0.21715032144624399</v>
      </c>
      <c r="AA264" s="17">
        <v>0.17387221611524001</v>
      </c>
      <c r="AB264" s="17">
        <v>0.20462175714966799</v>
      </c>
      <c r="AC264" s="17">
        <v>0.226776866895783</v>
      </c>
      <c r="AD264" s="17">
        <v>0.197839198258806</v>
      </c>
      <c r="AE264" s="17"/>
      <c r="AF264" s="17">
        <v>0.20767255722510999</v>
      </c>
      <c r="AG264" s="17">
        <v>0.19837347292562499</v>
      </c>
      <c r="AH264" s="17">
        <v>0.21534724504743499</v>
      </c>
      <c r="AI264" s="17">
        <v>0.205007984915657</v>
      </c>
      <c r="AJ264" s="17">
        <v>0.18943094857967699</v>
      </c>
      <c r="AK264" s="17">
        <v>0.19136918043680501</v>
      </c>
      <c r="AL264" s="17"/>
      <c r="AM264" s="17">
        <v>0.227274566042906</v>
      </c>
      <c r="AN264" s="17">
        <v>0.28352625585702002</v>
      </c>
      <c r="AO264" s="17">
        <v>0.20683524090512001</v>
      </c>
      <c r="AP264" s="17">
        <v>0.231739333806982</v>
      </c>
      <c r="AQ264" s="17">
        <v>0.201928843421808</v>
      </c>
      <c r="AR264" s="17">
        <v>0.19713945187394299</v>
      </c>
      <c r="AS264" s="17">
        <v>0.178233157167241</v>
      </c>
      <c r="AT264" s="17">
        <v>0.18942940692603299</v>
      </c>
      <c r="AU264" s="17">
        <v>0.169443432331948</v>
      </c>
      <c r="AV264" s="17">
        <v>0.17517850769478799</v>
      </c>
      <c r="AW264" s="17">
        <v>0.162910983541071</v>
      </c>
      <c r="AX264" s="17">
        <v>0.14000126912403499</v>
      </c>
      <c r="AY264" s="17">
        <v>0.18528383267692899</v>
      </c>
      <c r="AZ264" s="17">
        <v>0.184167748411251</v>
      </c>
      <c r="BA264" s="17">
        <v>0.14722694666609801</v>
      </c>
      <c r="BB264" s="17">
        <v>0.216603444530579</v>
      </c>
      <c r="BC264" s="17"/>
      <c r="BD264" s="17">
        <v>0.184787501463756</v>
      </c>
      <c r="BE264" s="17">
        <v>0.19338327997313701</v>
      </c>
      <c r="BF264" s="17">
        <v>0.211482595497548</v>
      </c>
      <c r="BG264" s="17"/>
      <c r="BH264" s="17">
        <v>0.19580340233949201</v>
      </c>
      <c r="BI264" s="17">
        <v>0.18592337531794301</v>
      </c>
      <c r="BJ264" s="17">
        <v>0.17462241552520499</v>
      </c>
      <c r="BK264" s="17"/>
      <c r="BL264" s="17">
        <v>0.17540703173530101</v>
      </c>
      <c r="BM264" s="17">
        <v>0.19321377692057701</v>
      </c>
      <c r="BN264" s="17">
        <v>0.161461823092651</v>
      </c>
      <c r="BO264" s="17"/>
      <c r="BP264" s="17">
        <v>0.21016071541107301</v>
      </c>
      <c r="BQ264" s="17">
        <v>0.201656440664853</v>
      </c>
      <c r="BR264" s="17"/>
      <c r="BS264" s="17">
        <v>0.120923855496222</v>
      </c>
      <c r="BT264" s="17">
        <v>0.15935704156228001</v>
      </c>
      <c r="BU264" s="17">
        <v>0.243410322161737</v>
      </c>
      <c r="BV264" s="17">
        <v>0.201325889900241</v>
      </c>
      <c r="BW264" s="17"/>
      <c r="BX264" s="17">
        <v>0.180114973367037</v>
      </c>
      <c r="BY264" s="17">
        <v>0.16191971748451001</v>
      </c>
      <c r="BZ264" s="17">
        <v>0.20227525181855199</v>
      </c>
      <c r="CA264" s="17"/>
      <c r="CB264" s="17">
        <v>0.1360081021109</v>
      </c>
      <c r="CC264" s="17">
        <v>0.14253502283458999</v>
      </c>
      <c r="CD264" s="17">
        <v>0.27101506964306399</v>
      </c>
      <c r="CE264" s="17">
        <v>0.18677818878376301</v>
      </c>
      <c r="CF264" s="17">
        <v>8.9652644622261204E-2</v>
      </c>
      <c r="CG264" s="17">
        <v>0.33537073260196998</v>
      </c>
      <c r="CH264" s="17"/>
      <c r="CI264" s="17">
        <v>0.214390625655316</v>
      </c>
      <c r="CJ264" s="17">
        <v>0.12248399076694</v>
      </c>
      <c r="CK264" s="17">
        <v>0.411247916932304</v>
      </c>
      <c r="CL264" s="17">
        <v>0.18261407304868699</v>
      </c>
    </row>
    <row r="265" spans="2:90" x14ac:dyDescent="0.35">
      <c r="B265" t="s">
        <v>199</v>
      </c>
      <c r="C265" s="17">
        <v>0.34447656992971298</v>
      </c>
      <c r="D265" s="17">
        <v>0.34858256670399401</v>
      </c>
      <c r="E265" s="17">
        <v>0.33860214160080598</v>
      </c>
      <c r="F265" s="17"/>
      <c r="G265" s="17">
        <v>0.34346526226993701</v>
      </c>
      <c r="H265" s="17">
        <v>0.368330973445054</v>
      </c>
      <c r="I265" s="17">
        <v>0.33864121360986099</v>
      </c>
      <c r="J265" s="17">
        <v>0.31215495189070203</v>
      </c>
      <c r="K265" s="17">
        <v>0.36430884393707103</v>
      </c>
      <c r="L265" s="17">
        <v>0.35537569086508602</v>
      </c>
      <c r="M265" s="17">
        <v>0.34500639165643598</v>
      </c>
      <c r="N265" s="17">
        <v>0.35815733972309799</v>
      </c>
      <c r="O265" s="17">
        <v>0.31625502951121098</v>
      </c>
      <c r="P265" s="17"/>
      <c r="Q265" s="17">
        <v>0.34384422341990201</v>
      </c>
      <c r="R265" s="17">
        <v>0.32633485953449998</v>
      </c>
      <c r="S265" s="17">
        <v>0.35315345445120899</v>
      </c>
      <c r="T265" s="17">
        <v>0.343584919836184</v>
      </c>
      <c r="U265" s="17"/>
      <c r="V265" s="17">
        <v>0.33195160660665202</v>
      </c>
      <c r="W265" s="17">
        <v>0.34267787498333302</v>
      </c>
      <c r="X265" s="17">
        <v>0.336971275103229</v>
      </c>
      <c r="Y265" s="17">
        <v>0.36062873366449599</v>
      </c>
      <c r="Z265" s="17">
        <v>0.38763073922324298</v>
      </c>
      <c r="AA265" s="17">
        <v>0.325897109856703</v>
      </c>
      <c r="AB265" s="17">
        <v>0.33509427712824202</v>
      </c>
      <c r="AC265" s="17">
        <v>0.34339179404087999</v>
      </c>
      <c r="AD265" s="17">
        <v>0.34838481355916701</v>
      </c>
      <c r="AE265" s="17"/>
      <c r="AF265" s="17">
        <v>0.32222708108991299</v>
      </c>
      <c r="AG265" s="17">
        <v>0.31891458677651202</v>
      </c>
      <c r="AH265" s="17">
        <v>0.39442614328477998</v>
      </c>
      <c r="AI265" s="17">
        <v>0.30698794415117397</v>
      </c>
      <c r="AJ265" s="17">
        <v>0.383141188412019</v>
      </c>
      <c r="AK265" s="17">
        <v>0.34248642795714701</v>
      </c>
      <c r="AL265" s="17"/>
      <c r="AM265" s="17">
        <v>0.25232954273796498</v>
      </c>
      <c r="AN265" s="17">
        <v>0.28387016697030598</v>
      </c>
      <c r="AO265" s="17">
        <v>0.36669369856738099</v>
      </c>
      <c r="AP265" s="17">
        <v>0.35969971366403097</v>
      </c>
      <c r="AQ265" s="17">
        <v>0.31977783033984503</v>
      </c>
      <c r="AR265" s="17">
        <v>0.35473774606356401</v>
      </c>
      <c r="AS265" s="17">
        <v>0.38230627852976701</v>
      </c>
      <c r="AT265" s="17">
        <v>0.37119263521860602</v>
      </c>
      <c r="AU265" s="17">
        <v>0.39012784379031001</v>
      </c>
      <c r="AV265" s="17">
        <v>0.351980772106326</v>
      </c>
      <c r="AW265" s="17">
        <v>0.37562692329444097</v>
      </c>
      <c r="AX265" s="17">
        <v>0.31394504314847199</v>
      </c>
      <c r="AY265" s="17">
        <v>0.39114947984689602</v>
      </c>
      <c r="AZ265" s="17">
        <v>0.38025626948958502</v>
      </c>
      <c r="BA265" s="17">
        <v>0.37107700061376803</v>
      </c>
      <c r="BB265" s="17">
        <v>0.27950845625758503</v>
      </c>
      <c r="BC265" s="17"/>
      <c r="BD265" s="17">
        <v>0.34618856774441897</v>
      </c>
      <c r="BE265" s="17">
        <v>0.36755034849037799</v>
      </c>
      <c r="BF265" s="17">
        <v>0.33276859920548801</v>
      </c>
      <c r="BG265" s="17"/>
      <c r="BH265" s="17">
        <v>0.350592079350529</v>
      </c>
      <c r="BI265" s="17">
        <v>0.34256680589203398</v>
      </c>
      <c r="BJ265" s="17">
        <v>0.372809381433309</v>
      </c>
      <c r="BK265" s="17"/>
      <c r="BL265" s="17">
        <v>0.416853924778533</v>
      </c>
      <c r="BM265" s="17">
        <v>0.34395890737705598</v>
      </c>
      <c r="BN265" s="17">
        <v>0.32206098210370698</v>
      </c>
      <c r="BO265" s="17"/>
      <c r="BP265" s="17">
        <v>0.34531109754073702</v>
      </c>
      <c r="BQ265" s="17">
        <v>0.34818236386958801</v>
      </c>
      <c r="BR265" s="17"/>
      <c r="BS265" s="17">
        <v>0.31627770266705701</v>
      </c>
      <c r="BT265" s="17">
        <v>0.38550962276551298</v>
      </c>
      <c r="BU265" s="17">
        <v>0.360482950890743</v>
      </c>
      <c r="BV265" s="17">
        <v>0.32704696488167401</v>
      </c>
      <c r="BW265" s="17"/>
      <c r="BX265" s="17">
        <v>0.35242445536358802</v>
      </c>
      <c r="BY265" s="17">
        <v>0.39293181099694502</v>
      </c>
      <c r="BZ265" s="17">
        <v>0.34071159455713701</v>
      </c>
      <c r="CA265" s="17"/>
      <c r="CB265" s="17">
        <v>0.38005262762790898</v>
      </c>
      <c r="CC265" s="17">
        <v>0.35598266521224597</v>
      </c>
      <c r="CD265" s="17">
        <v>0.33534221050853602</v>
      </c>
      <c r="CE265" s="17">
        <v>0.36889850227216697</v>
      </c>
      <c r="CF265" s="17">
        <v>0.35587512763661699</v>
      </c>
      <c r="CG265" s="17">
        <v>0.264656113694197</v>
      </c>
      <c r="CH265" s="17"/>
      <c r="CI265" s="17">
        <v>0.30029670720616097</v>
      </c>
      <c r="CJ265" s="17">
        <v>0.33106121387902099</v>
      </c>
      <c r="CK265" s="17">
        <v>0.30511257783968598</v>
      </c>
      <c r="CL265" s="17">
        <v>0.37277793652964503</v>
      </c>
    </row>
    <row r="266" spans="2:90" x14ac:dyDescent="0.35">
      <c r="B266" t="s">
        <v>200</v>
      </c>
      <c r="C266" s="17">
        <v>0.28270695391845202</v>
      </c>
      <c r="D266" s="17">
        <v>0.27371697011935398</v>
      </c>
      <c r="E266" s="17">
        <v>0.29243961212653602</v>
      </c>
      <c r="F266" s="17"/>
      <c r="G266" s="17">
        <v>0.29021238144746803</v>
      </c>
      <c r="H266" s="17">
        <v>0.28632445741720403</v>
      </c>
      <c r="I266" s="17">
        <v>0.26350055710555298</v>
      </c>
      <c r="J266" s="17">
        <v>0.29186892089111799</v>
      </c>
      <c r="K266" s="17">
        <v>0.25843660806329</v>
      </c>
      <c r="L266" s="17">
        <v>0.28960555283544598</v>
      </c>
      <c r="M266" s="17">
        <v>0.33048052915438098</v>
      </c>
      <c r="N266" s="17">
        <v>0.250288424340808</v>
      </c>
      <c r="O266" s="17">
        <v>0.28263019041804399</v>
      </c>
      <c r="P266" s="17"/>
      <c r="Q266" s="17">
        <v>0.274596831886739</v>
      </c>
      <c r="R266" s="17">
        <v>0.35041302916703598</v>
      </c>
      <c r="S266" s="17">
        <v>0.30669724393791797</v>
      </c>
      <c r="T266" s="17">
        <v>0.28414485690368102</v>
      </c>
      <c r="U266" s="17"/>
      <c r="V266" s="17">
        <v>0.30158631887950099</v>
      </c>
      <c r="W266" s="17">
        <v>0.29382578178718699</v>
      </c>
      <c r="X266" s="17">
        <v>0.28146939765566098</v>
      </c>
      <c r="Y266" s="17">
        <v>0.241422548303239</v>
      </c>
      <c r="Z266" s="17">
        <v>0.225990070717802</v>
      </c>
      <c r="AA266" s="17">
        <v>0.291810333196314</v>
      </c>
      <c r="AB266" s="17">
        <v>0.27018807145283102</v>
      </c>
      <c r="AC266" s="17">
        <v>0.30265811408430798</v>
      </c>
      <c r="AD266" s="17">
        <v>0.312954837481699</v>
      </c>
      <c r="AE266" s="17"/>
      <c r="AF266" s="17">
        <v>0.28372837671767998</v>
      </c>
      <c r="AG266" s="17">
        <v>0.29642829993699099</v>
      </c>
      <c r="AH266" s="17">
        <v>0.236308155542929</v>
      </c>
      <c r="AI266" s="17">
        <v>0.312958463817615</v>
      </c>
      <c r="AJ266" s="17">
        <v>0.25927479121033398</v>
      </c>
      <c r="AK266" s="17">
        <v>0.29773211607827699</v>
      </c>
      <c r="AL266" s="17"/>
      <c r="AM266" s="17">
        <v>0.348408072380409</v>
      </c>
      <c r="AN266" s="17">
        <v>0.19662595605126601</v>
      </c>
      <c r="AO266" s="17">
        <v>0.246117979468855</v>
      </c>
      <c r="AP266" s="17">
        <v>0.28348229658777502</v>
      </c>
      <c r="AQ266" s="17">
        <v>0.26347219236068897</v>
      </c>
      <c r="AR266" s="17">
        <v>0.30631547777249402</v>
      </c>
      <c r="AS266" s="17">
        <v>0.22359209399090099</v>
      </c>
      <c r="AT266" s="17">
        <v>0.30635245440539999</v>
      </c>
      <c r="AU266" s="17">
        <v>0.28960627793957</v>
      </c>
      <c r="AV266" s="17">
        <v>0.325614865644763</v>
      </c>
      <c r="AW266" s="17">
        <v>0.25232579845973102</v>
      </c>
      <c r="AX266" s="17">
        <v>0.30771538108975299</v>
      </c>
      <c r="AY266" s="17">
        <v>0.27791677836566703</v>
      </c>
      <c r="AZ266" s="17">
        <v>0.31478508216641699</v>
      </c>
      <c r="BA266" s="17">
        <v>0.39925630712643501</v>
      </c>
      <c r="BB266" s="17">
        <v>0.361763257880026</v>
      </c>
      <c r="BC266" s="17"/>
      <c r="BD266" s="17">
        <v>0.292842393244583</v>
      </c>
      <c r="BE266" s="17">
        <v>0.26949567372786998</v>
      </c>
      <c r="BF266" s="17">
        <v>0.286390368344006</v>
      </c>
      <c r="BG266" s="17"/>
      <c r="BH266" s="17">
        <v>0.28224357688625201</v>
      </c>
      <c r="BI266" s="17">
        <v>0.34388166650959301</v>
      </c>
      <c r="BJ266" s="17">
        <v>0.23874277416484899</v>
      </c>
      <c r="BK266" s="17"/>
      <c r="BL266" s="17">
        <v>0.220006114322609</v>
      </c>
      <c r="BM266" s="17">
        <v>0.33729525435311097</v>
      </c>
      <c r="BN266" s="17">
        <v>0.38388642484330998</v>
      </c>
      <c r="BO266" s="17"/>
      <c r="BP266" s="17">
        <v>0.29279574781341</v>
      </c>
      <c r="BQ266" s="17">
        <v>0.27409038650505702</v>
      </c>
      <c r="BR266" s="17"/>
      <c r="BS266" s="17">
        <v>0.40886925549435899</v>
      </c>
      <c r="BT266" s="17">
        <v>0.30987075473923398</v>
      </c>
      <c r="BU266" s="17">
        <v>0.24616136594326499</v>
      </c>
      <c r="BV266" s="17">
        <v>0.25464960238105</v>
      </c>
      <c r="BW266" s="17"/>
      <c r="BX266" s="17">
        <v>0.30713034061032501</v>
      </c>
      <c r="BY266" s="17">
        <v>0.25713414105661597</v>
      </c>
      <c r="BZ266" s="17">
        <v>0.28185882366558501</v>
      </c>
      <c r="CA266" s="17"/>
      <c r="CB266" s="17">
        <v>0.38807932618725799</v>
      </c>
      <c r="CC266" s="17">
        <v>0.38980352856187001</v>
      </c>
      <c r="CD266" s="17">
        <v>0.162686146484806</v>
      </c>
      <c r="CE266" s="17">
        <v>0.21546598125123401</v>
      </c>
      <c r="CF266" s="17">
        <v>0.48759529276908398</v>
      </c>
      <c r="CG266" s="17">
        <v>0.109443043549435</v>
      </c>
      <c r="CH266" s="17"/>
      <c r="CI266" s="17">
        <v>0.24170180935663901</v>
      </c>
      <c r="CJ266" s="17">
        <v>0.357157065124247</v>
      </c>
      <c r="CK266" s="17">
        <v>0.128577928958685</v>
      </c>
      <c r="CL266" s="17">
        <v>0.28902134371007099</v>
      </c>
    </row>
    <row r="267" spans="2:90" x14ac:dyDescent="0.35">
      <c r="B267" t="s">
        <v>110</v>
      </c>
      <c r="C267" s="17">
        <v>2.5013529393127499E-2</v>
      </c>
      <c r="D267" s="17">
        <v>2.7863280331515E-2</v>
      </c>
      <c r="E267" s="17">
        <v>2.26312958944925E-2</v>
      </c>
      <c r="F267" s="17"/>
      <c r="G267" s="17">
        <v>1.5348304009836399E-2</v>
      </c>
      <c r="H267" s="17">
        <v>1.6486879595130399E-2</v>
      </c>
      <c r="I267" s="17">
        <v>3.0128101778137899E-2</v>
      </c>
      <c r="J267" s="17">
        <v>3.7343148370519698E-2</v>
      </c>
      <c r="K267" s="17">
        <v>2.3270107451628001E-2</v>
      </c>
      <c r="L267" s="17">
        <v>3.8793409823271202E-2</v>
      </c>
      <c r="M267" s="17">
        <v>8.9140362953263608E-3</v>
      </c>
      <c r="N267" s="17">
        <v>2.8747690050842701E-2</v>
      </c>
      <c r="O267" s="17">
        <v>2.6172943809835598E-2</v>
      </c>
      <c r="P267" s="17"/>
      <c r="Q267" s="17">
        <v>2.7682340266829301E-2</v>
      </c>
      <c r="R267" s="17">
        <v>3.2311397125458399E-2</v>
      </c>
      <c r="S267" s="17">
        <v>2.63402338238331E-2</v>
      </c>
      <c r="T267" s="17">
        <v>2.2614598823986799E-2</v>
      </c>
      <c r="U267" s="17"/>
      <c r="V267" s="17">
        <v>3.41973615940252E-2</v>
      </c>
      <c r="W267" s="17">
        <v>2.20486243561685E-2</v>
      </c>
      <c r="X267" s="17">
        <v>1.6229957562293201E-2</v>
      </c>
      <c r="Y267" s="17">
        <v>2.2686619274732998E-2</v>
      </c>
      <c r="Z267" s="17">
        <v>2.7086231676639701E-2</v>
      </c>
      <c r="AA267" s="17">
        <v>3.2877367205600999E-2</v>
      </c>
      <c r="AB267" s="17">
        <v>2.5617943863853802E-2</v>
      </c>
      <c r="AC267" s="17">
        <v>3.9916122779310503E-2</v>
      </c>
      <c r="AD267" s="17">
        <v>1.2592775809540499E-2</v>
      </c>
      <c r="AE267" s="17"/>
      <c r="AF267" s="17">
        <v>2.3649931646074301E-2</v>
      </c>
      <c r="AG267" s="17">
        <v>3.2776251606707801E-2</v>
      </c>
      <c r="AH267" s="17">
        <v>2.8365452619036099E-2</v>
      </c>
      <c r="AI267" s="17">
        <v>2.7372136206682999E-2</v>
      </c>
      <c r="AJ267" s="17">
        <v>1.5159501969606699E-2</v>
      </c>
      <c r="AK267" s="17">
        <v>2.6536549524742201E-2</v>
      </c>
      <c r="AL267" s="17"/>
      <c r="AM267" s="17">
        <v>9.2009177356850106E-3</v>
      </c>
      <c r="AN267" s="17">
        <v>6.5172984598954195E-2</v>
      </c>
      <c r="AO267" s="17">
        <v>1.23202253551239E-2</v>
      </c>
      <c r="AP267" s="17">
        <v>2.6184196472310801E-2</v>
      </c>
      <c r="AQ267" s="17">
        <v>3.1226099347881901E-2</v>
      </c>
      <c r="AR267" s="17">
        <v>1.6361107492522901E-2</v>
      </c>
      <c r="AS267" s="17">
        <v>2.3107361553855298E-2</v>
      </c>
      <c r="AT267" s="17">
        <v>1.21357391154449E-2</v>
      </c>
      <c r="AU267" s="17">
        <v>2.4237442727641799E-2</v>
      </c>
      <c r="AV267" s="17">
        <v>4.2768091467637603E-2</v>
      </c>
      <c r="AW267" s="17">
        <v>3.5527103126281601E-2</v>
      </c>
      <c r="AX267" s="17">
        <v>3.4933204440597998E-2</v>
      </c>
      <c r="AY267" s="17">
        <v>0</v>
      </c>
      <c r="AZ267" s="17">
        <v>1.9671985811281201E-2</v>
      </c>
      <c r="BA267" s="17">
        <v>0</v>
      </c>
      <c r="BB267" s="17">
        <v>5.8419471149315401E-3</v>
      </c>
      <c r="BC267" s="17"/>
      <c r="BD267" s="17">
        <v>3.1579369964868098E-2</v>
      </c>
      <c r="BE267" s="17">
        <v>1.54774682921628E-2</v>
      </c>
      <c r="BF267" s="17">
        <v>2.5705527294960801E-2</v>
      </c>
      <c r="BG267" s="17"/>
      <c r="BH267" s="17">
        <v>2.2072262850764302E-2</v>
      </c>
      <c r="BI267" s="17">
        <v>9.32845781100969E-3</v>
      </c>
      <c r="BJ267" s="17">
        <v>5.1147461005853302E-2</v>
      </c>
      <c r="BK267" s="17"/>
      <c r="BL267" s="17">
        <v>2.1253739762750998E-2</v>
      </c>
      <c r="BM267" s="17">
        <v>4.4610013115540499E-3</v>
      </c>
      <c r="BN267" s="17">
        <v>2.4915368843965401E-2</v>
      </c>
      <c r="BO267" s="17"/>
      <c r="BP267" s="17">
        <v>1.50232805382624E-2</v>
      </c>
      <c r="BQ267" s="17">
        <v>2.2994524484148501E-2</v>
      </c>
      <c r="BR267" s="17"/>
      <c r="BS267" s="17">
        <v>3.1230515936295399E-2</v>
      </c>
      <c r="BT267" s="17">
        <v>1.88594563265428E-2</v>
      </c>
      <c r="BU267" s="17">
        <v>1.13830703410755E-2</v>
      </c>
      <c r="BV267" s="17">
        <v>3.1136269702318298E-2</v>
      </c>
      <c r="BW267" s="17"/>
      <c r="BX267" s="17">
        <v>1.23370269434116E-2</v>
      </c>
      <c r="BY267" s="17">
        <v>1.14549042077421E-2</v>
      </c>
      <c r="BZ267" s="17">
        <v>2.7102553252297799E-2</v>
      </c>
      <c r="CA267" s="17"/>
      <c r="CB267" s="17">
        <v>9.2343326053080793E-3</v>
      </c>
      <c r="CC267" s="17">
        <v>2.5265532151830701E-2</v>
      </c>
      <c r="CD267" s="17">
        <v>2.84584773981796E-2</v>
      </c>
      <c r="CE267" s="17">
        <v>1.2284519523069901E-2</v>
      </c>
      <c r="CF267" s="17">
        <v>1.6828639580684802E-2</v>
      </c>
      <c r="CG267" s="17">
        <v>5.9725098526396E-2</v>
      </c>
      <c r="CH267" s="17"/>
      <c r="CI267" s="17">
        <v>3.80911895841584E-2</v>
      </c>
      <c r="CJ267" s="17">
        <v>2.20729301560646E-2</v>
      </c>
      <c r="CK267" s="17">
        <v>3.6290142829152001E-2</v>
      </c>
      <c r="CL267" s="17">
        <v>2.0812391724359398E-2</v>
      </c>
    </row>
    <row r="268" spans="2:90" x14ac:dyDescent="0.35">
      <c r="B268" t="s">
        <v>201</v>
      </c>
      <c r="C268" s="17">
        <v>0.14955627764096399</v>
      </c>
      <c r="D268" s="17">
        <v>0.157487745388497</v>
      </c>
      <c r="E268" s="17">
        <v>0.14124275901410199</v>
      </c>
      <c r="F268" s="17"/>
      <c r="G268" s="17">
        <v>0.15836653905624001</v>
      </c>
      <c r="H268" s="17">
        <v>0.14021889712138699</v>
      </c>
      <c r="I268" s="17">
        <v>0.178928255418597</v>
      </c>
      <c r="J268" s="17">
        <v>0.156989634810836</v>
      </c>
      <c r="K268" s="17">
        <v>0.14024729557860399</v>
      </c>
      <c r="L268" s="17">
        <v>0.10494935323575</v>
      </c>
      <c r="M268" s="17">
        <v>0.147528786803933</v>
      </c>
      <c r="N268" s="17">
        <v>0.15103150678086399</v>
      </c>
      <c r="O268" s="17">
        <v>0.16830505366324</v>
      </c>
      <c r="P268" s="17"/>
      <c r="Q268" s="17">
        <v>0.13636017954705701</v>
      </c>
      <c r="R268" s="17">
        <v>0.12132967951971201</v>
      </c>
      <c r="S268" s="17">
        <v>0.14376476896902601</v>
      </c>
      <c r="T268" s="17">
        <v>0.153117242751523</v>
      </c>
      <c r="U268" s="17"/>
      <c r="V268" s="17">
        <v>0.134105988024489</v>
      </c>
      <c r="W268" s="17">
        <v>0.15304368506158</v>
      </c>
      <c r="X268" s="17">
        <v>0.165833022832339</v>
      </c>
      <c r="Y268" s="17">
        <v>0.17143180989131801</v>
      </c>
      <c r="Z268" s="17">
        <v>0.14214263693607099</v>
      </c>
      <c r="AA268" s="17">
        <v>0.17554297362614199</v>
      </c>
      <c r="AB268" s="17">
        <v>0.164477950405405</v>
      </c>
      <c r="AC268" s="17">
        <v>8.7257102199718301E-2</v>
      </c>
      <c r="AD268" s="17">
        <v>0.128228374890788</v>
      </c>
      <c r="AE268" s="17"/>
      <c r="AF268" s="17">
        <v>0.162722053321222</v>
      </c>
      <c r="AG268" s="17">
        <v>0.153507388754164</v>
      </c>
      <c r="AH268" s="17">
        <v>0.12555300350581899</v>
      </c>
      <c r="AI268" s="17">
        <v>0.14767347090887101</v>
      </c>
      <c r="AJ268" s="17">
        <v>0.15299356982836301</v>
      </c>
      <c r="AK268" s="17">
        <v>0.14187572600303</v>
      </c>
      <c r="AL268" s="17"/>
      <c r="AM268" s="17">
        <v>0.16278690110303501</v>
      </c>
      <c r="AN268" s="17">
        <v>0.17080463652245401</v>
      </c>
      <c r="AO268" s="17">
        <v>0.16803285570352</v>
      </c>
      <c r="AP268" s="17">
        <v>9.8894459468901796E-2</v>
      </c>
      <c r="AQ268" s="17">
        <v>0.18359503452977599</v>
      </c>
      <c r="AR268" s="17">
        <v>0.125446216797475</v>
      </c>
      <c r="AS268" s="17">
        <v>0.19276110875823499</v>
      </c>
      <c r="AT268" s="17">
        <v>0.120889764334516</v>
      </c>
      <c r="AU268" s="17">
        <v>0.12658500321053001</v>
      </c>
      <c r="AV268" s="17">
        <v>0.10445776308648599</v>
      </c>
      <c r="AW268" s="17">
        <v>0.17360919157847601</v>
      </c>
      <c r="AX268" s="17">
        <v>0.203405102197142</v>
      </c>
      <c r="AY268" s="17">
        <v>0.14564990911050801</v>
      </c>
      <c r="AZ268" s="17">
        <v>0.101118914121465</v>
      </c>
      <c r="BA268" s="17">
        <v>8.2439745593699196E-2</v>
      </c>
      <c r="BB268" s="17">
        <v>0.136282894216879</v>
      </c>
      <c r="BC268" s="17"/>
      <c r="BD268" s="17">
        <v>0.14460216758237401</v>
      </c>
      <c r="BE268" s="17">
        <v>0.15409322951645299</v>
      </c>
      <c r="BF268" s="17">
        <v>0.14365290965799701</v>
      </c>
      <c r="BG268" s="17"/>
      <c r="BH268" s="17">
        <v>0.14928867857296299</v>
      </c>
      <c r="BI268" s="17">
        <v>0.118299694469421</v>
      </c>
      <c r="BJ268" s="17">
        <v>0.16267796787078401</v>
      </c>
      <c r="BK268" s="17"/>
      <c r="BL268" s="17">
        <v>0.166479189400805</v>
      </c>
      <c r="BM268" s="17">
        <v>0.121071060037702</v>
      </c>
      <c r="BN268" s="17">
        <v>0.107675401116367</v>
      </c>
      <c r="BO268" s="17"/>
      <c r="BP268" s="17">
        <v>0.13670915869651801</v>
      </c>
      <c r="BQ268" s="17">
        <v>0.15307628447635299</v>
      </c>
      <c r="BR268" s="17"/>
      <c r="BS268" s="17">
        <v>0.122698670406067</v>
      </c>
      <c r="BT268" s="17">
        <v>0.12640312460643</v>
      </c>
      <c r="BU268" s="17">
        <v>0.13856229066317899</v>
      </c>
      <c r="BV268" s="17">
        <v>0.18584127313471799</v>
      </c>
      <c r="BW268" s="17"/>
      <c r="BX268" s="17">
        <v>0.14799320371563801</v>
      </c>
      <c r="BY268" s="17">
        <v>0.176559426254188</v>
      </c>
      <c r="BZ268" s="17">
        <v>0.148051776706428</v>
      </c>
      <c r="CA268" s="17"/>
      <c r="CB268" s="17">
        <v>8.6625611468625199E-2</v>
      </c>
      <c r="CC268" s="17">
        <v>8.6413251239464195E-2</v>
      </c>
      <c r="CD268" s="17">
        <v>0.20249809596541499</v>
      </c>
      <c r="CE268" s="17">
        <v>0.21657280816976601</v>
      </c>
      <c r="CF268" s="17">
        <v>5.0048295391352998E-2</v>
      </c>
      <c r="CG268" s="17">
        <v>0.23080501162800099</v>
      </c>
      <c r="CH268" s="17"/>
      <c r="CI268" s="17">
        <v>0.20551966819772599</v>
      </c>
      <c r="CJ268" s="17">
        <v>0.167224800073727</v>
      </c>
      <c r="CK268" s="17">
        <v>0.11877143344017201</v>
      </c>
      <c r="CL268" s="17">
        <v>0.134774254987237</v>
      </c>
    </row>
    <row r="269" spans="2:90" x14ac:dyDescent="0.35">
      <c r="B269" t="s">
        <v>202</v>
      </c>
      <c r="C269" s="17">
        <v>0.627183523848165</v>
      </c>
      <c r="D269" s="17">
        <v>0.62229953682334804</v>
      </c>
      <c r="E269" s="17">
        <v>0.63104175372734195</v>
      </c>
      <c r="F269" s="17"/>
      <c r="G269" s="17">
        <v>0.63367764371740498</v>
      </c>
      <c r="H269" s="17">
        <v>0.65465543086225797</v>
      </c>
      <c r="I269" s="17">
        <v>0.60214177071541497</v>
      </c>
      <c r="J269" s="17">
        <v>0.60402387278181902</v>
      </c>
      <c r="K269" s="17">
        <v>0.62274545200036102</v>
      </c>
      <c r="L269" s="17">
        <v>0.644981243700533</v>
      </c>
      <c r="M269" s="17">
        <v>0.67548692081081696</v>
      </c>
      <c r="N269" s="17">
        <v>0.60844576406390605</v>
      </c>
      <c r="O269" s="17">
        <v>0.59888521992925403</v>
      </c>
      <c r="P269" s="17"/>
      <c r="Q269" s="17">
        <v>0.61844105530664095</v>
      </c>
      <c r="R269" s="17">
        <v>0.67674788870153502</v>
      </c>
      <c r="S269" s="17">
        <v>0.65985069838912702</v>
      </c>
      <c r="T269" s="17">
        <v>0.62772977673986496</v>
      </c>
      <c r="U269" s="17"/>
      <c r="V269" s="17">
        <v>0.63353792548615295</v>
      </c>
      <c r="W269" s="17">
        <v>0.63650365677052001</v>
      </c>
      <c r="X269" s="17">
        <v>0.61844067275889003</v>
      </c>
      <c r="Y269" s="17">
        <v>0.60205128196773505</v>
      </c>
      <c r="Z269" s="17">
        <v>0.61362080994104495</v>
      </c>
      <c r="AA269" s="17">
        <v>0.61770744305301695</v>
      </c>
      <c r="AB269" s="17">
        <v>0.60528234858107299</v>
      </c>
      <c r="AC269" s="17">
        <v>0.64604990812518803</v>
      </c>
      <c r="AD269" s="17">
        <v>0.66133965104086601</v>
      </c>
      <c r="AE269" s="17"/>
      <c r="AF269" s="17">
        <v>0.60595545780759297</v>
      </c>
      <c r="AG269" s="17">
        <v>0.61534288671350301</v>
      </c>
      <c r="AH269" s="17">
        <v>0.63073429882770904</v>
      </c>
      <c r="AI269" s="17">
        <v>0.61994640796878897</v>
      </c>
      <c r="AJ269" s="17">
        <v>0.64241597962235297</v>
      </c>
      <c r="AK269" s="17">
        <v>0.640218544035424</v>
      </c>
      <c r="AL269" s="17"/>
      <c r="AM269" s="17">
        <v>0.60073761511837398</v>
      </c>
      <c r="AN269" s="17">
        <v>0.48049612302157202</v>
      </c>
      <c r="AO269" s="17">
        <v>0.61281167803623604</v>
      </c>
      <c r="AP269" s="17">
        <v>0.64318201025180499</v>
      </c>
      <c r="AQ269" s="17">
        <v>0.58325002270053405</v>
      </c>
      <c r="AR269" s="17">
        <v>0.66105322383605802</v>
      </c>
      <c r="AS269" s="17">
        <v>0.60589837252066803</v>
      </c>
      <c r="AT269" s="17">
        <v>0.67754508962400495</v>
      </c>
      <c r="AU269" s="17">
        <v>0.67973412172988001</v>
      </c>
      <c r="AV269" s="17">
        <v>0.677595637751089</v>
      </c>
      <c r="AW269" s="17">
        <v>0.62795272175417205</v>
      </c>
      <c r="AX269" s="17">
        <v>0.62166042423822498</v>
      </c>
      <c r="AY269" s="17">
        <v>0.66906625821256305</v>
      </c>
      <c r="AZ269" s="17">
        <v>0.695041351656003</v>
      </c>
      <c r="BA269" s="17">
        <v>0.77033330774020303</v>
      </c>
      <c r="BB269" s="17">
        <v>0.64127171413760997</v>
      </c>
      <c r="BC269" s="17"/>
      <c r="BD269" s="17">
        <v>0.63903096098900303</v>
      </c>
      <c r="BE269" s="17">
        <v>0.63704602221824802</v>
      </c>
      <c r="BF269" s="17">
        <v>0.61915896754949495</v>
      </c>
      <c r="BG269" s="17"/>
      <c r="BH269" s="17">
        <v>0.63283565623678095</v>
      </c>
      <c r="BI269" s="17">
        <v>0.68644847240162699</v>
      </c>
      <c r="BJ269" s="17">
        <v>0.61155215559815801</v>
      </c>
      <c r="BK269" s="17"/>
      <c r="BL269" s="17">
        <v>0.63686003910114197</v>
      </c>
      <c r="BM269" s="17">
        <v>0.68125416173016695</v>
      </c>
      <c r="BN269" s="17">
        <v>0.70594740694701597</v>
      </c>
      <c r="BO269" s="17"/>
      <c r="BP269" s="17">
        <v>0.63810684535414697</v>
      </c>
      <c r="BQ269" s="17">
        <v>0.62227275037464502</v>
      </c>
      <c r="BR269" s="17"/>
      <c r="BS269" s="17">
        <v>0.72514695816141606</v>
      </c>
      <c r="BT269" s="17">
        <v>0.69538037750474802</v>
      </c>
      <c r="BU269" s="17">
        <v>0.60664431683400899</v>
      </c>
      <c r="BV269" s="17">
        <v>0.58169656726272301</v>
      </c>
      <c r="BW269" s="17"/>
      <c r="BX269" s="17">
        <v>0.65955479597391298</v>
      </c>
      <c r="BY269" s="17">
        <v>0.65006595205355999</v>
      </c>
      <c r="BZ269" s="17">
        <v>0.62257041822272197</v>
      </c>
      <c r="CA269" s="17"/>
      <c r="CB269" s="17">
        <v>0.76813195381516597</v>
      </c>
      <c r="CC269" s="17">
        <v>0.74578619377411504</v>
      </c>
      <c r="CD269" s="17">
        <v>0.49802835699334203</v>
      </c>
      <c r="CE269" s="17">
        <v>0.58436448352340098</v>
      </c>
      <c r="CF269" s="17">
        <v>0.84347042040570097</v>
      </c>
      <c r="CG269" s="17">
        <v>0.37409915724363202</v>
      </c>
      <c r="CH269" s="17"/>
      <c r="CI269" s="17">
        <v>0.54199851656279996</v>
      </c>
      <c r="CJ269" s="17">
        <v>0.68821827900326804</v>
      </c>
      <c r="CK269" s="17">
        <v>0.43369050679837201</v>
      </c>
      <c r="CL269" s="17">
        <v>0.66179928023971601</v>
      </c>
    </row>
    <row r="270" spans="2:90" x14ac:dyDescent="0.35">
      <c r="B270" t="s">
        <v>113</v>
      </c>
      <c r="C270" s="17">
        <v>0.47762724620719998</v>
      </c>
      <c r="D270" s="17">
        <v>0.46481179143485002</v>
      </c>
      <c r="E270" s="17">
        <v>0.48979899471324001</v>
      </c>
      <c r="F270" s="17"/>
      <c r="G270" s="17">
        <v>0.475311104661165</v>
      </c>
      <c r="H270" s="17">
        <v>0.51443653374087195</v>
      </c>
      <c r="I270" s="17">
        <v>0.423213515296818</v>
      </c>
      <c r="J270" s="17">
        <v>0.44703423797098302</v>
      </c>
      <c r="K270" s="17">
        <v>0.48249815642175597</v>
      </c>
      <c r="L270" s="17">
        <v>0.54003189046478295</v>
      </c>
      <c r="M270" s="17">
        <v>0.52795813400688396</v>
      </c>
      <c r="N270" s="17">
        <v>0.45741425728304203</v>
      </c>
      <c r="O270" s="17">
        <v>0.43058016626601497</v>
      </c>
      <c r="P270" s="17"/>
      <c r="Q270" s="17">
        <v>0.48208087575958403</v>
      </c>
      <c r="R270" s="17">
        <v>0.55541820918182305</v>
      </c>
      <c r="S270" s="17">
        <v>0.51608592942010101</v>
      </c>
      <c r="T270" s="17">
        <v>0.47461253398834202</v>
      </c>
      <c r="U270" s="17"/>
      <c r="V270" s="17">
        <v>0.49943193746166398</v>
      </c>
      <c r="W270" s="17">
        <v>0.48345997170894001</v>
      </c>
      <c r="X270" s="17">
        <v>0.452607649926552</v>
      </c>
      <c r="Y270" s="17">
        <v>0.43061947207641799</v>
      </c>
      <c r="Z270" s="17">
        <v>0.47147817300497402</v>
      </c>
      <c r="AA270" s="17">
        <v>0.44216446942687498</v>
      </c>
      <c r="AB270" s="17">
        <v>0.44080439817566802</v>
      </c>
      <c r="AC270" s="17">
        <v>0.55879280592546998</v>
      </c>
      <c r="AD270" s="17">
        <v>0.53311127615007803</v>
      </c>
      <c r="AE270" s="17"/>
      <c r="AF270" s="17">
        <v>0.443233404486371</v>
      </c>
      <c r="AG270" s="17">
        <v>0.46183549795933898</v>
      </c>
      <c r="AH270" s="17">
        <v>0.50518129532189004</v>
      </c>
      <c r="AI270" s="17">
        <v>0.47227293705991802</v>
      </c>
      <c r="AJ270" s="17">
        <v>0.48942240979398999</v>
      </c>
      <c r="AK270" s="17">
        <v>0.498342818032394</v>
      </c>
      <c r="AL270" s="17"/>
      <c r="AM270" s="17">
        <v>0.43795071401533903</v>
      </c>
      <c r="AN270" s="17">
        <v>0.30969148649911898</v>
      </c>
      <c r="AO270" s="17">
        <v>0.44477882233271698</v>
      </c>
      <c r="AP270" s="17">
        <v>0.54428755078290403</v>
      </c>
      <c r="AQ270" s="17">
        <v>0.39965498817075801</v>
      </c>
      <c r="AR270" s="17">
        <v>0.53560700703858299</v>
      </c>
      <c r="AS270" s="17">
        <v>0.41313726376243298</v>
      </c>
      <c r="AT270" s="17">
        <v>0.55665532528948902</v>
      </c>
      <c r="AU270" s="17">
        <v>0.553149118519349</v>
      </c>
      <c r="AV270" s="17">
        <v>0.57313787466460298</v>
      </c>
      <c r="AW270" s="17">
        <v>0.45434353017569701</v>
      </c>
      <c r="AX270" s="17">
        <v>0.41825532204108301</v>
      </c>
      <c r="AY270" s="17">
        <v>0.52341634910205503</v>
      </c>
      <c r="AZ270" s="17">
        <v>0.59392243753453799</v>
      </c>
      <c r="BA270" s="17">
        <v>0.68789356214650399</v>
      </c>
      <c r="BB270" s="17">
        <v>0.50498881992073197</v>
      </c>
      <c r="BC270" s="17"/>
      <c r="BD270" s="17">
        <v>0.49442879340662899</v>
      </c>
      <c r="BE270" s="17">
        <v>0.48295279270179498</v>
      </c>
      <c r="BF270" s="17">
        <v>0.47550605789149802</v>
      </c>
      <c r="BG270" s="17"/>
      <c r="BH270" s="17">
        <v>0.48354697766381799</v>
      </c>
      <c r="BI270" s="17">
        <v>0.56814877793220597</v>
      </c>
      <c r="BJ270" s="17">
        <v>0.44887418772737397</v>
      </c>
      <c r="BK270" s="17"/>
      <c r="BL270" s="17">
        <v>0.470380849700337</v>
      </c>
      <c r="BM270" s="17">
        <v>0.56018310169246499</v>
      </c>
      <c r="BN270" s="17">
        <v>0.59827200583064899</v>
      </c>
      <c r="BO270" s="17"/>
      <c r="BP270" s="17">
        <v>0.50139768665762996</v>
      </c>
      <c r="BQ270" s="17">
        <v>0.469196465898292</v>
      </c>
      <c r="BR270" s="17"/>
      <c r="BS270" s="17">
        <v>0.60244828775534798</v>
      </c>
      <c r="BT270" s="17">
        <v>0.56897725289831802</v>
      </c>
      <c r="BU270" s="17">
        <v>0.468082026170829</v>
      </c>
      <c r="BV270" s="17">
        <v>0.39585529412800502</v>
      </c>
      <c r="BW270" s="17"/>
      <c r="BX270" s="17">
        <v>0.51156159225827502</v>
      </c>
      <c r="BY270" s="17">
        <v>0.47350652579937302</v>
      </c>
      <c r="BZ270" s="17">
        <v>0.47451864151629403</v>
      </c>
      <c r="CA270" s="17"/>
      <c r="CB270" s="17">
        <v>0.68150634234654095</v>
      </c>
      <c r="CC270" s="17">
        <v>0.65937294253465095</v>
      </c>
      <c r="CD270" s="17">
        <v>0.29553026102792701</v>
      </c>
      <c r="CE270" s="17">
        <v>0.36779167535363599</v>
      </c>
      <c r="CF270" s="17">
        <v>0.79342212501434795</v>
      </c>
      <c r="CG270" s="17">
        <v>0.143294145615631</v>
      </c>
      <c r="CH270" s="17"/>
      <c r="CI270" s="17">
        <v>0.33647884836507502</v>
      </c>
      <c r="CJ270" s="17">
        <v>0.52099347892954095</v>
      </c>
      <c r="CK270" s="17">
        <v>0.31491907335820002</v>
      </c>
      <c r="CL270" s="17">
        <v>0.52702502525247796</v>
      </c>
    </row>
    <row r="271" spans="2:90" x14ac:dyDescent="0.35"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</row>
    <row r="272" spans="2:90" x14ac:dyDescent="0.35">
      <c r="B272" s="6" t="s">
        <v>209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</row>
    <row r="273" spans="2:90" x14ac:dyDescent="0.35">
      <c r="B273" s="24" t="s">
        <v>130</v>
      </c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</row>
    <row r="274" spans="2:90" x14ac:dyDescent="0.35">
      <c r="B274" t="s">
        <v>196</v>
      </c>
      <c r="C274" s="17">
        <v>0.17894378236155001</v>
      </c>
      <c r="D274" s="17">
        <v>0.19096915638560699</v>
      </c>
      <c r="E274" s="17">
        <v>0.168506846687626</v>
      </c>
      <c r="F274" s="17"/>
      <c r="G274" s="17">
        <v>0.24147816253337601</v>
      </c>
      <c r="H274" s="17">
        <v>0.20376845162927301</v>
      </c>
      <c r="I274" s="17">
        <v>0.18870593173485201</v>
      </c>
      <c r="J274" s="17">
        <v>0.162067645343839</v>
      </c>
      <c r="K274" s="17">
        <v>0.17401343071509501</v>
      </c>
      <c r="L274" s="17">
        <v>0.14011181898515099</v>
      </c>
      <c r="M274" s="17">
        <v>0.160466748800974</v>
      </c>
      <c r="N274" s="17">
        <v>0.19858636516658701</v>
      </c>
      <c r="O274" s="17">
        <v>0.14663748128391499</v>
      </c>
      <c r="P274" s="17"/>
      <c r="Q274" s="17">
        <v>0.227968598568598</v>
      </c>
      <c r="R274" s="17">
        <v>0.22770118727615599</v>
      </c>
      <c r="S274" s="17">
        <v>0.21809221124175099</v>
      </c>
      <c r="T274" s="17">
        <v>0.16876189254016999</v>
      </c>
      <c r="U274" s="17"/>
      <c r="V274" s="17">
        <v>0.22508083007417301</v>
      </c>
      <c r="W274" s="17">
        <v>0.14137064812502101</v>
      </c>
      <c r="X274" s="17">
        <v>0.118126371978373</v>
      </c>
      <c r="Y274" s="17">
        <v>0.24671328110938201</v>
      </c>
      <c r="Z274" s="17">
        <v>0.16729702418306699</v>
      </c>
      <c r="AA274" s="17">
        <v>0.18627231859826701</v>
      </c>
      <c r="AB274" s="17">
        <v>0.16018443416793601</v>
      </c>
      <c r="AC274" s="17">
        <v>0.168945376246219</v>
      </c>
      <c r="AD274" s="17">
        <v>0.17754733492755301</v>
      </c>
      <c r="AE274" s="17"/>
      <c r="AF274" s="17">
        <v>0.14000194219943801</v>
      </c>
      <c r="AG274" s="17">
        <v>0.180278155772405</v>
      </c>
      <c r="AH274" s="17">
        <v>0.13350277105417499</v>
      </c>
      <c r="AI274" s="17">
        <v>0.18359508634913099</v>
      </c>
      <c r="AJ274" s="17">
        <v>0.21332804037689901</v>
      </c>
      <c r="AK274" s="17">
        <v>0.19514715872603899</v>
      </c>
      <c r="AL274" s="17"/>
      <c r="AM274" s="17">
        <v>0.17516488657065701</v>
      </c>
      <c r="AN274" s="17">
        <v>0.17143182505839399</v>
      </c>
      <c r="AO274" s="17">
        <v>0.13679549352947001</v>
      </c>
      <c r="AP274" s="17">
        <v>0.112577482836078</v>
      </c>
      <c r="AQ274" s="17">
        <v>0.184195155112271</v>
      </c>
      <c r="AR274" s="17">
        <v>0.14225651283027799</v>
      </c>
      <c r="AS274" s="17">
        <v>0.182633351905165</v>
      </c>
      <c r="AT274" s="17">
        <v>0.15761934028096</v>
      </c>
      <c r="AU274" s="17">
        <v>0.169902695206161</v>
      </c>
      <c r="AV274" s="17">
        <v>0.16368218296470499</v>
      </c>
      <c r="AW274" s="17">
        <v>0.19394465982668199</v>
      </c>
      <c r="AX274" s="17">
        <v>0.171988613540875</v>
      </c>
      <c r="AY274" s="17">
        <v>0.253515288602634</v>
      </c>
      <c r="AZ274" s="17">
        <v>0.19516955979472</v>
      </c>
      <c r="BA274" s="17">
        <v>0.19579681121268899</v>
      </c>
      <c r="BB274" s="17">
        <v>0.314175806758627</v>
      </c>
      <c r="BC274" s="17"/>
      <c r="BD274" s="17">
        <v>0.18525249228202101</v>
      </c>
      <c r="BE274" s="17">
        <v>0.18261378928668101</v>
      </c>
      <c r="BF274" s="17">
        <v>0.167263362341533</v>
      </c>
      <c r="BG274" s="17"/>
      <c r="BH274" s="17">
        <v>0.18355582608124599</v>
      </c>
      <c r="BI274" s="17">
        <v>0.20771022031504499</v>
      </c>
      <c r="BJ274" s="17">
        <v>0.18799794762581201</v>
      </c>
      <c r="BK274" s="17"/>
      <c r="BL274" s="17">
        <v>0.115057233718071</v>
      </c>
      <c r="BM274" s="17">
        <v>0.179860808652785</v>
      </c>
      <c r="BN274" s="17">
        <v>0.19564707475752</v>
      </c>
      <c r="BO274" s="17"/>
      <c r="BP274" s="17">
        <v>0.196866228290065</v>
      </c>
      <c r="BQ274" s="17">
        <v>0.16550004167480301</v>
      </c>
      <c r="BR274" s="17"/>
      <c r="BS274" s="17">
        <v>0.17452888579989301</v>
      </c>
      <c r="BT274" s="17">
        <v>0.144253532698845</v>
      </c>
      <c r="BU274" s="17">
        <v>0.13766448841988599</v>
      </c>
      <c r="BV274" s="17">
        <v>0.23078974758989401</v>
      </c>
      <c r="BW274" s="17"/>
      <c r="BX274" s="17">
        <v>0.14696007108435799</v>
      </c>
      <c r="BY274" s="17">
        <v>0.208346526058168</v>
      </c>
      <c r="BZ274" s="17">
        <v>0.18030555202822901</v>
      </c>
      <c r="CA274" s="17"/>
      <c r="CB274" s="17">
        <v>8.7434961830846897E-2</v>
      </c>
      <c r="CC274" s="17">
        <v>0.32619756917077097</v>
      </c>
      <c r="CD274" s="17">
        <v>0.11857603276932301</v>
      </c>
      <c r="CE274" s="17">
        <v>0.26606398421933097</v>
      </c>
      <c r="CF274" s="17">
        <v>0.20170671967370099</v>
      </c>
      <c r="CG274" s="17">
        <v>9.0134872904264099E-2</v>
      </c>
      <c r="CH274" s="17"/>
      <c r="CI274" s="17">
        <v>0.26785291007612499</v>
      </c>
      <c r="CJ274" s="17">
        <v>0.17082342001650699</v>
      </c>
      <c r="CK274" s="17">
        <v>0.105332527514857</v>
      </c>
      <c r="CL274" s="17">
        <v>0.183379289505126</v>
      </c>
    </row>
    <row r="275" spans="2:90" x14ac:dyDescent="0.35">
      <c r="B275" t="s">
        <v>197</v>
      </c>
      <c r="C275" s="17">
        <v>0.148843151454254</v>
      </c>
      <c r="D275" s="17">
        <v>0.155852722629306</v>
      </c>
      <c r="E275" s="17">
        <v>0.142468223886864</v>
      </c>
      <c r="F275" s="17"/>
      <c r="G275" s="17">
        <v>0.18651106285295899</v>
      </c>
      <c r="H275" s="17">
        <v>0.209131508918384</v>
      </c>
      <c r="I275" s="17">
        <v>0.119709757189862</v>
      </c>
      <c r="J275" s="17">
        <v>0.106111212980231</v>
      </c>
      <c r="K275" s="17">
        <v>0.15915582898981401</v>
      </c>
      <c r="L275" s="17">
        <v>0.10937462375130801</v>
      </c>
      <c r="M275" s="17">
        <v>0.14050551278784101</v>
      </c>
      <c r="N275" s="17">
        <v>0.17865692279457601</v>
      </c>
      <c r="O275" s="17">
        <v>0.13146332369542901</v>
      </c>
      <c r="P275" s="17"/>
      <c r="Q275" s="17">
        <v>0.12657593962798699</v>
      </c>
      <c r="R275" s="17">
        <v>0.117762092963902</v>
      </c>
      <c r="S275" s="17">
        <v>0.134970231680934</v>
      </c>
      <c r="T275" s="17">
        <v>0.153782020437019</v>
      </c>
      <c r="U275" s="17"/>
      <c r="V275" s="17">
        <v>0.147672870205144</v>
      </c>
      <c r="W275" s="17">
        <v>0.15704645333560499</v>
      </c>
      <c r="X275" s="17">
        <v>0.159234545418099</v>
      </c>
      <c r="Y275" s="17">
        <v>0.11431256927896601</v>
      </c>
      <c r="Z275" s="17">
        <v>0.123918066170368</v>
      </c>
      <c r="AA275" s="17">
        <v>0.15580916257050101</v>
      </c>
      <c r="AB275" s="17">
        <v>0.13138618792505399</v>
      </c>
      <c r="AC275" s="17">
        <v>0.174800627389125</v>
      </c>
      <c r="AD275" s="17">
        <v>0.175546643300662</v>
      </c>
      <c r="AE275" s="17"/>
      <c r="AF275" s="17">
        <v>0.14348593005420901</v>
      </c>
      <c r="AG275" s="17">
        <v>0.15411906237464301</v>
      </c>
      <c r="AH275" s="17">
        <v>0.141623296843254</v>
      </c>
      <c r="AI275" s="17">
        <v>0.17878983553396199</v>
      </c>
      <c r="AJ275" s="17">
        <v>0.16301075338276599</v>
      </c>
      <c r="AK275" s="17">
        <v>0.138900320770173</v>
      </c>
      <c r="AL275" s="17"/>
      <c r="AM275" s="17">
        <v>0.16085180586691</v>
      </c>
      <c r="AN275" s="17">
        <v>7.6550561326637595E-2</v>
      </c>
      <c r="AO275" s="17">
        <v>0.120898817436584</v>
      </c>
      <c r="AP275" s="17">
        <v>0.125292402104352</v>
      </c>
      <c r="AQ275" s="17">
        <v>9.99877171010157E-2</v>
      </c>
      <c r="AR275" s="17">
        <v>0.13979170155929299</v>
      </c>
      <c r="AS275" s="17">
        <v>0.18184484738930401</v>
      </c>
      <c r="AT275" s="17">
        <v>0.13109297773421599</v>
      </c>
      <c r="AU275" s="17">
        <v>0.14943280497419401</v>
      </c>
      <c r="AV275" s="17">
        <v>0.156004178694336</v>
      </c>
      <c r="AW275" s="17">
        <v>0.206434147909803</v>
      </c>
      <c r="AX275" s="17">
        <v>0.20336567260581001</v>
      </c>
      <c r="AY275" s="17">
        <v>0.16290284003685501</v>
      </c>
      <c r="AZ275" s="17">
        <v>0.154812232403503</v>
      </c>
      <c r="BA275" s="17">
        <v>0.17717314118279001</v>
      </c>
      <c r="BB275" s="17">
        <v>0.17917475447390899</v>
      </c>
      <c r="BC275" s="17"/>
      <c r="BD275" s="17">
        <v>0.14377312053511199</v>
      </c>
      <c r="BE275" s="17">
        <v>0.17340687494604801</v>
      </c>
      <c r="BF275" s="17">
        <v>0.131693212998442</v>
      </c>
      <c r="BG275" s="17"/>
      <c r="BH275" s="17">
        <v>0.149117330069549</v>
      </c>
      <c r="BI275" s="17">
        <v>0.15613091130041901</v>
      </c>
      <c r="BJ275" s="17">
        <v>0.15497522478214201</v>
      </c>
      <c r="BK275" s="17"/>
      <c r="BL275" s="17">
        <v>0.12549208959368899</v>
      </c>
      <c r="BM275" s="17">
        <v>0.18089093692810401</v>
      </c>
      <c r="BN275" s="17">
        <v>0.13082072998741501</v>
      </c>
      <c r="BO275" s="17"/>
      <c r="BP275" s="17">
        <v>0.17937770894736499</v>
      </c>
      <c r="BQ275" s="17">
        <v>0.14127410942858001</v>
      </c>
      <c r="BR275" s="17"/>
      <c r="BS275" s="17">
        <v>0.122960735661916</v>
      </c>
      <c r="BT275" s="17">
        <v>0.140141474096419</v>
      </c>
      <c r="BU275" s="17">
        <v>0.16302809214367001</v>
      </c>
      <c r="BV275" s="17">
        <v>0.15407092351107601</v>
      </c>
      <c r="BW275" s="17"/>
      <c r="BX275" s="17">
        <v>0.113899357176863</v>
      </c>
      <c r="BY275" s="17">
        <v>0.116227109950808</v>
      </c>
      <c r="BZ275" s="17">
        <v>0.15430924667252099</v>
      </c>
      <c r="CA275" s="17"/>
      <c r="CB275" s="17">
        <v>0.115193093683639</v>
      </c>
      <c r="CC275" s="17">
        <v>0.16810364071508199</v>
      </c>
      <c r="CD275" s="17">
        <v>0.14799494381240699</v>
      </c>
      <c r="CE275" s="17">
        <v>0.17999679186738499</v>
      </c>
      <c r="CF275" s="17">
        <v>0.139007893337842</v>
      </c>
      <c r="CG275" s="17">
        <v>0.14192800954239301</v>
      </c>
      <c r="CH275" s="17"/>
      <c r="CI275" s="17">
        <v>0.189910176002072</v>
      </c>
      <c r="CJ275" s="17">
        <v>0.113932957209975</v>
      </c>
      <c r="CK275" s="17">
        <v>0.136409179459688</v>
      </c>
      <c r="CL275" s="17">
        <v>0.163528751177277</v>
      </c>
    </row>
    <row r="276" spans="2:90" x14ac:dyDescent="0.35">
      <c r="B276" t="s">
        <v>198</v>
      </c>
      <c r="C276" s="17">
        <v>0.14977545776731599</v>
      </c>
      <c r="D276" s="17">
        <v>0.15894522826212201</v>
      </c>
      <c r="E276" s="17">
        <v>0.142429337592269</v>
      </c>
      <c r="F276" s="17"/>
      <c r="G276" s="17">
        <v>8.5246160099921406E-2</v>
      </c>
      <c r="H276" s="17">
        <v>0.13723502253692499</v>
      </c>
      <c r="I276" s="17">
        <v>0.14715582597843199</v>
      </c>
      <c r="J276" s="17">
        <v>0.162121726215886</v>
      </c>
      <c r="K276" s="17">
        <v>0.159357053045457</v>
      </c>
      <c r="L276" s="17">
        <v>0.18007002586367099</v>
      </c>
      <c r="M276" s="17">
        <v>0.146258968955572</v>
      </c>
      <c r="N276" s="17">
        <v>0.163230706886313</v>
      </c>
      <c r="O276" s="17">
        <v>0.163178585933969</v>
      </c>
      <c r="P276" s="17"/>
      <c r="Q276" s="17">
        <v>0.187074322960541</v>
      </c>
      <c r="R276" s="17">
        <v>0.18570981936449299</v>
      </c>
      <c r="S276" s="17">
        <v>0.12466808089819401</v>
      </c>
      <c r="T276" s="17">
        <v>0.14177884724169601</v>
      </c>
      <c r="U276" s="17"/>
      <c r="V276" s="17">
        <v>0.17098660763529799</v>
      </c>
      <c r="W276" s="17">
        <v>0.143904946940763</v>
      </c>
      <c r="X276" s="17">
        <v>0.16032108478349899</v>
      </c>
      <c r="Y276" s="17">
        <v>0.14051532917288001</v>
      </c>
      <c r="Z276" s="17">
        <v>0.14342939951274</v>
      </c>
      <c r="AA276" s="17">
        <v>0.14870426402968701</v>
      </c>
      <c r="AB276" s="17">
        <v>0.143963532380807</v>
      </c>
      <c r="AC276" s="17">
        <v>0.1182330880325</v>
      </c>
      <c r="AD276" s="17">
        <v>0.149618925576462</v>
      </c>
      <c r="AE276" s="17"/>
      <c r="AF276" s="17">
        <v>0.15957138158298501</v>
      </c>
      <c r="AG276" s="17">
        <v>0.122158445445671</v>
      </c>
      <c r="AH276" s="17">
        <v>0.16372720288753001</v>
      </c>
      <c r="AI276" s="17">
        <v>0.12507611949584099</v>
      </c>
      <c r="AJ276" s="17">
        <v>0.14065937517869101</v>
      </c>
      <c r="AK276" s="17">
        <v>0.163994547516121</v>
      </c>
      <c r="AL276" s="17"/>
      <c r="AM276" s="17">
        <v>0.166453286409047</v>
      </c>
      <c r="AN276" s="17">
        <v>0.229894552269237</v>
      </c>
      <c r="AO276" s="17">
        <v>0.13581461672974901</v>
      </c>
      <c r="AP276" s="17">
        <v>0.178467325474439</v>
      </c>
      <c r="AQ276" s="17">
        <v>0.17834074498664601</v>
      </c>
      <c r="AR276" s="17">
        <v>0.113505686778923</v>
      </c>
      <c r="AS276" s="17">
        <v>0.107233823619078</v>
      </c>
      <c r="AT276" s="17">
        <v>0.15481196358837801</v>
      </c>
      <c r="AU276" s="17">
        <v>0.192523570486758</v>
      </c>
      <c r="AV276" s="17">
        <v>0.13097815287560199</v>
      </c>
      <c r="AW276" s="17">
        <v>0.146563098505959</v>
      </c>
      <c r="AX276" s="17">
        <v>0.101009229745966</v>
      </c>
      <c r="AY276" s="17">
        <v>0.133499766582792</v>
      </c>
      <c r="AZ276" s="17">
        <v>0.180863570490847</v>
      </c>
      <c r="BA276" s="17">
        <v>0.13087274161145701</v>
      </c>
      <c r="BB276" s="17">
        <v>0.10991200337880599</v>
      </c>
      <c r="BC276" s="17"/>
      <c r="BD276" s="17">
        <v>0.16915454944782601</v>
      </c>
      <c r="BE276" s="17">
        <v>0.13091933656097501</v>
      </c>
      <c r="BF276" s="17">
        <v>0.14581617116590201</v>
      </c>
      <c r="BG276" s="17"/>
      <c r="BH276" s="17">
        <v>0.133080755080243</v>
      </c>
      <c r="BI276" s="17">
        <v>0.18783277657901801</v>
      </c>
      <c r="BJ276" s="17">
        <v>0.15648330267184599</v>
      </c>
      <c r="BK276" s="17"/>
      <c r="BL276" s="17">
        <v>0.21269469541320701</v>
      </c>
      <c r="BM276" s="17">
        <v>0.123278526783443</v>
      </c>
      <c r="BN276" s="17">
        <v>0.17201458782385501</v>
      </c>
      <c r="BO276" s="17"/>
      <c r="BP276" s="17">
        <v>0.14318737672826901</v>
      </c>
      <c r="BQ276" s="17">
        <v>0.14726759561577099</v>
      </c>
      <c r="BR276" s="17"/>
      <c r="BS276" s="17">
        <v>0.10785186519265</v>
      </c>
      <c r="BT276" s="17">
        <v>0.141341508705178</v>
      </c>
      <c r="BU276" s="17">
        <v>0.20149673561954201</v>
      </c>
      <c r="BV276" s="17">
        <v>0.12397407651195499</v>
      </c>
      <c r="BW276" s="17"/>
      <c r="BX276" s="17">
        <v>0.14003165104078499</v>
      </c>
      <c r="BY276" s="17">
        <v>0.110581965459197</v>
      </c>
      <c r="BZ276" s="17">
        <v>0.153149214857805</v>
      </c>
      <c r="CA276" s="17"/>
      <c r="CB276" s="17">
        <v>0.100411384902029</v>
      </c>
      <c r="CC276" s="17">
        <v>0.120253665833345</v>
      </c>
      <c r="CD276" s="17">
        <v>0.138221184724035</v>
      </c>
      <c r="CE276" s="17">
        <v>0.15273135857971601</v>
      </c>
      <c r="CF276" s="17">
        <v>0.115242892302878</v>
      </c>
      <c r="CG276" s="17">
        <v>0.28680790947719698</v>
      </c>
      <c r="CH276" s="17"/>
      <c r="CI276" s="17">
        <v>0.168624170618796</v>
      </c>
      <c r="CJ276" s="17">
        <v>7.4982509329095198E-2</v>
      </c>
      <c r="CK276" s="17">
        <v>0.34449037001741301</v>
      </c>
      <c r="CL276" s="17">
        <v>0.13783136936059801</v>
      </c>
    </row>
    <row r="277" spans="2:90" x14ac:dyDescent="0.35">
      <c r="B277" t="s">
        <v>199</v>
      </c>
      <c r="C277" s="17">
        <v>0.233147105718083</v>
      </c>
      <c r="D277" s="17">
        <v>0.21779568174720901</v>
      </c>
      <c r="E277" s="17">
        <v>0.24890452068674501</v>
      </c>
      <c r="F277" s="17"/>
      <c r="G277" s="17">
        <v>0.21982545339795101</v>
      </c>
      <c r="H277" s="17">
        <v>0.22246796192058799</v>
      </c>
      <c r="I277" s="17">
        <v>0.24871603703428799</v>
      </c>
      <c r="J277" s="17">
        <v>0.21818072493840901</v>
      </c>
      <c r="K277" s="17">
        <v>0.231239874588548</v>
      </c>
      <c r="L277" s="17">
        <v>0.25354028245355498</v>
      </c>
      <c r="M277" s="17">
        <v>0.25644814039321201</v>
      </c>
      <c r="N277" s="17">
        <v>0.20744562928375701</v>
      </c>
      <c r="O277" s="17">
        <v>0.23990860193764199</v>
      </c>
      <c r="P277" s="17"/>
      <c r="Q277" s="17">
        <v>0.239991676109364</v>
      </c>
      <c r="R277" s="17">
        <v>0.24033531759283799</v>
      </c>
      <c r="S277" s="17">
        <v>0.29780897309265902</v>
      </c>
      <c r="T277" s="17">
        <v>0.231086272426826</v>
      </c>
      <c r="U277" s="17"/>
      <c r="V277" s="17">
        <v>0.18808750932815599</v>
      </c>
      <c r="W277" s="17">
        <v>0.23892141677148501</v>
      </c>
      <c r="X277" s="17">
        <v>0.27771781328693501</v>
      </c>
      <c r="Y277" s="17">
        <v>0.25361069649970602</v>
      </c>
      <c r="Z277" s="17">
        <v>0.226139849402472</v>
      </c>
      <c r="AA277" s="17">
        <v>0.25982100633481198</v>
      </c>
      <c r="AB277" s="17">
        <v>0.26596855949321901</v>
      </c>
      <c r="AC277" s="17">
        <v>0.22551395757159201</v>
      </c>
      <c r="AD277" s="17">
        <v>0.19431219819137299</v>
      </c>
      <c r="AE277" s="17"/>
      <c r="AF277" s="17">
        <v>0.208363147540021</v>
      </c>
      <c r="AG277" s="17">
        <v>0.25783532603321702</v>
      </c>
      <c r="AH277" s="17">
        <v>0.23222276177873499</v>
      </c>
      <c r="AI277" s="17">
        <v>0.22611401038439</v>
      </c>
      <c r="AJ277" s="17">
        <v>0.24235421485629399</v>
      </c>
      <c r="AK277" s="17">
        <v>0.232451775884464</v>
      </c>
      <c r="AL277" s="17"/>
      <c r="AM277" s="17">
        <v>0.200175039286066</v>
      </c>
      <c r="AN277" s="17">
        <v>0.226397846244943</v>
      </c>
      <c r="AO277" s="17">
        <v>0.20950953535557201</v>
      </c>
      <c r="AP277" s="17">
        <v>0.226974929330197</v>
      </c>
      <c r="AQ277" s="17">
        <v>0.26930759680334898</v>
      </c>
      <c r="AR277" s="17">
        <v>0.26386189770085899</v>
      </c>
      <c r="AS277" s="17">
        <v>0.232749688897818</v>
      </c>
      <c r="AT277" s="17">
        <v>0.27229040630717499</v>
      </c>
      <c r="AU277" s="17">
        <v>0.21106879195397801</v>
      </c>
      <c r="AV277" s="17">
        <v>0.28050341099248599</v>
      </c>
      <c r="AW277" s="17">
        <v>0.19261735863226501</v>
      </c>
      <c r="AX277" s="17">
        <v>0.28146133579861399</v>
      </c>
      <c r="AY277" s="17">
        <v>0.21247150257551201</v>
      </c>
      <c r="AZ277" s="17">
        <v>0.183564237799688</v>
      </c>
      <c r="BA277" s="17">
        <v>0.24177501821521799</v>
      </c>
      <c r="BB277" s="17">
        <v>0.22199041519815599</v>
      </c>
      <c r="BC277" s="17"/>
      <c r="BD277" s="17">
        <v>0.24071884932642201</v>
      </c>
      <c r="BE277" s="17">
        <v>0.237281356860125</v>
      </c>
      <c r="BF277" s="17">
        <v>0.22929790711575501</v>
      </c>
      <c r="BG277" s="17"/>
      <c r="BH277" s="17">
        <v>0.23667535193037301</v>
      </c>
      <c r="BI277" s="17">
        <v>0.234996956694217</v>
      </c>
      <c r="BJ277" s="17">
        <v>0.25185764116415998</v>
      </c>
      <c r="BK277" s="17"/>
      <c r="BL277" s="17">
        <v>0.263893158366656</v>
      </c>
      <c r="BM277" s="17">
        <v>0.22211735880715899</v>
      </c>
      <c r="BN277" s="17">
        <v>0.26892633471747301</v>
      </c>
      <c r="BO277" s="17"/>
      <c r="BP277" s="17">
        <v>0.24343435495885099</v>
      </c>
      <c r="BQ277" s="17">
        <v>0.22879530158047201</v>
      </c>
      <c r="BR277" s="17"/>
      <c r="BS277" s="17">
        <v>0.23744013038491399</v>
      </c>
      <c r="BT277" s="17">
        <v>0.25888378633890902</v>
      </c>
      <c r="BU277" s="17">
        <v>0.22801152044279099</v>
      </c>
      <c r="BV277" s="17">
        <v>0.23030233244718601</v>
      </c>
      <c r="BW277" s="17"/>
      <c r="BX277" s="17">
        <v>0.25706856465418798</v>
      </c>
      <c r="BY277" s="17">
        <v>0.22695627091762699</v>
      </c>
      <c r="BZ277" s="17">
        <v>0.23115767180545799</v>
      </c>
      <c r="CA277" s="17"/>
      <c r="CB277" s="17">
        <v>0.26604111029132699</v>
      </c>
      <c r="CC277" s="17">
        <v>0.21509755352812099</v>
      </c>
      <c r="CD277" s="17">
        <v>0.21291414858486901</v>
      </c>
      <c r="CE277" s="17">
        <v>0.208412123290767</v>
      </c>
      <c r="CF277" s="17">
        <v>0.260482279970079</v>
      </c>
      <c r="CG277" s="17">
        <v>0.248858748731833</v>
      </c>
      <c r="CH277" s="17"/>
      <c r="CI277" s="17">
        <v>0.194963293713866</v>
      </c>
      <c r="CJ277" s="17">
        <v>0.24011928353364101</v>
      </c>
      <c r="CK277" s="17">
        <v>0.22826932652884899</v>
      </c>
      <c r="CL277" s="17">
        <v>0.238899880297337</v>
      </c>
    </row>
    <row r="278" spans="2:90" x14ac:dyDescent="0.35">
      <c r="B278" t="s">
        <v>200</v>
      </c>
      <c r="C278" s="17">
        <v>0.27416495421507098</v>
      </c>
      <c r="D278" s="17">
        <v>0.25895471265262499</v>
      </c>
      <c r="E278" s="17">
        <v>0.28542005784361202</v>
      </c>
      <c r="F278" s="17"/>
      <c r="G278" s="17">
        <v>0.255887475052479</v>
      </c>
      <c r="H278" s="17">
        <v>0.21982997798594001</v>
      </c>
      <c r="I278" s="17">
        <v>0.279716484026377</v>
      </c>
      <c r="J278" s="17">
        <v>0.31767696839936099</v>
      </c>
      <c r="K278" s="17">
        <v>0.25832359414150202</v>
      </c>
      <c r="L278" s="17">
        <v>0.29908425772744401</v>
      </c>
      <c r="M278" s="17">
        <v>0.2947484420016</v>
      </c>
      <c r="N278" s="17">
        <v>0.238507218059412</v>
      </c>
      <c r="O278" s="17">
        <v>0.30134365002229202</v>
      </c>
      <c r="P278" s="17"/>
      <c r="Q278" s="17">
        <v>0.20529335443390401</v>
      </c>
      <c r="R278" s="17">
        <v>0.20527999642639999</v>
      </c>
      <c r="S278" s="17">
        <v>0.205690784067837</v>
      </c>
      <c r="T278" s="17">
        <v>0.29144270375085002</v>
      </c>
      <c r="U278" s="17"/>
      <c r="V278" s="17">
        <v>0.24868516955902201</v>
      </c>
      <c r="W278" s="17">
        <v>0.30330810521019802</v>
      </c>
      <c r="X278" s="17">
        <v>0.27209659923082102</v>
      </c>
      <c r="Y278" s="17">
        <v>0.232834701988926</v>
      </c>
      <c r="Z278" s="17">
        <v>0.32397389848685199</v>
      </c>
      <c r="AA278" s="17">
        <v>0.23344424645280701</v>
      </c>
      <c r="AB278" s="17">
        <v>0.28645187272262501</v>
      </c>
      <c r="AC278" s="17">
        <v>0.29543374166222203</v>
      </c>
      <c r="AD278" s="17">
        <v>0.28828728344084498</v>
      </c>
      <c r="AE278" s="17"/>
      <c r="AF278" s="17">
        <v>0.33530824534040699</v>
      </c>
      <c r="AG278" s="17">
        <v>0.27570591684499801</v>
      </c>
      <c r="AH278" s="17">
        <v>0.29905850658009397</v>
      </c>
      <c r="AI278" s="17">
        <v>0.267596176573003</v>
      </c>
      <c r="AJ278" s="17">
        <v>0.23164945788018201</v>
      </c>
      <c r="AK278" s="17">
        <v>0.25088402109010799</v>
      </c>
      <c r="AL278" s="17"/>
      <c r="AM278" s="17">
        <v>0.28077321953389101</v>
      </c>
      <c r="AN278" s="17">
        <v>0.282280814568793</v>
      </c>
      <c r="AO278" s="17">
        <v>0.36409410365073802</v>
      </c>
      <c r="AP278" s="17">
        <v>0.35518164225693999</v>
      </c>
      <c r="AQ278" s="17">
        <v>0.25452639658894699</v>
      </c>
      <c r="AR278" s="17">
        <v>0.33528536173733903</v>
      </c>
      <c r="AS278" s="17">
        <v>0.26647495806261201</v>
      </c>
      <c r="AT278" s="17">
        <v>0.266167428132974</v>
      </c>
      <c r="AU278" s="17">
        <v>0.25794404925529602</v>
      </c>
      <c r="AV278" s="17">
        <v>0.256324691078745</v>
      </c>
      <c r="AW278" s="17">
        <v>0.240915022877178</v>
      </c>
      <c r="AX278" s="17">
        <v>0.22246611399824601</v>
      </c>
      <c r="AY278" s="17">
        <v>0.22597083317373501</v>
      </c>
      <c r="AZ278" s="17">
        <v>0.28559039951124099</v>
      </c>
      <c r="BA278" s="17">
        <v>0.254382287777845</v>
      </c>
      <c r="BB278" s="17">
        <v>0.16890507307557001</v>
      </c>
      <c r="BC278" s="17"/>
      <c r="BD278" s="17">
        <v>0.24620539713470399</v>
      </c>
      <c r="BE278" s="17">
        <v>0.25900955190409902</v>
      </c>
      <c r="BF278" s="17">
        <v>0.31423244733453198</v>
      </c>
      <c r="BG278" s="17"/>
      <c r="BH278" s="17">
        <v>0.28621583954295199</v>
      </c>
      <c r="BI278" s="17">
        <v>0.19320647620318501</v>
      </c>
      <c r="BJ278" s="17">
        <v>0.232695680086104</v>
      </c>
      <c r="BK278" s="17"/>
      <c r="BL278" s="17">
        <v>0.282862822908377</v>
      </c>
      <c r="BM278" s="17">
        <v>0.29226326157986998</v>
      </c>
      <c r="BN278" s="17">
        <v>0.215116017094447</v>
      </c>
      <c r="BO278" s="17"/>
      <c r="BP278" s="17">
        <v>0.21961780617953799</v>
      </c>
      <c r="BQ278" s="17">
        <v>0.30325853918928802</v>
      </c>
      <c r="BR278" s="17"/>
      <c r="BS278" s="17">
        <v>0.33808992108182501</v>
      </c>
      <c r="BT278" s="17">
        <v>0.30415490194199701</v>
      </c>
      <c r="BU278" s="17">
        <v>0.25930963726765299</v>
      </c>
      <c r="BV278" s="17">
        <v>0.248103492588055</v>
      </c>
      <c r="BW278" s="17"/>
      <c r="BX278" s="17">
        <v>0.33058069292804299</v>
      </c>
      <c r="BY278" s="17">
        <v>0.332124388815774</v>
      </c>
      <c r="BZ278" s="17">
        <v>0.26501430617377703</v>
      </c>
      <c r="CA278" s="17"/>
      <c r="CB278" s="17">
        <v>0.42962007284293702</v>
      </c>
      <c r="CC278" s="17">
        <v>0.159402826826016</v>
      </c>
      <c r="CD278" s="17">
        <v>0.36238065135392999</v>
      </c>
      <c r="CE278" s="17">
        <v>0.18555998674111099</v>
      </c>
      <c r="CF278" s="17">
        <v>0.27430472147384799</v>
      </c>
      <c r="CG278" s="17">
        <v>0.18886138796722099</v>
      </c>
      <c r="CH278" s="17"/>
      <c r="CI278" s="17">
        <v>0.15337218547674999</v>
      </c>
      <c r="CJ278" s="17">
        <v>0.384904096447092</v>
      </c>
      <c r="CK278" s="17">
        <v>0.14952933367782401</v>
      </c>
      <c r="CL278" s="17">
        <v>0.26912680737635303</v>
      </c>
    </row>
    <row r="279" spans="2:90" x14ac:dyDescent="0.35">
      <c r="B279" t="s">
        <v>110</v>
      </c>
      <c r="C279" s="17">
        <v>1.51255484837259E-2</v>
      </c>
      <c r="D279" s="17">
        <v>1.74824983231298E-2</v>
      </c>
      <c r="E279" s="17">
        <v>1.2271013302884E-2</v>
      </c>
      <c r="F279" s="17"/>
      <c r="G279" s="17">
        <v>1.1051686063313399E-2</v>
      </c>
      <c r="H279" s="17">
        <v>7.5670770088900304E-3</v>
      </c>
      <c r="I279" s="17">
        <v>1.5995964036189102E-2</v>
      </c>
      <c r="J279" s="17">
        <v>3.3841722122274501E-2</v>
      </c>
      <c r="K279" s="17">
        <v>1.7910218519583E-2</v>
      </c>
      <c r="L279" s="17">
        <v>1.7818991218871601E-2</v>
      </c>
      <c r="M279" s="17">
        <v>1.5721870608010099E-3</v>
      </c>
      <c r="N279" s="17">
        <v>1.3573157809354201E-2</v>
      </c>
      <c r="O279" s="17">
        <v>1.7468357126753001E-2</v>
      </c>
      <c r="P279" s="17"/>
      <c r="Q279" s="17">
        <v>1.3096108299606E-2</v>
      </c>
      <c r="R279" s="17">
        <v>2.32115863762112E-2</v>
      </c>
      <c r="S279" s="17">
        <v>1.8769719018625199E-2</v>
      </c>
      <c r="T279" s="17">
        <v>1.31482636034384E-2</v>
      </c>
      <c r="U279" s="17"/>
      <c r="V279" s="17">
        <v>1.94870131982069E-2</v>
      </c>
      <c r="W279" s="17">
        <v>1.54484296169267E-2</v>
      </c>
      <c r="X279" s="17">
        <v>1.2503585302274699E-2</v>
      </c>
      <c r="Y279" s="17">
        <v>1.2013421950139901E-2</v>
      </c>
      <c r="Z279" s="17">
        <v>1.5241762244501E-2</v>
      </c>
      <c r="AA279" s="17">
        <v>1.5949002013926399E-2</v>
      </c>
      <c r="AB279" s="17">
        <v>1.2045413310359099E-2</v>
      </c>
      <c r="AC279" s="17">
        <v>1.7073209098341799E-2</v>
      </c>
      <c r="AD279" s="17">
        <v>1.46876145631059E-2</v>
      </c>
      <c r="AE279" s="17"/>
      <c r="AF279" s="17">
        <v>1.3269353282940601E-2</v>
      </c>
      <c r="AG279" s="17">
        <v>9.9030935290661901E-3</v>
      </c>
      <c r="AH279" s="17">
        <v>2.9865460856212299E-2</v>
      </c>
      <c r="AI279" s="17">
        <v>1.8828771663672E-2</v>
      </c>
      <c r="AJ279" s="17">
        <v>8.9981583251691998E-3</v>
      </c>
      <c r="AK279" s="17">
        <v>1.86221760130954E-2</v>
      </c>
      <c r="AL279" s="17"/>
      <c r="AM279" s="17">
        <v>1.6581762333429201E-2</v>
      </c>
      <c r="AN279" s="17">
        <v>1.34444005319958E-2</v>
      </c>
      <c r="AO279" s="17">
        <v>3.2887433297886598E-2</v>
      </c>
      <c r="AP279" s="17">
        <v>1.50621799799433E-3</v>
      </c>
      <c r="AQ279" s="17">
        <v>1.36423894077707E-2</v>
      </c>
      <c r="AR279" s="17">
        <v>5.2988393933087602E-3</v>
      </c>
      <c r="AS279" s="17">
        <v>2.9063330126022999E-2</v>
      </c>
      <c r="AT279" s="17">
        <v>1.8017883956296801E-2</v>
      </c>
      <c r="AU279" s="17">
        <v>1.9128088123613499E-2</v>
      </c>
      <c r="AV279" s="17">
        <v>1.2507383394125901E-2</v>
      </c>
      <c r="AW279" s="17">
        <v>1.9525712248113499E-2</v>
      </c>
      <c r="AX279" s="17">
        <v>1.97090343104885E-2</v>
      </c>
      <c r="AY279" s="17">
        <v>1.16397690284722E-2</v>
      </c>
      <c r="AZ279" s="17">
        <v>0</v>
      </c>
      <c r="BA279" s="17">
        <v>0</v>
      </c>
      <c r="BB279" s="17">
        <v>5.8419471149315401E-3</v>
      </c>
      <c r="BC279" s="17"/>
      <c r="BD279" s="17">
        <v>1.48955912739137E-2</v>
      </c>
      <c r="BE279" s="17">
        <v>1.6769090442072501E-2</v>
      </c>
      <c r="BF279" s="17">
        <v>1.16968990438358E-2</v>
      </c>
      <c r="BG279" s="17"/>
      <c r="BH279" s="17">
        <v>1.1354897295636801E-2</v>
      </c>
      <c r="BI279" s="17">
        <v>2.0122658908116101E-2</v>
      </c>
      <c r="BJ279" s="17">
        <v>1.5990203669935799E-2</v>
      </c>
      <c r="BK279" s="17"/>
      <c r="BL279" s="17">
        <v>0</v>
      </c>
      <c r="BM279" s="17">
        <v>1.5891072486393799E-3</v>
      </c>
      <c r="BN279" s="17">
        <v>1.7475255619289701E-2</v>
      </c>
      <c r="BO279" s="17"/>
      <c r="BP279" s="17">
        <v>1.7516524895912499E-2</v>
      </c>
      <c r="BQ279" s="17">
        <v>1.39044125110847E-2</v>
      </c>
      <c r="BR279" s="17"/>
      <c r="BS279" s="17">
        <v>1.9128461878801999E-2</v>
      </c>
      <c r="BT279" s="17">
        <v>1.1224796218651001E-2</v>
      </c>
      <c r="BU279" s="17">
        <v>1.04895261064576E-2</v>
      </c>
      <c r="BV279" s="17">
        <v>1.27594273518332E-2</v>
      </c>
      <c r="BW279" s="17"/>
      <c r="BX279" s="17">
        <v>1.14596631157622E-2</v>
      </c>
      <c r="BY279" s="17">
        <v>5.7637387984269704E-3</v>
      </c>
      <c r="BZ279" s="17">
        <v>1.6064008462209799E-2</v>
      </c>
      <c r="CA279" s="17"/>
      <c r="CB279" s="17">
        <v>1.29937644921993E-3</v>
      </c>
      <c r="CC279" s="17">
        <v>1.09447439266654E-2</v>
      </c>
      <c r="CD279" s="17">
        <v>1.99130387554361E-2</v>
      </c>
      <c r="CE279" s="17">
        <v>7.2357553016892196E-3</v>
      </c>
      <c r="CF279" s="17">
        <v>9.2554932416526407E-3</v>
      </c>
      <c r="CG279" s="17">
        <v>4.3409071377091997E-2</v>
      </c>
      <c r="CH279" s="17"/>
      <c r="CI279" s="17">
        <v>2.5277264112390299E-2</v>
      </c>
      <c r="CJ279" s="17">
        <v>1.52377334636892E-2</v>
      </c>
      <c r="CK279" s="17">
        <v>3.59692628013695E-2</v>
      </c>
      <c r="CL279" s="17">
        <v>7.2339022833093798E-3</v>
      </c>
    </row>
    <row r="280" spans="2:90" x14ac:dyDescent="0.35">
      <c r="B280" t="s">
        <v>201</v>
      </c>
      <c r="C280" s="17">
        <v>0.32778693381580398</v>
      </c>
      <c r="D280" s="17">
        <v>0.34682187901491401</v>
      </c>
      <c r="E280" s="17">
        <v>0.31097507057448998</v>
      </c>
      <c r="F280" s="17"/>
      <c r="G280" s="17">
        <v>0.42798922538633499</v>
      </c>
      <c r="H280" s="17">
        <v>0.41289996054765699</v>
      </c>
      <c r="I280" s="17">
        <v>0.30841568892471399</v>
      </c>
      <c r="J280" s="17">
        <v>0.26817885832406901</v>
      </c>
      <c r="K280" s="17">
        <v>0.33316925970490902</v>
      </c>
      <c r="L280" s="17">
        <v>0.24948644273645801</v>
      </c>
      <c r="M280" s="17">
        <v>0.30097226158881502</v>
      </c>
      <c r="N280" s="17">
        <v>0.37724328796116402</v>
      </c>
      <c r="O280" s="17">
        <v>0.27810080497934397</v>
      </c>
      <c r="P280" s="17"/>
      <c r="Q280" s="17">
        <v>0.35454453819658499</v>
      </c>
      <c r="R280" s="17">
        <v>0.34546328024005801</v>
      </c>
      <c r="S280" s="17">
        <v>0.35306244292268502</v>
      </c>
      <c r="T280" s="17">
        <v>0.32254391297718898</v>
      </c>
      <c r="U280" s="17"/>
      <c r="V280" s="17">
        <v>0.37275370027931698</v>
      </c>
      <c r="W280" s="17">
        <v>0.298417101460627</v>
      </c>
      <c r="X280" s="17">
        <v>0.27736091739647101</v>
      </c>
      <c r="Y280" s="17">
        <v>0.361025850388348</v>
      </c>
      <c r="Z280" s="17">
        <v>0.29121509035343501</v>
      </c>
      <c r="AA280" s="17">
        <v>0.34208148116876802</v>
      </c>
      <c r="AB280" s="17">
        <v>0.29157062209299001</v>
      </c>
      <c r="AC280" s="17">
        <v>0.34374600363534402</v>
      </c>
      <c r="AD280" s="17">
        <v>0.35309397822821498</v>
      </c>
      <c r="AE280" s="17"/>
      <c r="AF280" s="17">
        <v>0.28348787225364702</v>
      </c>
      <c r="AG280" s="17">
        <v>0.33439721814704798</v>
      </c>
      <c r="AH280" s="17">
        <v>0.27512606789742899</v>
      </c>
      <c r="AI280" s="17">
        <v>0.36238492188309401</v>
      </c>
      <c r="AJ280" s="17">
        <v>0.376338793759664</v>
      </c>
      <c r="AK280" s="17">
        <v>0.334047479496212</v>
      </c>
      <c r="AL280" s="17"/>
      <c r="AM280" s="17">
        <v>0.33601669243756699</v>
      </c>
      <c r="AN280" s="17">
        <v>0.24798238638503201</v>
      </c>
      <c r="AO280" s="17">
        <v>0.257694310966054</v>
      </c>
      <c r="AP280" s="17">
        <v>0.23786988494042999</v>
      </c>
      <c r="AQ280" s="17">
        <v>0.28418287221328697</v>
      </c>
      <c r="AR280" s="17">
        <v>0.28204821438957001</v>
      </c>
      <c r="AS280" s="17">
        <v>0.36447819929446901</v>
      </c>
      <c r="AT280" s="17">
        <v>0.28871231801517599</v>
      </c>
      <c r="AU280" s="17">
        <v>0.319335500180355</v>
      </c>
      <c r="AV280" s="17">
        <v>0.31968636165904202</v>
      </c>
      <c r="AW280" s="17">
        <v>0.40037880773648499</v>
      </c>
      <c r="AX280" s="17">
        <v>0.37535428614668498</v>
      </c>
      <c r="AY280" s="17">
        <v>0.41641812863949001</v>
      </c>
      <c r="AZ280" s="17">
        <v>0.34998179219822401</v>
      </c>
      <c r="BA280" s="17">
        <v>0.37296995239547898</v>
      </c>
      <c r="BB280" s="17">
        <v>0.49335056123253601</v>
      </c>
      <c r="BC280" s="17"/>
      <c r="BD280" s="17">
        <v>0.32902561281713399</v>
      </c>
      <c r="BE280" s="17">
        <v>0.35602066423272899</v>
      </c>
      <c r="BF280" s="17">
        <v>0.29895657533997499</v>
      </c>
      <c r="BG280" s="17"/>
      <c r="BH280" s="17">
        <v>0.33267315615079501</v>
      </c>
      <c r="BI280" s="17">
        <v>0.363841131615464</v>
      </c>
      <c r="BJ280" s="17">
        <v>0.342973172407955</v>
      </c>
      <c r="BK280" s="17"/>
      <c r="BL280" s="17">
        <v>0.24054932331175899</v>
      </c>
      <c r="BM280" s="17">
        <v>0.36075174558088902</v>
      </c>
      <c r="BN280" s="17">
        <v>0.32646780474493498</v>
      </c>
      <c r="BO280" s="17"/>
      <c r="BP280" s="17">
        <v>0.37624393723742999</v>
      </c>
      <c r="BQ280" s="17">
        <v>0.30677415110338302</v>
      </c>
      <c r="BR280" s="17"/>
      <c r="BS280" s="17">
        <v>0.29748962146180902</v>
      </c>
      <c r="BT280" s="17">
        <v>0.28439500679526403</v>
      </c>
      <c r="BU280" s="17">
        <v>0.30069258056355602</v>
      </c>
      <c r="BV280" s="17">
        <v>0.38486067110097</v>
      </c>
      <c r="BW280" s="17"/>
      <c r="BX280" s="17">
        <v>0.26085942826122199</v>
      </c>
      <c r="BY280" s="17">
        <v>0.32457363600897599</v>
      </c>
      <c r="BZ280" s="17">
        <v>0.33461479870075</v>
      </c>
      <c r="CA280" s="17"/>
      <c r="CB280" s="17">
        <v>0.20262805551448601</v>
      </c>
      <c r="CC280" s="17">
        <v>0.49430120988585302</v>
      </c>
      <c r="CD280" s="17">
        <v>0.26657097658173001</v>
      </c>
      <c r="CE280" s="17">
        <v>0.44606077608671602</v>
      </c>
      <c r="CF280" s="17">
        <v>0.34071461301154199</v>
      </c>
      <c r="CG280" s="17">
        <v>0.23206288244665699</v>
      </c>
      <c r="CH280" s="17"/>
      <c r="CI280" s="17">
        <v>0.45776308607819799</v>
      </c>
      <c r="CJ280" s="17">
        <v>0.284756377226482</v>
      </c>
      <c r="CK280" s="17">
        <v>0.241741706974545</v>
      </c>
      <c r="CL280" s="17">
        <v>0.346908040682402</v>
      </c>
    </row>
    <row r="281" spans="2:90" x14ac:dyDescent="0.35">
      <c r="B281" t="s">
        <v>202</v>
      </c>
      <c r="C281" s="17">
        <v>0.50731205993315398</v>
      </c>
      <c r="D281" s="17">
        <v>0.47675039439983502</v>
      </c>
      <c r="E281" s="17">
        <v>0.53432457853035698</v>
      </c>
      <c r="F281" s="17"/>
      <c r="G281" s="17">
        <v>0.47571292845043001</v>
      </c>
      <c r="H281" s="17">
        <v>0.44229793990652799</v>
      </c>
      <c r="I281" s="17">
        <v>0.52843252106066496</v>
      </c>
      <c r="J281" s="17">
        <v>0.535857693337771</v>
      </c>
      <c r="K281" s="17">
        <v>0.48956346873005102</v>
      </c>
      <c r="L281" s="17">
        <v>0.55262454018099905</v>
      </c>
      <c r="M281" s="17">
        <v>0.55119658239481195</v>
      </c>
      <c r="N281" s="17">
        <v>0.44595284734316898</v>
      </c>
      <c r="O281" s="17">
        <v>0.54125225195993498</v>
      </c>
      <c r="P281" s="17"/>
      <c r="Q281" s="17">
        <v>0.44528503054326801</v>
      </c>
      <c r="R281" s="17">
        <v>0.44561531401923798</v>
      </c>
      <c r="S281" s="17">
        <v>0.503499757160496</v>
      </c>
      <c r="T281" s="17">
        <v>0.52252897617767602</v>
      </c>
      <c r="U281" s="17"/>
      <c r="V281" s="17">
        <v>0.43677267888717802</v>
      </c>
      <c r="W281" s="17">
        <v>0.54222952198168295</v>
      </c>
      <c r="X281" s="17">
        <v>0.54981441251775498</v>
      </c>
      <c r="Y281" s="17">
        <v>0.486445398488632</v>
      </c>
      <c r="Z281" s="17">
        <v>0.55011374788932399</v>
      </c>
      <c r="AA281" s="17">
        <v>0.49326525278761901</v>
      </c>
      <c r="AB281" s="17">
        <v>0.55242043221584303</v>
      </c>
      <c r="AC281" s="17">
        <v>0.52094769923381401</v>
      </c>
      <c r="AD281" s="17">
        <v>0.482599481632217</v>
      </c>
      <c r="AE281" s="17"/>
      <c r="AF281" s="17">
        <v>0.54367139288042698</v>
      </c>
      <c r="AG281" s="17">
        <v>0.53354124287821503</v>
      </c>
      <c r="AH281" s="17">
        <v>0.53128126835882905</v>
      </c>
      <c r="AI281" s="17">
        <v>0.49371018695739299</v>
      </c>
      <c r="AJ281" s="17">
        <v>0.47400367273647598</v>
      </c>
      <c r="AK281" s="17">
        <v>0.48333579697457202</v>
      </c>
      <c r="AL281" s="17"/>
      <c r="AM281" s="17">
        <v>0.48094825881995701</v>
      </c>
      <c r="AN281" s="17">
        <v>0.50867866081373503</v>
      </c>
      <c r="AO281" s="17">
        <v>0.57360363900630995</v>
      </c>
      <c r="AP281" s="17">
        <v>0.58215657158713696</v>
      </c>
      <c r="AQ281" s="17">
        <v>0.52383399339229697</v>
      </c>
      <c r="AR281" s="17">
        <v>0.59914725943819802</v>
      </c>
      <c r="AS281" s="17">
        <v>0.49922464696043001</v>
      </c>
      <c r="AT281" s="17">
        <v>0.53845783444014905</v>
      </c>
      <c r="AU281" s="17">
        <v>0.469012841209273</v>
      </c>
      <c r="AV281" s="17">
        <v>0.53682810207123099</v>
      </c>
      <c r="AW281" s="17">
        <v>0.43353238150944301</v>
      </c>
      <c r="AX281" s="17">
        <v>0.50392744979685999</v>
      </c>
      <c r="AY281" s="17">
        <v>0.43844233574924701</v>
      </c>
      <c r="AZ281" s="17">
        <v>0.46915463731092899</v>
      </c>
      <c r="BA281" s="17">
        <v>0.49615730599306301</v>
      </c>
      <c r="BB281" s="17">
        <v>0.390895488273726</v>
      </c>
      <c r="BC281" s="17"/>
      <c r="BD281" s="17">
        <v>0.48692424646112598</v>
      </c>
      <c r="BE281" s="17">
        <v>0.49629090876422299</v>
      </c>
      <c r="BF281" s="17">
        <v>0.54353035445028697</v>
      </c>
      <c r="BG281" s="17"/>
      <c r="BH281" s="17">
        <v>0.52289119147332497</v>
      </c>
      <c r="BI281" s="17">
        <v>0.42820343289740198</v>
      </c>
      <c r="BJ281" s="17">
        <v>0.48455332125026301</v>
      </c>
      <c r="BK281" s="17"/>
      <c r="BL281" s="17">
        <v>0.546755981275034</v>
      </c>
      <c r="BM281" s="17">
        <v>0.51438062038702803</v>
      </c>
      <c r="BN281" s="17">
        <v>0.48404235181192001</v>
      </c>
      <c r="BO281" s="17"/>
      <c r="BP281" s="17">
        <v>0.46305216113838898</v>
      </c>
      <c r="BQ281" s="17">
        <v>0.53205384076976103</v>
      </c>
      <c r="BR281" s="17"/>
      <c r="BS281" s="17">
        <v>0.57553005146673897</v>
      </c>
      <c r="BT281" s="17">
        <v>0.56303868828090697</v>
      </c>
      <c r="BU281" s="17">
        <v>0.48732115771044399</v>
      </c>
      <c r="BV281" s="17">
        <v>0.47840582503524198</v>
      </c>
      <c r="BW281" s="17"/>
      <c r="BX281" s="17">
        <v>0.58764925758223097</v>
      </c>
      <c r="BY281" s="17">
        <v>0.55908065973340004</v>
      </c>
      <c r="BZ281" s="17">
        <v>0.49617197797923501</v>
      </c>
      <c r="CA281" s="17"/>
      <c r="CB281" s="17">
        <v>0.69566118313426395</v>
      </c>
      <c r="CC281" s="17">
        <v>0.37450038035413702</v>
      </c>
      <c r="CD281" s="17">
        <v>0.57529479993879895</v>
      </c>
      <c r="CE281" s="17">
        <v>0.39397211003187799</v>
      </c>
      <c r="CF281" s="17">
        <v>0.53478700144392699</v>
      </c>
      <c r="CG281" s="17">
        <v>0.43772013669905402</v>
      </c>
      <c r="CH281" s="17"/>
      <c r="CI281" s="17">
        <v>0.34833547919061603</v>
      </c>
      <c r="CJ281" s="17">
        <v>0.62502337998073298</v>
      </c>
      <c r="CK281" s="17">
        <v>0.37779866020667302</v>
      </c>
      <c r="CL281" s="17">
        <v>0.50802668767368997</v>
      </c>
    </row>
    <row r="282" spans="2:90" x14ac:dyDescent="0.35">
      <c r="B282" t="s">
        <v>113</v>
      </c>
      <c r="C282" s="17">
        <v>0.17952512611735</v>
      </c>
      <c r="D282" s="17">
        <v>0.12992851538492101</v>
      </c>
      <c r="E282" s="17">
        <v>0.223349507955867</v>
      </c>
      <c r="F282" s="17"/>
      <c r="G282" s="17">
        <v>4.7723703064094597E-2</v>
      </c>
      <c r="H282" s="17">
        <v>2.9397979358871101E-2</v>
      </c>
      <c r="I282" s="17">
        <v>0.220016832135951</v>
      </c>
      <c r="J282" s="17">
        <v>0.26767883501370099</v>
      </c>
      <c r="K282" s="17">
        <v>0.15639420902514201</v>
      </c>
      <c r="L282" s="17">
        <v>0.30313809744454001</v>
      </c>
      <c r="M282" s="17">
        <v>0.25022432080599699</v>
      </c>
      <c r="N282" s="17">
        <v>6.87095593820055E-2</v>
      </c>
      <c r="O282" s="17">
        <v>0.26315144698059101</v>
      </c>
      <c r="P282" s="17"/>
      <c r="Q282" s="17">
        <v>9.0740492346683396E-2</v>
      </c>
      <c r="R282" s="17">
        <v>0.10015203377918</v>
      </c>
      <c r="S282" s="17">
        <v>0.15043731423781101</v>
      </c>
      <c r="T282" s="17">
        <v>0.19998506320048701</v>
      </c>
      <c r="U282" s="17"/>
      <c r="V282" s="17">
        <v>6.4018978607860696E-2</v>
      </c>
      <c r="W282" s="17">
        <v>0.24381242052105601</v>
      </c>
      <c r="X282" s="17">
        <v>0.27245349512128397</v>
      </c>
      <c r="Y282" s="17">
        <v>0.125419548100284</v>
      </c>
      <c r="Z282" s="17">
        <v>0.25889865753588798</v>
      </c>
      <c r="AA282" s="17">
        <v>0.15118377161885099</v>
      </c>
      <c r="AB282" s="17">
        <v>0.26084981012285302</v>
      </c>
      <c r="AC282" s="17">
        <v>0.17720169559846999</v>
      </c>
      <c r="AD282" s="17">
        <v>0.12950550340400199</v>
      </c>
      <c r="AE282" s="17"/>
      <c r="AF282" s="17">
        <v>0.26018352062678102</v>
      </c>
      <c r="AG282" s="17">
        <v>0.19914402473116699</v>
      </c>
      <c r="AH282" s="17">
        <v>0.2561552004614</v>
      </c>
      <c r="AI282" s="17">
        <v>0.13132526507430001</v>
      </c>
      <c r="AJ282" s="17">
        <v>9.7664878976811795E-2</v>
      </c>
      <c r="AK282" s="17">
        <v>0.14928831747836099</v>
      </c>
      <c r="AL282" s="17"/>
      <c r="AM282" s="17">
        <v>0.14493156638238999</v>
      </c>
      <c r="AN282" s="17">
        <v>0.26069627442870402</v>
      </c>
      <c r="AO282" s="17">
        <v>0.31590932804025601</v>
      </c>
      <c r="AP282" s="17">
        <v>0.34428668664670697</v>
      </c>
      <c r="AQ282" s="17">
        <v>0.23965112117901</v>
      </c>
      <c r="AR282" s="17">
        <v>0.31709904504862801</v>
      </c>
      <c r="AS282" s="17">
        <v>0.134746447665962</v>
      </c>
      <c r="AT282" s="17">
        <v>0.249745516424973</v>
      </c>
      <c r="AU282" s="17">
        <v>0.149677341028918</v>
      </c>
      <c r="AV282" s="17">
        <v>0.217141740412189</v>
      </c>
      <c r="AW282" s="17">
        <v>3.3153573772958002E-2</v>
      </c>
      <c r="AX282" s="17">
        <v>0.12857316365017499</v>
      </c>
      <c r="AY282" s="17">
        <v>2.20242071097572E-2</v>
      </c>
      <c r="AZ282" s="17">
        <v>0.119172845112705</v>
      </c>
      <c r="BA282" s="17">
        <v>0.123187353597584</v>
      </c>
      <c r="BB282" s="17">
        <v>-0.10245507295881</v>
      </c>
      <c r="BC282" s="17"/>
      <c r="BD282" s="17">
        <v>0.15789863364399201</v>
      </c>
      <c r="BE282" s="17">
        <v>0.140270244531494</v>
      </c>
      <c r="BF282" s="17">
        <v>0.244573779110311</v>
      </c>
      <c r="BG282" s="17"/>
      <c r="BH282" s="17">
        <v>0.19021803532253101</v>
      </c>
      <c r="BI282" s="17">
        <v>6.4362301281938303E-2</v>
      </c>
      <c r="BJ282" s="17">
        <v>0.14158014884230899</v>
      </c>
      <c r="BK282" s="17"/>
      <c r="BL282" s="17">
        <v>0.30620665796327401</v>
      </c>
      <c r="BM282" s="17">
        <v>0.15362887480613999</v>
      </c>
      <c r="BN282" s="17">
        <v>0.15757454706698501</v>
      </c>
      <c r="BO282" s="17"/>
      <c r="BP282" s="17">
        <v>8.6808223900958895E-2</v>
      </c>
      <c r="BQ282" s="17">
        <v>0.22527968966637801</v>
      </c>
      <c r="BR282" s="17"/>
      <c r="BS282" s="17">
        <v>0.27804043000492901</v>
      </c>
      <c r="BT282" s="17">
        <v>0.278643681485643</v>
      </c>
      <c r="BU282" s="17">
        <v>0.18662857714688799</v>
      </c>
      <c r="BV282" s="17">
        <v>9.3545153934271499E-2</v>
      </c>
      <c r="BW282" s="17"/>
      <c r="BX282" s="17">
        <v>0.32678982932100897</v>
      </c>
      <c r="BY282" s="17">
        <v>0.234507023724424</v>
      </c>
      <c r="BZ282" s="17">
        <v>0.16155717927848501</v>
      </c>
      <c r="CA282" s="17"/>
      <c r="CB282" s="17">
        <v>0.49303312761977802</v>
      </c>
      <c r="CC282" s="17">
        <v>-0.119800829531716</v>
      </c>
      <c r="CD282" s="17">
        <v>0.30872382335706899</v>
      </c>
      <c r="CE282" s="17">
        <v>-5.2088666054838202E-2</v>
      </c>
      <c r="CF282" s="17">
        <v>0.194072388432385</v>
      </c>
      <c r="CG282" s="17">
        <v>0.205657254252397</v>
      </c>
      <c r="CH282" s="17"/>
      <c r="CI282" s="17">
        <v>-0.109427606887582</v>
      </c>
      <c r="CJ282" s="17">
        <v>0.34026700275425098</v>
      </c>
      <c r="CK282" s="17">
        <v>0.13605695323212799</v>
      </c>
      <c r="CL282" s="17">
        <v>0.161118646991287</v>
      </c>
    </row>
    <row r="283" spans="2:90" x14ac:dyDescent="0.35"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</row>
    <row r="284" spans="2:90" x14ac:dyDescent="0.35">
      <c r="B284" s="6" t="s">
        <v>210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</row>
    <row r="285" spans="2:90" x14ac:dyDescent="0.35">
      <c r="B285" s="24" t="s">
        <v>130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</row>
    <row r="286" spans="2:90" x14ac:dyDescent="0.35">
      <c r="B286" t="s">
        <v>196</v>
      </c>
      <c r="C286" s="17">
        <v>3.10615118475316E-2</v>
      </c>
      <c r="D286" s="17">
        <v>3.6523380510576103E-2</v>
      </c>
      <c r="E286" s="17">
        <v>2.6181180593556799E-2</v>
      </c>
      <c r="F286" s="17"/>
      <c r="G286" s="17">
        <v>1.1551492279055201E-2</v>
      </c>
      <c r="H286" s="17">
        <v>2.4958596880149599E-2</v>
      </c>
      <c r="I286" s="17">
        <v>4.40196161038936E-2</v>
      </c>
      <c r="J286" s="17">
        <v>3.4793719066837703E-2</v>
      </c>
      <c r="K286" s="17">
        <v>3.4504060492937499E-2</v>
      </c>
      <c r="L286" s="17">
        <v>2.4967882109314301E-2</v>
      </c>
      <c r="M286" s="17">
        <v>3.1624306519049697E-2</v>
      </c>
      <c r="N286" s="17">
        <v>3.4599391984477097E-2</v>
      </c>
      <c r="O286" s="17">
        <v>3.79311128261288E-2</v>
      </c>
      <c r="P286" s="17"/>
      <c r="Q286" s="17">
        <v>4.8220373178554099E-2</v>
      </c>
      <c r="R286" s="17">
        <v>3.1574903333977999E-2</v>
      </c>
      <c r="S286" s="17">
        <v>2.0320745552612301E-2</v>
      </c>
      <c r="T286" s="17">
        <v>2.9350349115921801E-2</v>
      </c>
      <c r="U286" s="17"/>
      <c r="V286" s="17">
        <v>3.2212420731124701E-2</v>
      </c>
      <c r="W286" s="17">
        <v>1.6498266370048701E-2</v>
      </c>
      <c r="X286" s="17">
        <v>2.9831626953184202E-2</v>
      </c>
      <c r="Y286" s="17">
        <v>3.0152491001087699E-2</v>
      </c>
      <c r="Z286" s="17">
        <v>4.2609542402287703E-2</v>
      </c>
      <c r="AA286" s="17">
        <v>4.3985022962629197E-2</v>
      </c>
      <c r="AB286" s="17">
        <v>2.7470213027187201E-2</v>
      </c>
      <c r="AC286" s="17">
        <v>1.9135272036341501E-2</v>
      </c>
      <c r="AD286" s="17">
        <v>3.6432844458449597E-2</v>
      </c>
      <c r="AE286" s="17"/>
      <c r="AF286" s="17">
        <v>3.8027231720815298E-2</v>
      </c>
      <c r="AG286" s="17">
        <v>3.1800624336083501E-2</v>
      </c>
      <c r="AH286" s="17">
        <v>4.5842552860946698E-2</v>
      </c>
      <c r="AI286" s="17">
        <v>3.664978765785E-2</v>
      </c>
      <c r="AJ286" s="17">
        <v>1.7617661016967701E-2</v>
      </c>
      <c r="AK286" s="17">
        <v>2.9449955133661599E-2</v>
      </c>
      <c r="AL286" s="17"/>
      <c r="AM286" s="17">
        <v>4.35394946934941E-2</v>
      </c>
      <c r="AN286" s="17">
        <v>7.3279285023155602E-2</v>
      </c>
      <c r="AO286" s="17">
        <v>5.5490289213900798E-2</v>
      </c>
      <c r="AP286" s="17">
        <v>4.7861029846348997E-2</v>
      </c>
      <c r="AQ286" s="17">
        <v>3.3892876818544498E-2</v>
      </c>
      <c r="AR286" s="17">
        <v>2.5289254868987799E-2</v>
      </c>
      <c r="AS286" s="17">
        <v>2.43470178910755E-2</v>
      </c>
      <c r="AT286" s="17">
        <v>4.9611292562503899E-2</v>
      </c>
      <c r="AU286" s="17">
        <v>2.26343882663767E-2</v>
      </c>
      <c r="AV286" s="17">
        <v>2.1120697038726302E-3</v>
      </c>
      <c r="AW286" s="17">
        <v>1.83469929095894E-2</v>
      </c>
      <c r="AX286" s="17">
        <v>3.9807101390030901E-2</v>
      </c>
      <c r="AY286" s="17">
        <v>8.9406837563680702E-3</v>
      </c>
      <c r="AZ286" s="17">
        <v>2.9712855550821898E-2</v>
      </c>
      <c r="BA286" s="17">
        <v>0</v>
      </c>
      <c r="BB286" s="17">
        <v>1.3833505539876299E-2</v>
      </c>
      <c r="BC286" s="17"/>
      <c r="BD286" s="17">
        <v>2.39079891338192E-2</v>
      </c>
      <c r="BE286" s="17">
        <v>2.7673555409162599E-2</v>
      </c>
      <c r="BF286" s="17">
        <v>3.8216633092208803E-2</v>
      </c>
      <c r="BG286" s="17"/>
      <c r="BH286" s="17">
        <v>2.91419524109243E-2</v>
      </c>
      <c r="BI286" s="17">
        <v>3.4188758250611198E-2</v>
      </c>
      <c r="BJ286" s="17">
        <v>3.3167415176362097E-2</v>
      </c>
      <c r="BK286" s="17"/>
      <c r="BL286" s="17">
        <v>2.5687684593209598E-2</v>
      </c>
      <c r="BM286" s="17">
        <v>2.9432391394060599E-2</v>
      </c>
      <c r="BN286" s="17">
        <v>3.0892067696284099E-2</v>
      </c>
      <c r="BO286" s="17"/>
      <c r="BP286" s="17">
        <v>2.0857220054017099E-2</v>
      </c>
      <c r="BQ286" s="17">
        <v>3.8125328019112198E-2</v>
      </c>
      <c r="BR286" s="17"/>
      <c r="BS286" s="17">
        <v>3.91864791740641E-2</v>
      </c>
      <c r="BT286" s="17">
        <v>3.4009447734633498E-2</v>
      </c>
      <c r="BU286" s="17">
        <v>3.2683450495935601E-2</v>
      </c>
      <c r="BV286" s="17">
        <v>2.56368014881223E-2</v>
      </c>
      <c r="BW286" s="17"/>
      <c r="BX286" s="17">
        <v>3.7720932124003799E-2</v>
      </c>
      <c r="BY286" s="17">
        <v>2.2607668512781599E-2</v>
      </c>
      <c r="BZ286" s="17">
        <v>3.09212645936385E-2</v>
      </c>
      <c r="CA286" s="17"/>
      <c r="CB286" s="17">
        <v>2.0307567148824601E-2</v>
      </c>
      <c r="CC286" s="17">
        <v>1.8870519547842701E-2</v>
      </c>
      <c r="CD286" s="17">
        <v>3.1146187638666601E-2</v>
      </c>
      <c r="CE286" s="17">
        <v>2.4171587883935801E-2</v>
      </c>
      <c r="CF286" s="17">
        <v>3.6207869587019201E-2</v>
      </c>
      <c r="CG286" s="17">
        <v>6.16612660118609E-2</v>
      </c>
      <c r="CH286" s="17"/>
      <c r="CI286" s="17">
        <v>3.2486162346010802E-2</v>
      </c>
      <c r="CJ286" s="17">
        <v>3.74380689056883E-2</v>
      </c>
      <c r="CK286" s="17">
        <v>2.2548755794270198E-2</v>
      </c>
      <c r="CL286" s="17">
        <v>2.9246933673306101E-2</v>
      </c>
    </row>
    <row r="287" spans="2:90" x14ac:dyDescent="0.35">
      <c r="B287" t="s">
        <v>197</v>
      </c>
      <c r="C287" s="17">
        <v>4.0486651485911997E-2</v>
      </c>
      <c r="D287" s="17">
        <v>4.14878784004344E-2</v>
      </c>
      <c r="E287" s="17">
        <v>3.95708710443574E-2</v>
      </c>
      <c r="F287" s="17"/>
      <c r="G287" s="17">
        <v>1.5152216718148899E-2</v>
      </c>
      <c r="H287" s="17">
        <v>2.7691671665920702E-2</v>
      </c>
      <c r="I287" s="17">
        <v>3.1948123322380201E-2</v>
      </c>
      <c r="J287" s="17">
        <v>4.7556272929453997E-2</v>
      </c>
      <c r="K287" s="17">
        <v>4.5520096758633499E-2</v>
      </c>
      <c r="L287" s="17">
        <v>3.8531169698076399E-2</v>
      </c>
      <c r="M287" s="17">
        <v>5.2761283401285101E-2</v>
      </c>
      <c r="N287" s="17">
        <v>5.0780817875334103E-2</v>
      </c>
      <c r="O287" s="17">
        <v>5.1222815417711003E-2</v>
      </c>
      <c r="P287" s="17"/>
      <c r="Q287" s="17">
        <v>2.54830559065242E-2</v>
      </c>
      <c r="R287" s="17">
        <v>3.0107868280567201E-2</v>
      </c>
      <c r="S287" s="17">
        <v>3.01000345816551E-2</v>
      </c>
      <c r="T287" s="17">
        <v>4.28298362900544E-2</v>
      </c>
      <c r="U287" s="17"/>
      <c r="V287" s="17">
        <v>5.0160963075984701E-2</v>
      </c>
      <c r="W287" s="17">
        <v>4.4743734995662497E-2</v>
      </c>
      <c r="X287" s="17">
        <v>3.2669755806801697E-2</v>
      </c>
      <c r="Y287" s="17">
        <v>4.1426472989603599E-2</v>
      </c>
      <c r="Z287" s="17">
        <v>2.2711799901007201E-2</v>
      </c>
      <c r="AA287" s="17">
        <v>4.2629534318918701E-2</v>
      </c>
      <c r="AB287" s="17">
        <v>2.5832479598047998E-2</v>
      </c>
      <c r="AC287" s="17">
        <v>6.0610050814312699E-2</v>
      </c>
      <c r="AD287" s="17">
        <v>4.3482119014099201E-2</v>
      </c>
      <c r="AE287" s="17"/>
      <c r="AF287" s="17">
        <v>3.6343846083164502E-2</v>
      </c>
      <c r="AG287" s="17">
        <v>5.1630571971625697E-2</v>
      </c>
      <c r="AH287" s="17">
        <v>2.14629503070288E-2</v>
      </c>
      <c r="AI287" s="17">
        <v>0</v>
      </c>
      <c r="AJ287" s="17">
        <v>4.2179830210932599E-2</v>
      </c>
      <c r="AK287" s="17">
        <v>4.6374724909715899E-2</v>
      </c>
      <c r="AL287" s="17"/>
      <c r="AM287" s="17">
        <v>3.5978990085276497E-2</v>
      </c>
      <c r="AN287" s="17">
        <v>4.3280561894636298E-2</v>
      </c>
      <c r="AO287" s="17">
        <v>5.2602429369508701E-2</v>
      </c>
      <c r="AP287" s="17">
        <v>6.0260675178581302E-2</v>
      </c>
      <c r="AQ287" s="17">
        <v>7.2440011575430494E-2</v>
      </c>
      <c r="AR287" s="17">
        <v>5.9389666252102999E-2</v>
      </c>
      <c r="AS287" s="17">
        <v>4.8165798186562102E-2</v>
      </c>
      <c r="AT287" s="17">
        <v>2.0823983834890699E-2</v>
      </c>
      <c r="AU287" s="17">
        <v>6.5252459856593604E-3</v>
      </c>
      <c r="AV287" s="17">
        <v>1.93903246841352E-2</v>
      </c>
      <c r="AW287" s="17">
        <v>3.2802922621274801E-2</v>
      </c>
      <c r="AX287" s="17">
        <v>2.1139475866506399E-2</v>
      </c>
      <c r="AY287" s="17">
        <v>1.90134440923149E-2</v>
      </c>
      <c r="AZ287" s="17">
        <v>3.5239826434250901E-2</v>
      </c>
      <c r="BA287" s="17">
        <v>4.5357254845878797E-2</v>
      </c>
      <c r="BB287" s="17">
        <v>4.5782778646502202E-2</v>
      </c>
      <c r="BC287" s="17"/>
      <c r="BD287" s="17">
        <v>3.2017273339539298E-2</v>
      </c>
      <c r="BE287" s="17">
        <v>3.37815877129558E-2</v>
      </c>
      <c r="BF287" s="17">
        <v>5.2771589579114001E-2</v>
      </c>
      <c r="BG287" s="17"/>
      <c r="BH287" s="17">
        <v>3.8933788237748602E-2</v>
      </c>
      <c r="BI287" s="17">
        <v>3.8039567334536097E-2</v>
      </c>
      <c r="BJ287" s="17">
        <v>3.7034051440194803E-2</v>
      </c>
      <c r="BK287" s="17"/>
      <c r="BL287" s="17">
        <v>6.6034278962563406E-2</v>
      </c>
      <c r="BM287" s="17">
        <v>1.39386693775374E-2</v>
      </c>
      <c r="BN287" s="17">
        <v>3.1353256638662001E-2</v>
      </c>
      <c r="BO287" s="17"/>
      <c r="BP287" s="17">
        <v>2.6547934463313699E-2</v>
      </c>
      <c r="BQ287" s="17">
        <v>4.8259018624588798E-2</v>
      </c>
      <c r="BR287" s="17"/>
      <c r="BS287" s="17">
        <v>2.46226991149525E-2</v>
      </c>
      <c r="BT287" s="17">
        <v>5.3595328485741202E-2</v>
      </c>
      <c r="BU287" s="17">
        <v>3.3280958650810703E-2</v>
      </c>
      <c r="BV287" s="17">
        <v>4.1159433908137699E-2</v>
      </c>
      <c r="BW287" s="17"/>
      <c r="BX287" s="17">
        <v>1.7477386461164701E-2</v>
      </c>
      <c r="BY287" s="17">
        <v>4.25756826025665E-2</v>
      </c>
      <c r="BZ287" s="17">
        <v>4.2637772904482799E-2</v>
      </c>
      <c r="CA287" s="17"/>
      <c r="CB287" s="17">
        <v>1.5780776102178401E-2</v>
      </c>
      <c r="CC287" s="17">
        <v>1.0339017529409401E-2</v>
      </c>
      <c r="CD287" s="17">
        <v>5.24342450433435E-2</v>
      </c>
      <c r="CE287" s="17">
        <v>3.71258231472835E-2</v>
      </c>
      <c r="CF287" s="17">
        <v>2.0061327325658199E-2</v>
      </c>
      <c r="CG287" s="17">
        <v>0.10904941075668199</v>
      </c>
      <c r="CH287" s="17"/>
      <c r="CI287" s="17">
        <v>4.0774933147245E-2</v>
      </c>
      <c r="CJ287" s="17">
        <v>2.59674227527769E-2</v>
      </c>
      <c r="CK287" s="17">
        <v>7.7305804677201606E-2</v>
      </c>
      <c r="CL287" s="17">
        <v>3.9185068528256602E-2</v>
      </c>
    </row>
    <row r="288" spans="2:90" x14ac:dyDescent="0.35">
      <c r="B288" t="s">
        <v>198</v>
      </c>
      <c r="C288" s="17">
        <v>0.122456941911553</v>
      </c>
      <c r="D288" s="17">
        <v>0.137017977870804</v>
      </c>
      <c r="E288" s="17">
        <v>0.109213289193933</v>
      </c>
      <c r="F288" s="17"/>
      <c r="G288" s="17">
        <v>0.12450061719377099</v>
      </c>
      <c r="H288" s="17">
        <v>0.13070811681519501</v>
      </c>
      <c r="I288" s="17">
        <v>0.110635575789504</v>
      </c>
      <c r="J288" s="17">
        <v>0.110135863041381</v>
      </c>
      <c r="K288" s="17">
        <v>0.118997961729171</v>
      </c>
      <c r="L288" s="17">
        <v>0.111045344109474</v>
      </c>
      <c r="M288" s="17">
        <v>8.7137536521727094E-2</v>
      </c>
      <c r="N288" s="17">
        <v>0.14647415975188599</v>
      </c>
      <c r="O288" s="17">
        <v>0.158631415255158</v>
      </c>
      <c r="P288" s="17"/>
      <c r="Q288" s="17">
        <v>0.120975586267102</v>
      </c>
      <c r="R288" s="17">
        <v>0.116408531652752</v>
      </c>
      <c r="S288" s="17">
        <v>0.139177118209729</v>
      </c>
      <c r="T288" s="17">
        <v>0.120769177080132</v>
      </c>
      <c r="U288" s="17"/>
      <c r="V288" s="17">
        <v>0.106338574143082</v>
      </c>
      <c r="W288" s="17">
        <v>8.13509467499067E-2</v>
      </c>
      <c r="X288" s="17">
        <v>0.124407470955008</v>
      </c>
      <c r="Y288" s="17">
        <v>0.17746198701935501</v>
      </c>
      <c r="Z288" s="17">
        <v>0.122818119383538</v>
      </c>
      <c r="AA288" s="17">
        <v>0.15577522681834</v>
      </c>
      <c r="AB288" s="17">
        <v>0.15830239691195999</v>
      </c>
      <c r="AC288" s="17">
        <v>0.11038225242746801</v>
      </c>
      <c r="AD288" s="17">
        <v>9.6001828536080303E-2</v>
      </c>
      <c r="AE288" s="17"/>
      <c r="AF288" s="17">
        <v>0.15916295988379101</v>
      </c>
      <c r="AG288" s="17">
        <v>0.101683030764484</v>
      </c>
      <c r="AH288" s="17">
        <v>9.2816813610070104E-2</v>
      </c>
      <c r="AI288" s="17">
        <v>0.142009644222859</v>
      </c>
      <c r="AJ288" s="17">
        <v>0.117394916401499</v>
      </c>
      <c r="AK288" s="17">
        <v>0.117414769554892</v>
      </c>
      <c r="AL288" s="17"/>
      <c r="AM288" s="17">
        <v>0.211772439350943</v>
      </c>
      <c r="AN288" s="17">
        <v>0.197524027449058</v>
      </c>
      <c r="AO288" s="17">
        <v>0.14682682644351799</v>
      </c>
      <c r="AP288" s="17">
        <v>5.7852175482870201E-2</v>
      </c>
      <c r="AQ288" s="17">
        <v>0.124601597407744</v>
      </c>
      <c r="AR288" s="17">
        <v>0.118885778246098</v>
      </c>
      <c r="AS288" s="17">
        <v>0.114019992798693</v>
      </c>
      <c r="AT288" s="17">
        <v>9.5866984224883101E-2</v>
      </c>
      <c r="AU288" s="17">
        <v>0.154383837075838</v>
      </c>
      <c r="AV288" s="17">
        <v>0.113997364165069</v>
      </c>
      <c r="AW288" s="17">
        <v>0.110003419132134</v>
      </c>
      <c r="AX288" s="17">
        <v>8.8200505717284799E-2</v>
      </c>
      <c r="AY288" s="17">
        <v>0.10919724720396499</v>
      </c>
      <c r="AZ288" s="17">
        <v>0.144272230353435</v>
      </c>
      <c r="BA288" s="17">
        <v>6.9362508811755694E-2</v>
      </c>
      <c r="BB288" s="17">
        <v>6.8871195473569499E-2</v>
      </c>
      <c r="BC288" s="17"/>
      <c r="BD288" s="17">
        <v>0.115436387425519</v>
      </c>
      <c r="BE288" s="17">
        <v>0.114708989680957</v>
      </c>
      <c r="BF288" s="17">
        <v>0.122026736406793</v>
      </c>
      <c r="BG288" s="17"/>
      <c r="BH288" s="17">
        <v>0.10919720223629401</v>
      </c>
      <c r="BI288" s="17">
        <v>0.132110873164756</v>
      </c>
      <c r="BJ288" s="17">
        <v>0.107412148094491</v>
      </c>
      <c r="BK288" s="17"/>
      <c r="BL288" s="17">
        <v>0.117640358823923</v>
      </c>
      <c r="BM288" s="17">
        <v>8.8578963515481904E-2</v>
      </c>
      <c r="BN288" s="17">
        <v>0.112461652182822</v>
      </c>
      <c r="BO288" s="17"/>
      <c r="BP288" s="17">
        <v>9.6204656542503195E-2</v>
      </c>
      <c r="BQ288" s="17">
        <v>0.13283253652044899</v>
      </c>
      <c r="BR288" s="17"/>
      <c r="BS288" s="17">
        <v>6.0080701165668098E-2</v>
      </c>
      <c r="BT288" s="17">
        <v>9.5105609028515697E-2</v>
      </c>
      <c r="BU288" s="17">
        <v>0.147549846085651</v>
      </c>
      <c r="BV288" s="17">
        <v>0.124178633767488</v>
      </c>
      <c r="BW288" s="17"/>
      <c r="BX288" s="17">
        <v>0.100605466304619</v>
      </c>
      <c r="BY288" s="17">
        <v>8.8291299506149098E-2</v>
      </c>
      <c r="BZ288" s="17">
        <v>0.12672122441505701</v>
      </c>
      <c r="CA288" s="17"/>
      <c r="CB288" s="17">
        <v>5.1937900127418897E-2</v>
      </c>
      <c r="CC288" s="17">
        <v>3.6599034253395203E-2</v>
      </c>
      <c r="CD288" s="17">
        <v>0.174832651056051</v>
      </c>
      <c r="CE288" s="17">
        <v>0.10304665190329</v>
      </c>
      <c r="CF288" s="17">
        <v>5.20200437312573E-2</v>
      </c>
      <c r="CG288" s="17">
        <v>0.31205910617069699</v>
      </c>
      <c r="CH288" s="17"/>
      <c r="CI288" s="17">
        <v>0.15222382793626099</v>
      </c>
      <c r="CJ288" s="17">
        <v>6.3999719684916204E-2</v>
      </c>
      <c r="CK288" s="17">
        <v>0.35016698391444501</v>
      </c>
      <c r="CL288" s="17">
        <v>8.9646551813167996E-2</v>
      </c>
    </row>
    <row r="289" spans="2:90" x14ac:dyDescent="0.35">
      <c r="B289" t="s">
        <v>199</v>
      </c>
      <c r="C289" s="17">
        <v>0.275793445787757</v>
      </c>
      <c r="D289" s="17">
        <v>0.251721615146212</v>
      </c>
      <c r="E289" s="17">
        <v>0.29819233231462899</v>
      </c>
      <c r="F289" s="17"/>
      <c r="G289" s="17">
        <v>0.33487175551399401</v>
      </c>
      <c r="H289" s="17">
        <v>0.26404962695072398</v>
      </c>
      <c r="I289" s="17">
        <v>0.29055492595718302</v>
      </c>
      <c r="J289" s="17">
        <v>0.24539381459111001</v>
      </c>
      <c r="K289" s="17">
        <v>0.292359084202088</v>
      </c>
      <c r="L289" s="17">
        <v>0.25043432020216899</v>
      </c>
      <c r="M289" s="17">
        <v>0.27037123196206497</v>
      </c>
      <c r="N289" s="17">
        <v>0.258125599529201</v>
      </c>
      <c r="O289" s="17">
        <v>0.279198540556577</v>
      </c>
      <c r="P289" s="17"/>
      <c r="Q289" s="17">
        <v>0.32624739645816703</v>
      </c>
      <c r="R289" s="17">
        <v>0.25541236721729799</v>
      </c>
      <c r="S289" s="17">
        <v>0.279054131479338</v>
      </c>
      <c r="T289" s="17">
        <v>0.26790731632188902</v>
      </c>
      <c r="U289" s="17"/>
      <c r="V289" s="17">
        <v>0.28573314948273798</v>
      </c>
      <c r="W289" s="17">
        <v>0.26312976641923003</v>
      </c>
      <c r="X289" s="17">
        <v>0.22851235812433601</v>
      </c>
      <c r="Y289" s="17">
        <v>0.294786898732111</v>
      </c>
      <c r="Z289" s="17">
        <v>0.29018934603371899</v>
      </c>
      <c r="AA289" s="17">
        <v>0.30526853204911097</v>
      </c>
      <c r="AB289" s="17">
        <v>0.255606031918926</v>
      </c>
      <c r="AC289" s="17">
        <v>0.31857420553007099</v>
      </c>
      <c r="AD289" s="17">
        <v>0.26638225040622299</v>
      </c>
      <c r="AE289" s="17"/>
      <c r="AF289" s="17">
        <v>0.25002920166320203</v>
      </c>
      <c r="AG289" s="17">
        <v>0.27715228711331102</v>
      </c>
      <c r="AH289" s="17">
        <v>0.23096630503698201</v>
      </c>
      <c r="AI289" s="17">
        <v>0.22514448136239601</v>
      </c>
      <c r="AJ289" s="17">
        <v>0.33894000416827302</v>
      </c>
      <c r="AK289" s="17">
        <v>0.27344844916454503</v>
      </c>
      <c r="AL289" s="17"/>
      <c r="AM289" s="17">
        <v>0.24857916337477001</v>
      </c>
      <c r="AN289" s="17">
        <v>0.221998605862369</v>
      </c>
      <c r="AO289" s="17">
        <v>0.25020835723642199</v>
      </c>
      <c r="AP289" s="17">
        <v>0.33020354819984798</v>
      </c>
      <c r="AQ289" s="17">
        <v>0.26283670729480002</v>
      </c>
      <c r="AR289" s="17">
        <v>0.31232992804899101</v>
      </c>
      <c r="AS289" s="17">
        <v>0.26291818247718302</v>
      </c>
      <c r="AT289" s="17">
        <v>0.245502145481484</v>
      </c>
      <c r="AU289" s="17">
        <v>0.25101527326593098</v>
      </c>
      <c r="AV289" s="17">
        <v>0.32881104603782602</v>
      </c>
      <c r="AW289" s="17">
        <v>0.316242223955785</v>
      </c>
      <c r="AX289" s="17">
        <v>0.23279629891892201</v>
      </c>
      <c r="AY289" s="17">
        <v>0.34830859829125399</v>
      </c>
      <c r="AZ289" s="17">
        <v>0.27317921292292602</v>
      </c>
      <c r="BA289" s="17">
        <v>0.24462519143921799</v>
      </c>
      <c r="BB289" s="17">
        <v>0.23041844390824301</v>
      </c>
      <c r="BC289" s="17"/>
      <c r="BD289" s="17">
        <v>0.27207205961631897</v>
      </c>
      <c r="BE289" s="17">
        <v>0.29630421275618402</v>
      </c>
      <c r="BF289" s="17">
        <v>0.26298409680335499</v>
      </c>
      <c r="BG289" s="17"/>
      <c r="BH289" s="17">
        <v>0.27785195967856502</v>
      </c>
      <c r="BI289" s="17">
        <v>0.26342449475963298</v>
      </c>
      <c r="BJ289" s="17">
        <v>0.30045025152895699</v>
      </c>
      <c r="BK289" s="17"/>
      <c r="BL289" s="17">
        <v>0.30437705312093599</v>
      </c>
      <c r="BM289" s="17">
        <v>0.26851933551523899</v>
      </c>
      <c r="BN289" s="17">
        <v>0.26926898546093803</v>
      </c>
      <c r="BO289" s="17"/>
      <c r="BP289" s="17">
        <v>0.30534218999444102</v>
      </c>
      <c r="BQ289" s="17">
        <v>0.27331789304930898</v>
      </c>
      <c r="BR289" s="17"/>
      <c r="BS289" s="17">
        <v>0.228868586165723</v>
      </c>
      <c r="BT289" s="17">
        <v>0.26840128216287801</v>
      </c>
      <c r="BU289" s="17">
        <v>0.30310906023059397</v>
      </c>
      <c r="BV289" s="17">
        <v>0.28292157753931302</v>
      </c>
      <c r="BW289" s="17"/>
      <c r="BX289" s="17">
        <v>0.305690002769058</v>
      </c>
      <c r="BY289" s="17">
        <v>0.26978892599967902</v>
      </c>
      <c r="BZ289" s="17">
        <v>0.27320061883632502</v>
      </c>
      <c r="CA289" s="17"/>
      <c r="CB289" s="17">
        <v>0.25310240575777498</v>
      </c>
      <c r="CC289" s="17">
        <v>0.239303932483729</v>
      </c>
      <c r="CD289" s="17">
        <v>0.33776912906458501</v>
      </c>
      <c r="CE289" s="17">
        <v>0.28759380195691803</v>
      </c>
      <c r="CF289" s="17">
        <v>0.22960371988308201</v>
      </c>
      <c r="CG289" s="17">
        <v>0.280460424292235</v>
      </c>
      <c r="CH289" s="17"/>
      <c r="CI289" s="17">
        <v>0.27046434876269798</v>
      </c>
      <c r="CJ289" s="17">
        <v>0.22283534714505099</v>
      </c>
      <c r="CK289" s="17">
        <v>0.29425889814698902</v>
      </c>
      <c r="CL289" s="17">
        <v>0.303307907251883</v>
      </c>
    </row>
    <row r="290" spans="2:90" x14ac:dyDescent="0.35">
      <c r="B290" t="s">
        <v>200</v>
      </c>
      <c r="C290" s="17">
        <v>0.50802075646535605</v>
      </c>
      <c r="D290" s="17">
        <v>0.50855925821568104</v>
      </c>
      <c r="E290" s="17">
        <v>0.50675627071277995</v>
      </c>
      <c r="F290" s="17"/>
      <c r="G290" s="17">
        <v>0.502111945845515</v>
      </c>
      <c r="H290" s="17">
        <v>0.53973089207943503</v>
      </c>
      <c r="I290" s="17">
        <v>0.50172521103796097</v>
      </c>
      <c r="J290" s="17">
        <v>0.52506841200477194</v>
      </c>
      <c r="K290" s="17">
        <v>0.48180643187018002</v>
      </c>
      <c r="L290" s="17">
        <v>0.55643912277553598</v>
      </c>
      <c r="M290" s="17">
        <v>0.53718638284893305</v>
      </c>
      <c r="N290" s="17">
        <v>0.50111539879496003</v>
      </c>
      <c r="O290" s="17">
        <v>0.43220699394088602</v>
      </c>
      <c r="P290" s="17"/>
      <c r="Q290" s="17">
        <v>0.45329277161591602</v>
      </c>
      <c r="R290" s="17">
        <v>0.54950326688097095</v>
      </c>
      <c r="S290" s="17">
        <v>0.51459090508177896</v>
      </c>
      <c r="T290" s="17">
        <v>0.51681237656064205</v>
      </c>
      <c r="U290" s="17"/>
      <c r="V290" s="17">
        <v>0.49536566615751998</v>
      </c>
      <c r="W290" s="17">
        <v>0.56325576464924398</v>
      </c>
      <c r="X290" s="17">
        <v>0.55569453357671605</v>
      </c>
      <c r="Y290" s="17">
        <v>0.44975816194352702</v>
      </c>
      <c r="Z290" s="17">
        <v>0.49710546416326501</v>
      </c>
      <c r="AA290" s="17">
        <v>0.42422948872362098</v>
      </c>
      <c r="AB290" s="17">
        <v>0.51943610480073599</v>
      </c>
      <c r="AC290" s="17">
        <v>0.47409885848865702</v>
      </c>
      <c r="AD290" s="17">
        <v>0.54644633856130798</v>
      </c>
      <c r="AE290" s="17"/>
      <c r="AF290" s="17">
        <v>0.493188030016948</v>
      </c>
      <c r="AG290" s="17">
        <v>0.50558852546881605</v>
      </c>
      <c r="AH290" s="17">
        <v>0.58810413736639799</v>
      </c>
      <c r="AI290" s="17">
        <v>0.58040122698083896</v>
      </c>
      <c r="AJ290" s="17">
        <v>0.46617025901840298</v>
      </c>
      <c r="AK290" s="17">
        <v>0.513334815315171</v>
      </c>
      <c r="AL290" s="17"/>
      <c r="AM290" s="17">
        <v>0.44598087983255502</v>
      </c>
      <c r="AN290" s="17">
        <v>0.42153401536118201</v>
      </c>
      <c r="AO290" s="17">
        <v>0.47785464838360397</v>
      </c>
      <c r="AP290" s="17">
        <v>0.48389213526478297</v>
      </c>
      <c r="AQ290" s="17">
        <v>0.48531494684931598</v>
      </c>
      <c r="AR290" s="17">
        <v>0.46455994223816899</v>
      </c>
      <c r="AS290" s="17">
        <v>0.52230487317404095</v>
      </c>
      <c r="AT290" s="17">
        <v>0.56662794406207595</v>
      </c>
      <c r="AU290" s="17">
        <v>0.55663247930552295</v>
      </c>
      <c r="AV290" s="17">
        <v>0.51685741978815603</v>
      </c>
      <c r="AW290" s="17">
        <v>0.49818920914315301</v>
      </c>
      <c r="AX290" s="17">
        <v>0.61108806946322203</v>
      </c>
      <c r="AY290" s="17">
        <v>0.51454002665609899</v>
      </c>
      <c r="AZ290" s="17">
        <v>0.50470249813240597</v>
      </c>
      <c r="BA290" s="17">
        <v>0.58985879224559501</v>
      </c>
      <c r="BB290" s="17">
        <v>0.62179135234829297</v>
      </c>
      <c r="BC290" s="17"/>
      <c r="BD290" s="17">
        <v>0.536350735968531</v>
      </c>
      <c r="BE290" s="17">
        <v>0.507771073416448</v>
      </c>
      <c r="BF290" s="17">
        <v>0.49962453754046698</v>
      </c>
      <c r="BG290" s="17"/>
      <c r="BH290" s="17">
        <v>0.527918038769707</v>
      </c>
      <c r="BI290" s="17">
        <v>0.51644146433794802</v>
      </c>
      <c r="BJ290" s="17">
        <v>0.488860824223531</v>
      </c>
      <c r="BK290" s="17"/>
      <c r="BL290" s="17">
        <v>0.44197751244757999</v>
      </c>
      <c r="BM290" s="17">
        <v>0.58880488473943404</v>
      </c>
      <c r="BN290" s="17">
        <v>0.528754021941924</v>
      </c>
      <c r="BO290" s="17"/>
      <c r="BP290" s="17">
        <v>0.53092611767221398</v>
      </c>
      <c r="BQ290" s="17">
        <v>0.48414447615671102</v>
      </c>
      <c r="BR290" s="17"/>
      <c r="BS290" s="17">
        <v>0.62233152081708798</v>
      </c>
      <c r="BT290" s="17">
        <v>0.52566790194734703</v>
      </c>
      <c r="BU290" s="17">
        <v>0.47154305585841699</v>
      </c>
      <c r="BV290" s="17">
        <v>0.50141599995474595</v>
      </c>
      <c r="BW290" s="17"/>
      <c r="BX290" s="17">
        <v>0.52020886957380597</v>
      </c>
      <c r="BY290" s="17">
        <v>0.56682757959446906</v>
      </c>
      <c r="BZ290" s="17">
        <v>0.50319960005536402</v>
      </c>
      <c r="CA290" s="17"/>
      <c r="CB290" s="17">
        <v>0.64121355204153996</v>
      </c>
      <c r="CC290" s="17">
        <v>0.67942204842361198</v>
      </c>
      <c r="CD290" s="17">
        <v>0.37451643615636498</v>
      </c>
      <c r="CE290" s="17">
        <v>0.53857721439926398</v>
      </c>
      <c r="CF290" s="17">
        <v>0.64648001748054595</v>
      </c>
      <c r="CG290" s="17">
        <v>0.192145693011777</v>
      </c>
      <c r="CH290" s="17"/>
      <c r="CI290" s="17">
        <v>0.46551700910411897</v>
      </c>
      <c r="CJ290" s="17">
        <v>0.63346664115260998</v>
      </c>
      <c r="CK290" s="17">
        <v>0.23198213445705901</v>
      </c>
      <c r="CL290" s="17">
        <v>0.51704341927587505</v>
      </c>
    </row>
    <row r="291" spans="2:90" x14ac:dyDescent="0.35">
      <c r="B291" t="s">
        <v>110</v>
      </c>
      <c r="C291" s="17">
        <v>2.2180692501890201E-2</v>
      </c>
      <c r="D291" s="17">
        <v>2.4689889856292099E-2</v>
      </c>
      <c r="E291" s="17">
        <v>2.0086056140744799E-2</v>
      </c>
      <c r="F291" s="17"/>
      <c r="G291" s="17">
        <v>1.1811972449515699E-2</v>
      </c>
      <c r="H291" s="17">
        <v>1.2861095608575301E-2</v>
      </c>
      <c r="I291" s="17">
        <v>2.1116547789078701E-2</v>
      </c>
      <c r="J291" s="17">
        <v>3.70519183664458E-2</v>
      </c>
      <c r="K291" s="17">
        <v>2.6812364946989901E-2</v>
      </c>
      <c r="L291" s="17">
        <v>1.8582161105429301E-2</v>
      </c>
      <c r="M291" s="17">
        <v>2.0919258746939701E-2</v>
      </c>
      <c r="N291" s="17">
        <v>8.9046320641422705E-3</v>
      </c>
      <c r="O291" s="17">
        <v>4.08091220035387E-2</v>
      </c>
      <c r="P291" s="17"/>
      <c r="Q291" s="17">
        <v>2.5780816573737101E-2</v>
      </c>
      <c r="R291" s="17">
        <v>1.6993062634433301E-2</v>
      </c>
      <c r="S291" s="17">
        <v>1.67570650948871E-2</v>
      </c>
      <c r="T291" s="17">
        <v>2.2330944631361101E-2</v>
      </c>
      <c r="U291" s="17"/>
      <c r="V291" s="17">
        <v>3.0189226409550601E-2</v>
      </c>
      <c r="W291" s="17">
        <v>3.1021520815907699E-2</v>
      </c>
      <c r="X291" s="17">
        <v>2.8884254583954001E-2</v>
      </c>
      <c r="Y291" s="17">
        <v>6.4139883143156202E-3</v>
      </c>
      <c r="Z291" s="17">
        <v>2.4565728116183402E-2</v>
      </c>
      <c r="AA291" s="17">
        <v>2.8112195127379998E-2</v>
      </c>
      <c r="AB291" s="17">
        <v>1.3352773743142801E-2</v>
      </c>
      <c r="AC291" s="17">
        <v>1.7199360703149699E-2</v>
      </c>
      <c r="AD291" s="17">
        <v>1.1254619023839899E-2</v>
      </c>
      <c r="AE291" s="17"/>
      <c r="AF291" s="17">
        <v>2.3248730632079401E-2</v>
      </c>
      <c r="AG291" s="17">
        <v>3.2144960345678798E-2</v>
      </c>
      <c r="AH291" s="17">
        <v>2.0807240818574199E-2</v>
      </c>
      <c r="AI291" s="17">
        <v>1.57948597760562E-2</v>
      </c>
      <c r="AJ291" s="17">
        <v>1.7697329183925001E-2</v>
      </c>
      <c r="AK291" s="17">
        <v>1.99772859220144E-2</v>
      </c>
      <c r="AL291" s="17"/>
      <c r="AM291" s="17">
        <v>1.41490326629614E-2</v>
      </c>
      <c r="AN291" s="17">
        <v>4.2383504409599398E-2</v>
      </c>
      <c r="AO291" s="17">
        <v>1.70174493530467E-2</v>
      </c>
      <c r="AP291" s="17">
        <v>1.9930436027568301E-2</v>
      </c>
      <c r="AQ291" s="17">
        <v>2.0913860054164402E-2</v>
      </c>
      <c r="AR291" s="17">
        <v>1.9545430345651899E-2</v>
      </c>
      <c r="AS291" s="17">
        <v>2.82441354724461E-2</v>
      </c>
      <c r="AT291" s="17">
        <v>2.1567649834162001E-2</v>
      </c>
      <c r="AU291" s="17">
        <v>8.80877610067206E-3</v>
      </c>
      <c r="AV291" s="17">
        <v>1.88317756209407E-2</v>
      </c>
      <c r="AW291" s="17">
        <v>2.4415232238062998E-2</v>
      </c>
      <c r="AX291" s="17">
        <v>6.9685486440340698E-3</v>
      </c>
      <c r="AY291" s="17">
        <v>0</v>
      </c>
      <c r="AZ291" s="17">
        <v>1.28933766061596E-2</v>
      </c>
      <c r="BA291" s="17">
        <v>5.0796252657553199E-2</v>
      </c>
      <c r="BB291" s="17">
        <v>1.93027240835154E-2</v>
      </c>
      <c r="BC291" s="17"/>
      <c r="BD291" s="17">
        <v>2.0215554516272299E-2</v>
      </c>
      <c r="BE291" s="17">
        <v>1.9760581024293199E-2</v>
      </c>
      <c r="BF291" s="17">
        <v>2.4376406578062702E-2</v>
      </c>
      <c r="BG291" s="17"/>
      <c r="BH291" s="17">
        <v>1.6957058666761001E-2</v>
      </c>
      <c r="BI291" s="17">
        <v>1.5794842152516302E-2</v>
      </c>
      <c r="BJ291" s="17">
        <v>3.3075309536464599E-2</v>
      </c>
      <c r="BK291" s="17"/>
      <c r="BL291" s="17">
        <v>4.4283112051788698E-2</v>
      </c>
      <c r="BM291" s="17">
        <v>1.0725755458246699E-2</v>
      </c>
      <c r="BN291" s="17">
        <v>2.7270016079369502E-2</v>
      </c>
      <c r="BO291" s="17"/>
      <c r="BP291" s="17">
        <v>2.01218812735111E-2</v>
      </c>
      <c r="BQ291" s="17">
        <v>2.3320747629829799E-2</v>
      </c>
      <c r="BR291" s="17"/>
      <c r="BS291" s="17">
        <v>2.4910013562504999E-2</v>
      </c>
      <c r="BT291" s="17">
        <v>2.3220430640884401E-2</v>
      </c>
      <c r="BU291" s="17">
        <v>1.18336286785919E-2</v>
      </c>
      <c r="BV291" s="17">
        <v>2.4687553342192799E-2</v>
      </c>
      <c r="BW291" s="17"/>
      <c r="BX291" s="17">
        <v>1.82973427673488E-2</v>
      </c>
      <c r="BY291" s="17">
        <v>9.9088437843552705E-3</v>
      </c>
      <c r="BZ291" s="17">
        <v>2.3319519195132799E-2</v>
      </c>
      <c r="CA291" s="17"/>
      <c r="CB291" s="17">
        <v>1.7657798822263E-2</v>
      </c>
      <c r="CC291" s="17">
        <v>1.54654477620114E-2</v>
      </c>
      <c r="CD291" s="17">
        <v>2.9301351040988199E-2</v>
      </c>
      <c r="CE291" s="17">
        <v>9.4849207093083004E-3</v>
      </c>
      <c r="CF291" s="17">
        <v>1.5627021992437699E-2</v>
      </c>
      <c r="CG291" s="17">
        <v>4.4624099756748498E-2</v>
      </c>
      <c r="CH291" s="17"/>
      <c r="CI291" s="17">
        <v>3.85337187036663E-2</v>
      </c>
      <c r="CJ291" s="17">
        <v>1.6292800358957901E-2</v>
      </c>
      <c r="CK291" s="17">
        <v>2.3737423010033801E-2</v>
      </c>
      <c r="CL291" s="17">
        <v>2.1570119457511298E-2</v>
      </c>
    </row>
    <row r="292" spans="2:90" x14ac:dyDescent="0.35">
      <c r="B292" t="s">
        <v>201</v>
      </c>
      <c r="C292" s="17">
        <v>7.1548163333443604E-2</v>
      </c>
      <c r="D292" s="17">
        <v>7.8011258911010503E-2</v>
      </c>
      <c r="E292" s="17">
        <v>6.5752051637914199E-2</v>
      </c>
      <c r="F292" s="17"/>
      <c r="G292" s="17">
        <v>2.6703708997204E-2</v>
      </c>
      <c r="H292" s="17">
        <v>5.26502685460703E-2</v>
      </c>
      <c r="I292" s="17">
        <v>7.5967739426273898E-2</v>
      </c>
      <c r="J292" s="17">
        <v>8.2349991996291699E-2</v>
      </c>
      <c r="K292" s="17">
        <v>8.0024157251570999E-2</v>
      </c>
      <c r="L292" s="17">
        <v>6.3499051807390697E-2</v>
      </c>
      <c r="M292" s="17">
        <v>8.4385589920334805E-2</v>
      </c>
      <c r="N292" s="17">
        <v>8.5380209859811207E-2</v>
      </c>
      <c r="O292" s="17">
        <v>8.91539282438399E-2</v>
      </c>
      <c r="P292" s="17"/>
      <c r="Q292" s="17">
        <v>7.3703429085078306E-2</v>
      </c>
      <c r="R292" s="17">
        <v>6.1682771614545197E-2</v>
      </c>
      <c r="S292" s="17">
        <v>5.0420780134267401E-2</v>
      </c>
      <c r="T292" s="17">
        <v>7.2180185405976205E-2</v>
      </c>
      <c r="U292" s="17"/>
      <c r="V292" s="17">
        <v>8.2373383807109499E-2</v>
      </c>
      <c r="W292" s="17">
        <v>6.1242001365711299E-2</v>
      </c>
      <c r="X292" s="17">
        <v>6.2501382759985999E-2</v>
      </c>
      <c r="Y292" s="17">
        <v>7.1578963990691302E-2</v>
      </c>
      <c r="Z292" s="17">
        <v>6.5321342303294797E-2</v>
      </c>
      <c r="AA292" s="17">
        <v>8.6614557281547905E-2</v>
      </c>
      <c r="AB292" s="17">
        <v>5.3302692625235203E-2</v>
      </c>
      <c r="AC292" s="17">
        <v>7.9745322850654193E-2</v>
      </c>
      <c r="AD292" s="17">
        <v>7.9914963472548797E-2</v>
      </c>
      <c r="AE292" s="17"/>
      <c r="AF292" s="17">
        <v>7.4371077803979793E-2</v>
      </c>
      <c r="AG292" s="17">
        <v>8.3431196307709093E-2</v>
      </c>
      <c r="AH292" s="17">
        <v>6.7305503167975497E-2</v>
      </c>
      <c r="AI292" s="17">
        <v>3.664978765785E-2</v>
      </c>
      <c r="AJ292" s="17">
        <v>5.97974912279002E-2</v>
      </c>
      <c r="AK292" s="17">
        <v>7.5824680043377501E-2</v>
      </c>
      <c r="AL292" s="17"/>
      <c r="AM292" s="17">
        <v>7.9518484778770604E-2</v>
      </c>
      <c r="AN292" s="17">
        <v>0.116559846917792</v>
      </c>
      <c r="AO292" s="17">
        <v>0.10809271858341001</v>
      </c>
      <c r="AP292" s="17">
        <v>0.10812170502493</v>
      </c>
      <c r="AQ292" s="17">
        <v>0.10633288839397501</v>
      </c>
      <c r="AR292" s="17">
        <v>8.4678921121090794E-2</v>
      </c>
      <c r="AS292" s="17">
        <v>7.2512816077637599E-2</v>
      </c>
      <c r="AT292" s="17">
        <v>7.0435276397394594E-2</v>
      </c>
      <c r="AU292" s="17">
        <v>2.9159634252036101E-2</v>
      </c>
      <c r="AV292" s="17">
        <v>2.1502394388007801E-2</v>
      </c>
      <c r="AW292" s="17">
        <v>5.1149915530864301E-2</v>
      </c>
      <c r="AX292" s="17">
        <v>6.09465772565373E-2</v>
      </c>
      <c r="AY292" s="17">
        <v>2.7954127848683001E-2</v>
      </c>
      <c r="AZ292" s="17">
        <v>6.4952681985072799E-2</v>
      </c>
      <c r="BA292" s="17">
        <v>4.5357254845878797E-2</v>
      </c>
      <c r="BB292" s="17">
        <v>5.9616284186378501E-2</v>
      </c>
      <c r="BC292" s="17"/>
      <c r="BD292" s="17">
        <v>5.5925262473358398E-2</v>
      </c>
      <c r="BE292" s="17">
        <v>6.1455143122118402E-2</v>
      </c>
      <c r="BF292" s="17">
        <v>9.0988222671322699E-2</v>
      </c>
      <c r="BG292" s="17"/>
      <c r="BH292" s="17">
        <v>6.8075740648672903E-2</v>
      </c>
      <c r="BI292" s="17">
        <v>7.2228325585147302E-2</v>
      </c>
      <c r="BJ292" s="17">
        <v>7.0201466616556907E-2</v>
      </c>
      <c r="BK292" s="17"/>
      <c r="BL292" s="17">
        <v>9.1721963555773098E-2</v>
      </c>
      <c r="BM292" s="17">
        <v>4.3371060771597997E-2</v>
      </c>
      <c r="BN292" s="17">
        <v>6.2245324334946103E-2</v>
      </c>
      <c r="BO292" s="17"/>
      <c r="BP292" s="17">
        <v>4.7405154517330801E-2</v>
      </c>
      <c r="BQ292" s="17">
        <v>8.6384346643700996E-2</v>
      </c>
      <c r="BR292" s="17"/>
      <c r="BS292" s="17">
        <v>6.3809178289016499E-2</v>
      </c>
      <c r="BT292" s="17">
        <v>8.76047762203747E-2</v>
      </c>
      <c r="BU292" s="17">
        <v>6.5964409146746297E-2</v>
      </c>
      <c r="BV292" s="17">
        <v>6.6796235396260006E-2</v>
      </c>
      <c r="BW292" s="17"/>
      <c r="BX292" s="17">
        <v>5.51983185851685E-2</v>
      </c>
      <c r="BY292" s="17">
        <v>6.5183351115348107E-2</v>
      </c>
      <c r="BZ292" s="17">
        <v>7.3559037498121399E-2</v>
      </c>
      <c r="CA292" s="17"/>
      <c r="CB292" s="17">
        <v>3.6088343251002998E-2</v>
      </c>
      <c r="CC292" s="17">
        <v>2.9209537077252101E-2</v>
      </c>
      <c r="CD292" s="17">
        <v>8.3580432682010097E-2</v>
      </c>
      <c r="CE292" s="17">
        <v>6.1297411031219301E-2</v>
      </c>
      <c r="CF292" s="17">
        <v>5.6269196912677497E-2</v>
      </c>
      <c r="CG292" s="17">
        <v>0.17071067676854301</v>
      </c>
      <c r="CH292" s="17"/>
      <c r="CI292" s="17">
        <v>7.3261095493255796E-2</v>
      </c>
      <c r="CJ292" s="17">
        <v>6.3405491658465096E-2</v>
      </c>
      <c r="CK292" s="17">
        <v>9.9854560471471801E-2</v>
      </c>
      <c r="CL292" s="17">
        <v>6.8432002201562606E-2</v>
      </c>
    </row>
    <row r="293" spans="2:90" x14ac:dyDescent="0.35">
      <c r="B293" t="s">
        <v>202</v>
      </c>
      <c r="C293" s="17">
        <v>0.78381420225311305</v>
      </c>
      <c r="D293" s="17">
        <v>0.76028087336189298</v>
      </c>
      <c r="E293" s="17">
        <v>0.80494860302740801</v>
      </c>
      <c r="F293" s="17"/>
      <c r="G293" s="17">
        <v>0.83698370135950895</v>
      </c>
      <c r="H293" s="17">
        <v>0.80378051903015901</v>
      </c>
      <c r="I293" s="17">
        <v>0.79228013699514399</v>
      </c>
      <c r="J293" s="17">
        <v>0.77046222659588204</v>
      </c>
      <c r="K293" s="17">
        <v>0.77416551607226802</v>
      </c>
      <c r="L293" s="17">
        <v>0.80687344297770602</v>
      </c>
      <c r="M293" s="17">
        <v>0.80755761481099797</v>
      </c>
      <c r="N293" s="17">
        <v>0.75924099832416103</v>
      </c>
      <c r="O293" s="17">
        <v>0.71140553449746302</v>
      </c>
      <c r="P293" s="17"/>
      <c r="Q293" s="17">
        <v>0.779540168074083</v>
      </c>
      <c r="R293" s="17">
        <v>0.80491563409827005</v>
      </c>
      <c r="S293" s="17">
        <v>0.79364503656111696</v>
      </c>
      <c r="T293" s="17">
        <v>0.78471969288253096</v>
      </c>
      <c r="U293" s="17"/>
      <c r="V293" s="17">
        <v>0.78109881564025796</v>
      </c>
      <c r="W293" s="17">
        <v>0.82638553106847401</v>
      </c>
      <c r="X293" s="17">
        <v>0.78420689170105196</v>
      </c>
      <c r="Y293" s="17">
        <v>0.74454506067563797</v>
      </c>
      <c r="Z293" s="17">
        <v>0.787294810196984</v>
      </c>
      <c r="AA293" s="17">
        <v>0.72949802077273196</v>
      </c>
      <c r="AB293" s="17">
        <v>0.77504213671966204</v>
      </c>
      <c r="AC293" s="17">
        <v>0.79267306401872795</v>
      </c>
      <c r="AD293" s="17">
        <v>0.81282858896753096</v>
      </c>
      <c r="AE293" s="17"/>
      <c r="AF293" s="17">
        <v>0.74321723168014997</v>
      </c>
      <c r="AG293" s="17">
        <v>0.78274081258212702</v>
      </c>
      <c r="AH293" s="17">
        <v>0.81907044240338001</v>
      </c>
      <c r="AI293" s="17">
        <v>0.80554570834323502</v>
      </c>
      <c r="AJ293" s="17">
        <v>0.805110263186676</v>
      </c>
      <c r="AK293" s="17">
        <v>0.78678326447971603</v>
      </c>
      <c r="AL293" s="17"/>
      <c r="AM293" s="17">
        <v>0.69456004320732501</v>
      </c>
      <c r="AN293" s="17">
        <v>0.64353262122355104</v>
      </c>
      <c r="AO293" s="17">
        <v>0.72806300562002602</v>
      </c>
      <c r="AP293" s="17">
        <v>0.81409568346463101</v>
      </c>
      <c r="AQ293" s="17">
        <v>0.748151654144116</v>
      </c>
      <c r="AR293" s="17">
        <v>0.77688987028715994</v>
      </c>
      <c r="AS293" s="17">
        <v>0.78522305565122397</v>
      </c>
      <c r="AT293" s="17">
        <v>0.81213008954356003</v>
      </c>
      <c r="AU293" s="17">
        <v>0.80764775257145405</v>
      </c>
      <c r="AV293" s="17">
        <v>0.84566846582598199</v>
      </c>
      <c r="AW293" s="17">
        <v>0.81443143309893895</v>
      </c>
      <c r="AX293" s="17">
        <v>0.84388436838214398</v>
      </c>
      <c r="AY293" s="17">
        <v>0.86284862494735304</v>
      </c>
      <c r="AZ293" s="17">
        <v>0.77788171105533199</v>
      </c>
      <c r="BA293" s="17">
        <v>0.83448398368481203</v>
      </c>
      <c r="BB293" s="17">
        <v>0.85220979625653603</v>
      </c>
      <c r="BC293" s="17"/>
      <c r="BD293" s="17">
        <v>0.80842279558484997</v>
      </c>
      <c r="BE293" s="17">
        <v>0.80407528617263102</v>
      </c>
      <c r="BF293" s="17">
        <v>0.76260863434382198</v>
      </c>
      <c r="BG293" s="17"/>
      <c r="BH293" s="17">
        <v>0.80576999844827202</v>
      </c>
      <c r="BI293" s="17">
        <v>0.77986595909758105</v>
      </c>
      <c r="BJ293" s="17">
        <v>0.78931107575248804</v>
      </c>
      <c r="BK293" s="17"/>
      <c r="BL293" s="17">
        <v>0.74635456556851598</v>
      </c>
      <c r="BM293" s="17">
        <v>0.85732422025467303</v>
      </c>
      <c r="BN293" s="17">
        <v>0.79802300740286203</v>
      </c>
      <c r="BO293" s="17"/>
      <c r="BP293" s="17">
        <v>0.83626830766665505</v>
      </c>
      <c r="BQ293" s="17">
        <v>0.75746236920601995</v>
      </c>
      <c r="BR293" s="17"/>
      <c r="BS293" s="17">
        <v>0.85120010698281001</v>
      </c>
      <c r="BT293" s="17">
        <v>0.79406918411022498</v>
      </c>
      <c r="BU293" s="17">
        <v>0.77465211608901097</v>
      </c>
      <c r="BV293" s="17">
        <v>0.78433757749405897</v>
      </c>
      <c r="BW293" s="17"/>
      <c r="BX293" s="17">
        <v>0.82589887234286397</v>
      </c>
      <c r="BY293" s="17">
        <v>0.83661650559414802</v>
      </c>
      <c r="BZ293" s="17">
        <v>0.77640021889168898</v>
      </c>
      <c r="CA293" s="17"/>
      <c r="CB293" s="17">
        <v>0.89431595779931505</v>
      </c>
      <c r="CC293" s="17">
        <v>0.91872598090734103</v>
      </c>
      <c r="CD293" s="17">
        <v>0.71228556522094999</v>
      </c>
      <c r="CE293" s="17">
        <v>0.82617101635618295</v>
      </c>
      <c r="CF293" s="17">
        <v>0.87608373736362699</v>
      </c>
      <c r="CG293" s="17">
        <v>0.47260611730401098</v>
      </c>
      <c r="CH293" s="17"/>
      <c r="CI293" s="17">
        <v>0.73598135786681695</v>
      </c>
      <c r="CJ293" s="17">
        <v>0.85630198829766102</v>
      </c>
      <c r="CK293" s="17">
        <v>0.52624103260404897</v>
      </c>
      <c r="CL293" s="17">
        <v>0.820351326527758</v>
      </c>
    </row>
    <row r="294" spans="2:90" x14ac:dyDescent="0.35">
      <c r="B294" t="s">
        <v>113</v>
      </c>
      <c r="C294" s="17">
        <v>0.712266038919669</v>
      </c>
      <c r="D294" s="17">
        <v>0.68226961445088297</v>
      </c>
      <c r="E294" s="17">
        <v>0.73919655138949403</v>
      </c>
      <c r="F294" s="17"/>
      <c r="G294" s="17">
        <v>0.81027999236230497</v>
      </c>
      <c r="H294" s="17">
        <v>0.75113025048408899</v>
      </c>
      <c r="I294" s="17">
        <v>0.71631239756887</v>
      </c>
      <c r="J294" s="17">
        <v>0.68811223459959003</v>
      </c>
      <c r="K294" s="17">
        <v>0.69414135882069705</v>
      </c>
      <c r="L294" s="17">
        <v>0.74337439117031501</v>
      </c>
      <c r="M294" s="17">
        <v>0.72317202489066401</v>
      </c>
      <c r="N294" s="17">
        <v>0.67386078846435005</v>
      </c>
      <c r="O294" s="17">
        <v>0.62225160625362297</v>
      </c>
      <c r="P294" s="17"/>
      <c r="Q294" s="17">
        <v>0.70583673898900401</v>
      </c>
      <c r="R294" s="17">
        <v>0.743232862483724</v>
      </c>
      <c r="S294" s="17">
        <v>0.74322425642684897</v>
      </c>
      <c r="T294" s="17">
        <v>0.71253950747655503</v>
      </c>
      <c r="U294" s="17"/>
      <c r="V294" s="17">
        <v>0.69872543183314795</v>
      </c>
      <c r="W294" s="17">
        <v>0.765143529702763</v>
      </c>
      <c r="X294" s="17">
        <v>0.721705508941066</v>
      </c>
      <c r="Y294" s="17">
        <v>0.672966096684947</v>
      </c>
      <c r="Z294" s="17">
        <v>0.72197346789368899</v>
      </c>
      <c r="AA294" s="17">
        <v>0.64288346349118397</v>
      </c>
      <c r="AB294" s="17">
        <v>0.72173944409442703</v>
      </c>
      <c r="AC294" s="17">
        <v>0.712927741168074</v>
      </c>
      <c r="AD294" s="17">
        <v>0.73291362549498196</v>
      </c>
      <c r="AE294" s="17"/>
      <c r="AF294" s="17">
        <v>0.66884615387616997</v>
      </c>
      <c r="AG294" s="17">
        <v>0.69930961627441801</v>
      </c>
      <c r="AH294" s="17">
        <v>0.75176493923540499</v>
      </c>
      <c r="AI294" s="17">
        <v>0.76889592068538504</v>
      </c>
      <c r="AJ294" s="17">
        <v>0.74531277195877599</v>
      </c>
      <c r="AK294" s="17">
        <v>0.71095858443633897</v>
      </c>
      <c r="AL294" s="17"/>
      <c r="AM294" s="17">
        <v>0.61504155842855401</v>
      </c>
      <c r="AN294" s="17">
        <v>0.52697277430575895</v>
      </c>
      <c r="AO294" s="17">
        <v>0.61997028703661705</v>
      </c>
      <c r="AP294" s="17">
        <v>0.705973978439701</v>
      </c>
      <c r="AQ294" s="17">
        <v>0.64181876575014096</v>
      </c>
      <c r="AR294" s="17">
        <v>0.69221094916606896</v>
      </c>
      <c r="AS294" s="17">
        <v>0.71271023957358604</v>
      </c>
      <c r="AT294" s="17">
        <v>0.74169481314616603</v>
      </c>
      <c r="AU294" s="17">
        <v>0.778488118319418</v>
      </c>
      <c r="AV294" s="17">
        <v>0.82416607143797505</v>
      </c>
      <c r="AW294" s="17">
        <v>0.76328151756807405</v>
      </c>
      <c r="AX294" s="17">
        <v>0.78293779112560702</v>
      </c>
      <c r="AY294" s="17">
        <v>0.83489449709867003</v>
      </c>
      <c r="AZ294" s="17">
        <v>0.71292902907025901</v>
      </c>
      <c r="BA294" s="17">
        <v>0.78912672883893298</v>
      </c>
      <c r="BB294" s="17">
        <v>0.79259351207015805</v>
      </c>
      <c r="BC294" s="17"/>
      <c r="BD294" s="17">
        <v>0.75249753311149203</v>
      </c>
      <c r="BE294" s="17">
        <v>0.74262014305051305</v>
      </c>
      <c r="BF294" s="17">
        <v>0.67162041167249897</v>
      </c>
      <c r="BG294" s="17"/>
      <c r="BH294" s="17">
        <v>0.73769425779959896</v>
      </c>
      <c r="BI294" s="17">
        <v>0.70763763351243303</v>
      </c>
      <c r="BJ294" s="17">
        <v>0.71910960913593103</v>
      </c>
      <c r="BK294" s="17"/>
      <c r="BL294" s="17">
        <v>0.65463260201274298</v>
      </c>
      <c r="BM294" s="17">
        <v>0.81395315948307501</v>
      </c>
      <c r="BN294" s="17">
        <v>0.73577768306791602</v>
      </c>
      <c r="BO294" s="17"/>
      <c r="BP294" s="17">
        <v>0.78886315314932398</v>
      </c>
      <c r="BQ294" s="17">
        <v>0.67107802256231897</v>
      </c>
      <c r="BR294" s="17"/>
      <c r="BS294" s="17">
        <v>0.78739092869379401</v>
      </c>
      <c r="BT294" s="17">
        <v>0.70646440788984999</v>
      </c>
      <c r="BU294" s="17">
        <v>0.70868770694226502</v>
      </c>
      <c r="BV294" s="17">
        <v>0.71754134209779896</v>
      </c>
      <c r="BW294" s="17"/>
      <c r="BX294" s="17">
        <v>0.77070055375769497</v>
      </c>
      <c r="BY294" s="17">
        <v>0.77143315447880001</v>
      </c>
      <c r="BZ294" s="17">
        <v>0.70284118139356799</v>
      </c>
      <c r="CA294" s="17"/>
      <c r="CB294" s="17">
        <v>0.85822761454831198</v>
      </c>
      <c r="CC294" s="17">
        <v>0.88951644383008899</v>
      </c>
      <c r="CD294" s="17">
        <v>0.62870513253894</v>
      </c>
      <c r="CE294" s="17">
        <v>0.76487360532496396</v>
      </c>
      <c r="CF294" s="17">
        <v>0.81981454045095004</v>
      </c>
      <c r="CG294" s="17">
        <v>0.30189544053546802</v>
      </c>
      <c r="CH294" s="17"/>
      <c r="CI294" s="17">
        <v>0.66272026237356196</v>
      </c>
      <c r="CJ294" s="17">
        <v>0.79289649663919604</v>
      </c>
      <c r="CK294" s="17">
        <v>0.42638647213257702</v>
      </c>
      <c r="CL294" s="17">
        <v>0.75191932432619502</v>
      </c>
    </row>
    <row r="295" spans="2:90" x14ac:dyDescent="0.35"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</row>
    <row r="296" spans="2:90" x14ac:dyDescent="0.35">
      <c r="B296" s="6" t="s">
        <v>214</v>
      </c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</row>
    <row r="297" spans="2:90" x14ac:dyDescent="0.35">
      <c r="B297" s="24" t="s">
        <v>130</v>
      </c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</row>
    <row r="298" spans="2:90" x14ac:dyDescent="0.35">
      <c r="B298" t="s">
        <v>211</v>
      </c>
      <c r="C298" s="17">
        <v>0.57180554810592099</v>
      </c>
      <c r="D298" s="17">
        <v>0.54411595295340798</v>
      </c>
      <c r="E298" s="17">
        <v>0.599051094989971</v>
      </c>
      <c r="F298" s="17"/>
      <c r="G298" s="17">
        <v>0.75236779757251704</v>
      </c>
      <c r="H298" s="17">
        <v>0.79329098975472101</v>
      </c>
      <c r="I298" s="17">
        <v>0.70967121744714401</v>
      </c>
      <c r="J298" s="17">
        <v>0.71315097364194202</v>
      </c>
      <c r="K298" s="17">
        <v>0.61354277669580004</v>
      </c>
      <c r="L298" s="17">
        <v>0.54061864977055896</v>
      </c>
      <c r="M298" s="17">
        <v>0.40411777869513299</v>
      </c>
      <c r="N298" s="17">
        <v>0.334035717612298</v>
      </c>
      <c r="O298" s="17">
        <v>0.350153363232101</v>
      </c>
      <c r="P298" s="17"/>
      <c r="Q298" s="17">
        <v>0.58097838781536304</v>
      </c>
      <c r="R298" s="17">
        <v>0.52203919410998401</v>
      </c>
      <c r="S298" s="17">
        <v>0.63187632890872103</v>
      </c>
      <c r="T298" s="17">
        <v>0.57461315944620095</v>
      </c>
      <c r="U298" s="17"/>
      <c r="V298" s="17">
        <v>0.58233546007759196</v>
      </c>
      <c r="W298" s="17">
        <v>0.64165962510795405</v>
      </c>
      <c r="X298" s="17">
        <v>0.604947016983438</v>
      </c>
      <c r="Y298" s="17">
        <v>0.57921446205329596</v>
      </c>
      <c r="Z298" s="17">
        <v>0.53270574719840702</v>
      </c>
      <c r="AA298" s="17">
        <v>0.50858890055440997</v>
      </c>
      <c r="AB298" s="17">
        <v>0.48705897149507699</v>
      </c>
      <c r="AC298" s="17">
        <v>0.537713754458777</v>
      </c>
      <c r="AD298" s="17">
        <v>0.59946127116641701</v>
      </c>
      <c r="AE298" s="17"/>
      <c r="AF298" s="17">
        <v>0.54541579157028897</v>
      </c>
      <c r="AG298" s="17">
        <v>0.61178618124734396</v>
      </c>
      <c r="AH298" s="17">
        <v>0.62261472425574704</v>
      </c>
      <c r="AI298" s="17">
        <v>0.58627454885614505</v>
      </c>
      <c r="AJ298" s="17">
        <v>0.58543034822204099</v>
      </c>
      <c r="AK298" s="17">
        <v>0.54329398528477701</v>
      </c>
      <c r="AL298" s="17"/>
      <c r="AM298" s="17">
        <v>0.63340105868664498</v>
      </c>
      <c r="AN298" s="17">
        <v>0.44239888177803199</v>
      </c>
      <c r="AO298" s="17">
        <v>0.48314052628729498</v>
      </c>
      <c r="AP298" s="17">
        <v>0.53311882985501102</v>
      </c>
      <c r="AQ298" s="17">
        <v>0.56876337196973703</v>
      </c>
      <c r="AR298" s="17">
        <v>0.50681747746605399</v>
      </c>
      <c r="AS298" s="17">
        <v>0.58244681708620905</v>
      </c>
      <c r="AT298" s="17">
        <v>0.67951866555664397</v>
      </c>
      <c r="AU298" s="17">
        <v>0.52612296992875496</v>
      </c>
      <c r="AV298" s="17">
        <v>0.62482743721976997</v>
      </c>
      <c r="AW298" s="17">
        <v>0.52342367868057504</v>
      </c>
      <c r="AX298" s="17">
        <v>0.65678880397771799</v>
      </c>
      <c r="AY298" s="17">
        <v>0.64860555804639997</v>
      </c>
      <c r="AZ298" s="17">
        <v>0.57577597565051897</v>
      </c>
      <c r="BA298" s="17">
        <v>0.57715644301231595</v>
      </c>
      <c r="BB298" s="17">
        <v>0.61587055466283702</v>
      </c>
      <c r="BC298" s="17"/>
      <c r="BD298" s="17">
        <v>0.62188025467391295</v>
      </c>
      <c r="BE298" s="17">
        <v>0.74695380113782806</v>
      </c>
      <c r="BF298" s="17">
        <v>0.40376310947910399</v>
      </c>
      <c r="BG298" s="17"/>
      <c r="BH298" s="17">
        <v>0.59970236708819102</v>
      </c>
      <c r="BI298" s="17">
        <v>0.55441394549753398</v>
      </c>
      <c r="BJ298" s="17">
        <v>0.54312317719465497</v>
      </c>
      <c r="BK298" s="17"/>
      <c r="BL298" s="17">
        <v>0.41025583551390499</v>
      </c>
      <c r="BM298" s="17">
        <v>0.45041470134001299</v>
      </c>
      <c r="BN298" s="17">
        <v>0.41998597943869098</v>
      </c>
      <c r="BO298" s="17"/>
      <c r="BP298" s="17">
        <v>0.576308726449414</v>
      </c>
      <c r="BQ298" s="17">
        <v>0.52862467901022203</v>
      </c>
      <c r="BR298" s="17"/>
      <c r="BS298" s="17">
        <v>0.60389898428824795</v>
      </c>
      <c r="BT298" s="17">
        <v>0.623678672901955</v>
      </c>
      <c r="BU298" s="17">
        <v>0.54547878396500904</v>
      </c>
      <c r="BV298" s="17">
        <v>0.55860281705650905</v>
      </c>
      <c r="BW298" s="17"/>
      <c r="BX298" s="17">
        <v>0.42540825934707299</v>
      </c>
      <c r="BY298" s="17">
        <v>0.79210821893637695</v>
      </c>
      <c r="BZ298" s="17">
        <v>0.57277123485782899</v>
      </c>
      <c r="CA298" s="17"/>
      <c r="CB298" s="17">
        <v>0.63566064211909401</v>
      </c>
      <c r="CC298" s="17">
        <v>0.60413431558506903</v>
      </c>
      <c r="CD298" s="17">
        <v>0.56605508359409396</v>
      </c>
      <c r="CE298" s="17">
        <v>0.60970298538232504</v>
      </c>
      <c r="CF298" s="17">
        <v>0.61190105401021</v>
      </c>
      <c r="CG298" s="17">
        <v>0.38940274656555501</v>
      </c>
      <c r="CH298" s="17"/>
      <c r="CI298" s="17">
        <v>0.46994011269529201</v>
      </c>
      <c r="CJ298" s="17">
        <v>0.60922851368698505</v>
      </c>
      <c r="CK298" s="17">
        <v>0.465110409933639</v>
      </c>
      <c r="CL298" s="17">
        <v>0.600986519320312</v>
      </c>
    </row>
    <row r="299" spans="2:90" x14ac:dyDescent="0.35">
      <c r="B299" t="s">
        <v>212</v>
      </c>
      <c r="C299" s="17">
        <v>0.31030860250762299</v>
      </c>
      <c r="D299" s="17">
        <v>0.322124799984153</v>
      </c>
      <c r="E299" s="17">
        <v>0.298824646312704</v>
      </c>
      <c r="F299" s="17"/>
      <c r="G299" s="17">
        <v>0.168120221614246</v>
      </c>
      <c r="H299" s="17">
        <v>0.123734356847976</v>
      </c>
      <c r="I299" s="17">
        <v>0.151789125676908</v>
      </c>
      <c r="J299" s="17">
        <v>0.16064264081252</v>
      </c>
      <c r="K299" s="17">
        <v>0.26042917763887402</v>
      </c>
      <c r="L299" s="17">
        <v>0.35516657142623498</v>
      </c>
      <c r="M299" s="17">
        <v>0.470289377879127</v>
      </c>
      <c r="N299" s="17">
        <v>0.54959332954227003</v>
      </c>
      <c r="O299" s="17">
        <v>0.49229440253719597</v>
      </c>
      <c r="P299" s="17"/>
      <c r="Q299" s="17">
        <v>0.30347348496270099</v>
      </c>
      <c r="R299" s="17">
        <v>0.334361133411953</v>
      </c>
      <c r="S299" s="17">
        <v>0.23531115950524301</v>
      </c>
      <c r="T299" s="17">
        <v>0.31442902700104403</v>
      </c>
      <c r="U299" s="17"/>
      <c r="V299" s="17">
        <v>0.29680471767444</v>
      </c>
      <c r="W299" s="17">
        <v>0.28145388331663201</v>
      </c>
      <c r="X299" s="17">
        <v>0.32035431394896702</v>
      </c>
      <c r="Y299" s="17">
        <v>0.29119519906195701</v>
      </c>
      <c r="Z299" s="17">
        <v>0.32352885499204198</v>
      </c>
      <c r="AA299" s="17">
        <v>0.34511999134869398</v>
      </c>
      <c r="AB299" s="17">
        <v>0.408908166454861</v>
      </c>
      <c r="AC299" s="17">
        <v>0.31329620812500802</v>
      </c>
      <c r="AD299" s="17">
        <v>0.25607786863149801</v>
      </c>
      <c r="AE299" s="17"/>
      <c r="AF299" s="17">
        <v>0.30808767397255798</v>
      </c>
      <c r="AG299" s="17">
        <v>0.29068127590870602</v>
      </c>
      <c r="AH299" s="17">
        <v>0.28979505854196203</v>
      </c>
      <c r="AI299" s="17">
        <v>0.36075768016580201</v>
      </c>
      <c r="AJ299" s="17">
        <v>0.30099122442248299</v>
      </c>
      <c r="AK299" s="17">
        <v>0.327630943715081</v>
      </c>
      <c r="AL299" s="17"/>
      <c r="AM299" s="17">
        <v>0.24945550075220199</v>
      </c>
      <c r="AN299" s="17">
        <v>0.337644117687743</v>
      </c>
      <c r="AO299" s="17">
        <v>0.38095592759033098</v>
      </c>
      <c r="AP299" s="17">
        <v>0.32690188060458403</v>
      </c>
      <c r="AQ299" s="17">
        <v>0.34823642086302597</v>
      </c>
      <c r="AR299" s="17">
        <v>0.36413394813989602</v>
      </c>
      <c r="AS299" s="17">
        <v>0.238764125159491</v>
      </c>
      <c r="AT299" s="17">
        <v>0.22896405380158799</v>
      </c>
      <c r="AU299" s="17">
        <v>0.36523621705898901</v>
      </c>
      <c r="AV299" s="17">
        <v>0.28848141610322903</v>
      </c>
      <c r="AW299" s="17">
        <v>0.38329517711694999</v>
      </c>
      <c r="AX299" s="17">
        <v>0.228620941765316</v>
      </c>
      <c r="AY299" s="17">
        <v>0.24251359639297199</v>
      </c>
      <c r="AZ299" s="17">
        <v>0.31073364764165501</v>
      </c>
      <c r="BA299" s="17">
        <v>0.33728028943228799</v>
      </c>
      <c r="BB299" s="17">
        <v>0.27982882329386399</v>
      </c>
      <c r="BC299" s="17"/>
      <c r="BD299" s="17">
        <v>0.26142320447421502</v>
      </c>
      <c r="BE299" s="17">
        <v>0.16085649637529101</v>
      </c>
      <c r="BF299" s="17">
        <v>0.46893873650068402</v>
      </c>
      <c r="BG299" s="17"/>
      <c r="BH299" s="17">
        <v>0.30414763171863801</v>
      </c>
      <c r="BI299" s="17">
        <v>0.33789997514292103</v>
      </c>
      <c r="BJ299" s="17">
        <v>0.28477539331132301</v>
      </c>
      <c r="BK299" s="17"/>
      <c r="BL299" s="17">
        <v>0.44479740376953703</v>
      </c>
      <c r="BM299" s="17">
        <v>0.471298725515996</v>
      </c>
      <c r="BN299" s="17">
        <v>0.483967792112238</v>
      </c>
      <c r="BO299" s="17"/>
      <c r="BP299" s="17">
        <v>0.33966484368321898</v>
      </c>
      <c r="BQ299" s="17">
        <v>0.34222430355900701</v>
      </c>
      <c r="BR299" s="17"/>
      <c r="BS299" s="17">
        <v>0.27278964905928399</v>
      </c>
      <c r="BT299" s="17">
        <v>0.28187841650307299</v>
      </c>
      <c r="BU299" s="17">
        <v>0.320066531148192</v>
      </c>
      <c r="BV299" s="17">
        <v>0.34104656773400999</v>
      </c>
      <c r="BW299" s="17"/>
      <c r="BX299" s="17">
        <v>0.48891230568461602</v>
      </c>
      <c r="BY299" s="17">
        <v>0.12858458525743399</v>
      </c>
      <c r="BZ299" s="17">
        <v>0.303781604157492</v>
      </c>
      <c r="CA299" s="17"/>
      <c r="CB299" s="17">
        <v>0.28116478737614298</v>
      </c>
      <c r="CC299" s="17">
        <v>0.340264519261118</v>
      </c>
      <c r="CD299" s="17">
        <v>0.30243610907069002</v>
      </c>
      <c r="CE299" s="17">
        <v>0.305979489703678</v>
      </c>
      <c r="CF299" s="17">
        <v>0.28009737421537501</v>
      </c>
      <c r="CG299" s="17">
        <v>0.35199691394786797</v>
      </c>
      <c r="CH299" s="17"/>
      <c r="CI299" s="17">
        <v>0.327918550654968</v>
      </c>
      <c r="CJ299" s="17">
        <v>0.307446518596805</v>
      </c>
      <c r="CK299" s="17">
        <v>0.33143083750996699</v>
      </c>
      <c r="CL299" s="17">
        <v>0.30242374287899199</v>
      </c>
    </row>
    <row r="300" spans="2:90" x14ac:dyDescent="0.35">
      <c r="B300" t="s">
        <v>213</v>
      </c>
      <c r="C300" s="17">
        <v>8.7709489003000102E-2</v>
      </c>
      <c r="D300" s="17">
        <v>9.5876072208597493E-2</v>
      </c>
      <c r="E300" s="17">
        <v>7.9088524383029296E-2</v>
      </c>
      <c r="F300" s="17"/>
      <c r="G300" s="17">
        <v>6.8328544254913998E-2</v>
      </c>
      <c r="H300" s="17">
        <v>5.2601163879359703E-2</v>
      </c>
      <c r="I300" s="17">
        <v>0.108883259043804</v>
      </c>
      <c r="J300" s="17">
        <v>9.3849834205759902E-2</v>
      </c>
      <c r="K300" s="17">
        <v>9.8555960985757002E-2</v>
      </c>
      <c r="L300" s="17">
        <v>7.8321967717717406E-2</v>
      </c>
      <c r="M300" s="17">
        <v>8.6791462035563205E-2</v>
      </c>
      <c r="N300" s="17">
        <v>7.8587655764385603E-2</v>
      </c>
      <c r="O300" s="17">
        <v>0.121329816410716</v>
      </c>
      <c r="P300" s="17"/>
      <c r="Q300" s="17">
        <v>8.5530121013215304E-2</v>
      </c>
      <c r="R300" s="17">
        <v>0.127512542672159</v>
      </c>
      <c r="S300" s="17">
        <v>0.113097408070163</v>
      </c>
      <c r="T300" s="17">
        <v>8.1528824432602495E-2</v>
      </c>
      <c r="U300" s="17"/>
      <c r="V300" s="17">
        <v>8.1211752893787695E-2</v>
      </c>
      <c r="W300" s="17">
        <v>5.4609762492032601E-2</v>
      </c>
      <c r="X300" s="17">
        <v>7.0333168928874604E-2</v>
      </c>
      <c r="Y300" s="17">
        <v>0.10553993215867501</v>
      </c>
      <c r="Z300" s="17">
        <v>0.118361230564427</v>
      </c>
      <c r="AA300" s="17">
        <v>0.10556451174323001</v>
      </c>
      <c r="AB300" s="17">
        <v>4.7844720901955497E-2</v>
      </c>
      <c r="AC300" s="17">
        <v>0.110306505432475</v>
      </c>
      <c r="AD300" s="17">
        <v>0.120658758381625</v>
      </c>
      <c r="AE300" s="17"/>
      <c r="AF300" s="17">
        <v>0.10517759528006999</v>
      </c>
      <c r="AG300" s="17">
        <v>7.3361657771845501E-2</v>
      </c>
      <c r="AH300" s="17">
        <v>6.3584739036640095E-2</v>
      </c>
      <c r="AI300" s="17">
        <v>2.9452302905557001E-2</v>
      </c>
      <c r="AJ300" s="17">
        <v>8.4131200878562906E-2</v>
      </c>
      <c r="AK300" s="17">
        <v>0.100701325205191</v>
      </c>
      <c r="AL300" s="17"/>
      <c r="AM300" s="17">
        <v>6.7863247587552897E-2</v>
      </c>
      <c r="AN300" s="17">
        <v>0.14515813994434901</v>
      </c>
      <c r="AO300" s="17">
        <v>8.9652886954770306E-2</v>
      </c>
      <c r="AP300" s="17">
        <v>0.113714135711432</v>
      </c>
      <c r="AQ300" s="17">
        <v>6.7766463740621494E-2</v>
      </c>
      <c r="AR300" s="17">
        <v>9.9191581601145495E-2</v>
      </c>
      <c r="AS300" s="17">
        <v>0.13909677726435701</v>
      </c>
      <c r="AT300" s="17">
        <v>7.2969047970263295E-2</v>
      </c>
      <c r="AU300" s="17">
        <v>8.9284299754022703E-2</v>
      </c>
      <c r="AV300" s="17">
        <v>6.9042595257723105E-2</v>
      </c>
      <c r="AW300" s="17">
        <v>7.0661377236289694E-2</v>
      </c>
      <c r="AX300" s="17">
        <v>0.102225278345366</v>
      </c>
      <c r="AY300" s="17">
        <v>0.10888084556062801</v>
      </c>
      <c r="AZ300" s="17">
        <v>7.4256731863427905E-2</v>
      </c>
      <c r="BA300" s="17">
        <v>8.5563267555395298E-2</v>
      </c>
      <c r="BB300" s="17">
        <v>7.6637950479837694E-2</v>
      </c>
      <c r="BC300" s="17"/>
      <c r="BD300" s="17">
        <v>9.5712787084961198E-2</v>
      </c>
      <c r="BE300" s="17">
        <v>7.9863248149438099E-2</v>
      </c>
      <c r="BF300" s="17">
        <v>8.4099560823802405E-2</v>
      </c>
      <c r="BG300" s="17"/>
      <c r="BH300" s="17">
        <v>7.2710242511086598E-2</v>
      </c>
      <c r="BI300" s="17">
        <v>9.7042496417897195E-2</v>
      </c>
      <c r="BJ300" s="17">
        <v>0.14190449666576099</v>
      </c>
      <c r="BK300" s="17"/>
      <c r="BL300" s="17">
        <v>0.117663557471322</v>
      </c>
      <c r="BM300" s="17">
        <v>6.6632067565854797E-2</v>
      </c>
      <c r="BN300" s="17">
        <v>8.5534849026701401E-2</v>
      </c>
      <c r="BO300" s="17"/>
      <c r="BP300" s="17">
        <v>5.6237973540619102E-2</v>
      </c>
      <c r="BQ300" s="17">
        <v>9.5995218918588296E-2</v>
      </c>
      <c r="BR300" s="17"/>
      <c r="BS300" s="17">
        <v>9.3399175050733502E-2</v>
      </c>
      <c r="BT300" s="17">
        <v>6.8962164963557906E-2</v>
      </c>
      <c r="BU300" s="17">
        <v>0.111868788170292</v>
      </c>
      <c r="BV300" s="17">
        <v>7.2006105247088101E-2</v>
      </c>
      <c r="BW300" s="17"/>
      <c r="BX300" s="17">
        <v>7.08826547539569E-2</v>
      </c>
      <c r="BY300" s="17">
        <v>6.6780957280227704E-2</v>
      </c>
      <c r="BZ300" s="17">
        <v>9.0662563116349806E-2</v>
      </c>
      <c r="CA300" s="17"/>
      <c r="CB300" s="17">
        <v>6.1407261074467402E-2</v>
      </c>
      <c r="CC300" s="17">
        <v>5.0269044711541401E-2</v>
      </c>
      <c r="CD300" s="17">
        <v>8.6317078124465693E-2</v>
      </c>
      <c r="CE300" s="17">
        <v>6.4672163811857794E-2</v>
      </c>
      <c r="CF300" s="17">
        <v>9.6547688954493796E-2</v>
      </c>
      <c r="CG300" s="17">
        <v>0.183839807370133</v>
      </c>
      <c r="CH300" s="17"/>
      <c r="CI300" s="17">
        <v>0.13745705477375</v>
      </c>
      <c r="CJ300" s="17">
        <v>6.4952252511712605E-2</v>
      </c>
      <c r="CK300" s="17">
        <v>0.130051348793357</v>
      </c>
      <c r="CL300" s="17">
        <v>7.8700385656530897E-2</v>
      </c>
    </row>
    <row r="301" spans="2:90" x14ac:dyDescent="0.35">
      <c r="B301" t="s">
        <v>110</v>
      </c>
      <c r="C301" s="17">
        <v>3.01763603834556E-2</v>
      </c>
      <c r="D301" s="17">
        <v>3.7883174853841503E-2</v>
      </c>
      <c r="E301" s="17">
        <v>2.3035734314294801E-2</v>
      </c>
      <c r="F301" s="17"/>
      <c r="G301" s="17">
        <v>1.1183436558323601E-2</v>
      </c>
      <c r="H301" s="17">
        <v>3.0373489517943001E-2</v>
      </c>
      <c r="I301" s="17">
        <v>2.9656397832143098E-2</v>
      </c>
      <c r="J301" s="17">
        <v>3.2356551339777502E-2</v>
      </c>
      <c r="K301" s="17">
        <v>2.7472084679568801E-2</v>
      </c>
      <c r="L301" s="17">
        <v>2.5892811085489398E-2</v>
      </c>
      <c r="M301" s="17">
        <v>3.8801381390176901E-2</v>
      </c>
      <c r="N301" s="17">
        <v>3.7783297081045601E-2</v>
      </c>
      <c r="O301" s="17">
        <v>3.62224178199856E-2</v>
      </c>
      <c r="P301" s="17"/>
      <c r="Q301" s="17">
        <v>3.0018006208720801E-2</v>
      </c>
      <c r="R301" s="17">
        <v>1.60871298059037E-2</v>
      </c>
      <c r="S301" s="17">
        <v>1.97151035158738E-2</v>
      </c>
      <c r="T301" s="17">
        <v>2.9428989120152401E-2</v>
      </c>
      <c r="U301" s="17"/>
      <c r="V301" s="17">
        <v>3.9648069354179701E-2</v>
      </c>
      <c r="W301" s="17">
        <v>2.2276729083380999E-2</v>
      </c>
      <c r="X301" s="17">
        <v>4.3655001387202397E-3</v>
      </c>
      <c r="Y301" s="17">
        <v>2.4050406726072501E-2</v>
      </c>
      <c r="Z301" s="17">
        <v>2.5404167245124398E-2</v>
      </c>
      <c r="AA301" s="17">
        <v>4.0726596353665399E-2</v>
      </c>
      <c r="AB301" s="17">
        <v>5.6188141148107003E-2</v>
      </c>
      <c r="AC301" s="17">
        <v>3.8683531983740298E-2</v>
      </c>
      <c r="AD301" s="17">
        <v>2.3802101820459901E-2</v>
      </c>
      <c r="AE301" s="17"/>
      <c r="AF301" s="17">
        <v>4.1318939177082598E-2</v>
      </c>
      <c r="AG301" s="17">
        <v>2.4170885072103802E-2</v>
      </c>
      <c r="AH301" s="17">
        <v>2.4005478165650601E-2</v>
      </c>
      <c r="AI301" s="17">
        <v>2.3515468072495702E-2</v>
      </c>
      <c r="AJ301" s="17">
        <v>2.9447226476913401E-2</v>
      </c>
      <c r="AK301" s="17">
        <v>2.8373745794951399E-2</v>
      </c>
      <c r="AL301" s="17"/>
      <c r="AM301" s="17">
        <v>4.9280192973599903E-2</v>
      </c>
      <c r="AN301" s="17">
        <v>7.4798860589875393E-2</v>
      </c>
      <c r="AO301" s="17">
        <v>4.6250659167604E-2</v>
      </c>
      <c r="AP301" s="17">
        <v>2.6265153828973899E-2</v>
      </c>
      <c r="AQ301" s="17">
        <v>1.5233743426614901E-2</v>
      </c>
      <c r="AR301" s="17">
        <v>2.9856992792904501E-2</v>
      </c>
      <c r="AS301" s="17">
        <v>3.9692280489943103E-2</v>
      </c>
      <c r="AT301" s="17">
        <v>1.8548232671505498E-2</v>
      </c>
      <c r="AU301" s="17">
        <v>1.9356513258232701E-2</v>
      </c>
      <c r="AV301" s="17">
        <v>1.7648551419278E-2</v>
      </c>
      <c r="AW301" s="17">
        <v>2.2619766966184798E-2</v>
      </c>
      <c r="AX301" s="17">
        <v>1.23649759115999E-2</v>
      </c>
      <c r="AY301" s="17">
        <v>0</v>
      </c>
      <c r="AZ301" s="17">
        <v>3.9233644844398501E-2</v>
      </c>
      <c r="BA301" s="17">
        <v>0</v>
      </c>
      <c r="BB301" s="17">
        <v>2.76626715634605E-2</v>
      </c>
      <c r="BC301" s="17"/>
      <c r="BD301" s="17">
        <v>2.0983753766910401E-2</v>
      </c>
      <c r="BE301" s="17">
        <v>1.23264543374423E-2</v>
      </c>
      <c r="BF301" s="17">
        <v>4.319859319641E-2</v>
      </c>
      <c r="BG301" s="17"/>
      <c r="BH301" s="17">
        <v>2.34397586820842E-2</v>
      </c>
      <c r="BI301" s="17">
        <v>1.06435829416481E-2</v>
      </c>
      <c r="BJ301" s="17">
        <v>3.0196932828261198E-2</v>
      </c>
      <c r="BK301" s="17"/>
      <c r="BL301" s="17">
        <v>2.72832032452359E-2</v>
      </c>
      <c r="BM301" s="17">
        <v>1.16545055781365E-2</v>
      </c>
      <c r="BN301" s="17">
        <v>1.05113794223686E-2</v>
      </c>
      <c r="BO301" s="17"/>
      <c r="BP301" s="17">
        <v>2.77884563267486E-2</v>
      </c>
      <c r="BQ301" s="17">
        <v>3.31557985121822E-2</v>
      </c>
      <c r="BR301" s="17"/>
      <c r="BS301" s="17">
        <v>2.9912191601734001E-2</v>
      </c>
      <c r="BT301" s="17">
        <v>2.54807456314135E-2</v>
      </c>
      <c r="BU301" s="17">
        <v>2.25858967165064E-2</v>
      </c>
      <c r="BV301" s="17">
        <v>2.83445099623926E-2</v>
      </c>
      <c r="BW301" s="17"/>
      <c r="BX301" s="17">
        <v>1.4796780214354001E-2</v>
      </c>
      <c r="BY301" s="17">
        <v>1.25262385259609E-2</v>
      </c>
      <c r="BZ301" s="17">
        <v>3.2784597868329102E-2</v>
      </c>
      <c r="CA301" s="17"/>
      <c r="CB301" s="17">
        <v>2.1767309430295399E-2</v>
      </c>
      <c r="CC301" s="17">
        <v>5.33212044227163E-3</v>
      </c>
      <c r="CD301" s="17">
        <v>4.5191729210750597E-2</v>
      </c>
      <c r="CE301" s="17">
        <v>1.96453611021387E-2</v>
      </c>
      <c r="CF301" s="17">
        <v>1.14538828199211E-2</v>
      </c>
      <c r="CG301" s="17">
        <v>7.4760532116443595E-2</v>
      </c>
      <c r="CH301" s="17"/>
      <c r="CI301" s="17">
        <v>6.4684281875990304E-2</v>
      </c>
      <c r="CJ301" s="17">
        <v>1.8372715204496601E-2</v>
      </c>
      <c r="CK301" s="17">
        <v>7.3407403763037504E-2</v>
      </c>
      <c r="CL301" s="17">
        <v>1.7889352144165298E-2</v>
      </c>
    </row>
    <row r="302" spans="2:90" x14ac:dyDescent="0.35"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</row>
    <row r="303" spans="2:90" x14ac:dyDescent="0.35">
      <c r="B303" s="6" t="s">
        <v>229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</row>
    <row r="304" spans="2:90" x14ac:dyDescent="0.35">
      <c r="B304" s="24" t="s">
        <v>130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</row>
    <row r="305" spans="2:90" x14ac:dyDescent="0.35">
      <c r="B305" t="s">
        <v>223</v>
      </c>
      <c r="C305" s="17">
        <v>0.29507864333614597</v>
      </c>
      <c r="D305" s="17">
        <v>0.29453159080022001</v>
      </c>
      <c r="E305" s="17">
        <v>0.29273862450878901</v>
      </c>
      <c r="F305" s="17"/>
      <c r="G305" s="17">
        <v>0.28948693032980599</v>
      </c>
      <c r="H305" s="17">
        <v>0.27476901298184703</v>
      </c>
      <c r="I305" s="17">
        <v>0.334551889460728</v>
      </c>
      <c r="J305" s="17">
        <v>0.29807551345880001</v>
      </c>
      <c r="K305" s="17">
        <v>0.34429986502721599</v>
      </c>
      <c r="L305" s="17">
        <v>0.32237019060824001</v>
      </c>
      <c r="M305" s="17">
        <v>0.31634064147396601</v>
      </c>
      <c r="N305" s="17">
        <v>0.23528241930534</v>
      </c>
      <c r="O305" s="17">
        <v>0.24970680863362299</v>
      </c>
      <c r="P305" s="17"/>
      <c r="Q305" s="17">
        <v>0.27103247402593</v>
      </c>
      <c r="R305" s="17">
        <v>0.21011904525314001</v>
      </c>
      <c r="S305" s="17">
        <v>0.29474817690046101</v>
      </c>
      <c r="T305" s="17">
        <v>0.30563533606286503</v>
      </c>
      <c r="U305" s="17"/>
      <c r="V305" s="17">
        <v>0.27375454777504199</v>
      </c>
      <c r="W305" s="17">
        <v>0.303378589308609</v>
      </c>
      <c r="X305" s="17">
        <v>0.323566531904807</v>
      </c>
      <c r="Y305" s="17">
        <v>0.29012319261444502</v>
      </c>
      <c r="Z305" s="17">
        <v>0.36377845731235903</v>
      </c>
      <c r="AA305" s="17">
        <v>0.25997773409685798</v>
      </c>
      <c r="AB305" s="17">
        <v>0.25742306860053599</v>
      </c>
      <c r="AC305" s="17">
        <v>0.29277177334731702</v>
      </c>
      <c r="AD305" s="17">
        <v>0.30585029367429301</v>
      </c>
      <c r="AE305" s="17"/>
      <c r="AF305" s="17">
        <v>0.32466934187323099</v>
      </c>
      <c r="AG305" s="17">
        <v>0.29552391350187102</v>
      </c>
      <c r="AH305" s="17">
        <v>0.28970943431399299</v>
      </c>
      <c r="AI305" s="17">
        <v>0.21092113502603099</v>
      </c>
      <c r="AJ305" s="17">
        <v>0.28895245398370301</v>
      </c>
      <c r="AK305" s="17">
        <v>0.29066782661329699</v>
      </c>
      <c r="AL305" s="17"/>
      <c r="AM305" s="17">
        <v>0.327159184007771</v>
      </c>
      <c r="AN305" s="17">
        <v>0.28207388363623598</v>
      </c>
      <c r="AO305" s="17">
        <v>0.391437859289612</v>
      </c>
      <c r="AP305" s="17">
        <v>0.33487875068079798</v>
      </c>
      <c r="AQ305" s="17">
        <v>0.374533423135406</v>
      </c>
      <c r="AR305" s="17">
        <v>0.257308824107643</v>
      </c>
      <c r="AS305" s="17">
        <v>0.28694063895407002</v>
      </c>
      <c r="AT305" s="17">
        <v>0.31860719759723599</v>
      </c>
      <c r="AU305" s="17">
        <v>0.31179477525928401</v>
      </c>
      <c r="AV305" s="17">
        <v>0.20007658342924001</v>
      </c>
      <c r="AW305" s="17">
        <v>0.31163932261411398</v>
      </c>
      <c r="AX305" s="17">
        <v>0.28897854074414298</v>
      </c>
      <c r="AY305" s="17">
        <v>0.27069179064966398</v>
      </c>
      <c r="AZ305" s="17">
        <v>0.20197617902958201</v>
      </c>
      <c r="BA305" s="17">
        <v>0.32117760874960499</v>
      </c>
      <c r="BB305" s="17">
        <v>0.23931096465780399</v>
      </c>
      <c r="BC305" s="17"/>
      <c r="BD305" s="17">
        <v>0.28643221868028801</v>
      </c>
      <c r="BE305" s="17">
        <v>0.28981107928606498</v>
      </c>
      <c r="BF305" s="17">
        <v>0.30612705704441701</v>
      </c>
      <c r="BG305" s="17"/>
      <c r="BH305" s="17">
        <v>0.32450601716459598</v>
      </c>
      <c r="BI305" s="17">
        <v>0.19878247385460299</v>
      </c>
      <c r="BJ305" s="17">
        <v>0.26454837576407503</v>
      </c>
      <c r="BK305" s="17"/>
      <c r="BL305" s="17">
        <v>0.254186588481566</v>
      </c>
      <c r="BM305" s="17">
        <v>0.264795491881478</v>
      </c>
      <c r="BN305" s="17">
        <v>0.33732654446146698</v>
      </c>
      <c r="BO305" s="17"/>
      <c r="BP305" s="17">
        <v>0.27528629968149598</v>
      </c>
      <c r="BQ305" s="17">
        <v>0.29984083973397202</v>
      </c>
      <c r="BR305" s="17"/>
      <c r="BS305" s="17">
        <v>0.39038785598641002</v>
      </c>
      <c r="BT305" s="17">
        <v>0.30370593002057</v>
      </c>
      <c r="BU305" s="17">
        <v>0.27444889602063999</v>
      </c>
      <c r="BV305" s="17">
        <v>0.28583879385272298</v>
      </c>
      <c r="BW305" s="17"/>
      <c r="BX305" s="17">
        <v>0.33417144118771103</v>
      </c>
      <c r="BY305" s="17">
        <v>0.39291821964696499</v>
      </c>
      <c r="BZ305" s="17">
        <v>0.285193505094195</v>
      </c>
      <c r="CA305" s="17"/>
      <c r="CB305" s="17">
        <v>0.34893504194132202</v>
      </c>
      <c r="CC305" s="17">
        <v>0.27135711868235202</v>
      </c>
      <c r="CD305" s="17">
        <v>0.30073991367318498</v>
      </c>
      <c r="CE305" s="17">
        <v>0.31717106353764202</v>
      </c>
      <c r="CF305" s="17">
        <v>0.34221578230660998</v>
      </c>
      <c r="CG305" s="17">
        <v>0.18554631823821999</v>
      </c>
      <c r="CH305" s="17"/>
      <c r="CI305" s="17">
        <v>0</v>
      </c>
      <c r="CJ305" s="17">
        <v>0.76041050067156701</v>
      </c>
      <c r="CK305" s="17">
        <v>3.1067636211853201E-2</v>
      </c>
      <c r="CL305" s="17">
        <v>0.15710601593750201</v>
      </c>
    </row>
    <row r="306" spans="2:90" x14ac:dyDescent="0.35">
      <c r="B306" t="s">
        <v>224</v>
      </c>
      <c r="C306" s="17">
        <v>0.327623981937119</v>
      </c>
      <c r="D306" s="17">
        <v>0.31726008345633</v>
      </c>
      <c r="E306" s="17">
        <v>0.33912058477768903</v>
      </c>
      <c r="F306" s="17"/>
      <c r="G306" s="17">
        <v>0.286599373447745</v>
      </c>
      <c r="H306" s="17">
        <v>0.2894256909097</v>
      </c>
      <c r="I306" s="17">
        <v>0.31276222563409101</v>
      </c>
      <c r="J306" s="17">
        <v>0.32843006527748297</v>
      </c>
      <c r="K306" s="17">
        <v>0.33543209370119897</v>
      </c>
      <c r="L306" s="17">
        <v>0.30056739326118498</v>
      </c>
      <c r="M306" s="17">
        <v>0.37432398240513198</v>
      </c>
      <c r="N306" s="17">
        <v>0.35557834913216002</v>
      </c>
      <c r="O306" s="17">
        <v>0.357061685922892</v>
      </c>
      <c r="P306" s="17"/>
      <c r="Q306" s="17">
        <v>0.33973614631284699</v>
      </c>
      <c r="R306" s="17">
        <v>0.30175465340566598</v>
      </c>
      <c r="S306" s="17">
        <v>0.313675541188496</v>
      </c>
      <c r="T306" s="17">
        <v>0.32964545535025902</v>
      </c>
      <c r="U306" s="17"/>
      <c r="V306" s="17">
        <v>0.28926548596667001</v>
      </c>
      <c r="W306" s="17">
        <v>0.34385248406296298</v>
      </c>
      <c r="X306" s="17">
        <v>0.350289726783863</v>
      </c>
      <c r="Y306" s="17">
        <v>0.31301331576335201</v>
      </c>
      <c r="Z306" s="17">
        <v>0.29011247732037199</v>
      </c>
      <c r="AA306" s="17">
        <v>0.350873725507655</v>
      </c>
      <c r="AB306" s="17">
        <v>0.35042082242405997</v>
      </c>
      <c r="AC306" s="17">
        <v>0.33711195574973701</v>
      </c>
      <c r="AD306" s="17">
        <v>0.33645849428742203</v>
      </c>
      <c r="AE306" s="17"/>
      <c r="AF306" s="17">
        <v>0.31674705630309702</v>
      </c>
      <c r="AG306" s="17">
        <v>0.30528730203591797</v>
      </c>
      <c r="AH306" s="17">
        <v>0.32601154637503998</v>
      </c>
      <c r="AI306" s="17">
        <v>0.348021450046404</v>
      </c>
      <c r="AJ306" s="17">
        <v>0.33754612086090702</v>
      </c>
      <c r="AK306" s="17">
        <v>0.33962685186798902</v>
      </c>
      <c r="AL306" s="17"/>
      <c r="AM306" s="17">
        <v>0.22659303364517999</v>
      </c>
      <c r="AN306" s="17">
        <v>0.28823357691707302</v>
      </c>
      <c r="AO306" s="17">
        <v>0.26336183523922202</v>
      </c>
      <c r="AP306" s="17">
        <v>0.36741895404054598</v>
      </c>
      <c r="AQ306" s="17">
        <v>0.31109292561531598</v>
      </c>
      <c r="AR306" s="17">
        <v>0.33835107993640801</v>
      </c>
      <c r="AS306" s="17">
        <v>0.31971377438426402</v>
      </c>
      <c r="AT306" s="17">
        <v>0.39282722936782899</v>
      </c>
      <c r="AU306" s="17">
        <v>0.35784681063336998</v>
      </c>
      <c r="AV306" s="17">
        <v>0.42539975974776201</v>
      </c>
      <c r="AW306" s="17">
        <v>0.332255835757992</v>
      </c>
      <c r="AX306" s="17">
        <v>0.28433877337840802</v>
      </c>
      <c r="AY306" s="17">
        <v>0.33911072024919597</v>
      </c>
      <c r="AZ306" s="17">
        <v>0.31854683094851399</v>
      </c>
      <c r="BA306" s="17">
        <v>0.264752815723934</v>
      </c>
      <c r="BB306" s="17">
        <v>0.38082974591123098</v>
      </c>
      <c r="BC306" s="17"/>
      <c r="BD306" s="17">
        <v>0.35631090821237299</v>
      </c>
      <c r="BE306" s="17">
        <v>0.30624170010586499</v>
      </c>
      <c r="BF306" s="17">
        <v>0.32138516177974502</v>
      </c>
      <c r="BG306" s="17"/>
      <c r="BH306" s="17">
        <v>0.32071718369787999</v>
      </c>
      <c r="BI306" s="17">
        <v>0.34565770494513198</v>
      </c>
      <c r="BJ306" s="17">
        <v>0.38500182055455601</v>
      </c>
      <c r="BK306" s="17"/>
      <c r="BL306" s="17">
        <v>0.37562526556637299</v>
      </c>
      <c r="BM306" s="17">
        <v>0.39776416201780701</v>
      </c>
      <c r="BN306" s="17">
        <v>0.33356648357824997</v>
      </c>
      <c r="BO306" s="17"/>
      <c r="BP306" s="17">
        <v>0.34995420119618997</v>
      </c>
      <c r="BQ306" s="17">
        <v>0.31317004787334801</v>
      </c>
      <c r="BR306" s="17"/>
      <c r="BS306" s="17">
        <v>0.30175316337479502</v>
      </c>
      <c r="BT306" s="17">
        <v>0.35979685023074998</v>
      </c>
      <c r="BU306" s="17">
        <v>0.35586257802513599</v>
      </c>
      <c r="BV306" s="17">
        <v>0.307113348846487</v>
      </c>
      <c r="BW306" s="17"/>
      <c r="BX306" s="17">
        <v>0.36428261213464702</v>
      </c>
      <c r="BY306" s="17">
        <v>0.23433993686367999</v>
      </c>
      <c r="BZ306" s="17">
        <v>0.32972460196425302</v>
      </c>
      <c r="CA306" s="17"/>
      <c r="CB306" s="17">
        <v>0.345982494475021</v>
      </c>
      <c r="CC306" s="17">
        <v>0.32478489191352</v>
      </c>
      <c r="CD306" s="17">
        <v>0.32954423365281799</v>
      </c>
      <c r="CE306" s="17">
        <v>0.31899917423707103</v>
      </c>
      <c r="CF306" s="17">
        <v>0.36355268750078801</v>
      </c>
      <c r="CG306" s="17">
        <v>0.28551306090304102</v>
      </c>
      <c r="CH306" s="17"/>
      <c r="CI306" s="17">
        <v>1.6098602475728498E-2</v>
      </c>
      <c r="CJ306" s="17">
        <v>0.21711360415792899</v>
      </c>
      <c r="CK306" s="17">
        <v>0.21395701648712601</v>
      </c>
      <c r="CL306" s="17">
        <v>0.49294645678188098</v>
      </c>
    </row>
    <row r="307" spans="2:90" x14ac:dyDescent="0.35">
      <c r="B307" t="s">
        <v>225</v>
      </c>
      <c r="C307" s="17">
        <v>0.23688954435649601</v>
      </c>
      <c r="D307" s="17">
        <v>0.22735922220424401</v>
      </c>
      <c r="E307" s="17">
        <v>0.24645968578320701</v>
      </c>
      <c r="F307" s="17"/>
      <c r="G307" s="17">
        <v>0.25933655088851498</v>
      </c>
      <c r="H307" s="17">
        <v>0.28054726315832901</v>
      </c>
      <c r="I307" s="17">
        <v>0.22494683218599801</v>
      </c>
      <c r="J307" s="17">
        <v>0.25770512265207601</v>
      </c>
      <c r="K307" s="17">
        <v>0.20434025305164</v>
      </c>
      <c r="L307" s="17">
        <v>0.21947131477586401</v>
      </c>
      <c r="M307" s="17">
        <v>0.17436735501220901</v>
      </c>
      <c r="N307" s="17">
        <v>0.26966036314090902</v>
      </c>
      <c r="O307" s="17">
        <v>0.24268369893588501</v>
      </c>
      <c r="P307" s="17"/>
      <c r="Q307" s="17">
        <v>0.24387822924756</v>
      </c>
      <c r="R307" s="17">
        <v>0.25909091753060998</v>
      </c>
      <c r="S307" s="17">
        <v>0.21446104925460799</v>
      </c>
      <c r="T307" s="17">
        <v>0.22981520826346699</v>
      </c>
      <c r="U307" s="17"/>
      <c r="V307" s="17">
        <v>0.30102743090193201</v>
      </c>
      <c r="W307" s="17">
        <v>0.22479456247165</v>
      </c>
      <c r="X307" s="17">
        <v>0.21253222901156199</v>
      </c>
      <c r="Y307" s="17">
        <v>0.22294304569053799</v>
      </c>
      <c r="Z307" s="17">
        <v>0.217332104978571</v>
      </c>
      <c r="AA307" s="17">
        <v>0.24793406671061899</v>
      </c>
      <c r="AB307" s="17">
        <v>0.234693814241489</v>
      </c>
      <c r="AC307" s="17">
        <v>0.24944135973659201</v>
      </c>
      <c r="AD307" s="17">
        <v>0.20317850148168501</v>
      </c>
      <c r="AE307" s="17"/>
      <c r="AF307" s="17">
        <v>0.23161160661472299</v>
      </c>
      <c r="AG307" s="17">
        <v>0.26732915915601302</v>
      </c>
      <c r="AH307" s="17">
        <v>0.23605924952142801</v>
      </c>
      <c r="AI307" s="17">
        <v>0.25835376434519602</v>
      </c>
      <c r="AJ307" s="17">
        <v>0.231522974003395</v>
      </c>
      <c r="AK307" s="17">
        <v>0.22400592588350501</v>
      </c>
      <c r="AL307" s="17"/>
      <c r="AM307" s="17">
        <v>0.33437451229097598</v>
      </c>
      <c r="AN307" s="17">
        <v>0.29704449321153098</v>
      </c>
      <c r="AO307" s="17">
        <v>0.22323837828286899</v>
      </c>
      <c r="AP307" s="17">
        <v>0.204399621182556</v>
      </c>
      <c r="AQ307" s="17">
        <v>0.212332050182239</v>
      </c>
      <c r="AR307" s="17">
        <v>0.231214410415575</v>
      </c>
      <c r="AS307" s="17">
        <v>0.25672037437031497</v>
      </c>
      <c r="AT307" s="17">
        <v>0.194876603904962</v>
      </c>
      <c r="AU307" s="17">
        <v>0.18236482266847601</v>
      </c>
      <c r="AV307" s="17">
        <v>0.20928015908157699</v>
      </c>
      <c r="AW307" s="17">
        <v>0.24033694674619499</v>
      </c>
      <c r="AX307" s="17">
        <v>0.255687492908656</v>
      </c>
      <c r="AY307" s="17">
        <v>0.26887632179196302</v>
      </c>
      <c r="AZ307" s="17">
        <v>0.27810112880726401</v>
      </c>
      <c r="BA307" s="17">
        <v>0.18691318715895</v>
      </c>
      <c r="BB307" s="17">
        <v>0.16900253646871799</v>
      </c>
      <c r="BC307" s="17"/>
      <c r="BD307" s="17">
        <v>0.22446030544151699</v>
      </c>
      <c r="BE307" s="17">
        <v>0.25341812485305598</v>
      </c>
      <c r="BF307" s="17">
        <v>0.23315224221588199</v>
      </c>
      <c r="BG307" s="17"/>
      <c r="BH307" s="17">
        <v>0.21591701662676899</v>
      </c>
      <c r="BI307" s="17">
        <v>0.26838186810095999</v>
      </c>
      <c r="BJ307" s="17">
        <v>0.21847795666161501</v>
      </c>
      <c r="BK307" s="17"/>
      <c r="BL307" s="17">
        <v>0.233965664845072</v>
      </c>
      <c r="BM307" s="17">
        <v>0.18550187853314001</v>
      </c>
      <c r="BN307" s="17">
        <v>0.201253441645977</v>
      </c>
      <c r="BO307" s="17"/>
      <c r="BP307" s="17">
        <v>0.23022212730008901</v>
      </c>
      <c r="BQ307" s="17">
        <v>0.24071394850125799</v>
      </c>
      <c r="BR307" s="17"/>
      <c r="BS307" s="17">
        <v>0.17713127867373299</v>
      </c>
      <c r="BT307" s="17">
        <v>0.21219570238660901</v>
      </c>
      <c r="BU307" s="17">
        <v>0.24282170538787501</v>
      </c>
      <c r="BV307" s="17">
        <v>0.24762836715794601</v>
      </c>
      <c r="BW307" s="17"/>
      <c r="BX307" s="17">
        <v>0.19782623668223101</v>
      </c>
      <c r="BY307" s="17">
        <v>0.26290124012521698</v>
      </c>
      <c r="BZ307" s="17">
        <v>0.23916105992658601</v>
      </c>
      <c r="CA307" s="17"/>
      <c r="CB307" s="17">
        <v>0.186315802894858</v>
      </c>
      <c r="CC307" s="17">
        <v>0.241171852869487</v>
      </c>
      <c r="CD307" s="17">
        <v>0.242631991103991</v>
      </c>
      <c r="CE307" s="17">
        <v>0.231081039306994</v>
      </c>
      <c r="CF307" s="17">
        <v>0.16399299847021301</v>
      </c>
      <c r="CG307" s="17">
        <v>0.35190707430719398</v>
      </c>
      <c r="CH307" s="17"/>
      <c r="CI307" s="17">
        <v>0.24186443591306001</v>
      </c>
      <c r="CJ307" s="17">
        <v>2.0615075494222802E-2</v>
      </c>
      <c r="CK307" s="17">
        <v>0.650133172238757</v>
      </c>
      <c r="CL307" s="17">
        <v>0.25333598632417698</v>
      </c>
    </row>
    <row r="308" spans="2:90" x14ac:dyDescent="0.35">
      <c r="B308" t="s">
        <v>226</v>
      </c>
      <c r="C308" s="17">
        <v>0.104384939498917</v>
      </c>
      <c r="D308" s="17">
        <v>0.11511278476429999</v>
      </c>
      <c r="E308" s="17">
        <v>9.4695495610083294E-2</v>
      </c>
      <c r="F308" s="17"/>
      <c r="G308" s="17">
        <v>0.112651916835542</v>
      </c>
      <c r="H308" s="17">
        <v>0.115452568704354</v>
      </c>
      <c r="I308" s="17">
        <v>9.4430932854324898E-2</v>
      </c>
      <c r="J308" s="17">
        <v>8.5425172360116805E-2</v>
      </c>
      <c r="K308" s="17">
        <v>7.3164581430008799E-2</v>
      </c>
      <c r="L308" s="17">
        <v>0.130843242852516</v>
      </c>
      <c r="M308" s="17">
        <v>0.110109628170265</v>
      </c>
      <c r="N308" s="17">
        <v>0.115352856965075</v>
      </c>
      <c r="O308" s="17">
        <v>9.97323679534559E-2</v>
      </c>
      <c r="P308" s="17"/>
      <c r="Q308" s="17">
        <v>0.116811326286859</v>
      </c>
      <c r="R308" s="17">
        <v>0.160352787045033</v>
      </c>
      <c r="S308" s="17">
        <v>0.123854773360072</v>
      </c>
      <c r="T308" s="17">
        <v>0.100587984965037</v>
      </c>
      <c r="U308" s="17"/>
      <c r="V308" s="17">
        <v>9.4823582343930998E-2</v>
      </c>
      <c r="W308" s="17">
        <v>9.41982244365068E-2</v>
      </c>
      <c r="X308" s="17">
        <v>6.7550571334645607E-2</v>
      </c>
      <c r="Y308" s="17">
        <v>0.123014846422834</v>
      </c>
      <c r="Z308" s="17">
        <v>0.101299877409225</v>
      </c>
      <c r="AA308" s="17">
        <v>0.104101702978857</v>
      </c>
      <c r="AB308" s="17">
        <v>0.123280920112622</v>
      </c>
      <c r="AC308" s="17">
        <v>0.112304622236386</v>
      </c>
      <c r="AD308" s="17">
        <v>0.12587062928845499</v>
      </c>
      <c r="AE308" s="17"/>
      <c r="AF308" s="17">
        <v>9.9747294646122794E-2</v>
      </c>
      <c r="AG308" s="17">
        <v>0.10259466095191699</v>
      </c>
      <c r="AH308" s="17">
        <v>0.105655116994072</v>
      </c>
      <c r="AI308" s="17">
        <v>0.148377161682438</v>
      </c>
      <c r="AJ308" s="17">
        <v>0.100759877791526</v>
      </c>
      <c r="AK308" s="17">
        <v>0.104537548861503</v>
      </c>
      <c r="AL308" s="17"/>
      <c r="AM308" s="17">
        <v>7.8532569123933194E-2</v>
      </c>
      <c r="AN308" s="17">
        <v>9.8210741514859701E-2</v>
      </c>
      <c r="AO308" s="17">
        <v>9.9115208110232597E-2</v>
      </c>
      <c r="AP308" s="17">
        <v>8.2938791857911504E-2</v>
      </c>
      <c r="AQ308" s="17">
        <v>9.2529393826808498E-2</v>
      </c>
      <c r="AR308" s="17">
        <v>0.113689478735798</v>
      </c>
      <c r="AS308" s="17">
        <v>0.106878705570574</v>
      </c>
      <c r="AT308" s="17">
        <v>5.3509564022580801E-2</v>
      </c>
      <c r="AU308" s="17">
        <v>0.121977327567456</v>
      </c>
      <c r="AV308" s="17">
        <v>0.126380739202406</v>
      </c>
      <c r="AW308" s="17">
        <v>9.2064542310364997E-2</v>
      </c>
      <c r="AX308" s="17">
        <v>0.10904274278715</v>
      </c>
      <c r="AY308" s="17">
        <v>0.111657597983896</v>
      </c>
      <c r="AZ308" s="17">
        <v>0.12692235863222801</v>
      </c>
      <c r="BA308" s="17">
        <v>0.14584954061295699</v>
      </c>
      <c r="BB308" s="17">
        <v>0.13766972260421301</v>
      </c>
      <c r="BC308" s="17"/>
      <c r="BD308" s="17">
        <v>0.102290285447023</v>
      </c>
      <c r="BE308" s="17">
        <v>0.111248850297383</v>
      </c>
      <c r="BF308" s="17">
        <v>0.101283749170403</v>
      </c>
      <c r="BG308" s="17"/>
      <c r="BH308" s="17">
        <v>0.10639162351369599</v>
      </c>
      <c r="BI308" s="17">
        <v>0.133065692482287</v>
      </c>
      <c r="BJ308" s="17">
        <v>9.5167728282716899E-2</v>
      </c>
      <c r="BK308" s="17"/>
      <c r="BL308" s="17">
        <v>0.102905282734447</v>
      </c>
      <c r="BM308" s="17">
        <v>0.13365024676627801</v>
      </c>
      <c r="BN308" s="17">
        <v>9.3053628613243594E-2</v>
      </c>
      <c r="BO308" s="17"/>
      <c r="BP308" s="17">
        <v>0.103940564434352</v>
      </c>
      <c r="BQ308" s="17">
        <v>0.10900459327746501</v>
      </c>
      <c r="BR308" s="17"/>
      <c r="BS308" s="17">
        <v>9.5835222179447496E-2</v>
      </c>
      <c r="BT308" s="17">
        <v>0.101885933577667</v>
      </c>
      <c r="BU308" s="17">
        <v>0.101831950375581</v>
      </c>
      <c r="BV308" s="17">
        <v>0.11072753810296899</v>
      </c>
      <c r="BW308" s="17"/>
      <c r="BX308" s="17">
        <v>6.8939380207742498E-2</v>
      </c>
      <c r="BY308" s="17">
        <v>7.8853790035278995E-2</v>
      </c>
      <c r="BZ308" s="17">
        <v>0.10946537488762501</v>
      </c>
      <c r="CA308" s="17"/>
      <c r="CB308" s="17">
        <v>9.2282195333948797E-2</v>
      </c>
      <c r="CC308" s="17">
        <v>0.123143789765081</v>
      </c>
      <c r="CD308" s="17">
        <v>9.3774881593865697E-2</v>
      </c>
      <c r="CE308" s="17">
        <v>8.5767475769279206E-2</v>
      </c>
      <c r="CF308" s="17">
        <v>9.2166756959818394E-2</v>
      </c>
      <c r="CG308" s="17">
        <v>0.14344161966925401</v>
      </c>
      <c r="CH308" s="17"/>
      <c r="CI308" s="17">
        <v>0.47758397234726102</v>
      </c>
      <c r="CJ308" s="17">
        <v>1.8608196762814201E-3</v>
      </c>
      <c r="CK308" s="17">
        <v>0.104842175062264</v>
      </c>
      <c r="CL308" s="17">
        <v>8.1003066867465806E-2</v>
      </c>
    </row>
    <row r="309" spans="2:90" x14ac:dyDescent="0.35">
      <c r="B309" t="s">
        <v>227</v>
      </c>
      <c r="C309" s="17">
        <v>3.6022890871322301E-2</v>
      </c>
      <c r="D309" s="17">
        <v>4.57363187749062E-2</v>
      </c>
      <c r="E309" s="17">
        <v>2.6985609320231901E-2</v>
      </c>
      <c r="F309" s="17"/>
      <c r="G309" s="17">
        <v>5.1925228498391603E-2</v>
      </c>
      <c r="H309" s="17">
        <v>3.9805464245770202E-2</v>
      </c>
      <c r="I309" s="17">
        <v>3.3308119864857801E-2</v>
      </c>
      <c r="J309" s="17">
        <v>3.0364126251523599E-2</v>
      </c>
      <c r="K309" s="17">
        <v>4.2763206789937003E-2</v>
      </c>
      <c r="L309" s="17">
        <v>2.67478585021961E-2</v>
      </c>
      <c r="M309" s="17">
        <v>2.4858392938428401E-2</v>
      </c>
      <c r="N309" s="17">
        <v>2.41260114565164E-2</v>
      </c>
      <c r="O309" s="17">
        <v>5.08154385541447E-2</v>
      </c>
      <c r="P309" s="17"/>
      <c r="Q309" s="17">
        <v>2.85418241268038E-2</v>
      </c>
      <c r="R309" s="17">
        <v>6.8682596765551496E-2</v>
      </c>
      <c r="S309" s="17">
        <v>5.32604592963625E-2</v>
      </c>
      <c r="T309" s="17">
        <v>3.43160153583714E-2</v>
      </c>
      <c r="U309" s="17"/>
      <c r="V309" s="17">
        <v>4.1128953012425501E-2</v>
      </c>
      <c r="W309" s="17">
        <v>3.3776139720271402E-2</v>
      </c>
      <c r="X309" s="17">
        <v>4.60609409651224E-2</v>
      </c>
      <c r="Y309" s="17">
        <v>5.0905599508830897E-2</v>
      </c>
      <c r="Z309" s="17">
        <v>2.74770829794725E-2</v>
      </c>
      <c r="AA309" s="17">
        <v>3.7112770706011697E-2</v>
      </c>
      <c r="AB309" s="17">
        <v>3.4181374621293198E-2</v>
      </c>
      <c r="AC309" s="17">
        <v>8.3702889299679898E-3</v>
      </c>
      <c r="AD309" s="17">
        <v>2.8642081268144499E-2</v>
      </c>
      <c r="AE309" s="17"/>
      <c r="AF309" s="17">
        <v>2.72247005628273E-2</v>
      </c>
      <c r="AG309" s="17">
        <v>2.9264964354280699E-2</v>
      </c>
      <c r="AH309" s="17">
        <v>4.2564652795467103E-2</v>
      </c>
      <c r="AI309" s="17">
        <v>3.43264888999305E-2</v>
      </c>
      <c r="AJ309" s="17">
        <v>4.12185733604684E-2</v>
      </c>
      <c r="AK309" s="17">
        <v>4.11618467737059E-2</v>
      </c>
      <c r="AL309" s="17"/>
      <c r="AM309" s="17">
        <v>3.3340700932140699E-2</v>
      </c>
      <c r="AN309" s="17">
        <v>3.4437304720299801E-2</v>
      </c>
      <c r="AO309" s="17">
        <v>2.2846719078064699E-2</v>
      </c>
      <c r="AP309" s="17">
        <v>1.03638822381872E-2</v>
      </c>
      <c r="AQ309" s="17">
        <v>9.5122072402299401E-3</v>
      </c>
      <c r="AR309" s="17">
        <v>5.9436206804575099E-2</v>
      </c>
      <c r="AS309" s="17">
        <v>2.9746506720777E-2</v>
      </c>
      <c r="AT309" s="17">
        <v>4.0179405107392097E-2</v>
      </c>
      <c r="AU309" s="17">
        <v>2.60162638714143E-2</v>
      </c>
      <c r="AV309" s="17">
        <v>3.8862758539014303E-2</v>
      </c>
      <c r="AW309" s="17">
        <v>2.3703352571334099E-2</v>
      </c>
      <c r="AX309" s="17">
        <v>6.19524501816439E-2</v>
      </c>
      <c r="AY309" s="17">
        <v>9.6635693252804106E-3</v>
      </c>
      <c r="AZ309" s="17">
        <v>7.4453502582411804E-2</v>
      </c>
      <c r="BA309" s="17">
        <v>8.1306847754553394E-2</v>
      </c>
      <c r="BB309" s="17">
        <v>7.3187030358034103E-2</v>
      </c>
      <c r="BC309" s="17"/>
      <c r="BD309" s="17">
        <v>3.05062822187986E-2</v>
      </c>
      <c r="BE309" s="17">
        <v>3.9280245457630598E-2</v>
      </c>
      <c r="BF309" s="17">
        <v>3.8051789789553501E-2</v>
      </c>
      <c r="BG309" s="17"/>
      <c r="BH309" s="17">
        <v>3.2468158997059397E-2</v>
      </c>
      <c r="BI309" s="17">
        <v>5.4112260617018203E-2</v>
      </c>
      <c r="BJ309" s="17">
        <v>3.6804118737036803E-2</v>
      </c>
      <c r="BK309" s="17"/>
      <c r="BL309" s="17">
        <v>3.3317198372541802E-2</v>
      </c>
      <c r="BM309" s="17">
        <v>1.8288220801297099E-2</v>
      </c>
      <c r="BN309" s="17">
        <v>3.4799901701062501E-2</v>
      </c>
      <c r="BO309" s="17"/>
      <c r="BP309" s="17">
        <v>4.05968073878731E-2</v>
      </c>
      <c r="BQ309" s="17">
        <v>3.7270570613957298E-2</v>
      </c>
      <c r="BR309" s="17"/>
      <c r="BS309" s="17">
        <v>3.4892479785614099E-2</v>
      </c>
      <c r="BT309" s="17">
        <v>2.2415583784404398E-2</v>
      </c>
      <c r="BU309" s="17">
        <v>2.5034870190767899E-2</v>
      </c>
      <c r="BV309" s="17">
        <v>4.8691952039874802E-2</v>
      </c>
      <c r="BW309" s="17"/>
      <c r="BX309" s="17">
        <v>3.47803297876687E-2</v>
      </c>
      <c r="BY309" s="17">
        <v>3.0986813328859199E-2</v>
      </c>
      <c r="BZ309" s="17">
        <v>3.6455458127340599E-2</v>
      </c>
      <c r="CA309" s="17"/>
      <c r="CB309" s="17">
        <v>2.6484465354850401E-2</v>
      </c>
      <c r="CC309" s="17">
        <v>3.9542346769560498E-2</v>
      </c>
      <c r="CD309" s="17">
        <v>3.3308979976140698E-2</v>
      </c>
      <c r="CE309" s="17">
        <v>4.6981247149014499E-2</v>
      </c>
      <c r="CF309" s="17">
        <v>3.8071774762570197E-2</v>
      </c>
      <c r="CG309" s="17">
        <v>3.3591926882290603E-2</v>
      </c>
      <c r="CH309" s="17"/>
      <c r="CI309" s="17">
        <v>0.264452989263951</v>
      </c>
      <c r="CJ309" s="17">
        <v>0</v>
      </c>
      <c r="CK309" s="17">
        <v>0</v>
      </c>
      <c r="CL309" s="17">
        <v>1.5608474088975E-2</v>
      </c>
    </row>
    <row r="310" spans="2:90" x14ac:dyDescent="0.35"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</row>
    <row r="311" spans="2:90" x14ac:dyDescent="0.35">
      <c r="B311" s="6" t="s">
        <v>230</v>
      </c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</row>
    <row r="312" spans="2:90" x14ac:dyDescent="0.35">
      <c r="B312" s="24" t="s">
        <v>130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</row>
    <row r="313" spans="2:90" x14ac:dyDescent="0.35">
      <c r="B313" t="s">
        <v>223</v>
      </c>
      <c r="C313" s="17">
        <v>0.17541949365078599</v>
      </c>
      <c r="D313" s="17">
        <v>0.16966082194982901</v>
      </c>
      <c r="E313" s="17">
        <v>0.17741551489947899</v>
      </c>
      <c r="F313" s="17"/>
      <c r="G313" s="17">
        <v>0.15107990405704799</v>
      </c>
      <c r="H313" s="17">
        <v>0.16882354605448499</v>
      </c>
      <c r="I313" s="17">
        <v>0.21493835298356101</v>
      </c>
      <c r="J313" s="17">
        <v>0.155691630861922</v>
      </c>
      <c r="K313" s="17">
        <v>0.17747965035583099</v>
      </c>
      <c r="L313" s="17">
        <v>0.18900422241449699</v>
      </c>
      <c r="M313" s="17">
        <v>0.18140137189008401</v>
      </c>
      <c r="N313" s="17">
        <v>0.16133729095721699</v>
      </c>
      <c r="O313" s="17">
        <v>0.17974816341124999</v>
      </c>
      <c r="P313" s="17"/>
      <c r="Q313" s="17">
        <v>0.15054194000409199</v>
      </c>
      <c r="R313" s="17">
        <v>0.117256704893259</v>
      </c>
      <c r="S313" s="17">
        <v>0.14948335065313501</v>
      </c>
      <c r="T313" s="17">
        <v>0.18555442812443701</v>
      </c>
      <c r="U313" s="17"/>
      <c r="V313" s="17">
        <v>0.154785839852879</v>
      </c>
      <c r="W313" s="17">
        <v>0.149780504275424</v>
      </c>
      <c r="X313" s="17">
        <v>0.223385486498487</v>
      </c>
      <c r="Y313" s="17">
        <v>0.17076652333165801</v>
      </c>
      <c r="Z313" s="17">
        <v>0.19125799265917801</v>
      </c>
      <c r="AA313" s="17">
        <v>0.16355617796403599</v>
      </c>
      <c r="AB313" s="17">
        <v>0.181177709834562</v>
      </c>
      <c r="AC313" s="17">
        <v>0.166770143024526</v>
      </c>
      <c r="AD313" s="17">
        <v>0.196336877215503</v>
      </c>
      <c r="AE313" s="17"/>
      <c r="AF313" s="17">
        <v>0.19962310730697799</v>
      </c>
      <c r="AG313" s="17">
        <v>0.18164179240863601</v>
      </c>
      <c r="AH313" s="17">
        <v>0.129602026627119</v>
      </c>
      <c r="AI313" s="17">
        <v>0.14831394040597601</v>
      </c>
      <c r="AJ313" s="17">
        <v>0.17679965347423099</v>
      </c>
      <c r="AK313" s="17">
        <v>0.17095926930366301</v>
      </c>
      <c r="AL313" s="17"/>
      <c r="AM313" s="17">
        <v>0.16596747258553099</v>
      </c>
      <c r="AN313" s="17">
        <v>0.14474851923571599</v>
      </c>
      <c r="AO313" s="17">
        <v>0.25752439154492601</v>
      </c>
      <c r="AP313" s="17">
        <v>0.20982264516366</v>
      </c>
      <c r="AQ313" s="17">
        <v>0.190625121346475</v>
      </c>
      <c r="AR313" s="17">
        <v>0.19687661850988999</v>
      </c>
      <c r="AS313" s="17">
        <v>0.21679120367665899</v>
      </c>
      <c r="AT313" s="17">
        <v>0.199121614413832</v>
      </c>
      <c r="AU313" s="17">
        <v>0.18986997502196501</v>
      </c>
      <c r="AV313" s="17">
        <v>0.15328110228202799</v>
      </c>
      <c r="AW313" s="17">
        <v>0.18863304140970499</v>
      </c>
      <c r="AX313" s="17">
        <v>0.117277273814143</v>
      </c>
      <c r="AY313" s="17">
        <v>0.15457828034332399</v>
      </c>
      <c r="AZ313" s="17">
        <v>7.73984124633013E-2</v>
      </c>
      <c r="BA313" s="17">
        <v>4.1520722072905199E-2</v>
      </c>
      <c r="BB313" s="17">
        <v>0.115386860143602</v>
      </c>
      <c r="BC313" s="17"/>
      <c r="BD313" s="17">
        <v>0.174285171473269</v>
      </c>
      <c r="BE313" s="17">
        <v>0.16389917829947101</v>
      </c>
      <c r="BF313" s="17">
        <v>0.18447155657952799</v>
      </c>
      <c r="BG313" s="17"/>
      <c r="BH313" s="17">
        <v>0.19095788818814999</v>
      </c>
      <c r="BI313" s="17">
        <v>0.110373266149578</v>
      </c>
      <c r="BJ313" s="17">
        <v>0.151993908800517</v>
      </c>
      <c r="BK313" s="17"/>
      <c r="BL313" s="17">
        <v>0.14495604056228201</v>
      </c>
      <c r="BM313" s="17">
        <v>0.15640943345578201</v>
      </c>
      <c r="BN313" s="17">
        <v>0.198673664544608</v>
      </c>
      <c r="BO313" s="17"/>
      <c r="BP313" s="17">
        <v>0.14675879166460401</v>
      </c>
      <c r="BQ313" s="17">
        <v>0.18611011879217301</v>
      </c>
      <c r="BR313" s="17"/>
      <c r="BS313" s="17">
        <v>0.196681718834914</v>
      </c>
      <c r="BT313" s="17">
        <v>0.197239861847335</v>
      </c>
      <c r="BU313" s="17">
        <v>0.16465664384765299</v>
      </c>
      <c r="BV313" s="17">
        <v>0.17368531089891301</v>
      </c>
      <c r="BW313" s="17"/>
      <c r="BX313" s="17">
        <v>0.21596514022410501</v>
      </c>
      <c r="BY313" s="17">
        <v>0.19114196264323999</v>
      </c>
      <c r="BZ313" s="17">
        <v>0.17043654695257299</v>
      </c>
      <c r="CA313" s="17"/>
      <c r="CB313" s="17">
        <v>0.237232985691398</v>
      </c>
      <c r="CC313" s="17">
        <v>0.134060025602142</v>
      </c>
      <c r="CD313" s="17">
        <v>0.19074648413672601</v>
      </c>
      <c r="CE313" s="17">
        <v>0.15568627790655001</v>
      </c>
      <c r="CF313" s="17">
        <v>0.17637518081909401</v>
      </c>
      <c r="CG313" s="17">
        <v>0.147578299642177</v>
      </c>
      <c r="CH313" s="17"/>
      <c r="CI313" s="17">
        <v>4.3905783525318796E-3</v>
      </c>
      <c r="CJ313" s="17">
        <v>0.50616830708515603</v>
      </c>
      <c r="CK313" s="17">
        <v>3.0464148981521302E-2</v>
      </c>
      <c r="CL313" s="17">
        <v>5.7302260522538097E-2</v>
      </c>
    </row>
    <row r="314" spans="2:90" x14ac:dyDescent="0.35">
      <c r="B314" t="s">
        <v>224</v>
      </c>
      <c r="C314" s="17">
        <v>0.30024092091169802</v>
      </c>
      <c r="D314" s="17">
        <v>0.28775682993243301</v>
      </c>
      <c r="E314" s="17">
        <v>0.31259955465557299</v>
      </c>
      <c r="F314" s="17"/>
      <c r="G314" s="17">
        <v>0.29648233995781798</v>
      </c>
      <c r="H314" s="17">
        <v>0.27705484734937302</v>
      </c>
      <c r="I314" s="17">
        <v>0.28683012776095601</v>
      </c>
      <c r="J314" s="17">
        <v>0.37079925983880302</v>
      </c>
      <c r="K314" s="17">
        <v>0.37840599985104001</v>
      </c>
      <c r="L314" s="17">
        <v>0.259090639713975</v>
      </c>
      <c r="M314" s="17">
        <v>0.30530116213156899</v>
      </c>
      <c r="N314" s="17">
        <v>0.26313419411458699</v>
      </c>
      <c r="O314" s="17">
        <v>0.272910099847263</v>
      </c>
      <c r="P314" s="17"/>
      <c r="Q314" s="17">
        <v>0.30801258940247001</v>
      </c>
      <c r="R314" s="17">
        <v>0.26091782864544999</v>
      </c>
      <c r="S314" s="17">
        <v>0.26765485591169902</v>
      </c>
      <c r="T314" s="17">
        <v>0.30128470274932601</v>
      </c>
      <c r="U314" s="17"/>
      <c r="V314" s="17">
        <v>0.30549832106178998</v>
      </c>
      <c r="W314" s="17">
        <v>0.344529385657038</v>
      </c>
      <c r="X314" s="17">
        <v>0.32552467654209299</v>
      </c>
      <c r="Y314" s="17">
        <v>0.23257845697485499</v>
      </c>
      <c r="Z314" s="17">
        <v>0.33024084817479299</v>
      </c>
      <c r="AA314" s="17">
        <v>0.26780023059415797</v>
      </c>
      <c r="AB314" s="17">
        <v>0.28139113215864398</v>
      </c>
      <c r="AC314" s="17">
        <v>0.35054148956689302</v>
      </c>
      <c r="AD314" s="17">
        <v>0.28052995185194501</v>
      </c>
      <c r="AE314" s="17"/>
      <c r="AF314" s="17">
        <v>0.29310194722960897</v>
      </c>
      <c r="AG314" s="17">
        <v>0.34475449739268599</v>
      </c>
      <c r="AH314" s="17">
        <v>0.27071244162309599</v>
      </c>
      <c r="AI314" s="17">
        <v>0.242682543053753</v>
      </c>
      <c r="AJ314" s="17">
        <v>0.27583549660304602</v>
      </c>
      <c r="AK314" s="17">
        <v>0.310720422429905</v>
      </c>
      <c r="AL314" s="17"/>
      <c r="AM314" s="17">
        <v>0.30961585664962799</v>
      </c>
      <c r="AN314" s="17">
        <v>0.29314017211711002</v>
      </c>
      <c r="AO314" s="17">
        <v>0.32463250818563399</v>
      </c>
      <c r="AP314" s="17">
        <v>0.29240512151535702</v>
      </c>
      <c r="AQ314" s="17">
        <v>0.30974476729158501</v>
      </c>
      <c r="AR314" s="17">
        <v>0.288110792099874</v>
      </c>
      <c r="AS314" s="17">
        <v>0.30890751615512502</v>
      </c>
      <c r="AT314" s="17">
        <v>0.33062925090942202</v>
      </c>
      <c r="AU314" s="17">
        <v>0.28479516291510998</v>
      </c>
      <c r="AV314" s="17">
        <v>0.34582906017789899</v>
      </c>
      <c r="AW314" s="17">
        <v>0.25206269714728102</v>
      </c>
      <c r="AX314" s="17">
        <v>0.37214194423277502</v>
      </c>
      <c r="AY314" s="17">
        <v>0.35997965677989202</v>
      </c>
      <c r="AZ314" s="17">
        <v>0.27910773819533402</v>
      </c>
      <c r="BA314" s="17">
        <v>0.25241817425417101</v>
      </c>
      <c r="BB314" s="17">
        <v>0.23209417485992101</v>
      </c>
      <c r="BC314" s="17"/>
      <c r="BD314" s="17">
        <v>0.32612896701966398</v>
      </c>
      <c r="BE314" s="17">
        <v>0.30033089809737101</v>
      </c>
      <c r="BF314" s="17">
        <v>0.279303572610899</v>
      </c>
      <c r="BG314" s="17"/>
      <c r="BH314" s="17">
        <v>0.31703917105778201</v>
      </c>
      <c r="BI314" s="17">
        <v>0.24021709050797399</v>
      </c>
      <c r="BJ314" s="17">
        <v>0.29008798786267997</v>
      </c>
      <c r="BK314" s="17"/>
      <c r="BL314" s="17">
        <v>0.35508192764669599</v>
      </c>
      <c r="BM314" s="17">
        <v>0.28562033080433602</v>
      </c>
      <c r="BN314" s="17">
        <v>0.28610096474084401</v>
      </c>
      <c r="BO314" s="17"/>
      <c r="BP314" s="17">
        <v>0.30579677223812701</v>
      </c>
      <c r="BQ314" s="17">
        <v>0.28497151474107602</v>
      </c>
      <c r="BR314" s="17"/>
      <c r="BS314" s="17">
        <v>0.362141553760986</v>
      </c>
      <c r="BT314" s="17">
        <v>0.31192422549481802</v>
      </c>
      <c r="BU314" s="17">
        <v>0.30198276093533399</v>
      </c>
      <c r="BV314" s="17">
        <v>0.27930637344371601</v>
      </c>
      <c r="BW314" s="17"/>
      <c r="BX314" s="17">
        <v>0.315200711033852</v>
      </c>
      <c r="BY314" s="17">
        <v>0.36338330937113</v>
      </c>
      <c r="BZ314" s="17">
        <v>0.29487875674896302</v>
      </c>
      <c r="CA314" s="17"/>
      <c r="CB314" s="17">
        <v>0.31589159198189098</v>
      </c>
      <c r="CC314" s="17">
        <v>0.28964500630895901</v>
      </c>
      <c r="CD314" s="17">
        <v>0.30594255716511898</v>
      </c>
      <c r="CE314" s="17">
        <v>0.29773224347815502</v>
      </c>
      <c r="CF314" s="17">
        <v>0.33029883472687399</v>
      </c>
      <c r="CG314" s="17">
        <v>0.26307627742721901</v>
      </c>
      <c r="CH314" s="17"/>
      <c r="CI314" s="17">
        <v>5.3598100387902303E-2</v>
      </c>
      <c r="CJ314" s="17">
        <v>0.41809744076743499</v>
      </c>
      <c r="CK314" s="17">
        <v>0.28419686003202199</v>
      </c>
      <c r="CL314" s="17">
        <v>0.29033584319667999</v>
      </c>
    </row>
    <row r="315" spans="2:90" x14ac:dyDescent="0.35">
      <c r="B315" t="s">
        <v>225</v>
      </c>
      <c r="C315" s="17">
        <v>0.24613900407943701</v>
      </c>
      <c r="D315" s="17">
        <v>0.23151054967194501</v>
      </c>
      <c r="E315" s="17">
        <v>0.262993542846163</v>
      </c>
      <c r="F315" s="17"/>
      <c r="G315" s="17">
        <v>0.22649814261729201</v>
      </c>
      <c r="H315" s="17">
        <v>0.23988269178677399</v>
      </c>
      <c r="I315" s="17">
        <v>0.19802845401093599</v>
      </c>
      <c r="J315" s="17">
        <v>0.23243847766741901</v>
      </c>
      <c r="K315" s="17">
        <v>0.21213293486191301</v>
      </c>
      <c r="L315" s="17">
        <v>0.27305550348976898</v>
      </c>
      <c r="M315" s="17">
        <v>0.24825042666639</v>
      </c>
      <c r="N315" s="17">
        <v>0.27432852393329799</v>
      </c>
      <c r="O315" s="17">
        <v>0.29918077478956601</v>
      </c>
      <c r="P315" s="17"/>
      <c r="Q315" s="17">
        <v>0.23288288255001</v>
      </c>
      <c r="R315" s="17">
        <v>0.28530561508275698</v>
      </c>
      <c r="S315" s="17">
        <v>0.24282388641619701</v>
      </c>
      <c r="T315" s="17">
        <v>0.243569663498029</v>
      </c>
      <c r="U315" s="17"/>
      <c r="V315" s="17">
        <v>0.22792183545487299</v>
      </c>
      <c r="W315" s="17">
        <v>0.194042089498182</v>
      </c>
      <c r="X315" s="17">
        <v>0.176492920923119</v>
      </c>
      <c r="Y315" s="17">
        <v>0.30726300193082101</v>
      </c>
      <c r="Z315" s="17">
        <v>0.24875439263846699</v>
      </c>
      <c r="AA315" s="17">
        <v>0.29826848954413598</v>
      </c>
      <c r="AB315" s="17">
        <v>0.26942196778363697</v>
      </c>
      <c r="AC315" s="17">
        <v>0.25284313615397502</v>
      </c>
      <c r="AD315" s="17">
        <v>0.26894973532587901</v>
      </c>
      <c r="AE315" s="17"/>
      <c r="AF315" s="17">
        <v>0.24305780565625901</v>
      </c>
      <c r="AG315" s="17">
        <v>0.24002989104530201</v>
      </c>
      <c r="AH315" s="17">
        <v>0.24166605997260401</v>
      </c>
      <c r="AI315" s="17">
        <v>0.24750285643525899</v>
      </c>
      <c r="AJ315" s="17">
        <v>0.247934563331799</v>
      </c>
      <c r="AK315" s="17">
        <v>0.25204205574319999</v>
      </c>
      <c r="AL315" s="17"/>
      <c r="AM315" s="17">
        <v>0.26417260471684201</v>
      </c>
      <c r="AN315" s="17">
        <v>0.29817987707178301</v>
      </c>
      <c r="AO315" s="17">
        <v>0.25990392996740502</v>
      </c>
      <c r="AP315" s="17">
        <v>0.276581497071965</v>
      </c>
      <c r="AQ315" s="17">
        <v>0.245781621378308</v>
      </c>
      <c r="AR315" s="17">
        <v>0.209556628596096</v>
      </c>
      <c r="AS315" s="17">
        <v>0.23771494673010299</v>
      </c>
      <c r="AT315" s="17">
        <v>0.21849759818246101</v>
      </c>
      <c r="AU315" s="17">
        <v>0.20739546352751401</v>
      </c>
      <c r="AV315" s="17">
        <v>0.185011702046254</v>
      </c>
      <c r="AW315" s="17">
        <v>0.28364178721080702</v>
      </c>
      <c r="AX315" s="17">
        <v>0.206468138956347</v>
      </c>
      <c r="AY315" s="17">
        <v>0.26450539211968299</v>
      </c>
      <c r="AZ315" s="17">
        <v>0.32331430549039197</v>
      </c>
      <c r="BA315" s="17">
        <v>0.32070524672718098</v>
      </c>
      <c r="BB315" s="17">
        <v>0.19231560238339199</v>
      </c>
      <c r="BC315" s="17"/>
      <c r="BD315" s="17">
        <v>0.21853068947145399</v>
      </c>
      <c r="BE315" s="17">
        <v>0.23353574701603</v>
      </c>
      <c r="BF315" s="17">
        <v>0.27619904995511302</v>
      </c>
      <c r="BG315" s="17"/>
      <c r="BH315" s="17">
        <v>0.223049861280677</v>
      </c>
      <c r="BI315" s="17">
        <v>0.29186400997277501</v>
      </c>
      <c r="BJ315" s="17">
        <v>0.24351850497896499</v>
      </c>
      <c r="BK315" s="17"/>
      <c r="BL315" s="17">
        <v>0.27140625206032698</v>
      </c>
      <c r="BM315" s="17">
        <v>0.253255641954512</v>
      </c>
      <c r="BN315" s="17">
        <v>0.219521345255902</v>
      </c>
      <c r="BO315" s="17"/>
      <c r="BP315" s="17">
        <v>0.23220036049939399</v>
      </c>
      <c r="BQ315" s="17">
        <v>0.26322057652198599</v>
      </c>
      <c r="BR315" s="17"/>
      <c r="BS315" s="17">
        <v>0.19512318223205399</v>
      </c>
      <c r="BT315" s="17">
        <v>0.21852285420912099</v>
      </c>
      <c r="BU315" s="17">
        <v>0.28181948154956699</v>
      </c>
      <c r="BV315" s="17">
        <v>0.236121143023623</v>
      </c>
      <c r="BW315" s="17"/>
      <c r="BX315" s="17">
        <v>0.213146682948542</v>
      </c>
      <c r="BY315" s="17">
        <v>0.14605606738199101</v>
      </c>
      <c r="BZ315" s="17">
        <v>0.25555763255386499</v>
      </c>
      <c r="CA315" s="17"/>
      <c r="CB315" s="17">
        <v>0.19203602279885801</v>
      </c>
      <c r="CC315" s="17">
        <v>0.190556299883818</v>
      </c>
      <c r="CD315" s="17">
        <v>0.27972169000599301</v>
      </c>
      <c r="CE315" s="17">
        <v>0.22154028736576201</v>
      </c>
      <c r="CF315" s="17">
        <v>0.187270461746012</v>
      </c>
      <c r="CG315" s="17">
        <v>0.40400279591889199</v>
      </c>
      <c r="CH315" s="17"/>
      <c r="CI315" s="17">
        <v>0.174714012904535</v>
      </c>
      <c r="CJ315" s="17">
        <v>5.8467295469484301E-2</v>
      </c>
      <c r="CK315" s="17">
        <v>0.58141826178602996</v>
      </c>
      <c r="CL315" s="17">
        <v>0.283608000460075</v>
      </c>
    </row>
    <row r="316" spans="2:90" x14ac:dyDescent="0.35">
      <c r="B316" t="s">
        <v>226</v>
      </c>
      <c r="C316" s="17">
        <v>0.17203789936507399</v>
      </c>
      <c r="D316" s="17">
        <v>0.16993672926724601</v>
      </c>
      <c r="E316" s="17">
        <v>0.173805196209007</v>
      </c>
      <c r="F316" s="17"/>
      <c r="G316" s="17">
        <v>0.20289511472042199</v>
      </c>
      <c r="H316" s="17">
        <v>0.1917631414913</v>
      </c>
      <c r="I316" s="17">
        <v>0.17826568619487801</v>
      </c>
      <c r="J316" s="17">
        <v>0.14493796078162299</v>
      </c>
      <c r="K316" s="17">
        <v>0.148361943608254</v>
      </c>
      <c r="L316" s="17">
        <v>0.175055955630776</v>
      </c>
      <c r="M316" s="17">
        <v>0.170909171390768</v>
      </c>
      <c r="N316" s="17">
        <v>0.189491159188036</v>
      </c>
      <c r="O316" s="17">
        <v>0.148011894463699</v>
      </c>
      <c r="P316" s="17"/>
      <c r="Q316" s="17">
        <v>0.18330262199078701</v>
      </c>
      <c r="R316" s="17">
        <v>0.20237279156607799</v>
      </c>
      <c r="S316" s="17">
        <v>0.210258906704827</v>
      </c>
      <c r="T316" s="17">
        <v>0.16717348805894799</v>
      </c>
      <c r="U316" s="17"/>
      <c r="V316" s="17">
        <v>0.20344290572084001</v>
      </c>
      <c r="W316" s="17">
        <v>0.20722094173394001</v>
      </c>
      <c r="X316" s="17">
        <v>0.16268448735032601</v>
      </c>
      <c r="Y316" s="17">
        <v>0.15060793779211601</v>
      </c>
      <c r="Z316" s="17">
        <v>0.15662413820235699</v>
      </c>
      <c r="AA316" s="17">
        <v>0.17142619605367801</v>
      </c>
      <c r="AB316" s="17">
        <v>0.16310354859194701</v>
      </c>
      <c r="AC316" s="17">
        <v>0.142284596758809</v>
      </c>
      <c r="AD316" s="17">
        <v>0.143224194459769</v>
      </c>
      <c r="AE316" s="17"/>
      <c r="AF316" s="17">
        <v>0.159382363651114</v>
      </c>
      <c r="AG316" s="17">
        <v>0.13836306519491701</v>
      </c>
      <c r="AH316" s="17">
        <v>0.208089210141537</v>
      </c>
      <c r="AI316" s="17">
        <v>0.16285017368841201</v>
      </c>
      <c r="AJ316" s="17">
        <v>0.19885809933981299</v>
      </c>
      <c r="AK316" s="17">
        <v>0.174180961017632</v>
      </c>
      <c r="AL316" s="17"/>
      <c r="AM316" s="17">
        <v>0.115748565855224</v>
      </c>
      <c r="AN316" s="17">
        <v>0.16735223036552799</v>
      </c>
      <c r="AO316" s="17">
        <v>0.11333157168821199</v>
      </c>
      <c r="AP316" s="17">
        <v>0.171498312012762</v>
      </c>
      <c r="AQ316" s="17">
        <v>0.15912020246075201</v>
      </c>
      <c r="AR316" s="17">
        <v>0.19026788000714701</v>
      </c>
      <c r="AS316" s="17">
        <v>0.13543324657449099</v>
      </c>
      <c r="AT316" s="17">
        <v>0.19528575317994801</v>
      </c>
      <c r="AU316" s="17">
        <v>0.213762849029105</v>
      </c>
      <c r="AV316" s="17">
        <v>0.22766599735718801</v>
      </c>
      <c r="AW316" s="17">
        <v>0.14849719484625701</v>
      </c>
      <c r="AX316" s="17">
        <v>0.169524000630602</v>
      </c>
      <c r="AY316" s="17">
        <v>0.12573194494860401</v>
      </c>
      <c r="AZ316" s="17">
        <v>0.17356972251654801</v>
      </c>
      <c r="BA316" s="17">
        <v>0.25458284475843002</v>
      </c>
      <c r="BB316" s="17">
        <v>0.25747085998827601</v>
      </c>
      <c r="BC316" s="17"/>
      <c r="BD316" s="17">
        <v>0.17811281612966701</v>
      </c>
      <c r="BE316" s="17">
        <v>0.18636612737073499</v>
      </c>
      <c r="BF316" s="17">
        <v>0.15939032054487001</v>
      </c>
      <c r="BG316" s="17"/>
      <c r="BH316" s="17">
        <v>0.16232318659095499</v>
      </c>
      <c r="BI316" s="17">
        <v>0.20533517747916299</v>
      </c>
      <c r="BJ316" s="17">
        <v>0.23865941618877401</v>
      </c>
      <c r="BK316" s="17"/>
      <c r="BL316" s="17">
        <v>0.18552820604684001</v>
      </c>
      <c r="BM316" s="17">
        <v>0.219222840890202</v>
      </c>
      <c r="BN316" s="17">
        <v>0.17576805561065301</v>
      </c>
      <c r="BO316" s="17"/>
      <c r="BP316" s="17">
        <v>0.195398130063132</v>
      </c>
      <c r="BQ316" s="17">
        <v>0.16668348513804801</v>
      </c>
      <c r="BR316" s="17"/>
      <c r="BS316" s="17">
        <v>0.152225194823319</v>
      </c>
      <c r="BT316" s="17">
        <v>0.17110627360653899</v>
      </c>
      <c r="BU316" s="17">
        <v>0.18117414605260401</v>
      </c>
      <c r="BV316" s="17">
        <v>0.175442897763429</v>
      </c>
      <c r="BW316" s="17"/>
      <c r="BX316" s="17">
        <v>0.18458061116810201</v>
      </c>
      <c r="BY316" s="17">
        <v>0.203103307598826</v>
      </c>
      <c r="BZ316" s="17">
        <v>0.16888633240597201</v>
      </c>
      <c r="CA316" s="17"/>
      <c r="CB316" s="17">
        <v>0.16481807208676499</v>
      </c>
      <c r="CC316" s="17">
        <v>0.21506822264905101</v>
      </c>
      <c r="CD316" s="17">
        <v>0.15944734552609599</v>
      </c>
      <c r="CE316" s="17">
        <v>0.196803578161413</v>
      </c>
      <c r="CF316" s="17">
        <v>0.16979648219551599</v>
      </c>
      <c r="CG316" s="17">
        <v>0.12315356715030699</v>
      </c>
      <c r="CH316" s="17"/>
      <c r="CI316" s="17">
        <v>0.34294564395351901</v>
      </c>
      <c r="CJ316" s="17">
        <v>1.72669566779248E-2</v>
      </c>
      <c r="CK316" s="17">
        <v>9.2073095354072598E-2</v>
      </c>
      <c r="CL316" s="17">
        <v>0.24626020480138699</v>
      </c>
    </row>
    <row r="317" spans="2:90" x14ac:dyDescent="0.35">
      <c r="B317" t="s">
        <v>227</v>
      </c>
      <c r="C317" s="17">
        <v>0.10616268199300501</v>
      </c>
      <c r="D317" s="17">
        <v>0.14113506917854701</v>
      </c>
      <c r="E317" s="17">
        <v>7.3186191389777999E-2</v>
      </c>
      <c r="F317" s="17"/>
      <c r="G317" s="17">
        <v>0.12304449864741999</v>
      </c>
      <c r="H317" s="17">
        <v>0.122475773318068</v>
      </c>
      <c r="I317" s="17">
        <v>0.121937379049669</v>
      </c>
      <c r="J317" s="17">
        <v>9.6132670850232693E-2</v>
      </c>
      <c r="K317" s="17">
        <v>8.3619471322962199E-2</v>
      </c>
      <c r="L317" s="17">
        <v>0.103793678750983</v>
      </c>
      <c r="M317" s="17">
        <v>9.4137867921189194E-2</v>
      </c>
      <c r="N317" s="17">
        <v>0.111708831806862</v>
      </c>
      <c r="O317" s="17">
        <v>0.100149067488222</v>
      </c>
      <c r="P317" s="17"/>
      <c r="Q317" s="17">
        <v>0.125259966052642</v>
      </c>
      <c r="R317" s="17">
        <v>0.134147059812456</v>
      </c>
      <c r="S317" s="17">
        <v>0.12977900031414299</v>
      </c>
      <c r="T317" s="17">
        <v>0.10241771756925901</v>
      </c>
      <c r="U317" s="17"/>
      <c r="V317" s="17">
        <v>0.108351097909618</v>
      </c>
      <c r="W317" s="17">
        <v>0.10442707883541701</v>
      </c>
      <c r="X317" s="17">
        <v>0.11191242868597601</v>
      </c>
      <c r="Y317" s="17">
        <v>0.13878407997055001</v>
      </c>
      <c r="Z317" s="17">
        <v>7.3122628325205594E-2</v>
      </c>
      <c r="AA317" s="17">
        <v>9.8948905843992005E-2</v>
      </c>
      <c r="AB317" s="17">
        <v>0.10490564163121099</v>
      </c>
      <c r="AC317" s="17">
        <v>8.7560634495796305E-2</v>
      </c>
      <c r="AD317" s="17">
        <v>0.110959241146905</v>
      </c>
      <c r="AE317" s="17"/>
      <c r="AF317" s="17">
        <v>0.10483477615603901</v>
      </c>
      <c r="AG317" s="17">
        <v>9.5210753958459696E-2</v>
      </c>
      <c r="AH317" s="17">
        <v>0.14993026163564399</v>
      </c>
      <c r="AI317" s="17">
        <v>0.19865048641659999</v>
      </c>
      <c r="AJ317" s="17">
        <v>0.100572187251111</v>
      </c>
      <c r="AK317" s="17">
        <v>9.2097291505600296E-2</v>
      </c>
      <c r="AL317" s="17"/>
      <c r="AM317" s="17">
        <v>0.14449550019277499</v>
      </c>
      <c r="AN317" s="17">
        <v>9.6579201209862894E-2</v>
      </c>
      <c r="AO317" s="17">
        <v>4.4607598613823199E-2</v>
      </c>
      <c r="AP317" s="17">
        <v>4.9692424236256298E-2</v>
      </c>
      <c r="AQ317" s="17">
        <v>9.4728287522880206E-2</v>
      </c>
      <c r="AR317" s="17">
        <v>0.115188080786993</v>
      </c>
      <c r="AS317" s="17">
        <v>0.101153086863622</v>
      </c>
      <c r="AT317" s="17">
        <v>5.6465783314336902E-2</v>
      </c>
      <c r="AU317" s="17">
        <v>0.104176549506306</v>
      </c>
      <c r="AV317" s="17">
        <v>8.8212138136631396E-2</v>
      </c>
      <c r="AW317" s="17">
        <v>0.12716527938595101</v>
      </c>
      <c r="AX317" s="17">
        <v>0.13458864236613299</v>
      </c>
      <c r="AY317" s="17">
        <v>9.5204725808497301E-2</v>
      </c>
      <c r="AZ317" s="17">
        <v>0.14660982133442499</v>
      </c>
      <c r="BA317" s="17">
        <v>0.13077301218731199</v>
      </c>
      <c r="BB317" s="17">
        <v>0.20273250262480899</v>
      </c>
      <c r="BC317" s="17"/>
      <c r="BD317" s="17">
        <v>0.102942355905946</v>
      </c>
      <c r="BE317" s="17">
        <v>0.115868049216393</v>
      </c>
      <c r="BF317" s="17">
        <v>0.10063550030959099</v>
      </c>
      <c r="BG317" s="17"/>
      <c r="BH317" s="17">
        <v>0.106629892882436</v>
      </c>
      <c r="BI317" s="17">
        <v>0.15221045589051099</v>
      </c>
      <c r="BJ317" s="17">
        <v>7.5740182169064002E-2</v>
      </c>
      <c r="BK317" s="17"/>
      <c r="BL317" s="17">
        <v>4.3027573683855701E-2</v>
      </c>
      <c r="BM317" s="17">
        <v>8.5491752895167999E-2</v>
      </c>
      <c r="BN317" s="17">
        <v>0.119935969847994</v>
      </c>
      <c r="BO317" s="17"/>
      <c r="BP317" s="17">
        <v>0.11984594553474399</v>
      </c>
      <c r="BQ317" s="17">
        <v>9.9014304806716705E-2</v>
      </c>
      <c r="BR317" s="17"/>
      <c r="BS317" s="17">
        <v>9.3828350348726594E-2</v>
      </c>
      <c r="BT317" s="17">
        <v>0.10120678484218799</v>
      </c>
      <c r="BU317" s="17">
        <v>7.0366967614842194E-2</v>
      </c>
      <c r="BV317" s="17">
        <v>0.13544427487031899</v>
      </c>
      <c r="BW317" s="17"/>
      <c r="BX317" s="17">
        <v>7.1106854625399799E-2</v>
      </c>
      <c r="BY317" s="17">
        <v>9.6315353004813906E-2</v>
      </c>
      <c r="BZ317" s="17">
        <v>0.110240731338627</v>
      </c>
      <c r="CA317" s="17"/>
      <c r="CB317" s="17">
        <v>9.0021327441087706E-2</v>
      </c>
      <c r="CC317" s="17">
        <v>0.17067044555603</v>
      </c>
      <c r="CD317" s="17">
        <v>6.4141923166066303E-2</v>
      </c>
      <c r="CE317" s="17">
        <v>0.12823761308812001</v>
      </c>
      <c r="CF317" s="17">
        <v>0.13625904051250501</v>
      </c>
      <c r="CG317" s="17">
        <v>6.2189059861405598E-2</v>
      </c>
      <c r="CH317" s="17"/>
      <c r="CI317" s="17">
        <v>0.42435166440151101</v>
      </c>
      <c r="CJ317" s="17">
        <v>0</v>
      </c>
      <c r="CK317" s="17">
        <v>1.18476338463544E-2</v>
      </c>
      <c r="CL317" s="17">
        <v>0.12249369101931901</v>
      </c>
    </row>
    <row r="318" spans="2:90" x14ac:dyDescent="0.35"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</row>
    <row r="319" spans="2:90" x14ac:dyDescent="0.35">
      <c r="B319" s="6" t="s">
        <v>231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</row>
    <row r="320" spans="2:90" x14ac:dyDescent="0.35">
      <c r="B320" s="24" t="s">
        <v>130</v>
      </c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</row>
    <row r="321" spans="2:90" x14ac:dyDescent="0.35">
      <c r="B321" t="s">
        <v>223</v>
      </c>
      <c r="C321" s="17">
        <v>0.33256956057742598</v>
      </c>
      <c r="D321" s="17">
        <v>0.31351993639099601</v>
      </c>
      <c r="E321" s="17">
        <v>0.34751710282343101</v>
      </c>
      <c r="F321" s="17"/>
      <c r="G321" s="17">
        <v>0.33031364814771902</v>
      </c>
      <c r="H321" s="17">
        <v>0.31109558940002302</v>
      </c>
      <c r="I321" s="17">
        <v>0.379282762241265</v>
      </c>
      <c r="J321" s="17">
        <v>0.37488078848991202</v>
      </c>
      <c r="K321" s="17">
        <v>0.377828396257748</v>
      </c>
      <c r="L321" s="17">
        <v>0.327710341883372</v>
      </c>
      <c r="M321" s="17">
        <v>0.32898746328586698</v>
      </c>
      <c r="N321" s="17">
        <v>0.27991653190691401</v>
      </c>
      <c r="O321" s="17">
        <v>0.29412528589258602</v>
      </c>
      <c r="P321" s="17"/>
      <c r="Q321" s="17">
        <v>0.30484400556185598</v>
      </c>
      <c r="R321" s="17">
        <v>0.35889387075115597</v>
      </c>
      <c r="S321" s="17">
        <v>0.32466405462682302</v>
      </c>
      <c r="T321" s="17">
        <v>0.33384107616912201</v>
      </c>
      <c r="U321" s="17"/>
      <c r="V321" s="17">
        <v>0.35209392111139298</v>
      </c>
      <c r="W321" s="17">
        <v>0.34926775856745002</v>
      </c>
      <c r="X321" s="17">
        <v>0.36271892682059398</v>
      </c>
      <c r="Y321" s="17">
        <v>0.30635115535355201</v>
      </c>
      <c r="Z321" s="17">
        <v>0.308064288337009</v>
      </c>
      <c r="AA321" s="17">
        <v>0.308670759550709</v>
      </c>
      <c r="AB321" s="17">
        <v>0.30745239429931698</v>
      </c>
      <c r="AC321" s="17">
        <v>0.33379784036237498</v>
      </c>
      <c r="AD321" s="17">
        <v>0.341708411234525</v>
      </c>
      <c r="AE321" s="17"/>
      <c r="AF321" s="17">
        <v>0.33780360475500298</v>
      </c>
      <c r="AG321" s="17">
        <v>0.34701102284236501</v>
      </c>
      <c r="AH321" s="17">
        <v>0.32034271732994701</v>
      </c>
      <c r="AI321" s="17">
        <v>0.26547520817459502</v>
      </c>
      <c r="AJ321" s="17">
        <v>0.303923641953249</v>
      </c>
      <c r="AK321" s="17">
        <v>0.35060078714971299</v>
      </c>
      <c r="AL321" s="17"/>
      <c r="AM321" s="17">
        <v>0.31225450497003798</v>
      </c>
      <c r="AN321" s="17">
        <v>0.29314281040852302</v>
      </c>
      <c r="AO321" s="17">
        <v>0.37609000981464602</v>
      </c>
      <c r="AP321" s="17">
        <v>0.34485448386364898</v>
      </c>
      <c r="AQ321" s="17">
        <v>0.34845621599809401</v>
      </c>
      <c r="AR321" s="17">
        <v>0.31871809119532202</v>
      </c>
      <c r="AS321" s="17">
        <v>0.336395282564384</v>
      </c>
      <c r="AT321" s="17">
        <v>0.381057852800462</v>
      </c>
      <c r="AU321" s="17">
        <v>0.37000940028084101</v>
      </c>
      <c r="AV321" s="17">
        <v>0.37327030579312598</v>
      </c>
      <c r="AW321" s="17">
        <v>0.28387792134183099</v>
      </c>
      <c r="AX321" s="17">
        <v>0.28102430050452698</v>
      </c>
      <c r="AY321" s="17">
        <v>0.234086941925914</v>
      </c>
      <c r="AZ321" s="17">
        <v>0.34674340617503602</v>
      </c>
      <c r="BA321" s="17">
        <v>0.28521910297456299</v>
      </c>
      <c r="BB321" s="17">
        <v>0.37700503597127599</v>
      </c>
      <c r="BC321" s="17"/>
      <c r="BD321" s="17">
        <v>0.37034516394467898</v>
      </c>
      <c r="BE321" s="17">
        <v>0.30967659897484701</v>
      </c>
      <c r="BF321" s="17">
        <v>0.31614539826431298</v>
      </c>
      <c r="BG321" s="17"/>
      <c r="BH321" s="17">
        <v>0.35410583294033698</v>
      </c>
      <c r="BI321" s="17">
        <v>0.369540487003786</v>
      </c>
      <c r="BJ321" s="17">
        <v>0.212491666928874</v>
      </c>
      <c r="BK321" s="17"/>
      <c r="BL321" s="17">
        <v>0.22325191200754699</v>
      </c>
      <c r="BM321" s="17">
        <v>0.33622473300330502</v>
      </c>
      <c r="BN321" s="17">
        <v>0.31315160209373499</v>
      </c>
      <c r="BO321" s="17"/>
      <c r="BP321" s="17">
        <v>0.30708262760538801</v>
      </c>
      <c r="BQ321" s="17">
        <v>0.31646415846475701</v>
      </c>
      <c r="BR321" s="17"/>
      <c r="BS321" s="17">
        <v>0.45632462755867698</v>
      </c>
      <c r="BT321" s="17">
        <v>0.39270432186600601</v>
      </c>
      <c r="BU321" s="17">
        <v>0.256604203726012</v>
      </c>
      <c r="BV321" s="17">
        <v>0.32051970755784898</v>
      </c>
      <c r="BW321" s="17"/>
      <c r="BX321" s="17">
        <v>0.31076104699824197</v>
      </c>
      <c r="BY321" s="17">
        <v>0.39481989048041</v>
      </c>
      <c r="BZ321" s="17">
        <v>0.330904793905761</v>
      </c>
      <c r="CA321" s="17"/>
      <c r="CB321" s="17">
        <v>0.434005565760537</v>
      </c>
      <c r="CC321" s="17">
        <v>0.40127789643527101</v>
      </c>
      <c r="CD321" s="17">
        <v>0.28037062875097901</v>
      </c>
      <c r="CE321" s="17">
        <v>0.28950654940331499</v>
      </c>
      <c r="CF321" s="17">
        <v>0.45574449067167</v>
      </c>
      <c r="CG321" s="17">
        <v>0.15071082931921301</v>
      </c>
      <c r="CH321" s="17"/>
      <c r="CI321" s="17">
        <v>9.9985750288622097E-2</v>
      </c>
      <c r="CJ321" s="17">
        <v>0.68597657770443998</v>
      </c>
      <c r="CK321" s="17">
        <v>2.1436002020049399E-2</v>
      </c>
      <c r="CL321" s="17">
        <v>0.25913017403637001</v>
      </c>
    </row>
    <row r="322" spans="2:90" x14ac:dyDescent="0.35">
      <c r="B322" t="s">
        <v>224</v>
      </c>
      <c r="C322" s="17">
        <v>0.35462355777624599</v>
      </c>
      <c r="D322" s="17">
        <v>0.34302572733489001</v>
      </c>
      <c r="E322" s="17">
        <v>0.368056699060403</v>
      </c>
      <c r="F322" s="17"/>
      <c r="G322" s="17">
        <v>0.31790777868111703</v>
      </c>
      <c r="H322" s="17">
        <v>0.35971258926161098</v>
      </c>
      <c r="I322" s="17">
        <v>0.30852859392128201</v>
      </c>
      <c r="J322" s="17">
        <v>0.328450136499222</v>
      </c>
      <c r="K322" s="17">
        <v>0.356276994629252</v>
      </c>
      <c r="L322" s="17">
        <v>0.36118368955829999</v>
      </c>
      <c r="M322" s="17">
        <v>0.38282765396743501</v>
      </c>
      <c r="N322" s="17">
        <v>0.38221779565391401</v>
      </c>
      <c r="O322" s="17">
        <v>0.38498818774334298</v>
      </c>
      <c r="P322" s="17"/>
      <c r="Q322" s="17">
        <v>0.407084417141586</v>
      </c>
      <c r="R322" s="17">
        <v>0.35929171550462402</v>
      </c>
      <c r="S322" s="17">
        <v>0.32327467004772698</v>
      </c>
      <c r="T322" s="17">
        <v>0.35505553821506802</v>
      </c>
      <c r="U322" s="17"/>
      <c r="V322" s="17">
        <v>0.32924506707953299</v>
      </c>
      <c r="W322" s="17">
        <v>0.39583593647006898</v>
      </c>
      <c r="X322" s="17">
        <v>0.32970951748475402</v>
      </c>
      <c r="Y322" s="17">
        <v>0.32253519748160397</v>
      </c>
      <c r="Z322" s="17">
        <v>0.34890363323469797</v>
      </c>
      <c r="AA322" s="17">
        <v>0.36198114600437198</v>
      </c>
      <c r="AB322" s="17">
        <v>0.39201439327420701</v>
      </c>
      <c r="AC322" s="17">
        <v>0.37531914967945601</v>
      </c>
      <c r="AD322" s="17">
        <v>0.34387980434339399</v>
      </c>
      <c r="AE322" s="17"/>
      <c r="AF322" s="17">
        <v>0.33719589189348498</v>
      </c>
      <c r="AG322" s="17">
        <v>0.36801647090859602</v>
      </c>
      <c r="AH322" s="17">
        <v>0.37923099567456098</v>
      </c>
      <c r="AI322" s="17">
        <v>0.27535151121255103</v>
      </c>
      <c r="AJ322" s="17">
        <v>0.35167673085907097</v>
      </c>
      <c r="AK322" s="17">
        <v>0.36606273275071199</v>
      </c>
      <c r="AL322" s="17"/>
      <c r="AM322" s="17">
        <v>0.27122060790690999</v>
      </c>
      <c r="AN322" s="17">
        <v>0.31775077236510701</v>
      </c>
      <c r="AO322" s="17">
        <v>0.30475789166334</v>
      </c>
      <c r="AP322" s="17">
        <v>0.29740186935033103</v>
      </c>
      <c r="AQ322" s="17">
        <v>0.35915095324631302</v>
      </c>
      <c r="AR322" s="17">
        <v>0.35643546887059102</v>
      </c>
      <c r="AS322" s="17">
        <v>0.34359648268627602</v>
      </c>
      <c r="AT322" s="17">
        <v>0.34932405557537599</v>
      </c>
      <c r="AU322" s="17">
        <v>0.36290818739340402</v>
      </c>
      <c r="AV322" s="17">
        <v>0.37421271520893801</v>
      </c>
      <c r="AW322" s="17">
        <v>0.41807799061867701</v>
      </c>
      <c r="AX322" s="17">
        <v>0.368304406957502</v>
      </c>
      <c r="AY322" s="17">
        <v>0.42501835921787801</v>
      </c>
      <c r="AZ322" s="17">
        <v>0.36738274807638999</v>
      </c>
      <c r="BA322" s="17">
        <v>0.42360186809683198</v>
      </c>
      <c r="BB322" s="17">
        <v>0.37033742408174097</v>
      </c>
      <c r="BC322" s="17"/>
      <c r="BD322" s="17">
        <v>0.36533404597281999</v>
      </c>
      <c r="BE322" s="17">
        <v>0.33593019500214699</v>
      </c>
      <c r="BF322" s="17">
        <v>0.366943284731514</v>
      </c>
      <c r="BG322" s="17"/>
      <c r="BH322" s="17">
        <v>0.35738973878646302</v>
      </c>
      <c r="BI322" s="17">
        <v>0.31996066208403001</v>
      </c>
      <c r="BJ322" s="17">
        <v>0.43259043600257602</v>
      </c>
      <c r="BK322" s="17"/>
      <c r="BL322" s="17">
        <v>0.40372950988654299</v>
      </c>
      <c r="BM322" s="17">
        <v>0.416334768964428</v>
      </c>
      <c r="BN322" s="17">
        <v>0.40423629392923999</v>
      </c>
      <c r="BO322" s="17"/>
      <c r="BP322" s="17">
        <v>0.399049878407787</v>
      </c>
      <c r="BQ322" s="17">
        <v>0.339348973707218</v>
      </c>
      <c r="BR322" s="17"/>
      <c r="BS322" s="17">
        <v>0.34159644949652801</v>
      </c>
      <c r="BT322" s="17">
        <v>0.344621773013703</v>
      </c>
      <c r="BU322" s="17">
        <v>0.408742348042963</v>
      </c>
      <c r="BV322" s="17">
        <v>0.33971199799148899</v>
      </c>
      <c r="BW322" s="17"/>
      <c r="BX322" s="17">
        <v>0.40780485122248</v>
      </c>
      <c r="BY322" s="17">
        <v>0.31857656080177099</v>
      </c>
      <c r="BZ322" s="17">
        <v>0.35157006725939699</v>
      </c>
      <c r="CA322" s="17"/>
      <c r="CB322" s="17">
        <v>0.37976779162969598</v>
      </c>
      <c r="CC322" s="17">
        <v>0.35828172470537301</v>
      </c>
      <c r="CD322" s="17">
        <v>0.352532689421311</v>
      </c>
      <c r="CE322" s="17">
        <v>0.38678061013679499</v>
      </c>
      <c r="CF322" s="17">
        <v>0.354452815404521</v>
      </c>
      <c r="CG322" s="17">
        <v>0.28738088417465102</v>
      </c>
      <c r="CH322" s="17"/>
      <c r="CI322" s="17">
        <v>0.21967098700898</v>
      </c>
      <c r="CJ322" s="17">
        <v>0.27157648869881101</v>
      </c>
      <c r="CK322" s="17">
        <v>0.207915655554861</v>
      </c>
      <c r="CL322" s="17">
        <v>0.47292899118169701</v>
      </c>
    </row>
    <row r="323" spans="2:90" x14ac:dyDescent="0.35">
      <c r="B323" t="s">
        <v>225</v>
      </c>
      <c r="C323" s="17">
        <v>0.248466894082089</v>
      </c>
      <c r="D323" s="17">
        <v>0.259545864369368</v>
      </c>
      <c r="E323" s="17">
        <v>0.239208807524805</v>
      </c>
      <c r="F323" s="17"/>
      <c r="G323" s="17">
        <v>0.30887353319316502</v>
      </c>
      <c r="H323" s="17">
        <v>0.244653822358958</v>
      </c>
      <c r="I323" s="17">
        <v>0.25827255019578099</v>
      </c>
      <c r="J323" s="17">
        <v>0.222032129443473</v>
      </c>
      <c r="K323" s="17">
        <v>0.21967617536755801</v>
      </c>
      <c r="L323" s="17">
        <v>0.259260487576633</v>
      </c>
      <c r="M323" s="17">
        <v>0.22109417749194701</v>
      </c>
      <c r="N323" s="17">
        <v>0.27138248940193099</v>
      </c>
      <c r="O323" s="17">
        <v>0.232397017533574</v>
      </c>
      <c r="P323" s="17"/>
      <c r="Q323" s="17">
        <v>0.23178355730369901</v>
      </c>
      <c r="R323" s="17">
        <v>0.22428222284664401</v>
      </c>
      <c r="S323" s="17">
        <v>0.28921146270016501</v>
      </c>
      <c r="T323" s="17">
        <v>0.24658715405461001</v>
      </c>
      <c r="U323" s="17"/>
      <c r="V323" s="17">
        <v>0.253243316376214</v>
      </c>
      <c r="W323" s="17">
        <v>0.21136740104912399</v>
      </c>
      <c r="X323" s="17">
        <v>0.238122878511007</v>
      </c>
      <c r="Y323" s="17">
        <v>0.30754065298226801</v>
      </c>
      <c r="Z323" s="17">
        <v>0.26377118437052699</v>
      </c>
      <c r="AA323" s="17">
        <v>0.26397411507052498</v>
      </c>
      <c r="AB323" s="17">
        <v>0.23607040305037</v>
      </c>
      <c r="AC323" s="17">
        <v>0.205481902034759</v>
      </c>
      <c r="AD323" s="17">
        <v>0.24792183508089299</v>
      </c>
      <c r="AE323" s="17"/>
      <c r="AF323" s="17">
        <v>0.27864251048914501</v>
      </c>
      <c r="AG323" s="17">
        <v>0.221539234812311</v>
      </c>
      <c r="AH323" s="17">
        <v>0.22960822891670901</v>
      </c>
      <c r="AI323" s="17">
        <v>0.37350539673307398</v>
      </c>
      <c r="AJ323" s="17">
        <v>0.26553813264599802</v>
      </c>
      <c r="AK323" s="17">
        <v>0.21969689479249699</v>
      </c>
      <c r="AL323" s="17"/>
      <c r="AM323" s="17">
        <v>0.34484450228986002</v>
      </c>
      <c r="AN323" s="17">
        <v>0.28188643729261498</v>
      </c>
      <c r="AO323" s="17">
        <v>0.25974880879565498</v>
      </c>
      <c r="AP323" s="17">
        <v>0.30841106980128402</v>
      </c>
      <c r="AQ323" s="17">
        <v>0.22312669560853099</v>
      </c>
      <c r="AR323" s="17">
        <v>0.25226653861516701</v>
      </c>
      <c r="AS323" s="17">
        <v>0.288192603446847</v>
      </c>
      <c r="AT323" s="17">
        <v>0.212064964930616</v>
      </c>
      <c r="AU323" s="17">
        <v>0.22388533847216599</v>
      </c>
      <c r="AV323" s="17">
        <v>0.213049940588316</v>
      </c>
      <c r="AW323" s="17">
        <v>0.18808872315995201</v>
      </c>
      <c r="AX323" s="17">
        <v>0.25611209489207398</v>
      </c>
      <c r="AY323" s="17">
        <v>0.26715935297077098</v>
      </c>
      <c r="AZ323" s="17">
        <v>0.25688907907792602</v>
      </c>
      <c r="BA323" s="17">
        <v>0.23731311593423399</v>
      </c>
      <c r="BB323" s="17">
        <v>0.17095809072798199</v>
      </c>
      <c r="BC323" s="17"/>
      <c r="BD323" s="17">
        <v>0.20902146844942601</v>
      </c>
      <c r="BE323" s="17">
        <v>0.28891619546157599</v>
      </c>
      <c r="BF323" s="17">
        <v>0.246338335962731</v>
      </c>
      <c r="BG323" s="17"/>
      <c r="BH323" s="17">
        <v>0.228679456974519</v>
      </c>
      <c r="BI323" s="17">
        <v>0.24884692006394599</v>
      </c>
      <c r="BJ323" s="17">
        <v>0.257898372827779</v>
      </c>
      <c r="BK323" s="17"/>
      <c r="BL323" s="17">
        <v>0.26657872076234401</v>
      </c>
      <c r="BM323" s="17">
        <v>0.18295011290866101</v>
      </c>
      <c r="BN323" s="17">
        <v>0.217095355267133</v>
      </c>
      <c r="BO323" s="17"/>
      <c r="BP323" s="17">
        <v>0.22309905699135499</v>
      </c>
      <c r="BQ323" s="17">
        <v>0.27553261521379402</v>
      </c>
      <c r="BR323" s="17"/>
      <c r="BS323" s="17">
        <v>0.16382828690667101</v>
      </c>
      <c r="BT323" s="17">
        <v>0.210684838645357</v>
      </c>
      <c r="BU323" s="17">
        <v>0.27318889787155998</v>
      </c>
      <c r="BV323" s="17">
        <v>0.26211465079269097</v>
      </c>
      <c r="BW323" s="17"/>
      <c r="BX323" s="17">
        <v>0.20924989009594899</v>
      </c>
      <c r="BY323" s="17">
        <v>0.24700723558971199</v>
      </c>
      <c r="BZ323" s="17">
        <v>0.2524417598059</v>
      </c>
      <c r="CA323" s="17"/>
      <c r="CB323" s="17">
        <v>0.16082598741232401</v>
      </c>
      <c r="CC323" s="17">
        <v>0.202748923169214</v>
      </c>
      <c r="CD323" s="17">
        <v>0.29523293808609402</v>
      </c>
      <c r="CE323" s="17">
        <v>0.245341181825908</v>
      </c>
      <c r="CF323" s="17">
        <v>0.14396106534653899</v>
      </c>
      <c r="CG323" s="17">
        <v>0.43023603707775099</v>
      </c>
      <c r="CH323" s="17"/>
      <c r="CI323" s="17">
        <v>0.44026889055993801</v>
      </c>
      <c r="CJ323" s="17">
        <v>4.2446933596748899E-2</v>
      </c>
      <c r="CK323" s="17">
        <v>0.62647119015045205</v>
      </c>
      <c r="CL323" s="17">
        <v>0.226330351310981</v>
      </c>
    </row>
    <row r="324" spans="2:90" x14ac:dyDescent="0.35">
      <c r="B324" t="s">
        <v>226</v>
      </c>
      <c r="C324" s="17">
        <v>5.30675773273592E-2</v>
      </c>
      <c r="D324" s="17">
        <v>6.7733470219628195E-2</v>
      </c>
      <c r="E324" s="17">
        <v>3.8635040635376802E-2</v>
      </c>
      <c r="F324" s="17"/>
      <c r="G324" s="17">
        <v>4.1271417133274299E-2</v>
      </c>
      <c r="H324" s="17">
        <v>6.8867852377330993E-2</v>
      </c>
      <c r="I324" s="17">
        <v>4.0533915291075702E-2</v>
      </c>
      <c r="J324" s="17">
        <v>5.8791627634629001E-2</v>
      </c>
      <c r="K324" s="17">
        <v>3.8743472495207598E-2</v>
      </c>
      <c r="L324" s="17">
        <v>4.1223113557308698E-2</v>
      </c>
      <c r="M324" s="17">
        <v>5.4867837934001101E-2</v>
      </c>
      <c r="N324" s="17">
        <v>6.5661676806647501E-2</v>
      </c>
      <c r="O324" s="17">
        <v>6.5152807496391102E-2</v>
      </c>
      <c r="P324" s="17"/>
      <c r="Q324" s="17">
        <v>4.6991323035322399E-2</v>
      </c>
      <c r="R324" s="17">
        <v>5.13055334770222E-2</v>
      </c>
      <c r="S324" s="17">
        <v>4.4572846944326297E-2</v>
      </c>
      <c r="T324" s="17">
        <v>5.4800362754171099E-2</v>
      </c>
      <c r="U324" s="17"/>
      <c r="V324" s="17">
        <v>5.5339338054293398E-2</v>
      </c>
      <c r="W324" s="17">
        <v>2.9009010974786101E-2</v>
      </c>
      <c r="X324" s="17">
        <v>6.2729840658627203E-2</v>
      </c>
      <c r="Y324" s="17">
        <v>5.0696417831761501E-2</v>
      </c>
      <c r="Z324" s="17">
        <v>6.4184636453727198E-2</v>
      </c>
      <c r="AA324" s="17">
        <v>5.11326904079904E-2</v>
      </c>
      <c r="AB324" s="17">
        <v>4.5644489276711303E-2</v>
      </c>
      <c r="AC324" s="17">
        <v>8.5401107923410199E-2</v>
      </c>
      <c r="AD324" s="17">
        <v>6.2457496350339203E-2</v>
      </c>
      <c r="AE324" s="17"/>
      <c r="AF324" s="17">
        <v>3.8502714918742999E-2</v>
      </c>
      <c r="AG324" s="17">
        <v>5.6493366785924003E-2</v>
      </c>
      <c r="AH324" s="17">
        <v>5.1870299062096198E-2</v>
      </c>
      <c r="AI324" s="17">
        <v>6.5136196444934902E-2</v>
      </c>
      <c r="AJ324" s="17">
        <v>6.5975398393564297E-2</v>
      </c>
      <c r="AK324" s="17">
        <v>5.1947958757153398E-2</v>
      </c>
      <c r="AL324" s="17"/>
      <c r="AM324" s="17">
        <v>4.0871622721539103E-2</v>
      </c>
      <c r="AN324" s="17">
        <v>8.1188004746304596E-2</v>
      </c>
      <c r="AO324" s="17">
        <v>4.9806727905410797E-2</v>
      </c>
      <c r="AP324" s="17">
        <v>4.5371545464523599E-2</v>
      </c>
      <c r="AQ324" s="17">
        <v>5.8492468457273503E-2</v>
      </c>
      <c r="AR324" s="17">
        <v>4.31427699694946E-2</v>
      </c>
      <c r="AS324" s="17">
        <v>3.1815631302493499E-2</v>
      </c>
      <c r="AT324" s="17">
        <v>5.7553126693545599E-2</v>
      </c>
      <c r="AU324" s="17">
        <v>4.31970738535883E-2</v>
      </c>
      <c r="AV324" s="17">
        <v>3.09691647409874E-2</v>
      </c>
      <c r="AW324" s="17">
        <v>0.107395970964606</v>
      </c>
      <c r="AX324" s="17">
        <v>8.5987718244643102E-2</v>
      </c>
      <c r="AY324" s="17">
        <v>7.3735345885436399E-2</v>
      </c>
      <c r="AZ324" s="17">
        <v>0</v>
      </c>
      <c r="BA324" s="17">
        <v>5.3865912994370803E-2</v>
      </c>
      <c r="BB324" s="17">
        <v>7.5280875482523199E-2</v>
      </c>
      <c r="BC324" s="17"/>
      <c r="BD324" s="17">
        <v>4.8245087147725498E-2</v>
      </c>
      <c r="BE324" s="17">
        <v>5.6409810337900698E-2</v>
      </c>
      <c r="BF324" s="17">
        <v>5.5113731568184603E-2</v>
      </c>
      <c r="BG324" s="17"/>
      <c r="BH324" s="17">
        <v>5.0640952628567798E-2</v>
      </c>
      <c r="BI324" s="17">
        <v>5.1788191475896202E-2</v>
      </c>
      <c r="BJ324" s="17">
        <v>7.9640892655279502E-2</v>
      </c>
      <c r="BK324" s="17"/>
      <c r="BL324" s="17">
        <v>9.2882754956961897E-2</v>
      </c>
      <c r="BM324" s="17">
        <v>5.9515733467410598E-2</v>
      </c>
      <c r="BN324" s="17">
        <v>6.3772902603317902E-2</v>
      </c>
      <c r="BO324" s="17"/>
      <c r="BP324" s="17">
        <v>6.5480100658286106E-2</v>
      </c>
      <c r="BQ324" s="17">
        <v>5.4320474259110199E-2</v>
      </c>
      <c r="BR324" s="17"/>
      <c r="BS324" s="17">
        <v>2.9214394201521901E-2</v>
      </c>
      <c r="BT324" s="17">
        <v>4.0648070330253701E-2</v>
      </c>
      <c r="BU324" s="17">
        <v>5.7284483459096598E-2</v>
      </c>
      <c r="BV324" s="17">
        <v>6.21624864028869E-2</v>
      </c>
      <c r="BW324" s="17"/>
      <c r="BX324" s="17">
        <v>6.8126915152908502E-2</v>
      </c>
      <c r="BY324" s="17">
        <v>2.57732838779864E-2</v>
      </c>
      <c r="BZ324" s="17">
        <v>5.32529147682506E-2</v>
      </c>
      <c r="CA324" s="17"/>
      <c r="CB324" s="17">
        <v>2.3839921831610301E-2</v>
      </c>
      <c r="CC324" s="17">
        <v>3.1228099016169499E-2</v>
      </c>
      <c r="CD324" s="17">
        <v>5.3093617514784898E-2</v>
      </c>
      <c r="CE324" s="17">
        <v>6.9051547614825098E-2</v>
      </c>
      <c r="CF324" s="17">
        <v>3.3278024224737003E-2</v>
      </c>
      <c r="CG324" s="17">
        <v>0.112900274134711</v>
      </c>
      <c r="CH324" s="17"/>
      <c r="CI324" s="17">
        <v>0.16693976006396199</v>
      </c>
      <c r="CJ324" s="17">
        <v>0</v>
      </c>
      <c r="CK324" s="17">
        <v>0.12522655488919601</v>
      </c>
      <c r="CL324" s="17">
        <v>3.96122691670431E-2</v>
      </c>
    </row>
    <row r="325" spans="2:90" x14ac:dyDescent="0.35">
      <c r="B325" t="s">
        <v>227</v>
      </c>
      <c r="C325" s="17">
        <v>1.12724102368802E-2</v>
      </c>
      <c r="D325" s="17">
        <v>1.6175001685117801E-2</v>
      </c>
      <c r="E325" s="17">
        <v>6.58234995598409E-3</v>
      </c>
      <c r="F325" s="17"/>
      <c r="G325" s="17">
        <v>1.6336228447245301E-3</v>
      </c>
      <c r="H325" s="17">
        <v>1.56701466020755E-2</v>
      </c>
      <c r="I325" s="17">
        <v>1.33821783505968E-2</v>
      </c>
      <c r="J325" s="17">
        <v>1.5845317932763399E-2</v>
      </c>
      <c r="K325" s="17">
        <v>7.4749612502345002E-3</v>
      </c>
      <c r="L325" s="17">
        <v>1.06223674243859E-2</v>
      </c>
      <c r="M325" s="17">
        <v>1.222286732075E-2</v>
      </c>
      <c r="N325" s="17">
        <v>8.2150623059315899E-4</v>
      </c>
      <c r="O325" s="17">
        <v>2.3336701334106199E-2</v>
      </c>
      <c r="P325" s="17"/>
      <c r="Q325" s="17">
        <v>9.2966969575372198E-3</v>
      </c>
      <c r="R325" s="17">
        <v>6.2266574205543102E-3</v>
      </c>
      <c r="S325" s="17">
        <v>1.8276965680958501E-2</v>
      </c>
      <c r="T325" s="17">
        <v>9.7158688070289791E-3</v>
      </c>
      <c r="U325" s="17"/>
      <c r="V325" s="17">
        <v>1.00783573785675E-2</v>
      </c>
      <c r="W325" s="17">
        <v>1.45198929385708E-2</v>
      </c>
      <c r="X325" s="17">
        <v>6.7188365250174702E-3</v>
      </c>
      <c r="Y325" s="17">
        <v>1.28765763508149E-2</v>
      </c>
      <c r="Z325" s="17">
        <v>1.5076257604039E-2</v>
      </c>
      <c r="AA325" s="17">
        <v>1.42412889664027E-2</v>
      </c>
      <c r="AB325" s="17">
        <v>1.8818320099394499E-2</v>
      </c>
      <c r="AC325" s="17">
        <v>0</v>
      </c>
      <c r="AD325" s="17">
        <v>4.0324529908483302E-3</v>
      </c>
      <c r="AE325" s="17"/>
      <c r="AF325" s="17">
        <v>7.8552779436234493E-3</v>
      </c>
      <c r="AG325" s="17">
        <v>6.9399046508036803E-3</v>
      </c>
      <c r="AH325" s="17">
        <v>1.89477590166869E-2</v>
      </c>
      <c r="AI325" s="17">
        <v>2.0531687434845299E-2</v>
      </c>
      <c r="AJ325" s="17">
        <v>1.2886096148118699E-2</v>
      </c>
      <c r="AK325" s="17">
        <v>1.1691626549925499E-2</v>
      </c>
      <c r="AL325" s="17"/>
      <c r="AM325" s="17">
        <v>3.0808762111653499E-2</v>
      </c>
      <c r="AN325" s="17">
        <v>2.6031975187451099E-2</v>
      </c>
      <c r="AO325" s="17">
        <v>9.59656182094803E-3</v>
      </c>
      <c r="AP325" s="17">
        <v>3.9610315202112303E-3</v>
      </c>
      <c r="AQ325" s="17">
        <v>1.07736666897879E-2</v>
      </c>
      <c r="AR325" s="17">
        <v>2.94371313494243E-2</v>
      </c>
      <c r="AS325" s="17">
        <v>0</v>
      </c>
      <c r="AT325" s="17">
        <v>0</v>
      </c>
      <c r="AU325" s="17">
        <v>0</v>
      </c>
      <c r="AV325" s="17">
        <v>8.4978736686326002E-3</v>
      </c>
      <c r="AW325" s="17">
        <v>2.5593939149348402E-3</v>
      </c>
      <c r="AX325" s="17">
        <v>8.5714794012537298E-3</v>
      </c>
      <c r="AY325" s="17">
        <v>0</v>
      </c>
      <c r="AZ325" s="17">
        <v>2.8984766670646998E-2</v>
      </c>
      <c r="BA325" s="17">
        <v>0</v>
      </c>
      <c r="BB325" s="17">
        <v>6.4185737364776197E-3</v>
      </c>
      <c r="BC325" s="17"/>
      <c r="BD325" s="17">
        <v>7.0542344853488604E-3</v>
      </c>
      <c r="BE325" s="17">
        <v>9.0672002235294494E-3</v>
      </c>
      <c r="BF325" s="17">
        <v>1.54592494732569E-2</v>
      </c>
      <c r="BG325" s="17"/>
      <c r="BH325" s="17">
        <v>9.1840186701134998E-3</v>
      </c>
      <c r="BI325" s="17">
        <v>9.8637393723420893E-3</v>
      </c>
      <c r="BJ325" s="17">
        <v>1.7378631585491001E-2</v>
      </c>
      <c r="BK325" s="17"/>
      <c r="BL325" s="17">
        <v>1.35571023866037E-2</v>
      </c>
      <c r="BM325" s="17">
        <v>4.9746516561955901E-3</v>
      </c>
      <c r="BN325" s="17">
        <v>1.7438461065741599E-3</v>
      </c>
      <c r="BO325" s="17"/>
      <c r="BP325" s="17">
        <v>5.2883363371843302E-3</v>
      </c>
      <c r="BQ325" s="17">
        <v>1.4333778355120501E-2</v>
      </c>
      <c r="BR325" s="17"/>
      <c r="BS325" s="17">
        <v>9.0362418366012904E-3</v>
      </c>
      <c r="BT325" s="17">
        <v>1.1340996144680499E-2</v>
      </c>
      <c r="BU325" s="17">
        <v>4.1800669003696101E-3</v>
      </c>
      <c r="BV325" s="17">
        <v>1.54911572550844E-2</v>
      </c>
      <c r="BW325" s="17"/>
      <c r="BX325" s="17">
        <v>4.0572965304196996E-3</v>
      </c>
      <c r="BY325" s="17">
        <v>1.3823029250120199E-2</v>
      </c>
      <c r="BZ325" s="17">
        <v>1.1830464260691001E-2</v>
      </c>
      <c r="CA325" s="17"/>
      <c r="CB325" s="17">
        <v>1.5607333658330101E-3</v>
      </c>
      <c r="CC325" s="17">
        <v>6.4633566739721298E-3</v>
      </c>
      <c r="CD325" s="17">
        <v>1.87701262268305E-2</v>
      </c>
      <c r="CE325" s="17">
        <v>9.3201110191579208E-3</v>
      </c>
      <c r="CF325" s="17">
        <v>1.25636043525336E-2</v>
      </c>
      <c r="CG325" s="17">
        <v>1.87719752936748E-2</v>
      </c>
      <c r="CH325" s="17"/>
      <c r="CI325" s="17">
        <v>7.3134612078496905E-2</v>
      </c>
      <c r="CJ325" s="17">
        <v>0</v>
      </c>
      <c r="CK325" s="17">
        <v>1.8950597385441099E-2</v>
      </c>
      <c r="CL325" s="17">
        <v>1.9982143039085801E-3</v>
      </c>
    </row>
    <row r="326" spans="2:90" x14ac:dyDescent="0.35"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</row>
    <row r="327" spans="2:90" x14ac:dyDescent="0.35">
      <c r="B327" s="6" t="s">
        <v>232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</row>
    <row r="328" spans="2:90" x14ac:dyDescent="0.35">
      <c r="B328" s="24" t="s">
        <v>130</v>
      </c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</row>
    <row r="329" spans="2:90" x14ac:dyDescent="0.35">
      <c r="B329" t="s">
        <v>223</v>
      </c>
      <c r="C329" s="17">
        <v>0.31568417279753302</v>
      </c>
      <c r="D329" s="17">
        <v>0.304305633738503</v>
      </c>
      <c r="E329" s="17">
        <v>0.32174211578058298</v>
      </c>
      <c r="F329" s="17"/>
      <c r="G329" s="17">
        <v>0.28008291965493398</v>
      </c>
      <c r="H329" s="17">
        <v>0.31228841442975303</v>
      </c>
      <c r="I329" s="17">
        <v>0.37122524279431202</v>
      </c>
      <c r="J329" s="17">
        <v>0.334336878017582</v>
      </c>
      <c r="K329" s="17">
        <v>0.284044501408031</v>
      </c>
      <c r="L329" s="17">
        <v>0.32078840818017601</v>
      </c>
      <c r="M329" s="17">
        <v>0.36355886522079001</v>
      </c>
      <c r="N329" s="17">
        <v>0.26742967838387099</v>
      </c>
      <c r="O329" s="17">
        <v>0.31034157416646102</v>
      </c>
      <c r="P329" s="17"/>
      <c r="Q329" s="17">
        <v>0.28592504348834602</v>
      </c>
      <c r="R329" s="17">
        <v>0.27506197580866198</v>
      </c>
      <c r="S329" s="17">
        <v>0.343287058436056</v>
      </c>
      <c r="T329" s="17">
        <v>0.322089793562718</v>
      </c>
      <c r="U329" s="17"/>
      <c r="V329" s="17">
        <v>0.28435435311665802</v>
      </c>
      <c r="W329" s="17">
        <v>0.31284964996881298</v>
      </c>
      <c r="X329" s="17">
        <v>0.32120480257873701</v>
      </c>
      <c r="Y329" s="17">
        <v>0.34172044167686699</v>
      </c>
      <c r="Z329" s="17">
        <v>0.32092240080809697</v>
      </c>
      <c r="AA329" s="17">
        <v>0.33481740159680501</v>
      </c>
      <c r="AB329" s="17">
        <v>0.31338566624094699</v>
      </c>
      <c r="AC329" s="17">
        <v>0.29547943055778703</v>
      </c>
      <c r="AD329" s="17">
        <v>0.32223905719183399</v>
      </c>
      <c r="AE329" s="17"/>
      <c r="AF329" s="17">
        <v>0.32363657903945398</v>
      </c>
      <c r="AG329" s="17">
        <v>0.34916066949538499</v>
      </c>
      <c r="AH329" s="17">
        <v>0.282361904426292</v>
      </c>
      <c r="AI329" s="17">
        <v>0.297159242729849</v>
      </c>
      <c r="AJ329" s="17">
        <v>0.282269473907239</v>
      </c>
      <c r="AK329" s="17">
        <v>0.32310387827293002</v>
      </c>
      <c r="AL329" s="17"/>
      <c r="AM329" s="17">
        <v>0.31742835387024099</v>
      </c>
      <c r="AN329" s="17">
        <v>0.29936845019193797</v>
      </c>
      <c r="AO329" s="17">
        <v>0.346820525284809</v>
      </c>
      <c r="AP329" s="17">
        <v>0.31697345192330001</v>
      </c>
      <c r="AQ329" s="17">
        <v>0.326061504329551</v>
      </c>
      <c r="AR329" s="17">
        <v>0.292686033325883</v>
      </c>
      <c r="AS329" s="17">
        <v>0.29046907313139803</v>
      </c>
      <c r="AT329" s="17">
        <v>0.28927116473553399</v>
      </c>
      <c r="AU329" s="17">
        <v>0.32500600110378203</v>
      </c>
      <c r="AV329" s="17">
        <v>0.35613815760073497</v>
      </c>
      <c r="AW329" s="17">
        <v>0.34139170589801299</v>
      </c>
      <c r="AX329" s="17">
        <v>0.397309668588544</v>
      </c>
      <c r="AY329" s="17">
        <v>0.290241396824373</v>
      </c>
      <c r="AZ329" s="17">
        <v>0.28798162538384398</v>
      </c>
      <c r="BA329" s="17">
        <v>0.16597372726312801</v>
      </c>
      <c r="BB329" s="17">
        <v>0.306890849511815</v>
      </c>
      <c r="BC329" s="17"/>
      <c r="BD329" s="17">
        <v>0.29732762109924399</v>
      </c>
      <c r="BE329" s="17">
        <v>0.31080237171375102</v>
      </c>
      <c r="BF329" s="17">
        <v>0.33526343804134501</v>
      </c>
      <c r="BG329" s="17"/>
      <c r="BH329" s="17">
        <v>0.33876601803636203</v>
      </c>
      <c r="BI329" s="17">
        <v>0.26867462799084602</v>
      </c>
      <c r="BJ329" s="17">
        <v>0.28571005412029599</v>
      </c>
      <c r="BK329" s="17"/>
      <c r="BL329" s="17">
        <v>0.27092181877148802</v>
      </c>
      <c r="BM329" s="17">
        <v>0.35021241068894299</v>
      </c>
      <c r="BN329" s="17">
        <v>0.34679301518514499</v>
      </c>
      <c r="BO329" s="17"/>
      <c r="BP329" s="17">
        <v>0.32452831279879502</v>
      </c>
      <c r="BQ329" s="17">
        <v>0.31908904104924501</v>
      </c>
      <c r="BR329" s="17"/>
      <c r="BS329" s="17">
        <v>0.392825227154187</v>
      </c>
      <c r="BT329" s="17">
        <v>0.30902744615155098</v>
      </c>
      <c r="BU329" s="17">
        <v>0.29001045250333002</v>
      </c>
      <c r="BV329" s="17">
        <v>0.32255916457775402</v>
      </c>
      <c r="BW329" s="17"/>
      <c r="BX329" s="17">
        <v>0.32753413395636399</v>
      </c>
      <c r="BY329" s="17">
        <v>0.42047164505536599</v>
      </c>
      <c r="BZ329" s="17">
        <v>0.30807099068113197</v>
      </c>
      <c r="CA329" s="17"/>
      <c r="CB329" s="17">
        <v>0.408274127077211</v>
      </c>
      <c r="CC329" s="17">
        <v>0.353939576258955</v>
      </c>
      <c r="CD329" s="17">
        <v>0.30488129874873898</v>
      </c>
      <c r="CE329" s="17">
        <v>0.28020962451904202</v>
      </c>
      <c r="CF329" s="17">
        <v>0.40162241285271699</v>
      </c>
      <c r="CG329" s="17">
        <v>0.142072704275719</v>
      </c>
      <c r="CH329" s="17"/>
      <c r="CI329" s="17">
        <v>5.64356534293231E-2</v>
      </c>
      <c r="CJ329" s="17">
        <v>0.64460106512397497</v>
      </c>
      <c r="CK329" s="17">
        <v>1.73109864829443E-2</v>
      </c>
      <c r="CL329" s="17">
        <v>0.25927446856444403</v>
      </c>
    </row>
    <row r="330" spans="2:90" x14ac:dyDescent="0.35">
      <c r="B330" t="s">
        <v>224</v>
      </c>
      <c r="C330" s="17">
        <v>0.35238579588936397</v>
      </c>
      <c r="D330" s="17">
        <v>0.35180653833616199</v>
      </c>
      <c r="E330" s="17">
        <v>0.35416335056348602</v>
      </c>
      <c r="F330" s="17"/>
      <c r="G330" s="17">
        <v>0.37512814885582502</v>
      </c>
      <c r="H330" s="17">
        <v>0.34234886690600902</v>
      </c>
      <c r="I330" s="17">
        <v>0.32752097363047</v>
      </c>
      <c r="J330" s="17">
        <v>0.32725968218087298</v>
      </c>
      <c r="K330" s="17">
        <v>0.36837072464856901</v>
      </c>
      <c r="L330" s="17">
        <v>0.38463409529281301</v>
      </c>
      <c r="M330" s="17">
        <v>0.34257875845934999</v>
      </c>
      <c r="N330" s="17">
        <v>0.38191081983678399</v>
      </c>
      <c r="O330" s="17">
        <v>0.321252059605586</v>
      </c>
      <c r="P330" s="17"/>
      <c r="Q330" s="17">
        <v>0.36812252005427099</v>
      </c>
      <c r="R330" s="17">
        <v>0.35225323412732101</v>
      </c>
      <c r="S330" s="17">
        <v>0.33840239430308799</v>
      </c>
      <c r="T330" s="17">
        <v>0.35078464871241999</v>
      </c>
      <c r="U330" s="17"/>
      <c r="V330" s="17">
        <v>0.34595169399451697</v>
      </c>
      <c r="W330" s="17">
        <v>0.354308804367237</v>
      </c>
      <c r="X330" s="17">
        <v>0.416183659879582</v>
      </c>
      <c r="Y330" s="17">
        <v>0.31356584213799399</v>
      </c>
      <c r="Z330" s="17">
        <v>0.34678881332195</v>
      </c>
      <c r="AA330" s="17">
        <v>0.31301528498960601</v>
      </c>
      <c r="AB330" s="17">
        <v>0.40577042180686701</v>
      </c>
      <c r="AC330" s="17">
        <v>0.39190156671207599</v>
      </c>
      <c r="AD330" s="17">
        <v>0.32460808187444301</v>
      </c>
      <c r="AE330" s="17"/>
      <c r="AF330" s="17">
        <v>0.35309004536140598</v>
      </c>
      <c r="AG330" s="17">
        <v>0.350873991958423</v>
      </c>
      <c r="AH330" s="17">
        <v>0.32251206818241401</v>
      </c>
      <c r="AI330" s="17">
        <v>0.35849214980576899</v>
      </c>
      <c r="AJ330" s="17">
        <v>0.37027354716518202</v>
      </c>
      <c r="AK330" s="17">
        <v>0.349009002342138</v>
      </c>
      <c r="AL330" s="17"/>
      <c r="AM330" s="17">
        <v>0.24575008329417899</v>
      </c>
      <c r="AN330" s="17">
        <v>0.37621639232647602</v>
      </c>
      <c r="AO330" s="17">
        <v>0.29684895560115498</v>
      </c>
      <c r="AP330" s="17">
        <v>0.31103955824113999</v>
      </c>
      <c r="AQ330" s="17">
        <v>0.35214907721521999</v>
      </c>
      <c r="AR330" s="17">
        <v>0.361452070638979</v>
      </c>
      <c r="AS330" s="17">
        <v>0.38779771243481198</v>
      </c>
      <c r="AT330" s="17">
        <v>0.37178957156737902</v>
      </c>
      <c r="AU330" s="17">
        <v>0.41366519296408299</v>
      </c>
      <c r="AV330" s="17">
        <v>0.37391319096258202</v>
      </c>
      <c r="AW330" s="17">
        <v>0.33485647971660998</v>
      </c>
      <c r="AX330" s="17">
        <v>0.25092754363268499</v>
      </c>
      <c r="AY330" s="17">
        <v>0.37794108331558401</v>
      </c>
      <c r="AZ330" s="17">
        <v>0.32114837358673498</v>
      </c>
      <c r="BA330" s="17">
        <v>0.45292151338523401</v>
      </c>
      <c r="BB330" s="17">
        <v>0.43002574727188703</v>
      </c>
      <c r="BC330" s="17"/>
      <c r="BD330" s="17">
        <v>0.393740099903791</v>
      </c>
      <c r="BE330" s="17">
        <v>0.34765688625635299</v>
      </c>
      <c r="BF330" s="17">
        <v>0.32273819971340001</v>
      </c>
      <c r="BG330" s="17"/>
      <c r="BH330" s="17">
        <v>0.35559814382184601</v>
      </c>
      <c r="BI330" s="17">
        <v>0.36755719776966</v>
      </c>
      <c r="BJ330" s="17">
        <v>0.38457635966507298</v>
      </c>
      <c r="BK330" s="17"/>
      <c r="BL330" s="17">
        <v>0.34438071467503001</v>
      </c>
      <c r="BM330" s="17">
        <v>0.33310058033279699</v>
      </c>
      <c r="BN330" s="17">
        <v>0.34899304900675499</v>
      </c>
      <c r="BO330" s="17"/>
      <c r="BP330" s="17">
        <v>0.33205751252869697</v>
      </c>
      <c r="BQ330" s="17">
        <v>0.33900460921132902</v>
      </c>
      <c r="BR330" s="17"/>
      <c r="BS330" s="17">
        <v>0.34033747350128501</v>
      </c>
      <c r="BT330" s="17">
        <v>0.39845462282265998</v>
      </c>
      <c r="BU330" s="17">
        <v>0.35638877351197701</v>
      </c>
      <c r="BV330" s="17">
        <v>0.336568951458592</v>
      </c>
      <c r="BW330" s="17"/>
      <c r="BX330" s="17">
        <v>0.32380153223443903</v>
      </c>
      <c r="BY330" s="17">
        <v>0.28311298555595499</v>
      </c>
      <c r="BZ330" s="17">
        <v>0.35947443245191002</v>
      </c>
      <c r="CA330" s="17"/>
      <c r="CB330" s="17">
        <v>0.37177785777094002</v>
      </c>
      <c r="CC330" s="17">
        <v>0.38940234748029101</v>
      </c>
      <c r="CD330" s="17">
        <v>0.34941008691466602</v>
      </c>
      <c r="CE330" s="17">
        <v>0.34977490645169601</v>
      </c>
      <c r="CF330" s="17">
        <v>0.337102615351206</v>
      </c>
      <c r="CG330" s="17">
        <v>0.30536389987868601</v>
      </c>
      <c r="CH330" s="17"/>
      <c r="CI330" s="17">
        <v>0.22495392994240199</v>
      </c>
      <c r="CJ330" s="17">
        <v>0.28994991301329398</v>
      </c>
      <c r="CK330" s="17">
        <v>0.245120989321577</v>
      </c>
      <c r="CL330" s="17">
        <v>0.44634930772216003</v>
      </c>
    </row>
    <row r="331" spans="2:90" x14ac:dyDescent="0.35">
      <c r="B331" t="s">
        <v>225</v>
      </c>
      <c r="C331" s="17">
        <v>0.245859471484144</v>
      </c>
      <c r="D331" s="17">
        <v>0.24560861554871299</v>
      </c>
      <c r="E331" s="17">
        <v>0.24942632857795299</v>
      </c>
      <c r="F331" s="17"/>
      <c r="G331" s="17">
        <v>0.28612856466907299</v>
      </c>
      <c r="H331" s="17">
        <v>0.25737566979057003</v>
      </c>
      <c r="I331" s="17">
        <v>0.20978668005321499</v>
      </c>
      <c r="J331" s="17">
        <v>0.255019156962902</v>
      </c>
      <c r="K331" s="17">
        <v>0.24865259210149601</v>
      </c>
      <c r="L331" s="17">
        <v>0.22149623317256001</v>
      </c>
      <c r="M331" s="17">
        <v>0.219067999845074</v>
      </c>
      <c r="N331" s="17">
        <v>0.25909719628387701</v>
      </c>
      <c r="O331" s="17">
        <v>0.25580303884126898</v>
      </c>
      <c r="P331" s="17"/>
      <c r="Q331" s="17">
        <v>0.243370546144004</v>
      </c>
      <c r="R331" s="17">
        <v>0.25818023084591102</v>
      </c>
      <c r="S331" s="17">
        <v>0.25168011958748499</v>
      </c>
      <c r="T331" s="17">
        <v>0.24221501942858201</v>
      </c>
      <c r="U331" s="17"/>
      <c r="V331" s="17">
        <v>0.28216214668959599</v>
      </c>
      <c r="W331" s="17">
        <v>0.242314201676952</v>
      </c>
      <c r="X331" s="17">
        <v>0.19239697951613399</v>
      </c>
      <c r="Y331" s="17">
        <v>0.27933109871265899</v>
      </c>
      <c r="Z331" s="17">
        <v>0.23122699559972501</v>
      </c>
      <c r="AA331" s="17">
        <v>0.26064774450636002</v>
      </c>
      <c r="AB331" s="17">
        <v>0.21354093757284701</v>
      </c>
      <c r="AC331" s="17">
        <v>0.23413834425521299</v>
      </c>
      <c r="AD331" s="17">
        <v>0.244648589722607</v>
      </c>
      <c r="AE331" s="17"/>
      <c r="AF331" s="17">
        <v>0.245306567863458</v>
      </c>
      <c r="AG331" s="17">
        <v>0.21167576724932</v>
      </c>
      <c r="AH331" s="17">
        <v>0.27121419820354797</v>
      </c>
      <c r="AI331" s="17">
        <v>0.246499251530995</v>
      </c>
      <c r="AJ331" s="17">
        <v>0.26718895492465899</v>
      </c>
      <c r="AK331" s="17">
        <v>0.24560073587263601</v>
      </c>
      <c r="AL331" s="17"/>
      <c r="AM331" s="17">
        <v>0.32769163599962697</v>
      </c>
      <c r="AN331" s="17">
        <v>0.25520357021680201</v>
      </c>
      <c r="AO331" s="17">
        <v>0.273901697226133</v>
      </c>
      <c r="AP331" s="17">
        <v>0.27256656641180699</v>
      </c>
      <c r="AQ331" s="17">
        <v>0.234309004827228</v>
      </c>
      <c r="AR331" s="17">
        <v>0.24570981948874801</v>
      </c>
      <c r="AS331" s="17">
        <v>0.22822315695803699</v>
      </c>
      <c r="AT331" s="17">
        <v>0.26500702227487799</v>
      </c>
      <c r="AU331" s="17">
        <v>0.199256057264595</v>
      </c>
      <c r="AV331" s="17">
        <v>0.180148966810941</v>
      </c>
      <c r="AW331" s="17">
        <v>0.25653610167007801</v>
      </c>
      <c r="AX331" s="17">
        <v>0.23827984510052599</v>
      </c>
      <c r="AY331" s="17">
        <v>0.25631117069311299</v>
      </c>
      <c r="AZ331" s="17">
        <v>0.26699945669097802</v>
      </c>
      <c r="BA331" s="17">
        <v>0.21994061037495299</v>
      </c>
      <c r="BB331" s="17">
        <v>0.16942591795046699</v>
      </c>
      <c r="BC331" s="17"/>
      <c r="BD331" s="17">
        <v>0.22576955885744901</v>
      </c>
      <c r="BE331" s="17">
        <v>0.26131018618211399</v>
      </c>
      <c r="BF331" s="17">
        <v>0.24830695388243801</v>
      </c>
      <c r="BG331" s="17"/>
      <c r="BH331" s="17">
        <v>0.229762380981412</v>
      </c>
      <c r="BI331" s="17">
        <v>0.25629397217953098</v>
      </c>
      <c r="BJ331" s="17">
        <v>0.23798238381139</v>
      </c>
      <c r="BK331" s="17"/>
      <c r="BL331" s="17">
        <v>0.28994689530645601</v>
      </c>
      <c r="BM331" s="17">
        <v>0.22351265252138</v>
      </c>
      <c r="BN331" s="17">
        <v>0.20112646793790301</v>
      </c>
      <c r="BO331" s="17"/>
      <c r="BP331" s="17">
        <v>0.25985496134017</v>
      </c>
      <c r="BQ331" s="17">
        <v>0.25227660642254002</v>
      </c>
      <c r="BR331" s="17"/>
      <c r="BS331" s="17">
        <v>0.19468199695464999</v>
      </c>
      <c r="BT331" s="17">
        <v>0.21359890891206301</v>
      </c>
      <c r="BU331" s="17">
        <v>0.25169908319860701</v>
      </c>
      <c r="BV331" s="17">
        <v>0.258787299138942</v>
      </c>
      <c r="BW331" s="17"/>
      <c r="BX331" s="17">
        <v>0.253415851222137</v>
      </c>
      <c r="BY331" s="17">
        <v>0.22666088927508099</v>
      </c>
      <c r="BZ331" s="17">
        <v>0.246290631527422</v>
      </c>
      <c r="CA331" s="17"/>
      <c r="CB331" s="17">
        <v>0.15749937654743901</v>
      </c>
      <c r="CC331" s="17">
        <v>0.189803980120025</v>
      </c>
      <c r="CD331" s="17">
        <v>0.286761787584773</v>
      </c>
      <c r="CE331" s="17">
        <v>0.26601400380443102</v>
      </c>
      <c r="CF331" s="17">
        <v>0.17128395439635799</v>
      </c>
      <c r="CG331" s="17">
        <v>0.39853168992196802</v>
      </c>
      <c r="CH331" s="17"/>
      <c r="CI331" s="17">
        <v>0.40070285454454602</v>
      </c>
      <c r="CJ331" s="17">
        <v>4.8613930938333098E-2</v>
      </c>
      <c r="CK331" s="17">
        <v>0.611109411985717</v>
      </c>
      <c r="CL331" s="17">
        <v>0.23023439576226401</v>
      </c>
    </row>
    <row r="332" spans="2:90" x14ac:dyDescent="0.35">
      <c r="B332" t="s">
        <v>226</v>
      </c>
      <c r="C332" s="17">
        <v>6.5873232834458201E-2</v>
      </c>
      <c r="D332" s="17">
        <v>6.9477001666658406E-2</v>
      </c>
      <c r="E332" s="17">
        <v>6.2695050697925095E-2</v>
      </c>
      <c r="F332" s="17"/>
      <c r="G332" s="17">
        <v>4.2285577853431698E-2</v>
      </c>
      <c r="H332" s="17">
        <v>5.6404474761718802E-2</v>
      </c>
      <c r="I332" s="17">
        <v>7.1607404756659804E-2</v>
      </c>
      <c r="J332" s="17">
        <v>5.8392776239858599E-2</v>
      </c>
      <c r="K332" s="17">
        <v>6.7543815354375203E-2</v>
      </c>
      <c r="L332" s="17">
        <v>6.5728352662098699E-2</v>
      </c>
      <c r="M332" s="17">
        <v>5.2384191676956501E-2</v>
      </c>
      <c r="N332" s="17">
        <v>7.6842939522379403E-2</v>
      </c>
      <c r="O332" s="17">
        <v>9.7916563607162499E-2</v>
      </c>
      <c r="P332" s="17"/>
      <c r="Q332" s="17">
        <v>7.3660268990804897E-2</v>
      </c>
      <c r="R332" s="17">
        <v>9.6203052498567296E-2</v>
      </c>
      <c r="S332" s="17">
        <v>4.6665967036534098E-2</v>
      </c>
      <c r="T332" s="17">
        <v>6.4943862905430999E-2</v>
      </c>
      <c r="U332" s="17"/>
      <c r="V332" s="17">
        <v>7.0855423223916303E-2</v>
      </c>
      <c r="W332" s="17">
        <v>6.8390202968180394E-2</v>
      </c>
      <c r="X332" s="17">
        <v>5.2199214332819703E-2</v>
      </c>
      <c r="Y332" s="17">
        <v>5.06039601089215E-2</v>
      </c>
      <c r="Z332" s="17">
        <v>8.7622667333981899E-2</v>
      </c>
      <c r="AA332" s="17">
        <v>7.6163159210982601E-2</v>
      </c>
      <c r="AB332" s="17">
        <v>4.11029600465143E-2</v>
      </c>
      <c r="AC332" s="17">
        <v>6.0474555672983502E-2</v>
      </c>
      <c r="AD332" s="17">
        <v>7.5941733944492704E-2</v>
      </c>
      <c r="AE332" s="17"/>
      <c r="AF332" s="17">
        <v>5.5950506347834703E-2</v>
      </c>
      <c r="AG332" s="17">
        <v>7.3308682645047696E-2</v>
      </c>
      <c r="AH332" s="17">
        <v>7.5135249458024106E-2</v>
      </c>
      <c r="AI332" s="17">
        <v>5.8617834601826999E-2</v>
      </c>
      <c r="AJ332" s="17">
        <v>6.6245573689271406E-2</v>
      </c>
      <c r="AK332" s="17">
        <v>6.6966607170779194E-2</v>
      </c>
      <c r="AL332" s="17"/>
      <c r="AM332" s="17">
        <v>8.8476009974601394E-2</v>
      </c>
      <c r="AN332" s="17">
        <v>5.25449164377828E-2</v>
      </c>
      <c r="AO332" s="17">
        <v>6.7976385744254395E-2</v>
      </c>
      <c r="AP332" s="17">
        <v>7.6355616592020698E-2</v>
      </c>
      <c r="AQ332" s="17">
        <v>6.6934872380932403E-2</v>
      </c>
      <c r="AR332" s="17">
        <v>7.84854601442289E-2</v>
      </c>
      <c r="AS332" s="17">
        <v>7.8894608038051706E-2</v>
      </c>
      <c r="AT332" s="17">
        <v>4.9441853798610901E-2</v>
      </c>
      <c r="AU332" s="17">
        <v>4.0837229095605901E-2</v>
      </c>
      <c r="AV332" s="17">
        <v>7.2555105948698295E-2</v>
      </c>
      <c r="AW332" s="17">
        <v>3.8364856377766897E-2</v>
      </c>
      <c r="AX332" s="17">
        <v>6.87393583479491E-2</v>
      </c>
      <c r="AY332" s="17">
        <v>5.5593190850393499E-2</v>
      </c>
      <c r="AZ332" s="17">
        <v>0.11567568332056299</v>
      </c>
      <c r="BA332" s="17">
        <v>0.12926275103984</v>
      </c>
      <c r="BB332" s="17">
        <v>7.2248483972450997E-2</v>
      </c>
      <c r="BC332" s="17"/>
      <c r="BD332" s="17">
        <v>6.1327934468879901E-2</v>
      </c>
      <c r="BE332" s="17">
        <v>5.9064391332137499E-2</v>
      </c>
      <c r="BF332" s="17">
        <v>7.7743859289783598E-2</v>
      </c>
      <c r="BG332" s="17"/>
      <c r="BH332" s="17">
        <v>6.0315901442730101E-2</v>
      </c>
      <c r="BI332" s="17">
        <v>7.9902219370245303E-2</v>
      </c>
      <c r="BJ332" s="17">
        <v>5.0094981921335498E-2</v>
      </c>
      <c r="BK332" s="17"/>
      <c r="BL332" s="17">
        <v>8.5363786523906499E-2</v>
      </c>
      <c r="BM332" s="17">
        <v>8.2587367105158405E-2</v>
      </c>
      <c r="BN332" s="17">
        <v>9.66473084319147E-2</v>
      </c>
      <c r="BO332" s="17"/>
      <c r="BP332" s="17">
        <v>6.9128411758344194E-2</v>
      </c>
      <c r="BQ332" s="17">
        <v>6.9219088149086394E-2</v>
      </c>
      <c r="BR332" s="17"/>
      <c r="BS332" s="17">
        <v>5.1644922140041398E-2</v>
      </c>
      <c r="BT332" s="17">
        <v>6.8993769843194996E-2</v>
      </c>
      <c r="BU332" s="17">
        <v>8.4032793612015294E-2</v>
      </c>
      <c r="BV332" s="17">
        <v>5.84313400840695E-2</v>
      </c>
      <c r="BW332" s="17"/>
      <c r="BX332" s="17">
        <v>7.9064332522633493E-2</v>
      </c>
      <c r="BY332" s="17">
        <v>4.3676543750070899E-2</v>
      </c>
      <c r="BZ332" s="17">
        <v>6.5930404346836294E-2</v>
      </c>
      <c r="CA332" s="17"/>
      <c r="CB332" s="17">
        <v>5.2467559304353602E-2</v>
      </c>
      <c r="CC332" s="17">
        <v>4.5004467981123397E-2</v>
      </c>
      <c r="CD332" s="17">
        <v>4.3950368773662499E-2</v>
      </c>
      <c r="CE332" s="17">
        <v>8.45508152425994E-2</v>
      </c>
      <c r="CF332" s="17">
        <v>6.6359547920590595E-2</v>
      </c>
      <c r="CG332" s="17">
        <v>0.117767810245458</v>
      </c>
      <c r="CH332" s="17"/>
      <c r="CI332" s="17">
        <v>0.226296015991681</v>
      </c>
      <c r="CJ332" s="17">
        <v>1.23537516777803E-2</v>
      </c>
      <c r="CK332" s="17">
        <v>0.110426425558198</v>
      </c>
      <c r="CL332" s="17">
        <v>4.9588620517202697E-2</v>
      </c>
    </row>
    <row r="333" spans="2:90" x14ac:dyDescent="0.35">
      <c r="B333" t="s">
        <v>227</v>
      </c>
      <c r="C333" s="17">
        <v>2.0197326994500601E-2</v>
      </c>
      <c r="D333" s="17">
        <v>2.8802210709963999E-2</v>
      </c>
      <c r="E333" s="17">
        <v>1.19731543800534E-2</v>
      </c>
      <c r="F333" s="17"/>
      <c r="G333" s="17">
        <v>1.63747889667357E-2</v>
      </c>
      <c r="H333" s="17">
        <v>3.1582574111949799E-2</v>
      </c>
      <c r="I333" s="17">
        <v>1.9859698765343301E-2</v>
      </c>
      <c r="J333" s="17">
        <v>2.4991506598784699E-2</v>
      </c>
      <c r="K333" s="17">
        <v>3.1388366487527602E-2</v>
      </c>
      <c r="L333" s="17">
        <v>7.3529106923521702E-3</v>
      </c>
      <c r="M333" s="17">
        <v>2.2410184797829101E-2</v>
      </c>
      <c r="N333" s="17">
        <v>1.4719365973087701E-2</v>
      </c>
      <c r="O333" s="17">
        <v>1.46867637795213E-2</v>
      </c>
      <c r="P333" s="17"/>
      <c r="Q333" s="17">
        <v>2.89216213225734E-2</v>
      </c>
      <c r="R333" s="17">
        <v>1.8301506719539E-2</v>
      </c>
      <c r="S333" s="17">
        <v>1.9964460636837499E-2</v>
      </c>
      <c r="T333" s="17">
        <v>1.99666753908486E-2</v>
      </c>
      <c r="U333" s="17"/>
      <c r="V333" s="17">
        <v>1.6676382975313198E-2</v>
      </c>
      <c r="W333" s="17">
        <v>2.2137141018817402E-2</v>
      </c>
      <c r="X333" s="17">
        <v>1.8015343692727701E-2</v>
      </c>
      <c r="Y333" s="17">
        <v>1.47786573635583E-2</v>
      </c>
      <c r="Z333" s="17">
        <v>1.3439122936246699E-2</v>
      </c>
      <c r="AA333" s="17">
        <v>1.5356409696246E-2</v>
      </c>
      <c r="AB333" s="17">
        <v>2.6200014332825299E-2</v>
      </c>
      <c r="AC333" s="17">
        <v>1.8006102801940101E-2</v>
      </c>
      <c r="AD333" s="17">
        <v>3.2562537266622997E-2</v>
      </c>
      <c r="AE333" s="17"/>
      <c r="AF333" s="17">
        <v>2.2016301387847999E-2</v>
      </c>
      <c r="AG333" s="17">
        <v>1.4980888651825199E-2</v>
      </c>
      <c r="AH333" s="17">
        <v>4.87765797297217E-2</v>
      </c>
      <c r="AI333" s="17">
        <v>3.9231521331559799E-2</v>
      </c>
      <c r="AJ333" s="17">
        <v>1.4022450313649E-2</v>
      </c>
      <c r="AK333" s="17">
        <v>1.5319776341517899E-2</v>
      </c>
      <c r="AL333" s="17"/>
      <c r="AM333" s="17">
        <v>2.06539168613512E-2</v>
      </c>
      <c r="AN333" s="17">
        <v>1.66666708270021E-2</v>
      </c>
      <c r="AO333" s="17">
        <v>1.44524361436488E-2</v>
      </c>
      <c r="AP333" s="17">
        <v>2.3064806831732201E-2</v>
      </c>
      <c r="AQ333" s="17">
        <v>2.0545541247069001E-2</v>
      </c>
      <c r="AR333" s="17">
        <v>2.1666616402161599E-2</v>
      </c>
      <c r="AS333" s="17">
        <v>1.46154494377016E-2</v>
      </c>
      <c r="AT333" s="17">
        <v>2.44903876235977E-2</v>
      </c>
      <c r="AU333" s="17">
        <v>2.1235519571934099E-2</v>
      </c>
      <c r="AV333" s="17">
        <v>1.7244578677044001E-2</v>
      </c>
      <c r="AW333" s="17">
        <v>2.8850856337531299E-2</v>
      </c>
      <c r="AX333" s="17">
        <v>4.4743584330295599E-2</v>
      </c>
      <c r="AY333" s="17">
        <v>1.9913158316535898E-2</v>
      </c>
      <c r="AZ333" s="17">
        <v>8.1948610178803304E-3</v>
      </c>
      <c r="BA333" s="17">
        <v>3.1901397936845703E-2</v>
      </c>
      <c r="BB333" s="17">
        <v>2.1409001293379599E-2</v>
      </c>
      <c r="BC333" s="17"/>
      <c r="BD333" s="17">
        <v>2.1834785670635699E-2</v>
      </c>
      <c r="BE333" s="17">
        <v>2.1166164515645399E-2</v>
      </c>
      <c r="BF333" s="17">
        <v>1.59475490730327E-2</v>
      </c>
      <c r="BG333" s="17"/>
      <c r="BH333" s="17">
        <v>1.55575557176493E-2</v>
      </c>
      <c r="BI333" s="17">
        <v>2.75719826897174E-2</v>
      </c>
      <c r="BJ333" s="17">
        <v>4.1636220481904802E-2</v>
      </c>
      <c r="BK333" s="17"/>
      <c r="BL333" s="17">
        <v>9.3867847231193808E-3</v>
      </c>
      <c r="BM333" s="17">
        <v>1.05869893517226E-2</v>
      </c>
      <c r="BN333" s="17">
        <v>6.4401594382826896E-3</v>
      </c>
      <c r="BO333" s="17"/>
      <c r="BP333" s="17">
        <v>1.44308015739929E-2</v>
      </c>
      <c r="BQ333" s="17">
        <v>2.0410655167799999E-2</v>
      </c>
      <c r="BR333" s="17"/>
      <c r="BS333" s="17">
        <v>2.0510380249836702E-2</v>
      </c>
      <c r="BT333" s="17">
        <v>9.9252522705316308E-3</v>
      </c>
      <c r="BU333" s="17">
        <v>1.7868897174070801E-2</v>
      </c>
      <c r="BV333" s="17">
        <v>2.36532447406426E-2</v>
      </c>
      <c r="BW333" s="17"/>
      <c r="BX333" s="17">
        <v>1.6184150064427399E-2</v>
      </c>
      <c r="BY333" s="17">
        <v>2.6077936363526899E-2</v>
      </c>
      <c r="BZ333" s="17">
        <v>2.0233540992699899E-2</v>
      </c>
      <c r="CA333" s="17"/>
      <c r="CB333" s="17">
        <v>9.9810793000572398E-3</v>
      </c>
      <c r="CC333" s="17">
        <v>2.1849628159605901E-2</v>
      </c>
      <c r="CD333" s="17">
        <v>1.49964579781594E-2</v>
      </c>
      <c r="CE333" s="17">
        <v>1.9450649982231699E-2</v>
      </c>
      <c r="CF333" s="17">
        <v>2.3631469479128701E-2</v>
      </c>
      <c r="CG333" s="17">
        <v>3.6263895678169497E-2</v>
      </c>
      <c r="CH333" s="17"/>
      <c r="CI333" s="17">
        <v>9.1611546092048204E-2</v>
      </c>
      <c r="CJ333" s="17">
        <v>4.4813392466171104E-3</v>
      </c>
      <c r="CK333" s="17">
        <v>1.6032186651563699E-2</v>
      </c>
      <c r="CL333" s="17">
        <v>1.45532074339291E-2</v>
      </c>
    </row>
    <row r="334" spans="2:90" x14ac:dyDescent="0.35"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</row>
    <row r="335" spans="2:90" x14ac:dyDescent="0.35">
      <c r="B335" s="6" t="s">
        <v>233</v>
      </c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</row>
    <row r="336" spans="2:90" x14ac:dyDescent="0.35">
      <c r="B336" s="24" t="s">
        <v>130</v>
      </c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</row>
    <row r="337" spans="2:90" x14ac:dyDescent="0.35">
      <c r="B337" t="s">
        <v>223</v>
      </c>
      <c r="C337" s="17">
        <v>0.37523747415484499</v>
      </c>
      <c r="D337" s="17">
        <v>0.36114195797550203</v>
      </c>
      <c r="E337" s="17">
        <v>0.387011546624348</v>
      </c>
      <c r="F337" s="17"/>
      <c r="G337" s="17">
        <v>0.35928361111983498</v>
      </c>
      <c r="H337" s="17">
        <v>0.33238660375237999</v>
      </c>
      <c r="I337" s="17">
        <v>0.42496881811863002</v>
      </c>
      <c r="J337" s="17">
        <v>0.40654409564916399</v>
      </c>
      <c r="K337" s="17">
        <v>0.40509200854244598</v>
      </c>
      <c r="L337" s="17">
        <v>0.39957981688897098</v>
      </c>
      <c r="M337" s="17">
        <v>0.42464247838849001</v>
      </c>
      <c r="N337" s="17">
        <v>0.28852290244399798</v>
      </c>
      <c r="O337" s="17">
        <v>0.34450224681753899</v>
      </c>
      <c r="P337" s="17"/>
      <c r="Q337" s="17">
        <v>0.32091615965782899</v>
      </c>
      <c r="R337" s="17">
        <v>0.28157577493027403</v>
      </c>
      <c r="S337" s="17">
        <v>0.32930006166396503</v>
      </c>
      <c r="T337" s="17">
        <v>0.38905639816362603</v>
      </c>
      <c r="U337" s="17"/>
      <c r="V337" s="17">
        <v>0.347044115196186</v>
      </c>
      <c r="W337" s="17">
        <v>0.38263909024313297</v>
      </c>
      <c r="X337" s="17">
        <v>0.41851410845933801</v>
      </c>
      <c r="Y337" s="17">
        <v>0.36899482606728801</v>
      </c>
      <c r="Z337" s="17">
        <v>0.39650245787536098</v>
      </c>
      <c r="AA337" s="17">
        <v>0.35117527131760401</v>
      </c>
      <c r="AB337" s="17">
        <v>0.38800930181673299</v>
      </c>
      <c r="AC337" s="17">
        <v>0.37884793810040501</v>
      </c>
      <c r="AD337" s="17">
        <v>0.368861282021411</v>
      </c>
      <c r="AE337" s="17"/>
      <c r="AF337" s="17">
        <v>0.35970731894464703</v>
      </c>
      <c r="AG337" s="17">
        <v>0.37703945741408101</v>
      </c>
      <c r="AH337" s="17">
        <v>0.378993727984337</v>
      </c>
      <c r="AI337" s="17">
        <v>0.341263523793357</v>
      </c>
      <c r="AJ337" s="17">
        <v>0.36034640212295799</v>
      </c>
      <c r="AK337" s="17">
        <v>0.397228331327036</v>
      </c>
      <c r="AL337" s="17"/>
      <c r="AM337" s="17">
        <v>0.31087591639638601</v>
      </c>
      <c r="AN337" s="17">
        <v>0.27781359760810098</v>
      </c>
      <c r="AO337" s="17">
        <v>0.44216021993749499</v>
      </c>
      <c r="AP337" s="17">
        <v>0.389037434758433</v>
      </c>
      <c r="AQ337" s="17">
        <v>0.384856647757708</v>
      </c>
      <c r="AR337" s="17">
        <v>0.39632665537732498</v>
      </c>
      <c r="AS337" s="17">
        <v>0.38982271655210998</v>
      </c>
      <c r="AT337" s="17">
        <v>0.43553070717112502</v>
      </c>
      <c r="AU337" s="17">
        <v>0.49308625028351299</v>
      </c>
      <c r="AV337" s="17">
        <v>0.379332681446791</v>
      </c>
      <c r="AW337" s="17">
        <v>0.34543467475357997</v>
      </c>
      <c r="AX337" s="17">
        <v>0.3567911802698</v>
      </c>
      <c r="AY337" s="17">
        <v>0.320912172570893</v>
      </c>
      <c r="AZ337" s="17">
        <v>0.30758038270919102</v>
      </c>
      <c r="BA337" s="17">
        <v>0.163486274628794</v>
      </c>
      <c r="BB337" s="17">
        <v>0.44814099167945098</v>
      </c>
      <c r="BC337" s="17"/>
      <c r="BD337" s="17">
        <v>0.395496176903681</v>
      </c>
      <c r="BE337" s="17">
        <v>0.34977233117397999</v>
      </c>
      <c r="BF337" s="17">
        <v>0.38160439677879898</v>
      </c>
      <c r="BG337" s="17"/>
      <c r="BH337" s="17">
        <v>0.407564908218013</v>
      </c>
      <c r="BI337" s="17">
        <v>0.308406901143433</v>
      </c>
      <c r="BJ337" s="17">
        <v>0.31065775549156699</v>
      </c>
      <c r="BK337" s="17"/>
      <c r="BL337" s="17">
        <v>0.29441928919229199</v>
      </c>
      <c r="BM337" s="17">
        <v>0.339884871617882</v>
      </c>
      <c r="BN337" s="17">
        <v>0.37620602750882698</v>
      </c>
      <c r="BO337" s="17"/>
      <c r="BP337" s="17">
        <v>0.39465100206349202</v>
      </c>
      <c r="BQ337" s="17">
        <v>0.34959045682714801</v>
      </c>
      <c r="BR337" s="17"/>
      <c r="BS337" s="17">
        <v>0.46868443099776802</v>
      </c>
      <c r="BT337" s="17">
        <v>0.40209675632716702</v>
      </c>
      <c r="BU337" s="17">
        <v>0.34300400116497998</v>
      </c>
      <c r="BV337" s="17">
        <v>0.36624554250816399</v>
      </c>
      <c r="BW337" s="17"/>
      <c r="BX337" s="17">
        <v>0.36080457827857698</v>
      </c>
      <c r="BY337" s="17">
        <v>0.456780264111871</v>
      </c>
      <c r="BZ337" s="17">
        <v>0.371656488227746</v>
      </c>
      <c r="CA337" s="17"/>
      <c r="CB337" s="17">
        <v>0.50284538190228001</v>
      </c>
      <c r="CC337" s="17">
        <v>0.42162939403183902</v>
      </c>
      <c r="CD337" s="17">
        <v>0.33698917485320001</v>
      </c>
      <c r="CE337" s="17">
        <v>0.38722896903299903</v>
      </c>
      <c r="CF337" s="17">
        <v>0.40779391511229901</v>
      </c>
      <c r="CG337" s="17">
        <v>0.1817464097682</v>
      </c>
      <c r="CH337" s="17"/>
      <c r="CI337" s="17">
        <v>8.8891368083275996E-2</v>
      </c>
      <c r="CJ337" s="17">
        <v>0.74742042441433898</v>
      </c>
      <c r="CK337" s="17">
        <v>1.9137343609504101E-2</v>
      </c>
      <c r="CL337" s="17">
        <v>0.31475461810486599</v>
      </c>
    </row>
    <row r="338" spans="2:90" x14ac:dyDescent="0.35">
      <c r="B338" t="s">
        <v>224</v>
      </c>
      <c r="C338" s="17">
        <v>0.34077119335829797</v>
      </c>
      <c r="D338" s="17">
        <v>0.33679983567488497</v>
      </c>
      <c r="E338" s="17">
        <v>0.34341146481275803</v>
      </c>
      <c r="F338" s="17"/>
      <c r="G338" s="17">
        <v>0.353878494352941</v>
      </c>
      <c r="H338" s="17">
        <v>0.38269230830086698</v>
      </c>
      <c r="I338" s="17">
        <v>0.34726568802145402</v>
      </c>
      <c r="J338" s="17">
        <v>0.28644608412660699</v>
      </c>
      <c r="K338" s="17">
        <v>0.29147287997511101</v>
      </c>
      <c r="L338" s="17">
        <v>0.365744891148855</v>
      </c>
      <c r="M338" s="17">
        <v>0.32526042004765698</v>
      </c>
      <c r="N338" s="17">
        <v>0.39170985583339701</v>
      </c>
      <c r="O338" s="17">
        <v>0.32027212705853397</v>
      </c>
      <c r="P338" s="17"/>
      <c r="Q338" s="17">
        <v>0.33375252206656097</v>
      </c>
      <c r="R338" s="17">
        <v>0.28651290955509201</v>
      </c>
      <c r="S338" s="17">
        <v>0.35781013347146101</v>
      </c>
      <c r="T338" s="17">
        <v>0.347492584066798</v>
      </c>
      <c r="U338" s="17"/>
      <c r="V338" s="17">
        <v>0.33277576881303</v>
      </c>
      <c r="W338" s="17">
        <v>0.36412202939103699</v>
      </c>
      <c r="X338" s="17">
        <v>0.363220900936367</v>
      </c>
      <c r="Y338" s="17">
        <v>0.335485790512077</v>
      </c>
      <c r="Z338" s="17">
        <v>0.28917229079771201</v>
      </c>
      <c r="AA338" s="17">
        <v>0.34570932273094201</v>
      </c>
      <c r="AB338" s="17">
        <v>0.33892674938762402</v>
      </c>
      <c r="AC338" s="17">
        <v>0.30237379646373402</v>
      </c>
      <c r="AD338" s="17">
        <v>0.355106088270703</v>
      </c>
      <c r="AE338" s="17"/>
      <c r="AF338" s="17">
        <v>0.34030914497725401</v>
      </c>
      <c r="AG338" s="17">
        <v>0.35589914816470503</v>
      </c>
      <c r="AH338" s="17">
        <v>0.35318572427204498</v>
      </c>
      <c r="AI338" s="17">
        <v>0.38922126496815102</v>
      </c>
      <c r="AJ338" s="17">
        <v>0.36887017835522901</v>
      </c>
      <c r="AK338" s="17">
        <v>0.30584427682141502</v>
      </c>
      <c r="AL338" s="17"/>
      <c r="AM338" s="17">
        <v>0.34338669721324999</v>
      </c>
      <c r="AN338" s="17">
        <v>0.32471009581070998</v>
      </c>
      <c r="AO338" s="17">
        <v>0.28524818206657299</v>
      </c>
      <c r="AP338" s="17">
        <v>0.323152388969421</v>
      </c>
      <c r="AQ338" s="17">
        <v>0.35326969525002</v>
      </c>
      <c r="AR338" s="17">
        <v>0.31190097158197599</v>
      </c>
      <c r="AS338" s="17">
        <v>0.35094051013210398</v>
      </c>
      <c r="AT338" s="17">
        <v>0.33340109771189902</v>
      </c>
      <c r="AU338" s="17">
        <v>0.30066475860420599</v>
      </c>
      <c r="AV338" s="17">
        <v>0.36908558597031599</v>
      </c>
      <c r="AW338" s="17">
        <v>0.35223883880333201</v>
      </c>
      <c r="AX338" s="17">
        <v>0.36542325464140701</v>
      </c>
      <c r="AY338" s="17">
        <v>0.32609659436291899</v>
      </c>
      <c r="AZ338" s="17">
        <v>0.33269014017924098</v>
      </c>
      <c r="BA338" s="17">
        <v>0.47799588550780903</v>
      </c>
      <c r="BB338" s="17">
        <v>0.33394648043191699</v>
      </c>
      <c r="BC338" s="17"/>
      <c r="BD338" s="17">
        <v>0.33160996510562502</v>
      </c>
      <c r="BE338" s="17">
        <v>0.36577454929629499</v>
      </c>
      <c r="BF338" s="17">
        <v>0.33399307048474097</v>
      </c>
      <c r="BG338" s="17"/>
      <c r="BH338" s="17">
        <v>0.34630789985829602</v>
      </c>
      <c r="BI338" s="17">
        <v>0.32819417841440202</v>
      </c>
      <c r="BJ338" s="17">
        <v>0.37428918280943302</v>
      </c>
      <c r="BK338" s="17"/>
      <c r="BL338" s="17">
        <v>0.424221119641845</v>
      </c>
      <c r="BM338" s="17">
        <v>0.387593880468181</v>
      </c>
      <c r="BN338" s="17">
        <v>0.35975794851417198</v>
      </c>
      <c r="BO338" s="17"/>
      <c r="BP338" s="17">
        <v>0.34480077465126502</v>
      </c>
      <c r="BQ338" s="17">
        <v>0.34704143033278501</v>
      </c>
      <c r="BR338" s="17"/>
      <c r="BS338" s="17">
        <v>0.32838714624220799</v>
      </c>
      <c r="BT338" s="17">
        <v>0.37466116045380699</v>
      </c>
      <c r="BU338" s="17">
        <v>0.32859093034776798</v>
      </c>
      <c r="BV338" s="17">
        <v>0.33841965717126998</v>
      </c>
      <c r="BW338" s="17"/>
      <c r="BX338" s="17">
        <v>0.40745827681664099</v>
      </c>
      <c r="BY338" s="17">
        <v>0.29564345532934799</v>
      </c>
      <c r="BZ338" s="17">
        <v>0.336937719169006</v>
      </c>
      <c r="CA338" s="17"/>
      <c r="CB338" s="17">
        <v>0.35584089838153798</v>
      </c>
      <c r="CC338" s="17">
        <v>0.36124035745865202</v>
      </c>
      <c r="CD338" s="17">
        <v>0.34955746819962602</v>
      </c>
      <c r="CE338" s="17">
        <v>0.33157471453565901</v>
      </c>
      <c r="CF338" s="17">
        <v>0.35551844689072698</v>
      </c>
      <c r="CG338" s="17">
        <v>0.283441815085473</v>
      </c>
      <c r="CH338" s="17"/>
      <c r="CI338" s="17">
        <v>0.34157119050854001</v>
      </c>
      <c r="CJ338" s="17">
        <v>0.22875516078337901</v>
      </c>
      <c r="CK338" s="17">
        <v>0.16493468263455999</v>
      </c>
      <c r="CL338" s="17">
        <v>0.45345907932087198</v>
      </c>
    </row>
    <row r="339" spans="2:90" x14ac:dyDescent="0.35">
      <c r="B339" t="s">
        <v>225</v>
      </c>
      <c r="C339" s="17">
        <v>0.19968362739811801</v>
      </c>
      <c r="D339" s="17">
        <v>0.19989443906166399</v>
      </c>
      <c r="E339" s="17">
        <v>0.20154538231551999</v>
      </c>
      <c r="F339" s="17"/>
      <c r="G339" s="17">
        <v>0.20651235510042201</v>
      </c>
      <c r="H339" s="17">
        <v>0.21827572993365299</v>
      </c>
      <c r="I339" s="17">
        <v>0.15853292895971</v>
      </c>
      <c r="J339" s="17">
        <v>0.17660852330292201</v>
      </c>
      <c r="K339" s="17">
        <v>0.229369621310517</v>
      </c>
      <c r="L339" s="17">
        <v>0.179031313374025</v>
      </c>
      <c r="M339" s="17">
        <v>0.168462770800549</v>
      </c>
      <c r="N339" s="17">
        <v>0.239721279591604</v>
      </c>
      <c r="O339" s="17">
        <v>0.21697165015335901</v>
      </c>
      <c r="P339" s="17"/>
      <c r="Q339" s="17">
        <v>0.236731117242996</v>
      </c>
      <c r="R339" s="17">
        <v>0.26736582721732399</v>
      </c>
      <c r="S339" s="17">
        <v>0.21134461467874299</v>
      </c>
      <c r="T339" s="17">
        <v>0.18801726220901799</v>
      </c>
      <c r="U339" s="17"/>
      <c r="V339" s="17">
        <v>0.233166032391945</v>
      </c>
      <c r="W339" s="17">
        <v>0.186388684729686</v>
      </c>
      <c r="X339" s="17">
        <v>0.17189181597407599</v>
      </c>
      <c r="Y339" s="17">
        <v>0.212105993101915</v>
      </c>
      <c r="Z339" s="17">
        <v>0.20329442004547199</v>
      </c>
      <c r="AA339" s="17">
        <v>0.19689362904795801</v>
      </c>
      <c r="AB339" s="17">
        <v>0.184856253209425</v>
      </c>
      <c r="AC339" s="17">
        <v>0.198902196251795</v>
      </c>
      <c r="AD339" s="17">
        <v>0.19618821596542699</v>
      </c>
      <c r="AE339" s="17"/>
      <c r="AF339" s="17">
        <v>0.210117453785228</v>
      </c>
      <c r="AG339" s="17">
        <v>0.18132534020685301</v>
      </c>
      <c r="AH339" s="17">
        <v>0.203404456902714</v>
      </c>
      <c r="AI339" s="17">
        <v>0.14540417509758299</v>
      </c>
      <c r="AJ339" s="17">
        <v>0.20389722477471101</v>
      </c>
      <c r="AK339" s="17">
        <v>0.20705919277235499</v>
      </c>
      <c r="AL339" s="17"/>
      <c r="AM339" s="17">
        <v>0.274225443236084</v>
      </c>
      <c r="AN339" s="17">
        <v>0.245842901597637</v>
      </c>
      <c r="AO339" s="17">
        <v>0.21246869412317201</v>
      </c>
      <c r="AP339" s="17">
        <v>0.19261001246012599</v>
      </c>
      <c r="AQ339" s="17">
        <v>0.16987131898736199</v>
      </c>
      <c r="AR339" s="17">
        <v>0.19597201063365499</v>
      </c>
      <c r="AS339" s="17">
        <v>0.19340490553134801</v>
      </c>
      <c r="AT339" s="17">
        <v>0.14957223083446</v>
      </c>
      <c r="AU339" s="17">
        <v>0.14554445780733399</v>
      </c>
      <c r="AV339" s="17">
        <v>0.21506536924700501</v>
      </c>
      <c r="AW339" s="17">
        <v>0.19130683477854901</v>
      </c>
      <c r="AX339" s="17">
        <v>0.17040553559872601</v>
      </c>
      <c r="AY339" s="17">
        <v>0.217694998065982</v>
      </c>
      <c r="AZ339" s="17">
        <v>0.31059676769257699</v>
      </c>
      <c r="BA339" s="17">
        <v>0.22204791391220399</v>
      </c>
      <c r="BB339" s="17">
        <v>0.13418192777657301</v>
      </c>
      <c r="BC339" s="17"/>
      <c r="BD339" s="17">
        <v>0.17400163570129801</v>
      </c>
      <c r="BE339" s="17">
        <v>0.21525467812190599</v>
      </c>
      <c r="BF339" s="17">
        <v>0.201017690842513</v>
      </c>
      <c r="BG339" s="17"/>
      <c r="BH339" s="17">
        <v>0.18072805283201801</v>
      </c>
      <c r="BI339" s="17">
        <v>0.22822509435885899</v>
      </c>
      <c r="BJ339" s="17">
        <v>0.19304687656900599</v>
      </c>
      <c r="BK339" s="17"/>
      <c r="BL339" s="17">
        <v>0.21945246172267499</v>
      </c>
      <c r="BM339" s="17">
        <v>0.18599999913366599</v>
      </c>
      <c r="BN339" s="17">
        <v>0.16060381479813299</v>
      </c>
      <c r="BO339" s="17"/>
      <c r="BP339" s="17">
        <v>0.191750306985571</v>
      </c>
      <c r="BQ339" s="17">
        <v>0.21625630263682399</v>
      </c>
      <c r="BR339" s="17"/>
      <c r="BS339" s="17">
        <v>0.12778323937327399</v>
      </c>
      <c r="BT339" s="17">
        <v>0.15905529410540001</v>
      </c>
      <c r="BU339" s="17">
        <v>0.24090046289799</v>
      </c>
      <c r="BV339" s="17">
        <v>0.20068677768415299</v>
      </c>
      <c r="BW339" s="17"/>
      <c r="BX339" s="17">
        <v>0.17314677007291801</v>
      </c>
      <c r="BY339" s="17">
        <v>0.15439966035661501</v>
      </c>
      <c r="BZ339" s="17">
        <v>0.20509530825807601</v>
      </c>
      <c r="CA339" s="17"/>
      <c r="CB339" s="17">
        <v>0.103735220141794</v>
      </c>
      <c r="CC339" s="17">
        <v>0.15381654928090499</v>
      </c>
      <c r="CD339" s="17">
        <v>0.24475264723430101</v>
      </c>
      <c r="CE339" s="17">
        <v>0.198149277960915</v>
      </c>
      <c r="CF339" s="17">
        <v>0.14642601020190499</v>
      </c>
      <c r="CG339" s="17">
        <v>0.34976501630947698</v>
      </c>
      <c r="CH339" s="17"/>
      <c r="CI339" s="17">
        <v>0.33895393666393703</v>
      </c>
      <c r="CJ339" s="17">
        <v>1.9119026253730499E-2</v>
      </c>
      <c r="CK339" s="17">
        <v>0.57282259360080801</v>
      </c>
      <c r="CL339" s="17">
        <v>0.17561441832406199</v>
      </c>
    </row>
    <row r="340" spans="2:90" x14ac:dyDescent="0.35">
      <c r="B340" t="s">
        <v>226</v>
      </c>
      <c r="C340" s="17">
        <v>6.7050841795749605E-2</v>
      </c>
      <c r="D340" s="17">
        <v>7.7219153380913799E-2</v>
      </c>
      <c r="E340" s="17">
        <v>5.8137037995653798E-2</v>
      </c>
      <c r="F340" s="17"/>
      <c r="G340" s="17">
        <v>6.0673261255552002E-2</v>
      </c>
      <c r="H340" s="17">
        <v>3.9001596697760599E-2</v>
      </c>
      <c r="I340" s="17">
        <v>5.3729563638196802E-2</v>
      </c>
      <c r="J340" s="17">
        <v>9.7737560340859106E-2</v>
      </c>
      <c r="K340" s="17">
        <v>6.8636249296898197E-2</v>
      </c>
      <c r="L340" s="17">
        <v>4.1322460981723999E-2</v>
      </c>
      <c r="M340" s="17">
        <v>7.3057681787134093E-2</v>
      </c>
      <c r="N340" s="17">
        <v>7.5947888716957096E-2</v>
      </c>
      <c r="O340" s="17">
        <v>9.0199073527887794E-2</v>
      </c>
      <c r="P340" s="17"/>
      <c r="Q340" s="17">
        <v>9.8841788085290594E-2</v>
      </c>
      <c r="R340" s="17">
        <v>0.12945811138355701</v>
      </c>
      <c r="S340" s="17">
        <v>9.4450217481874293E-2</v>
      </c>
      <c r="T340" s="17">
        <v>5.7557305062035401E-2</v>
      </c>
      <c r="U340" s="17"/>
      <c r="V340" s="17">
        <v>6.5481347539367907E-2</v>
      </c>
      <c r="W340" s="17">
        <v>6.1534277210007898E-2</v>
      </c>
      <c r="X340" s="17">
        <v>4.50596258459827E-2</v>
      </c>
      <c r="Y340" s="17">
        <v>6.0709917789690503E-2</v>
      </c>
      <c r="Z340" s="17">
        <v>9.1874814950160394E-2</v>
      </c>
      <c r="AA340" s="17">
        <v>8.1368552332414301E-2</v>
      </c>
      <c r="AB340" s="17">
        <v>5.5086982388645601E-2</v>
      </c>
      <c r="AC340" s="17">
        <v>9.9921658464056304E-2</v>
      </c>
      <c r="AD340" s="17">
        <v>6.6658746959629006E-2</v>
      </c>
      <c r="AE340" s="17"/>
      <c r="AF340" s="17">
        <v>6.93414320354869E-2</v>
      </c>
      <c r="AG340" s="17">
        <v>6.7172312572064199E-2</v>
      </c>
      <c r="AH340" s="17">
        <v>4.2624214515198003E-2</v>
      </c>
      <c r="AI340" s="17">
        <v>7.6709565806996394E-2</v>
      </c>
      <c r="AJ340" s="17">
        <v>6.3884598258749606E-2</v>
      </c>
      <c r="AK340" s="17">
        <v>7.2170958022838405E-2</v>
      </c>
      <c r="AL340" s="17"/>
      <c r="AM340" s="17">
        <v>4.3717066770598403E-2</v>
      </c>
      <c r="AN340" s="17">
        <v>0.11575152549143999</v>
      </c>
      <c r="AO340" s="17">
        <v>5.3995563008620101E-2</v>
      </c>
      <c r="AP340" s="17">
        <v>7.5044561656185296E-2</v>
      </c>
      <c r="AQ340" s="17">
        <v>8.8747563925420297E-2</v>
      </c>
      <c r="AR340" s="17">
        <v>7.4307031040375504E-2</v>
      </c>
      <c r="AS340" s="17">
        <v>6.2956549714399707E-2</v>
      </c>
      <c r="AT340" s="17">
        <v>6.6617757300673E-2</v>
      </c>
      <c r="AU340" s="17">
        <v>5.74059435583762E-2</v>
      </c>
      <c r="AV340" s="17">
        <v>3.6516363335888903E-2</v>
      </c>
      <c r="AW340" s="17">
        <v>7.78925205281807E-2</v>
      </c>
      <c r="AX340" s="17">
        <v>6.7791081422170205E-2</v>
      </c>
      <c r="AY340" s="17">
        <v>0.106614278932848</v>
      </c>
      <c r="AZ340" s="17">
        <v>3.0696454029699099E-2</v>
      </c>
      <c r="BA340" s="17">
        <v>7.7827278706754405E-2</v>
      </c>
      <c r="BB340" s="17">
        <v>6.7671815705913504E-2</v>
      </c>
      <c r="BC340" s="17"/>
      <c r="BD340" s="17">
        <v>8.4839762920690898E-2</v>
      </c>
      <c r="BE340" s="17">
        <v>4.8813037434497199E-2</v>
      </c>
      <c r="BF340" s="17">
        <v>6.8349054649308599E-2</v>
      </c>
      <c r="BG340" s="17"/>
      <c r="BH340" s="17">
        <v>5.15810329720717E-2</v>
      </c>
      <c r="BI340" s="17">
        <v>0.111146093590329</v>
      </c>
      <c r="BJ340" s="17">
        <v>0.109918110286747</v>
      </c>
      <c r="BK340" s="17"/>
      <c r="BL340" s="17">
        <v>5.1716398896823099E-2</v>
      </c>
      <c r="BM340" s="17">
        <v>7.4934151192828799E-2</v>
      </c>
      <c r="BN340" s="17">
        <v>8.4832223674531804E-2</v>
      </c>
      <c r="BO340" s="17"/>
      <c r="BP340" s="17">
        <v>6.4355327963998094E-2</v>
      </c>
      <c r="BQ340" s="17">
        <v>6.4338102055698093E-2</v>
      </c>
      <c r="BR340" s="17"/>
      <c r="BS340" s="17">
        <v>6.6695229922706406E-2</v>
      </c>
      <c r="BT340" s="17">
        <v>5.4861640512807598E-2</v>
      </c>
      <c r="BU340" s="17">
        <v>7.9143387366385598E-2</v>
      </c>
      <c r="BV340" s="17">
        <v>6.8128822680943502E-2</v>
      </c>
      <c r="BW340" s="17"/>
      <c r="BX340" s="17">
        <v>4.98193314484199E-2</v>
      </c>
      <c r="BY340" s="17">
        <v>5.5765302080872103E-2</v>
      </c>
      <c r="BZ340" s="17">
        <v>6.9451441548991397E-2</v>
      </c>
      <c r="CA340" s="17"/>
      <c r="CB340" s="17">
        <v>3.4225505706821903E-2</v>
      </c>
      <c r="CC340" s="17">
        <v>5.2219194317299801E-2</v>
      </c>
      <c r="CD340" s="17">
        <v>5.3997934122917597E-2</v>
      </c>
      <c r="CE340" s="17">
        <v>6.2597562702455395E-2</v>
      </c>
      <c r="CF340" s="17">
        <v>6.3719053691171104E-2</v>
      </c>
      <c r="CG340" s="17">
        <v>0.15119930458224201</v>
      </c>
      <c r="CH340" s="17"/>
      <c r="CI340" s="17">
        <v>0.152863475188801</v>
      </c>
      <c r="CJ340" s="17">
        <v>4.7053885485520601E-3</v>
      </c>
      <c r="CK340" s="17">
        <v>0.194945474269445</v>
      </c>
      <c r="CL340" s="17">
        <v>5.0527542211927901E-2</v>
      </c>
    </row>
    <row r="341" spans="2:90" x14ac:dyDescent="0.35">
      <c r="B341" t="s">
        <v>227</v>
      </c>
      <c r="C341" s="17">
        <v>1.7256863292988901E-2</v>
      </c>
      <c r="D341" s="17">
        <v>2.4944613907035899E-2</v>
      </c>
      <c r="E341" s="17">
        <v>9.8945682517199898E-3</v>
      </c>
      <c r="F341" s="17"/>
      <c r="G341" s="17">
        <v>1.9652278171249701E-2</v>
      </c>
      <c r="H341" s="17">
        <v>2.7643761315339799E-2</v>
      </c>
      <c r="I341" s="17">
        <v>1.5503001262009399E-2</v>
      </c>
      <c r="J341" s="17">
        <v>3.2663736580447703E-2</v>
      </c>
      <c r="K341" s="17">
        <v>5.4292408750276902E-3</v>
      </c>
      <c r="L341" s="17">
        <v>1.43215176064242E-2</v>
      </c>
      <c r="M341" s="17">
        <v>8.5766489761701908E-3</v>
      </c>
      <c r="N341" s="17">
        <v>4.0980734140434504E-3</v>
      </c>
      <c r="O341" s="17">
        <v>2.8054902442680701E-2</v>
      </c>
      <c r="P341" s="17"/>
      <c r="Q341" s="17">
        <v>9.7584129473239703E-3</v>
      </c>
      <c r="R341" s="17">
        <v>3.5087376913753E-2</v>
      </c>
      <c r="S341" s="17">
        <v>7.09497270395721E-3</v>
      </c>
      <c r="T341" s="17">
        <v>1.7876450498522899E-2</v>
      </c>
      <c r="U341" s="17"/>
      <c r="V341" s="17">
        <v>2.15327360594708E-2</v>
      </c>
      <c r="W341" s="17">
        <v>5.3159184261363903E-3</v>
      </c>
      <c r="X341" s="17">
        <v>1.31354878423584E-3</v>
      </c>
      <c r="Y341" s="17">
        <v>2.2703472529029899E-2</v>
      </c>
      <c r="Z341" s="17">
        <v>1.9156016331295302E-2</v>
      </c>
      <c r="AA341" s="17">
        <v>2.4853224571082098E-2</v>
      </c>
      <c r="AB341" s="17">
        <v>3.3120713197572697E-2</v>
      </c>
      <c r="AC341" s="17">
        <v>1.9954410720009402E-2</v>
      </c>
      <c r="AD341" s="17">
        <v>1.31856667828299E-2</v>
      </c>
      <c r="AE341" s="17"/>
      <c r="AF341" s="17">
        <v>2.0524650257384199E-2</v>
      </c>
      <c r="AG341" s="17">
        <v>1.85637416422967E-2</v>
      </c>
      <c r="AH341" s="17">
        <v>2.17918763257057E-2</v>
      </c>
      <c r="AI341" s="17">
        <v>4.74014703339126E-2</v>
      </c>
      <c r="AJ341" s="17">
        <v>3.0015964883517098E-3</v>
      </c>
      <c r="AK341" s="17">
        <v>1.76972410563551E-2</v>
      </c>
      <c r="AL341" s="17"/>
      <c r="AM341" s="17">
        <v>2.7794876383681999E-2</v>
      </c>
      <c r="AN341" s="17">
        <v>3.5881879492112599E-2</v>
      </c>
      <c r="AO341" s="17">
        <v>6.1273408641402804E-3</v>
      </c>
      <c r="AP341" s="17">
        <v>2.0155602155834399E-2</v>
      </c>
      <c r="AQ341" s="17">
        <v>3.25477407948978E-3</v>
      </c>
      <c r="AR341" s="17">
        <v>2.1493331366668301E-2</v>
      </c>
      <c r="AS341" s="17">
        <v>2.8753180700374502E-3</v>
      </c>
      <c r="AT341" s="17">
        <v>1.4878206981842401E-2</v>
      </c>
      <c r="AU341" s="17">
        <v>3.2985897465708002E-3</v>
      </c>
      <c r="AV341" s="17">
        <v>0</v>
      </c>
      <c r="AW341" s="17">
        <v>3.3127131136359102E-2</v>
      </c>
      <c r="AX341" s="17">
        <v>3.9588948067896999E-2</v>
      </c>
      <c r="AY341" s="17">
        <v>2.8681956067357999E-2</v>
      </c>
      <c r="AZ341" s="17">
        <v>1.8436255389292399E-2</v>
      </c>
      <c r="BA341" s="17">
        <v>5.8642647244439003E-2</v>
      </c>
      <c r="BB341" s="17">
        <v>1.60587844061451E-2</v>
      </c>
      <c r="BC341" s="17"/>
      <c r="BD341" s="17">
        <v>1.4052459368706E-2</v>
      </c>
      <c r="BE341" s="17">
        <v>2.03854039733222E-2</v>
      </c>
      <c r="BF341" s="17">
        <v>1.50357872446375E-2</v>
      </c>
      <c r="BG341" s="17"/>
      <c r="BH341" s="17">
        <v>1.3818106119602099E-2</v>
      </c>
      <c r="BI341" s="17">
        <v>2.4027732492976999E-2</v>
      </c>
      <c r="BJ341" s="17">
        <v>1.20880748432474E-2</v>
      </c>
      <c r="BK341" s="17"/>
      <c r="BL341" s="17">
        <v>1.01907305463647E-2</v>
      </c>
      <c r="BM341" s="17">
        <v>1.1587097587442099E-2</v>
      </c>
      <c r="BN341" s="17">
        <v>1.85999855043367E-2</v>
      </c>
      <c r="BO341" s="17"/>
      <c r="BP341" s="17">
        <v>4.44258833567409E-3</v>
      </c>
      <c r="BQ341" s="17">
        <v>2.2773708147544501E-2</v>
      </c>
      <c r="BR341" s="17"/>
      <c r="BS341" s="17">
        <v>8.4499534640434509E-3</v>
      </c>
      <c r="BT341" s="17">
        <v>9.3251486008184906E-3</v>
      </c>
      <c r="BU341" s="17">
        <v>8.3612182228766496E-3</v>
      </c>
      <c r="BV341" s="17">
        <v>2.6519199955469301E-2</v>
      </c>
      <c r="BW341" s="17"/>
      <c r="BX341" s="17">
        <v>8.7710433834437898E-3</v>
      </c>
      <c r="BY341" s="17">
        <v>3.7411318121293301E-2</v>
      </c>
      <c r="BZ341" s="17">
        <v>1.6859042796180598E-2</v>
      </c>
      <c r="CA341" s="17"/>
      <c r="CB341" s="17">
        <v>3.35299386756659E-3</v>
      </c>
      <c r="CC341" s="17">
        <v>1.1094504911304801E-2</v>
      </c>
      <c r="CD341" s="17">
        <v>1.47027755899554E-2</v>
      </c>
      <c r="CE341" s="17">
        <v>2.0449475767972E-2</v>
      </c>
      <c r="CF341" s="17">
        <v>2.6542574103897001E-2</v>
      </c>
      <c r="CG341" s="17">
        <v>3.3847454254608E-2</v>
      </c>
      <c r="CH341" s="17"/>
      <c r="CI341" s="17">
        <v>7.7720029555445894E-2</v>
      </c>
      <c r="CJ341" s="17">
        <v>0</v>
      </c>
      <c r="CK341" s="17">
        <v>4.8159905885683703E-2</v>
      </c>
      <c r="CL341" s="17">
        <v>5.6443420382720298E-3</v>
      </c>
    </row>
    <row r="342" spans="2:90" x14ac:dyDescent="0.35"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</row>
    <row r="343" spans="2:90" x14ac:dyDescent="0.35">
      <c r="B343" s="6" t="s">
        <v>234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</row>
    <row r="344" spans="2:90" x14ac:dyDescent="0.35">
      <c r="B344" s="24" t="s">
        <v>130</v>
      </c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</row>
    <row r="345" spans="2:90" x14ac:dyDescent="0.35">
      <c r="B345" t="s">
        <v>223</v>
      </c>
      <c r="C345" s="17">
        <v>0.33299483927887302</v>
      </c>
      <c r="D345" s="17">
        <v>0.31215306908002699</v>
      </c>
      <c r="E345" s="17">
        <v>0.35028489658720502</v>
      </c>
      <c r="F345" s="17"/>
      <c r="G345" s="17">
        <v>0.28226105184232497</v>
      </c>
      <c r="H345" s="17">
        <v>0.31040125903862298</v>
      </c>
      <c r="I345" s="17">
        <v>0.36155832802519999</v>
      </c>
      <c r="J345" s="17">
        <v>0.33327163620912698</v>
      </c>
      <c r="K345" s="17">
        <v>0.30921469705252103</v>
      </c>
      <c r="L345" s="17">
        <v>0.36834235661694098</v>
      </c>
      <c r="M345" s="17">
        <v>0.41258495484915297</v>
      </c>
      <c r="N345" s="17">
        <v>0.28328094929389502</v>
      </c>
      <c r="O345" s="17">
        <v>0.334128497900884</v>
      </c>
      <c r="P345" s="17"/>
      <c r="Q345" s="17">
        <v>0.32283485154261299</v>
      </c>
      <c r="R345" s="17">
        <v>0.36601992446616499</v>
      </c>
      <c r="S345" s="17">
        <v>0.344723278672602</v>
      </c>
      <c r="T345" s="17">
        <v>0.33641503237460901</v>
      </c>
      <c r="U345" s="17"/>
      <c r="V345" s="17">
        <v>0.34670036788922798</v>
      </c>
      <c r="W345" s="17">
        <v>0.313799706958449</v>
      </c>
      <c r="X345" s="17">
        <v>0.29750373242304301</v>
      </c>
      <c r="Y345" s="17">
        <v>0.32543153785662099</v>
      </c>
      <c r="Z345" s="17">
        <v>0.331339641610081</v>
      </c>
      <c r="AA345" s="17">
        <v>0.33933476057818102</v>
      </c>
      <c r="AB345" s="17">
        <v>0.32994808921541702</v>
      </c>
      <c r="AC345" s="17">
        <v>0.31506853766009602</v>
      </c>
      <c r="AD345" s="17">
        <v>0.37396844947951102</v>
      </c>
      <c r="AE345" s="17"/>
      <c r="AF345" s="17">
        <v>0.34338134837866202</v>
      </c>
      <c r="AG345" s="17">
        <v>0.35683367647745801</v>
      </c>
      <c r="AH345" s="17">
        <v>0.25913968875321602</v>
      </c>
      <c r="AI345" s="17">
        <v>0.29430096481283702</v>
      </c>
      <c r="AJ345" s="17">
        <v>0.29117020032586499</v>
      </c>
      <c r="AK345" s="17">
        <v>0.36311068144727998</v>
      </c>
      <c r="AL345" s="17"/>
      <c r="AM345" s="17">
        <v>0.362569386094869</v>
      </c>
      <c r="AN345" s="17">
        <v>0.35819231608373098</v>
      </c>
      <c r="AO345" s="17">
        <v>0.40759947397655499</v>
      </c>
      <c r="AP345" s="17">
        <v>0.33343187187212298</v>
      </c>
      <c r="AQ345" s="17">
        <v>0.36045723388774098</v>
      </c>
      <c r="AR345" s="17">
        <v>0.30853472494568401</v>
      </c>
      <c r="AS345" s="17">
        <v>0.32346412144766001</v>
      </c>
      <c r="AT345" s="17">
        <v>0.34103622425173302</v>
      </c>
      <c r="AU345" s="17">
        <v>0.319689100164052</v>
      </c>
      <c r="AV345" s="17">
        <v>0.37252429167565698</v>
      </c>
      <c r="AW345" s="17">
        <v>0.33822984100335002</v>
      </c>
      <c r="AX345" s="17">
        <v>0.32203082203370598</v>
      </c>
      <c r="AY345" s="17">
        <v>0.28646165579572802</v>
      </c>
      <c r="AZ345" s="17">
        <v>0.357742843910693</v>
      </c>
      <c r="BA345" s="17">
        <v>0.27002497165183498</v>
      </c>
      <c r="BB345" s="17">
        <v>0.256348804317796</v>
      </c>
      <c r="BC345" s="17"/>
      <c r="BD345" s="17">
        <v>0.36193054250843298</v>
      </c>
      <c r="BE345" s="17">
        <v>0.28757486019261203</v>
      </c>
      <c r="BF345" s="17">
        <v>0.34863607540084601</v>
      </c>
      <c r="BG345" s="17"/>
      <c r="BH345" s="17">
        <v>0.35311236005551999</v>
      </c>
      <c r="BI345" s="17">
        <v>0.30873406680938797</v>
      </c>
      <c r="BJ345" s="17">
        <v>0.28967353945740298</v>
      </c>
      <c r="BK345" s="17"/>
      <c r="BL345" s="17">
        <v>0.244857210564218</v>
      </c>
      <c r="BM345" s="17">
        <v>0.32236127343054799</v>
      </c>
      <c r="BN345" s="17">
        <v>0.38325919137894898</v>
      </c>
      <c r="BO345" s="17"/>
      <c r="BP345" s="17">
        <v>0.30654471513188603</v>
      </c>
      <c r="BQ345" s="17">
        <v>0.32387323241420601</v>
      </c>
      <c r="BR345" s="17"/>
      <c r="BS345" s="17">
        <v>0.41633464522470298</v>
      </c>
      <c r="BT345" s="17">
        <v>0.38033693356666598</v>
      </c>
      <c r="BU345" s="17">
        <v>0.290311431049876</v>
      </c>
      <c r="BV345" s="17">
        <v>0.32213216759069602</v>
      </c>
      <c r="BW345" s="17"/>
      <c r="BX345" s="17">
        <v>0.34879228871705398</v>
      </c>
      <c r="BY345" s="17">
        <v>0.342972532400876</v>
      </c>
      <c r="BZ345" s="17">
        <v>0.33081667736988202</v>
      </c>
      <c r="CA345" s="17"/>
      <c r="CB345" s="17">
        <v>0.41893819722117298</v>
      </c>
      <c r="CC345" s="17">
        <v>0.39236761679102999</v>
      </c>
      <c r="CD345" s="17">
        <v>0.26720769930905403</v>
      </c>
      <c r="CE345" s="17">
        <v>0.30086661998320502</v>
      </c>
      <c r="CF345" s="17">
        <v>0.46515769055023498</v>
      </c>
      <c r="CG345" s="17">
        <v>0.18126625003906099</v>
      </c>
      <c r="CH345" s="17"/>
      <c r="CI345" s="17">
        <v>0.11321488863693099</v>
      </c>
      <c r="CJ345" s="17">
        <v>0.64050101373382196</v>
      </c>
      <c r="CK345" s="17">
        <v>3.26020386074845E-2</v>
      </c>
      <c r="CL345" s="17">
        <v>0.28089560598341601</v>
      </c>
    </row>
    <row r="346" spans="2:90" x14ac:dyDescent="0.35">
      <c r="B346" t="s">
        <v>224</v>
      </c>
      <c r="C346" s="17">
        <v>0.38701136387086599</v>
      </c>
      <c r="D346" s="17">
        <v>0.38331793372525003</v>
      </c>
      <c r="E346" s="17">
        <v>0.39103449340283097</v>
      </c>
      <c r="F346" s="17"/>
      <c r="G346" s="17">
        <v>0.40210706126192097</v>
      </c>
      <c r="H346" s="17">
        <v>0.38913147392689501</v>
      </c>
      <c r="I346" s="17">
        <v>0.38236360751168202</v>
      </c>
      <c r="J346" s="17">
        <v>0.39814253171206299</v>
      </c>
      <c r="K346" s="17">
        <v>0.44272954836784001</v>
      </c>
      <c r="L346" s="17">
        <v>0.35842997434754298</v>
      </c>
      <c r="M346" s="17">
        <v>0.33107135920523401</v>
      </c>
      <c r="N346" s="17">
        <v>0.41863798771259197</v>
      </c>
      <c r="O346" s="17">
        <v>0.365144343369875</v>
      </c>
      <c r="P346" s="17"/>
      <c r="Q346" s="17">
        <v>0.38765614465536902</v>
      </c>
      <c r="R346" s="17">
        <v>0.34818989500778602</v>
      </c>
      <c r="S346" s="17">
        <v>0.352436871213967</v>
      </c>
      <c r="T346" s="17">
        <v>0.39081296256113601</v>
      </c>
      <c r="U346" s="17"/>
      <c r="V346" s="17">
        <v>0.38011024420407602</v>
      </c>
      <c r="W346" s="17">
        <v>0.41711333353140301</v>
      </c>
      <c r="X346" s="17">
        <v>0.43980364283489498</v>
      </c>
      <c r="Y346" s="17">
        <v>0.38772050579428502</v>
      </c>
      <c r="Z346" s="17">
        <v>0.38183326905557802</v>
      </c>
      <c r="AA346" s="17">
        <v>0.328033439668791</v>
      </c>
      <c r="AB346" s="17">
        <v>0.40050369539435898</v>
      </c>
      <c r="AC346" s="17">
        <v>0.40875201938921402</v>
      </c>
      <c r="AD346" s="17">
        <v>0.35579001386255099</v>
      </c>
      <c r="AE346" s="17"/>
      <c r="AF346" s="17">
        <v>0.350749713762952</v>
      </c>
      <c r="AG346" s="17">
        <v>0.35501837966328598</v>
      </c>
      <c r="AH346" s="17">
        <v>0.414860141018707</v>
      </c>
      <c r="AI346" s="17">
        <v>0.425824226856305</v>
      </c>
      <c r="AJ346" s="17">
        <v>0.429750812214304</v>
      </c>
      <c r="AK346" s="17">
        <v>0.39056228615306599</v>
      </c>
      <c r="AL346" s="17"/>
      <c r="AM346" s="17">
        <v>0.289307795240756</v>
      </c>
      <c r="AN346" s="17">
        <v>0.275199277282827</v>
      </c>
      <c r="AO346" s="17">
        <v>0.32774036301583698</v>
      </c>
      <c r="AP346" s="17">
        <v>0.33098794946056798</v>
      </c>
      <c r="AQ346" s="17">
        <v>0.36843995291040399</v>
      </c>
      <c r="AR346" s="17">
        <v>0.42799792297418598</v>
      </c>
      <c r="AS346" s="17">
        <v>0.395899410239894</v>
      </c>
      <c r="AT346" s="17">
        <v>0.40336349014242701</v>
      </c>
      <c r="AU346" s="17">
        <v>0.39827809802814601</v>
      </c>
      <c r="AV346" s="17">
        <v>0.356041299209781</v>
      </c>
      <c r="AW346" s="17">
        <v>0.43817101888696203</v>
      </c>
      <c r="AX346" s="17">
        <v>0.42040671825438197</v>
      </c>
      <c r="AY346" s="17">
        <v>0.44473008583578599</v>
      </c>
      <c r="AZ346" s="17">
        <v>0.38420899457471003</v>
      </c>
      <c r="BA346" s="17">
        <v>0.42002218606959801</v>
      </c>
      <c r="BB346" s="17">
        <v>0.50903749626667805</v>
      </c>
      <c r="BC346" s="17"/>
      <c r="BD346" s="17">
        <v>0.39697451242734899</v>
      </c>
      <c r="BE346" s="17">
        <v>0.397438663643704</v>
      </c>
      <c r="BF346" s="17">
        <v>0.37005280383093703</v>
      </c>
      <c r="BG346" s="17"/>
      <c r="BH346" s="17">
        <v>0.388926822951214</v>
      </c>
      <c r="BI346" s="17">
        <v>0.42894741688497201</v>
      </c>
      <c r="BJ346" s="17">
        <v>0.40249142389402398</v>
      </c>
      <c r="BK346" s="17"/>
      <c r="BL346" s="17">
        <v>0.46338374863628201</v>
      </c>
      <c r="BM346" s="17">
        <v>0.44816748175841298</v>
      </c>
      <c r="BN346" s="17">
        <v>0.37438335544206103</v>
      </c>
      <c r="BO346" s="17"/>
      <c r="BP346" s="17">
        <v>0.42536963358781599</v>
      </c>
      <c r="BQ346" s="17">
        <v>0.37320558797855802</v>
      </c>
      <c r="BR346" s="17"/>
      <c r="BS346" s="17">
        <v>0.36109368257874402</v>
      </c>
      <c r="BT346" s="17">
        <v>0.390401279725062</v>
      </c>
      <c r="BU346" s="17">
        <v>0.40306559719816698</v>
      </c>
      <c r="BV346" s="17">
        <v>0.39821687236273801</v>
      </c>
      <c r="BW346" s="17"/>
      <c r="BX346" s="17">
        <v>0.362078177318994</v>
      </c>
      <c r="BY346" s="17">
        <v>0.39878346248542901</v>
      </c>
      <c r="BZ346" s="17">
        <v>0.38875805762273802</v>
      </c>
      <c r="CA346" s="17"/>
      <c r="CB346" s="17">
        <v>0.42748064918063</v>
      </c>
      <c r="CC346" s="17">
        <v>0.41673116259830201</v>
      </c>
      <c r="CD346" s="17">
        <v>0.36569964375397601</v>
      </c>
      <c r="CE346" s="17">
        <v>0.42192581394594297</v>
      </c>
      <c r="CF346" s="17">
        <v>0.34001247958886099</v>
      </c>
      <c r="CG346" s="17">
        <v>0.33474604985805301</v>
      </c>
      <c r="CH346" s="17"/>
      <c r="CI346" s="17">
        <v>0.348578642428926</v>
      </c>
      <c r="CJ346" s="17">
        <v>0.302203599937581</v>
      </c>
      <c r="CK346" s="17">
        <v>0.21909727049799099</v>
      </c>
      <c r="CL346" s="17">
        <v>0.49034542567424699</v>
      </c>
    </row>
    <row r="347" spans="2:90" x14ac:dyDescent="0.35">
      <c r="B347" t="s">
        <v>225</v>
      </c>
      <c r="C347" s="17">
        <v>0.22548537946136701</v>
      </c>
      <c r="D347" s="17">
        <v>0.23418704677016899</v>
      </c>
      <c r="E347" s="17">
        <v>0.22042136423973199</v>
      </c>
      <c r="F347" s="17"/>
      <c r="G347" s="17">
        <v>0.269394389705436</v>
      </c>
      <c r="H347" s="17">
        <v>0.24045242854085599</v>
      </c>
      <c r="I347" s="17">
        <v>0.20003084108327701</v>
      </c>
      <c r="J347" s="17">
        <v>0.20805822025430101</v>
      </c>
      <c r="K347" s="17">
        <v>0.227082698769911</v>
      </c>
      <c r="L347" s="17">
        <v>0.22765861540860899</v>
      </c>
      <c r="M347" s="17">
        <v>0.191650875964574</v>
      </c>
      <c r="N347" s="17">
        <v>0.23384893312060201</v>
      </c>
      <c r="O347" s="17">
        <v>0.231362581013979</v>
      </c>
      <c r="P347" s="17"/>
      <c r="Q347" s="17">
        <v>0.245256281352905</v>
      </c>
      <c r="R347" s="17">
        <v>0.23950955785769301</v>
      </c>
      <c r="S347" s="17">
        <v>0.26350330380599502</v>
      </c>
      <c r="T347" s="17">
        <v>0.21419404239151299</v>
      </c>
      <c r="U347" s="17"/>
      <c r="V347" s="17">
        <v>0.21810966783116101</v>
      </c>
      <c r="W347" s="17">
        <v>0.22652503369416699</v>
      </c>
      <c r="X347" s="17">
        <v>0.19851324971137299</v>
      </c>
      <c r="Y347" s="17">
        <v>0.25605375241108502</v>
      </c>
      <c r="Z347" s="17">
        <v>0.234831455126813</v>
      </c>
      <c r="AA347" s="17">
        <v>0.264703457045395</v>
      </c>
      <c r="AB347" s="17">
        <v>0.20732623919489099</v>
      </c>
      <c r="AC347" s="17">
        <v>0.226698460336759</v>
      </c>
      <c r="AD347" s="17">
        <v>0.20476175897896701</v>
      </c>
      <c r="AE347" s="17"/>
      <c r="AF347" s="17">
        <v>0.24776687106821499</v>
      </c>
      <c r="AG347" s="17">
        <v>0.23009734999887901</v>
      </c>
      <c r="AH347" s="17">
        <v>0.26635499223883102</v>
      </c>
      <c r="AI347" s="17">
        <v>0.23676887789821</v>
      </c>
      <c r="AJ347" s="17">
        <v>0.22451495361357901</v>
      </c>
      <c r="AK347" s="17">
        <v>0.19599186205581101</v>
      </c>
      <c r="AL347" s="17"/>
      <c r="AM347" s="17">
        <v>0.272818691473594</v>
      </c>
      <c r="AN347" s="17">
        <v>0.296033863898646</v>
      </c>
      <c r="AO347" s="17">
        <v>0.216318809512445</v>
      </c>
      <c r="AP347" s="17">
        <v>0.293255408433099</v>
      </c>
      <c r="AQ347" s="17">
        <v>0.23333272557520299</v>
      </c>
      <c r="AR347" s="17">
        <v>0.20269810645223599</v>
      </c>
      <c r="AS347" s="17">
        <v>0.21007149629920599</v>
      </c>
      <c r="AT347" s="17">
        <v>0.20069354903053899</v>
      </c>
      <c r="AU347" s="17">
        <v>0.23637401460156299</v>
      </c>
      <c r="AV347" s="17">
        <v>0.22570853911640501</v>
      </c>
      <c r="AW347" s="17">
        <v>0.162362074389657</v>
      </c>
      <c r="AX347" s="17">
        <v>0.20057888842684801</v>
      </c>
      <c r="AY347" s="17">
        <v>0.19862285887513201</v>
      </c>
      <c r="AZ347" s="17">
        <v>0.20753210182444801</v>
      </c>
      <c r="BA347" s="17">
        <v>0.26666908868460798</v>
      </c>
      <c r="BB347" s="17">
        <v>0.17588765580940599</v>
      </c>
      <c r="BC347" s="17"/>
      <c r="BD347" s="17">
        <v>0.19618239205563301</v>
      </c>
      <c r="BE347" s="17">
        <v>0.25736535787362602</v>
      </c>
      <c r="BF347" s="17">
        <v>0.22228682620094101</v>
      </c>
      <c r="BG347" s="17"/>
      <c r="BH347" s="17">
        <v>0.20883824574816001</v>
      </c>
      <c r="BI347" s="17">
        <v>0.19849534520766299</v>
      </c>
      <c r="BJ347" s="17">
        <v>0.234845455809232</v>
      </c>
      <c r="BK347" s="17"/>
      <c r="BL347" s="17">
        <v>0.23049129274868099</v>
      </c>
      <c r="BM347" s="17">
        <v>0.17955705175276401</v>
      </c>
      <c r="BN347" s="17">
        <v>0.19621562471804099</v>
      </c>
      <c r="BO347" s="17"/>
      <c r="BP347" s="17">
        <v>0.22989012962528799</v>
      </c>
      <c r="BQ347" s="17">
        <v>0.237884676248479</v>
      </c>
      <c r="BR347" s="17"/>
      <c r="BS347" s="17">
        <v>0.17331013961636399</v>
      </c>
      <c r="BT347" s="17">
        <v>0.17644130920143999</v>
      </c>
      <c r="BU347" s="17">
        <v>0.25390199643894601</v>
      </c>
      <c r="BV347" s="17">
        <v>0.22503813487181801</v>
      </c>
      <c r="BW347" s="17"/>
      <c r="BX347" s="17">
        <v>0.222285885809415</v>
      </c>
      <c r="BY347" s="17">
        <v>0.196084105415326</v>
      </c>
      <c r="BZ347" s="17">
        <v>0.22760906634914699</v>
      </c>
      <c r="CA347" s="17"/>
      <c r="CB347" s="17">
        <v>0.128089724441661</v>
      </c>
      <c r="CC347" s="17">
        <v>0.160598213638387</v>
      </c>
      <c r="CD347" s="17">
        <v>0.30319389322456902</v>
      </c>
      <c r="CE347" s="17">
        <v>0.216285072546167</v>
      </c>
      <c r="CF347" s="17">
        <v>0.161769411833835</v>
      </c>
      <c r="CG347" s="17">
        <v>0.36889607997794199</v>
      </c>
      <c r="CH347" s="17"/>
      <c r="CI347" s="17">
        <v>0.35965713846456399</v>
      </c>
      <c r="CJ347" s="17">
        <v>5.16334905961068E-2</v>
      </c>
      <c r="CK347" s="17">
        <v>0.59864211135784295</v>
      </c>
      <c r="CL347" s="17">
        <v>0.19859625541019901</v>
      </c>
    </row>
    <row r="348" spans="2:90" x14ac:dyDescent="0.35">
      <c r="B348" t="s">
        <v>226</v>
      </c>
      <c r="C348" s="17">
        <v>4.2685041288437899E-2</v>
      </c>
      <c r="D348" s="17">
        <v>5.4285453020946499E-2</v>
      </c>
      <c r="E348" s="17">
        <v>3.0446534949598099E-2</v>
      </c>
      <c r="F348" s="17"/>
      <c r="G348" s="17">
        <v>3.8783695167380498E-2</v>
      </c>
      <c r="H348" s="17">
        <v>3.9239712237660103E-2</v>
      </c>
      <c r="I348" s="17">
        <v>4.2585767739888702E-2</v>
      </c>
      <c r="J348" s="17">
        <v>5.2423934548482001E-2</v>
      </c>
      <c r="K348" s="17">
        <v>1.6223634593345099E-2</v>
      </c>
      <c r="L348" s="17">
        <v>4.55690536269069E-2</v>
      </c>
      <c r="M348" s="17">
        <v>4.4180582250893802E-2</v>
      </c>
      <c r="N348" s="17">
        <v>4.5669170622738203E-2</v>
      </c>
      <c r="O348" s="17">
        <v>5.7243374136625599E-2</v>
      </c>
      <c r="P348" s="17"/>
      <c r="Q348" s="17">
        <v>4.1730077937493802E-2</v>
      </c>
      <c r="R348" s="17">
        <v>3.9290945624640798E-2</v>
      </c>
      <c r="S348" s="17">
        <v>3.3823930601329197E-2</v>
      </c>
      <c r="T348" s="17">
        <v>4.47658017558554E-2</v>
      </c>
      <c r="U348" s="17"/>
      <c r="V348" s="17">
        <v>3.9251546466381897E-2</v>
      </c>
      <c r="W348" s="17">
        <v>3.3992397896155997E-2</v>
      </c>
      <c r="X348" s="17">
        <v>4.8459336085180597E-2</v>
      </c>
      <c r="Y348" s="17">
        <v>3.0794203938008601E-2</v>
      </c>
      <c r="Z348" s="17">
        <v>4.77234486394921E-2</v>
      </c>
      <c r="AA348" s="17">
        <v>5.8227206398379E-2</v>
      </c>
      <c r="AB348" s="17">
        <v>3.5057642708997298E-2</v>
      </c>
      <c r="AC348" s="17">
        <v>3.16708757237395E-2</v>
      </c>
      <c r="AD348" s="17">
        <v>5.5122150213597697E-2</v>
      </c>
      <c r="AE348" s="17"/>
      <c r="AF348" s="17">
        <v>4.0966522888931503E-2</v>
      </c>
      <c r="AG348" s="17">
        <v>4.7182528247061803E-2</v>
      </c>
      <c r="AH348" s="17">
        <v>2.9952097750953002E-2</v>
      </c>
      <c r="AI348" s="17">
        <v>3.05933589215149E-2</v>
      </c>
      <c r="AJ348" s="17">
        <v>4.6941628538581297E-2</v>
      </c>
      <c r="AK348" s="17">
        <v>4.3945941676877098E-2</v>
      </c>
      <c r="AL348" s="17"/>
      <c r="AM348" s="17">
        <v>4.7191140932943999E-2</v>
      </c>
      <c r="AN348" s="17">
        <v>4.8403177796929202E-2</v>
      </c>
      <c r="AO348" s="17">
        <v>3.2855667888687601E-2</v>
      </c>
      <c r="AP348" s="17">
        <v>4.0276155621060503E-2</v>
      </c>
      <c r="AQ348" s="17">
        <v>3.5082797735274597E-2</v>
      </c>
      <c r="AR348" s="17">
        <v>5.0755934297590302E-2</v>
      </c>
      <c r="AS348" s="17">
        <v>6.1647967979689897E-2</v>
      </c>
      <c r="AT348" s="17">
        <v>4.3644428344088E-2</v>
      </c>
      <c r="AU348" s="17">
        <v>4.3766010180722702E-2</v>
      </c>
      <c r="AV348" s="17">
        <v>4.5725869998156497E-2</v>
      </c>
      <c r="AW348" s="17">
        <v>4.09136825977564E-2</v>
      </c>
      <c r="AX348" s="17">
        <v>5.6983571285064601E-2</v>
      </c>
      <c r="AY348" s="17">
        <v>3.6708129353010703E-2</v>
      </c>
      <c r="AZ348" s="17">
        <v>5.0516059690149301E-2</v>
      </c>
      <c r="BA348" s="17">
        <v>2.11168735946618E-2</v>
      </c>
      <c r="BB348" s="17">
        <v>4.5894158046793802E-2</v>
      </c>
      <c r="BC348" s="17"/>
      <c r="BD348" s="17">
        <v>4.1379934425755202E-2</v>
      </c>
      <c r="BE348" s="17">
        <v>4.2593338673962498E-2</v>
      </c>
      <c r="BF348" s="17">
        <v>4.4226869190070101E-2</v>
      </c>
      <c r="BG348" s="17"/>
      <c r="BH348" s="17">
        <v>3.7579439295631199E-2</v>
      </c>
      <c r="BI348" s="17">
        <v>5.4671987907892801E-2</v>
      </c>
      <c r="BJ348" s="17">
        <v>6.3633107866403901E-2</v>
      </c>
      <c r="BK348" s="17"/>
      <c r="BL348" s="17">
        <v>5.0350609219974501E-2</v>
      </c>
      <c r="BM348" s="17">
        <v>3.8457190162904997E-2</v>
      </c>
      <c r="BN348" s="17">
        <v>4.0397921438751601E-2</v>
      </c>
      <c r="BO348" s="17"/>
      <c r="BP348" s="17">
        <v>3.1465460203848598E-2</v>
      </c>
      <c r="BQ348" s="17">
        <v>4.8796024776490303E-2</v>
      </c>
      <c r="BR348" s="17"/>
      <c r="BS348" s="17">
        <v>3.4073561532058698E-2</v>
      </c>
      <c r="BT348" s="17">
        <v>4.6345498971914798E-2</v>
      </c>
      <c r="BU348" s="17">
        <v>4.4907347545790698E-2</v>
      </c>
      <c r="BV348" s="17">
        <v>4.07897347392015E-2</v>
      </c>
      <c r="BW348" s="17"/>
      <c r="BX348" s="17">
        <v>5.3320684266320098E-2</v>
      </c>
      <c r="BY348" s="17">
        <v>3.1797079150461198E-2</v>
      </c>
      <c r="BZ348" s="17">
        <v>4.2300453064806003E-2</v>
      </c>
      <c r="CA348" s="17"/>
      <c r="CB348" s="17">
        <v>2.34555736449619E-2</v>
      </c>
      <c r="CC348" s="17">
        <v>2.0853899026998201E-2</v>
      </c>
      <c r="CD348" s="17">
        <v>4.6270864938071803E-2</v>
      </c>
      <c r="CE348" s="17">
        <v>4.9706244324789602E-2</v>
      </c>
      <c r="CF348" s="17">
        <v>2.4772979401033499E-2</v>
      </c>
      <c r="CG348" s="17">
        <v>9.3520568840059798E-2</v>
      </c>
      <c r="CH348" s="17"/>
      <c r="CI348" s="17">
        <v>0.141322551312351</v>
      </c>
      <c r="CJ348" s="17">
        <v>2.1951472182649501E-3</v>
      </c>
      <c r="CK348" s="17">
        <v>0.10776205999005201</v>
      </c>
      <c r="CL348" s="17">
        <v>2.71145191259347E-2</v>
      </c>
    </row>
    <row r="349" spans="2:90" x14ac:dyDescent="0.35">
      <c r="B349" t="s">
        <v>227</v>
      </c>
      <c r="C349" s="17">
        <v>1.1823376100455699E-2</v>
      </c>
      <c r="D349" s="17">
        <v>1.60564974036074E-2</v>
      </c>
      <c r="E349" s="17">
        <v>7.8127108206340595E-3</v>
      </c>
      <c r="F349" s="17"/>
      <c r="G349" s="17">
        <v>7.4538020229374703E-3</v>
      </c>
      <c r="H349" s="17">
        <v>2.07751262559655E-2</v>
      </c>
      <c r="I349" s="17">
        <v>1.34614556399517E-2</v>
      </c>
      <c r="J349" s="17">
        <v>8.1036772760277494E-3</v>
      </c>
      <c r="K349" s="17">
        <v>4.74942121638242E-3</v>
      </c>
      <c r="L349" s="17">
        <v>0</v>
      </c>
      <c r="M349" s="17">
        <v>2.0512227730145501E-2</v>
      </c>
      <c r="N349" s="17">
        <v>1.85629592501729E-2</v>
      </c>
      <c r="O349" s="17">
        <v>1.21212035786361E-2</v>
      </c>
      <c r="P349" s="17"/>
      <c r="Q349" s="17">
        <v>2.5226445116191001E-3</v>
      </c>
      <c r="R349" s="17">
        <v>6.9896770437148804E-3</v>
      </c>
      <c r="S349" s="17">
        <v>5.5126157061075199E-3</v>
      </c>
      <c r="T349" s="17">
        <v>1.38121609168874E-2</v>
      </c>
      <c r="U349" s="17"/>
      <c r="V349" s="17">
        <v>1.5828173609153499E-2</v>
      </c>
      <c r="W349" s="17">
        <v>8.5695279198246405E-3</v>
      </c>
      <c r="X349" s="17">
        <v>1.5720038945508601E-2</v>
      </c>
      <c r="Y349" s="17">
        <v>0</v>
      </c>
      <c r="Z349" s="17">
        <v>4.2721855680352304E-3</v>
      </c>
      <c r="AA349" s="17">
        <v>9.7011363092535299E-3</v>
      </c>
      <c r="AB349" s="17">
        <v>2.71643334863351E-2</v>
      </c>
      <c r="AC349" s="17">
        <v>1.7810106890191298E-2</v>
      </c>
      <c r="AD349" s="17">
        <v>1.03576274653738E-2</v>
      </c>
      <c r="AE349" s="17"/>
      <c r="AF349" s="17">
        <v>1.7135543901239201E-2</v>
      </c>
      <c r="AG349" s="17">
        <v>1.08680656133155E-2</v>
      </c>
      <c r="AH349" s="17">
        <v>2.9693080238293101E-2</v>
      </c>
      <c r="AI349" s="17">
        <v>1.25125715111337E-2</v>
      </c>
      <c r="AJ349" s="17">
        <v>7.6224053076704998E-3</v>
      </c>
      <c r="AK349" s="17">
        <v>6.3892286669663002E-3</v>
      </c>
      <c r="AL349" s="17"/>
      <c r="AM349" s="17">
        <v>2.81129862578368E-2</v>
      </c>
      <c r="AN349" s="17">
        <v>2.2171364937866998E-2</v>
      </c>
      <c r="AO349" s="17">
        <v>1.5485685606476399E-2</v>
      </c>
      <c r="AP349" s="17">
        <v>2.04861461315007E-3</v>
      </c>
      <c r="AQ349" s="17">
        <v>2.6872898913778702E-3</v>
      </c>
      <c r="AR349" s="17">
        <v>1.0013311330304E-2</v>
      </c>
      <c r="AS349" s="17">
        <v>8.9170040335501497E-3</v>
      </c>
      <c r="AT349" s="17">
        <v>1.12623082312137E-2</v>
      </c>
      <c r="AU349" s="17">
        <v>1.8927770255159899E-3</v>
      </c>
      <c r="AV349" s="17">
        <v>0</v>
      </c>
      <c r="AW349" s="17">
        <v>2.03233831222751E-2</v>
      </c>
      <c r="AX349" s="17">
        <v>0</v>
      </c>
      <c r="AY349" s="17">
        <v>3.3477270140343102E-2</v>
      </c>
      <c r="AZ349" s="17">
        <v>0</v>
      </c>
      <c r="BA349" s="17">
        <v>2.21668799992976E-2</v>
      </c>
      <c r="BB349" s="17">
        <v>1.2831885559326701E-2</v>
      </c>
      <c r="BC349" s="17"/>
      <c r="BD349" s="17">
        <v>3.53261858282982E-3</v>
      </c>
      <c r="BE349" s="17">
        <v>1.5027779616096099E-2</v>
      </c>
      <c r="BF349" s="17">
        <v>1.47974253772054E-2</v>
      </c>
      <c r="BG349" s="17"/>
      <c r="BH349" s="17">
        <v>1.1543131949474801E-2</v>
      </c>
      <c r="BI349" s="17">
        <v>9.1511831900842801E-3</v>
      </c>
      <c r="BJ349" s="17">
        <v>9.3564729729372995E-3</v>
      </c>
      <c r="BK349" s="17"/>
      <c r="BL349" s="17">
        <v>1.0917138830845099E-2</v>
      </c>
      <c r="BM349" s="17">
        <v>1.14570028953698E-2</v>
      </c>
      <c r="BN349" s="17">
        <v>5.7439070221975801E-3</v>
      </c>
      <c r="BO349" s="17"/>
      <c r="BP349" s="17">
        <v>6.7300614511600198E-3</v>
      </c>
      <c r="BQ349" s="17">
        <v>1.6240478582266599E-2</v>
      </c>
      <c r="BR349" s="17"/>
      <c r="BS349" s="17">
        <v>1.51879710481297E-2</v>
      </c>
      <c r="BT349" s="17">
        <v>6.4749785349169503E-3</v>
      </c>
      <c r="BU349" s="17">
        <v>7.81362776721993E-3</v>
      </c>
      <c r="BV349" s="17">
        <v>1.38230904355466E-2</v>
      </c>
      <c r="BW349" s="17"/>
      <c r="BX349" s="17">
        <v>1.3522963888217601E-2</v>
      </c>
      <c r="BY349" s="17">
        <v>3.03628205479071E-2</v>
      </c>
      <c r="BZ349" s="17">
        <v>1.0515745593427699E-2</v>
      </c>
      <c r="CA349" s="17"/>
      <c r="CB349" s="17">
        <v>2.0358555115749699E-3</v>
      </c>
      <c r="CC349" s="17">
        <v>9.4491079452828294E-3</v>
      </c>
      <c r="CD349" s="17">
        <v>1.7627898774329302E-2</v>
      </c>
      <c r="CE349" s="17">
        <v>1.1216249199895501E-2</v>
      </c>
      <c r="CF349" s="17">
        <v>8.28743862603472E-3</v>
      </c>
      <c r="CG349" s="17">
        <v>2.15710512848841E-2</v>
      </c>
      <c r="CH349" s="17"/>
      <c r="CI349" s="17">
        <v>3.7226779157228503E-2</v>
      </c>
      <c r="CJ349" s="17">
        <v>3.4667485142253701E-3</v>
      </c>
      <c r="CK349" s="17">
        <v>4.1896519546628999E-2</v>
      </c>
      <c r="CL349" s="17">
        <v>3.0481938062034402E-3</v>
      </c>
    </row>
    <row r="350" spans="2:90" x14ac:dyDescent="0.35"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</row>
    <row r="351" spans="2:90" x14ac:dyDescent="0.35">
      <c r="B351" s="6" t="s">
        <v>235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</row>
    <row r="352" spans="2:90" x14ac:dyDescent="0.35">
      <c r="B352" s="24" t="s">
        <v>130</v>
      </c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</row>
    <row r="353" spans="2:90" x14ac:dyDescent="0.35">
      <c r="B353" t="s">
        <v>223</v>
      </c>
      <c r="C353" s="17">
        <v>0.334146891676255</v>
      </c>
      <c r="D353" s="17">
        <v>0.31183948719108801</v>
      </c>
      <c r="E353" s="17">
        <v>0.351565356357047</v>
      </c>
      <c r="F353" s="17"/>
      <c r="G353" s="17">
        <v>0.28255886592220503</v>
      </c>
      <c r="H353" s="17">
        <v>0.29931878008422602</v>
      </c>
      <c r="I353" s="17">
        <v>0.34579081431515002</v>
      </c>
      <c r="J353" s="17">
        <v>0.37808692507435099</v>
      </c>
      <c r="K353" s="17">
        <v>0.32089308068323802</v>
      </c>
      <c r="L353" s="17">
        <v>0.42454685549698301</v>
      </c>
      <c r="M353" s="17">
        <v>0.36276847086127401</v>
      </c>
      <c r="N353" s="17">
        <v>0.296571846474112</v>
      </c>
      <c r="O353" s="17">
        <v>0.29856502005255497</v>
      </c>
      <c r="P353" s="17"/>
      <c r="Q353" s="17">
        <v>0.32556256283947799</v>
      </c>
      <c r="R353" s="17">
        <v>0.371643035185521</v>
      </c>
      <c r="S353" s="17">
        <v>0.31848028625331198</v>
      </c>
      <c r="T353" s="17">
        <v>0.33437507363713298</v>
      </c>
      <c r="U353" s="17"/>
      <c r="V353" s="17">
        <v>0.33356150579995802</v>
      </c>
      <c r="W353" s="17">
        <v>0.32771264679700501</v>
      </c>
      <c r="X353" s="17">
        <v>0.354249788117733</v>
      </c>
      <c r="Y353" s="17">
        <v>0.31138036764120902</v>
      </c>
      <c r="Z353" s="17">
        <v>0.33202568258536103</v>
      </c>
      <c r="AA353" s="17">
        <v>0.33982377409441</v>
      </c>
      <c r="AB353" s="17">
        <v>0.33060180969980901</v>
      </c>
      <c r="AC353" s="17">
        <v>0.287967723666535</v>
      </c>
      <c r="AD353" s="17">
        <v>0.35918696986793902</v>
      </c>
      <c r="AE353" s="17"/>
      <c r="AF353" s="17">
        <v>0.34038999557143201</v>
      </c>
      <c r="AG353" s="17">
        <v>0.31481631461535697</v>
      </c>
      <c r="AH353" s="17">
        <v>0.31911438372060402</v>
      </c>
      <c r="AI353" s="17">
        <v>0.28082043974059301</v>
      </c>
      <c r="AJ353" s="17">
        <v>0.303221283717305</v>
      </c>
      <c r="AK353" s="17">
        <v>0.37052746996659702</v>
      </c>
      <c r="AL353" s="17"/>
      <c r="AM353" s="17">
        <v>0.41055506018110099</v>
      </c>
      <c r="AN353" s="17">
        <v>0.27869923320141698</v>
      </c>
      <c r="AO353" s="17">
        <v>0.36081532456392701</v>
      </c>
      <c r="AP353" s="17">
        <v>0.31905164652271101</v>
      </c>
      <c r="AQ353" s="17">
        <v>0.29887941122655798</v>
      </c>
      <c r="AR353" s="17">
        <v>0.28856837302196198</v>
      </c>
      <c r="AS353" s="17">
        <v>0.35618409393761502</v>
      </c>
      <c r="AT353" s="17">
        <v>0.37560352452995099</v>
      </c>
      <c r="AU353" s="17">
        <v>0.30688183961846</v>
      </c>
      <c r="AV353" s="17">
        <v>0.35685031718892801</v>
      </c>
      <c r="AW353" s="17">
        <v>0.30387736662412002</v>
      </c>
      <c r="AX353" s="17">
        <v>0.41593840499503298</v>
      </c>
      <c r="AY353" s="17">
        <v>0.271150032384192</v>
      </c>
      <c r="AZ353" s="17">
        <v>0.32490586808922001</v>
      </c>
      <c r="BA353" s="17">
        <v>0.186745640265327</v>
      </c>
      <c r="BB353" s="17">
        <v>0.389489030509241</v>
      </c>
      <c r="BC353" s="17"/>
      <c r="BD353" s="17">
        <v>0.36527070695151698</v>
      </c>
      <c r="BE353" s="17">
        <v>0.30458059003576798</v>
      </c>
      <c r="BF353" s="17">
        <v>0.32687348855599901</v>
      </c>
      <c r="BG353" s="17"/>
      <c r="BH353" s="17">
        <v>0.35287537990255902</v>
      </c>
      <c r="BI353" s="17">
        <v>0.32663469597644801</v>
      </c>
      <c r="BJ353" s="17">
        <v>0.26188538167796399</v>
      </c>
      <c r="BK353" s="17"/>
      <c r="BL353" s="17">
        <v>0.264574231950926</v>
      </c>
      <c r="BM353" s="17">
        <v>0.37441940111177702</v>
      </c>
      <c r="BN353" s="17">
        <v>0.37324049266267101</v>
      </c>
      <c r="BO353" s="17"/>
      <c r="BP353" s="17">
        <v>0.33304260896092502</v>
      </c>
      <c r="BQ353" s="17">
        <v>0.32063036598905598</v>
      </c>
      <c r="BR353" s="17"/>
      <c r="BS353" s="17">
        <v>0.427490937920456</v>
      </c>
      <c r="BT353" s="17">
        <v>0.40081098981878499</v>
      </c>
      <c r="BU353" s="17">
        <v>0.279040147714957</v>
      </c>
      <c r="BV353" s="17">
        <v>0.316427957026442</v>
      </c>
      <c r="BW353" s="17"/>
      <c r="BX353" s="17">
        <v>0.374913182986015</v>
      </c>
      <c r="BY353" s="17">
        <v>0.41182739390515199</v>
      </c>
      <c r="BZ353" s="17">
        <v>0.325334744657302</v>
      </c>
      <c r="CA353" s="17"/>
      <c r="CB353" s="17">
        <v>0.47264756449804801</v>
      </c>
      <c r="CC353" s="17">
        <v>0.42911439276522101</v>
      </c>
      <c r="CD353" s="17">
        <v>0.27417621889821397</v>
      </c>
      <c r="CE353" s="17">
        <v>0.274802637916505</v>
      </c>
      <c r="CF353" s="17">
        <v>0.40549295823860698</v>
      </c>
      <c r="CG353" s="17">
        <v>0.149103823955132</v>
      </c>
      <c r="CH353" s="17"/>
      <c r="CI353" s="17">
        <v>7.7767260094302404E-2</v>
      </c>
      <c r="CJ353" s="17">
        <v>0.65982006799626003</v>
      </c>
      <c r="CK353" s="17">
        <v>2.81253279828887E-2</v>
      </c>
      <c r="CL353" s="17">
        <v>0.28104240090636101</v>
      </c>
    </row>
    <row r="354" spans="2:90" x14ac:dyDescent="0.35">
      <c r="B354" t="s">
        <v>224</v>
      </c>
      <c r="C354" s="17">
        <v>0.36348348956878401</v>
      </c>
      <c r="D354" s="17">
        <v>0.35005922431060699</v>
      </c>
      <c r="E354" s="17">
        <v>0.37921717915783898</v>
      </c>
      <c r="F354" s="17"/>
      <c r="G354" s="17">
        <v>0.345295919999699</v>
      </c>
      <c r="H354" s="17">
        <v>0.37292127922825202</v>
      </c>
      <c r="I354" s="17">
        <v>0.38864492689364999</v>
      </c>
      <c r="J354" s="17">
        <v>0.34884846744305098</v>
      </c>
      <c r="K354" s="17">
        <v>0.37638742326461599</v>
      </c>
      <c r="L354" s="17">
        <v>0.32825760830510797</v>
      </c>
      <c r="M354" s="17">
        <v>0.354179003000541</v>
      </c>
      <c r="N354" s="17">
        <v>0.35180944870647601</v>
      </c>
      <c r="O354" s="17">
        <v>0.40416947928947</v>
      </c>
      <c r="P354" s="17"/>
      <c r="Q354" s="17">
        <v>0.34532243871263102</v>
      </c>
      <c r="R354" s="17">
        <v>0.35690185361923799</v>
      </c>
      <c r="S354" s="17">
        <v>0.37863714014929001</v>
      </c>
      <c r="T354" s="17">
        <v>0.37131288046577898</v>
      </c>
      <c r="U354" s="17"/>
      <c r="V354" s="17">
        <v>0.325233436318277</v>
      </c>
      <c r="W354" s="17">
        <v>0.40066830547112597</v>
      </c>
      <c r="X354" s="17">
        <v>0.33900842246111801</v>
      </c>
      <c r="Y354" s="17">
        <v>0.36385884310814798</v>
      </c>
      <c r="Z354" s="17">
        <v>0.34802747600551998</v>
      </c>
      <c r="AA354" s="17">
        <v>0.34643565409086602</v>
      </c>
      <c r="AB354" s="17">
        <v>0.39338992026514003</v>
      </c>
      <c r="AC354" s="17">
        <v>0.41646553696526001</v>
      </c>
      <c r="AD354" s="17">
        <v>0.36938258624527298</v>
      </c>
      <c r="AE354" s="17"/>
      <c r="AF354" s="17">
        <v>0.349553272866441</v>
      </c>
      <c r="AG354" s="17">
        <v>0.35074604114820701</v>
      </c>
      <c r="AH354" s="17">
        <v>0.38852565955789498</v>
      </c>
      <c r="AI354" s="17">
        <v>0.35894948930687498</v>
      </c>
      <c r="AJ354" s="17">
        <v>0.40991959910947101</v>
      </c>
      <c r="AK354" s="17">
        <v>0.34600844084837801</v>
      </c>
      <c r="AL354" s="17"/>
      <c r="AM354" s="17">
        <v>0.223232276909898</v>
      </c>
      <c r="AN354" s="17">
        <v>0.29674866028316998</v>
      </c>
      <c r="AO354" s="17">
        <v>0.32319748549986999</v>
      </c>
      <c r="AP354" s="17">
        <v>0.35166658330238598</v>
      </c>
      <c r="AQ354" s="17">
        <v>0.42184402346377797</v>
      </c>
      <c r="AR354" s="17">
        <v>0.44121170426789003</v>
      </c>
      <c r="AS354" s="17">
        <v>0.36690800379502803</v>
      </c>
      <c r="AT354" s="17">
        <v>0.373800804897439</v>
      </c>
      <c r="AU354" s="17">
        <v>0.417640396404585</v>
      </c>
      <c r="AV354" s="17">
        <v>0.41578640474688</v>
      </c>
      <c r="AW354" s="17">
        <v>0.329215926410383</v>
      </c>
      <c r="AX354" s="17">
        <v>0.36740669881446397</v>
      </c>
      <c r="AY354" s="17">
        <v>0.36948073548126298</v>
      </c>
      <c r="AZ354" s="17">
        <v>0.33832982200265099</v>
      </c>
      <c r="BA354" s="17">
        <v>0.414073516602942</v>
      </c>
      <c r="BB354" s="17">
        <v>0.33060435197430998</v>
      </c>
      <c r="BC354" s="17"/>
      <c r="BD354" s="17">
        <v>0.36319174232469398</v>
      </c>
      <c r="BE354" s="17">
        <v>0.37003632088598798</v>
      </c>
      <c r="BF354" s="17">
        <v>0.363159733336471</v>
      </c>
      <c r="BG354" s="17"/>
      <c r="BH354" s="17">
        <v>0.37922257981325103</v>
      </c>
      <c r="BI354" s="17">
        <v>0.30921958948950901</v>
      </c>
      <c r="BJ354" s="17">
        <v>0.40293915451498702</v>
      </c>
      <c r="BK354" s="17"/>
      <c r="BL354" s="17">
        <v>0.41373725578024301</v>
      </c>
      <c r="BM354" s="17">
        <v>0.33909166847855099</v>
      </c>
      <c r="BN354" s="17">
        <v>0.33387584120011099</v>
      </c>
      <c r="BO354" s="17"/>
      <c r="BP354" s="17">
        <v>0.36632520628722998</v>
      </c>
      <c r="BQ354" s="17">
        <v>0.35561638480645902</v>
      </c>
      <c r="BR354" s="17"/>
      <c r="BS354" s="17">
        <v>0.33239672555338801</v>
      </c>
      <c r="BT354" s="17">
        <v>0.371206353271189</v>
      </c>
      <c r="BU354" s="17">
        <v>0.39566879938546301</v>
      </c>
      <c r="BV354" s="17">
        <v>0.35593286310006</v>
      </c>
      <c r="BW354" s="17"/>
      <c r="BX354" s="17">
        <v>0.38618301027396101</v>
      </c>
      <c r="BY354" s="17">
        <v>0.298364194118867</v>
      </c>
      <c r="BZ354" s="17">
        <v>0.36523628438294597</v>
      </c>
      <c r="CA354" s="17"/>
      <c r="CB354" s="17">
        <v>0.36468588606485303</v>
      </c>
      <c r="CC354" s="17">
        <v>0.34715646023427199</v>
      </c>
      <c r="CD354" s="17">
        <v>0.39796980429174</v>
      </c>
      <c r="CE354" s="17">
        <v>0.41696650847458899</v>
      </c>
      <c r="CF354" s="17">
        <v>0.35421683158082801</v>
      </c>
      <c r="CG354" s="17">
        <v>0.27892299321277603</v>
      </c>
      <c r="CH354" s="17"/>
      <c r="CI354" s="17">
        <v>0.33926820283553599</v>
      </c>
      <c r="CJ354" s="17">
        <v>0.26337094857486198</v>
      </c>
      <c r="CK354" s="17">
        <v>0.18545027363137501</v>
      </c>
      <c r="CL354" s="17">
        <v>0.47534776666584999</v>
      </c>
    </row>
    <row r="355" spans="2:90" x14ac:dyDescent="0.35">
      <c r="B355" t="s">
        <v>225</v>
      </c>
      <c r="C355" s="17">
        <v>0.222726985540498</v>
      </c>
      <c r="D355" s="17">
        <v>0.23947588090351499</v>
      </c>
      <c r="E355" s="17">
        <v>0.207867625625831</v>
      </c>
      <c r="F355" s="17"/>
      <c r="G355" s="17">
        <v>0.285180617687877</v>
      </c>
      <c r="H355" s="17">
        <v>0.25575750650971601</v>
      </c>
      <c r="I355" s="17">
        <v>0.17789348080776801</v>
      </c>
      <c r="J355" s="17">
        <v>0.20146841275579999</v>
      </c>
      <c r="K355" s="17">
        <v>0.221323472122784</v>
      </c>
      <c r="L355" s="17">
        <v>0.15169949096312599</v>
      </c>
      <c r="M355" s="17">
        <v>0.22953039670995001</v>
      </c>
      <c r="N355" s="17">
        <v>0.27875891299195499</v>
      </c>
      <c r="O355" s="17">
        <v>0.20194633728497899</v>
      </c>
      <c r="P355" s="17"/>
      <c r="Q355" s="17">
        <v>0.23853550904192999</v>
      </c>
      <c r="R355" s="17">
        <v>0.19758838623618899</v>
      </c>
      <c r="S355" s="17">
        <v>0.24364080789269399</v>
      </c>
      <c r="T355" s="17">
        <v>0.21541900883942</v>
      </c>
      <c r="U355" s="17"/>
      <c r="V355" s="17">
        <v>0.25499138256292397</v>
      </c>
      <c r="W355" s="17">
        <v>0.209571555599919</v>
      </c>
      <c r="X355" s="17">
        <v>0.23935346644822</v>
      </c>
      <c r="Y355" s="17">
        <v>0.23854902892642599</v>
      </c>
      <c r="Z355" s="17">
        <v>0.233027790758214</v>
      </c>
      <c r="AA355" s="17">
        <v>0.234831866334479</v>
      </c>
      <c r="AB355" s="17">
        <v>0.19763023940416599</v>
      </c>
      <c r="AC355" s="17">
        <v>0.184398241546673</v>
      </c>
      <c r="AD355" s="17">
        <v>0.18880704197237999</v>
      </c>
      <c r="AE355" s="17"/>
      <c r="AF355" s="17">
        <v>0.238538158044594</v>
      </c>
      <c r="AG355" s="17">
        <v>0.249349546080605</v>
      </c>
      <c r="AH355" s="17">
        <v>0.224694768098467</v>
      </c>
      <c r="AI355" s="17">
        <v>0.256517771174189</v>
      </c>
      <c r="AJ355" s="17">
        <v>0.220075720729108</v>
      </c>
      <c r="AK355" s="17">
        <v>0.193274191248379</v>
      </c>
      <c r="AL355" s="17"/>
      <c r="AM355" s="17">
        <v>0.29480915493720899</v>
      </c>
      <c r="AN355" s="17">
        <v>0.32153882986890597</v>
      </c>
      <c r="AO355" s="17">
        <v>0.244286079105272</v>
      </c>
      <c r="AP355" s="17">
        <v>0.27428409170917101</v>
      </c>
      <c r="AQ355" s="17">
        <v>0.19577061021036299</v>
      </c>
      <c r="AR355" s="17">
        <v>0.180129101726381</v>
      </c>
      <c r="AS355" s="17">
        <v>0.21026721617178901</v>
      </c>
      <c r="AT355" s="17">
        <v>0.22130793778524499</v>
      </c>
      <c r="AU355" s="17">
        <v>0.19099937673106901</v>
      </c>
      <c r="AV355" s="17">
        <v>0.13062466471628201</v>
      </c>
      <c r="AW355" s="17">
        <v>0.25077103379639298</v>
      </c>
      <c r="AX355" s="17">
        <v>0.136516499468921</v>
      </c>
      <c r="AY355" s="17">
        <v>0.244916343956876</v>
      </c>
      <c r="AZ355" s="17">
        <v>0.25159916326835302</v>
      </c>
      <c r="BA355" s="17">
        <v>0.25238765127517099</v>
      </c>
      <c r="BB355" s="17">
        <v>0.20765707579258599</v>
      </c>
      <c r="BC355" s="17"/>
      <c r="BD355" s="17">
        <v>0.19024573074328199</v>
      </c>
      <c r="BE355" s="17">
        <v>0.251320019766202</v>
      </c>
      <c r="BF355" s="17">
        <v>0.22895118600962699</v>
      </c>
      <c r="BG355" s="17"/>
      <c r="BH355" s="17">
        <v>0.203165328263158</v>
      </c>
      <c r="BI355" s="17">
        <v>0.26168867433716098</v>
      </c>
      <c r="BJ355" s="17">
        <v>0.21229972767910599</v>
      </c>
      <c r="BK355" s="17"/>
      <c r="BL355" s="17">
        <v>0.230613505098094</v>
      </c>
      <c r="BM355" s="17">
        <v>0.188601988735426</v>
      </c>
      <c r="BN355" s="17">
        <v>0.21076945017668</v>
      </c>
      <c r="BO355" s="17"/>
      <c r="BP355" s="17">
        <v>0.241996362902859</v>
      </c>
      <c r="BQ355" s="17">
        <v>0.23231293780128401</v>
      </c>
      <c r="BR355" s="17"/>
      <c r="BS355" s="17">
        <v>0.16409362997066701</v>
      </c>
      <c r="BT355" s="17">
        <v>0.168043387201501</v>
      </c>
      <c r="BU355" s="17">
        <v>0.23521226966511</v>
      </c>
      <c r="BV355" s="17">
        <v>0.25084411842318299</v>
      </c>
      <c r="BW355" s="17"/>
      <c r="BX355" s="17">
        <v>0.15476836946096101</v>
      </c>
      <c r="BY355" s="17">
        <v>0.23577323038029399</v>
      </c>
      <c r="BZ355" s="17">
        <v>0.22865784677791201</v>
      </c>
      <c r="CA355" s="17"/>
      <c r="CB355" s="17">
        <v>0.12789952674382299</v>
      </c>
      <c r="CC355" s="17">
        <v>0.15825017308659201</v>
      </c>
      <c r="CD355" s="17">
        <v>0.25078195917649398</v>
      </c>
      <c r="CE355" s="17">
        <v>0.24938024256251801</v>
      </c>
      <c r="CF355" s="17">
        <v>0.16190586191822701</v>
      </c>
      <c r="CG355" s="17">
        <v>0.39336720567973299</v>
      </c>
      <c r="CH355" s="17"/>
      <c r="CI355" s="17">
        <v>0.348259742306469</v>
      </c>
      <c r="CJ355" s="17">
        <v>5.9009782524952301E-2</v>
      </c>
      <c r="CK355" s="17">
        <v>0.61318968333152202</v>
      </c>
      <c r="CL355" s="17">
        <v>0.18719244598978599</v>
      </c>
    </row>
    <row r="356" spans="2:90" x14ac:dyDescent="0.35">
      <c r="B356" t="s">
        <v>226</v>
      </c>
      <c r="C356" s="17">
        <v>5.9734408762199202E-2</v>
      </c>
      <c r="D356" s="17">
        <v>7.0905337162811499E-2</v>
      </c>
      <c r="E356" s="17">
        <v>4.8878539990121803E-2</v>
      </c>
      <c r="F356" s="17"/>
      <c r="G356" s="17">
        <v>6.7615111445480602E-2</v>
      </c>
      <c r="H356" s="17">
        <v>4.4808948887811499E-2</v>
      </c>
      <c r="I356" s="17">
        <v>5.0967136435816997E-2</v>
      </c>
      <c r="J356" s="17">
        <v>4.9393895309446802E-2</v>
      </c>
      <c r="K356" s="17">
        <v>6.7963055130065106E-2</v>
      </c>
      <c r="L356" s="17">
        <v>7.7966741079842097E-2</v>
      </c>
      <c r="M356" s="17">
        <v>4.3174526650811999E-2</v>
      </c>
      <c r="N356" s="17">
        <v>6.6080448707385303E-2</v>
      </c>
      <c r="O356" s="17">
        <v>6.8142976107670894E-2</v>
      </c>
      <c r="P356" s="17"/>
      <c r="Q356" s="17">
        <v>8.0927510607818401E-2</v>
      </c>
      <c r="R356" s="17">
        <v>6.2271096710854103E-2</v>
      </c>
      <c r="S356" s="17">
        <v>4.85822093400387E-2</v>
      </c>
      <c r="T356" s="17">
        <v>5.6970963891839699E-2</v>
      </c>
      <c r="U356" s="17"/>
      <c r="V356" s="17">
        <v>6.1859959547589403E-2</v>
      </c>
      <c r="W356" s="17">
        <v>5.4869152470461702E-2</v>
      </c>
      <c r="X356" s="17">
        <v>5.1983041686424099E-2</v>
      </c>
      <c r="Y356" s="17">
        <v>6.7651808876592501E-2</v>
      </c>
      <c r="Z356" s="17">
        <v>6.3046131744328396E-2</v>
      </c>
      <c r="AA356" s="17">
        <v>5.5671247041072097E-2</v>
      </c>
      <c r="AB356" s="17">
        <v>5.0972279933890897E-2</v>
      </c>
      <c r="AC356" s="17">
        <v>7.0647514260531896E-2</v>
      </c>
      <c r="AD356" s="17">
        <v>6.6500394862706896E-2</v>
      </c>
      <c r="AE356" s="17"/>
      <c r="AF356" s="17">
        <v>4.8078289757796801E-2</v>
      </c>
      <c r="AG356" s="17">
        <v>6.3454668176023896E-2</v>
      </c>
      <c r="AH356" s="17">
        <v>2.9752262911887799E-2</v>
      </c>
      <c r="AI356" s="17">
        <v>4.9985335492373197E-2</v>
      </c>
      <c r="AJ356" s="17">
        <v>5.6928721621826599E-2</v>
      </c>
      <c r="AK356" s="17">
        <v>7.7004095395515601E-2</v>
      </c>
      <c r="AL356" s="17"/>
      <c r="AM356" s="17">
        <v>3.08892504278893E-2</v>
      </c>
      <c r="AN356" s="17">
        <v>6.0864063205618303E-2</v>
      </c>
      <c r="AO356" s="17">
        <v>6.7965213674414396E-2</v>
      </c>
      <c r="AP356" s="17">
        <v>4.8814975611661302E-2</v>
      </c>
      <c r="AQ356" s="17">
        <v>7.2085802344424701E-2</v>
      </c>
      <c r="AR356" s="17">
        <v>5.67508998464289E-2</v>
      </c>
      <c r="AS356" s="17">
        <v>4.2246632720360999E-2</v>
      </c>
      <c r="AT356" s="17">
        <v>2.3417533282784599E-2</v>
      </c>
      <c r="AU356" s="17">
        <v>7.6393864654152002E-2</v>
      </c>
      <c r="AV356" s="17">
        <v>8.4269000424227899E-2</v>
      </c>
      <c r="AW356" s="17">
        <v>8.3257983405653893E-2</v>
      </c>
      <c r="AX356" s="17">
        <v>7.2789974036935795E-2</v>
      </c>
      <c r="AY356" s="17">
        <v>0.105927753026041</v>
      </c>
      <c r="AZ356" s="17">
        <v>6.1693222192437801E-2</v>
      </c>
      <c r="BA356" s="17">
        <v>0.109560053787833</v>
      </c>
      <c r="BB356" s="17">
        <v>6.0747243907414997E-2</v>
      </c>
      <c r="BC356" s="17"/>
      <c r="BD356" s="17">
        <v>6.3292076419035198E-2</v>
      </c>
      <c r="BE356" s="17">
        <v>5.8863098260147802E-2</v>
      </c>
      <c r="BF356" s="17">
        <v>5.7609928227818102E-2</v>
      </c>
      <c r="BG356" s="17"/>
      <c r="BH356" s="17">
        <v>5.1895944890395E-2</v>
      </c>
      <c r="BI356" s="17">
        <v>7.2312930162934802E-2</v>
      </c>
      <c r="BJ356" s="17">
        <v>9.1776594060849107E-2</v>
      </c>
      <c r="BK356" s="17"/>
      <c r="BL356" s="17">
        <v>7.4312964012217403E-2</v>
      </c>
      <c r="BM356" s="17">
        <v>8.3377370506764095E-2</v>
      </c>
      <c r="BN356" s="17">
        <v>6.8590319338228803E-2</v>
      </c>
      <c r="BO356" s="17"/>
      <c r="BP356" s="17">
        <v>4.8966753422657897E-2</v>
      </c>
      <c r="BQ356" s="17">
        <v>6.7138966686805496E-2</v>
      </c>
      <c r="BR356" s="17"/>
      <c r="BS356" s="17">
        <v>6.1175788197471298E-2</v>
      </c>
      <c r="BT356" s="17">
        <v>4.9150962273618502E-2</v>
      </c>
      <c r="BU356" s="17">
        <v>6.5687242567359402E-2</v>
      </c>
      <c r="BV356" s="17">
        <v>5.87690406565805E-2</v>
      </c>
      <c r="BW356" s="17"/>
      <c r="BX356" s="17">
        <v>6.4420222917757397E-2</v>
      </c>
      <c r="BY356" s="17">
        <v>3.98713084048559E-2</v>
      </c>
      <c r="BZ356" s="17">
        <v>6.0490786250597499E-2</v>
      </c>
      <c r="CA356" s="17"/>
      <c r="CB356" s="17">
        <v>2.8823378597664501E-2</v>
      </c>
      <c r="CC356" s="17">
        <v>5.8560251876414698E-2</v>
      </c>
      <c r="CD356" s="17">
        <v>5.0476693819312898E-2</v>
      </c>
      <c r="CE356" s="17">
        <v>4.9064025296821398E-2</v>
      </c>
      <c r="CF356" s="17">
        <v>5.3416937500513302E-2</v>
      </c>
      <c r="CG356" s="17">
        <v>0.12931473190774001</v>
      </c>
      <c r="CH356" s="17"/>
      <c r="CI356" s="17">
        <v>0.16338299855156399</v>
      </c>
      <c r="CJ356" s="17">
        <v>9.3143611765230394E-3</v>
      </c>
      <c r="CK356" s="17">
        <v>0.13212414073056</v>
      </c>
      <c r="CL356" s="17">
        <v>4.6949874751442501E-2</v>
      </c>
    </row>
    <row r="357" spans="2:90" x14ac:dyDescent="0.35">
      <c r="B357" t="s">
        <v>227</v>
      </c>
      <c r="C357" s="17">
        <v>1.9908224452263E-2</v>
      </c>
      <c r="D357" s="17">
        <v>2.7720070431979001E-2</v>
      </c>
      <c r="E357" s="17">
        <v>1.24712988691601E-2</v>
      </c>
      <c r="F357" s="17"/>
      <c r="G357" s="17">
        <v>1.9349484944738898E-2</v>
      </c>
      <c r="H357" s="17">
        <v>2.7193485289995101E-2</v>
      </c>
      <c r="I357" s="17">
        <v>3.6703641547614803E-2</v>
      </c>
      <c r="J357" s="17">
        <v>2.22022994173512E-2</v>
      </c>
      <c r="K357" s="17">
        <v>1.3432968799296299E-2</v>
      </c>
      <c r="L357" s="17">
        <v>1.7529304154941999E-2</v>
      </c>
      <c r="M357" s="17">
        <v>1.03476027774229E-2</v>
      </c>
      <c r="N357" s="17">
        <v>6.7793431200714599E-3</v>
      </c>
      <c r="O357" s="17">
        <v>2.71761872653252E-2</v>
      </c>
      <c r="P357" s="17"/>
      <c r="Q357" s="17">
        <v>9.6519787981426703E-3</v>
      </c>
      <c r="R357" s="17">
        <v>1.1595628248196699E-2</v>
      </c>
      <c r="S357" s="17">
        <v>1.0659556364664299E-2</v>
      </c>
      <c r="T357" s="17">
        <v>2.1922073165828102E-2</v>
      </c>
      <c r="U357" s="17"/>
      <c r="V357" s="17">
        <v>2.4353715771250499E-2</v>
      </c>
      <c r="W357" s="17">
        <v>7.1783396614884696E-3</v>
      </c>
      <c r="X357" s="17">
        <v>1.5405281286504299E-2</v>
      </c>
      <c r="Y357" s="17">
        <v>1.8559951447624401E-2</v>
      </c>
      <c r="Z357" s="17">
        <v>2.38729189065769E-2</v>
      </c>
      <c r="AA357" s="17">
        <v>2.3237458439172801E-2</v>
      </c>
      <c r="AB357" s="17">
        <v>2.7405750696994399E-2</v>
      </c>
      <c r="AC357" s="17">
        <v>4.0520983561000902E-2</v>
      </c>
      <c r="AD357" s="17">
        <v>1.6123007051700802E-2</v>
      </c>
      <c r="AE357" s="17"/>
      <c r="AF357" s="17">
        <v>2.3440283759735701E-2</v>
      </c>
      <c r="AG357" s="17">
        <v>2.16334299798073E-2</v>
      </c>
      <c r="AH357" s="17">
        <v>3.7912925711146503E-2</v>
      </c>
      <c r="AI357" s="17">
        <v>5.3726964285970499E-2</v>
      </c>
      <c r="AJ357" s="17">
        <v>9.8546748222903807E-3</v>
      </c>
      <c r="AK357" s="17">
        <v>1.31858025411305E-2</v>
      </c>
      <c r="AL357" s="17"/>
      <c r="AM357" s="17">
        <v>4.0514257543901602E-2</v>
      </c>
      <c r="AN357" s="17">
        <v>4.21492134408884E-2</v>
      </c>
      <c r="AO357" s="17">
        <v>3.7358971565167902E-3</v>
      </c>
      <c r="AP357" s="17">
        <v>6.1827028540698504E-3</v>
      </c>
      <c r="AQ357" s="17">
        <v>1.1420152754875601E-2</v>
      </c>
      <c r="AR357" s="17">
        <v>3.3339921137338697E-2</v>
      </c>
      <c r="AS357" s="17">
        <v>2.4394053375207701E-2</v>
      </c>
      <c r="AT357" s="17">
        <v>5.8701995045802504E-3</v>
      </c>
      <c r="AU357" s="17">
        <v>8.0845225917336502E-3</v>
      </c>
      <c r="AV357" s="17">
        <v>1.24696129236831E-2</v>
      </c>
      <c r="AW357" s="17">
        <v>3.2877689763450402E-2</v>
      </c>
      <c r="AX357" s="17">
        <v>7.3484226846457197E-3</v>
      </c>
      <c r="AY357" s="17">
        <v>8.5251351516276008E-3</v>
      </c>
      <c r="AZ357" s="17">
        <v>2.34719244473377E-2</v>
      </c>
      <c r="BA357" s="17">
        <v>3.7233138068726197E-2</v>
      </c>
      <c r="BB357" s="17">
        <v>1.15022978164484E-2</v>
      </c>
      <c r="BC357" s="17"/>
      <c r="BD357" s="17">
        <v>1.7999743561471999E-2</v>
      </c>
      <c r="BE357" s="17">
        <v>1.51999710518936E-2</v>
      </c>
      <c r="BF357" s="17">
        <v>2.3405663870084598E-2</v>
      </c>
      <c r="BG357" s="17"/>
      <c r="BH357" s="17">
        <v>1.2840767130636E-2</v>
      </c>
      <c r="BI357" s="17">
        <v>3.01441100339471E-2</v>
      </c>
      <c r="BJ357" s="17">
        <v>3.1099142067093601E-2</v>
      </c>
      <c r="BK357" s="17"/>
      <c r="BL357" s="17">
        <v>1.6762043158519001E-2</v>
      </c>
      <c r="BM357" s="17">
        <v>1.4509571167482201E-2</v>
      </c>
      <c r="BN357" s="17">
        <v>1.3523896622309199E-2</v>
      </c>
      <c r="BO357" s="17"/>
      <c r="BP357" s="17">
        <v>9.6690684263285899E-3</v>
      </c>
      <c r="BQ357" s="17">
        <v>2.43013447163954E-2</v>
      </c>
      <c r="BR357" s="17"/>
      <c r="BS357" s="17">
        <v>1.4842918358018001E-2</v>
      </c>
      <c r="BT357" s="17">
        <v>1.07883074349057E-2</v>
      </c>
      <c r="BU357" s="17">
        <v>2.43915406671107E-2</v>
      </c>
      <c r="BV357" s="17">
        <v>1.8026020793733499E-2</v>
      </c>
      <c r="BW357" s="17"/>
      <c r="BX357" s="17">
        <v>1.97152143613064E-2</v>
      </c>
      <c r="BY357" s="17">
        <v>1.41638731908311E-2</v>
      </c>
      <c r="BZ357" s="17">
        <v>2.0280337931242402E-2</v>
      </c>
      <c r="CA357" s="17"/>
      <c r="CB357" s="17">
        <v>5.9436440956115704E-3</v>
      </c>
      <c r="CC357" s="17">
        <v>6.9187220374999202E-3</v>
      </c>
      <c r="CD357" s="17">
        <v>2.65953238142385E-2</v>
      </c>
      <c r="CE357" s="17">
        <v>9.7865857495661197E-3</v>
      </c>
      <c r="CF357" s="17">
        <v>2.4967410761824901E-2</v>
      </c>
      <c r="CG357" s="17">
        <v>4.9291245244619503E-2</v>
      </c>
      <c r="CH357" s="17"/>
      <c r="CI357" s="17">
        <v>7.1321796212128905E-2</v>
      </c>
      <c r="CJ357" s="17">
        <v>8.4848397274027102E-3</v>
      </c>
      <c r="CK357" s="17">
        <v>4.1110574323655003E-2</v>
      </c>
      <c r="CL357" s="17">
        <v>9.4675116865603499E-3</v>
      </c>
    </row>
    <row r="358" spans="2:90" x14ac:dyDescent="0.35"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</row>
    <row r="359" spans="2:90" x14ac:dyDescent="0.35">
      <c r="B359" s="6" t="s">
        <v>236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</row>
    <row r="360" spans="2:90" x14ac:dyDescent="0.35">
      <c r="B360" s="24" t="s">
        <v>130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</row>
    <row r="361" spans="2:90" x14ac:dyDescent="0.35">
      <c r="B361" t="s">
        <v>223</v>
      </c>
      <c r="C361" s="17">
        <v>0.34489438311853698</v>
      </c>
      <c r="D361" s="17">
        <v>0.32566397644652301</v>
      </c>
      <c r="E361" s="17">
        <v>0.36601344152322302</v>
      </c>
      <c r="F361" s="17"/>
      <c r="G361" s="17">
        <v>0.34066783813346602</v>
      </c>
      <c r="H361" s="17">
        <v>0.417796816079686</v>
      </c>
      <c r="I361" s="17">
        <v>0.34542173779674501</v>
      </c>
      <c r="J361" s="17">
        <v>0.32191362217090602</v>
      </c>
      <c r="K361" s="17">
        <v>0.34839137363207101</v>
      </c>
      <c r="L361" s="17">
        <v>0.31901217269204002</v>
      </c>
      <c r="M361" s="17">
        <v>0.37614925886621797</v>
      </c>
      <c r="N361" s="17">
        <v>0.315314633772663</v>
      </c>
      <c r="O361" s="17">
        <v>0.323747944483747</v>
      </c>
      <c r="P361" s="17"/>
      <c r="Q361" s="17">
        <v>0.35752132923128999</v>
      </c>
      <c r="R361" s="17">
        <v>0.36843613832953398</v>
      </c>
      <c r="S361" s="17">
        <v>0.34284847080534198</v>
      </c>
      <c r="T361" s="17">
        <v>0.342300593444332</v>
      </c>
      <c r="U361" s="17"/>
      <c r="V361" s="17">
        <v>0.35262642079996498</v>
      </c>
      <c r="W361" s="17">
        <v>0.34662436706898297</v>
      </c>
      <c r="X361" s="17">
        <v>0.316245535274156</v>
      </c>
      <c r="Y361" s="17">
        <v>0.342217873610003</v>
      </c>
      <c r="Z361" s="17">
        <v>0.36209793993116701</v>
      </c>
      <c r="AA361" s="17">
        <v>0.33185283803037302</v>
      </c>
      <c r="AB361" s="17">
        <v>0.32941743627717801</v>
      </c>
      <c r="AC361" s="17">
        <v>0.322774108587146</v>
      </c>
      <c r="AD361" s="17">
        <v>0.37386410109712997</v>
      </c>
      <c r="AE361" s="17"/>
      <c r="AF361" s="17">
        <v>0.333519991443189</v>
      </c>
      <c r="AG361" s="17">
        <v>0.34734942434406801</v>
      </c>
      <c r="AH361" s="17">
        <v>0.35398673201008601</v>
      </c>
      <c r="AI361" s="17">
        <v>0.34199122160628198</v>
      </c>
      <c r="AJ361" s="17">
        <v>0.34046120931349699</v>
      </c>
      <c r="AK361" s="17">
        <v>0.352704659985068</v>
      </c>
      <c r="AL361" s="17"/>
      <c r="AM361" s="17">
        <v>0.356124365288082</v>
      </c>
      <c r="AN361" s="17">
        <v>0.25898352309516998</v>
      </c>
      <c r="AO361" s="17">
        <v>0.39494964817206202</v>
      </c>
      <c r="AP361" s="17">
        <v>0.30819307674472701</v>
      </c>
      <c r="AQ361" s="17">
        <v>0.33845793737035901</v>
      </c>
      <c r="AR361" s="17">
        <v>0.32185810797403902</v>
      </c>
      <c r="AS361" s="17">
        <v>0.37563855127400098</v>
      </c>
      <c r="AT361" s="17">
        <v>0.43412488447938002</v>
      </c>
      <c r="AU361" s="17">
        <v>0.291503055499999</v>
      </c>
      <c r="AV361" s="17">
        <v>0.33688231454746997</v>
      </c>
      <c r="AW361" s="17">
        <v>0.31898556069156803</v>
      </c>
      <c r="AX361" s="17">
        <v>0.32310993332874899</v>
      </c>
      <c r="AY361" s="17">
        <v>0.376667254218157</v>
      </c>
      <c r="AZ361" s="17">
        <v>0.42663190231280002</v>
      </c>
      <c r="BA361" s="17">
        <v>0.42536072476534698</v>
      </c>
      <c r="BB361" s="17">
        <v>0.43481060607393901</v>
      </c>
      <c r="BC361" s="17"/>
      <c r="BD361" s="17">
        <v>0.37601021178882099</v>
      </c>
      <c r="BE361" s="17">
        <v>0.35341592132598298</v>
      </c>
      <c r="BF361" s="17">
        <v>0.31502431529531999</v>
      </c>
      <c r="BG361" s="17"/>
      <c r="BH361" s="17">
        <v>0.35281479700914598</v>
      </c>
      <c r="BI361" s="17">
        <v>0.38239505444988697</v>
      </c>
      <c r="BJ361" s="17">
        <v>0.31078140985678698</v>
      </c>
      <c r="BK361" s="17"/>
      <c r="BL361" s="17">
        <v>0.277094166796785</v>
      </c>
      <c r="BM361" s="17">
        <v>0.36523295205713802</v>
      </c>
      <c r="BN361" s="17">
        <v>0.41675905579220801</v>
      </c>
      <c r="BO361" s="17"/>
      <c r="BP361" s="17">
        <v>0.39317943439376002</v>
      </c>
      <c r="BQ361" s="17">
        <v>0.320265912575811</v>
      </c>
      <c r="BR361" s="17"/>
      <c r="BS361" s="17">
        <v>0.45341959306268498</v>
      </c>
      <c r="BT361" s="17">
        <v>0.37387286472745401</v>
      </c>
      <c r="BU361" s="17">
        <v>0.30452945908171902</v>
      </c>
      <c r="BV361" s="17">
        <v>0.32792642770312902</v>
      </c>
      <c r="BW361" s="17"/>
      <c r="BX361" s="17">
        <v>0.37901034939374101</v>
      </c>
      <c r="BY361" s="17">
        <v>0.423416980171688</v>
      </c>
      <c r="BZ361" s="17">
        <v>0.33668932673393198</v>
      </c>
      <c r="CA361" s="17"/>
      <c r="CB361" s="17">
        <v>0.41342089350167199</v>
      </c>
      <c r="CC361" s="17">
        <v>0.46367188506072599</v>
      </c>
      <c r="CD361" s="17">
        <v>0.272080049972585</v>
      </c>
      <c r="CE361" s="17">
        <v>0.32135268625476499</v>
      </c>
      <c r="CF361" s="17">
        <v>0.470409386994737</v>
      </c>
      <c r="CG361" s="17">
        <v>0.15084392609754599</v>
      </c>
      <c r="CH361" s="17"/>
      <c r="CI361" s="17">
        <v>0.242876884144165</v>
      </c>
      <c r="CJ361" s="17">
        <v>0.55766306497819695</v>
      </c>
      <c r="CK361" s="17">
        <v>1.1651558654825899E-2</v>
      </c>
      <c r="CL361" s="17">
        <v>0.33099339119618099</v>
      </c>
    </row>
    <row r="362" spans="2:90" x14ac:dyDescent="0.35">
      <c r="B362" t="s">
        <v>224</v>
      </c>
      <c r="C362" s="17">
        <v>0.36819311678369399</v>
      </c>
      <c r="D362" s="17">
        <v>0.36371272626458301</v>
      </c>
      <c r="E362" s="17">
        <v>0.36910321348744102</v>
      </c>
      <c r="F362" s="17"/>
      <c r="G362" s="17">
        <v>0.375492923757408</v>
      </c>
      <c r="H362" s="17">
        <v>0.31110965501516102</v>
      </c>
      <c r="I362" s="17">
        <v>0.36186508182409099</v>
      </c>
      <c r="J362" s="17">
        <v>0.38602524280626799</v>
      </c>
      <c r="K362" s="17">
        <v>0.35697643869585299</v>
      </c>
      <c r="L362" s="17">
        <v>0.434577597361121</v>
      </c>
      <c r="M362" s="17">
        <v>0.39164286495442302</v>
      </c>
      <c r="N362" s="17">
        <v>0.33697696526984899</v>
      </c>
      <c r="O362" s="17">
        <v>0.35830946681647702</v>
      </c>
      <c r="P362" s="17"/>
      <c r="Q362" s="17">
        <v>0.32822538735134499</v>
      </c>
      <c r="R362" s="17">
        <v>0.36096854260710498</v>
      </c>
      <c r="S362" s="17">
        <v>0.28783612234051198</v>
      </c>
      <c r="T362" s="17">
        <v>0.377184266207025</v>
      </c>
      <c r="U362" s="17"/>
      <c r="V362" s="17">
        <v>0.33654856991188897</v>
      </c>
      <c r="W362" s="17">
        <v>0.44395075945208501</v>
      </c>
      <c r="X362" s="17">
        <v>0.43091798380867602</v>
      </c>
      <c r="Y362" s="17">
        <v>0.32666879148279798</v>
      </c>
      <c r="Z362" s="17">
        <v>0.29410174531662397</v>
      </c>
      <c r="AA362" s="17">
        <v>0.34537807717401597</v>
      </c>
      <c r="AB362" s="17">
        <v>0.38701848181939003</v>
      </c>
      <c r="AC362" s="17">
        <v>0.36142501967648799</v>
      </c>
      <c r="AD362" s="17">
        <v>0.36115066456262501</v>
      </c>
      <c r="AE362" s="17"/>
      <c r="AF362" s="17">
        <v>0.36518402731895999</v>
      </c>
      <c r="AG362" s="17">
        <v>0.32916936985152501</v>
      </c>
      <c r="AH362" s="17">
        <v>0.38581800801566501</v>
      </c>
      <c r="AI362" s="17">
        <v>0.33233070754882499</v>
      </c>
      <c r="AJ362" s="17">
        <v>0.38025890132325801</v>
      </c>
      <c r="AK362" s="17">
        <v>0.38411873013230602</v>
      </c>
      <c r="AL362" s="17"/>
      <c r="AM362" s="17">
        <v>0.242369652922235</v>
      </c>
      <c r="AN362" s="17">
        <v>0.33192419747151403</v>
      </c>
      <c r="AO362" s="17">
        <v>0.303166129809741</v>
      </c>
      <c r="AP362" s="17">
        <v>0.30239821703453501</v>
      </c>
      <c r="AQ362" s="17">
        <v>0.344184960465791</v>
      </c>
      <c r="AR362" s="17">
        <v>0.42928284179911702</v>
      </c>
      <c r="AS362" s="17">
        <v>0.33504423944468498</v>
      </c>
      <c r="AT362" s="17">
        <v>0.36197976434011198</v>
      </c>
      <c r="AU362" s="17">
        <v>0.46081704605013701</v>
      </c>
      <c r="AV362" s="17">
        <v>0.42169119500063201</v>
      </c>
      <c r="AW362" s="17">
        <v>0.31760728225121299</v>
      </c>
      <c r="AX362" s="17">
        <v>0.40739238022602697</v>
      </c>
      <c r="AY362" s="17">
        <v>0.34625610601371798</v>
      </c>
      <c r="AZ362" s="17">
        <v>0.371694634051287</v>
      </c>
      <c r="BA362" s="17">
        <v>0.42434908555563999</v>
      </c>
      <c r="BB362" s="17">
        <v>0.370894913074928</v>
      </c>
      <c r="BC362" s="17"/>
      <c r="BD362" s="17">
        <v>0.382684323220494</v>
      </c>
      <c r="BE362" s="17">
        <v>0.35700664870871701</v>
      </c>
      <c r="BF362" s="17">
        <v>0.374513333401853</v>
      </c>
      <c r="BG362" s="17"/>
      <c r="BH362" s="17">
        <v>0.38026711602861801</v>
      </c>
      <c r="BI362" s="17">
        <v>0.35471267294117398</v>
      </c>
      <c r="BJ362" s="17">
        <v>0.39610338949374402</v>
      </c>
      <c r="BK362" s="17"/>
      <c r="BL362" s="17">
        <v>0.40931240275309699</v>
      </c>
      <c r="BM362" s="17">
        <v>0.41868315536469403</v>
      </c>
      <c r="BN362" s="17">
        <v>0.37290519896972502</v>
      </c>
      <c r="BO362" s="17"/>
      <c r="BP362" s="17">
        <v>0.38074453345056503</v>
      </c>
      <c r="BQ362" s="17">
        <v>0.35753928409497598</v>
      </c>
      <c r="BR362" s="17"/>
      <c r="BS362" s="17">
        <v>0.33730597443036497</v>
      </c>
      <c r="BT362" s="17">
        <v>0.38691882423778301</v>
      </c>
      <c r="BU362" s="17">
        <v>0.39824013245363399</v>
      </c>
      <c r="BV362" s="17">
        <v>0.36566122235940401</v>
      </c>
      <c r="BW362" s="17"/>
      <c r="BX362" s="17">
        <v>0.381849910911021</v>
      </c>
      <c r="BY362" s="17">
        <v>0.35798228727578602</v>
      </c>
      <c r="BZ362" s="17">
        <v>0.367467617666691</v>
      </c>
      <c r="CA362" s="17"/>
      <c r="CB362" s="17">
        <v>0.42042111458089299</v>
      </c>
      <c r="CC362" s="17">
        <v>0.35950517932234399</v>
      </c>
      <c r="CD362" s="17">
        <v>0.36168666130591598</v>
      </c>
      <c r="CE362" s="17">
        <v>0.41483797218145402</v>
      </c>
      <c r="CF362" s="17">
        <v>0.34076394004294802</v>
      </c>
      <c r="CG362" s="17">
        <v>0.29572255553526999</v>
      </c>
      <c r="CH362" s="17"/>
      <c r="CI362" s="17">
        <v>0.407182780003356</v>
      </c>
      <c r="CJ362" s="17">
        <v>0.32285271037728402</v>
      </c>
      <c r="CK362" s="17">
        <v>0.11415539876435001</v>
      </c>
      <c r="CL362" s="17">
        <v>0.453803693003414</v>
      </c>
    </row>
    <row r="363" spans="2:90" x14ac:dyDescent="0.35">
      <c r="B363" t="s">
        <v>225</v>
      </c>
      <c r="C363" s="17">
        <v>0.21419895254205301</v>
      </c>
      <c r="D363" s="17">
        <v>0.218861423074446</v>
      </c>
      <c r="E363" s="17">
        <v>0.21063419552554499</v>
      </c>
      <c r="F363" s="17"/>
      <c r="G363" s="17">
        <v>0.19514764706767401</v>
      </c>
      <c r="H363" s="17">
        <v>0.221699500484729</v>
      </c>
      <c r="I363" s="17">
        <v>0.216511697150261</v>
      </c>
      <c r="J363" s="17">
        <v>0.20466921033829999</v>
      </c>
      <c r="K363" s="17">
        <v>0.222521900704227</v>
      </c>
      <c r="L363" s="17">
        <v>0.18118383586793499</v>
      </c>
      <c r="M363" s="17">
        <v>0.19120211885538199</v>
      </c>
      <c r="N363" s="17">
        <v>0.25412127358757802</v>
      </c>
      <c r="O363" s="17">
        <v>0.237411089538176</v>
      </c>
      <c r="P363" s="17"/>
      <c r="Q363" s="17">
        <v>0.23626788347319599</v>
      </c>
      <c r="R363" s="17">
        <v>0.20000317656723601</v>
      </c>
      <c r="S363" s="17">
        <v>0.282842142852051</v>
      </c>
      <c r="T363" s="17">
        <v>0.208909355879</v>
      </c>
      <c r="U363" s="17"/>
      <c r="V363" s="17">
        <v>0.22245214524926099</v>
      </c>
      <c r="W363" s="17">
        <v>0.154824852775791</v>
      </c>
      <c r="X363" s="17">
        <v>0.17886277474658399</v>
      </c>
      <c r="Y363" s="17">
        <v>0.24956271412628001</v>
      </c>
      <c r="Z363" s="17">
        <v>0.25605369747101497</v>
      </c>
      <c r="AA363" s="17">
        <v>0.254843104109576</v>
      </c>
      <c r="AB363" s="17">
        <v>0.22109840943141201</v>
      </c>
      <c r="AC363" s="17">
        <v>0.22983981191344</v>
      </c>
      <c r="AD363" s="17">
        <v>0.20069659619083799</v>
      </c>
      <c r="AE363" s="17"/>
      <c r="AF363" s="17">
        <v>0.22589471846508</v>
      </c>
      <c r="AG363" s="17">
        <v>0.227316852404088</v>
      </c>
      <c r="AH363" s="17">
        <v>0.18810914480826799</v>
      </c>
      <c r="AI363" s="17">
        <v>0.22369572009629601</v>
      </c>
      <c r="AJ363" s="17">
        <v>0.21755358290009799</v>
      </c>
      <c r="AK363" s="17">
        <v>0.20234006437690499</v>
      </c>
      <c r="AL363" s="17"/>
      <c r="AM363" s="17">
        <v>0.28357694452440801</v>
      </c>
      <c r="AN363" s="17">
        <v>0.29114572883393502</v>
      </c>
      <c r="AO363" s="17">
        <v>0.21290570702503001</v>
      </c>
      <c r="AP363" s="17">
        <v>0.33326601713564002</v>
      </c>
      <c r="AQ363" s="17">
        <v>0.22347780524309999</v>
      </c>
      <c r="AR363" s="17">
        <v>0.180401996615278</v>
      </c>
      <c r="AS363" s="17">
        <v>0.21834334187222801</v>
      </c>
      <c r="AT363" s="17">
        <v>0.17617755237955099</v>
      </c>
      <c r="AU363" s="17">
        <v>0.18812586224375299</v>
      </c>
      <c r="AV363" s="17">
        <v>0.175903388511261</v>
      </c>
      <c r="AW363" s="17">
        <v>0.26510105607516998</v>
      </c>
      <c r="AX363" s="17">
        <v>0.20592544712046501</v>
      </c>
      <c r="AY363" s="17">
        <v>0.22847919254415</v>
      </c>
      <c r="AZ363" s="17">
        <v>0.162101209994266</v>
      </c>
      <c r="BA363" s="17">
        <v>0.11239969198118401</v>
      </c>
      <c r="BB363" s="17">
        <v>0.13012734014194</v>
      </c>
      <c r="BC363" s="17"/>
      <c r="BD363" s="17">
        <v>0.18653465783113199</v>
      </c>
      <c r="BE363" s="17">
        <v>0.21101435888001399</v>
      </c>
      <c r="BF363" s="17">
        <v>0.229648012183645</v>
      </c>
      <c r="BG363" s="17"/>
      <c r="BH363" s="17">
        <v>0.196072727646044</v>
      </c>
      <c r="BI363" s="17">
        <v>0.196925993356766</v>
      </c>
      <c r="BJ363" s="17">
        <v>0.21614973032012899</v>
      </c>
      <c r="BK363" s="17"/>
      <c r="BL363" s="17">
        <v>0.21056508592361001</v>
      </c>
      <c r="BM363" s="17">
        <v>0.13552473942978299</v>
      </c>
      <c r="BN363" s="17">
        <v>0.14767186659768899</v>
      </c>
      <c r="BO363" s="17"/>
      <c r="BP363" s="17">
        <v>0.17250684436793601</v>
      </c>
      <c r="BQ363" s="17">
        <v>0.23377265311075501</v>
      </c>
      <c r="BR363" s="17"/>
      <c r="BS363" s="17">
        <v>0.150469581113263</v>
      </c>
      <c r="BT363" s="17">
        <v>0.16733731968371701</v>
      </c>
      <c r="BU363" s="17">
        <v>0.22875540757472501</v>
      </c>
      <c r="BV363" s="17">
        <v>0.22628527040877899</v>
      </c>
      <c r="BW363" s="17"/>
      <c r="BX363" s="17">
        <v>0.15894635828713999</v>
      </c>
      <c r="BY363" s="17">
        <v>0.176979037345983</v>
      </c>
      <c r="BZ363" s="17">
        <v>0.221959919380361</v>
      </c>
      <c r="CA363" s="17"/>
      <c r="CB363" s="17">
        <v>0.12568079624032899</v>
      </c>
      <c r="CC363" s="17">
        <v>0.132907630954505</v>
      </c>
      <c r="CD363" s="17">
        <v>0.28755114229950901</v>
      </c>
      <c r="CE363" s="17">
        <v>0.185712981840532</v>
      </c>
      <c r="CF363" s="17">
        <v>0.13318121430883001</v>
      </c>
      <c r="CG363" s="17">
        <v>0.40830825374923801</v>
      </c>
      <c r="CH363" s="17"/>
      <c r="CI363" s="17">
        <v>0.209729637982109</v>
      </c>
      <c r="CJ363" s="17">
        <v>8.9855670586850594E-2</v>
      </c>
      <c r="CK363" s="17">
        <v>0.64932883669385899</v>
      </c>
      <c r="CL363" s="17">
        <v>0.17271928305635201</v>
      </c>
    </row>
    <row r="364" spans="2:90" x14ac:dyDescent="0.35">
      <c r="B364" t="s">
        <v>226</v>
      </c>
      <c r="C364" s="17">
        <v>5.9352402658337598E-2</v>
      </c>
      <c r="D364" s="17">
        <v>7.3902391289010896E-2</v>
      </c>
      <c r="E364" s="17">
        <v>4.5135098917790897E-2</v>
      </c>
      <c r="F364" s="17"/>
      <c r="G364" s="17">
        <v>7.0892805399620201E-2</v>
      </c>
      <c r="H364" s="17">
        <v>3.8484129729800899E-2</v>
      </c>
      <c r="I364" s="17">
        <v>5.6326920044669E-2</v>
      </c>
      <c r="J364" s="17">
        <v>5.8365426153576198E-2</v>
      </c>
      <c r="K364" s="17">
        <v>6.7550906826106705E-2</v>
      </c>
      <c r="L364" s="17">
        <v>5.7334669530498199E-2</v>
      </c>
      <c r="M364" s="17">
        <v>3.3840278770517797E-2</v>
      </c>
      <c r="N364" s="17">
        <v>8.2469548909589102E-2</v>
      </c>
      <c r="O364" s="17">
        <v>6.75475804641439E-2</v>
      </c>
      <c r="P364" s="17"/>
      <c r="Q364" s="17">
        <v>6.4555551347338702E-2</v>
      </c>
      <c r="R364" s="17">
        <v>5.0872194386391997E-2</v>
      </c>
      <c r="S364" s="17">
        <v>6.3937586573056704E-2</v>
      </c>
      <c r="T364" s="17">
        <v>5.8458243401348697E-2</v>
      </c>
      <c r="U364" s="17"/>
      <c r="V364" s="17">
        <v>6.7463672343213599E-2</v>
      </c>
      <c r="W364" s="17">
        <v>4.5497154609827298E-2</v>
      </c>
      <c r="X364" s="17">
        <v>7.0241042237872406E-2</v>
      </c>
      <c r="Y364" s="17">
        <v>7.7648155307468797E-2</v>
      </c>
      <c r="Z364" s="17">
        <v>5.9999835014297002E-2</v>
      </c>
      <c r="AA364" s="17">
        <v>5.0673451254137698E-2</v>
      </c>
      <c r="AB364" s="17">
        <v>4.5917344901454001E-2</v>
      </c>
      <c r="AC364" s="17">
        <v>7.8964306762521294E-2</v>
      </c>
      <c r="AD364" s="17">
        <v>5.4031827074814E-2</v>
      </c>
      <c r="AE364" s="17"/>
      <c r="AF364" s="17">
        <v>6.0911266006836801E-2</v>
      </c>
      <c r="AG364" s="17">
        <v>7.1042826778830906E-2</v>
      </c>
      <c r="AH364" s="17">
        <v>5.9868081774069701E-2</v>
      </c>
      <c r="AI364" s="17">
        <v>8.1876536909022704E-2</v>
      </c>
      <c r="AJ364" s="17">
        <v>5.09617279291876E-2</v>
      </c>
      <c r="AK364" s="17">
        <v>5.3796275870504701E-2</v>
      </c>
      <c r="AL364" s="17"/>
      <c r="AM364" s="17">
        <v>7.85082758723437E-2</v>
      </c>
      <c r="AN364" s="17">
        <v>8.5860829663247706E-2</v>
      </c>
      <c r="AO364" s="17">
        <v>6.7228638342848202E-2</v>
      </c>
      <c r="AP364" s="17">
        <v>5.0619046715825601E-2</v>
      </c>
      <c r="AQ364" s="17">
        <v>9.2501239815292097E-2</v>
      </c>
      <c r="AR364" s="17">
        <v>5.3659719087389902E-2</v>
      </c>
      <c r="AS364" s="17">
        <v>5.4648432089942703E-2</v>
      </c>
      <c r="AT364" s="17">
        <v>2.0498444703702799E-2</v>
      </c>
      <c r="AU364" s="17">
        <v>4.8557706603330399E-2</v>
      </c>
      <c r="AV364" s="17">
        <v>6.5523101940636402E-2</v>
      </c>
      <c r="AW364" s="17">
        <v>7.8853539676517606E-2</v>
      </c>
      <c r="AX364" s="17">
        <v>6.3572239324759194E-2</v>
      </c>
      <c r="AY364" s="17">
        <v>4.85974472239755E-2</v>
      </c>
      <c r="AZ364" s="17">
        <v>3.5097670216173903E-2</v>
      </c>
      <c r="BA364" s="17">
        <v>3.7890497697828901E-2</v>
      </c>
      <c r="BB364" s="17">
        <v>6.10640172379327E-2</v>
      </c>
      <c r="BC364" s="17"/>
      <c r="BD364" s="17">
        <v>4.5019859438799298E-2</v>
      </c>
      <c r="BE364" s="17">
        <v>6.5694218914687505E-2</v>
      </c>
      <c r="BF364" s="17">
        <v>6.5597652984230703E-2</v>
      </c>
      <c r="BG364" s="17"/>
      <c r="BH364" s="17">
        <v>5.8681464575129898E-2</v>
      </c>
      <c r="BI364" s="17">
        <v>5.5539540341533702E-2</v>
      </c>
      <c r="BJ364" s="17">
        <v>6.5539512391408705E-2</v>
      </c>
      <c r="BK364" s="17"/>
      <c r="BL364" s="17">
        <v>9.2756955166862401E-2</v>
      </c>
      <c r="BM364" s="17">
        <v>7.1567024371018598E-2</v>
      </c>
      <c r="BN364" s="17">
        <v>4.9279598184765697E-2</v>
      </c>
      <c r="BO364" s="17"/>
      <c r="BP364" s="17">
        <v>4.8025616911971901E-2</v>
      </c>
      <c r="BQ364" s="17">
        <v>7.0937042020800006E-2</v>
      </c>
      <c r="BR364" s="17"/>
      <c r="BS364" s="17">
        <v>5.3478703607276898E-2</v>
      </c>
      <c r="BT364" s="17">
        <v>5.9888395130397502E-2</v>
      </c>
      <c r="BU364" s="17">
        <v>5.09553115396537E-2</v>
      </c>
      <c r="BV364" s="17">
        <v>6.7125345841926504E-2</v>
      </c>
      <c r="BW364" s="17"/>
      <c r="BX364" s="17">
        <v>7.37036339352279E-2</v>
      </c>
      <c r="BY364" s="17">
        <v>3.1561205900613003E-2</v>
      </c>
      <c r="BZ364" s="17">
        <v>5.9638426013943001E-2</v>
      </c>
      <c r="CA364" s="17"/>
      <c r="CB364" s="17">
        <v>3.6390707703195399E-2</v>
      </c>
      <c r="CC364" s="17">
        <v>3.8026603085326301E-2</v>
      </c>
      <c r="CD364" s="17">
        <v>5.4829241524871598E-2</v>
      </c>
      <c r="CE364" s="17">
        <v>7.2653934738729803E-2</v>
      </c>
      <c r="CF364" s="17">
        <v>4.3540153650068997E-2</v>
      </c>
      <c r="CG364" s="17">
        <v>0.11733032562652</v>
      </c>
      <c r="CH364" s="17"/>
      <c r="CI364" s="17">
        <v>0.10492751104886699</v>
      </c>
      <c r="CJ364" s="17">
        <v>1.38891219950758E-2</v>
      </c>
      <c r="CK364" s="17">
        <v>0.20118519240848301</v>
      </c>
      <c r="CL364" s="17">
        <v>3.81896649203603E-2</v>
      </c>
    </row>
    <row r="365" spans="2:90" x14ac:dyDescent="0.35">
      <c r="B365" t="s">
        <v>227</v>
      </c>
      <c r="C365" s="17">
        <v>1.3361144897378699E-2</v>
      </c>
      <c r="D365" s="17">
        <v>1.7859482925436699E-2</v>
      </c>
      <c r="E365" s="17">
        <v>9.1140505460005506E-3</v>
      </c>
      <c r="F365" s="17"/>
      <c r="G365" s="17">
        <v>1.7798785641831599E-2</v>
      </c>
      <c r="H365" s="17">
        <v>1.0909898690623299E-2</v>
      </c>
      <c r="I365" s="17">
        <v>1.9874563184234501E-2</v>
      </c>
      <c r="J365" s="17">
        <v>2.9026498530949699E-2</v>
      </c>
      <c r="K365" s="17">
        <v>4.55938014174255E-3</v>
      </c>
      <c r="L365" s="17">
        <v>7.8917245484069407E-3</v>
      </c>
      <c r="M365" s="17">
        <v>7.1654785534592796E-3</v>
      </c>
      <c r="N365" s="17">
        <v>1.1117578460321E-2</v>
      </c>
      <c r="O365" s="17">
        <v>1.29839186974561E-2</v>
      </c>
      <c r="P365" s="17"/>
      <c r="Q365" s="17">
        <v>1.34298485968303E-2</v>
      </c>
      <c r="R365" s="17">
        <v>1.9719948109733001E-2</v>
      </c>
      <c r="S365" s="17">
        <v>2.2535677429038999E-2</v>
      </c>
      <c r="T365" s="17">
        <v>1.3147541068293699E-2</v>
      </c>
      <c r="U365" s="17"/>
      <c r="V365" s="17">
        <v>2.0909191695671299E-2</v>
      </c>
      <c r="W365" s="17">
        <v>9.1028660933143296E-3</v>
      </c>
      <c r="X365" s="17">
        <v>3.7326639327127801E-3</v>
      </c>
      <c r="Y365" s="17">
        <v>3.9024654734499402E-3</v>
      </c>
      <c r="Z365" s="17">
        <v>2.77467822668961E-2</v>
      </c>
      <c r="AA365" s="17">
        <v>1.7252529431896299E-2</v>
      </c>
      <c r="AB365" s="17">
        <v>1.6548327570567001E-2</v>
      </c>
      <c r="AC365" s="17">
        <v>6.996753060404E-3</v>
      </c>
      <c r="AD365" s="17">
        <v>1.02568110745933E-2</v>
      </c>
      <c r="AE365" s="17"/>
      <c r="AF365" s="17">
        <v>1.44899967659332E-2</v>
      </c>
      <c r="AG365" s="17">
        <v>2.5121526621488199E-2</v>
      </c>
      <c r="AH365" s="17">
        <v>1.22180333919105E-2</v>
      </c>
      <c r="AI365" s="17">
        <v>2.0105813839573501E-2</v>
      </c>
      <c r="AJ365" s="17">
        <v>1.07645785339584E-2</v>
      </c>
      <c r="AK365" s="17">
        <v>7.0402696352168202E-3</v>
      </c>
      <c r="AL365" s="17"/>
      <c r="AM365" s="17">
        <v>3.9420761392931103E-2</v>
      </c>
      <c r="AN365" s="17">
        <v>3.20857209361331E-2</v>
      </c>
      <c r="AO365" s="17">
        <v>2.17498766503187E-2</v>
      </c>
      <c r="AP365" s="17">
        <v>5.5236423692728402E-3</v>
      </c>
      <c r="AQ365" s="17">
        <v>1.3780571054571101E-3</v>
      </c>
      <c r="AR365" s="17">
        <v>1.47973345241766E-2</v>
      </c>
      <c r="AS365" s="17">
        <v>1.6325435319143398E-2</v>
      </c>
      <c r="AT365" s="17">
        <v>7.2193540972544396E-3</v>
      </c>
      <c r="AU365" s="17">
        <v>1.09963296027805E-2</v>
      </c>
      <c r="AV365" s="17">
        <v>0</v>
      </c>
      <c r="AW365" s="17">
        <v>1.9452561305531201E-2</v>
      </c>
      <c r="AX365" s="17">
        <v>0</v>
      </c>
      <c r="AY365" s="17">
        <v>0</v>
      </c>
      <c r="AZ365" s="17">
        <v>4.4745834254724098E-3</v>
      </c>
      <c r="BA365" s="17">
        <v>0</v>
      </c>
      <c r="BB365" s="17">
        <v>3.1031234712607502E-3</v>
      </c>
      <c r="BC365" s="17"/>
      <c r="BD365" s="17">
        <v>9.7509477207542005E-3</v>
      </c>
      <c r="BE365" s="17">
        <v>1.28688521705969E-2</v>
      </c>
      <c r="BF365" s="17">
        <v>1.52166861349516E-2</v>
      </c>
      <c r="BG365" s="17"/>
      <c r="BH365" s="17">
        <v>1.2163894741061301E-2</v>
      </c>
      <c r="BI365" s="17">
        <v>1.0426738910638601E-2</v>
      </c>
      <c r="BJ365" s="17">
        <v>1.1425957937930799E-2</v>
      </c>
      <c r="BK365" s="17"/>
      <c r="BL365" s="17">
        <v>1.02713893596453E-2</v>
      </c>
      <c r="BM365" s="17">
        <v>8.9921287773671501E-3</v>
      </c>
      <c r="BN365" s="17">
        <v>1.33842804556118E-2</v>
      </c>
      <c r="BO365" s="17"/>
      <c r="BP365" s="17">
        <v>5.5435708757663902E-3</v>
      </c>
      <c r="BQ365" s="17">
        <v>1.7485108197658701E-2</v>
      </c>
      <c r="BR365" s="17"/>
      <c r="BS365" s="17">
        <v>5.3261477864098303E-3</v>
      </c>
      <c r="BT365" s="17">
        <v>1.19825962206484E-2</v>
      </c>
      <c r="BU365" s="17">
        <v>1.7519689350268101E-2</v>
      </c>
      <c r="BV365" s="17">
        <v>1.3001733686762299E-2</v>
      </c>
      <c r="BW365" s="17"/>
      <c r="BX365" s="17">
        <v>6.4897474728705801E-3</v>
      </c>
      <c r="BY365" s="17">
        <v>1.00604893059299E-2</v>
      </c>
      <c r="BZ365" s="17">
        <v>1.42447102050723E-2</v>
      </c>
      <c r="CA365" s="17"/>
      <c r="CB365" s="17">
        <v>4.0864879739101398E-3</v>
      </c>
      <c r="CC365" s="17">
        <v>5.8887015770991598E-3</v>
      </c>
      <c r="CD365" s="17">
        <v>2.3852904897117898E-2</v>
      </c>
      <c r="CE365" s="17">
        <v>5.4424249845189598E-3</v>
      </c>
      <c r="CF365" s="17">
        <v>1.21053050034153E-2</v>
      </c>
      <c r="CG365" s="17">
        <v>2.7794938991425901E-2</v>
      </c>
      <c r="CH365" s="17"/>
      <c r="CI365" s="17">
        <v>3.52831868215027E-2</v>
      </c>
      <c r="CJ365" s="17">
        <v>1.5739432062591999E-2</v>
      </c>
      <c r="CK365" s="17">
        <v>2.3679013478481298E-2</v>
      </c>
      <c r="CL365" s="17">
        <v>4.2939678236927096E-3</v>
      </c>
    </row>
    <row r="366" spans="2:90" x14ac:dyDescent="0.35"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</row>
    <row r="367" spans="2:90" x14ac:dyDescent="0.35">
      <c r="B367" s="6" t="s">
        <v>250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</row>
    <row r="368" spans="2:90" x14ac:dyDescent="0.35">
      <c r="B368" s="24" t="s">
        <v>130</v>
      </c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</row>
    <row r="369" spans="2:90" x14ac:dyDescent="0.35">
      <c r="B369" t="s">
        <v>237</v>
      </c>
      <c r="C369" s="17">
        <v>0.210567254078913</v>
      </c>
      <c r="D369" s="17">
        <v>0.31815553733134899</v>
      </c>
      <c r="E369" s="17">
        <v>0.10414593161673499</v>
      </c>
      <c r="F369" s="17"/>
      <c r="G369" s="17">
        <v>0.23927097994284399</v>
      </c>
      <c r="H369" s="17">
        <v>0.154004086177122</v>
      </c>
      <c r="I369" s="17">
        <v>0.17466568749976299</v>
      </c>
      <c r="J369" s="17">
        <v>0.15515062892817499</v>
      </c>
      <c r="K369" s="17">
        <v>0.19322167286398501</v>
      </c>
      <c r="L369" s="17">
        <v>0.18948050522110599</v>
      </c>
      <c r="M369" s="17">
        <v>0.232093419213626</v>
      </c>
      <c r="N369" s="17">
        <v>0.254799429379445</v>
      </c>
      <c r="O369" s="17">
        <v>0.28785012352817602</v>
      </c>
      <c r="P369" s="17"/>
      <c r="Q369" s="17">
        <v>0.24925572044575001</v>
      </c>
      <c r="R369" s="17">
        <v>0.35921929948466402</v>
      </c>
      <c r="S369" s="17">
        <v>0.22197202888641099</v>
      </c>
      <c r="T369" s="17">
        <v>0.199088184268991</v>
      </c>
      <c r="U369" s="17"/>
      <c r="V369" s="17">
        <v>0.24856121976134801</v>
      </c>
      <c r="W369" s="17">
        <v>0.18440742324906301</v>
      </c>
      <c r="X369" s="17">
        <v>0.17793164975628301</v>
      </c>
      <c r="Y369" s="17">
        <v>0.24350591856158499</v>
      </c>
      <c r="Z369" s="17">
        <v>0.21492245420615</v>
      </c>
      <c r="AA369" s="17">
        <v>0.22808138642334999</v>
      </c>
      <c r="AB369" s="17">
        <v>0.159917483259673</v>
      </c>
      <c r="AC369" s="17">
        <v>0.17969578765789601</v>
      </c>
      <c r="AD369" s="17">
        <v>0.22363628217489301</v>
      </c>
      <c r="AE369" s="17"/>
      <c r="AF369" s="17">
        <v>0.17330122138407</v>
      </c>
      <c r="AG369" s="17">
        <v>0.20512012909854199</v>
      </c>
      <c r="AH369" s="17">
        <v>0.17784615451708899</v>
      </c>
      <c r="AI369" s="17">
        <v>0.209765252960011</v>
      </c>
      <c r="AJ369" s="17">
        <v>0.194800177194106</v>
      </c>
      <c r="AK369" s="17">
        <v>0.25835705855304603</v>
      </c>
      <c r="AL369" s="17"/>
      <c r="AM369" s="17">
        <v>0.12438026380638</v>
      </c>
      <c r="AN369" s="17">
        <v>0.181891295767456</v>
      </c>
      <c r="AO369" s="17">
        <v>0.18490472358357399</v>
      </c>
      <c r="AP369" s="17">
        <v>0.18001580040415099</v>
      </c>
      <c r="AQ369" s="17">
        <v>0.186777172541336</v>
      </c>
      <c r="AR369" s="17">
        <v>0.19646252552722099</v>
      </c>
      <c r="AS369" s="17">
        <v>0.16996668724344899</v>
      </c>
      <c r="AT369" s="17">
        <v>0.29718818465722702</v>
      </c>
      <c r="AU369" s="17">
        <v>0.24710338781309399</v>
      </c>
      <c r="AV369" s="17">
        <v>0.213960267939767</v>
      </c>
      <c r="AW369" s="17">
        <v>0.24766109618971599</v>
      </c>
      <c r="AX369" s="17">
        <v>0.233824902916344</v>
      </c>
      <c r="AY369" s="17">
        <v>0.252771901395827</v>
      </c>
      <c r="AZ369" s="17">
        <v>0.25997191968046601</v>
      </c>
      <c r="BA369" s="17">
        <v>0.22047543811280201</v>
      </c>
      <c r="BB369" s="17">
        <v>0.36661434765984402</v>
      </c>
      <c r="BC369" s="17"/>
      <c r="BD369" s="17">
        <v>0.218290345181678</v>
      </c>
      <c r="BE369" s="17">
        <v>0.215575014880941</v>
      </c>
      <c r="BF369" s="17">
        <v>0.200037679093853</v>
      </c>
      <c r="BG369" s="17"/>
      <c r="BH369" s="17">
        <v>0.19917731580926201</v>
      </c>
      <c r="BI369" s="17">
        <v>0.289119804740469</v>
      </c>
      <c r="BJ369" s="17">
        <v>0.206146083842009</v>
      </c>
      <c r="BK369" s="17"/>
      <c r="BL369" s="17">
        <v>0.28021273147008302</v>
      </c>
      <c r="BM369" s="17">
        <v>0.28058717769934799</v>
      </c>
      <c r="BN369" s="17">
        <v>0.222417769515901</v>
      </c>
      <c r="BO369" s="17"/>
      <c r="BP369" s="17">
        <v>0.24053894518094501</v>
      </c>
      <c r="BQ369" s="17">
        <v>0.20759990349410301</v>
      </c>
      <c r="BR369" s="17"/>
      <c r="BS369" s="17">
        <v>0.16979819483002301</v>
      </c>
      <c r="BT369" s="17">
        <v>0.19809352948641901</v>
      </c>
      <c r="BU369" s="17">
        <v>0.19932480380307799</v>
      </c>
      <c r="BV369" s="17">
        <v>0.238044047786723</v>
      </c>
      <c r="BW369" s="17"/>
      <c r="BX369" s="17">
        <v>0.205661804508847</v>
      </c>
      <c r="BY369" s="17">
        <v>0.19213930748479699</v>
      </c>
      <c r="BZ369" s="17">
        <v>0.212185632881355</v>
      </c>
      <c r="CA369" s="17"/>
      <c r="CB369" s="17">
        <v>8.1343517267216295E-2</v>
      </c>
      <c r="CC369" s="17">
        <v>0.23397536037607999</v>
      </c>
      <c r="CD369" s="17">
        <v>0.155776950914923</v>
      </c>
      <c r="CE369" s="17">
        <v>0.30369743708413799</v>
      </c>
      <c r="CF369" s="17">
        <v>0.33857598533074301</v>
      </c>
      <c r="CG369" s="17">
        <v>0.21052536238903999</v>
      </c>
      <c r="CH369" s="17"/>
      <c r="CI369" s="17">
        <v>0.19269090193965799</v>
      </c>
      <c r="CJ369" s="17">
        <v>0.207728690882758</v>
      </c>
      <c r="CK369" s="17">
        <v>0.14716752532610899</v>
      </c>
      <c r="CL369" s="17">
        <v>0.23312697370435201</v>
      </c>
    </row>
    <row r="370" spans="2:90" x14ac:dyDescent="0.35">
      <c r="B370" t="s">
        <v>238</v>
      </c>
      <c r="C370" s="17">
        <v>0.20309264779054101</v>
      </c>
      <c r="D370" s="17">
        <v>0.189797452305176</v>
      </c>
      <c r="E370" s="17">
        <v>0.212627649917733</v>
      </c>
      <c r="F370" s="17"/>
      <c r="G370" s="17">
        <v>0.235723789326203</v>
      </c>
      <c r="H370" s="17">
        <v>0.17519625739400799</v>
      </c>
      <c r="I370" s="17">
        <v>0.244989906817069</v>
      </c>
      <c r="J370" s="17">
        <v>0.192987477986127</v>
      </c>
      <c r="K370" s="17">
        <v>0.174883828562546</v>
      </c>
      <c r="L370" s="17">
        <v>0.234183874981648</v>
      </c>
      <c r="M370" s="17">
        <v>0.198362343532244</v>
      </c>
      <c r="N370" s="17">
        <v>0.18598537480564001</v>
      </c>
      <c r="O370" s="17">
        <v>0.18875044877220001</v>
      </c>
      <c r="P370" s="17"/>
      <c r="Q370" s="17">
        <v>0.13031343580942101</v>
      </c>
      <c r="R370" s="17">
        <v>0.18050722217680801</v>
      </c>
      <c r="S370" s="17">
        <v>0.24536791852265299</v>
      </c>
      <c r="T370" s="17">
        <v>0.21052684628506599</v>
      </c>
      <c r="U370" s="17"/>
      <c r="V370" s="17">
        <v>0.21663004912807801</v>
      </c>
      <c r="W370" s="17">
        <v>0.21258267181257201</v>
      </c>
      <c r="X370" s="17">
        <v>0.24658965939955901</v>
      </c>
      <c r="Y370" s="17">
        <v>0.21790253355796199</v>
      </c>
      <c r="Z370" s="17">
        <v>0.20880098100948499</v>
      </c>
      <c r="AA370" s="17">
        <v>0.162747578390845</v>
      </c>
      <c r="AB370" s="17">
        <v>0.17404923956341301</v>
      </c>
      <c r="AC370" s="17">
        <v>0.21903142828323</v>
      </c>
      <c r="AD370" s="17">
        <v>0.17815845763879101</v>
      </c>
      <c r="AE370" s="17"/>
      <c r="AF370" s="17">
        <v>0.201108244427389</v>
      </c>
      <c r="AG370" s="17">
        <v>0.188895785199516</v>
      </c>
      <c r="AH370" s="17">
        <v>0.29857364461222502</v>
      </c>
      <c r="AI370" s="17">
        <v>0.234083590100024</v>
      </c>
      <c r="AJ370" s="17">
        <v>0.19782289787038301</v>
      </c>
      <c r="AK370" s="17">
        <v>0.18585736333682901</v>
      </c>
      <c r="AL370" s="17"/>
      <c r="AM370" s="17">
        <v>0.14017712316264699</v>
      </c>
      <c r="AN370" s="17">
        <v>0.23491324102504699</v>
      </c>
      <c r="AO370" s="17">
        <v>0.210106152243035</v>
      </c>
      <c r="AP370" s="17">
        <v>0.1645515009387</v>
      </c>
      <c r="AQ370" s="17">
        <v>0.21600608753916001</v>
      </c>
      <c r="AR370" s="17">
        <v>0.24966395352794901</v>
      </c>
      <c r="AS370" s="17">
        <v>0.160312231107894</v>
      </c>
      <c r="AT370" s="17">
        <v>0.246800835360552</v>
      </c>
      <c r="AU370" s="17">
        <v>0.193396630061858</v>
      </c>
      <c r="AV370" s="17">
        <v>0.221566722217304</v>
      </c>
      <c r="AW370" s="17">
        <v>0.156913630533041</v>
      </c>
      <c r="AX370" s="17">
        <v>0.205198650591079</v>
      </c>
      <c r="AY370" s="17">
        <v>0.139718052381678</v>
      </c>
      <c r="AZ370" s="17">
        <v>0.123798665660247</v>
      </c>
      <c r="BA370" s="17">
        <v>0.19591308306437899</v>
      </c>
      <c r="BB370" s="17">
        <v>0.19795902458078601</v>
      </c>
      <c r="BC370" s="17"/>
      <c r="BD370" s="17">
        <v>0.19103544210067</v>
      </c>
      <c r="BE370" s="17">
        <v>0.21063780656859499</v>
      </c>
      <c r="BF370" s="17">
        <v>0.20856230707109599</v>
      </c>
      <c r="BG370" s="17"/>
      <c r="BH370" s="17">
        <v>0.20724484297113099</v>
      </c>
      <c r="BI370" s="17">
        <v>0.197558863533211</v>
      </c>
      <c r="BJ370" s="17">
        <v>0.208258643526672</v>
      </c>
      <c r="BK370" s="17"/>
      <c r="BL370" s="17">
        <v>0.23633323867390099</v>
      </c>
      <c r="BM370" s="17">
        <v>0.17352400698179399</v>
      </c>
      <c r="BN370" s="17">
        <v>0.18722395355604299</v>
      </c>
      <c r="BO370" s="17"/>
      <c r="BP370" s="17">
        <v>0.207214372161172</v>
      </c>
      <c r="BQ370" s="17">
        <v>0.201941786129087</v>
      </c>
      <c r="BR370" s="17"/>
      <c r="BS370" s="17">
        <v>0.25233943844846102</v>
      </c>
      <c r="BT370" s="17">
        <v>0.21497325335811199</v>
      </c>
      <c r="BU370" s="17">
        <v>0.224480659476987</v>
      </c>
      <c r="BV370" s="17">
        <v>0.16928908656232899</v>
      </c>
      <c r="BW370" s="17"/>
      <c r="BX370" s="17">
        <v>0.18821755867701301</v>
      </c>
      <c r="BY370" s="17">
        <v>0.19681749055654599</v>
      </c>
      <c r="BZ370" s="17">
        <v>0.204951910818368</v>
      </c>
      <c r="CA370" s="17"/>
      <c r="CB370" s="17">
        <v>0.22339822741353199</v>
      </c>
      <c r="CC370" s="17">
        <v>0.22918311261086799</v>
      </c>
      <c r="CD370" s="17">
        <v>0.20945962063544099</v>
      </c>
      <c r="CE370" s="17">
        <v>0.200179402294999</v>
      </c>
      <c r="CF370" s="17">
        <v>0.19041314022310901</v>
      </c>
      <c r="CG370" s="17">
        <v>0.152232877814514</v>
      </c>
      <c r="CH370" s="17"/>
      <c r="CI370" s="17">
        <v>0.13515914088834</v>
      </c>
      <c r="CJ370" s="17">
        <v>0.27639023446833599</v>
      </c>
      <c r="CK370" s="17">
        <v>0.12633363366301201</v>
      </c>
      <c r="CL370" s="17">
        <v>0.195534679117635</v>
      </c>
    </row>
    <row r="371" spans="2:90" x14ac:dyDescent="0.35">
      <c r="B371" t="s">
        <v>239</v>
      </c>
      <c r="C371" s="17">
        <v>0.196860974551958</v>
      </c>
      <c r="D371" s="17">
        <v>0.12976304461687699</v>
      </c>
      <c r="E371" s="17">
        <v>0.26311709911743603</v>
      </c>
      <c r="F371" s="17"/>
      <c r="G371" s="17">
        <v>0.18396208450972901</v>
      </c>
      <c r="H371" s="17">
        <v>0.19628910178078399</v>
      </c>
      <c r="I371" s="17">
        <v>0.193484446437581</v>
      </c>
      <c r="J371" s="17">
        <v>0.21197578348603899</v>
      </c>
      <c r="K371" s="17">
        <v>0.20582686397333699</v>
      </c>
      <c r="L371" s="17">
        <v>0.19651776936918799</v>
      </c>
      <c r="M371" s="17">
        <v>0.208473133536799</v>
      </c>
      <c r="N371" s="17">
        <v>0.19479098070202999</v>
      </c>
      <c r="O371" s="17">
        <v>0.181545406523796</v>
      </c>
      <c r="P371" s="17"/>
      <c r="Q371" s="17">
        <v>0.33083616569110502</v>
      </c>
      <c r="R371" s="17">
        <v>0.24179631487474601</v>
      </c>
      <c r="S371" s="17">
        <v>0.24436975790804599</v>
      </c>
      <c r="T371" s="17">
        <v>0.17672909059837699</v>
      </c>
      <c r="U371" s="17"/>
      <c r="V371" s="17">
        <v>0.206995677456212</v>
      </c>
      <c r="W371" s="17">
        <v>0.20147378228451099</v>
      </c>
      <c r="X371" s="17">
        <v>0.19114853942815199</v>
      </c>
      <c r="Y371" s="17">
        <v>0.19281665712458801</v>
      </c>
      <c r="Z371" s="17">
        <v>0.169986245414252</v>
      </c>
      <c r="AA371" s="17">
        <v>0.186062198511183</v>
      </c>
      <c r="AB371" s="17">
        <v>0.211495725266521</v>
      </c>
      <c r="AC371" s="17">
        <v>0.26777622508441201</v>
      </c>
      <c r="AD371" s="17">
        <v>0.17980914611654</v>
      </c>
      <c r="AE371" s="17"/>
      <c r="AF371" s="17">
        <v>0.17617490030723301</v>
      </c>
      <c r="AG371" s="17">
        <v>0.22548822622071801</v>
      </c>
      <c r="AH371" s="17">
        <v>0.186738419980782</v>
      </c>
      <c r="AI371" s="17">
        <v>0.100747902473745</v>
      </c>
      <c r="AJ371" s="17">
        <v>0.22726778413563201</v>
      </c>
      <c r="AK371" s="17">
        <v>0.19154517852965</v>
      </c>
      <c r="AL371" s="17"/>
      <c r="AM371" s="17">
        <v>0.229701741038844</v>
      </c>
      <c r="AN371" s="17">
        <v>0.16848611656766899</v>
      </c>
      <c r="AO371" s="17">
        <v>0.22540742821734699</v>
      </c>
      <c r="AP371" s="17">
        <v>0.19179426275192199</v>
      </c>
      <c r="AQ371" s="17">
        <v>0.22443887225570899</v>
      </c>
      <c r="AR371" s="17">
        <v>0.17536868437311601</v>
      </c>
      <c r="AS371" s="17">
        <v>0.258740679808179</v>
      </c>
      <c r="AT371" s="17">
        <v>0.165356034425897</v>
      </c>
      <c r="AU371" s="17">
        <v>0.124783069358973</v>
      </c>
      <c r="AV371" s="17">
        <v>0.168694613532888</v>
      </c>
      <c r="AW371" s="17">
        <v>0.22908671420795301</v>
      </c>
      <c r="AX371" s="17">
        <v>0.17814619013837499</v>
      </c>
      <c r="AY371" s="17">
        <v>0.14558188925723201</v>
      </c>
      <c r="AZ371" s="17">
        <v>0.24742673959752701</v>
      </c>
      <c r="BA371" s="17">
        <v>0.25219037446881998</v>
      </c>
      <c r="BB371" s="17">
        <v>0.16376632460131901</v>
      </c>
      <c r="BC371" s="17"/>
      <c r="BD371" s="17">
        <v>0.233158092433425</v>
      </c>
      <c r="BE371" s="17">
        <v>0.18445641073251501</v>
      </c>
      <c r="BF371" s="17">
        <v>0.17813547708624999</v>
      </c>
      <c r="BG371" s="17"/>
      <c r="BH371" s="17">
        <v>0.200401110187934</v>
      </c>
      <c r="BI371" s="17">
        <v>0.247750695401319</v>
      </c>
      <c r="BJ371" s="17">
        <v>0.19519202530868901</v>
      </c>
      <c r="BK371" s="17"/>
      <c r="BL371" s="17">
        <v>0.202454099921307</v>
      </c>
      <c r="BM371" s="17">
        <v>0.20801978536506799</v>
      </c>
      <c r="BN371" s="17">
        <v>0.22787802866965401</v>
      </c>
      <c r="BO371" s="17"/>
      <c r="BP371" s="17">
        <v>0.189686526839912</v>
      </c>
      <c r="BQ371" s="17">
        <v>0.18535069300035001</v>
      </c>
      <c r="BR371" s="17"/>
      <c r="BS371" s="17">
        <v>0.242295189764555</v>
      </c>
      <c r="BT371" s="17">
        <v>0.26520301639695998</v>
      </c>
      <c r="BU371" s="17">
        <v>0.20877913031502199</v>
      </c>
      <c r="BV371" s="17">
        <v>0.14540063026278199</v>
      </c>
      <c r="BW371" s="17"/>
      <c r="BX371" s="17">
        <v>0.236337587794297</v>
      </c>
      <c r="BY371" s="17">
        <v>0.23837588403052101</v>
      </c>
      <c r="BZ371" s="17">
        <v>0.19039898147510601</v>
      </c>
      <c r="CA371" s="17"/>
      <c r="CB371" s="17">
        <v>0.37775998772264402</v>
      </c>
      <c r="CC371" s="17">
        <v>0.20261387177663601</v>
      </c>
      <c r="CD371" s="17">
        <v>9.1610256477225302E-2</v>
      </c>
      <c r="CE371" s="17">
        <v>8.0178702912906893E-2</v>
      </c>
      <c r="CF371" s="17">
        <v>0.301748426747174</v>
      </c>
      <c r="CG371" s="17">
        <v>0.167416787457454</v>
      </c>
      <c r="CH371" s="17"/>
      <c r="CI371" s="17">
        <v>0.18441360451087399</v>
      </c>
      <c r="CJ371" s="17">
        <v>0.217578048127437</v>
      </c>
      <c r="CK371" s="17">
        <v>0.16314890099330701</v>
      </c>
      <c r="CL371" s="17">
        <v>0.196408055542454</v>
      </c>
    </row>
    <row r="372" spans="2:90" x14ac:dyDescent="0.35">
      <c r="B372" t="s">
        <v>240</v>
      </c>
      <c r="C372" s="17">
        <v>0.17701971149129</v>
      </c>
      <c r="D372" s="17">
        <v>0.132783052532228</v>
      </c>
      <c r="E372" s="17">
        <v>0.22060257445716999</v>
      </c>
      <c r="F372" s="17"/>
      <c r="G372" s="17">
        <v>0.152936325796932</v>
      </c>
      <c r="H372" s="17">
        <v>0.135354004869532</v>
      </c>
      <c r="I372" s="17">
        <v>0.16114595429162401</v>
      </c>
      <c r="J372" s="17">
        <v>0.18791734028562701</v>
      </c>
      <c r="K372" s="17">
        <v>0.22247990974750101</v>
      </c>
      <c r="L372" s="17">
        <v>0.19016528751451001</v>
      </c>
      <c r="M372" s="17">
        <v>0.220483550843038</v>
      </c>
      <c r="N372" s="17">
        <v>0.164195874516013</v>
      </c>
      <c r="O372" s="17">
        <v>0.157943092668513</v>
      </c>
      <c r="P372" s="17"/>
      <c r="Q372" s="17">
        <v>0.19565989127681699</v>
      </c>
      <c r="R372" s="17">
        <v>0.11536668991657099</v>
      </c>
      <c r="S372" s="17">
        <v>0.19401393419864099</v>
      </c>
      <c r="T372" s="17">
        <v>0.18046441619980899</v>
      </c>
      <c r="U372" s="17"/>
      <c r="V372" s="17">
        <v>0.166881660957795</v>
      </c>
      <c r="W372" s="17">
        <v>0.16013426774736</v>
      </c>
      <c r="X372" s="17">
        <v>0.15330769205238501</v>
      </c>
      <c r="Y372" s="17">
        <v>0.174886569932686</v>
      </c>
      <c r="Z372" s="17">
        <v>0.197962032168015</v>
      </c>
      <c r="AA372" s="17">
        <v>0.176567231448957</v>
      </c>
      <c r="AB372" s="17">
        <v>0.20343702467045399</v>
      </c>
      <c r="AC372" s="17">
        <v>0.18147459919325501</v>
      </c>
      <c r="AD372" s="17">
        <v>0.192958347106678</v>
      </c>
      <c r="AE372" s="17"/>
      <c r="AF372" s="17">
        <v>0.17966658312344599</v>
      </c>
      <c r="AG372" s="17">
        <v>0.20384190130303301</v>
      </c>
      <c r="AH372" s="17">
        <v>0.17220086137104501</v>
      </c>
      <c r="AI372" s="17">
        <v>8.8219069090396202E-2</v>
      </c>
      <c r="AJ372" s="17">
        <v>0.17629135827324099</v>
      </c>
      <c r="AK372" s="17">
        <v>0.174747870140362</v>
      </c>
      <c r="AL372" s="17"/>
      <c r="AM372" s="17">
        <v>0.109656157867252</v>
      </c>
      <c r="AN372" s="17">
        <v>0.19082328795438</v>
      </c>
      <c r="AO372" s="17">
        <v>0.14944846436898701</v>
      </c>
      <c r="AP372" s="17">
        <v>0.209849119319654</v>
      </c>
      <c r="AQ372" s="17">
        <v>0.21218116652892199</v>
      </c>
      <c r="AR372" s="17">
        <v>0.18381020313342</v>
      </c>
      <c r="AS372" s="17">
        <v>0.182266071795427</v>
      </c>
      <c r="AT372" s="17">
        <v>0.117953409872909</v>
      </c>
      <c r="AU372" s="17">
        <v>0.15787653445657299</v>
      </c>
      <c r="AV372" s="17">
        <v>0.115833446860658</v>
      </c>
      <c r="AW372" s="17">
        <v>0.18390992362588701</v>
      </c>
      <c r="AX372" s="17">
        <v>0.22197892688590801</v>
      </c>
      <c r="AY372" s="17">
        <v>0.23711352300942301</v>
      </c>
      <c r="AZ372" s="17">
        <v>0.18749425412766699</v>
      </c>
      <c r="BA372" s="17">
        <v>0.16912278858115701</v>
      </c>
      <c r="BB372" s="17">
        <v>0.13926594608426399</v>
      </c>
      <c r="BC372" s="17"/>
      <c r="BD372" s="17">
        <v>0.21831575052539801</v>
      </c>
      <c r="BE372" s="17">
        <v>0.142003474373364</v>
      </c>
      <c r="BF372" s="17">
        <v>0.16539729346059501</v>
      </c>
      <c r="BG372" s="17"/>
      <c r="BH372" s="17">
        <v>0.177957564376276</v>
      </c>
      <c r="BI372" s="17">
        <v>0.17366190712936899</v>
      </c>
      <c r="BJ372" s="17">
        <v>0.23958924403856</v>
      </c>
      <c r="BK372" s="17"/>
      <c r="BL372" s="17">
        <v>0.230457159628289</v>
      </c>
      <c r="BM372" s="17">
        <v>0.20880173968924001</v>
      </c>
      <c r="BN372" s="17">
        <v>0.18930549465063001</v>
      </c>
      <c r="BO372" s="17"/>
      <c r="BP372" s="17">
        <v>0.182300085029552</v>
      </c>
      <c r="BQ372" s="17">
        <v>0.15856053421902599</v>
      </c>
      <c r="BR372" s="17"/>
      <c r="BS372" s="17">
        <v>0.55313900066329202</v>
      </c>
      <c r="BT372" s="17">
        <v>0.261956930723454</v>
      </c>
      <c r="BU372" s="17">
        <v>0.13737180292068099</v>
      </c>
      <c r="BV372" s="17">
        <v>3.6994667791109097E-2</v>
      </c>
      <c r="BW372" s="17"/>
      <c r="BX372" s="17">
        <v>0.240055219314533</v>
      </c>
      <c r="BY372" s="17">
        <v>0.13560798423721801</v>
      </c>
      <c r="BZ372" s="17">
        <v>0.17331964329782901</v>
      </c>
      <c r="CA372" s="17"/>
      <c r="CB372" s="17">
        <v>0.38292190793592801</v>
      </c>
      <c r="CC372" s="17">
        <v>0.14004462839929499</v>
      </c>
      <c r="CD372" s="17">
        <v>7.2746494076391902E-2</v>
      </c>
      <c r="CE372" s="17">
        <v>6.1635002445298903E-2</v>
      </c>
      <c r="CF372" s="17">
        <v>0.25029142548118799</v>
      </c>
      <c r="CG372" s="17">
        <v>0.19089360726639601</v>
      </c>
      <c r="CH372" s="17"/>
      <c r="CI372" s="17">
        <v>0.121979120727488</v>
      </c>
      <c r="CJ372" s="17">
        <v>0.21455698963382999</v>
      </c>
      <c r="CK372" s="17">
        <v>0.118572521670504</v>
      </c>
      <c r="CL372" s="17">
        <v>0.182786017252178</v>
      </c>
    </row>
    <row r="373" spans="2:90" x14ac:dyDescent="0.35">
      <c r="B373" t="s">
        <v>241</v>
      </c>
      <c r="C373" s="17">
        <v>0.16403846560198199</v>
      </c>
      <c r="D373" s="17">
        <v>0.20222559847295701</v>
      </c>
      <c r="E373" s="17">
        <v>0.12823625761094501</v>
      </c>
      <c r="F373" s="17"/>
      <c r="G373" s="17">
        <v>0.116179100061372</v>
      </c>
      <c r="H373" s="17">
        <v>0.126641059595832</v>
      </c>
      <c r="I373" s="17">
        <v>0.157309386113928</v>
      </c>
      <c r="J373" s="17">
        <v>0.18527636348807899</v>
      </c>
      <c r="K373" s="17">
        <v>0.20307605861476399</v>
      </c>
      <c r="L373" s="17">
        <v>0.171024201729714</v>
      </c>
      <c r="M373" s="17">
        <v>0.14860989354288301</v>
      </c>
      <c r="N373" s="17">
        <v>0.20664870032159499</v>
      </c>
      <c r="O373" s="17">
        <v>0.15872863293380399</v>
      </c>
      <c r="P373" s="17"/>
      <c r="Q373" s="17">
        <v>0.209972943765039</v>
      </c>
      <c r="R373" s="17">
        <v>0.20435421789740901</v>
      </c>
      <c r="S373" s="17">
        <v>0.20661282809794901</v>
      </c>
      <c r="T373" s="17">
        <v>0.15430625037512299</v>
      </c>
      <c r="U373" s="17"/>
      <c r="V373" s="17">
        <v>0.210401262523574</v>
      </c>
      <c r="W373" s="17">
        <v>0.16105075789222301</v>
      </c>
      <c r="X373" s="17">
        <v>0.149745269150136</v>
      </c>
      <c r="Y373" s="17">
        <v>0.178970324287028</v>
      </c>
      <c r="Z373" s="17">
        <v>0.16956811036748601</v>
      </c>
      <c r="AA373" s="17">
        <v>0.13593985464307401</v>
      </c>
      <c r="AB373" s="17">
        <v>0.14362348051003501</v>
      </c>
      <c r="AC373" s="17">
        <v>0.13113801544673401</v>
      </c>
      <c r="AD373" s="17">
        <v>0.15465589594270801</v>
      </c>
      <c r="AE373" s="17"/>
      <c r="AF373" s="17">
        <v>0.117237523377749</v>
      </c>
      <c r="AG373" s="17">
        <v>0.15241304312662199</v>
      </c>
      <c r="AH373" s="17">
        <v>0.160273878368933</v>
      </c>
      <c r="AI373" s="17">
        <v>0.17592834990940101</v>
      </c>
      <c r="AJ373" s="17">
        <v>0.15934785145873601</v>
      </c>
      <c r="AK373" s="17">
        <v>0.205288179598904</v>
      </c>
      <c r="AL373" s="17"/>
      <c r="AM373" s="17">
        <v>9.4602464732519195E-2</v>
      </c>
      <c r="AN373" s="17">
        <v>8.1729655957816894E-2</v>
      </c>
      <c r="AO373" s="17">
        <v>0.113833789759927</v>
      </c>
      <c r="AP373" s="17">
        <v>0.10913448098771</v>
      </c>
      <c r="AQ373" s="17">
        <v>0.19504444600186699</v>
      </c>
      <c r="AR373" s="17">
        <v>0.139624202492626</v>
      </c>
      <c r="AS373" s="17">
        <v>0.16346902720559001</v>
      </c>
      <c r="AT373" s="17">
        <v>8.6862964932967399E-2</v>
      </c>
      <c r="AU373" s="17">
        <v>0.19436831293736401</v>
      </c>
      <c r="AV373" s="17">
        <v>0.21870081917824</v>
      </c>
      <c r="AW373" s="17">
        <v>0.22185026185648299</v>
      </c>
      <c r="AX373" s="17">
        <v>0.21480408683768201</v>
      </c>
      <c r="AY373" s="17">
        <v>0.20789145449490301</v>
      </c>
      <c r="AZ373" s="17">
        <v>0.17413103797246701</v>
      </c>
      <c r="BA373" s="17">
        <v>0.236604105913375</v>
      </c>
      <c r="BB373" s="17">
        <v>0.25855590223327302</v>
      </c>
      <c r="BC373" s="17"/>
      <c r="BD373" s="17">
        <v>0.19634500176872399</v>
      </c>
      <c r="BE373" s="17">
        <v>0.14956091346384301</v>
      </c>
      <c r="BF373" s="17">
        <v>0.14952667448895399</v>
      </c>
      <c r="BG373" s="17"/>
      <c r="BH373" s="17">
        <v>0.15680247124798199</v>
      </c>
      <c r="BI373" s="17">
        <v>0.22224688372187901</v>
      </c>
      <c r="BJ373" s="17">
        <v>0.19149843588620399</v>
      </c>
      <c r="BK373" s="17"/>
      <c r="BL373" s="17">
        <v>0.14131804591615901</v>
      </c>
      <c r="BM373" s="17">
        <v>0.20859565965238799</v>
      </c>
      <c r="BN373" s="17">
        <v>0.197560775454935</v>
      </c>
      <c r="BO373" s="17"/>
      <c r="BP373" s="17">
        <v>0.19495638387973299</v>
      </c>
      <c r="BQ373" s="17">
        <v>0.14149903537112099</v>
      </c>
      <c r="BR373" s="17"/>
      <c r="BS373" s="17">
        <v>8.0045937683998494E-2</v>
      </c>
      <c r="BT373" s="17">
        <v>0.15017009570377199</v>
      </c>
      <c r="BU373" s="17">
        <v>0.18525644277801001</v>
      </c>
      <c r="BV373" s="17">
        <v>0.184625117039148</v>
      </c>
      <c r="BW373" s="17"/>
      <c r="BX373" s="17">
        <v>0.134986495320876</v>
      </c>
      <c r="BY373" s="17">
        <v>0.143892460229219</v>
      </c>
      <c r="BZ373" s="17">
        <v>0.168154578940309</v>
      </c>
      <c r="CA373" s="17"/>
      <c r="CB373" s="17">
        <v>4.3663423617019401E-2</v>
      </c>
      <c r="CC373" s="17">
        <v>0.120923948819014</v>
      </c>
      <c r="CD373" s="17">
        <v>5.4524197365616103E-2</v>
      </c>
      <c r="CE373" s="17">
        <v>0.392542948842794</v>
      </c>
      <c r="CF373" s="17">
        <v>0.25671853601769301</v>
      </c>
      <c r="CG373" s="17">
        <v>0.191175774480105</v>
      </c>
      <c r="CH373" s="17"/>
      <c r="CI373" s="17">
        <v>0.17875030379738899</v>
      </c>
      <c r="CJ373" s="17">
        <v>0.14643636336037</v>
      </c>
      <c r="CK373" s="17">
        <v>0.137346345146313</v>
      </c>
      <c r="CL373" s="17">
        <v>0.17822389892634899</v>
      </c>
    </row>
    <row r="374" spans="2:90" x14ac:dyDescent="0.35">
      <c r="B374" t="s">
        <v>242</v>
      </c>
      <c r="C374" s="17">
        <v>0.14974168408555</v>
      </c>
      <c r="D374" s="17">
        <v>0.21873926477774699</v>
      </c>
      <c r="E374" s="17">
        <v>8.3423412320039095E-2</v>
      </c>
      <c r="F374" s="17"/>
      <c r="G374" s="17">
        <v>0.19626419208573301</v>
      </c>
      <c r="H374" s="17">
        <v>0.186654972205682</v>
      </c>
      <c r="I374" s="17">
        <v>0.13409919166843801</v>
      </c>
      <c r="J374" s="17">
        <v>0.105325827924627</v>
      </c>
      <c r="K374" s="17">
        <v>0.13686612666218601</v>
      </c>
      <c r="L374" s="17">
        <v>0.124922994530899</v>
      </c>
      <c r="M374" s="17">
        <v>0.155394066545196</v>
      </c>
      <c r="N374" s="17">
        <v>0.12778188273319899</v>
      </c>
      <c r="O374" s="17">
        <v>0.17938216386685699</v>
      </c>
      <c r="P374" s="17"/>
      <c r="Q374" s="17">
        <v>0.144253017234175</v>
      </c>
      <c r="R374" s="17">
        <v>0.20088851969718999</v>
      </c>
      <c r="S374" s="17">
        <v>0.20215198023849801</v>
      </c>
      <c r="T374" s="17">
        <v>0.143601375034208</v>
      </c>
      <c r="U374" s="17"/>
      <c r="V374" s="17">
        <v>0.16775503925752699</v>
      </c>
      <c r="W374" s="17">
        <v>8.9706639050808501E-2</v>
      </c>
      <c r="X374" s="17">
        <v>0.15863700151973001</v>
      </c>
      <c r="Y374" s="17">
        <v>0.13544902003144199</v>
      </c>
      <c r="Z374" s="17">
        <v>0.17494052929357101</v>
      </c>
      <c r="AA374" s="17">
        <v>0.207314056531929</v>
      </c>
      <c r="AB374" s="17">
        <v>0.119882119925538</v>
      </c>
      <c r="AC374" s="17">
        <v>0.14435406900185299</v>
      </c>
      <c r="AD374" s="17">
        <v>0.16265999760713801</v>
      </c>
      <c r="AE374" s="17"/>
      <c r="AF374" s="17">
        <v>0.15275101550901099</v>
      </c>
      <c r="AG374" s="17">
        <v>0.13117468199673801</v>
      </c>
      <c r="AH374" s="17">
        <v>0.134762982631351</v>
      </c>
      <c r="AI374" s="17">
        <v>0.13063876461127799</v>
      </c>
      <c r="AJ374" s="17">
        <v>0.18111785137922301</v>
      </c>
      <c r="AK374" s="17">
        <v>0.14502586598846101</v>
      </c>
      <c r="AL374" s="17"/>
      <c r="AM374" s="17">
        <v>0.14883253636789101</v>
      </c>
      <c r="AN374" s="17">
        <v>7.8192324131785396E-2</v>
      </c>
      <c r="AO374" s="17">
        <v>0.113242279571514</v>
      </c>
      <c r="AP374" s="17">
        <v>0.13011523542230399</v>
      </c>
      <c r="AQ374" s="17">
        <v>0.15048006344124601</v>
      </c>
      <c r="AR374" s="17">
        <v>0.16310832623187699</v>
      </c>
      <c r="AS374" s="17">
        <v>0.14009127642212099</v>
      </c>
      <c r="AT374" s="17">
        <v>0.18140857932926399</v>
      </c>
      <c r="AU374" s="17">
        <v>0.17510129836531599</v>
      </c>
      <c r="AV374" s="17">
        <v>0.20599095283987601</v>
      </c>
      <c r="AW374" s="17">
        <v>0.12912687971127801</v>
      </c>
      <c r="AX374" s="17">
        <v>0.106285061174691</v>
      </c>
      <c r="AY374" s="17">
        <v>0.156464712866584</v>
      </c>
      <c r="AZ374" s="17">
        <v>0.20584450965819001</v>
      </c>
      <c r="BA374" s="17">
        <v>0.21506835947144101</v>
      </c>
      <c r="BB374" s="17">
        <v>0.24327693920784799</v>
      </c>
      <c r="BC374" s="17"/>
      <c r="BD374" s="17">
        <v>0.13160924082567599</v>
      </c>
      <c r="BE374" s="17">
        <v>0.18025538856238099</v>
      </c>
      <c r="BF374" s="17">
        <v>0.14545414445605601</v>
      </c>
      <c r="BG374" s="17"/>
      <c r="BH374" s="17">
        <v>0.14133676013368199</v>
      </c>
      <c r="BI374" s="17">
        <v>0.17699877791405999</v>
      </c>
      <c r="BJ374" s="17">
        <v>0.14411166758407401</v>
      </c>
      <c r="BK374" s="17"/>
      <c r="BL374" s="17">
        <v>0.12944047169206099</v>
      </c>
      <c r="BM374" s="17">
        <v>0.15126314451205999</v>
      </c>
      <c r="BN374" s="17">
        <v>0.141626495143334</v>
      </c>
      <c r="BO374" s="17"/>
      <c r="BP374" s="17">
        <v>0.15472026253869101</v>
      </c>
      <c r="BQ374" s="17">
        <v>0.156602452660698</v>
      </c>
      <c r="BR374" s="17"/>
      <c r="BS374" s="17">
        <v>0.10385458028179299</v>
      </c>
      <c r="BT374" s="17">
        <v>0.11770628083748901</v>
      </c>
      <c r="BU374" s="17">
        <v>0.16116521044506801</v>
      </c>
      <c r="BV374" s="17">
        <v>0.176495513241514</v>
      </c>
      <c r="BW374" s="17"/>
      <c r="BX374" s="17">
        <v>0.141180906793578</v>
      </c>
      <c r="BY374" s="17">
        <v>0.172108761271663</v>
      </c>
      <c r="BZ374" s="17">
        <v>0.14921532313654801</v>
      </c>
      <c r="CA374" s="17"/>
      <c r="CB374" s="17">
        <v>5.3980698238312197E-2</v>
      </c>
      <c r="CC374" s="17">
        <v>0.142835672268664</v>
      </c>
      <c r="CD374" s="17">
        <v>0.14987608690137</v>
      </c>
      <c r="CE374" s="17">
        <v>0.16370794850069301</v>
      </c>
      <c r="CF374" s="17">
        <v>0.220579018909177</v>
      </c>
      <c r="CG374" s="17">
        <v>0.19936187686100201</v>
      </c>
      <c r="CH374" s="17"/>
      <c r="CI374" s="17">
        <v>0.18235803681073101</v>
      </c>
      <c r="CJ374" s="17">
        <v>0.123615387235193</v>
      </c>
      <c r="CK374" s="17">
        <v>0.181816705542651</v>
      </c>
      <c r="CL374" s="17">
        <v>0.14929569440741799</v>
      </c>
    </row>
    <row r="375" spans="2:90" x14ac:dyDescent="0.35">
      <c r="B375" t="s">
        <v>243</v>
      </c>
      <c r="C375" s="17">
        <v>0.14758945836199</v>
      </c>
      <c r="D375" s="17">
        <v>0.13755738596085501</v>
      </c>
      <c r="E375" s="17">
        <v>0.15792529783267201</v>
      </c>
      <c r="F375" s="17"/>
      <c r="G375" s="17">
        <v>0.107237504127493</v>
      </c>
      <c r="H375" s="17">
        <v>0.14123210019468899</v>
      </c>
      <c r="I375" s="17">
        <v>0.158244700107744</v>
      </c>
      <c r="J375" s="17">
        <v>0.15731506491039701</v>
      </c>
      <c r="K375" s="17">
        <v>0.16293703144319699</v>
      </c>
      <c r="L375" s="17">
        <v>0.16139452734614601</v>
      </c>
      <c r="M375" s="17">
        <v>0.14062465800079699</v>
      </c>
      <c r="N375" s="17">
        <v>0.13025199002160801</v>
      </c>
      <c r="O375" s="17">
        <v>0.16829824434770299</v>
      </c>
      <c r="P375" s="17"/>
      <c r="Q375" s="17">
        <v>0.14460712425045899</v>
      </c>
      <c r="R375" s="17">
        <v>0.132333767091313</v>
      </c>
      <c r="S375" s="17">
        <v>0.17041739746189599</v>
      </c>
      <c r="T375" s="17">
        <v>0.147163640533616</v>
      </c>
      <c r="U375" s="17"/>
      <c r="V375" s="17">
        <v>0.15294670075785699</v>
      </c>
      <c r="W375" s="17">
        <v>0.12518932276853001</v>
      </c>
      <c r="X375" s="17">
        <v>0.16216452705954101</v>
      </c>
      <c r="Y375" s="17">
        <v>0.168958829333166</v>
      </c>
      <c r="Z375" s="17">
        <v>0.125391071080029</v>
      </c>
      <c r="AA375" s="17">
        <v>0.15821017857049399</v>
      </c>
      <c r="AB375" s="17">
        <v>9.9808312514915995E-2</v>
      </c>
      <c r="AC375" s="17">
        <v>0.14006493324437999</v>
      </c>
      <c r="AD375" s="17">
        <v>0.18431839510452</v>
      </c>
      <c r="AE375" s="17"/>
      <c r="AF375" s="17">
        <v>0.14383563002629501</v>
      </c>
      <c r="AG375" s="17">
        <v>0.133654400255587</v>
      </c>
      <c r="AH375" s="17">
        <v>0.131202641144858</v>
      </c>
      <c r="AI375" s="17">
        <v>0.19463376891207501</v>
      </c>
      <c r="AJ375" s="17">
        <v>0.14432479004698501</v>
      </c>
      <c r="AK375" s="17">
        <v>0.15810285266000801</v>
      </c>
      <c r="AL375" s="17"/>
      <c r="AM375" s="17">
        <v>0.12588733442184999</v>
      </c>
      <c r="AN375" s="17">
        <v>0.20402544770914199</v>
      </c>
      <c r="AO375" s="17">
        <v>0.149514208058704</v>
      </c>
      <c r="AP375" s="17">
        <v>0.11225703127293001</v>
      </c>
      <c r="AQ375" s="17">
        <v>0.12194151632334101</v>
      </c>
      <c r="AR375" s="17">
        <v>0.17164227815643199</v>
      </c>
      <c r="AS375" s="17">
        <v>0.151757347356519</v>
      </c>
      <c r="AT375" s="17">
        <v>0.14280747649744799</v>
      </c>
      <c r="AU375" s="17">
        <v>0.16383963548444899</v>
      </c>
      <c r="AV375" s="17">
        <v>0.10620684886553999</v>
      </c>
      <c r="AW375" s="17">
        <v>0.150454826241257</v>
      </c>
      <c r="AX375" s="17">
        <v>0.140755719998019</v>
      </c>
      <c r="AY375" s="17">
        <v>0.18728829284884099</v>
      </c>
      <c r="AZ375" s="17">
        <v>0.20593729932093499</v>
      </c>
      <c r="BA375" s="17">
        <v>0.13287736806967301</v>
      </c>
      <c r="BB375" s="17">
        <v>0.13940763511398099</v>
      </c>
      <c r="BC375" s="17"/>
      <c r="BD375" s="17">
        <v>0.168045005050206</v>
      </c>
      <c r="BE375" s="17">
        <v>0.146033231235175</v>
      </c>
      <c r="BF375" s="17">
        <v>0.136088729695198</v>
      </c>
      <c r="BG375" s="17"/>
      <c r="BH375" s="17">
        <v>0.140893055229143</v>
      </c>
      <c r="BI375" s="17">
        <v>0.18070799506423199</v>
      </c>
      <c r="BJ375" s="17">
        <v>0.18187853837961501</v>
      </c>
      <c r="BK375" s="17"/>
      <c r="BL375" s="17">
        <v>0.187967352211318</v>
      </c>
      <c r="BM375" s="17">
        <v>0.17425941543092599</v>
      </c>
      <c r="BN375" s="17">
        <v>0.11424194601425799</v>
      </c>
      <c r="BO375" s="17"/>
      <c r="BP375" s="17">
        <v>0.146729863312999</v>
      </c>
      <c r="BQ375" s="17">
        <v>0.13830614985624201</v>
      </c>
      <c r="BR375" s="17"/>
      <c r="BS375" s="17">
        <v>0.146921727459181</v>
      </c>
      <c r="BT375" s="17">
        <v>0.15401879742285399</v>
      </c>
      <c r="BU375" s="17">
        <v>0.16354644114088501</v>
      </c>
      <c r="BV375" s="17">
        <v>0.13429936142496099</v>
      </c>
      <c r="BW375" s="17"/>
      <c r="BX375" s="17">
        <v>0.16802386304233299</v>
      </c>
      <c r="BY375" s="17">
        <v>0.176602309697202</v>
      </c>
      <c r="BZ375" s="17">
        <v>0.14378220362493799</v>
      </c>
      <c r="CA375" s="17"/>
      <c r="CB375" s="17">
        <v>0.13073433283386801</v>
      </c>
      <c r="CC375" s="17">
        <v>9.1483539941815406E-2</v>
      </c>
      <c r="CD375" s="17">
        <v>9.0735887317506994E-2</v>
      </c>
      <c r="CE375" s="17">
        <v>0.18665170017398899</v>
      </c>
      <c r="CF375" s="17">
        <v>0.26366817190247699</v>
      </c>
      <c r="CG375" s="17">
        <v>0.17756933981029299</v>
      </c>
      <c r="CH375" s="17"/>
      <c r="CI375" s="17">
        <v>0.17561532672597499</v>
      </c>
      <c r="CJ375" s="17">
        <v>0.13628286254487401</v>
      </c>
      <c r="CK375" s="17">
        <v>0.16921132384102</v>
      </c>
      <c r="CL375" s="17">
        <v>0.14221523386733001</v>
      </c>
    </row>
    <row r="376" spans="2:90" x14ac:dyDescent="0.35">
      <c r="B376" t="s">
        <v>244</v>
      </c>
      <c r="C376" s="17">
        <v>0.14135398443834801</v>
      </c>
      <c r="D376" s="17">
        <v>9.0900608206805095E-2</v>
      </c>
      <c r="E376" s="17">
        <v>0.18989937129537701</v>
      </c>
      <c r="F376" s="17"/>
      <c r="G376" s="17">
        <v>0.110214120585337</v>
      </c>
      <c r="H376" s="17">
        <v>0.108234683951689</v>
      </c>
      <c r="I376" s="17">
        <v>0.119873655154834</v>
      </c>
      <c r="J376" s="17">
        <v>0.18093082278929501</v>
      </c>
      <c r="K376" s="17">
        <v>0.15902769596279501</v>
      </c>
      <c r="L376" s="17">
        <v>0.15773055904199601</v>
      </c>
      <c r="M376" s="17">
        <v>0.151683840703702</v>
      </c>
      <c r="N376" s="17">
        <v>0.13943375894996801</v>
      </c>
      <c r="O376" s="17">
        <v>0.142988488207586</v>
      </c>
      <c r="P376" s="17"/>
      <c r="Q376" s="17">
        <v>0.150651423915863</v>
      </c>
      <c r="R376" s="17">
        <v>7.7850719308011504E-2</v>
      </c>
      <c r="S376" s="17">
        <v>0.176020153966466</v>
      </c>
      <c r="T376" s="17">
        <v>0.142652503783636</v>
      </c>
      <c r="U376" s="17"/>
      <c r="V376" s="17">
        <v>0.13608726473080099</v>
      </c>
      <c r="W376" s="17">
        <v>0.16618580633836699</v>
      </c>
      <c r="X376" s="17">
        <v>0.126337404112177</v>
      </c>
      <c r="Y376" s="17">
        <v>0.136262878491963</v>
      </c>
      <c r="Z376" s="17">
        <v>0.14433565863359801</v>
      </c>
      <c r="AA376" s="17">
        <v>0.106675066782217</v>
      </c>
      <c r="AB376" s="17">
        <v>0.13568962407746299</v>
      </c>
      <c r="AC376" s="17">
        <v>0.205957183839134</v>
      </c>
      <c r="AD376" s="17">
        <v>0.14363433997105299</v>
      </c>
      <c r="AE376" s="17"/>
      <c r="AF376" s="17">
        <v>0.154699952441364</v>
      </c>
      <c r="AG376" s="17">
        <v>0.153860213860539</v>
      </c>
      <c r="AH376" s="17">
        <v>0.13223863525240701</v>
      </c>
      <c r="AI376" s="17">
        <v>8.7309149001393194E-2</v>
      </c>
      <c r="AJ376" s="17">
        <v>0.123021855512535</v>
      </c>
      <c r="AK376" s="17">
        <v>0.14681618528944701</v>
      </c>
      <c r="AL376" s="17"/>
      <c r="AM376" s="17">
        <v>0.123350197910475</v>
      </c>
      <c r="AN376" s="17">
        <v>0.174934719470247</v>
      </c>
      <c r="AO376" s="17">
        <v>0.18527465784254901</v>
      </c>
      <c r="AP376" s="17">
        <v>0.17414027821710601</v>
      </c>
      <c r="AQ376" s="17">
        <v>0.17632143332195099</v>
      </c>
      <c r="AR376" s="17">
        <v>0.13255205945800699</v>
      </c>
      <c r="AS376" s="17">
        <v>0.166872285696401</v>
      </c>
      <c r="AT376" s="17">
        <v>0.13713105101022199</v>
      </c>
      <c r="AU376" s="17">
        <v>0.11395993261449</v>
      </c>
      <c r="AV376" s="17">
        <v>9.3829244316932903E-2</v>
      </c>
      <c r="AW376" s="17">
        <v>0.122818326073144</v>
      </c>
      <c r="AX376" s="17">
        <v>0.15398936420631301</v>
      </c>
      <c r="AY376" s="17">
        <v>9.1175607883766593E-2</v>
      </c>
      <c r="AZ376" s="17">
        <v>0.187413563692574</v>
      </c>
      <c r="BA376" s="17">
        <v>0.103802092797475</v>
      </c>
      <c r="BB376" s="17">
        <v>6.8391314109412099E-2</v>
      </c>
      <c r="BC376" s="17"/>
      <c r="BD376" s="17">
        <v>0.150216007519692</v>
      </c>
      <c r="BE376" s="17">
        <v>0.114883258070092</v>
      </c>
      <c r="BF376" s="17">
        <v>0.15767240324334</v>
      </c>
      <c r="BG376" s="17"/>
      <c r="BH376" s="17">
        <v>0.144351827728918</v>
      </c>
      <c r="BI376" s="17">
        <v>0.14492329861439501</v>
      </c>
      <c r="BJ376" s="17">
        <v>0.14822879506386699</v>
      </c>
      <c r="BK376" s="17"/>
      <c r="BL376" s="17">
        <v>0.17883689034182901</v>
      </c>
      <c r="BM376" s="17">
        <v>0.13815191356577899</v>
      </c>
      <c r="BN376" s="17">
        <v>9.4308907038160195E-2</v>
      </c>
      <c r="BO376" s="17"/>
      <c r="BP376" s="17">
        <v>0.105305292963724</v>
      </c>
      <c r="BQ376" s="17">
        <v>0.14666185523465899</v>
      </c>
      <c r="BR376" s="17"/>
      <c r="BS376" s="17">
        <v>0.25445065863586502</v>
      </c>
      <c r="BT376" s="17">
        <v>0.21376896222835001</v>
      </c>
      <c r="BU376" s="17">
        <v>0.138489171749059</v>
      </c>
      <c r="BV376" s="17">
        <v>6.7494866314747104E-2</v>
      </c>
      <c r="BW376" s="17"/>
      <c r="BX376" s="17">
        <v>0.144983662724843</v>
      </c>
      <c r="BY376" s="17">
        <v>0.102070642923759</v>
      </c>
      <c r="BZ376" s="17">
        <v>0.14340837187153299</v>
      </c>
      <c r="CA376" s="17"/>
      <c r="CB376" s="17">
        <v>0.321649772589643</v>
      </c>
      <c r="CC376" s="17">
        <v>7.5694338266000402E-2</v>
      </c>
      <c r="CD376" s="17">
        <v>8.8821327148171494E-2</v>
      </c>
      <c r="CE376" s="17">
        <v>4.72183502562653E-2</v>
      </c>
      <c r="CF376" s="17">
        <v>0.18392312469945299</v>
      </c>
      <c r="CG376" s="17">
        <v>0.14593533223804001</v>
      </c>
      <c r="CH376" s="17"/>
      <c r="CI376" s="17">
        <v>0.124779589040299</v>
      </c>
      <c r="CJ376" s="17">
        <v>0.17212122305550601</v>
      </c>
      <c r="CK376" s="17">
        <v>8.7107727046096706E-2</v>
      </c>
      <c r="CL376" s="17">
        <v>0.14136510055118501</v>
      </c>
    </row>
    <row r="377" spans="2:90" x14ac:dyDescent="0.35">
      <c r="B377" t="s">
        <v>245</v>
      </c>
      <c r="C377" s="17">
        <v>0.13201190857551401</v>
      </c>
      <c r="D377" s="17">
        <v>0.13441945397223601</v>
      </c>
      <c r="E377" s="17">
        <v>0.12700211318986601</v>
      </c>
      <c r="F377" s="17"/>
      <c r="G377" s="17">
        <v>0.13179822794172899</v>
      </c>
      <c r="H377" s="17">
        <v>0.145569779501944</v>
      </c>
      <c r="I377" s="17">
        <v>0.122372147048395</v>
      </c>
      <c r="J377" s="17">
        <v>0.143271481647781</v>
      </c>
      <c r="K377" s="17">
        <v>0.12128705100135399</v>
      </c>
      <c r="L377" s="17">
        <v>0.112382749731658</v>
      </c>
      <c r="M377" s="17">
        <v>0.111962873313271</v>
      </c>
      <c r="N377" s="17">
        <v>0.151758072071183</v>
      </c>
      <c r="O377" s="17">
        <v>0.14621816374495999</v>
      </c>
      <c r="P377" s="17"/>
      <c r="Q377" s="17">
        <v>0.20014634650405499</v>
      </c>
      <c r="R377" s="17">
        <v>0.122386962856347</v>
      </c>
      <c r="S377" s="17">
        <v>0.15286930620609701</v>
      </c>
      <c r="T377" s="17">
        <v>0.12409719887270899</v>
      </c>
      <c r="U377" s="17"/>
      <c r="V377" s="17">
        <v>0.140955014796566</v>
      </c>
      <c r="W377" s="17">
        <v>0.11552499940034699</v>
      </c>
      <c r="X377" s="17">
        <v>0.16372006022588101</v>
      </c>
      <c r="Y377" s="17">
        <v>0.12551505646382999</v>
      </c>
      <c r="Z377" s="17">
        <v>0.12467271995898201</v>
      </c>
      <c r="AA377" s="17">
        <v>0.14858950883887001</v>
      </c>
      <c r="AB377" s="17">
        <v>0.113489834322951</v>
      </c>
      <c r="AC377" s="17">
        <v>0.15602525287438901</v>
      </c>
      <c r="AD377" s="17">
        <v>0.120035815907216</v>
      </c>
      <c r="AE377" s="17"/>
      <c r="AF377" s="17">
        <v>0.126444211920511</v>
      </c>
      <c r="AG377" s="17">
        <v>0.115035359919233</v>
      </c>
      <c r="AH377" s="17">
        <v>0.13660169247100901</v>
      </c>
      <c r="AI377" s="17">
        <v>6.2844082250414698E-2</v>
      </c>
      <c r="AJ377" s="17">
        <v>0.15639941440945901</v>
      </c>
      <c r="AK377" s="17">
        <v>0.13886896712203001</v>
      </c>
      <c r="AL377" s="17"/>
      <c r="AM377" s="17">
        <v>0.135572033676784</v>
      </c>
      <c r="AN377" s="17">
        <v>9.5262416765452995E-2</v>
      </c>
      <c r="AO377" s="17">
        <v>0.107122329335891</v>
      </c>
      <c r="AP377" s="17">
        <v>0.126694835834957</v>
      </c>
      <c r="AQ377" s="17">
        <v>0.13875228463860301</v>
      </c>
      <c r="AR377" s="17">
        <v>9.7753762064474295E-2</v>
      </c>
      <c r="AS377" s="17">
        <v>0.15013628178722199</v>
      </c>
      <c r="AT377" s="17">
        <v>0.140355035745929</v>
      </c>
      <c r="AU377" s="17">
        <v>0.15214269536477501</v>
      </c>
      <c r="AV377" s="17">
        <v>0.13213859181008</v>
      </c>
      <c r="AW377" s="17">
        <v>0.12537948832210699</v>
      </c>
      <c r="AX377" s="17">
        <v>0.18452999450479199</v>
      </c>
      <c r="AY377" s="17">
        <v>8.3970257817551006E-2</v>
      </c>
      <c r="AZ377" s="17">
        <v>0.12612855774821899</v>
      </c>
      <c r="BA377" s="17">
        <v>0.18848848227373299</v>
      </c>
      <c r="BB377" s="17">
        <v>0.20955012827202199</v>
      </c>
      <c r="BC377" s="17"/>
      <c r="BD377" s="17">
        <v>0.15901959677272501</v>
      </c>
      <c r="BE377" s="17">
        <v>0.150641074027758</v>
      </c>
      <c r="BF377" s="17">
        <v>9.9746671169544804E-2</v>
      </c>
      <c r="BG377" s="17"/>
      <c r="BH377" s="17">
        <v>0.136438101436064</v>
      </c>
      <c r="BI377" s="17">
        <v>0.129612956557248</v>
      </c>
      <c r="BJ377" s="17">
        <v>0.13319033568848099</v>
      </c>
      <c r="BK377" s="17"/>
      <c r="BL377" s="17">
        <v>0.138013164307657</v>
      </c>
      <c r="BM377" s="17">
        <v>0.152118412223087</v>
      </c>
      <c r="BN377" s="17">
        <v>0.18189632991788501</v>
      </c>
      <c r="BO377" s="17"/>
      <c r="BP377" s="17">
        <v>0.16925809407008499</v>
      </c>
      <c r="BQ377" s="17">
        <v>0.111077253025681</v>
      </c>
      <c r="BR377" s="17"/>
      <c r="BS377" s="17">
        <v>0.132524747997016</v>
      </c>
      <c r="BT377" s="17">
        <v>0.136750559025857</v>
      </c>
      <c r="BU377" s="17">
        <v>0.15231857965600001</v>
      </c>
      <c r="BV377" s="17">
        <v>0.118573920429311</v>
      </c>
      <c r="BW377" s="17"/>
      <c r="BX377" s="17">
        <v>0.204994620728186</v>
      </c>
      <c r="BY377" s="17">
        <v>0.187722655305328</v>
      </c>
      <c r="BZ377" s="17">
        <v>0.12135817815271201</v>
      </c>
      <c r="CA377" s="17"/>
      <c r="CB377" s="17">
        <v>0.15157806400379201</v>
      </c>
      <c r="CC377" s="17">
        <v>0.148577004294218</v>
      </c>
      <c r="CD377" s="17">
        <v>7.6399339640705402E-2</v>
      </c>
      <c r="CE377" s="17">
        <v>0.13393030658945199</v>
      </c>
      <c r="CF377" s="17">
        <v>0.18905219358608299</v>
      </c>
      <c r="CG377" s="17">
        <v>0.12094485693111801</v>
      </c>
      <c r="CH377" s="17"/>
      <c r="CI377" s="17">
        <v>0.116727190615056</v>
      </c>
      <c r="CJ377" s="17">
        <v>0.16856703794918401</v>
      </c>
      <c r="CK377" s="17">
        <v>6.0019857265472397E-2</v>
      </c>
      <c r="CL377" s="17">
        <v>0.13304345898555001</v>
      </c>
    </row>
    <row r="378" spans="2:90" x14ac:dyDescent="0.35">
      <c r="B378" t="s">
        <v>246</v>
      </c>
      <c r="C378" s="17">
        <v>9.2398426869977707E-2</v>
      </c>
      <c r="D378" s="17">
        <v>7.4661468475090698E-2</v>
      </c>
      <c r="E378" s="17">
        <v>0.111298487490856</v>
      </c>
      <c r="F378" s="17"/>
      <c r="G378" s="17">
        <v>0.102791883043786</v>
      </c>
      <c r="H378" s="17">
        <v>4.7293441144176801E-2</v>
      </c>
      <c r="I378" s="17">
        <v>8.1327027347678396E-2</v>
      </c>
      <c r="J378" s="17">
        <v>9.3311535112869298E-2</v>
      </c>
      <c r="K378" s="17">
        <v>9.9522747942478604E-2</v>
      </c>
      <c r="L378" s="17">
        <v>9.8927661149503104E-2</v>
      </c>
      <c r="M378" s="17">
        <v>0.105338717855224</v>
      </c>
      <c r="N378" s="17">
        <v>0.100361785584712</v>
      </c>
      <c r="O378" s="17">
        <v>9.9650866412773306E-2</v>
      </c>
      <c r="P378" s="17"/>
      <c r="Q378" s="17">
        <v>7.88361406757008E-2</v>
      </c>
      <c r="R378" s="17">
        <v>6.6372683349273903E-2</v>
      </c>
      <c r="S378" s="17">
        <v>0.11315022284144401</v>
      </c>
      <c r="T378" s="17">
        <v>9.6665604929270205E-2</v>
      </c>
      <c r="U378" s="17"/>
      <c r="V378" s="17">
        <v>0.10254321177886699</v>
      </c>
      <c r="W378" s="17">
        <v>0.101664248082728</v>
      </c>
      <c r="X378" s="17">
        <v>0.11610371002900199</v>
      </c>
      <c r="Y378" s="17">
        <v>7.1673997414929302E-2</v>
      </c>
      <c r="Z378" s="17">
        <v>9.0237071518205703E-2</v>
      </c>
      <c r="AA378" s="17">
        <v>8.8939430667191996E-2</v>
      </c>
      <c r="AB378" s="17">
        <v>7.6412979970654896E-2</v>
      </c>
      <c r="AC378" s="17">
        <v>8.2029142261997395E-2</v>
      </c>
      <c r="AD378" s="17">
        <v>8.7486954471868106E-2</v>
      </c>
      <c r="AE378" s="17"/>
      <c r="AF378" s="17">
        <v>0.105210575715802</v>
      </c>
      <c r="AG378" s="17">
        <v>9.7870926336335998E-2</v>
      </c>
      <c r="AH378" s="17">
        <v>0.117353643614728</v>
      </c>
      <c r="AI378" s="17">
        <v>8.7022036508784206E-2</v>
      </c>
      <c r="AJ378" s="17">
        <v>7.2826132033711105E-2</v>
      </c>
      <c r="AK378" s="17">
        <v>8.6812888851343806E-2</v>
      </c>
      <c r="AL378" s="17"/>
      <c r="AM378" s="17">
        <v>0.111980264676431</v>
      </c>
      <c r="AN378" s="17">
        <v>0.10622713861953299</v>
      </c>
      <c r="AO378" s="17">
        <v>0.104771245841212</v>
      </c>
      <c r="AP378" s="17">
        <v>0.10173757816592401</v>
      </c>
      <c r="AQ378" s="17">
        <v>0.127611879799509</v>
      </c>
      <c r="AR378" s="17">
        <v>8.8090945433603199E-2</v>
      </c>
      <c r="AS378" s="17">
        <v>9.0365629804729494E-2</v>
      </c>
      <c r="AT378" s="17">
        <v>0.113113359780583</v>
      </c>
      <c r="AU378" s="17">
        <v>7.7593503499953295E-2</v>
      </c>
      <c r="AV378" s="17">
        <v>0.124799880750793</v>
      </c>
      <c r="AW378" s="17">
        <v>7.38777323868052E-2</v>
      </c>
      <c r="AX378" s="17">
        <v>5.7573558237424501E-2</v>
      </c>
      <c r="AY378" s="17">
        <v>6.9954477368719098E-2</v>
      </c>
      <c r="AZ378" s="17">
        <v>9.4310669264912605E-2</v>
      </c>
      <c r="BA378" s="17">
        <v>6.5030582105036205E-2</v>
      </c>
      <c r="BB378" s="17">
        <v>6.6689957206369999E-2</v>
      </c>
      <c r="BC378" s="17"/>
      <c r="BD378" s="17">
        <v>8.4397630031893101E-2</v>
      </c>
      <c r="BE378" s="17">
        <v>6.6786156880569603E-2</v>
      </c>
      <c r="BF378" s="17">
        <v>0.120296563778959</v>
      </c>
      <c r="BG378" s="17"/>
      <c r="BH378" s="17">
        <v>9.7236786320149302E-2</v>
      </c>
      <c r="BI378" s="17">
        <v>7.5874304842014795E-2</v>
      </c>
      <c r="BJ378" s="17">
        <v>8.5911243193509498E-2</v>
      </c>
      <c r="BK378" s="17"/>
      <c r="BL378" s="17">
        <v>0.130951608502719</v>
      </c>
      <c r="BM378" s="17">
        <v>8.2117581020077796E-2</v>
      </c>
      <c r="BN378" s="17">
        <v>7.0765747912211005E-2</v>
      </c>
      <c r="BO378" s="17"/>
      <c r="BP378" s="17">
        <v>7.8805314440895599E-2</v>
      </c>
      <c r="BQ378" s="17">
        <v>0.10203740515555899</v>
      </c>
      <c r="BR378" s="17"/>
      <c r="BS378" s="17">
        <v>0.122889513554885</v>
      </c>
      <c r="BT378" s="17">
        <v>0.120159344551034</v>
      </c>
      <c r="BU378" s="17">
        <v>9.9044879009927506E-2</v>
      </c>
      <c r="BV378" s="17">
        <v>6.3565788006019197E-2</v>
      </c>
      <c r="BW378" s="17"/>
      <c r="BX378" s="17">
        <v>0.102292840843549</v>
      </c>
      <c r="BY378" s="17">
        <v>4.0146960128450003E-2</v>
      </c>
      <c r="BZ378" s="17">
        <v>9.4629071951053995E-2</v>
      </c>
      <c r="CA378" s="17"/>
      <c r="CB378" s="17">
        <v>0.154381663247527</v>
      </c>
      <c r="CC378" s="17">
        <v>7.5209970702623502E-2</v>
      </c>
      <c r="CD378" s="17">
        <v>8.1246757740577005E-2</v>
      </c>
      <c r="CE378" s="17">
        <v>4.8199562462523798E-2</v>
      </c>
      <c r="CF378" s="17">
        <v>9.6149203524063101E-2</v>
      </c>
      <c r="CG378" s="17">
        <v>9.9678442975208698E-2</v>
      </c>
      <c r="CH378" s="17"/>
      <c r="CI378" s="17">
        <v>7.5054783186610602E-2</v>
      </c>
      <c r="CJ378" s="17">
        <v>0.10590480722166599</v>
      </c>
      <c r="CK378" s="17">
        <v>9.2460840131087796E-2</v>
      </c>
      <c r="CL378" s="17">
        <v>8.8307022103846694E-2</v>
      </c>
    </row>
    <row r="379" spans="2:90" x14ac:dyDescent="0.35">
      <c r="B379" t="s">
        <v>247</v>
      </c>
      <c r="C379" s="17">
        <v>8.0267134054580205E-2</v>
      </c>
      <c r="D379" s="17">
        <v>0.120330126290004</v>
      </c>
      <c r="E379" s="17">
        <v>4.1170651547679897E-2</v>
      </c>
      <c r="F379" s="17"/>
      <c r="G379" s="17">
        <v>6.9889358239684202E-2</v>
      </c>
      <c r="H379" s="17">
        <v>8.0435239942615699E-2</v>
      </c>
      <c r="I379" s="17">
        <v>7.6798696264355495E-2</v>
      </c>
      <c r="J379" s="17">
        <v>5.2642428026241E-2</v>
      </c>
      <c r="K379" s="17">
        <v>8.2187395389166598E-2</v>
      </c>
      <c r="L379" s="17">
        <v>7.8391924783755396E-2</v>
      </c>
      <c r="M379" s="17">
        <v>8.6879098834852106E-2</v>
      </c>
      <c r="N379" s="17">
        <v>0.100309994620947</v>
      </c>
      <c r="O379" s="17">
        <v>9.1266733283603796E-2</v>
      </c>
      <c r="P379" s="17"/>
      <c r="Q379" s="17">
        <v>4.2809714089208403E-2</v>
      </c>
      <c r="R379" s="17">
        <v>9.0710269177844804E-2</v>
      </c>
      <c r="S379" s="17">
        <v>0.120682723607817</v>
      </c>
      <c r="T379" s="17">
        <v>8.2811949859596098E-2</v>
      </c>
      <c r="U379" s="17"/>
      <c r="V379" s="17">
        <v>5.0936496284002798E-2</v>
      </c>
      <c r="W379" s="17">
        <v>5.8012966977382299E-2</v>
      </c>
      <c r="X379" s="17">
        <v>8.5386319770688293E-2</v>
      </c>
      <c r="Y379" s="17">
        <v>9.24807604316807E-2</v>
      </c>
      <c r="Z379" s="17">
        <v>9.6220630968760906E-2</v>
      </c>
      <c r="AA379" s="17">
        <v>0.13333454380577001</v>
      </c>
      <c r="AB379" s="17">
        <v>7.6941652758317103E-2</v>
      </c>
      <c r="AC379" s="17">
        <v>6.0924299101037097E-2</v>
      </c>
      <c r="AD379" s="17">
        <v>8.3779305616902999E-2</v>
      </c>
      <c r="AE379" s="17"/>
      <c r="AF379" s="17">
        <v>8.6677980542088195E-2</v>
      </c>
      <c r="AG379" s="17">
        <v>6.5751979946603104E-2</v>
      </c>
      <c r="AH379" s="17">
        <v>7.6285511212984297E-2</v>
      </c>
      <c r="AI379" s="17">
        <v>0.13815683322790001</v>
      </c>
      <c r="AJ379" s="17">
        <v>7.1474620045028497E-2</v>
      </c>
      <c r="AK379" s="17">
        <v>8.2528711314542494E-2</v>
      </c>
      <c r="AL379" s="17"/>
      <c r="AM379" s="17">
        <v>6.2136603714992099E-2</v>
      </c>
      <c r="AN379" s="17">
        <v>7.9662466760367395E-2</v>
      </c>
      <c r="AO379" s="17">
        <v>6.9252708159475193E-2</v>
      </c>
      <c r="AP379" s="17">
        <v>7.3778093484412E-2</v>
      </c>
      <c r="AQ379" s="17">
        <v>0.115596184630647</v>
      </c>
      <c r="AR379" s="17">
        <v>6.1669863245146402E-2</v>
      </c>
      <c r="AS379" s="17">
        <v>0.102190978121989</v>
      </c>
      <c r="AT379" s="17">
        <v>9.9694716047735596E-2</v>
      </c>
      <c r="AU379" s="17">
        <v>0.10244549036619</v>
      </c>
      <c r="AV379" s="17">
        <v>9.2610877087060797E-2</v>
      </c>
      <c r="AW379" s="17">
        <v>8.1541260370070895E-2</v>
      </c>
      <c r="AX379" s="17">
        <v>0.105724801521698</v>
      </c>
      <c r="AY379" s="17">
        <v>3.7316666657456497E-2</v>
      </c>
      <c r="AZ379" s="17">
        <v>0.113595341484146</v>
      </c>
      <c r="BA379" s="17">
        <v>0.123825555635646</v>
      </c>
      <c r="BB379" s="17">
        <v>5.1904498343725798E-2</v>
      </c>
      <c r="BC379" s="17"/>
      <c r="BD379" s="17">
        <v>7.0882571523888993E-2</v>
      </c>
      <c r="BE379" s="17">
        <v>7.6040324764020006E-2</v>
      </c>
      <c r="BF379" s="17">
        <v>8.7020581898414204E-2</v>
      </c>
      <c r="BG379" s="17"/>
      <c r="BH379" s="17">
        <v>8.0030550089906102E-2</v>
      </c>
      <c r="BI379" s="17">
        <v>6.6570079045994004E-2</v>
      </c>
      <c r="BJ379" s="17">
        <v>7.6760372424450898E-2</v>
      </c>
      <c r="BK379" s="17"/>
      <c r="BL379" s="17">
        <v>7.9262128773091398E-2</v>
      </c>
      <c r="BM379" s="17">
        <v>6.7828035597985198E-2</v>
      </c>
      <c r="BN379" s="17">
        <v>4.2722293435251399E-2</v>
      </c>
      <c r="BO379" s="17"/>
      <c r="BP379" s="17">
        <v>5.7254899620500802E-2</v>
      </c>
      <c r="BQ379" s="17">
        <v>9.2341175483558205E-2</v>
      </c>
      <c r="BR379" s="17"/>
      <c r="BS379" s="17">
        <v>6.2398501174421597E-2</v>
      </c>
      <c r="BT379" s="17">
        <v>6.3976247076470996E-2</v>
      </c>
      <c r="BU379" s="17">
        <v>7.0514007451646904E-2</v>
      </c>
      <c r="BV379" s="17">
        <v>0.10299542491052199</v>
      </c>
      <c r="BW379" s="17"/>
      <c r="BX379" s="17">
        <v>7.9396118918921704E-2</v>
      </c>
      <c r="BY379" s="17">
        <v>2.8310010831593301E-2</v>
      </c>
      <c r="BZ379" s="17">
        <v>8.3546206399410503E-2</v>
      </c>
      <c r="CA379" s="17"/>
      <c r="CB379" s="17">
        <v>2.6039657288687301E-2</v>
      </c>
      <c r="CC379" s="17">
        <v>5.86459040781536E-2</v>
      </c>
      <c r="CD379" s="17">
        <v>0.101166292150941</v>
      </c>
      <c r="CE379" s="17">
        <v>8.2390463738680197E-2</v>
      </c>
      <c r="CF379" s="17">
        <v>0.107551001151495</v>
      </c>
      <c r="CG379" s="17">
        <v>0.115661219663538</v>
      </c>
      <c r="CH379" s="17"/>
      <c r="CI379" s="17">
        <v>9.0611415771264595E-2</v>
      </c>
      <c r="CJ379" s="17">
        <v>8.1550634476746903E-2</v>
      </c>
      <c r="CK379" s="17">
        <v>9.1251047590519302E-2</v>
      </c>
      <c r="CL379" s="17">
        <v>7.4265833693064803E-2</v>
      </c>
    </row>
    <row r="380" spans="2:90" x14ac:dyDescent="0.35">
      <c r="B380" t="s">
        <v>248</v>
      </c>
      <c r="C380" s="17">
        <v>7.7728608324293902E-2</v>
      </c>
      <c r="D380" s="17">
        <v>9.1271265225244202E-2</v>
      </c>
      <c r="E380" s="17">
        <v>6.4352797308759493E-2</v>
      </c>
      <c r="F380" s="17"/>
      <c r="G380" s="17">
        <v>6.8075910961751501E-2</v>
      </c>
      <c r="H380" s="17">
        <v>4.9786519597814903E-2</v>
      </c>
      <c r="I380" s="17">
        <v>5.38578624518605E-2</v>
      </c>
      <c r="J380" s="17">
        <v>7.1464851002649002E-2</v>
      </c>
      <c r="K380" s="17">
        <v>7.7711977114233E-2</v>
      </c>
      <c r="L380" s="17">
        <v>7.5436578353681602E-2</v>
      </c>
      <c r="M380" s="17">
        <v>0.100691032745304</v>
      </c>
      <c r="N380" s="17">
        <v>9.7085536686343593E-2</v>
      </c>
      <c r="O380" s="17">
        <v>9.9066028530672104E-2</v>
      </c>
      <c r="P380" s="17"/>
      <c r="Q380" s="17">
        <v>7.78709779437919E-2</v>
      </c>
      <c r="R380" s="17">
        <v>6.46191558968785E-2</v>
      </c>
      <c r="S380" s="17">
        <v>0.108197374374898</v>
      </c>
      <c r="T380" s="17">
        <v>7.7891625239614404E-2</v>
      </c>
      <c r="U380" s="17"/>
      <c r="V380" s="17">
        <v>8.2167990161197801E-2</v>
      </c>
      <c r="W380" s="17">
        <v>5.01317711814021E-2</v>
      </c>
      <c r="X380" s="17">
        <v>7.6807145262298704E-2</v>
      </c>
      <c r="Y380" s="17">
        <v>7.5619600110109195E-2</v>
      </c>
      <c r="Z380" s="17">
        <v>0.111773350488805</v>
      </c>
      <c r="AA380" s="17">
        <v>8.77479228183769E-2</v>
      </c>
      <c r="AB380" s="17">
        <v>5.8968833919708002E-2</v>
      </c>
      <c r="AC380" s="17">
        <v>6.5020270495973406E-2</v>
      </c>
      <c r="AD380" s="17">
        <v>9.3795126673563295E-2</v>
      </c>
      <c r="AE380" s="17"/>
      <c r="AF380" s="17">
        <v>4.9979334918312003E-2</v>
      </c>
      <c r="AG380" s="17">
        <v>7.7173961477304195E-2</v>
      </c>
      <c r="AH380" s="17">
        <v>8.6887537361228104E-2</v>
      </c>
      <c r="AI380" s="17">
        <v>5.7274244202955002E-2</v>
      </c>
      <c r="AJ380" s="17">
        <v>8.0845255264194602E-2</v>
      </c>
      <c r="AK380" s="17">
        <v>9.5729156152904601E-2</v>
      </c>
      <c r="AL380" s="17"/>
      <c r="AM380" s="17">
        <v>8.4024931401897596E-2</v>
      </c>
      <c r="AN380" s="17">
        <v>6.3409397986510005E-2</v>
      </c>
      <c r="AO380" s="17">
        <v>7.4631366018783202E-2</v>
      </c>
      <c r="AP380" s="17">
        <v>3.0630441277292302E-2</v>
      </c>
      <c r="AQ380" s="17">
        <v>6.1718577482465203E-2</v>
      </c>
      <c r="AR380" s="17">
        <v>8.5325570405699103E-2</v>
      </c>
      <c r="AS380" s="17">
        <v>6.5086285640904198E-2</v>
      </c>
      <c r="AT380" s="17">
        <v>5.4857047293226699E-2</v>
      </c>
      <c r="AU380" s="17">
        <v>7.7689785125901994E-2</v>
      </c>
      <c r="AV380" s="17">
        <v>5.7368022711109801E-2</v>
      </c>
      <c r="AW380" s="17">
        <v>0.102303409275392</v>
      </c>
      <c r="AX380" s="17">
        <v>9.43541990676178E-2</v>
      </c>
      <c r="AY380" s="17">
        <v>0.123787942683368</v>
      </c>
      <c r="AZ380" s="17">
        <v>0.15333892604604801</v>
      </c>
      <c r="BA380" s="17">
        <v>9.1878061250309298E-2</v>
      </c>
      <c r="BB380" s="17">
        <v>9.3254452726956205E-2</v>
      </c>
      <c r="BC380" s="17"/>
      <c r="BD380" s="17">
        <v>0.101453854809404</v>
      </c>
      <c r="BE380" s="17">
        <v>5.7088462620902898E-2</v>
      </c>
      <c r="BF380" s="17">
        <v>7.0821485745976007E-2</v>
      </c>
      <c r="BG380" s="17"/>
      <c r="BH380" s="17">
        <v>7.4295657303680998E-2</v>
      </c>
      <c r="BI380" s="17">
        <v>9.9759790999117207E-2</v>
      </c>
      <c r="BJ380" s="17">
        <v>7.2140905117174803E-2</v>
      </c>
      <c r="BK380" s="17"/>
      <c r="BL380" s="17">
        <v>0.154008707018438</v>
      </c>
      <c r="BM380" s="17">
        <v>0.148297495681915</v>
      </c>
      <c r="BN380" s="17">
        <v>9.3348963952720299E-2</v>
      </c>
      <c r="BO380" s="17"/>
      <c r="BP380" s="17">
        <v>7.9205110718416294E-2</v>
      </c>
      <c r="BQ380" s="17">
        <v>7.4378543771699002E-2</v>
      </c>
      <c r="BR380" s="17"/>
      <c r="BS380" s="17">
        <v>8.1232673639483305E-2</v>
      </c>
      <c r="BT380" s="17">
        <v>9.6972392185695797E-2</v>
      </c>
      <c r="BU380" s="17">
        <v>9.2815299258248204E-2</v>
      </c>
      <c r="BV380" s="17">
        <v>5.6350514683694002E-2</v>
      </c>
      <c r="BW380" s="17"/>
      <c r="BX380" s="17">
        <v>0.13669198938303401</v>
      </c>
      <c r="BY380" s="17">
        <v>5.9579833989412398E-2</v>
      </c>
      <c r="BZ380" s="17">
        <v>7.3002443510907303E-2</v>
      </c>
      <c r="CA380" s="17"/>
      <c r="CB380" s="17">
        <v>6.3989507924315306E-2</v>
      </c>
      <c r="CC380" s="17">
        <v>5.2264756667913803E-2</v>
      </c>
      <c r="CD380" s="17">
        <v>5.7332438047555397E-2</v>
      </c>
      <c r="CE380" s="17">
        <v>8.0853362440809595E-2</v>
      </c>
      <c r="CF380" s="17">
        <v>0.152507841777027</v>
      </c>
      <c r="CG380" s="17">
        <v>8.8568470210078507E-2</v>
      </c>
      <c r="CH380" s="17"/>
      <c r="CI380" s="17">
        <v>6.1414461591908803E-2</v>
      </c>
      <c r="CJ380" s="17">
        <v>9.8425152179080502E-2</v>
      </c>
      <c r="CK380" s="17">
        <v>5.5207982402443199E-2</v>
      </c>
      <c r="CL380" s="17">
        <v>7.5176495523581993E-2</v>
      </c>
    </row>
    <row r="381" spans="2:90" x14ac:dyDescent="0.35">
      <c r="B381" t="s">
        <v>110</v>
      </c>
      <c r="C381" s="17">
        <v>3.5783932074788999E-2</v>
      </c>
      <c r="D381" s="17">
        <v>3.69883296972668E-2</v>
      </c>
      <c r="E381" s="17">
        <v>3.5246893736227199E-2</v>
      </c>
      <c r="F381" s="17"/>
      <c r="G381" s="17">
        <v>4.6731953772572297E-2</v>
      </c>
      <c r="H381" s="17">
        <v>5.6205534130512699E-2</v>
      </c>
      <c r="I381" s="17">
        <v>4.0551340933636403E-2</v>
      </c>
      <c r="J381" s="17">
        <v>1.37634390519915E-2</v>
      </c>
      <c r="K381" s="17">
        <v>1.46260188890385E-2</v>
      </c>
      <c r="L381" s="17">
        <v>5.0327798615814399E-2</v>
      </c>
      <c r="M381" s="17">
        <v>3.73901908236721E-2</v>
      </c>
      <c r="N381" s="17">
        <v>3.0470127248011899E-2</v>
      </c>
      <c r="O381" s="17">
        <v>3.2270509142774899E-2</v>
      </c>
      <c r="P381" s="17"/>
      <c r="Q381" s="17">
        <v>2.90381052755583E-2</v>
      </c>
      <c r="R381" s="17">
        <v>1.8660020625023602E-2</v>
      </c>
      <c r="S381" s="17">
        <v>3.4138726507541697E-2</v>
      </c>
      <c r="T381" s="17">
        <v>3.7277419974912601E-2</v>
      </c>
      <c r="U381" s="17"/>
      <c r="V381" s="17">
        <v>1.8981899841021901E-2</v>
      </c>
      <c r="W381" s="17">
        <v>5.4603739858550202E-2</v>
      </c>
      <c r="X381" s="17">
        <v>2.8863340410360701E-2</v>
      </c>
      <c r="Y381" s="17">
        <v>4.33751566225914E-2</v>
      </c>
      <c r="Z381" s="17">
        <v>2.5734808497172201E-2</v>
      </c>
      <c r="AA381" s="17">
        <v>2.8700865800950302E-2</v>
      </c>
      <c r="AB381" s="17">
        <v>4.6889305076051803E-2</v>
      </c>
      <c r="AC381" s="17">
        <v>2.6960479590894801E-2</v>
      </c>
      <c r="AD381" s="17">
        <v>4.0499596268695801E-2</v>
      </c>
      <c r="AE381" s="17"/>
      <c r="AF381" s="17">
        <v>5.5591062264914101E-2</v>
      </c>
      <c r="AG381" s="17">
        <v>4.4184265074177102E-2</v>
      </c>
      <c r="AH381" s="17">
        <v>1.4879888959111499E-2</v>
      </c>
      <c r="AI381" s="17">
        <v>6.5912046589754497E-2</v>
      </c>
      <c r="AJ381" s="17">
        <v>1.98392281076669E-2</v>
      </c>
      <c r="AK381" s="17">
        <v>2.8859920843506099E-2</v>
      </c>
      <c r="AL381" s="17"/>
      <c r="AM381" s="17">
        <v>8.3392928722007195E-2</v>
      </c>
      <c r="AN381" s="17">
        <v>6.1596824097972902E-2</v>
      </c>
      <c r="AO381" s="17">
        <v>3.6905499175631101E-2</v>
      </c>
      <c r="AP381" s="17">
        <v>1.5934301251469499E-2</v>
      </c>
      <c r="AQ381" s="17">
        <v>1.19494872701586E-3</v>
      </c>
      <c r="AR381" s="17">
        <v>2.6972737118105099E-2</v>
      </c>
      <c r="AS381" s="17">
        <v>2.7392475528881601E-2</v>
      </c>
      <c r="AT381" s="17">
        <v>4.2103989722092901E-2</v>
      </c>
      <c r="AU381" s="17">
        <v>4.9722022582654402E-2</v>
      </c>
      <c r="AV381" s="17">
        <v>6.1790988376556798E-2</v>
      </c>
      <c r="AW381" s="17">
        <v>2.47087150539772E-2</v>
      </c>
      <c r="AX381" s="17">
        <v>1.5692167149330302E-2</v>
      </c>
      <c r="AY381" s="17">
        <v>8.4863596289407907E-3</v>
      </c>
      <c r="AZ381" s="17">
        <v>2.5873465861713199E-2</v>
      </c>
      <c r="BA381" s="17">
        <v>4.9866654903162602E-3</v>
      </c>
      <c r="BB381" s="17">
        <v>3.5437424268990998E-2</v>
      </c>
      <c r="BC381" s="17"/>
      <c r="BD381" s="17">
        <v>1.8410915808282999E-2</v>
      </c>
      <c r="BE381" s="17">
        <v>4.7742929968742701E-2</v>
      </c>
      <c r="BF381" s="17">
        <v>3.7620008396242098E-2</v>
      </c>
      <c r="BG381" s="17"/>
      <c r="BH381" s="17">
        <v>2.9784979497028598E-2</v>
      </c>
      <c r="BI381" s="17">
        <v>2.5666638391636399E-2</v>
      </c>
      <c r="BJ381" s="17">
        <v>2.9627489834432402E-2</v>
      </c>
      <c r="BK381" s="17"/>
      <c r="BL381" s="17">
        <v>4.92331653634734E-2</v>
      </c>
      <c r="BM381" s="17">
        <v>1.9335683562849901E-2</v>
      </c>
      <c r="BN381" s="17">
        <v>2.0080670454588102E-2</v>
      </c>
      <c r="BO381" s="17"/>
      <c r="BP381" s="17">
        <v>3.2457450093521599E-2</v>
      </c>
      <c r="BQ381" s="17">
        <v>4.3329644549522803E-2</v>
      </c>
      <c r="BR381" s="17"/>
      <c r="BS381" s="17">
        <v>1.8162559755024999E-2</v>
      </c>
      <c r="BT381" s="17">
        <v>2.8393441451562501E-2</v>
      </c>
      <c r="BU381" s="17">
        <v>2.6457191738235099E-2</v>
      </c>
      <c r="BV381" s="17">
        <v>4.24427749126918E-2</v>
      </c>
      <c r="BW381" s="17"/>
      <c r="BX381" s="17">
        <v>1.6021106863214198E-2</v>
      </c>
      <c r="BY381" s="17">
        <v>1.76654066035693E-2</v>
      </c>
      <c r="BZ381" s="17">
        <v>3.8855194567344903E-2</v>
      </c>
      <c r="CA381" s="17"/>
      <c r="CB381" s="17">
        <v>2.1008865618270599E-2</v>
      </c>
      <c r="CC381" s="17">
        <v>1.9912896812689599E-2</v>
      </c>
      <c r="CD381" s="17">
        <v>7.8387974001075195E-2</v>
      </c>
      <c r="CE381" s="17">
        <v>3.0101648444492701E-2</v>
      </c>
      <c r="CF381" s="17">
        <v>1.84818152767217E-2</v>
      </c>
      <c r="CG381" s="17">
        <v>3.0432381533707802E-2</v>
      </c>
      <c r="CH381" s="17"/>
      <c r="CI381" s="17">
        <v>4.3812240304632703E-2</v>
      </c>
      <c r="CJ381" s="17">
        <v>2.86411017164976E-2</v>
      </c>
      <c r="CK381" s="17">
        <v>6.4102205426486702E-2</v>
      </c>
      <c r="CL381" s="17">
        <v>3.0658065741096099E-2</v>
      </c>
    </row>
    <row r="382" spans="2:90" x14ac:dyDescent="0.35">
      <c r="B382" t="s">
        <v>249</v>
      </c>
      <c r="C382" s="17">
        <v>9.5010209411728705E-2</v>
      </c>
      <c r="D382" s="17">
        <v>7.8774286667315493E-2</v>
      </c>
      <c r="E382" s="17">
        <v>0.10806784998053</v>
      </c>
      <c r="F382" s="17"/>
      <c r="G382" s="17">
        <v>0.110259443705871</v>
      </c>
      <c r="H382" s="17">
        <v>0.11054469818378</v>
      </c>
      <c r="I382" s="17">
        <v>0.13328561788145599</v>
      </c>
      <c r="J382" s="17">
        <v>0.125576162916571</v>
      </c>
      <c r="K382" s="17">
        <v>7.9447428019518901E-2</v>
      </c>
      <c r="L382" s="17">
        <v>5.8336230563571199E-2</v>
      </c>
      <c r="M382" s="17">
        <v>8.3002707950726701E-2</v>
      </c>
      <c r="N382" s="17">
        <v>8.6989480822984397E-2</v>
      </c>
      <c r="O382" s="17">
        <v>7.4280192257210595E-2</v>
      </c>
      <c r="P382" s="17"/>
      <c r="Q382" s="17">
        <v>3.3994923868689297E-2</v>
      </c>
      <c r="R382" s="17">
        <v>4.67422944202604E-2</v>
      </c>
      <c r="S382" s="17">
        <v>3.7756839112980702E-2</v>
      </c>
      <c r="T382" s="17">
        <v>0.10728186292057</v>
      </c>
      <c r="U382" s="17"/>
      <c r="V382" s="17">
        <v>4.92565854312473E-2</v>
      </c>
      <c r="W382" s="17">
        <v>0.111071274549915</v>
      </c>
      <c r="X382" s="17">
        <v>8.5337488900656594E-2</v>
      </c>
      <c r="Y382" s="17">
        <v>8.8559225520057405E-2</v>
      </c>
      <c r="Z382" s="17">
        <v>0.12803109566791601</v>
      </c>
      <c r="AA382" s="17">
        <v>8.3853069137161201E-2</v>
      </c>
      <c r="AB382" s="17">
        <v>0.14825059631377099</v>
      </c>
      <c r="AC382" s="17">
        <v>5.1790368879590203E-2</v>
      </c>
      <c r="AD382" s="17">
        <v>0.104779960710467</v>
      </c>
      <c r="AE382" s="17"/>
      <c r="AF382" s="17">
        <v>0.115068815685106</v>
      </c>
      <c r="AG382" s="17">
        <v>7.9638446463397794E-2</v>
      </c>
      <c r="AH382" s="17">
        <v>0.14459866408555899</v>
      </c>
      <c r="AI382" s="17">
        <v>9.4121082582217394E-2</v>
      </c>
      <c r="AJ382" s="17">
        <v>7.7662455814021203E-2</v>
      </c>
      <c r="AK382" s="17">
        <v>8.7377446517221902E-2</v>
      </c>
      <c r="AL382" s="17"/>
      <c r="AM382" s="17">
        <v>0.172623865226981</v>
      </c>
      <c r="AN382" s="17">
        <v>9.7136001505085903E-2</v>
      </c>
      <c r="AO382" s="17">
        <v>0.10413026350365399</v>
      </c>
      <c r="AP382" s="17">
        <v>0.113532838495921</v>
      </c>
      <c r="AQ382" s="17">
        <v>8.9493678327449894E-2</v>
      </c>
      <c r="AR382" s="17">
        <v>9.0547581922071296E-2</v>
      </c>
      <c r="AS382" s="17">
        <v>9.1521362825779107E-2</v>
      </c>
      <c r="AT382" s="17">
        <v>6.19643836189663E-2</v>
      </c>
      <c r="AU382" s="17">
        <v>4.8970472148213498E-2</v>
      </c>
      <c r="AV382" s="17">
        <v>8.6208127725899295E-2</v>
      </c>
      <c r="AW382" s="17">
        <v>9.9514392836765497E-2</v>
      </c>
      <c r="AX382" s="17">
        <v>7.5984812133932197E-2</v>
      </c>
      <c r="AY382" s="17">
        <v>9.8009067311036202E-2</v>
      </c>
      <c r="AZ382" s="17">
        <v>4.1029354089882702E-2</v>
      </c>
      <c r="BA382" s="17">
        <v>6.4476783901530998E-2</v>
      </c>
      <c r="BB382" s="17">
        <v>6.2730518508231206E-2</v>
      </c>
      <c r="BC382" s="17"/>
      <c r="BD382" s="17">
        <v>5.88480538124364E-2</v>
      </c>
      <c r="BE382" s="17">
        <v>0.11699297412762</v>
      </c>
      <c r="BF382" s="17">
        <v>0.109975207501001</v>
      </c>
      <c r="BG382" s="17"/>
      <c r="BH382" s="17">
        <v>9.9107998047929094E-2</v>
      </c>
      <c r="BI382" s="17">
        <v>4.1391136251469902E-2</v>
      </c>
      <c r="BJ382" s="17">
        <v>7.2305482778929203E-2</v>
      </c>
      <c r="BK382" s="17"/>
      <c r="BL382" s="17">
        <v>4.6172771333398401E-2</v>
      </c>
      <c r="BM382" s="17">
        <v>4.4259303116703598E-2</v>
      </c>
      <c r="BN382" s="17">
        <v>5.0683463822664997E-2</v>
      </c>
      <c r="BO382" s="17"/>
      <c r="BP382" s="17">
        <v>7.5726377487055296E-2</v>
      </c>
      <c r="BQ382" s="17">
        <v>0.110648451403111</v>
      </c>
      <c r="BR382" s="17"/>
      <c r="BS382" s="17">
        <v>7.0066924976469505E-2</v>
      </c>
      <c r="BT382" s="17">
        <v>9.9571545611342599E-2</v>
      </c>
      <c r="BU382" s="17">
        <v>8.2879113661834605E-2</v>
      </c>
      <c r="BV382" s="17">
        <v>0.107645712864893</v>
      </c>
      <c r="BW382" s="17"/>
      <c r="BX382" s="17">
        <v>6.0457408386907399E-2</v>
      </c>
      <c r="BY382" s="17">
        <v>0.12797655841550801</v>
      </c>
      <c r="BZ382" s="17">
        <v>9.6407510201407601E-2</v>
      </c>
      <c r="CA382" s="17"/>
      <c r="CB382" s="17">
        <v>7.1434421940230405E-2</v>
      </c>
      <c r="CC382" s="17">
        <v>9.0495051635402807E-2</v>
      </c>
      <c r="CD382" s="17">
        <v>0.18700595275606099</v>
      </c>
      <c r="CE382" s="17">
        <v>6.3952891525567407E-2</v>
      </c>
      <c r="CF382" s="17">
        <v>4.8567570695352703E-2</v>
      </c>
      <c r="CG382" s="17">
        <v>6.6784917367498198E-2</v>
      </c>
      <c r="CH382" s="17"/>
      <c r="CI382" s="17">
        <v>9.4473644479990501E-2</v>
      </c>
      <c r="CJ382" s="17">
        <v>9.1646036724613605E-2</v>
      </c>
      <c r="CK382" s="17">
        <v>0.110244593540337</v>
      </c>
      <c r="CL382" s="17">
        <v>9.3059804499522794E-2</v>
      </c>
    </row>
    <row r="383" spans="2:90" x14ac:dyDescent="0.35"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</row>
    <row r="384" spans="2:90" x14ac:dyDescent="0.35">
      <c r="B384" s="6" t="s">
        <v>268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</row>
    <row r="385" spans="2:90" x14ac:dyDescent="0.35">
      <c r="B385" s="24" t="s">
        <v>130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</row>
    <row r="386" spans="2:90" x14ac:dyDescent="0.35">
      <c r="B386" t="s">
        <v>251</v>
      </c>
      <c r="C386" s="17">
        <v>0.56339554674869796</v>
      </c>
      <c r="D386" s="17">
        <v>0.52594627731069898</v>
      </c>
      <c r="E386" s="17">
        <v>0.59869670584206203</v>
      </c>
      <c r="F386" s="17"/>
      <c r="G386" s="17">
        <v>0.54399407340109995</v>
      </c>
      <c r="H386" s="17">
        <v>0.58832293563085603</v>
      </c>
      <c r="I386" s="17">
        <v>0.55460196212443602</v>
      </c>
      <c r="J386" s="17">
        <v>0.54844067459118095</v>
      </c>
      <c r="K386" s="17">
        <v>0.55817552739560905</v>
      </c>
      <c r="L386" s="17">
        <v>0.59300851198752502</v>
      </c>
      <c r="M386" s="17">
        <v>0.62609084107796098</v>
      </c>
      <c r="N386" s="17">
        <v>0.54066781499221706</v>
      </c>
      <c r="O386" s="17">
        <v>0.51878623819898995</v>
      </c>
      <c r="P386" s="17"/>
      <c r="Q386" s="17">
        <v>0.55324181510860004</v>
      </c>
      <c r="R386" s="17">
        <v>0.55331814452046602</v>
      </c>
      <c r="S386" s="17">
        <v>0.58994548198894303</v>
      </c>
      <c r="T386" s="17">
        <v>0.56446988129476805</v>
      </c>
      <c r="U386" s="17"/>
      <c r="V386" s="17">
        <v>0.53043279090413098</v>
      </c>
      <c r="W386" s="17">
        <v>0.569212945680033</v>
      </c>
      <c r="X386" s="17">
        <v>0.60236494384629102</v>
      </c>
      <c r="Y386" s="17">
        <v>0.55256619544027197</v>
      </c>
      <c r="Z386" s="17">
        <v>0.58091608915630699</v>
      </c>
      <c r="AA386" s="17">
        <v>0.53211874864248399</v>
      </c>
      <c r="AB386" s="17">
        <v>0.54131224469194095</v>
      </c>
      <c r="AC386" s="17">
        <v>0.52616421371250599</v>
      </c>
      <c r="AD386" s="17">
        <v>0.61843275097412398</v>
      </c>
      <c r="AE386" s="17"/>
      <c r="AF386" s="17">
        <v>0.54495153590490397</v>
      </c>
      <c r="AG386" s="17">
        <v>0.564389920394606</v>
      </c>
      <c r="AH386" s="17">
        <v>0.60384385004556296</v>
      </c>
      <c r="AI386" s="17">
        <v>0.55698207183871795</v>
      </c>
      <c r="AJ386" s="17">
        <v>0.57317486485593605</v>
      </c>
      <c r="AK386" s="17">
        <v>0.56052533635189195</v>
      </c>
      <c r="AL386" s="17"/>
      <c r="AM386" s="17">
        <v>0.39557937499280099</v>
      </c>
      <c r="AN386" s="17">
        <v>0.53019319688432298</v>
      </c>
      <c r="AO386" s="17">
        <v>0.47100270636362301</v>
      </c>
      <c r="AP386" s="17">
        <v>0.48042736740598502</v>
      </c>
      <c r="AQ386" s="17">
        <v>0.55924910082263901</v>
      </c>
      <c r="AR386" s="17">
        <v>0.59979287192386799</v>
      </c>
      <c r="AS386" s="17">
        <v>0.52037625062771597</v>
      </c>
      <c r="AT386" s="17">
        <v>0.592517970379425</v>
      </c>
      <c r="AU386" s="17">
        <v>0.63059113504271602</v>
      </c>
      <c r="AV386" s="17">
        <v>0.59822827163305403</v>
      </c>
      <c r="AW386" s="17">
        <v>0.55188099211017305</v>
      </c>
      <c r="AX386" s="17">
        <v>0.557617615905459</v>
      </c>
      <c r="AY386" s="17">
        <v>0.57523363922053805</v>
      </c>
      <c r="AZ386" s="17">
        <v>0.66125241249250699</v>
      </c>
      <c r="BA386" s="17">
        <v>0.55839920954949096</v>
      </c>
      <c r="BB386" s="17">
        <v>0.62900000117199195</v>
      </c>
      <c r="BC386" s="17"/>
      <c r="BD386" s="17">
        <v>0.58481713894859899</v>
      </c>
      <c r="BE386" s="17">
        <v>0.54787450018991501</v>
      </c>
      <c r="BF386" s="17">
        <v>0.57354819508837296</v>
      </c>
      <c r="BG386" s="17"/>
      <c r="BH386" s="17">
        <v>0.59369634874217103</v>
      </c>
      <c r="BI386" s="17">
        <v>0.56346923880969801</v>
      </c>
      <c r="BJ386" s="17">
        <v>0.55423008173318999</v>
      </c>
      <c r="BK386" s="17"/>
      <c r="BL386" s="17">
        <v>0.53515173215242895</v>
      </c>
      <c r="BM386" s="17">
        <v>0.65438984060111804</v>
      </c>
      <c r="BN386" s="17">
        <v>0.59807580563850005</v>
      </c>
      <c r="BO386" s="17"/>
      <c r="BP386" s="17">
        <v>0.59293068026213303</v>
      </c>
      <c r="BQ386" s="17">
        <v>0.54489645623597704</v>
      </c>
      <c r="BR386" s="17"/>
      <c r="BS386" s="17">
        <v>0.62180864139005998</v>
      </c>
      <c r="BT386" s="17">
        <v>0.61024824013267398</v>
      </c>
      <c r="BU386" s="17">
        <v>0.55746963924264403</v>
      </c>
      <c r="BV386" s="17">
        <v>0.54567336043023296</v>
      </c>
      <c r="BW386" s="17"/>
      <c r="BX386" s="17">
        <v>0.62876942851319395</v>
      </c>
      <c r="BY386" s="17">
        <v>0.59514475606420503</v>
      </c>
      <c r="BZ386" s="17">
        <v>0.55496805593802601</v>
      </c>
      <c r="CA386" s="17"/>
      <c r="CB386" s="17">
        <v>0.71224380265168297</v>
      </c>
      <c r="CC386" s="17">
        <v>0.64162157146976895</v>
      </c>
      <c r="CD386" s="17">
        <v>0.53840814556331895</v>
      </c>
      <c r="CE386" s="17">
        <v>0.58195526862055402</v>
      </c>
      <c r="CF386" s="17">
        <v>0.59288411790227802</v>
      </c>
      <c r="CG386" s="17">
        <v>0.28251155312505</v>
      </c>
      <c r="CH386" s="17"/>
      <c r="CI386" s="17">
        <v>0.48548532281015899</v>
      </c>
      <c r="CJ386" s="17">
        <v>0.65846760977386898</v>
      </c>
      <c r="CK386" s="17">
        <v>0.34664220839482401</v>
      </c>
      <c r="CL386" s="17">
        <v>0.58249573821314105</v>
      </c>
    </row>
    <row r="387" spans="2:90" x14ac:dyDescent="0.35">
      <c r="B387" t="s">
        <v>252</v>
      </c>
      <c r="C387" s="17">
        <v>0.46787534473760301</v>
      </c>
      <c r="D387" s="17">
        <v>0.45344351839321501</v>
      </c>
      <c r="E387" s="17">
        <v>0.481138048236258</v>
      </c>
      <c r="F387" s="17"/>
      <c r="G387" s="17">
        <v>0.472134783745015</v>
      </c>
      <c r="H387" s="17">
        <v>0.48206460040667698</v>
      </c>
      <c r="I387" s="17">
        <v>0.46619910664825898</v>
      </c>
      <c r="J387" s="17">
        <v>0.42174035073911398</v>
      </c>
      <c r="K387" s="17">
        <v>0.52664982613705902</v>
      </c>
      <c r="L387" s="17">
        <v>0.45275722791320999</v>
      </c>
      <c r="M387" s="17">
        <v>0.52723715244387204</v>
      </c>
      <c r="N387" s="17">
        <v>0.43701178781883998</v>
      </c>
      <c r="O387" s="17">
        <v>0.42917906777263498</v>
      </c>
      <c r="P387" s="17"/>
      <c r="Q387" s="17">
        <v>0.53953601610707203</v>
      </c>
      <c r="R387" s="17">
        <v>0.48328805201449099</v>
      </c>
      <c r="S387" s="17">
        <v>0.49943641361540903</v>
      </c>
      <c r="T387" s="17">
        <v>0.45637230806624501</v>
      </c>
      <c r="U387" s="17"/>
      <c r="V387" s="17">
        <v>0.47425514248929901</v>
      </c>
      <c r="W387" s="17">
        <v>0.48606342997038698</v>
      </c>
      <c r="X387" s="17">
        <v>0.40603672879325198</v>
      </c>
      <c r="Y387" s="17">
        <v>0.44407011779564898</v>
      </c>
      <c r="Z387" s="17">
        <v>0.46934684183927</v>
      </c>
      <c r="AA387" s="17">
        <v>0.45096313664991899</v>
      </c>
      <c r="AB387" s="17">
        <v>0.45995131414901902</v>
      </c>
      <c r="AC387" s="17">
        <v>0.42175222090911002</v>
      </c>
      <c r="AD387" s="17">
        <v>0.53519050777548305</v>
      </c>
      <c r="AE387" s="17"/>
      <c r="AF387" s="17">
        <v>0.44014958333454401</v>
      </c>
      <c r="AG387" s="17">
        <v>0.443514343770334</v>
      </c>
      <c r="AH387" s="17">
        <v>0.479730844659844</v>
      </c>
      <c r="AI387" s="17">
        <v>0.53521749715776601</v>
      </c>
      <c r="AJ387" s="17">
        <v>0.48733503360619901</v>
      </c>
      <c r="AK387" s="17">
        <v>0.47678487299512101</v>
      </c>
      <c r="AL387" s="17"/>
      <c r="AM387" s="17">
        <v>0.26658672080873502</v>
      </c>
      <c r="AN387" s="17">
        <v>0.38025591334880698</v>
      </c>
      <c r="AO387" s="17">
        <v>0.40648692942595899</v>
      </c>
      <c r="AP387" s="17">
        <v>0.43223949172958998</v>
      </c>
      <c r="AQ387" s="17">
        <v>0.44857877564878701</v>
      </c>
      <c r="AR387" s="17">
        <v>0.450324160197626</v>
      </c>
      <c r="AS387" s="17">
        <v>0.41044695598988601</v>
      </c>
      <c r="AT387" s="17">
        <v>0.49290441230068199</v>
      </c>
      <c r="AU387" s="17">
        <v>0.45533767278031601</v>
      </c>
      <c r="AV387" s="17">
        <v>0.51415982996534604</v>
      </c>
      <c r="AW387" s="17">
        <v>0.54387256008253604</v>
      </c>
      <c r="AX387" s="17">
        <v>0.46222783081840801</v>
      </c>
      <c r="AY387" s="17">
        <v>0.53575595491887495</v>
      </c>
      <c r="AZ387" s="17">
        <v>0.58802799698696495</v>
      </c>
      <c r="BA387" s="17">
        <v>0.47561432321395197</v>
      </c>
      <c r="BB387" s="17">
        <v>0.59495400796138298</v>
      </c>
      <c r="BC387" s="17"/>
      <c r="BD387" s="17">
        <v>0.47972467741313002</v>
      </c>
      <c r="BE387" s="17">
        <v>0.48387371826103398</v>
      </c>
      <c r="BF387" s="17">
        <v>0.45530605139187103</v>
      </c>
      <c r="BG387" s="17"/>
      <c r="BH387" s="17">
        <v>0.49103543281958401</v>
      </c>
      <c r="BI387" s="17">
        <v>0.47778688075210302</v>
      </c>
      <c r="BJ387" s="17">
        <v>0.42200411920858699</v>
      </c>
      <c r="BK387" s="17"/>
      <c r="BL387" s="17">
        <v>0.41762619215228303</v>
      </c>
      <c r="BM387" s="17">
        <v>0.47188819032184698</v>
      </c>
      <c r="BN387" s="17">
        <v>0.44723621929650298</v>
      </c>
      <c r="BO387" s="17"/>
      <c r="BP387" s="17">
        <v>0.50703588940541</v>
      </c>
      <c r="BQ387" s="17">
        <v>0.44334608258052299</v>
      </c>
      <c r="BR387" s="17"/>
      <c r="BS387" s="17">
        <v>0.44814276063806402</v>
      </c>
      <c r="BT387" s="17">
        <v>0.45376971103958302</v>
      </c>
      <c r="BU387" s="17">
        <v>0.43521999158657698</v>
      </c>
      <c r="BV387" s="17">
        <v>0.51935278935921503</v>
      </c>
      <c r="BW387" s="17"/>
      <c r="BX387" s="17">
        <v>0.424118311639825</v>
      </c>
      <c r="BY387" s="17">
        <v>0.53591160977903296</v>
      </c>
      <c r="BZ387" s="17">
        <v>0.46802943707286698</v>
      </c>
      <c r="CA387" s="17"/>
      <c r="CB387" s="17">
        <v>0.45569773543433501</v>
      </c>
      <c r="CC387" s="17">
        <v>0.52411835660265704</v>
      </c>
      <c r="CD387" s="17">
        <v>0.42451036923410101</v>
      </c>
      <c r="CE387" s="17">
        <v>0.627087641662051</v>
      </c>
      <c r="CF387" s="17">
        <v>0.508663604576714</v>
      </c>
      <c r="CG387" s="17">
        <v>0.26981440610160801</v>
      </c>
      <c r="CH387" s="17"/>
      <c r="CI387" s="17">
        <v>0.42353692786386199</v>
      </c>
      <c r="CJ387" s="17">
        <v>0.51032615566256401</v>
      </c>
      <c r="CK387" s="17">
        <v>0.32680029563533503</v>
      </c>
      <c r="CL387" s="17">
        <v>0.49033564839750499</v>
      </c>
    </row>
    <row r="388" spans="2:90" x14ac:dyDescent="0.35">
      <c r="B388" t="s">
        <v>253</v>
      </c>
      <c r="C388" s="17">
        <v>0.45718837697411702</v>
      </c>
      <c r="D388" s="17">
        <v>0.42534213575963697</v>
      </c>
      <c r="E388" s="17">
        <v>0.484493245723982</v>
      </c>
      <c r="F388" s="17"/>
      <c r="G388" s="17">
        <v>0.56590225493179902</v>
      </c>
      <c r="H388" s="17">
        <v>0.55517613524104004</v>
      </c>
      <c r="I388" s="17">
        <v>0.44929911743775502</v>
      </c>
      <c r="J388" s="17">
        <v>0.46962778718500497</v>
      </c>
      <c r="K388" s="17">
        <v>0.39996690662994</v>
      </c>
      <c r="L388" s="17">
        <v>0.45237456670153098</v>
      </c>
      <c r="M388" s="17">
        <v>0.450814111309494</v>
      </c>
      <c r="N388" s="17">
        <v>0.40545897925819302</v>
      </c>
      <c r="O388" s="17">
        <v>0.38052442857963498</v>
      </c>
      <c r="P388" s="17"/>
      <c r="Q388" s="17">
        <v>0.418764657980495</v>
      </c>
      <c r="R388" s="17">
        <v>0.41502249898615301</v>
      </c>
      <c r="S388" s="17">
        <v>0.40497599526135503</v>
      </c>
      <c r="T388" s="17">
        <v>0.46946675463464199</v>
      </c>
      <c r="U388" s="17"/>
      <c r="V388" s="17">
        <v>0.40319215587351498</v>
      </c>
      <c r="W388" s="17">
        <v>0.55703952516497302</v>
      </c>
      <c r="X388" s="17">
        <v>0.50589910464787202</v>
      </c>
      <c r="Y388" s="17">
        <v>0.40181276083785</v>
      </c>
      <c r="Z388" s="17">
        <v>0.445721296338012</v>
      </c>
      <c r="AA388" s="17">
        <v>0.40284096279672099</v>
      </c>
      <c r="AB388" s="17">
        <v>0.43281737500404799</v>
      </c>
      <c r="AC388" s="17">
        <v>0.46929010195718601</v>
      </c>
      <c r="AD388" s="17">
        <v>0.48015699464448502</v>
      </c>
      <c r="AE388" s="17"/>
      <c r="AF388" s="17">
        <v>0.47230649533596197</v>
      </c>
      <c r="AG388" s="17">
        <v>0.40970528411771401</v>
      </c>
      <c r="AH388" s="17">
        <v>0.59527799438488005</v>
      </c>
      <c r="AI388" s="17">
        <v>0.39260895706895599</v>
      </c>
      <c r="AJ388" s="17">
        <v>0.48769473253266998</v>
      </c>
      <c r="AK388" s="17">
        <v>0.42687664110559898</v>
      </c>
      <c r="AL388" s="17"/>
      <c r="AM388" s="17">
        <v>0.381343606052715</v>
      </c>
      <c r="AN388" s="17">
        <v>0.416590867205897</v>
      </c>
      <c r="AO388" s="17">
        <v>0.35871746245194902</v>
      </c>
      <c r="AP388" s="17">
        <v>0.414864370097278</v>
      </c>
      <c r="AQ388" s="17">
        <v>0.414319321721758</v>
      </c>
      <c r="AR388" s="17">
        <v>0.40165535570658101</v>
      </c>
      <c r="AS388" s="17">
        <v>0.45782484115481398</v>
      </c>
      <c r="AT388" s="17">
        <v>0.47644312106964398</v>
      </c>
      <c r="AU388" s="17">
        <v>0.49658729513560901</v>
      </c>
      <c r="AV388" s="17">
        <v>0.48084566684827501</v>
      </c>
      <c r="AW388" s="17">
        <v>0.44201063203112501</v>
      </c>
      <c r="AX388" s="17">
        <v>0.48773505008106899</v>
      </c>
      <c r="AY388" s="17">
        <v>0.48485688922606102</v>
      </c>
      <c r="AZ388" s="17">
        <v>0.50471541654360996</v>
      </c>
      <c r="BA388" s="17">
        <v>0.41352928863882699</v>
      </c>
      <c r="BB388" s="17">
        <v>0.58255493922449397</v>
      </c>
      <c r="BC388" s="17"/>
      <c r="BD388" s="17">
        <v>0.47794341344962998</v>
      </c>
      <c r="BE388" s="17">
        <v>0.51415334174629201</v>
      </c>
      <c r="BF388" s="17">
        <v>0.40634198400522498</v>
      </c>
      <c r="BG388" s="17"/>
      <c r="BH388" s="17">
        <v>0.48063420635096799</v>
      </c>
      <c r="BI388" s="17">
        <v>0.40647635205072402</v>
      </c>
      <c r="BJ388" s="17">
        <v>0.45288233982050702</v>
      </c>
      <c r="BK388" s="17"/>
      <c r="BL388" s="17">
        <v>0.39611035647396198</v>
      </c>
      <c r="BM388" s="17">
        <v>0.41893605073374102</v>
      </c>
      <c r="BN388" s="17">
        <v>0.445522122648491</v>
      </c>
      <c r="BO388" s="17"/>
      <c r="BP388" s="17">
        <v>0.51395594317309801</v>
      </c>
      <c r="BQ388" s="17">
        <v>0.42080712462211101</v>
      </c>
      <c r="BR388" s="17"/>
      <c r="BS388" s="17">
        <v>0.50191051511512497</v>
      </c>
      <c r="BT388" s="17">
        <v>0.47701162043822398</v>
      </c>
      <c r="BU388" s="17">
        <v>0.43715374441391802</v>
      </c>
      <c r="BV388" s="17">
        <v>0.463979044547916</v>
      </c>
      <c r="BW388" s="17"/>
      <c r="BX388" s="17">
        <v>0.47343275443180899</v>
      </c>
      <c r="BY388" s="17">
        <v>0.53783782098870503</v>
      </c>
      <c r="BZ388" s="17">
        <v>0.45062313640573698</v>
      </c>
      <c r="CA388" s="17"/>
      <c r="CB388" s="17">
        <v>0.56085911246723597</v>
      </c>
      <c r="CC388" s="17">
        <v>0.57711929047863897</v>
      </c>
      <c r="CD388" s="17">
        <v>0.46588464434739602</v>
      </c>
      <c r="CE388" s="17">
        <v>0.465313673108878</v>
      </c>
      <c r="CF388" s="17">
        <v>0.44208464917842</v>
      </c>
      <c r="CG388" s="17">
        <v>0.181294171020739</v>
      </c>
      <c r="CH388" s="17"/>
      <c r="CI388" s="17">
        <v>0.41563953087349698</v>
      </c>
      <c r="CJ388" s="17">
        <v>0.55764783991716405</v>
      </c>
      <c r="CK388" s="17">
        <v>0.19237149696440101</v>
      </c>
      <c r="CL388" s="17">
        <v>0.477746506468615</v>
      </c>
    </row>
    <row r="389" spans="2:90" x14ac:dyDescent="0.35">
      <c r="B389" t="s">
        <v>254</v>
      </c>
      <c r="C389" s="17">
        <v>0.411454820864118</v>
      </c>
      <c r="D389" s="17">
        <v>0.359301019908841</v>
      </c>
      <c r="E389" s="17">
        <v>0.45878415857612898</v>
      </c>
      <c r="F389" s="17"/>
      <c r="G389" s="17">
        <v>0.39727899940701999</v>
      </c>
      <c r="H389" s="17">
        <v>0.44652480101347802</v>
      </c>
      <c r="I389" s="17">
        <v>0.38582452732171302</v>
      </c>
      <c r="J389" s="17">
        <v>0.435788577125997</v>
      </c>
      <c r="K389" s="17">
        <v>0.39571586513379903</v>
      </c>
      <c r="L389" s="17">
        <v>0.445432816415882</v>
      </c>
      <c r="M389" s="17">
        <v>0.429233210536826</v>
      </c>
      <c r="N389" s="17">
        <v>0.41749004296852399</v>
      </c>
      <c r="O389" s="17">
        <v>0.35274183536279802</v>
      </c>
      <c r="P389" s="17"/>
      <c r="Q389" s="17">
        <v>0.41146410724250398</v>
      </c>
      <c r="R389" s="17">
        <v>0.35189036573917898</v>
      </c>
      <c r="S389" s="17">
        <v>0.389072679918609</v>
      </c>
      <c r="T389" s="17">
        <v>0.41495855920351099</v>
      </c>
      <c r="U389" s="17"/>
      <c r="V389" s="17">
        <v>0.35104401519969503</v>
      </c>
      <c r="W389" s="17">
        <v>0.48012102049925698</v>
      </c>
      <c r="X389" s="17">
        <v>0.48819365641565698</v>
      </c>
      <c r="Y389" s="17">
        <v>0.39554293583903399</v>
      </c>
      <c r="Z389" s="17">
        <v>0.41392119813434602</v>
      </c>
      <c r="AA389" s="17">
        <v>0.37969347006513199</v>
      </c>
      <c r="AB389" s="17">
        <v>0.38439404663626098</v>
      </c>
      <c r="AC389" s="17">
        <v>0.38768872444719199</v>
      </c>
      <c r="AD389" s="17">
        <v>0.41357596674228803</v>
      </c>
      <c r="AE389" s="17"/>
      <c r="AF389" s="17">
        <v>0.40413841851381999</v>
      </c>
      <c r="AG389" s="17">
        <v>0.38269670616375701</v>
      </c>
      <c r="AH389" s="17">
        <v>0.491512201132355</v>
      </c>
      <c r="AI389" s="17">
        <v>0.38500761940552902</v>
      </c>
      <c r="AJ389" s="17">
        <v>0.43491522832840901</v>
      </c>
      <c r="AK389" s="17">
        <v>0.40081136328107603</v>
      </c>
      <c r="AL389" s="17"/>
      <c r="AM389" s="17">
        <v>0.31496152281877299</v>
      </c>
      <c r="AN389" s="17">
        <v>0.33836922664893898</v>
      </c>
      <c r="AO389" s="17">
        <v>0.40026983462693899</v>
      </c>
      <c r="AP389" s="17">
        <v>0.36865178374281099</v>
      </c>
      <c r="AQ389" s="17">
        <v>0.39312783380472699</v>
      </c>
      <c r="AR389" s="17">
        <v>0.41434696194831599</v>
      </c>
      <c r="AS389" s="17">
        <v>0.40443798109638301</v>
      </c>
      <c r="AT389" s="17">
        <v>0.36172729788099101</v>
      </c>
      <c r="AU389" s="17">
        <v>0.41437834943476098</v>
      </c>
      <c r="AV389" s="17">
        <v>0.46227016573877699</v>
      </c>
      <c r="AW389" s="17">
        <v>0.38479818539884802</v>
      </c>
      <c r="AX389" s="17">
        <v>0.39234619929368503</v>
      </c>
      <c r="AY389" s="17">
        <v>0.35179849165884802</v>
      </c>
      <c r="AZ389" s="17">
        <v>0.46930380367425101</v>
      </c>
      <c r="BA389" s="17">
        <v>0.49650273489637298</v>
      </c>
      <c r="BB389" s="17">
        <v>0.45568459701428998</v>
      </c>
      <c r="BC389" s="17"/>
      <c r="BD389" s="17">
        <v>0.45302897391080998</v>
      </c>
      <c r="BE389" s="17">
        <v>0.39091342876465202</v>
      </c>
      <c r="BF389" s="17">
        <v>0.40064985991122998</v>
      </c>
      <c r="BG389" s="17"/>
      <c r="BH389" s="17">
        <v>0.443243909101602</v>
      </c>
      <c r="BI389" s="17">
        <v>0.39820985488314598</v>
      </c>
      <c r="BJ389" s="17">
        <v>0.33725358661869698</v>
      </c>
      <c r="BK389" s="17"/>
      <c r="BL389" s="17">
        <v>0.411324586330996</v>
      </c>
      <c r="BM389" s="17">
        <v>0.37282302471211898</v>
      </c>
      <c r="BN389" s="17">
        <v>0.41861495429575901</v>
      </c>
      <c r="BO389" s="17"/>
      <c r="BP389" s="17">
        <v>0.43439363587650498</v>
      </c>
      <c r="BQ389" s="17">
        <v>0.379493987419246</v>
      </c>
      <c r="BR389" s="17"/>
      <c r="BS389" s="17">
        <v>0.50326879242120603</v>
      </c>
      <c r="BT389" s="17">
        <v>0.478813415169417</v>
      </c>
      <c r="BU389" s="17">
        <v>0.39314056202782099</v>
      </c>
      <c r="BV389" s="17">
        <v>0.36816471318234201</v>
      </c>
      <c r="BW389" s="17"/>
      <c r="BX389" s="17">
        <v>0.480102603020506</v>
      </c>
      <c r="BY389" s="17">
        <v>0.390698045947515</v>
      </c>
      <c r="BZ389" s="17">
        <v>0.40592949957829899</v>
      </c>
      <c r="CA389" s="17"/>
      <c r="CB389" s="17">
        <v>0.56055295342452705</v>
      </c>
      <c r="CC389" s="17">
        <v>0.47950729070425302</v>
      </c>
      <c r="CD389" s="17">
        <v>0.39407138281691201</v>
      </c>
      <c r="CE389" s="17">
        <v>0.37892781911533402</v>
      </c>
      <c r="CF389" s="17">
        <v>0.43455732676862402</v>
      </c>
      <c r="CG389" s="17">
        <v>0.19300657767114199</v>
      </c>
      <c r="CH389" s="17"/>
      <c r="CI389" s="17">
        <v>0.36804282368393199</v>
      </c>
      <c r="CJ389" s="17">
        <v>0.50159620232148205</v>
      </c>
      <c r="CK389" s="17">
        <v>0.22941149347984299</v>
      </c>
      <c r="CL389" s="17">
        <v>0.41648465180522898</v>
      </c>
    </row>
    <row r="390" spans="2:90" x14ac:dyDescent="0.35">
      <c r="B390" t="s">
        <v>255</v>
      </c>
      <c r="C390" s="17">
        <v>0.40800661305138097</v>
      </c>
      <c r="D390" s="17">
        <v>0.38783654203812001</v>
      </c>
      <c r="E390" s="17">
        <v>0.42651523834275801</v>
      </c>
      <c r="F390" s="17"/>
      <c r="G390" s="17">
        <v>0.451553036401387</v>
      </c>
      <c r="H390" s="17">
        <v>0.43342706048589702</v>
      </c>
      <c r="I390" s="17">
        <v>0.36673413036562102</v>
      </c>
      <c r="J390" s="17">
        <v>0.394815964196017</v>
      </c>
      <c r="K390" s="17">
        <v>0.42183801935385301</v>
      </c>
      <c r="L390" s="17">
        <v>0.39278766908342599</v>
      </c>
      <c r="M390" s="17">
        <v>0.43524073116515499</v>
      </c>
      <c r="N390" s="17">
        <v>0.39732093757224302</v>
      </c>
      <c r="O390" s="17">
        <v>0.38047677615969799</v>
      </c>
      <c r="P390" s="17"/>
      <c r="Q390" s="17">
        <v>0.43867672100490801</v>
      </c>
      <c r="R390" s="17">
        <v>0.39445001544316699</v>
      </c>
      <c r="S390" s="17">
        <v>0.42249345013339001</v>
      </c>
      <c r="T390" s="17">
        <v>0.40512449640975401</v>
      </c>
      <c r="U390" s="17"/>
      <c r="V390" s="17">
        <v>0.37225926587402203</v>
      </c>
      <c r="W390" s="17">
        <v>0.47548645337807199</v>
      </c>
      <c r="X390" s="17">
        <v>0.37426548342215199</v>
      </c>
      <c r="Y390" s="17">
        <v>0.42782568545483002</v>
      </c>
      <c r="Z390" s="17">
        <v>0.44150803968096403</v>
      </c>
      <c r="AA390" s="17">
        <v>0.38022883510008398</v>
      </c>
      <c r="AB390" s="17">
        <v>0.37610881775528299</v>
      </c>
      <c r="AC390" s="17">
        <v>0.369277121802074</v>
      </c>
      <c r="AD390" s="17">
        <v>0.41869152375483398</v>
      </c>
      <c r="AE390" s="17"/>
      <c r="AF390" s="17">
        <v>0.387691218007642</v>
      </c>
      <c r="AG390" s="17">
        <v>0.40952487053689302</v>
      </c>
      <c r="AH390" s="17">
        <v>0.41872049065024602</v>
      </c>
      <c r="AI390" s="17">
        <v>0.33071068721019597</v>
      </c>
      <c r="AJ390" s="17">
        <v>0.43650716234261</v>
      </c>
      <c r="AK390" s="17">
        <v>0.41218584597220798</v>
      </c>
      <c r="AL390" s="17"/>
      <c r="AM390" s="17">
        <v>0.30644026903498101</v>
      </c>
      <c r="AN390" s="17">
        <v>0.30704922872968299</v>
      </c>
      <c r="AO390" s="17">
        <v>0.35776341382001697</v>
      </c>
      <c r="AP390" s="17">
        <v>0.292287059844616</v>
      </c>
      <c r="AQ390" s="17">
        <v>0.38611338491510599</v>
      </c>
      <c r="AR390" s="17">
        <v>0.38881543368323801</v>
      </c>
      <c r="AS390" s="17">
        <v>0.43327310263195901</v>
      </c>
      <c r="AT390" s="17">
        <v>0.42524621756914899</v>
      </c>
      <c r="AU390" s="17">
        <v>0.44254409084432</v>
      </c>
      <c r="AV390" s="17">
        <v>0.44391480697410002</v>
      </c>
      <c r="AW390" s="17">
        <v>0.39516484388710899</v>
      </c>
      <c r="AX390" s="17">
        <v>0.43463542076029599</v>
      </c>
      <c r="AY390" s="17">
        <v>0.54119127518611398</v>
      </c>
      <c r="AZ390" s="17">
        <v>0.49189676740293198</v>
      </c>
      <c r="BA390" s="17">
        <v>0.44941292280330097</v>
      </c>
      <c r="BB390" s="17">
        <v>0.45185580057221603</v>
      </c>
      <c r="BC390" s="17"/>
      <c r="BD390" s="17">
        <v>0.45395853350745502</v>
      </c>
      <c r="BE390" s="17">
        <v>0.41880154262824998</v>
      </c>
      <c r="BF390" s="17">
        <v>0.370220501480368</v>
      </c>
      <c r="BG390" s="17"/>
      <c r="BH390" s="17">
        <v>0.43847068928157401</v>
      </c>
      <c r="BI390" s="17">
        <v>0.39729970465271103</v>
      </c>
      <c r="BJ390" s="17">
        <v>0.35298550339783402</v>
      </c>
      <c r="BK390" s="17"/>
      <c r="BL390" s="17">
        <v>0.40577710948856699</v>
      </c>
      <c r="BM390" s="17">
        <v>0.43522957288366199</v>
      </c>
      <c r="BN390" s="17">
        <v>0.39946602959570199</v>
      </c>
      <c r="BO390" s="17"/>
      <c r="BP390" s="17">
        <v>0.42326330763918701</v>
      </c>
      <c r="BQ390" s="17">
        <v>0.38158247587723398</v>
      </c>
      <c r="BR390" s="17"/>
      <c r="BS390" s="17">
        <v>0.42316114758637402</v>
      </c>
      <c r="BT390" s="17">
        <v>0.42258707416920099</v>
      </c>
      <c r="BU390" s="17">
        <v>0.405699915076349</v>
      </c>
      <c r="BV390" s="17">
        <v>0.40791930942979798</v>
      </c>
      <c r="BW390" s="17"/>
      <c r="BX390" s="17">
        <v>0.44479507819575798</v>
      </c>
      <c r="BY390" s="17">
        <v>0.45919031907763103</v>
      </c>
      <c r="BZ390" s="17">
        <v>0.401216780032152</v>
      </c>
      <c r="CA390" s="17"/>
      <c r="CB390" s="17">
        <v>0.46452554742140001</v>
      </c>
      <c r="CC390" s="17">
        <v>0.470800481837438</v>
      </c>
      <c r="CD390" s="17">
        <v>0.38175753233382098</v>
      </c>
      <c r="CE390" s="17">
        <v>0.43829687526419597</v>
      </c>
      <c r="CF390" s="17">
        <v>0.45135821564085699</v>
      </c>
      <c r="CG390" s="17">
        <v>0.23456765770144899</v>
      </c>
      <c r="CH390" s="17"/>
      <c r="CI390" s="17">
        <v>0.29751909838283103</v>
      </c>
      <c r="CJ390" s="17">
        <v>0.48832899398996299</v>
      </c>
      <c r="CK390" s="17">
        <v>0.28280559563255198</v>
      </c>
      <c r="CL390" s="17">
        <v>0.41874627283939497</v>
      </c>
    </row>
    <row r="391" spans="2:90" x14ac:dyDescent="0.35">
      <c r="B391" t="s">
        <v>256</v>
      </c>
      <c r="C391" s="17">
        <v>0.40126314532471402</v>
      </c>
      <c r="D391" s="17">
        <v>0.37185735126111802</v>
      </c>
      <c r="E391" s="17">
        <v>0.42704313935335703</v>
      </c>
      <c r="F391" s="17"/>
      <c r="G391" s="17">
        <v>0.46849190996724399</v>
      </c>
      <c r="H391" s="17">
        <v>0.52671577123612201</v>
      </c>
      <c r="I391" s="17">
        <v>0.347220414753381</v>
      </c>
      <c r="J391" s="17">
        <v>0.39386319134464398</v>
      </c>
      <c r="K391" s="17">
        <v>0.40488066208433499</v>
      </c>
      <c r="L391" s="17">
        <v>0.39536027409132901</v>
      </c>
      <c r="M391" s="17">
        <v>0.422065948147749</v>
      </c>
      <c r="N391" s="17">
        <v>0.350144084369376</v>
      </c>
      <c r="O391" s="17">
        <v>0.315187141037234</v>
      </c>
      <c r="P391" s="17"/>
      <c r="Q391" s="17">
        <v>0.34843063214097197</v>
      </c>
      <c r="R391" s="17">
        <v>0.38440577125506797</v>
      </c>
      <c r="S391" s="17">
        <v>0.36110915046590197</v>
      </c>
      <c r="T391" s="17">
        <v>0.409937376338189</v>
      </c>
      <c r="U391" s="17"/>
      <c r="V391" s="17">
        <v>0.37114650335135402</v>
      </c>
      <c r="W391" s="17">
        <v>0.45381730129125197</v>
      </c>
      <c r="X391" s="17">
        <v>0.47317444022045402</v>
      </c>
      <c r="Y391" s="17">
        <v>0.43018453409698798</v>
      </c>
      <c r="Z391" s="17">
        <v>0.37355575906630201</v>
      </c>
      <c r="AA391" s="17">
        <v>0.32197753947304297</v>
      </c>
      <c r="AB391" s="17">
        <v>0.41513043126960097</v>
      </c>
      <c r="AC391" s="17">
        <v>0.429054216665199</v>
      </c>
      <c r="AD391" s="17">
        <v>0.36596347924142802</v>
      </c>
      <c r="AE391" s="17"/>
      <c r="AF391" s="17">
        <v>0.37470026127522199</v>
      </c>
      <c r="AG391" s="17">
        <v>0.36539284309598102</v>
      </c>
      <c r="AH391" s="17">
        <v>0.51515209669752604</v>
      </c>
      <c r="AI391" s="17">
        <v>0.36196000046712301</v>
      </c>
      <c r="AJ391" s="17">
        <v>0.43547176755290701</v>
      </c>
      <c r="AK391" s="17">
        <v>0.39245698532680701</v>
      </c>
      <c r="AL391" s="17"/>
      <c r="AM391" s="17">
        <v>0.375546346163386</v>
      </c>
      <c r="AN391" s="17">
        <v>0.30033725833422498</v>
      </c>
      <c r="AO391" s="17">
        <v>0.38487894939353701</v>
      </c>
      <c r="AP391" s="17">
        <v>0.30733857823277599</v>
      </c>
      <c r="AQ391" s="17">
        <v>0.42433206920192501</v>
      </c>
      <c r="AR391" s="17">
        <v>0.37811190339755701</v>
      </c>
      <c r="AS391" s="17">
        <v>0.41596309123313902</v>
      </c>
      <c r="AT391" s="17">
        <v>0.40498467142639399</v>
      </c>
      <c r="AU391" s="17">
        <v>0.34985256540903498</v>
      </c>
      <c r="AV391" s="17">
        <v>0.39953860135281999</v>
      </c>
      <c r="AW391" s="17">
        <v>0.38844024173965402</v>
      </c>
      <c r="AX391" s="17">
        <v>0.37820015787121503</v>
      </c>
      <c r="AY391" s="17">
        <v>0.32980496562317302</v>
      </c>
      <c r="AZ391" s="17">
        <v>0.45561076062735401</v>
      </c>
      <c r="BA391" s="17">
        <v>0.40617438870727901</v>
      </c>
      <c r="BB391" s="17">
        <v>0.50784670945444899</v>
      </c>
      <c r="BC391" s="17"/>
      <c r="BD391" s="17">
        <v>0.40831397442648298</v>
      </c>
      <c r="BE391" s="17">
        <v>0.460680792286698</v>
      </c>
      <c r="BF391" s="17">
        <v>0.36110245753984899</v>
      </c>
      <c r="BG391" s="17"/>
      <c r="BH391" s="17">
        <v>0.41730673976931998</v>
      </c>
      <c r="BI391" s="17">
        <v>0.395064630470225</v>
      </c>
      <c r="BJ391" s="17">
        <v>0.40606512927877603</v>
      </c>
      <c r="BK391" s="17"/>
      <c r="BL391" s="17">
        <v>0.35926506498889799</v>
      </c>
      <c r="BM391" s="17">
        <v>0.41321482674786197</v>
      </c>
      <c r="BN391" s="17">
        <v>0.38601812312271999</v>
      </c>
      <c r="BO391" s="17"/>
      <c r="BP391" s="17">
        <v>0.44016567659155698</v>
      </c>
      <c r="BQ391" s="17">
        <v>0.37621594578895401</v>
      </c>
      <c r="BR391" s="17"/>
      <c r="BS391" s="17">
        <v>0.465579020922543</v>
      </c>
      <c r="BT391" s="17">
        <v>0.46230381933546599</v>
      </c>
      <c r="BU391" s="17">
        <v>0.39465275517024301</v>
      </c>
      <c r="BV391" s="17">
        <v>0.36995079577190498</v>
      </c>
      <c r="BW391" s="17"/>
      <c r="BX391" s="17">
        <v>0.42101901542584702</v>
      </c>
      <c r="BY391" s="17">
        <v>0.49955819885276498</v>
      </c>
      <c r="BZ391" s="17">
        <v>0.393265698026108</v>
      </c>
      <c r="CA391" s="17"/>
      <c r="CB391" s="17">
        <v>0.53453814233909103</v>
      </c>
      <c r="CC391" s="17">
        <v>0.55761143692410897</v>
      </c>
      <c r="CD391" s="17">
        <v>0.38513944019933399</v>
      </c>
      <c r="CE391" s="17">
        <v>0.32691394867237</v>
      </c>
      <c r="CF391" s="17">
        <v>0.39320154599639601</v>
      </c>
      <c r="CG391" s="17">
        <v>0.16874093064562801</v>
      </c>
      <c r="CH391" s="17"/>
      <c r="CI391" s="17">
        <v>0.35810987331913102</v>
      </c>
      <c r="CJ391" s="17">
        <v>0.50113620668644299</v>
      </c>
      <c r="CK391" s="17">
        <v>0.17448079762398699</v>
      </c>
      <c r="CL391" s="17">
        <v>0.41240347553677198</v>
      </c>
    </row>
    <row r="392" spans="2:90" x14ac:dyDescent="0.35">
      <c r="B392" t="s">
        <v>257</v>
      </c>
      <c r="C392" s="17">
        <v>0.36471182951710801</v>
      </c>
      <c r="D392" s="17">
        <v>0.34388187770183098</v>
      </c>
      <c r="E392" s="17">
        <v>0.38312863844870398</v>
      </c>
      <c r="F392" s="17"/>
      <c r="G392" s="17">
        <v>0.33539490238414699</v>
      </c>
      <c r="H392" s="17">
        <v>0.32270242732542498</v>
      </c>
      <c r="I392" s="17">
        <v>0.393278933897243</v>
      </c>
      <c r="J392" s="17">
        <v>0.36071689823257402</v>
      </c>
      <c r="K392" s="17">
        <v>0.36435894893309301</v>
      </c>
      <c r="L392" s="17">
        <v>0.37762918451378102</v>
      </c>
      <c r="M392" s="17">
        <v>0.37634534701351502</v>
      </c>
      <c r="N392" s="17">
        <v>0.36392318958490999</v>
      </c>
      <c r="O392" s="17">
        <v>0.385009014821729</v>
      </c>
      <c r="P392" s="17"/>
      <c r="Q392" s="17">
        <v>0.39159634233973201</v>
      </c>
      <c r="R392" s="17">
        <v>0.497710763728894</v>
      </c>
      <c r="S392" s="17">
        <v>0.35755630172256497</v>
      </c>
      <c r="T392" s="17">
        <v>0.35507836423518901</v>
      </c>
      <c r="U392" s="17"/>
      <c r="V392" s="17">
        <v>0.39856561152181003</v>
      </c>
      <c r="W392" s="17">
        <v>0.34608398300010901</v>
      </c>
      <c r="X392" s="17">
        <v>0.38581395471333602</v>
      </c>
      <c r="Y392" s="17">
        <v>0.29235041016965202</v>
      </c>
      <c r="Z392" s="17">
        <v>0.40879566744582502</v>
      </c>
      <c r="AA392" s="17">
        <v>0.35211442534192899</v>
      </c>
      <c r="AB392" s="17">
        <v>0.40366302369985901</v>
      </c>
      <c r="AC392" s="17">
        <v>0.35239418152773799</v>
      </c>
      <c r="AD392" s="17">
        <v>0.34087457270841598</v>
      </c>
      <c r="AE392" s="17"/>
      <c r="AF392" s="17">
        <v>0.34585700457222701</v>
      </c>
      <c r="AG392" s="17">
        <v>0.35930983386070497</v>
      </c>
      <c r="AH392" s="17">
        <v>0.41317867690211402</v>
      </c>
      <c r="AI392" s="17">
        <v>0.27707230228277602</v>
      </c>
      <c r="AJ392" s="17">
        <v>0.35525297964330899</v>
      </c>
      <c r="AK392" s="17">
        <v>0.38634854892544901</v>
      </c>
      <c r="AL392" s="17"/>
      <c r="AM392" s="17">
        <v>0.27992727683815999</v>
      </c>
      <c r="AN392" s="17">
        <v>0.36264796199656002</v>
      </c>
      <c r="AO392" s="17">
        <v>0.32002340388581801</v>
      </c>
      <c r="AP392" s="17">
        <v>0.38189622790773098</v>
      </c>
      <c r="AQ392" s="17">
        <v>0.37344033524357001</v>
      </c>
      <c r="AR392" s="17">
        <v>0.318806995212011</v>
      </c>
      <c r="AS392" s="17">
        <v>0.35512588763785602</v>
      </c>
      <c r="AT392" s="17">
        <v>0.327174714619128</v>
      </c>
      <c r="AU392" s="17">
        <v>0.364660424480303</v>
      </c>
      <c r="AV392" s="17">
        <v>0.44324566166623902</v>
      </c>
      <c r="AW392" s="17">
        <v>0.308710007952473</v>
      </c>
      <c r="AX392" s="17">
        <v>0.34272629871219901</v>
      </c>
      <c r="AY392" s="17">
        <v>0.334083307419209</v>
      </c>
      <c r="AZ392" s="17">
        <v>0.51659054159693896</v>
      </c>
      <c r="BA392" s="17">
        <v>0.35776102832414702</v>
      </c>
      <c r="BB392" s="17">
        <v>0.42729775686256599</v>
      </c>
      <c r="BC392" s="17"/>
      <c r="BD392" s="17">
        <v>0.37369080988807302</v>
      </c>
      <c r="BE392" s="17">
        <v>0.35210527259293201</v>
      </c>
      <c r="BF392" s="17">
        <v>0.37944993206948802</v>
      </c>
      <c r="BG392" s="17"/>
      <c r="BH392" s="17">
        <v>0.39954904564275101</v>
      </c>
      <c r="BI392" s="17">
        <v>0.32822404550224499</v>
      </c>
      <c r="BJ392" s="17">
        <v>0.25793102271326201</v>
      </c>
      <c r="BK392" s="17"/>
      <c r="BL392" s="17">
        <v>0.32869749694745598</v>
      </c>
      <c r="BM392" s="17">
        <v>0.39151873477730598</v>
      </c>
      <c r="BN392" s="17">
        <v>0.412792412058892</v>
      </c>
      <c r="BO392" s="17"/>
      <c r="BP392" s="17">
        <v>0.36888244269512399</v>
      </c>
      <c r="BQ392" s="17">
        <v>0.36065352346799801</v>
      </c>
      <c r="BR392" s="17"/>
      <c r="BS392" s="17">
        <v>0.41442142624529998</v>
      </c>
      <c r="BT392" s="17">
        <v>0.39981921806744403</v>
      </c>
      <c r="BU392" s="17">
        <v>0.37493865538544202</v>
      </c>
      <c r="BV392" s="17">
        <v>0.33120121113566398</v>
      </c>
      <c r="BW392" s="17"/>
      <c r="BX392" s="17">
        <v>0.44085331020493701</v>
      </c>
      <c r="BY392" s="17">
        <v>0.40973842094349999</v>
      </c>
      <c r="BZ392" s="17">
        <v>0.35440170950942401</v>
      </c>
      <c r="CA392" s="17"/>
      <c r="CB392" s="17">
        <v>0.43885236121188198</v>
      </c>
      <c r="CC392" s="17">
        <v>0.354502224535935</v>
      </c>
      <c r="CD392" s="17">
        <v>0.365186802873811</v>
      </c>
      <c r="CE392" s="17">
        <v>0.37795596378506402</v>
      </c>
      <c r="CF392" s="17">
        <v>0.42711186798199502</v>
      </c>
      <c r="CG392" s="17">
        <v>0.21942341958933301</v>
      </c>
      <c r="CH392" s="17"/>
      <c r="CI392" s="17">
        <v>0.29424782311936099</v>
      </c>
      <c r="CJ392" s="17">
        <v>0.44549438169314198</v>
      </c>
      <c r="CK392" s="17">
        <v>0.24538183226958099</v>
      </c>
      <c r="CL392" s="17">
        <v>0.36463813364050102</v>
      </c>
    </row>
    <row r="393" spans="2:90" x14ac:dyDescent="0.35">
      <c r="B393" t="s">
        <v>258</v>
      </c>
      <c r="C393" s="17">
        <v>0.358835970304</v>
      </c>
      <c r="D393" s="17">
        <v>0.34129309266337898</v>
      </c>
      <c r="E393" s="17">
        <v>0.37426305501833501</v>
      </c>
      <c r="F393" s="17"/>
      <c r="G393" s="17">
        <v>0.34975240673339397</v>
      </c>
      <c r="H393" s="17">
        <v>0.37342773786573202</v>
      </c>
      <c r="I393" s="17">
        <v>0.37943430990061799</v>
      </c>
      <c r="J393" s="17">
        <v>0.33192085735536803</v>
      </c>
      <c r="K393" s="17">
        <v>0.371866025569625</v>
      </c>
      <c r="L393" s="17">
        <v>0.36398187528779402</v>
      </c>
      <c r="M393" s="17">
        <v>0.39004812850248799</v>
      </c>
      <c r="N393" s="17">
        <v>0.34914604050255199</v>
      </c>
      <c r="O393" s="17">
        <v>0.323208828996079</v>
      </c>
      <c r="P393" s="17"/>
      <c r="Q393" s="17">
        <v>0.34638036339323602</v>
      </c>
      <c r="R393" s="17">
        <v>0.39469425918454898</v>
      </c>
      <c r="S393" s="17">
        <v>0.410449295453515</v>
      </c>
      <c r="T393" s="17">
        <v>0.35566403983808198</v>
      </c>
      <c r="U393" s="17"/>
      <c r="V393" s="17">
        <v>0.36332573571800802</v>
      </c>
      <c r="W393" s="17">
        <v>0.37640758278702802</v>
      </c>
      <c r="X393" s="17">
        <v>0.388248906450957</v>
      </c>
      <c r="Y393" s="17">
        <v>0.33768133785549898</v>
      </c>
      <c r="Z393" s="17">
        <v>0.37308300106642101</v>
      </c>
      <c r="AA393" s="17">
        <v>0.34203800059886003</v>
      </c>
      <c r="AB393" s="17">
        <v>0.359757278950259</v>
      </c>
      <c r="AC393" s="17">
        <v>0.30415323861531901</v>
      </c>
      <c r="AD393" s="17">
        <v>0.34851479791239198</v>
      </c>
      <c r="AE393" s="17"/>
      <c r="AF393" s="17">
        <v>0.346438706218266</v>
      </c>
      <c r="AG393" s="17">
        <v>0.39272443381733302</v>
      </c>
      <c r="AH393" s="17">
        <v>0.41696147721210503</v>
      </c>
      <c r="AI393" s="17">
        <v>0.30946530036957198</v>
      </c>
      <c r="AJ393" s="17">
        <v>0.319216184123983</v>
      </c>
      <c r="AK393" s="17">
        <v>0.36426873873869398</v>
      </c>
      <c r="AL393" s="17"/>
      <c r="AM393" s="17">
        <v>0.22808026687292801</v>
      </c>
      <c r="AN393" s="17">
        <v>0.315879341839917</v>
      </c>
      <c r="AO393" s="17">
        <v>0.41261467217988301</v>
      </c>
      <c r="AP393" s="17">
        <v>0.32801556230795598</v>
      </c>
      <c r="AQ393" s="17">
        <v>0.328453132706094</v>
      </c>
      <c r="AR393" s="17">
        <v>0.33020554681375702</v>
      </c>
      <c r="AS393" s="17">
        <v>0.35613116570830999</v>
      </c>
      <c r="AT393" s="17">
        <v>0.29322560888992599</v>
      </c>
      <c r="AU393" s="17">
        <v>0.36421934496469699</v>
      </c>
      <c r="AV393" s="17">
        <v>0.37812197654824398</v>
      </c>
      <c r="AW393" s="17">
        <v>0.33996384147697201</v>
      </c>
      <c r="AX393" s="17">
        <v>0.31225040903109003</v>
      </c>
      <c r="AY393" s="17">
        <v>0.42495390655111998</v>
      </c>
      <c r="AZ393" s="17">
        <v>0.49464397947490002</v>
      </c>
      <c r="BA393" s="17">
        <v>0.340025638094965</v>
      </c>
      <c r="BB393" s="17">
        <v>0.36872585689412801</v>
      </c>
      <c r="BC393" s="17"/>
      <c r="BD393" s="17">
        <v>0.366270780362356</v>
      </c>
      <c r="BE393" s="17">
        <v>0.35128283247037601</v>
      </c>
      <c r="BF393" s="17">
        <v>0.36685509812571598</v>
      </c>
      <c r="BG393" s="17"/>
      <c r="BH393" s="17">
        <v>0.385573685791542</v>
      </c>
      <c r="BI393" s="17">
        <v>0.34065288991808301</v>
      </c>
      <c r="BJ393" s="17">
        <v>0.28795876527534398</v>
      </c>
      <c r="BK393" s="17"/>
      <c r="BL393" s="17">
        <v>0.32614535789925903</v>
      </c>
      <c r="BM393" s="17">
        <v>0.36592832612859999</v>
      </c>
      <c r="BN393" s="17">
        <v>0.32496869534338702</v>
      </c>
      <c r="BO393" s="17"/>
      <c r="BP393" s="17">
        <v>0.35873870572491501</v>
      </c>
      <c r="BQ393" s="17">
        <v>0.349766000739268</v>
      </c>
      <c r="BR393" s="17"/>
      <c r="BS393" s="17">
        <v>0.36872823942462601</v>
      </c>
      <c r="BT393" s="17">
        <v>0.37372405984727403</v>
      </c>
      <c r="BU393" s="17">
        <v>0.373734656303012</v>
      </c>
      <c r="BV393" s="17">
        <v>0.33896416118588202</v>
      </c>
      <c r="BW393" s="17"/>
      <c r="BX393" s="17">
        <v>0.39213782374957101</v>
      </c>
      <c r="BY393" s="17">
        <v>0.34503802879901402</v>
      </c>
      <c r="BZ393" s="17">
        <v>0.35638469409571799</v>
      </c>
      <c r="CA393" s="17"/>
      <c r="CB393" s="17">
        <v>0.42923385443763301</v>
      </c>
      <c r="CC393" s="17">
        <v>0.37344801417402601</v>
      </c>
      <c r="CD393" s="17">
        <v>0.37536485226907002</v>
      </c>
      <c r="CE393" s="17">
        <v>0.37689848044305402</v>
      </c>
      <c r="CF393" s="17">
        <v>0.36584339843458902</v>
      </c>
      <c r="CG393" s="17">
        <v>0.20610380096282599</v>
      </c>
      <c r="CH393" s="17"/>
      <c r="CI393" s="17">
        <v>0.29781556280261001</v>
      </c>
      <c r="CJ393" s="17">
        <v>0.40669999572839499</v>
      </c>
      <c r="CK393" s="17">
        <v>0.23469893752793</v>
      </c>
      <c r="CL393" s="17">
        <v>0.37733788439129801</v>
      </c>
    </row>
    <row r="394" spans="2:90" x14ac:dyDescent="0.35">
      <c r="B394" t="s">
        <v>259</v>
      </c>
      <c r="C394" s="17">
        <v>0.357669651466685</v>
      </c>
      <c r="D394" s="17">
        <v>0.33591832534105298</v>
      </c>
      <c r="E394" s="17">
        <v>0.37725987441168801</v>
      </c>
      <c r="F394" s="17"/>
      <c r="G394" s="17">
        <v>0.39739896515175899</v>
      </c>
      <c r="H394" s="17">
        <v>0.42644445711213802</v>
      </c>
      <c r="I394" s="17">
        <v>0.30760348358552098</v>
      </c>
      <c r="J394" s="17">
        <v>0.35201436976783801</v>
      </c>
      <c r="K394" s="17">
        <v>0.33890338112784602</v>
      </c>
      <c r="L394" s="17">
        <v>0.36792448993999299</v>
      </c>
      <c r="M394" s="17">
        <v>0.39360742113865899</v>
      </c>
      <c r="N394" s="17">
        <v>0.316143059830929</v>
      </c>
      <c r="O394" s="17">
        <v>0.32287862961560698</v>
      </c>
      <c r="P394" s="17"/>
      <c r="Q394" s="17">
        <v>0.37409881049911498</v>
      </c>
      <c r="R394" s="17">
        <v>0.39488994624199197</v>
      </c>
      <c r="S394" s="17">
        <v>0.35362753443502698</v>
      </c>
      <c r="T394" s="17">
        <v>0.35463293440405202</v>
      </c>
      <c r="U394" s="17"/>
      <c r="V394" s="17">
        <v>0.35452701753546501</v>
      </c>
      <c r="W394" s="17">
        <v>0.38813374712250798</v>
      </c>
      <c r="X394" s="17">
        <v>0.37241547084645199</v>
      </c>
      <c r="Y394" s="17">
        <v>0.36144478268616598</v>
      </c>
      <c r="Z394" s="17">
        <v>0.32948277843236601</v>
      </c>
      <c r="AA394" s="17">
        <v>0.30552038544271098</v>
      </c>
      <c r="AB394" s="17">
        <v>0.352635324649756</v>
      </c>
      <c r="AC394" s="17">
        <v>0.36668960266853101</v>
      </c>
      <c r="AD394" s="17">
        <v>0.37433712507254502</v>
      </c>
      <c r="AE394" s="17"/>
      <c r="AF394" s="17">
        <v>0.361603664633524</v>
      </c>
      <c r="AG394" s="17">
        <v>0.31672949567074998</v>
      </c>
      <c r="AH394" s="17">
        <v>0.43308087347518698</v>
      </c>
      <c r="AI394" s="17">
        <v>0.33684027168158898</v>
      </c>
      <c r="AJ394" s="17">
        <v>0.36613153281810701</v>
      </c>
      <c r="AK394" s="17">
        <v>0.35570487301005199</v>
      </c>
      <c r="AL394" s="17"/>
      <c r="AM394" s="17">
        <v>0.29005806851768101</v>
      </c>
      <c r="AN394" s="17">
        <v>0.25932825393665998</v>
      </c>
      <c r="AO394" s="17">
        <v>0.361198209306271</v>
      </c>
      <c r="AP394" s="17">
        <v>0.31451795347166001</v>
      </c>
      <c r="AQ394" s="17">
        <v>0.33549034626687402</v>
      </c>
      <c r="AR394" s="17">
        <v>0.353874345489607</v>
      </c>
      <c r="AS394" s="17">
        <v>0.42912625909415397</v>
      </c>
      <c r="AT394" s="17">
        <v>0.31545960430658199</v>
      </c>
      <c r="AU394" s="17">
        <v>0.36181296586674999</v>
      </c>
      <c r="AV394" s="17">
        <v>0.36114151858462401</v>
      </c>
      <c r="AW394" s="17">
        <v>0.30397705185161</v>
      </c>
      <c r="AX394" s="17">
        <v>0.325378778825271</v>
      </c>
      <c r="AY394" s="17">
        <v>0.340869929143641</v>
      </c>
      <c r="AZ394" s="17">
        <v>0.45395991904948901</v>
      </c>
      <c r="BA394" s="17">
        <v>0.34828829647792398</v>
      </c>
      <c r="BB394" s="17">
        <v>0.48109824701070603</v>
      </c>
      <c r="BC394" s="17"/>
      <c r="BD394" s="17">
        <v>0.36570337691120802</v>
      </c>
      <c r="BE394" s="17">
        <v>0.37747543605613398</v>
      </c>
      <c r="BF394" s="17">
        <v>0.34410865906344001</v>
      </c>
      <c r="BG394" s="17"/>
      <c r="BH394" s="17">
        <v>0.37137435384591599</v>
      </c>
      <c r="BI394" s="17">
        <v>0.38954767622381098</v>
      </c>
      <c r="BJ394" s="17">
        <v>0.310742912401134</v>
      </c>
      <c r="BK394" s="17"/>
      <c r="BL394" s="17">
        <v>0.296203458006358</v>
      </c>
      <c r="BM394" s="17">
        <v>0.39212698516825401</v>
      </c>
      <c r="BN394" s="17">
        <v>0.37202840292021799</v>
      </c>
      <c r="BO394" s="17"/>
      <c r="BP394" s="17">
        <v>0.38875323027034597</v>
      </c>
      <c r="BQ394" s="17">
        <v>0.33803598828392301</v>
      </c>
      <c r="BR394" s="17"/>
      <c r="BS394" s="17">
        <v>0.42363864788044298</v>
      </c>
      <c r="BT394" s="17">
        <v>0.38909333071628299</v>
      </c>
      <c r="BU394" s="17">
        <v>0.35154086256346601</v>
      </c>
      <c r="BV394" s="17">
        <v>0.339033001616242</v>
      </c>
      <c r="BW394" s="17"/>
      <c r="BX394" s="17">
        <v>0.398751789979789</v>
      </c>
      <c r="BY394" s="17">
        <v>0.41703034804709099</v>
      </c>
      <c r="BZ394" s="17">
        <v>0.34995197198447398</v>
      </c>
      <c r="CA394" s="17"/>
      <c r="CB394" s="17">
        <v>0.43436985173659298</v>
      </c>
      <c r="CC394" s="17">
        <v>0.49420309034954002</v>
      </c>
      <c r="CD394" s="17">
        <v>0.263289513887351</v>
      </c>
      <c r="CE394" s="17">
        <v>0.35670494462631802</v>
      </c>
      <c r="CF394" s="17">
        <v>0.44870207057113998</v>
      </c>
      <c r="CG394" s="17">
        <v>0.16822184675949201</v>
      </c>
      <c r="CH394" s="17"/>
      <c r="CI394" s="17">
        <v>0.36499486831387901</v>
      </c>
      <c r="CJ394" s="17">
        <v>0.42121188981719698</v>
      </c>
      <c r="CK394" s="17">
        <v>0.15332142634950299</v>
      </c>
      <c r="CL394" s="17">
        <v>0.37294118749111799</v>
      </c>
    </row>
    <row r="395" spans="2:90" x14ac:dyDescent="0.35">
      <c r="B395" t="s">
        <v>260</v>
      </c>
      <c r="C395" s="17">
        <v>0.34611848394198202</v>
      </c>
      <c r="D395" s="17">
        <v>0.32111416038826102</v>
      </c>
      <c r="E395" s="17">
        <v>0.36849325782285203</v>
      </c>
      <c r="F395" s="17"/>
      <c r="G395" s="17">
        <v>0.35933216702800802</v>
      </c>
      <c r="H395" s="17">
        <v>0.33394823077580399</v>
      </c>
      <c r="I395" s="17">
        <v>0.34010975943530303</v>
      </c>
      <c r="J395" s="17">
        <v>0.41856638457150103</v>
      </c>
      <c r="K395" s="17">
        <v>0.34463786688773301</v>
      </c>
      <c r="L395" s="17">
        <v>0.34156144532715899</v>
      </c>
      <c r="M395" s="17">
        <v>0.34717159225163002</v>
      </c>
      <c r="N395" s="17">
        <v>0.33805046940031203</v>
      </c>
      <c r="O395" s="17">
        <v>0.29804955689774398</v>
      </c>
      <c r="P395" s="17"/>
      <c r="Q395" s="17">
        <v>0.36558319696742297</v>
      </c>
      <c r="R395" s="17">
        <v>0.35917947666812</v>
      </c>
      <c r="S395" s="17">
        <v>0.32206596179276697</v>
      </c>
      <c r="T395" s="17">
        <v>0.34534913286209801</v>
      </c>
      <c r="U395" s="17"/>
      <c r="V395" s="17">
        <v>0.30365661482753198</v>
      </c>
      <c r="W395" s="17">
        <v>0.36779202337390898</v>
      </c>
      <c r="X395" s="17">
        <v>0.41102071049135103</v>
      </c>
      <c r="Y395" s="17">
        <v>0.36488607227818398</v>
      </c>
      <c r="Z395" s="17">
        <v>0.33351472662100501</v>
      </c>
      <c r="AA395" s="17">
        <v>0.32142317360603601</v>
      </c>
      <c r="AB395" s="17">
        <v>0.31841959201800202</v>
      </c>
      <c r="AC395" s="17">
        <v>0.31260553826874099</v>
      </c>
      <c r="AD395" s="17">
        <v>0.37068582144367401</v>
      </c>
      <c r="AE395" s="17"/>
      <c r="AF395" s="17">
        <v>0.35072363244204402</v>
      </c>
      <c r="AG395" s="17">
        <v>0.350233936708581</v>
      </c>
      <c r="AH395" s="17">
        <v>0.37113371133047002</v>
      </c>
      <c r="AI395" s="17">
        <v>0.29200103734887101</v>
      </c>
      <c r="AJ395" s="17">
        <v>0.34955117788837198</v>
      </c>
      <c r="AK395" s="17">
        <v>0.33998140850422698</v>
      </c>
      <c r="AL395" s="17"/>
      <c r="AM395" s="17">
        <v>0.27414322839300598</v>
      </c>
      <c r="AN395" s="17">
        <v>0.34525572880530803</v>
      </c>
      <c r="AO395" s="17">
        <v>0.294162397209287</v>
      </c>
      <c r="AP395" s="17">
        <v>0.31450907361948499</v>
      </c>
      <c r="AQ395" s="17">
        <v>0.33105132300361401</v>
      </c>
      <c r="AR395" s="17">
        <v>0.352929790362569</v>
      </c>
      <c r="AS395" s="17">
        <v>0.36631716952305199</v>
      </c>
      <c r="AT395" s="17">
        <v>0.23412255864574499</v>
      </c>
      <c r="AU395" s="17">
        <v>0.31415526177729902</v>
      </c>
      <c r="AV395" s="17">
        <v>0.448061276006536</v>
      </c>
      <c r="AW395" s="17">
        <v>0.34174583763751198</v>
      </c>
      <c r="AX395" s="17">
        <v>0.39305806359100998</v>
      </c>
      <c r="AY395" s="17">
        <v>0.35239725427116803</v>
      </c>
      <c r="AZ395" s="17">
        <v>0.29996315800569001</v>
      </c>
      <c r="BA395" s="17">
        <v>0.30599174207095597</v>
      </c>
      <c r="BB395" s="17">
        <v>0.41092429788107399</v>
      </c>
      <c r="BC395" s="17"/>
      <c r="BD395" s="17">
        <v>0.35947435400692102</v>
      </c>
      <c r="BE395" s="17">
        <v>0.34882034095069803</v>
      </c>
      <c r="BF395" s="17">
        <v>0.33914286600481103</v>
      </c>
      <c r="BG395" s="17"/>
      <c r="BH395" s="17">
        <v>0.36688392608461501</v>
      </c>
      <c r="BI395" s="17">
        <v>0.33532757723621798</v>
      </c>
      <c r="BJ395" s="17">
        <v>0.284222546944502</v>
      </c>
      <c r="BK395" s="17"/>
      <c r="BL395" s="17">
        <v>0.35337582938469903</v>
      </c>
      <c r="BM395" s="17">
        <v>0.34509042282775998</v>
      </c>
      <c r="BN395" s="17">
        <v>0.35074342743432002</v>
      </c>
      <c r="BO395" s="17"/>
      <c r="BP395" s="17">
        <v>0.35956678322922903</v>
      </c>
      <c r="BQ395" s="17">
        <v>0.33261449689371703</v>
      </c>
      <c r="BR395" s="17"/>
      <c r="BS395" s="17">
        <v>0.37610901342884401</v>
      </c>
      <c r="BT395" s="17">
        <v>0.36191965375895102</v>
      </c>
      <c r="BU395" s="17">
        <v>0.32373131102393199</v>
      </c>
      <c r="BV395" s="17">
        <v>0.360096510998695</v>
      </c>
      <c r="BW395" s="17"/>
      <c r="BX395" s="17">
        <v>0.400156907007087</v>
      </c>
      <c r="BY395" s="17">
        <v>0.37175797460910398</v>
      </c>
      <c r="BZ395" s="17">
        <v>0.33918942407586899</v>
      </c>
      <c r="CA395" s="17"/>
      <c r="CB395" s="17">
        <v>0.40956879317612899</v>
      </c>
      <c r="CC395" s="17">
        <v>0.35446878789464797</v>
      </c>
      <c r="CD395" s="17">
        <v>0.31839588066383701</v>
      </c>
      <c r="CE395" s="17">
        <v>0.39052766365046898</v>
      </c>
      <c r="CF395" s="17">
        <v>0.41137844075833002</v>
      </c>
      <c r="CG395" s="17">
        <v>0.19650626130722501</v>
      </c>
      <c r="CH395" s="17"/>
      <c r="CI395" s="17">
        <v>0.25230778544364502</v>
      </c>
      <c r="CJ395" s="17">
        <v>0.39830849484076097</v>
      </c>
      <c r="CK395" s="17">
        <v>0.22534405537143301</v>
      </c>
      <c r="CL395" s="17">
        <v>0.36853048439057001</v>
      </c>
    </row>
    <row r="396" spans="2:90" x14ac:dyDescent="0.35">
      <c r="B396" t="s">
        <v>261</v>
      </c>
      <c r="C396" s="17">
        <v>0.33335329965861998</v>
      </c>
      <c r="D396" s="17">
        <v>0.34666218933737197</v>
      </c>
      <c r="E396" s="17">
        <v>0.32095135044961598</v>
      </c>
      <c r="F396" s="17"/>
      <c r="G396" s="17">
        <v>0.40744691263322202</v>
      </c>
      <c r="H396" s="17">
        <v>0.41301978729065703</v>
      </c>
      <c r="I396" s="17">
        <v>0.27585310861108597</v>
      </c>
      <c r="J396" s="17">
        <v>0.296509491508474</v>
      </c>
      <c r="K396" s="17">
        <v>0.31918941531858602</v>
      </c>
      <c r="L396" s="17">
        <v>0.33776300862358699</v>
      </c>
      <c r="M396" s="17">
        <v>0.36362496451396198</v>
      </c>
      <c r="N396" s="17">
        <v>0.303583895606238</v>
      </c>
      <c r="O396" s="17">
        <v>0.28778790479418498</v>
      </c>
      <c r="P396" s="17"/>
      <c r="Q396" s="17">
        <v>0.34724133115007</v>
      </c>
      <c r="R396" s="17">
        <v>0.33291999319826499</v>
      </c>
      <c r="S396" s="17">
        <v>0.30738485256864401</v>
      </c>
      <c r="T396" s="17">
        <v>0.33444467268227002</v>
      </c>
      <c r="U396" s="17"/>
      <c r="V396" s="17">
        <v>0.29512932111217099</v>
      </c>
      <c r="W396" s="17">
        <v>0.35488265619014803</v>
      </c>
      <c r="X396" s="17">
        <v>0.37777831452474597</v>
      </c>
      <c r="Y396" s="17">
        <v>0.33678866509787098</v>
      </c>
      <c r="Z396" s="17">
        <v>0.346010655507138</v>
      </c>
      <c r="AA396" s="17">
        <v>0.31725736078097899</v>
      </c>
      <c r="AB396" s="17">
        <v>0.31726324924789001</v>
      </c>
      <c r="AC396" s="17">
        <v>0.31617236081723399</v>
      </c>
      <c r="AD396" s="17">
        <v>0.34198022985613302</v>
      </c>
      <c r="AE396" s="17"/>
      <c r="AF396" s="17">
        <v>0.31263496075453301</v>
      </c>
      <c r="AG396" s="17">
        <v>0.304799637213998</v>
      </c>
      <c r="AH396" s="17">
        <v>0.35674105899255798</v>
      </c>
      <c r="AI396" s="17">
        <v>0.35963221989736199</v>
      </c>
      <c r="AJ396" s="17">
        <v>0.355132514388315</v>
      </c>
      <c r="AK396" s="17">
        <v>0.340686188497066</v>
      </c>
      <c r="AL396" s="17"/>
      <c r="AM396" s="17">
        <v>0.20966869048287101</v>
      </c>
      <c r="AN396" s="17">
        <v>0.25649042169535102</v>
      </c>
      <c r="AO396" s="17">
        <v>0.21711692899958701</v>
      </c>
      <c r="AP396" s="17">
        <v>0.24328558915853299</v>
      </c>
      <c r="AQ396" s="17">
        <v>0.30494153889951298</v>
      </c>
      <c r="AR396" s="17">
        <v>0.38243761446454999</v>
      </c>
      <c r="AS396" s="17">
        <v>0.35456218445527599</v>
      </c>
      <c r="AT396" s="17">
        <v>0.32134444749882202</v>
      </c>
      <c r="AU396" s="17">
        <v>0.44503613595497099</v>
      </c>
      <c r="AV396" s="17">
        <v>0.35070849386741498</v>
      </c>
      <c r="AW396" s="17">
        <v>0.36076754714142201</v>
      </c>
      <c r="AX396" s="17">
        <v>0.35145608303576198</v>
      </c>
      <c r="AY396" s="17">
        <v>0.36164526137504899</v>
      </c>
      <c r="AZ396" s="17">
        <v>0.495803284593477</v>
      </c>
      <c r="BA396" s="17">
        <v>0.40789714186764697</v>
      </c>
      <c r="BB396" s="17">
        <v>0.40575429179762101</v>
      </c>
      <c r="BC396" s="17"/>
      <c r="BD396" s="17">
        <v>0.35506753062965901</v>
      </c>
      <c r="BE396" s="17">
        <v>0.350398604644655</v>
      </c>
      <c r="BF396" s="17">
        <v>0.308319323676912</v>
      </c>
      <c r="BG396" s="17"/>
      <c r="BH396" s="17">
        <v>0.35142469774616097</v>
      </c>
      <c r="BI396" s="17">
        <v>0.355346131926495</v>
      </c>
      <c r="BJ396" s="17">
        <v>0.35023962479175202</v>
      </c>
      <c r="BK396" s="17"/>
      <c r="BL396" s="17">
        <v>0.351115992335298</v>
      </c>
      <c r="BM396" s="17">
        <v>0.363115649098325</v>
      </c>
      <c r="BN396" s="17">
        <v>0.37209590723632102</v>
      </c>
      <c r="BO396" s="17"/>
      <c r="BP396" s="17">
        <v>0.37503378740457899</v>
      </c>
      <c r="BQ396" s="17">
        <v>0.31633658032561301</v>
      </c>
      <c r="BR396" s="17"/>
      <c r="BS396" s="17">
        <v>0.30740623350023499</v>
      </c>
      <c r="BT396" s="17">
        <v>0.298816758950669</v>
      </c>
      <c r="BU396" s="17">
        <v>0.34053284271941398</v>
      </c>
      <c r="BV396" s="17">
        <v>0.36198130337428502</v>
      </c>
      <c r="BW396" s="17"/>
      <c r="BX396" s="17">
        <v>0.389238134438747</v>
      </c>
      <c r="BY396" s="17">
        <v>0.372637712921356</v>
      </c>
      <c r="BZ396" s="17">
        <v>0.325402833627778</v>
      </c>
      <c r="CA396" s="17"/>
      <c r="CB396" s="17">
        <v>0.29186493180902701</v>
      </c>
      <c r="CC396" s="17">
        <v>0.411199858296948</v>
      </c>
      <c r="CD396" s="17">
        <v>0.30328242760098101</v>
      </c>
      <c r="CE396" s="17">
        <v>0.42979155088110998</v>
      </c>
      <c r="CF396" s="17">
        <v>0.362727667169432</v>
      </c>
      <c r="CG396" s="17">
        <v>0.20503489987016399</v>
      </c>
      <c r="CH396" s="17"/>
      <c r="CI396" s="17">
        <v>0.32576642100014402</v>
      </c>
      <c r="CJ396" s="17">
        <v>0.38763131325018402</v>
      </c>
      <c r="CK396" s="17">
        <v>0.18344863264080599</v>
      </c>
      <c r="CL396" s="17">
        <v>0.34294307800513801</v>
      </c>
    </row>
    <row r="397" spans="2:90" x14ac:dyDescent="0.35">
      <c r="B397" t="s">
        <v>262</v>
      </c>
      <c r="C397" s="17">
        <v>0.31612286852528199</v>
      </c>
      <c r="D397" s="17">
        <v>0.306531064021969</v>
      </c>
      <c r="E397" s="17">
        <v>0.32657206771096098</v>
      </c>
      <c r="F397" s="17"/>
      <c r="G397" s="17">
        <v>0.331492523128811</v>
      </c>
      <c r="H397" s="17">
        <v>0.351660813857955</v>
      </c>
      <c r="I397" s="17">
        <v>0.294879764214318</v>
      </c>
      <c r="J397" s="17">
        <v>0.26468684478739102</v>
      </c>
      <c r="K397" s="17">
        <v>0.33058930848078599</v>
      </c>
      <c r="L397" s="17">
        <v>0.34550998068517402</v>
      </c>
      <c r="M397" s="17">
        <v>0.34760711717457399</v>
      </c>
      <c r="N397" s="17">
        <v>0.27484699203581803</v>
      </c>
      <c r="O397" s="17">
        <v>0.30503830509593599</v>
      </c>
      <c r="P397" s="17"/>
      <c r="Q397" s="17">
        <v>0.35182927618325499</v>
      </c>
      <c r="R397" s="17">
        <v>0.34329576592621402</v>
      </c>
      <c r="S397" s="17">
        <v>0.31440585849524399</v>
      </c>
      <c r="T397" s="17">
        <v>0.31180285705287297</v>
      </c>
      <c r="U397" s="17"/>
      <c r="V397" s="17">
        <v>0.28085258288482801</v>
      </c>
      <c r="W397" s="17">
        <v>0.36533553627850901</v>
      </c>
      <c r="X397" s="17">
        <v>0.31172823067730099</v>
      </c>
      <c r="Y397" s="17">
        <v>0.29172923557882202</v>
      </c>
      <c r="Z397" s="17">
        <v>0.32494450088129001</v>
      </c>
      <c r="AA397" s="17">
        <v>0.29759705012918303</v>
      </c>
      <c r="AB397" s="17">
        <v>0.31917075987557803</v>
      </c>
      <c r="AC397" s="17">
        <v>0.299077697896937</v>
      </c>
      <c r="AD397" s="17">
        <v>0.33602687213329802</v>
      </c>
      <c r="AE397" s="17"/>
      <c r="AF397" s="17">
        <v>0.290122143655061</v>
      </c>
      <c r="AG397" s="17">
        <v>0.26732057933371001</v>
      </c>
      <c r="AH397" s="17">
        <v>0.362206679349933</v>
      </c>
      <c r="AI397" s="17">
        <v>0.22459421876473401</v>
      </c>
      <c r="AJ397" s="17">
        <v>0.350265047917803</v>
      </c>
      <c r="AK397" s="17">
        <v>0.34096637538638602</v>
      </c>
      <c r="AL397" s="17"/>
      <c r="AM397" s="17">
        <v>0.25784781145511798</v>
      </c>
      <c r="AN397" s="17">
        <v>0.246663165871291</v>
      </c>
      <c r="AO397" s="17">
        <v>0.196545033297888</v>
      </c>
      <c r="AP397" s="17">
        <v>0.24463110356732801</v>
      </c>
      <c r="AQ397" s="17">
        <v>0.32778869540780498</v>
      </c>
      <c r="AR397" s="17">
        <v>0.288661599851745</v>
      </c>
      <c r="AS397" s="17">
        <v>0.320567194914398</v>
      </c>
      <c r="AT397" s="17">
        <v>0.31719034516452699</v>
      </c>
      <c r="AU397" s="17">
        <v>0.320725161581632</v>
      </c>
      <c r="AV397" s="17">
        <v>0.397202298318097</v>
      </c>
      <c r="AW397" s="17">
        <v>0.33785261387523802</v>
      </c>
      <c r="AX397" s="17">
        <v>0.28195481460167798</v>
      </c>
      <c r="AY397" s="17">
        <v>0.37758253753410398</v>
      </c>
      <c r="AZ397" s="17">
        <v>0.430859235605696</v>
      </c>
      <c r="BA397" s="17">
        <v>0.40026528046487803</v>
      </c>
      <c r="BB397" s="17">
        <v>0.47596639890027698</v>
      </c>
      <c r="BC397" s="17"/>
      <c r="BD397" s="17">
        <v>0.35627319930651802</v>
      </c>
      <c r="BE397" s="17">
        <v>0.31248128526494501</v>
      </c>
      <c r="BF397" s="17">
        <v>0.29220123463717201</v>
      </c>
      <c r="BG397" s="17"/>
      <c r="BH397" s="17">
        <v>0.32773142332272098</v>
      </c>
      <c r="BI397" s="17">
        <v>0.34544521737888501</v>
      </c>
      <c r="BJ397" s="17">
        <v>0.30328631603075901</v>
      </c>
      <c r="BK397" s="17"/>
      <c r="BL397" s="17">
        <v>0.24808684943270501</v>
      </c>
      <c r="BM397" s="17">
        <v>0.38383560719427401</v>
      </c>
      <c r="BN397" s="17">
        <v>0.33366893716403501</v>
      </c>
      <c r="BO397" s="17"/>
      <c r="BP397" s="17">
        <v>0.34284609529794302</v>
      </c>
      <c r="BQ397" s="17">
        <v>0.28665538857120398</v>
      </c>
      <c r="BR397" s="17"/>
      <c r="BS397" s="17">
        <v>0.33108530159518201</v>
      </c>
      <c r="BT397" s="17">
        <v>0.35197340261321403</v>
      </c>
      <c r="BU397" s="17">
        <v>0.29822231716290198</v>
      </c>
      <c r="BV397" s="17">
        <v>0.31176298492374199</v>
      </c>
      <c r="BW397" s="17"/>
      <c r="BX397" s="17">
        <v>0.336451340215629</v>
      </c>
      <c r="BY397" s="17">
        <v>0.39353094348635398</v>
      </c>
      <c r="BZ397" s="17">
        <v>0.30935220610938302</v>
      </c>
      <c r="CA397" s="17"/>
      <c r="CB397" s="17">
        <v>0.35236241371425597</v>
      </c>
      <c r="CC397" s="17">
        <v>0.43243439336581602</v>
      </c>
      <c r="CD397" s="17">
        <v>0.22597132278335</v>
      </c>
      <c r="CE397" s="17">
        <v>0.34283846564540899</v>
      </c>
      <c r="CF397" s="17">
        <v>0.44029743818802902</v>
      </c>
      <c r="CG397" s="17">
        <v>0.135014202754216</v>
      </c>
      <c r="CH397" s="17"/>
      <c r="CI397" s="17">
        <v>0.29283691192206102</v>
      </c>
      <c r="CJ397" s="17">
        <v>0.36291463936803398</v>
      </c>
      <c r="CK397" s="17">
        <v>0.15755194766309899</v>
      </c>
      <c r="CL397" s="17">
        <v>0.33595668116704702</v>
      </c>
    </row>
    <row r="398" spans="2:90" x14ac:dyDescent="0.35">
      <c r="B398" t="s">
        <v>263</v>
      </c>
      <c r="C398" s="17">
        <v>0.26011187502888899</v>
      </c>
      <c r="D398" s="17">
        <v>0.22605881197952199</v>
      </c>
      <c r="E398" s="17">
        <v>0.29401534786130601</v>
      </c>
      <c r="F398" s="17"/>
      <c r="G398" s="17">
        <v>0.23865058482978699</v>
      </c>
      <c r="H398" s="17">
        <v>0.272672584107292</v>
      </c>
      <c r="I398" s="17">
        <v>0.22323940829841299</v>
      </c>
      <c r="J398" s="17">
        <v>0.29228184001437801</v>
      </c>
      <c r="K398" s="17">
        <v>0.237929564802217</v>
      </c>
      <c r="L398" s="17">
        <v>0.299023028657395</v>
      </c>
      <c r="M398" s="17">
        <v>0.28111984555215203</v>
      </c>
      <c r="N398" s="17">
        <v>0.27266081059393099</v>
      </c>
      <c r="O398" s="17">
        <v>0.22252379141651199</v>
      </c>
      <c r="P398" s="17"/>
      <c r="Q398" s="17">
        <v>0.290745981917301</v>
      </c>
      <c r="R398" s="17">
        <v>0.25847942233729398</v>
      </c>
      <c r="S398" s="17">
        <v>0.237086638503886</v>
      </c>
      <c r="T398" s="17">
        <v>0.25790628664069098</v>
      </c>
      <c r="U398" s="17"/>
      <c r="V398" s="17">
        <v>0.25596966081361699</v>
      </c>
      <c r="W398" s="17">
        <v>0.26779602831848498</v>
      </c>
      <c r="X398" s="17">
        <v>0.286677029887969</v>
      </c>
      <c r="Y398" s="17">
        <v>0.244751486540252</v>
      </c>
      <c r="Z398" s="17">
        <v>0.29773849529533702</v>
      </c>
      <c r="AA398" s="17">
        <v>0.23452246150791001</v>
      </c>
      <c r="AB398" s="17">
        <v>0.25248149197693298</v>
      </c>
      <c r="AC398" s="17">
        <v>0.22386113346313299</v>
      </c>
      <c r="AD398" s="17">
        <v>0.26141188168136897</v>
      </c>
      <c r="AE398" s="17"/>
      <c r="AF398" s="17">
        <v>0.239246568021867</v>
      </c>
      <c r="AG398" s="17">
        <v>0.24879580087251399</v>
      </c>
      <c r="AH398" s="17">
        <v>0.354043583126053</v>
      </c>
      <c r="AI398" s="17">
        <v>0.22033156599680701</v>
      </c>
      <c r="AJ398" s="17">
        <v>0.26898978073938301</v>
      </c>
      <c r="AK398" s="17">
        <v>0.25591546241449598</v>
      </c>
      <c r="AL398" s="17"/>
      <c r="AM398" s="17">
        <v>0.27125040904446601</v>
      </c>
      <c r="AN398" s="17">
        <v>0.20580489056019799</v>
      </c>
      <c r="AO398" s="17">
        <v>0.230856364965077</v>
      </c>
      <c r="AP398" s="17">
        <v>0.215547757439077</v>
      </c>
      <c r="AQ398" s="17">
        <v>0.25682292577455601</v>
      </c>
      <c r="AR398" s="17">
        <v>0.22817409677794601</v>
      </c>
      <c r="AS398" s="17">
        <v>0.272223511204922</v>
      </c>
      <c r="AT398" s="17">
        <v>0.30337472601421001</v>
      </c>
      <c r="AU398" s="17">
        <v>0.26703044060841802</v>
      </c>
      <c r="AV398" s="17">
        <v>0.27680508817349597</v>
      </c>
      <c r="AW398" s="17">
        <v>0.191065233272325</v>
      </c>
      <c r="AX398" s="17">
        <v>0.28875566686960702</v>
      </c>
      <c r="AY398" s="17">
        <v>0.25727036813166199</v>
      </c>
      <c r="AZ398" s="17">
        <v>0.30782124814734102</v>
      </c>
      <c r="BA398" s="17">
        <v>0.223356404288581</v>
      </c>
      <c r="BB398" s="17">
        <v>0.29971050634465601</v>
      </c>
      <c r="BC398" s="17"/>
      <c r="BD398" s="17">
        <v>0.29522439494347802</v>
      </c>
      <c r="BE398" s="17">
        <v>0.25503498657421098</v>
      </c>
      <c r="BF398" s="17">
        <v>0.23657050308563499</v>
      </c>
      <c r="BG398" s="17"/>
      <c r="BH398" s="17">
        <v>0.27828957788920999</v>
      </c>
      <c r="BI398" s="17">
        <v>0.239443069833679</v>
      </c>
      <c r="BJ398" s="17">
        <v>0.21056666016866801</v>
      </c>
      <c r="BK398" s="17"/>
      <c r="BL398" s="17">
        <v>0.20559414397992101</v>
      </c>
      <c r="BM398" s="17">
        <v>0.25745843394687301</v>
      </c>
      <c r="BN398" s="17">
        <v>0.33111817589604298</v>
      </c>
      <c r="BO398" s="17"/>
      <c r="BP398" s="17">
        <v>0.27063270329726602</v>
      </c>
      <c r="BQ398" s="17">
        <v>0.242159765657877</v>
      </c>
      <c r="BR398" s="17"/>
      <c r="BS398" s="17">
        <v>0.33087237214457299</v>
      </c>
      <c r="BT398" s="17">
        <v>0.324401987284548</v>
      </c>
      <c r="BU398" s="17">
        <v>0.25224646094719999</v>
      </c>
      <c r="BV398" s="17">
        <v>0.216379230239863</v>
      </c>
      <c r="BW398" s="17"/>
      <c r="BX398" s="17">
        <v>0.30538760704998202</v>
      </c>
      <c r="BY398" s="17">
        <v>0.27951372063681501</v>
      </c>
      <c r="BZ398" s="17">
        <v>0.25443422702915602</v>
      </c>
      <c r="CA398" s="17"/>
      <c r="CB398" s="17">
        <v>0.36086492651277902</v>
      </c>
      <c r="CC398" s="17">
        <v>0.32974568564346102</v>
      </c>
      <c r="CD398" s="17">
        <v>0.211604254375552</v>
      </c>
      <c r="CE398" s="17">
        <v>0.179402908434634</v>
      </c>
      <c r="CF398" s="17">
        <v>0.32483143923813601</v>
      </c>
      <c r="CG398" s="17">
        <v>0.16298330809207701</v>
      </c>
      <c r="CH398" s="17"/>
      <c r="CI398" s="17">
        <v>0.22029740940608999</v>
      </c>
      <c r="CJ398" s="17">
        <v>0.306946604948723</v>
      </c>
      <c r="CK398" s="17">
        <v>0.15717187726465501</v>
      </c>
      <c r="CL398" s="17">
        <v>0.26882131094738898</v>
      </c>
    </row>
    <row r="399" spans="2:90" x14ac:dyDescent="0.35">
      <c r="B399" t="s">
        <v>264</v>
      </c>
      <c r="C399" s="17">
        <v>0.230758004280954</v>
      </c>
      <c r="D399" s="17">
        <v>0.198842174681233</v>
      </c>
      <c r="E399" s="17">
        <v>0.25859786001118601</v>
      </c>
      <c r="F399" s="17"/>
      <c r="G399" s="17">
        <v>0.19716684324342801</v>
      </c>
      <c r="H399" s="17">
        <v>0.300992037436001</v>
      </c>
      <c r="I399" s="17">
        <v>0.22261927296055201</v>
      </c>
      <c r="J399" s="17">
        <v>0.21301163846721</v>
      </c>
      <c r="K399" s="17">
        <v>0.245451598691038</v>
      </c>
      <c r="L399" s="17">
        <v>0.23025942608542699</v>
      </c>
      <c r="M399" s="17">
        <v>0.29205982692058802</v>
      </c>
      <c r="N399" s="17">
        <v>0.19285455417198599</v>
      </c>
      <c r="O399" s="17">
        <v>0.18678074110583001</v>
      </c>
      <c r="P399" s="17"/>
      <c r="Q399" s="17">
        <v>0.267095043580245</v>
      </c>
      <c r="R399" s="17">
        <v>0.25266252653308302</v>
      </c>
      <c r="S399" s="17">
        <v>0.28420398119134999</v>
      </c>
      <c r="T399" s="17">
        <v>0.22155057782103099</v>
      </c>
      <c r="U399" s="17"/>
      <c r="V399" s="17">
        <v>0.229789425176185</v>
      </c>
      <c r="W399" s="17">
        <v>0.229156269756253</v>
      </c>
      <c r="X399" s="17">
        <v>0.27235512241080001</v>
      </c>
      <c r="Y399" s="17">
        <v>0.19886364688752201</v>
      </c>
      <c r="Z399" s="17">
        <v>0.19582808258561599</v>
      </c>
      <c r="AA399" s="17">
        <v>0.22200007839025099</v>
      </c>
      <c r="AB399" s="17">
        <v>0.227496143573755</v>
      </c>
      <c r="AC399" s="17">
        <v>0.287787532738081</v>
      </c>
      <c r="AD399" s="17">
        <v>0.242865695512477</v>
      </c>
      <c r="AE399" s="17"/>
      <c r="AF399" s="17">
        <v>0.21869884292731701</v>
      </c>
      <c r="AG399" s="17">
        <v>0.23737053740995101</v>
      </c>
      <c r="AH399" s="17">
        <v>0.27243183963286199</v>
      </c>
      <c r="AI399" s="17">
        <v>9.3982635234859002E-2</v>
      </c>
      <c r="AJ399" s="17">
        <v>0.24012592382207701</v>
      </c>
      <c r="AK399" s="17">
        <v>0.237824818562971</v>
      </c>
      <c r="AL399" s="17"/>
      <c r="AM399" s="17">
        <v>0.19021426412348999</v>
      </c>
      <c r="AN399" s="17">
        <v>0.207172983460087</v>
      </c>
      <c r="AO399" s="17">
        <v>0.219409721465088</v>
      </c>
      <c r="AP399" s="17">
        <v>0.21150298031721701</v>
      </c>
      <c r="AQ399" s="17">
        <v>0.20644612438448401</v>
      </c>
      <c r="AR399" s="17">
        <v>0.18694222549845599</v>
      </c>
      <c r="AS399" s="17">
        <v>0.25882449423829601</v>
      </c>
      <c r="AT399" s="17">
        <v>0.181436826759661</v>
      </c>
      <c r="AU399" s="17">
        <v>0.24814087582595001</v>
      </c>
      <c r="AV399" s="17">
        <v>0.27597010926645199</v>
      </c>
      <c r="AW399" s="17">
        <v>0.21204494665308701</v>
      </c>
      <c r="AX399" s="17">
        <v>0.25071740680427101</v>
      </c>
      <c r="AY399" s="17">
        <v>0.291426582812985</v>
      </c>
      <c r="AZ399" s="17">
        <v>0.29416640355815599</v>
      </c>
      <c r="BA399" s="17">
        <v>0.26642884860518001</v>
      </c>
      <c r="BB399" s="17">
        <v>0.26902145125232602</v>
      </c>
      <c r="BC399" s="17"/>
      <c r="BD399" s="17">
        <v>0.27310469301618401</v>
      </c>
      <c r="BE399" s="17">
        <v>0.245480322293682</v>
      </c>
      <c r="BF399" s="17">
        <v>0.18771557721479101</v>
      </c>
      <c r="BG399" s="17"/>
      <c r="BH399" s="17">
        <v>0.23078421308678901</v>
      </c>
      <c r="BI399" s="17">
        <v>0.28545273264897097</v>
      </c>
      <c r="BJ399" s="17">
        <v>0.21283353207321501</v>
      </c>
      <c r="BK399" s="17"/>
      <c r="BL399" s="17">
        <v>0.20632457383605399</v>
      </c>
      <c r="BM399" s="17">
        <v>0.24937988982262799</v>
      </c>
      <c r="BN399" s="17">
        <v>0.284341856632159</v>
      </c>
      <c r="BO399" s="17"/>
      <c r="BP399" s="17">
        <v>0.25265893375535597</v>
      </c>
      <c r="BQ399" s="17">
        <v>0.20895825752639699</v>
      </c>
      <c r="BR399" s="17"/>
      <c r="BS399" s="17">
        <v>0.35277769910114598</v>
      </c>
      <c r="BT399" s="17">
        <v>0.27374719681079901</v>
      </c>
      <c r="BU399" s="17">
        <v>0.23708054236267301</v>
      </c>
      <c r="BV399" s="17">
        <v>0.16943118221028799</v>
      </c>
      <c r="BW399" s="17"/>
      <c r="BX399" s="17">
        <v>0.28279234255584701</v>
      </c>
      <c r="BY399" s="17">
        <v>0.26599591560393299</v>
      </c>
      <c r="BZ399" s="17">
        <v>0.22343765997738901</v>
      </c>
      <c r="CA399" s="17"/>
      <c r="CB399" s="17">
        <v>0.363853832198751</v>
      </c>
      <c r="CC399" s="17">
        <v>0.32021498887570898</v>
      </c>
      <c r="CD399" s="17">
        <v>0.12643511668868401</v>
      </c>
      <c r="CE399" s="17">
        <v>0.118605480839649</v>
      </c>
      <c r="CF399" s="17">
        <v>0.37338156887561902</v>
      </c>
      <c r="CG399" s="17">
        <v>0.12315341559238099</v>
      </c>
      <c r="CH399" s="17"/>
      <c r="CI399" s="17">
        <v>0.16593762045401</v>
      </c>
      <c r="CJ399" s="17">
        <v>0.30145909864751202</v>
      </c>
      <c r="CK399" s="17">
        <v>0.126672404549246</v>
      </c>
      <c r="CL399" s="17">
        <v>0.23130645626139301</v>
      </c>
    </row>
    <row r="400" spans="2:90" x14ac:dyDescent="0.35">
      <c r="B400" t="s">
        <v>265</v>
      </c>
      <c r="C400" s="17">
        <v>0.21219215657596999</v>
      </c>
      <c r="D400" s="17">
        <v>0.216569549208593</v>
      </c>
      <c r="E400" s="17">
        <v>0.20854522315041801</v>
      </c>
      <c r="F400" s="17"/>
      <c r="G400" s="17">
        <v>0.23247510226006901</v>
      </c>
      <c r="H400" s="17">
        <v>0.25906926401045899</v>
      </c>
      <c r="I400" s="17">
        <v>0.221328787387401</v>
      </c>
      <c r="J400" s="17">
        <v>0.23770491924833401</v>
      </c>
      <c r="K400" s="17">
        <v>0.21017854865654401</v>
      </c>
      <c r="L400" s="17">
        <v>0.18495995813747301</v>
      </c>
      <c r="M400" s="17">
        <v>0.21531038060295499</v>
      </c>
      <c r="N400" s="17">
        <v>0.177110585861705</v>
      </c>
      <c r="O400" s="17">
        <v>0.179945596445545</v>
      </c>
      <c r="P400" s="17"/>
      <c r="Q400" s="17">
        <v>0.245137048743237</v>
      </c>
      <c r="R400" s="17">
        <v>0.238871197018934</v>
      </c>
      <c r="S400" s="17">
        <v>0.188248694728546</v>
      </c>
      <c r="T400" s="17">
        <v>0.21019535819648399</v>
      </c>
      <c r="U400" s="17"/>
      <c r="V400" s="17">
        <v>0.20836248094226001</v>
      </c>
      <c r="W400" s="17">
        <v>0.20939582041065299</v>
      </c>
      <c r="X400" s="17">
        <v>0.24457936088753099</v>
      </c>
      <c r="Y400" s="17">
        <v>0.23424585578217799</v>
      </c>
      <c r="Z400" s="17">
        <v>0.19693560119966799</v>
      </c>
      <c r="AA400" s="17">
        <v>0.18911958419667699</v>
      </c>
      <c r="AB400" s="17">
        <v>0.23301624139933</v>
      </c>
      <c r="AC400" s="17">
        <v>0.192080852793238</v>
      </c>
      <c r="AD400" s="17">
        <v>0.19922879032191401</v>
      </c>
      <c r="AE400" s="17"/>
      <c r="AF400" s="17">
        <v>0.21781542260876399</v>
      </c>
      <c r="AG400" s="17">
        <v>0.20493051687497599</v>
      </c>
      <c r="AH400" s="17">
        <v>0.22524706242583101</v>
      </c>
      <c r="AI400" s="17">
        <v>0.131074442461698</v>
      </c>
      <c r="AJ400" s="17">
        <v>0.20097872023525401</v>
      </c>
      <c r="AK400" s="17">
        <v>0.22748079526736301</v>
      </c>
      <c r="AL400" s="17"/>
      <c r="AM400" s="17">
        <v>0.22774324562861301</v>
      </c>
      <c r="AN400" s="17">
        <v>0.17388365619292701</v>
      </c>
      <c r="AO400" s="17">
        <v>0.19711362753946199</v>
      </c>
      <c r="AP400" s="17">
        <v>0.15485531602762601</v>
      </c>
      <c r="AQ400" s="17">
        <v>0.236150635897971</v>
      </c>
      <c r="AR400" s="17">
        <v>0.19411280944416201</v>
      </c>
      <c r="AS400" s="17">
        <v>0.26769315195654497</v>
      </c>
      <c r="AT400" s="17">
        <v>0.23026610109642501</v>
      </c>
      <c r="AU400" s="17">
        <v>0.23421487153989601</v>
      </c>
      <c r="AV400" s="17">
        <v>0.27482392648125697</v>
      </c>
      <c r="AW400" s="17">
        <v>0.16823802028190199</v>
      </c>
      <c r="AX400" s="17">
        <v>0.15846183098325001</v>
      </c>
      <c r="AY400" s="17">
        <v>0.26067277402879502</v>
      </c>
      <c r="AZ400" s="17">
        <v>0.29099491009470402</v>
      </c>
      <c r="BA400" s="17">
        <v>0.172869245318611</v>
      </c>
      <c r="BB400" s="17">
        <v>0.15638794345573001</v>
      </c>
      <c r="BC400" s="17"/>
      <c r="BD400" s="17">
        <v>0.23667169725137599</v>
      </c>
      <c r="BE400" s="17">
        <v>0.23775904880102799</v>
      </c>
      <c r="BF400" s="17">
        <v>0.17809127542575701</v>
      </c>
      <c r="BG400" s="17"/>
      <c r="BH400" s="17">
        <v>0.21877003709977699</v>
      </c>
      <c r="BI400" s="17">
        <v>0.25277842318813298</v>
      </c>
      <c r="BJ400" s="17">
        <v>0.16627276519766601</v>
      </c>
      <c r="BK400" s="17"/>
      <c r="BL400" s="17">
        <v>0.15467664883368401</v>
      </c>
      <c r="BM400" s="17">
        <v>0.19667398054688001</v>
      </c>
      <c r="BN400" s="17">
        <v>0.21534343305949599</v>
      </c>
      <c r="BO400" s="17"/>
      <c r="BP400" s="17">
        <v>0.22808957277581299</v>
      </c>
      <c r="BQ400" s="17">
        <v>0.19839701667992399</v>
      </c>
      <c r="BR400" s="17"/>
      <c r="BS400" s="17">
        <v>0.28423991241167701</v>
      </c>
      <c r="BT400" s="17">
        <v>0.232617224271982</v>
      </c>
      <c r="BU400" s="17">
        <v>0.20841371315415799</v>
      </c>
      <c r="BV400" s="17">
        <v>0.181693221724325</v>
      </c>
      <c r="BW400" s="17"/>
      <c r="BX400" s="17">
        <v>0.17096368093605499</v>
      </c>
      <c r="BY400" s="17">
        <v>0.249828686326625</v>
      </c>
      <c r="BZ400" s="17">
        <v>0.21396382221420701</v>
      </c>
      <c r="CA400" s="17"/>
      <c r="CB400" s="17">
        <v>0.25696864056705998</v>
      </c>
      <c r="CC400" s="17">
        <v>0.32429847229793501</v>
      </c>
      <c r="CD400" s="17">
        <v>0.122700203049308</v>
      </c>
      <c r="CE400" s="17">
        <v>0.14843975320161801</v>
      </c>
      <c r="CF400" s="17">
        <v>0.33566130260813198</v>
      </c>
      <c r="CG400" s="17">
        <v>0.12559949981294499</v>
      </c>
      <c r="CH400" s="17"/>
      <c r="CI400" s="17">
        <v>0.20504238184128301</v>
      </c>
      <c r="CJ400" s="17">
        <v>0.23667032971315899</v>
      </c>
      <c r="CK400" s="17">
        <v>0.13734007586205099</v>
      </c>
      <c r="CL400" s="17">
        <v>0.219282670669148</v>
      </c>
    </row>
    <row r="401" spans="2:90" x14ac:dyDescent="0.35">
      <c r="B401" t="s">
        <v>266</v>
      </c>
      <c r="C401" s="17">
        <v>0.20752481130842701</v>
      </c>
      <c r="D401" s="17">
        <v>0.194346370668288</v>
      </c>
      <c r="E401" s="17">
        <v>0.22034524874778499</v>
      </c>
      <c r="F401" s="17"/>
      <c r="G401" s="17">
        <v>0.240513179843273</v>
      </c>
      <c r="H401" s="17">
        <v>0.26751809686232197</v>
      </c>
      <c r="I401" s="17">
        <v>0.19259793561511701</v>
      </c>
      <c r="J401" s="17">
        <v>0.176706399842739</v>
      </c>
      <c r="K401" s="17">
        <v>0.217251530177896</v>
      </c>
      <c r="L401" s="17">
        <v>0.21007056485474801</v>
      </c>
      <c r="M401" s="17">
        <v>0.22084362051692399</v>
      </c>
      <c r="N401" s="17">
        <v>0.16914824358885699</v>
      </c>
      <c r="O401" s="17">
        <v>0.17873418883568301</v>
      </c>
      <c r="P401" s="17"/>
      <c r="Q401" s="17">
        <v>0.24278975523574201</v>
      </c>
      <c r="R401" s="17">
        <v>0.23508126898371101</v>
      </c>
      <c r="S401" s="17">
        <v>0.19958452652799599</v>
      </c>
      <c r="T401" s="17">
        <v>0.20030529867882099</v>
      </c>
      <c r="U401" s="17"/>
      <c r="V401" s="17">
        <v>0.19391196518517501</v>
      </c>
      <c r="W401" s="17">
        <v>0.21643346718257001</v>
      </c>
      <c r="X401" s="17">
        <v>0.20503781099417201</v>
      </c>
      <c r="Y401" s="17">
        <v>0.183692887627393</v>
      </c>
      <c r="Z401" s="17">
        <v>0.248106547435618</v>
      </c>
      <c r="AA401" s="17">
        <v>0.18058897301607099</v>
      </c>
      <c r="AB401" s="17">
        <v>0.246497812073489</v>
      </c>
      <c r="AC401" s="17">
        <v>0.19567510275684699</v>
      </c>
      <c r="AD401" s="17">
        <v>0.203095869196534</v>
      </c>
      <c r="AE401" s="17"/>
      <c r="AF401" s="17">
        <v>0.19522027454393401</v>
      </c>
      <c r="AG401" s="17">
        <v>0.21980710200235201</v>
      </c>
      <c r="AH401" s="17">
        <v>0.212885294978643</v>
      </c>
      <c r="AI401" s="17">
        <v>0.166190202486415</v>
      </c>
      <c r="AJ401" s="17">
        <v>0.21480744265972501</v>
      </c>
      <c r="AK401" s="17">
        <v>0.209367460180679</v>
      </c>
      <c r="AL401" s="17"/>
      <c r="AM401" s="17">
        <v>0.12716253642730899</v>
      </c>
      <c r="AN401" s="17">
        <v>0.18154188833593099</v>
      </c>
      <c r="AO401" s="17">
        <v>0.16277591634388799</v>
      </c>
      <c r="AP401" s="17">
        <v>0.173114155868828</v>
      </c>
      <c r="AQ401" s="17">
        <v>0.22175331579174801</v>
      </c>
      <c r="AR401" s="17">
        <v>0.218457957985248</v>
      </c>
      <c r="AS401" s="17">
        <v>0.230456325845767</v>
      </c>
      <c r="AT401" s="17">
        <v>0.23613195094820699</v>
      </c>
      <c r="AU401" s="17">
        <v>0.287856455645495</v>
      </c>
      <c r="AV401" s="17">
        <v>0.24294811902578201</v>
      </c>
      <c r="AW401" s="17">
        <v>0.144135332060149</v>
      </c>
      <c r="AX401" s="17">
        <v>0.18817336523060499</v>
      </c>
      <c r="AY401" s="17">
        <v>0.237388980117826</v>
      </c>
      <c r="AZ401" s="17">
        <v>0.32427605469154602</v>
      </c>
      <c r="BA401" s="17">
        <v>0.111773081507231</v>
      </c>
      <c r="BB401" s="17">
        <v>0.23303374496245299</v>
      </c>
      <c r="BC401" s="17"/>
      <c r="BD401" s="17">
        <v>0.208801366042529</v>
      </c>
      <c r="BE401" s="17">
        <v>0.226223939414534</v>
      </c>
      <c r="BF401" s="17">
        <v>0.194085752928359</v>
      </c>
      <c r="BG401" s="17"/>
      <c r="BH401" s="17">
        <v>0.21774980887075299</v>
      </c>
      <c r="BI401" s="17">
        <v>0.18119473052267901</v>
      </c>
      <c r="BJ401" s="17">
        <v>0.20271741903478499</v>
      </c>
      <c r="BK401" s="17"/>
      <c r="BL401" s="17">
        <v>0.235924142497904</v>
      </c>
      <c r="BM401" s="17">
        <v>0.231192362439575</v>
      </c>
      <c r="BN401" s="17">
        <v>0.161830545802296</v>
      </c>
      <c r="BO401" s="17"/>
      <c r="BP401" s="17">
        <v>0.22054320037786901</v>
      </c>
      <c r="BQ401" s="17">
        <v>0.205582565929598</v>
      </c>
      <c r="BR401" s="17"/>
      <c r="BS401" s="17">
        <v>0.224271038372368</v>
      </c>
      <c r="BT401" s="17">
        <v>0.238277987369619</v>
      </c>
      <c r="BU401" s="17">
        <v>0.196257679893243</v>
      </c>
      <c r="BV401" s="17">
        <v>0.202732128834027</v>
      </c>
      <c r="BW401" s="17"/>
      <c r="BX401" s="17">
        <v>0.20150400856539899</v>
      </c>
      <c r="BY401" s="17">
        <v>0.29239095659040398</v>
      </c>
      <c r="BZ401" s="17">
        <v>0.20290623077546799</v>
      </c>
      <c r="CA401" s="17"/>
      <c r="CB401" s="17">
        <v>0.2358288602444</v>
      </c>
      <c r="CC401" s="17">
        <v>0.30369272697605199</v>
      </c>
      <c r="CD401" s="17">
        <v>0.15039092410495</v>
      </c>
      <c r="CE401" s="17">
        <v>0.168945524998734</v>
      </c>
      <c r="CF401" s="17">
        <v>0.24117172812221099</v>
      </c>
      <c r="CG401" s="17">
        <v>0.15895062918748501</v>
      </c>
      <c r="CH401" s="17"/>
      <c r="CI401" s="17">
        <v>0.23135475865003299</v>
      </c>
      <c r="CJ401" s="17">
        <v>0.23921337258726599</v>
      </c>
      <c r="CK401" s="17">
        <v>0.139991146005431</v>
      </c>
      <c r="CL401" s="17">
        <v>0.201464526045773</v>
      </c>
    </row>
    <row r="402" spans="2:90" x14ac:dyDescent="0.35">
      <c r="B402" t="s">
        <v>110</v>
      </c>
      <c r="C402" s="17">
        <v>2.0126095878294298E-2</v>
      </c>
      <c r="D402" s="17">
        <v>2.47025566427032E-2</v>
      </c>
      <c r="E402" s="17">
        <v>1.59269668444794E-2</v>
      </c>
      <c r="F402" s="17"/>
      <c r="G402" s="17">
        <v>5.0576087598337002E-3</v>
      </c>
      <c r="H402" s="17">
        <v>2.04056272479727E-2</v>
      </c>
      <c r="I402" s="17">
        <v>2.9177533770822599E-2</v>
      </c>
      <c r="J402" s="17">
        <v>2.3574612453201901E-2</v>
      </c>
      <c r="K402" s="17">
        <v>1.85481360805748E-2</v>
      </c>
      <c r="L402" s="17">
        <v>2.1745105763986999E-2</v>
      </c>
      <c r="M402" s="17">
        <v>4.55225152755804E-3</v>
      </c>
      <c r="N402" s="17">
        <v>3.1736510377647797E-2</v>
      </c>
      <c r="O402" s="17">
        <v>2.5781127779228599E-2</v>
      </c>
      <c r="P402" s="17"/>
      <c r="Q402" s="17">
        <v>1.4298091371268799E-2</v>
      </c>
      <c r="R402" s="17">
        <v>2.1184922440577601E-2</v>
      </c>
      <c r="S402" s="17">
        <v>4.6230651482195998E-3</v>
      </c>
      <c r="T402" s="17">
        <v>1.9546339289869201E-2</v>
      </c>
      <c r="U402" s="17"/>
      <c r="V402" s="17">
        <v>2.7201977694337399E-2</v>
      </c>
      <c r="W402" s="17">
        <v>2.62221456981147E-2</v>
      </c>
      <c r="X402" s="17">
        <v>7.2570876094472398E-3</v>
      </c>
      <c r="Y402" s="17">
        <v>2.86977233649084E-2</v>
      </c>
      <c r="Z402" s="17">
        <v>1.1312831873101101E-2</v>
      </c>
      <c r="AA402" s="17">
        <v>2.68730491957671E-2</v>
      </c>
      <c r="AB402" s="17">
        <v>1.4050033521113101E-2</v>
      </c>
      <c r="AC402" s="17">
        <v>1.2722113938645301E-2</v>
      </c>
      <c r="AD402" s="17">
        <v>1.4554390099570901E-2</v>
      </c>
      <c r="AE402" s="17"/>
      <c r="AF402" s="17">
        <v>2.4589377529203701E-2</v>
      </c>
      <c r="AG402" s="17">
        <v>1.47190075680185E-2</v>
      </c>
      <c r="AH402" s="17">
        <v>1.19234397953457E-2</v>
      </c>
      <c r="AI402" s="17">
        <v>3.7433530478916802E-2</v>
      </c>
      <c r="AJ402" s="17">
        <v>1.7324453918668499E-2</v>
      </c>
      <c r="AK402" s="17">
        <v>2.16401395012417E-2</v>
      </c>
      <c r="AL402" s="17"/>
      <c r="AM402" s="17">
        <v>7.4494217103070803E-2</v>
      </c>
      <c r="AN402" s="17">
        <v>5.8118693652719801E-2</v>
      </c>
      <c r="AO402" s="17">
        <v>4.4705826035435201E-2</v>
      </c>
      <c r="AP402" s="17">
        <v>2.74943965877674E-3</v>
      </c>
      <c r="AQ402" s="17">
        <v>0</v>
      </c>
      <c r="AR402" s="17">
        <v>1.3274931977441199E-2</v>
      </c>
      <c r="AS402" s="17">
        <v>1.2941390461852499E-2</v>
      </c>
      <c r="AT402" s="17">
        <v>7.7355827160699702E-3</v>
      </c>
      <c r="AU402" s="17">
        <v>7.9935303871318808E-3</v>
      </c>
      <c r="AV402" s="17">
        <v>3.02083102750073E-2</v>
      </c>
      <c r="AW402" s="17">
        <v>1.11931940438995E-2</v>
      </c>
      <c r="AX402" s="17">
        <v>1.23649759115999E-2</v>
      </c>
      <c r="AY402" s="17">
        <v>2.0155473488172198E-3</v>
      </c>
      <c r="AZ402" s="17">
        <v>0</v>
      </c>
      <c r="BA402" s="17">
        <v>0</v>
      </c>
      <c r="BB402" s="17">
        <v>8.0170158077671298E-3</v>
      </c>
      <c r="BC402" s="17"/>
      <c r="BD402" s="17">
        <v>1.34641725756944E-2</v>
      </c>
      <c r="BE402" s="17">
        <v>1.7708895605353499E-2</v>
      </c>
      <c r="BF402" s="17">
        <v>2.26902835443227E-2</v>
      </c>
      <c r="BG402" s="17"/>
      <c r="BH402" s="17">
        <v>1.20618467752327E-2</v>
      </c>
      <c r="BI402" s="17">
        <v>1.3997852309168E-2</v>
      </c>
      <c r="BJ402" s="17">
        <v>2.5253710719448401E-3</v>
      </c>
      <c r="BK402" s="17"/>
      <c r="BL402" s="17">
        <v>1.29503841888626E-2</v>
      </c>
      <c r="BM402" s="17">
        <v>5.1556589314976E-3</v>
      </c>
      <c r="BN402" s="17">
        <v>0</v>
      </c>
      <c r="BO402" s="17"/>
      <c r="BP402" s="17">
        <v>3.56721302173284E-3</v>
      </c>
      <c r="BQ402" s="17">
        <v>2.6517513181232098E-2</v>
      </c>
      <c r="BR402" s="17"/>
      <c r="BS402" s="17">
        <v>4.6039959724139797E-3</v>
      </c>
      <c r="BT402" s="17">
        <v>1.33271934747894E-2</v>
      </c>
      <c r="BU402" s="17">
        <v>1.2090506182202299E-2</v>
      </c>
      <c r="BV402" s="17">
        <v>2.8025921235218701E-2</v>
      </c>
      <c r="BW402" s="17"/>
      <c r="BX402" s="17">
        <v>9.3607036460181398E-3</v>
      </c>
      <c r="BY402" s="17">
        <v>2.8422369308111102E-3</v>
      </c>
      <c r="BZ402" s="17">
        <v>2.2254705772064998E-2</v>
      </c>
      <c r="CA402" s="17"/>
      <c r="CB402" s="17">
        <v>6.55340476202878E-3</v>
      </c>
      <c r="CC402" s="17">
        <v>3.3480755055759598E-3</v>
      </c>
      <c r="CD402" s="17">
        <v>4.70637000529079E-2</v>
      </c>
      <c r="CE402" s="17">
        <v>6.14591092470918E-3</v>
      </c>
      <c r="CF402" s="17">
        <v>7.1478708599521301E-3</v>
      </c>
      <c r="CG402" s="17">
        <v>4.3012755517832298E-2</v>
      </c>
      <c r="CH402" s="17"/>
      <c r="CI402" s="17">
        <v>3.2752374357629302E-2</v>
      </c>
      <c r="CJ402" s="17">
        <v>9.7263455512784803E-3</v>
      </c>
      <c r="CK402" s="17">
        <v>6.9018899505650003E-2</v>
      </c>
      <c r="CL402" s="17">
        <v>1.04132562352673E-2</v>
      </c>
    </row>
    <row r="403" spans="2:90" x14ac:dyDescent="0.35">
      <c r="B403" t="s">
        <v>267</v>
      </c>
      <c r="C403" s="17">
        <v>3.4724355971478302E-3</v>
      </c>
      <c r="D403" s="17">
        <v>3.25452946777485E-3</v>
      </c>
      <c r="E403" s="17">
        <v>3.2186322939638402E-3</v>
      </c>
      <c r="F403" s="17"/>
      <c r="G403" s="17">
        <v>9.5815793074821305E-4</v>
      </c>
      <c r="H403" s="17">
        <v>0</v>
      </c>
      <c r="I403" s="17">
        <v>2.5335115065233198E-3</v>
      </c>
      <c r="J403" s="17">
        <v>7.2117280624910199E-3</v>
      </c>
      <c r="K403" s="17">
        <v>1.2765487238435699E-3</v>
      </c>
      <c r="L403" s="17">
        <v>0</v>
      </c>
      <c r="M403" s="17">
        <v>4.5570657552226499E-3</v>
      </c>
      <c r="N403" s="17">
        <v>1.4181641896087799E-2</v>
      </c>
      <c r="O403" s="17">
        <v>0</v>
      </c>
      <c r="P403" s="17"/>
      <c r="Q403" s="17">
        <v>0</v>
      </c>
      <c r="R403" s="17">
        <v>5.7321587905707601E-3</v>
      </c>
      <c r="S403" s="17">
        <v>0</v>
      </c>
      <c r="T403" s="17">
        <v>4.0118624647028202E-3</v>
      </c>
      <c r="U403" s="17"/>
      <c r="V403" s="17">
        <v>6.5836361112662197E-3</v>
      </c>
      <c r="W403" s="17">
        <v>2.5251668320139401E-3</v>
      </c>
      <c r="X403" s="17">
        <v>0</v>
      </c>
      <c r="Y403" s="17">
        <v>0</v>
      </c>
      <c r="Z403" s="17">
        <v>9.3738424773269508E-3</v>
      </c>
      <c r="AA403" s="17">
        <v>4.3089830082396197E-3</v>
      </c>
      <c r="AB403" s="17">
        <v>4.13249024261111E-3</v>
      </c>
      <c r="AC403" s="17">
        <v>0</v>
      </c>
      <c r="AD403" s="17">
        <v>1.96412902061532E-3</v>
      </c>
      <c r="AE403" s="17"/>
      <c r="AF403" s="17">
        <v>4.0181846852080103E-3</v>
      </c>
      <c r="AG403" s="17">
        <v>2.4555782835032599E-3</v>
      </c>
      <c r="AH403" s="17">
        <v>8.8947879292675894E-3</v>
      </c>
      <c r="AI403" s="17">
        <v>0</v>
      </c>
      <c r="AJ403" s="17">
        <v>0</v>
      </c>
      <c r="AK403" s="17">
        <v>4.8332790488002002E-3</v>
      </c>
      <c r="AL403" s="17"/>
      <c r="AM403" s="17">
        <v>1.44307095898451E-2</v>
      </c>
      <c r="AN403" s="17">
        <v>7.1369298847061202E-3</v>
      </c>
      <c r="AO403" s="17">
        <v>0</v>
      </c>
      <c r="AP403" s="17">
        <v>0</v>
      </c>
      <c r="AQ403" s="17">
        <v>0</v>
      </c>
      <c r="AR403" s="17">
        <v>3.2584685364982898E-3</v>
      </c>
      <c r="AS403" s="17">
        <v>4.7053809657390203E-3</v>
      </c>
      <c r="AT403" s="17">
        <v>7.4549303432201097E-3</v>
      </c>
      <c r="AU403" s="17">
        <v>5.2315874171457999E-3</v>
      </c>
      <c r="AV403" s="17">
        <v>0</v>
      </c>
      <c r="AW403" s="17">
        <v>2.3496579613894301E-3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/>
      <c r="BD403" s="17">
        <v>2.96760119595614E-3</v>
      </c>
      <c r="BE403" s="17">
        <v>2.56600385135185E-3</v>
      </c>
      <c r="BF403" s="17">
        <v>3.96017688197179E-3</v>
      </c>
      <c r="BG403" s="17"/>
      <c r="BH403" s="17">
        <v>1.53592399148297E-3</v>
      </c>
      <c r="BI403" s="17">
        <v>7.7888264792392605E-4</v>
      </c>
      <c r="BJ403" s="17">
        <v>3.1920509713221699E-3</v>
      </c>
      <c r="BK403" s="17"/>
      <c r="BL403" s="17">
        <v>0</v>
      </c>
      <c r="BM403" s="17">
        <v>0</v>
      </c>
      <c r="BN403" s="17">
        <v>1.42958199942379E-2</v>
      </c>
      <c r="BO403" s="17"/>
      <c r="BP403" s="17">
        <v>1.37664770986221E-3</v>
      </c>
      <c r="BQ403" s="17">
        <v>4.1074146837650196E-3</v>
      </c>
      <c r="BR403" s="17"/>
      <c r="BS403" s="17">
        <v>0</v>
      </c>
      <c r="BT403" s="17">
        <v>7.9403702458811492E-3</v>
      </c>
      <c r="BU403" s="17">
        <v>4.1285300217693902E-3</v>
      </c>
      <c r="BV403" s="17">
        <v>2.0738165141545701E-3</v>
      </c>
      <c r="BW403" s="17"/>
      <c r="BX403" s="17">
        <v>5.4945092271582296E-3</v>
      </c>
      <c r="BY403" s="17">
        <v>1.17942457560813E-2</v>
      </c>
      <c r="BZ403" s="17">
        <v>2.76073387035207E-3</v>
      </c>
      <c r="CA403" s="17"/>
      <c r="CB403" s="17">
        <v>2.58781403130679E-3</v>
      </c>
      <c r="CC403" s="17">
        <v>5.1224100750165303E-3</v>
      </c>
      <c r="CD403" s="17">
        <v>5.7323221900331097E-3</v>
      </c>
      <c r="CE403" s="17">
        <v>2.8762599307749302E-3</v>
      </c>
      <c r="CF403" s="17">
        <v>3.4075062058130001E-3</v>
      </c>
      <c r="CG403" s="17">
        <v>0</v>
      </c>
      <c r="CH403" s="17"/>
      <c r="CI403" s="17">
        <v>0</v>
      </c>
      <c r="CJ403" s="17">
        <v>4.7279360108078402E-3</v>
      </c>
      <c r="CK403" s="17">
        <v>3.26122382513004E-3</v>
      </c>
      <c r="CL403" s="17">
        <v>3.5672211257900101E-3</v>
      </c>
    </row>
    <row r="404" spans="2:90" x14ac:dyDescent="0.35"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</row>
    <row r="405" spans="2:90" x14ac:dyDescent="0.35">
      <c r="B405" s="6" t="s">
        <v>278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</row>
    <row r="406" spans="2:90" x14ac:dyDescent="0.35">
      <c r="B406" s="24" t="s">
        <v>130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</row>
    <row r="407" spans="2:90" x14ac:dyDescent="0.35">
      <c r="B407" t="s">
        <v>274</v>
      </c>
      <c r="C407" s="17">
        <v>0.13197998696766</v>
      </c>
      <c r="D407" s="17">
        <v>0.14529479085358701</v>
      </c>
      <c r="E407" s="17">
        <v>0.11981168977843</v>
      </c>
      <c r="F407" s="17"/>
      <c r="G407" s="17">
        <v>0.143320360724143</v>
      </c>
      <c r="H407" s="17">
        <v>0.13691194178682101</v>
      </c>
      <c r="I407" s="17">
        <v>0.15348874023914799</v>
      </c>
      <c r="J407" s="17">
        <v>0.12890245748401999</v>
      </c>
      <c r="K407" s="17">
        <v>0.14051367701838499</v>
      </c>
      <c r="L407" s="17">
        <v>8.7606370650158694E-2</v>
      </c>
      <c r="M407" s="17">
        <v>0.13462963710531201</v>
      </c>
      <c r="N407" s="17">
        <v>0.130190405638306</v>
      </c>
      <c r="O407" s="17">
        <v>0.134525214386394</v>
      </c>
      <c r="P407" s="17"/>
      <c r="Q407" s="17">
        <v>0.12868552483585499</v>
      </c>
      <c r="R407" s="17">
        <v>0.21923345640851799</v>
      </c>
      <c r="S407" s="17">
        <v>0.12157525770001699</v>
      </c>
      <c r="T407" s="17">
        <v>0.12839680380823601</v>
      </c>
      <c r="U407" s="17"/>
      <c r="V407" s="17">
        <v>0.171950520740487</v>
      </c>
      <c r="W407" s="17">
        <v>0.10911625711675101</v>
      </c>
      <c r="X407" s="17">
        <v>9.5816280835158002E-2</v>
      </c>
      <c r="Y407" s="17">
        <v>0.133827500296093</v>
      </c>
      <c r="Z407" s="17">
        <v>0.12332126819342699</v>
      </c>
      <c r="AA407" s="17">
        <v>0.11122983202537599</v>
      </c>
      <c r="AB407" s="17">
        <v>0.108655850632389</v>
      </c>
      <c r="AC407" s="17">
        <v>0.15864388899922099</v>
      </c>
      <c r="AD407" s="17">
        <v>0.16615794309078599</v>
      </c>
      <c r="AE407" s="17"/>
      <c r="AF407" s="17">
        <v>0.141897509360599</v>
      </c>
      <c r="AG407" s="17">
        <v>0.123813822597016</v>
      </c>
      <c r="AH407" s="17">
        <v>0.129469543889984</v>
      </c>
      <c r="AI407" s="17">
        <v>0.10634017885554101</v>
      </c>
      <c r="AJ407" s="17">
        <v>0.12367279097209199</v>
      </c>
      <c r="AK407" s="17">
        <v>0.13934228860657299</v>
      </c>
      <c r="AL407" s="17"/>
      <c r="AM407" s="17">
        <v>9.4579068020313101E-2</v>
      </c>
      <c r="AN407" s="17">
        <v>0.115978541196989</v>
      </c>
      <c r="AO407" s="17">
        <v>0.13165185040599101</v>
      </c>
      <c r="AP407" s="17">
        <v>0.13905137665113301</v>
      </c>
      <c r="AQ407" s="17">
        <v>0.10548943185621899</v>
      </c>
      <c r="AR407" s="17">
        <v>0.130834883676575</v>
      </c>
      <c r="AS407" s="17">
        <v>0.102532726642254</v>
      </c>
      <c r="AT407" s="17">
        <v>0.12970824537164699</v>
      </c>
      <c r="AU407" s="17">
        <v>0.15624745363142301</v>
      </c>
      <c r="AV407" s="17">
        <v>0.13073384805420901</v>
      </c>
      <c r="AW407" s="17">
        <v>0.113680638903449</v>
      </c>
      <c r="AX407" s="17">
        <v>0.14495706397941099</v>
      </c>
      <c r="AY407" s="17">
        <v>0.14167370609442201</v>
      </c>
      <c r="AZ407" s="17">
        <v>0.17366579112359801</v>
      </c>
      <c r="BA407" s="17">
        <v>0.19782092582845501</v>
      </c>
      <c r="BB407" s="17">
        <v>0.216947420621697</v>
      </c>
      <c r="BC407" s="17"/>
      <c r="BD407" s="17">
        <v>0.13439946787186099</v>
      </c>
      <c r="BE407" s="17">
        <v>0.128933534306331</v>
      </c>
      <c r="BF407" s="17">
        <v>0.13099913928516099</v>
      </c>
      <c r="BG407" s="17"/>
      <c r="BH407" s="17">
        <v>0.120136439997867</v>
      </c>
      <c r="BI407" s="17">
        <v>0.21151237635471601</v>
      </c>
      <c r="BJ407" s="17">
        <v>0.128617731920701</v>
      </c>
      <c r="BK407" s="17"/>
      <c r="BL407" s="17">
        <v>8.9344301881060406E-2</v>
      </c>
      <c r="BM407" s="17">
        <v>0.18797081683656899</v>
      </c>
      <c r="BN407" s="17">
        <v>0.16609134563247299</v>
      </c>
      <c r="BO407" s="17"/>
      <c r="BP407" s="17">
        <v>0.122679048397607</v>
      </c>
      <c r="BQ407" s="17">
        <v>0.13502327974778899</v>
      </c>
      <c r="BR407" s="17"/>
      <c r="BS407" s="17">
        <v>0.192927377132146</v>
      </c>
      <c r="BT407" s="17">
        <v>0.122204662474779</v>
      </c>
      <c r="BU407" s="17">
        <v>8.3320271572108903E-2</v>
      </c>
      <c r="BV407" s="17">
        <v>0.15352973364841499</v>
      </c>
      <c r="BW407" s="17"/>
      <c r="BX407" s="17">
        <v>0.12217139254893</v>
      </c>
      <c r="BY407" s="17">
        <v>0.18120154539890501</v>
      </c>
      <c r="BZ407" s="17">
        <v>0.12992702872853701</v>
      </c>
      <c r="CA407" s="17"/>
      <c r="CB407" s="17">
        <v>0.10134554164876999</v>
      </c>
      <c r="CC407" s="17">
        <v>0.27655680699630503</v>
      </c>
      <c r="CD407" s="17">
        <v>6.3852629101735101E-2</v>
      </c>
      <c r="CE407" s="17">
        <v>8.3796619989932097E-2</v>
      </c>
      <c r="CF407" s="17">
        <v>0.24625095465286501</v>
      </c>
      <c r="CG407" s="17">
        <v>5.7709868108807398E-2</v>
      </c>
      <c r="CH407" s="17"/>
      <c r="CI407" s="17">
        <v>0.118777598495747</v>
      </c>
      <c r="CJ407" s="17">
        <v>0.15235209969716501</v>
      </c>
      <c r="CK407" s="17">
        <v>6.3137948614478995E-2</v>
      </c>
      <c r="CL407" s="17">
        <v>0.14125040556530899</v>
      </c>
    </row>
    <row r="408" spans="2:90" x14ac:dyDescent="0.35">
      <c r="B408" t="s">
        <v>275</v>
      </c>
      <c r="C408" s="17">
        <v>0.26848440257957101</v>
      </c>
      <c r="D408" s="17">
        <v>0.25400791335842898</v>
      </c>
      <c r="E408" s="17">
        <v>0.28613143148162701</v>
      </c>
      <c r="F408" s="17"/>
      <c r="G408" s="17">
        <v>0.27600261473425303</v>
      </c>
      <c r="H408" s="17">
        <v>0.32179139187751399</v>
      </c>
      <c r="I408" s="17">
        <v>0.26447024648531797</v>
      </c>
      <c r="J408" s="17">
        <v>0.25529881665455001</v>
      </c>
      <c r="K408" s="17">
        <v>0.23555279575181801</v>
      </c>
      <c r="L408" s="17">
        <v>0.26795196451373599</v>
      </c>
      <c r="M408" s="17">
        <v>0.27054756021184501</v>
      </c>
      <c r="N408" s="17">
        <v>0.264525456579287</v>
      </c>
      <c r="O408" s="17">
        <v>0.261260533432844</v>
      </c>
      <c r="P408" s="17"/>
      <c r="Q408" s="17">
        <v>0.27554902036277101</v>
      </c>
      <c r="R408" s="17">
        <v>0.27709143803548503</v>
      </c>
      <c r="S408" s="17">
        <v>0.240040078626472</v>
      </c>
      <c r="T408" s="17">
        <v>0.26702583529526602</v>
      </c>
      <c r="U408" s="17"/>
      <c r="V408" s="17">
        <v>0.256689592027186</v>
      </c>
      <c r="W408" s="17">
        <v>0.25990287115558403</v>
      </c>
      <c r="X408" s="17">
        <v>0.29889846050059399</v>
      </c>
      <c r="Y408" s="17">
        <v>0.27758462595445899</v>
      </c>
      <c r="Z408" s="17">
        <v>0.25469223619695103</v>
      </c>
      <c r="AA408" s="17">
        <v>0.27934944655417399</v>
      </c>
      <c r="AB408" s="17">
        <v>0.28122328164465399</v>
      </c>
      <c r="AC408" s="17">
        <v>0.26753680304171701</v>
      </c>
      <c r="AD408" s="17">
        <v>0.25494923374858097</v>
      </c>
      <c r="AE408" s="17"/>
      <c r="AF408" s="17">
        <v>0.25016356884294499</v>
      </c>
      <c r="AG408" s="17">
        <v>0.294043737619057</v>
      </c>
      <c r="AH408" s="17">
        <v>0.25339688527202298</v>
      </c>
      <c r="AI408" s="17">
        <v>0.238417002712873</v>
      </c>
      <c r="AJ408" s="17">
        <v>0.26048260692360597</v>
      </c>
      <c r="AK408" s="17">
        <v>0.280605574605786</v>
      </c>
      <c r="AL408" s="17"/>
      <c r="AM408" s="17">
        <v>0.210734047693418</v>
      </c>
      <c r="AN408" s="17">
        <v>0.221509500423132</v>
      </c>
      <c r="AO408" s="17">
        <v>0.28894198247656699</v>
      </c>
      <c r="AP408" s="17">
        <v>0.24816569646164899</v>
      </c>
      <c r="AQ408" s="17">
        <v>0.184381271240845</v>
      </c>
      <c r="AR408" s="17">
        <v>0.237365282583133</v>
      </c>
      <c r="AS408" s="17">
        <v>0.34534601560302802</v>
      </c>
      <c r="AT408" s="17">
        <v>0.3506328538988</v>
      </c>
      <c r="AU408" s="17">
        <v>0.24103487126676201</v>
      </c>
      <c r="AV408" s="17">
        <v>0.32215587223936198</v>
      </c>
      <c r="AW408" s="17">
        <v>0.266321129620122</v>
      </c>
      <c r="AX408" s="17">
        <v>0.28310201401795598</v>
      </c>
      <c r="AY408" s="17">
        <v>0.301686111317223</v>
      </c>
      <c r="AZ408" s="17">
        <v>0.31816798917792799</v>
      </c>
      <c r="BA408" s="17">
        <v>0.384782694428418</v>
      </c>
      <c r="BB408" s="17">
        <v>0.26545206141139699</v>
      </c>
      <c r="BC408" s="17"/>
      <c r="BD408" s="17">
        <v>0.29278368619220801</v>
      </c>
      <c r="BE408" s="17">
        <v>0.29451544746008501</v>
      </c>
      <c r="BF408" s="17">
        <v>0.23541340821777401</v>
      </c>
      <c r="BG408" s="17"/>
      <c r="BH408" s="17">
        <v>0.25522340724659398</v>
      </c>
      <c r="BI408" s="17">
        <v>0.315724154844719</v>
      </c>
      <c r="BJ408" s="17">
        <v>0.34580257721239899</v>
      </c>
      <c r="BK408" s="17"/>
      <c r="BL408" s="17">
        <v>0.32469180194305403</v>
      </c>
      <c r="BM408" s="17">
        <v>0.23436295901128501</v>
      </c>
      <c r="BN408" s="17">
        <v>0.34417011125394098</v>
      </c>
      <c r="BO408" s="17"/>
      <c r="BP408" s="17">
        <v>0.28852733752754001</v>
      </c>
      <c r="BQ408" s="17">
        <v>0.25669099705203002</v>
      </c>
      <c r="BR408" s="17"/>
      <c r="BS408" s="17">
        <v>0.285198215039558</v>
      </c>
      <c r="BT408" s="17">
        <v>0.25239979635351201</v>
      </c>
      <c r="BU408" s="17">
        <v>0.28568350775816898</v>
      </c>
      <c r="BV408" s="17">
        <v>0.26725604991110202</v>
      </c>
      <c r="BW408" s="17"/>
      <c r="BX408" s="17">
        <v>0.27886661310312</v>
      </c>
      <c r="BY408" s="17">
        <v>0.25530901392579503</v>
      </c>
      <c r="BZ408" s="17">
        <v>0.26826548463220901</v>
      </c>
      <c r="CA408" s="17"/>
      <c r="CB408" s="17">
        <v>0.282453273486231</v>
      </c>
      <c r="CC408" s="17">
        <v>0.34354086572423398</v>
      </c>
      <c r="CD408" s="17">
        <v>0.20421085317964099</v>
      </c>
      <c r="CE408" s="17">
        <v>0.250658920862523</v>
      </c>
      <c r="CF408" s="17">
        <v>0.31026128664686398</v>
      </c>
      <c r="CG408" s="17">
        <v>0.24281888678489999</v>
      </c>
      <c r="CH408" s="17"/>
      <c r="CI408" s="17">
        <v>0.33353173631348498</v>
      </c>
      <c r="CJ408" s="17">
        <v>0.216487509413028</v>
      </c>
      <c r="CK408" s="17">
        <v>0.25804597544915697</v>
      </c>
      <c r="CL408" s="17">
        <v>0.28733631962015899</v>
      </c>
    </row>
    <row r="409" spans="2:90" x14ac:dyDescent="0.35">
      <c r="B409" t="s">
        <v>114</v>
      </c>
      <c r="C409" s="17">
        <v>0.18909411101917101</v>
      </c>
      <c r="D409" s="17">
        <v>0.189224650574873</v>
      </c>
      <c r="E409" s="17">
        <v>0.18869165759238599</v>
      </c>
      <c r="F409" s="17"/>
      <c r="G409" s="17">
        <v>0.169581853564544</v>
      </c>
      <c r="H409" s="17">
        <v>0.22293664595252799</v>
      </c>
      <c r="I409" s="17">
        <v>0.147785218675374</v>
      </c>
      <c r="J409" s="17">
        <v>0.17963307531568301</v>
      </c>
      <c r="K409" s="17">
        <v>0.201184676168468</v>
      </c>
      <c r="L409" s="17">
        <v>0.23102784354516401</v>
      </c>
      <c r="M409" s="17">
        <v>0.18956561973739899</v>
      </c>
      <c r="N409" s="17">
        <v>0.15071534505678699</v>
      </c>
      <c r="O409" s="17">
        <v>0.20781935107317101</v>
      </c>
      <c r="P409" s="17"/>
      <c r="Q409" s="17">
        <v>0.21839480540849701</v>
      </c>
      <c r="R409" s="17">
        <v>0.19921132322758101</v>
      </c>
      <c r="S409" s="17">
        <v>0.198055329490535</v>
      </c>
      <c r="T409" s="17">
        <v>0.183414328045823</v>
      </c>
      <c r="U409" s="17"/>
      <c r="V409" s="17">
        <v>0.199442230665106</v>
      </c>
      <c r="W409" s="17">
        <v>0.16863952232159099</v>
      </c>
      <c r="X409" s="17">
        <v>0.15559866166400799</v>
      </c>
      <c r="Y409" s="17">
        <v>0.185357573930927</v>
      </c>
      <c r="Z409" s="17">
        <v>0.192608224060242</v>
      </c>
      <c r="AA409" s="17">
        <v>0.202804061448983</v>
      </c>
      <c r="AB409" s="17">
        <v>0.23212755289136699</v>
      </c>
      <c r="AC409" s="17">
        <v>0.147285982514408</v>
      </c>
      <c r="AD409" s="17">
        <v>0.19497617825458899</v>
      </c>
      <c r="AE409" s="17"/>
      <c r="AF409" s="17">
        <v>0.17500393067379699</v>
      </c>
      <c r="AG409" s="17">
        <v>0.17096403174053201</v>
      </c>
      <c r="AH409" s="17">
        <v>0.15446383351030701</v>
      </c>
      <c r="AI409" s="17">
        <v>0.25125955966858499</v>
      </c>
      <c r="AJ409" s="17">
        <v>0.22601207085669101</v>
      </c>
      <c r="AK409" s="17">
        <v>0.18578045601718499</v>
      </c>
      <c r="AL409" s="17"/>
      <c r="AM409" s="17">
        <v>0.260791229262757</v>
      </c>
      <c r="AN409" s="17">
        <v>0.18284872161969301</v>
      </c>
      <c r="AO409" s="17">
        <v>0.21118495176716501</v>
      </c>
      <c r="AP409" s="17">
        <v>0.15345092858694401</v>
      </c>
      <c r="AQ409" s="17">
        <v>0.21059256989809999</v>
      </c>
      <c r="AR409" s="17">
        <v>0.208145126275915</v>
      </c>
      <c r="AS409" s="17">
        <v>0.188131880993407</v>
      </c>
      <c r="AT409" s="17">
        <v>0.16405699463103299</v>
      </c>
      <c r="AU409" s="17">
        <v>0.153932775686002</v>
      </c>
      <c r="AV409" s="17">
        <v>0.157563674588654</v>
      </c>
      <c r="AW409" s="17">
        <v>0.21258352957100601</v>
      </c>
      <c r="AX409" s="17">
        <v>0.13958467937919899</v>
      </c>
      <c r="AY409" s="17">
        <v>0.16063476119251499</v>
      </c>
      <c r="AZ409" s="17">
        <v>0.21829424447332499</v>
      </c>
      <c r="BA409" s="17">
        <v>0.200285680539358</v>
      </c>
      <c r="BB409" s="17">
        <v>0.16460642139144699</v>
      </c>
      <c r="BC409" s="17"/>
      <c r="BD409" s="17">
        <v>0.21081073061376401</v>
      </c>
      <c r="BE409" s="17">
        <v>0.17143122516923001</v>
      </c>
      <c r="BF409" s="17">
        <v>0.18433037753873599</v>
      </c>
      <c r="BG409" s="17"/>
      <c r="BH409" s="17">
        <v>0.195062267289314</v>
      </c>
      <c r="BI409" s="17">
        <v>0.14558160909234499</v>
      </c>
      <c r="BJ409" s="17">
        <v>0.155534895984208</v>
      </c>
      <c r="BK409" s="17"/>
      <c r="BL409" s="17">
        <v>0.124379958044832</v>
      </c>
      <c r="BM409" s="17">
        <v>0.18261798511713001</v>
      </c>
      <c r="BN409" s="17">
        <v>0.15600457740923501</v>
      </c>
      <c r="BO409" s="17"/>
      <c r="BP409" s="17">
        <v>0.18000723161727</v>
      </c>
      <c r="BQ409" s="17">
        <v>0.17957259615603899</v>
      </c>
      <c r="BR409" s="17"/>
      <c r="BS409" s="17">
        <v>0.16754083503466999</v>
      </c>
      <c r="BT409" s="17">
        <v>0.16812707867563201</v>
      </c>
      <c r="BU409" s="17">
        <v>0.20040728734823399</v>
      </c>
      <c r="BV409" s="17">
        <v>0.19137434658327801</v>
      </c>
      <c r="BW409" s="17"/>
      <c r="BX409" s="17">
        <v>0.16526676878970201</v>
      </c>
      <c r="BY409" s="17">
        <v>0.20534862980816701</v>
      </c>
      <c r="BZ409" s="17">
        <v>0.19045580426376599</v>
      </c>
      <c r="CA409" s="17"/>
      <c r="CB409" s="17">
        <v>0.15704255746381601</v>
      </c>
      <c r="CC409" s="17">
        <v>0.19249099154320601</v>
      </c>
      <c r="CD409" s="17">
        <v>0.18998881215864</v>
      </c>
      <c r="CE409" s="17">
        <v>0.18178768579827101</v>
      </c>
      <c r="CF409" s="17">
        <v>0.159590186551887</v>
      </c>
      <c r="CG409" s="17">
        <v>0.25533878035290097</v>
      </c>
      <c r="CH409" s="17"/>
      <c r="CI409" s="17">
        <v>0.168743384505598</v>
      </c>
      <c r="CJ409" s="17">
        <v>0.16057742086242299</v>
      </c>
      <c r="CK409" s="17">
        <v>0.31348628867167599</v>
      </c>
      <c r="CL409" s="17">
        <v>0.177369160117191</v>
      </c>
    </row>
    <row r="410" spans="2:90" x14ac:dyDescent="0.35">
      <c r="B410" t="s">
        <v>276</v>
      </c>
      <c r="C410" s="17">
        <v>0.28254447701771701</v>
      </c>
      <c r="D410" s="17">
        <v>0.28279270636401899</v>
      </c>
      <c r="E410" s="17">
        <v>0.280514876074209</v>
      </c>
      <c r="F410" s="17"/>
      <c r="G410" s="17">
        <v>0.298844864848962</v>
      </c>
      <c r="H410" s="17">
        <v>0.19848630296141501</v>
      </c>
      <c r="I410" s="17">
        <v>0.27627593422697</v>
      </c>
      <c r="J410" s="17">
        <v>0.300148875289036</v>
      </c>
      <c r="K410" s="17">
        <v>0.27416232455878298</v>
      </c>
      <c r="L410" s="17">
        <v>0.284701712196746</v>
      </c>
      <c r="M410" s="17">
        <v>0.29432279682629198</v>
      </c>
      <c r="N410" s="17">
        <v>0.35201022084262601</v>
      </c>
      <c r="O410" s="17">
        <v>0.25914015495187998</v>
      </c>
      <c r="P410" s="17"/>
      <c r="Q410" s="17">
        <v>0.27161738728852802</v>
      </c>
      <c r="R410" s="17">
        <v>0.225867480808953</v>
      </c>
      <c r="S410" s="17">
        <v>0.30417695685551799</v>
      </c>
      <c r="T410" s="17">
        <v>0.28639968445576103</v>
      </c>
      <c r="U410" s="17"/>
      <c r="V410" s="17">
        <v>0.26053633162852302</v>
      </c>
      <c r="W410" s="17">
        <v>0.34063549315170499</v>
      </c>
      <c r="X410" s="17">
        <v>0.283768884193351</v>
      </c>
      <c r="Y410" s="17">
        <v>0.29155029547537697</v>
      </c>
      <c r="Z410" s="17">
        <v>0.25898798976181903</v>
      </c>
      <c r="AA410" s="17">
        <v>0.29956363156670002</v>
      </c>
      <c r="AB410" s="17">
        <v>0.249801113093084</v>
      </c>
      <c r="AC410" s="17">
        <v>0.27599780715339101</v>
      </c>
      <c r="AD410" s="17">
        <v>0.26280905416497402</v>
      </c>
      <c r="AE410" s="17"/>
      <c r="AF410" s="17">
        <v>0.30776605791880501</v>
      </c>
      <c r="AG410" s="17">
        <v>0.25883606344327598</v>
      </c>
      <c r="AH410" s="17">
        <v>0.326008749906819</v>
      </c>
      <c r="AI410" s="17">
        <v>0.25166118788502401</v>
      </c>
      <c r="AJ410" s="17">
        <v>0.26801026032646402</v>
      </c>
      <c r="AK410" s="17">
        <v>0.27987406107104501</v>
      </c>
      <c r="AL410" s="17"/>
      <c r="AM410" s="17">
        <v>0.28744930181983203</v>
      </c>
      <c r="AN410" s="17">
        <v>0.292673780529427</v>
      </c>
      <c r="AO410" s="17">
        <v>0.25481209996008602</v>
      </c>
      <c r="AP410" s="17">
        <v>0.32046789785056901</v>
      </c>
      <c r="AQ410" s="17">
        <v>0.36873203037823798</v>
      </c>
      <c r="AR410" s="17">
        <v>0.30280283234012001</v>
      </c>
      <c r="AS410" s="17">
        <v>0.24488654849497701</v>
      </c>
      <c r="AT410" s="17">
        <v>0.27470084984833698</v>
      </c>
      <c r="AU410" s="17">
        <v>0.29850262712771902</v>
      </c>
      <c r="AV410" s="17">
        <v>0.26926085143342998</v>
      </c>
      <c r="AW410" s="17">
        <v>0.29187690769958702</v>
      </c>
      <c r="AX410" s="17">
        <v>0.291166718140136</v>
      </c>
      <c r="AY410" s="17">
        <v>0.26943593075633498</v>
      </c>
      <c r="AZ410" s="17">
        <v>0.15795491480440599</v>
      </c>
      <c r="BA410" s="17">
        <v>0.12102645390970899</v>
      </c>
      <c r="BB410" s="17">
        <v>0.26546708631079802</v>
      </c>
      <c r="BC410" s="17"/>
      <c r="BD410" s="17">
        <v>0.26729954422484198</v>
      </c>
      <c r="BE410" s="17">
        <v>0.28007833582222003</v>
      </c>
      <c r="BF410" s="17">
        <v>0.294987322350166</v>
      </c>
      <c r="BG410" s="17"/>
      <c r="BH410" s="17">
        <v>0.29271520417566699</v>
      </c>
      <c r="BI410" s="17">
        <v>0.24965834701564399</v>
      </c>
      <c r="BJ410" s="17">
        <v>0.27320879474464499</v>
      </c>
      <c r="BK410" s="17"/>
      <c r="BL410" s="17">
        <v>0.34771953260129101</v>
      </c>
      <c r="BM410" s="17">
        <v>0.29858303224510202</v>
      </c>
      <c r="BN410" s="17">
        <v>0.27328217094238699</v>
      </c>
      <c r="BO410" s="17"/>
      <c r="BP410" s="17">
        <v>0.284793298243949</v>
      </c>
      <c r="BQ410" s="17">
        <v>0.292122545388038</v>
      </c>
      <c r="BR410" s="17"/>
      <c r="BS410" s="17">
        <v>0.246597038032561</v>
      </c>
      <c r="BT410" s="17">
        <v>0.29858355883100701</v>
      </c>
      <c r="BU410" s="17">
        <v>0.30930937201816699</v>
      </c>
      <c r="BV410" s="17">
        <v>0.268813518614268</v>
      </c>
      <c r="BW410" s="17"/>
      <c r="BX410" s="17">
        <v>0.32452942444751998</v>
      </c>
      <c r="BY410" s="17">
        <v>0.29759367042571699</v>
      </c>
      <c r="BZ410" s="17">
        <v>0.27746031396652099</v>
      </c>
      <c r="CA410" s="17"/>
      <c r="CB410" s="17">
        <v>0.28687572012419499</v>
      </c>
      <c r="CC410" s="17">
        <v>0.15004553140055099</v>
      </c>
      <c r="CD410" s="17">
        <v>0.33380624068904902</v>
      </c>
      <c r="CE410" s="17">
        <v>0.34401393461667201</v>
      </c>
      <c r="CF410" s="17">
        <v>0.218729746427518</v>
      </c>
      <c r="CG410" s="17">
        <v>0.34258306416127199</v>
      </c>
      <c r="CH410" s="17"/>
      <c r="CI410" s="17">
        <v>0.26283541242164099</v>
      </c>
      <c r="CJ410" s="17">
        <v>0.29160693908552898</v>
      </c>
      <c r="CK410" s="17">
        <v>0.31077779258133298</v>
      </c>
      <c r="CL410" s="17">
        <v>0.27410649083383998</v>
      </c>
    </row>
    <row r="411" spans="2:90" x14ac:dyDescent="0.35">
      <c r="B411" t="s">
        <v>176</v>
      </c>
      <c r="C411" s="17">
        <v>0.127897022415881</v>
      </c>
      <c r="D411" s="17">
        <v>0.12867993884909201</v>
      </c>
      <c r="E411" s="17">
        <v>0.124850345073349</v>
      </c>
      <c r="F411" s="17"/>
      <c r="G411" s="17">
        <v>0.112250306128098</v>
      </c>
      <c r="H411" s="17">
        <v>0.119873717421722</v>
      </c>
      <c r="I411" s="17">
        <v>0.15797986037318901</v>
      </c>
      <c r="J411" s="17">
        <v>0.13601677525671099</v>
      </c>
      <c r="K411" s="17">
        <v>0.148586526502546</v>
      </c>
      <c r="L411" s="17">
        <v>0.128712109094195</v>
      </c>
      <c r="M411" s="17">
        <v>0.110934386119152</v>
      </c>
      <c r="N411" s="17">
        <v>0.102558571882994</v>
      </c>
      <c r="O411" s="17">
        <v>0.13725474615571001</v>
      </c>
      <c r="P411" s="17"/>
      <c r="Q411" s="17">
        <v>0.105753262104349</v>
      </c>
      <c r="R411" s="17">
        <v>7.85963015194623E-2</v>
      </c>
      <c r="S411" s="17">
        <v>0.136152377327457</v>
      </c>
      <c r="T411" s="17">
        <v>0.134763348394914</v>
      </c>
      <c r="U411" s="17"/>
      <c r="V411" s="17">
        <v>0.111381324938698</v>
      </c>
      <c r="W411" s="17">
        <v>0.121705856254369</v>
      </c>
      <c r="X411" s="17">
        <v>0.165917712806889</v>
      </c>
      <c r="Y411" s="17">
        <v>0.111680004343143</v>
      </c>
      <c r="Z411" s="17">
        <v>0.17039028178756199</v>
      </c>
      <c r="AA411" s="17">
        <v>0.10705302840476801</v>
      </c>
      <c r="AB411" s="17">
        <v>0.12819220173850701</v>
      </c>
      <c r="AC411" s="17">
        <v>0.15053551829126199</v>
      </c>
      <c r="AD411" s="17">
        <v>0.12110759074107</v>
      </c>
      <c r="AE411" s="17"/>
      <c r="AF411" s="17">
        <v>0.125168933203854</v>
      </c>
      <c r="AG411" s="17">
        <v>0.152342344600118</v>
      </c>
      <c r="AH411" s="17">
        <v>0.13666098742086699</v>
      </c>
      <c r="AI411" s="17">
        <v>0.152322070877977</v>
      </c>
      <c r="AJ411" s="17">
        <v>0.121822270921148</v>
      </c>
      <c r="AK411" s="17">
        <v>0.11439761969941099</v>
      </c>
      <c r="AL411" s="17"/>
      <c r="AM411" s="17">
        <v>0.14644635320368099</v>
      </c>
      <c r="AN411" s="17">
        <v>0.18698945623075899</v>
      </c>
      <c r="AO411" s="17">
        <v>0.113409115390191</v>
      </c>
      <c r="AP411" s="17">
        <v>0.13886410044970501</v>
      </c>
      <c r="AQ411" s="17">
        <v>0.13080469662659799</v>
      </c>
      <c r="AR411" s="17">
        <v>0.120851875124258</v>
      </c>
      <c r="AS411" s="17">
        <v>0.11910282826633301</v>
      </c>
      <c r="AT411" s="17">
        <v>8.0901056250183206E-2</v>
      </c>
      <c r="AU411" s="17">
        <v>0.15028227228809499</v>
      </c>
      <c r="AV411" s="17">
        <v>0.12028575368434501</v>
      </c>
      <c r="AW411" s="17">
        <v>0.115537794205837</v>
      </c>
      <c r="AX411" s="17">
        <v>0.141189524483298</v>
      </c>
      <c r="AY411" s="17">
        <v>0.12656949063950501</v>
      </c>
      <c r="AZ411" s="17">
        <v>0.131917060420743</v>
      </c>
      <c r="BA411" s="17">
        <v>9.60842452940599E-2</v>
      </c>
      <c r="BB411" s="17">
        <v>8.7527010264660504E-2</v>
      </c>
      <c r="BC411" s="17"/>
      <c r="BD411" s="17">
        <v>9.4706571097324402E-2</v>
      </c>
      <c r="BE411" s="17">
        <v>0.125041457242135</v>
      </c>
      <c r="BF411" s="17">
        <v>0.154269752608162</v>
      </c>
      <c r="BG411" s="17"/>
      <c r="BH411" s="17">
        <v>0.13686268129055801</v>
      </c>
      <c r="BI411" s="17">
        <v>7.7523512692576693E-2</v>
      </c>
      <c r="BJ411" s="17">
        <v>9.6836000138046593E-2</v>
      </c>
      <c r="BK411" s="17"/>
      <c r="BL411" s="17">
        <v>0.113864405529763</v>
      </c>
      <c r="BM411" s="17">
        <v>9.6465206789914298E-2</v>
      </c>
      <c r="BN411" s="17">
        <v>6.0451794761962697E-2</v>
      </c>
      <c r="BO411" s="17"/>
      <c r="BP411" s="17">
        <v>0.123993084213634</v>
      </c>
      <c r="BQ411" s="17">
        <v>0.13659058165610399</v>
      </c>
      <c r="BR411" s="17"/>
      <c r="BS411" s="17">
        <v>0.107736534761065</v>
      </c>
      <c r="BT411" s="17">
        <v>0.15868490366507099</v>
      </c>
      <c r="BU411" s="17">
        <v>0.121279561303321</v>
      </c>
      <c r="BV411" s="17">
        <v>0.11902635124293701</v>
      </c>
      <c r="BW411" s="17"/>
      <c r="BX411" s="17">
        <v>0.109165801110728</v>
      </c>
      <c r="BY411" s="17">
        <v>6.05471404414165E-2</v>
      </c>
      <c r="BZ411" s="17">
        <v>0.13389136840896701</v>
      </c>
      <c r="CA411" s="17"/>
      <c r="CB411" s="17">
        <v>0.172282907276988</v>
      </c>
      <c r="CC411" s="17">
        <v>3.7365804335703003E-2</v>
      </c>
      <c r="CD411" s="17">
        <v>0.20814146487093499</v>
      </c>
      <c r="CE411" s="17">
        <v>0.13974283873260099</v>
      </c>
      <c r="CF411" s="17">
        <v>6.5167825720867101E-2</v>
      </c>
      <c r="CG411" s="17">
        <v>0.10154940059212</v>
      </c>
      <c r="CH411" s="17"/>
      <c r="CI411" s="17">
        <v>0.116111868263528</v>
      </c>
      <c r="CJ411" s="17">
        <v>0.17897603094185599</v>
      </c>
      <c r="CK411" s="17">
        <v>5.4551994683354497E-2</v>
      </c>
      <c r="CL411" s="17">
        <v>0.119937623863502</v>
      </c>
    </row>
    <row r="412" spans="2:90" x14ac:dyDescent="0.35"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</row>
    <row r="413" spans="2:90" x14ac:dyDescent="0.35">
      <c r="B413" s="6" t="s">
        <v>279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</row>
    <row r="414" spans="2:90" x14ac:dyDescent="0.35">
      <c r="B414" s="24" t="s">
        <v>130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</row>
    <row r="415" spans="2:90" x14ac:dyDescent="0.35">
      <c r="B415" t="s">
        <v>274</v>
      </c>
      <c r="C415" s="17">
        <v>9.3475279325879707E-2</v>
      </c>
      <c r="D415" s="17">
        <v>0.117398241399237</v>
      </c>
      <c r="E415" s="17">
        <v>6.9389287675574299E-2</v>
      </c>
      <c r="F415" s="17"/>
      <c r="G415" s="17">
        <v>8.5657186251802506E-2</v>
      </c>
      <c r="H415" s="17">
        <v>7.2122321691205193E-2</v>
      </c>
      <c r="I415" s="17">
        <v>0.13484922835523</v>
      </c>
      <c r="J415" s="17">
        <v>0.103834479504801</v>
      </c>
      <c r="K415" s="17">
        <v>9.8477398864572296E-2</v>
      </c>
      <c r="L415" s="17">
        <v>9.0864881229539896E-2</v>
      </c>
      <c r="M415" s="17">
        <v>7.9511640271979406E-2</v>
      </c>
      <c r="N415" s="17">
        <v>7.2612159461270795E-2</v>
      </c>
      <c r="O415" s="17">
        <v>0.10589235931964</v>
      </c>
      <c r="P415" s="17"/>
      <c r="Q415" s="17">
        <v>0.13234379467805801</v>
      </c>
      <c r="R415" s="17">
        <v>0.14171523342284201</v>
      </c>
      <c r="S415" s="17">
        <v>0.13623236428075899</v>
      </c>
      <c r="T415" s="17">
        <v>8.6471080799581698E-2</v>
      </c>
      <c r="U415" s="17"/>
      <c r="V415" s="17">
        <v>0.12517359856838001</v>
      </c>
      <c r="W415" s="17">
        <v>6.2427261940451298E-2</v>
      </c>
      <c r="X415" s="17">
        <v>0.108497106294575</v>
      </c>
      <c r="Y415" s="17">
        <v>9.5918712652235699E-2</v>
      </c>
      <c r="Z415" s="17">
        <v>0.12944289300676001</v>
      </c>
      <c r="AA415" s="17">
        <v>8.6379686626256905E-2</v>
      </c>
      <c r="AB415" s="17">
        <v>5.2359397380433999E-2</v>
      </c>
      <c r="AC415" s="17">
        <v>9.7175033351417403E-2</v>
      </c>
      <c r="AD415" s="17">
        <v>8.9422121885406894E-2</v>
      </c>
      <c r="AE415" s="17"/>
      <c r="AF415" s="17">
        <v>0.105299715240977</v>
      </c>
      <c r="AG415" s="17">
        <v>0.10374180138644799</v>
      </c>
      <c r="AH415" s="17">
        <v>7.8144858279633994E-2</v>
      </c>
      <c r="AI415" s="17">
        <v>5.8872991039457097E-2</v>
      </c>
      <c r="AJ415" s="17">
        <v>8.8579142555697293E-2</v>
      </c>
      <c r="AK415" s="17">
        <v>9.1803476114169405E-2</v>
      </c>
      <c r="AL415" s="17"/>
      <c r="AM415" s="17">
        <v>0.12361227629643699</v>
      </c>
      <c r="AN415" s="17">
        <v>0.11934946825807501</v>
      </c>
      <c r="AO415" s="17">
        <v>8.5343676294830195E-2</v>
      </c>
      <c r="AP415" s="17">
        <v>8.8595428295603199E-2</v>
      </c>
      <c r="AQ415" s="17">
        <v>9.2636149565893097E-2</v>
      </c>
      <c r="AR415" s="17">
        <v>9.7294612971979902E-2</v>
      </c>
      <c r="AS415" s="17">
        <v>5.0843468858937903E-2</v>
      </c>
      <c r="AT415" s="17">
        <v>8.28204964517959E-2</v>
      </c>
      <c r="AU415" s="17">
        <v>8.86108013982735E-2</v>
      </c>
      <c r="AV415" s="17">
        <v>0.12463818966687699</v>
      </c>
      <c r="AW415" s="17">
        <v>9.4292216679468396E-2</v>
      </c>
      <c r="AX415" s="17">
        <v>6.37744619929657E-2</v>
      </c>
      <c r="AY415" s="17">
        <v>8.5205334580283301E-2</v>
      </c>
      <c r="AZ415" s="17">
        <v>0.138977532108189</v>
      </c>
      <c r="BA415" s="17">
        <v>0.122398330089987</v>
      </c>
      <c r="BB415" s="17">
        <v>0.110217442580665</v>
      </c>
      <c r="BC415" s="17"/>
      <c r="BD415" s="17">
        <v>8.3763459190492703E-2</v>
      </c>
      <c r="BE415" s="17">
        <v>9.1639197536679207E-2</v>
      </c>
      <c r="BF415" s="17">
        <v>9.8081573449523604E-2</v>
      </c>
      <c r="BG415" s="17"/>
      <c r="BH415" s="17">
        <v>9.9900054202305896E-2</v>
      </c>
      <c r="BI415" s="17">
        <v>7.1844632634108702E-2</v>
      </c>
      <c r="BJ415" s="17">
        <v>8.6030016817512198E-2</v>
      </c>
      <c r="BK415" s="17"/>
      <c r="BL415" s="17">
        <v>0.105330470733146</v>
      </c>
      <c r="BM415" s="17">
        <v>6.27542852555351E-2</v>
      </c>
      <c r="BN415" s="17">
        <v>9.9025101481230102E-2</v>
      </c>
      <c r="BO415" s="17"/>
      <c r="BP415" s="17">
        <v>8.4002257060043495E-2</v>
      </c>
      <c r="BQ415" s="17">
        <v>9.6932582230392195E-2</v>
      </c>
      <c r="BR415" s="17"/>
      <c r="BS415" s="17">
        <v>7.1435722874044594E-2</v>
      </c>
      <c r="BT415" s="17">
        <v>6.7523733696069593E-2</v>
      </c>
      <c r="BU415" s="17">
        <v>6.8634275899255304E-2</v>
      </c>
      <c r="BV415" s="17">
        <v>0.13239194438686799</v>
      </c>
      <c r="BW415" s="17"/>
      <c r="BX415" s="17">
        <v>7.8367003184358103E-2</v>
      </c>
      <c r="BY415" s="17">
        <v>8.9022507415326399E-2</v>
      </c>
      <c r="BZ415" s="17">
        <v>9.5245657666259295E-2</v>
      </c>
      <c r="CA415" s="17"/>
      <c r="CB415" s="17">
        <v>3.0774590909269098E-2</v>
      </c>
      <c r="CC415" s="17">
        <v>7.8790700084827206E-2</v>
      </c>
      <c r="CD415" s="17">
        <v>9.04915677936102E-2</v>
      </c>
      <c r="CE415" s="17">
        <v>0.19717637123654</v>
      </c>
      <c r="CF415" s="17">
        <v>9.3252136230678101E-2</v>
      </c>
      <c r="CG415" s="17">
        <v>7.6378165145364593E-2</v>
      </c>
      <c r="CH415" s="17"/>
      <c r="CI415" s="17">
        <v>8.4942025519029102E-2</v>
      </c>
      <c r="CJ415" s="17">
        <v>0.133855136508577</v>
      </c>
      <c r="CK415" s="17">
        <v>5.77107804866148E-2</v>
      </c>
      <c r="CL415" s="17">
        <v>8.1093737701374596E-2</v>
      </c>
    </row>
    <row r="416" spans="2:90" x14ac:dyDescent="0.35">
      <c r="B416" t="s">
        <v>275</v>
      </c>
      <c r="C416" s="17">
        <v>0.269225772861243</v>
      </c>
      <c r="D416" s="17">
        <v>0.26908610100894398</v>
      </c>
      <c r="E416" s="17">
        <v>0.27109814136785298</v>
      </c>
      <c r="F416" s="17"/>
      <c r="G416" s="17">
        <v>0.22017997634341599</v>
      </c>
      <c r="H416" s="17">
        <v>0.235168889794139</v>
      </c>
      <c r="I416" s="17">
        <v>0.242549941518237</v>
      </c>
      <c r="J416" s="17">
        <v>0.26821897563993102</v>
      </c>
      <c r="K416" s="17">
        <v>0.29936464231875298</v>
      </c>
      <c r="L416" s="17">
        <v>0.306800716023236</v>
      </c>
      <c r="M416" s="17">
        <v>0.25054952723517498</v>
      </c>
      <c r="N416" s="17">
        <v>0.31290169770258303</v>
      </c>
      <c r="O416" s="17">
        <v>0.28070856227262297</v>
      </c>
      <c r="P416" s="17"/>
      <c r="Q416" s="17">
        <v>0.25172583574786001</v>
      </c>
      <c r="R416" s="17">
        <v>0.26386331458386297</v>
      </c>
      <c r="S416" s="17">
        <v>0.29313142013311499</v>
      </c>
      <c r="T416" s="17">
        <v>0.27197346892002999</v>
      </c>
      <c r="U416" s="17"/>
      <c r="V416" s="17">
        <v>0.26608086109011297</v>
      </c>
      <c r="W416" s="17">
        <v>0.28738328897339899</v>
      </c>
      <c r="X416" s="17">
        <v>0.26568375206561301</v>
      </c>
      <c r="Y416" s="17">
        <v>0.26868733286382601</v>
      </c>
      <c r="Z416" s="17">
        <v>0.25339600436237603</v>
      </c>
      <c r="AA416" s="17">
        <v>0.30330646627091501</v>
      </c>
      <c r="AB416" s="17">
        <v>0.25526854958019002</v>
      </c>
      <c r="AC416" s="17">
        <v>0.28468451224902003</v>
      </c>
      <c r="AD416" s="17">
        <v>0.243703952540018</v>
      </c>
      <c r="AE416" s="17"/>
      <c r="AF416" s="17">
        <v>0.25758965494117902</v>
      </c>
      <c r="AG416" s="17">
        <v>0.25579172336206701</v>
      </c>
      <c r="AH416" s="17">
        <v>0.28770859185272002</v>
      </c>
      <c r="AI416" s="17">
        <v>0.308895585156507</v>
      </c>
      <c r="AJ416" s="17">
        <v>0.28610078047691501</v>
      </c>
      <c r="AK416" s="17">
        <v>0.26426414951045302</v>
      </c>
      <c r="AL416" s="17"/>
      <c r="AM416" s="17">
        <v>0.23187292621626099</v>
      </c>
      <c r="AN416" s="17">
        <v>0.30165518123646901</v>
      </c>
      <c r="AO416" s="17">
        <v>0.27951866806766301</v>
      </c>
      <c r="AP416" s="17">
        <v>0.23365880640136799</v>
      </c>
      <c r="AQ416" s="17">
        <v>0.26554673750507701</v>
      </c>
      <c r="AR416" s="17">
        <v>0.32557763282442898</v>
      </c>
      <c r="AS416" s="17">
        <v>0.24663442611471201</v>
      </c>
      <c r="AT416" s="17">
        <v>0.28611356869270999</v>
      </c>
      <c r="AU416" s="17">
        <v>0.30477517418406702</v>
      </c>
      <c r="AV416" s="17">
        <v>0.30321232777263102</v>
      </c>
      <c r="AW416" s="17">
        <v>0.26325781179201901</v>
      </c>
      <c r="AX416" s="17">
        <v>0.25744904956154702</v>
      </c>
      <c r="AY416" s="17">
        <v>0.222354683477621</v>
      </c>
      <c r="AZ416" s="17">
        <v>0.224515433586462</v>
      </c>
      <c r="BA416" s="17">
        <v>0.26428847865947902</v>
      </c>
      <c r="BB416" s="17">
        <v>0.254666882670817</v>
      </c>
      <c r="BC416" s="17"/>
      <c r="BD416" s="17">
        <v>0.25907723399479399</v>
      </c>
      <c r="BE416" s="17">
        <v>0.249084544335338</v>
      </c>
      <c r="BF416" s="17">
        <v>0.29023461262724698</v>
      </c>
      <c r="BG416" s="17"/>
      <c r="BH416" s="17">
        <v>0.267478609904162</v>
      </c>
      <c r="BI416" s="17">
        <v>0.269756841191853</v>
      </c>
      <c r="BJ416" s="17">
        <v>0.235755271807015</v>
      </c>
      <c r="BK416" s="17"/>
      <c r="BL416" s="17">
        <v>0.25138254826363399</v>
      </c>
      <c r="BM416" s="17">
        <v>0.30832005623916497</v>
      </c>
      <c r="BN416" s="17">
        <v>0.26786787536183698</v>
      </c>
      <c r="BO416" s="17"/>
      <c r="BP416" s="17">
        <v>0.27283931281262203</v>
      </c>
      <c r="BQ416" s="17">
        <v>0.27260085118758998</v>
      </c>
      <c r="BR416" s="17"/>
      <c r="BS416" s="17">
        <v>0.205149332348015</v>
      </c>
      <c r="BT416" s="17">
        <v>0.243391141328755</v>
      </c>
      <c r="BU416" s="17">
        <v>0.28043037190379999</v>
      </c>
      <c r="BV416" s="17">
        <v>0.30202398678415598</v>
      </c>
      <c r="BW416" s="17"/>
      <c r="BX416" s="17">
        <v>0.234269716254313</v>
      </c>
      <c r="BY416" s="17">
        <v>0.237066567003241</v>
      </c>
      <c r="BZ416" s="17">
        <v>0.27466501019030398</v>
      </c>
      <c r="CA416" s="17"/>
      <c r="CB416" s="17">
        <v>0.20220202124733599</v>
      </c>
      <c r="CC416" s="17">
        <v>0.203913417411484</v>
      </c>
      <c r="CD416" s="17">
        <v>0.30618993540945499</v>
      </c>
      <c r="CE416" s="17">
        <v>0.40813674053887</v>
      </c>
      <c r="CF416" s="17">
        <v>0.210042091274767</v>
      </c>
      <c r="CG416" s="17">
        <v>0.268182109907735</v>
      </c>
      <c r="CH416" s="17"/>
      <c r="CI416" s="17">
        <v>0.31132455318555402</v>
      </c>
      <c r="CJ416" s="17">
        <v>0.243305049904189</v>
      </c>
      <c r="CK416" s="17">
        <v>0.26209308932547298</v>
      </c>
      <c r="CL416" s="17">
        <v>0.27696702076631402</v>
      </c>
    </row>
    <row r="417" spans="2:90" x14ac:dyDescent="0.35">
      <c r="B417" t="s">
        <v>114</v>
      </c>
      <c r="C417" s="17">
        <v>0.21609569487854699</v>
      </c>
      <c r="D417" s="17">
        <v>0.19741701834897399</v>
      </c>
      <c r="E417" s="17">
        <v>0.23470836512160301</v>
      </c>
      <c r="F417" s="17"/>
      <c r="G417" s="17">
        <v>0.28385941508941998</v>
      </c>
      <c r="H417" s="17">
        <v>0.244200688080043</v>
      </c>
      <c r="I417" s="17">
        <v>0.21871394096298999</v>
      </c>
      <c r="J417" s="17">
        <v>0.225701154007587</v>
      </c>
      <c r="K417" s="17">
        <v>0.19941397417231099</v>
      </c>
      <c r="L417" s="17">
        <v>0.21330812899184301</v>
      </c>
      <c r="M417" s="17">
        <v>0.180476758760203</v>
      </c>
      <c r="N417" s="17">
        <v>0.18017648152339</v>
      </c>
      <c r="O417" s="17">
        <v>0.20621140800010801</v>
      </c>
      <c r="P417" s="17"/>
      <c r="Q417" s="17">
        <v>0.22414128738952099</v>
      </c>
      <c r="R417" s="17">
        <v>0.17647036677549299</v>
      </c>
      <c r="S417" s="17">
        <v>0.18683310282964</v>
      </c>
      <c r="T417" s="17">
        <v>0.21589073268783299</v>
      </c>
      <c r="U417" s="17"/>
      <c r="V417" s="17">
        <v>0.19824309464839199</v>
      </c>
      <c r="W417" s="17">
        <v>0.213009355637159</v>
      </c>
      <c r="X417" s="17">
        <v>0.22439007060847899</v>
      </c>
      <c r="Y417" s="17">
        <v>0.214570784596053</v>
      </c>
      <c r="Z417" s="17">
        <v>0.22237075693494701</v>
      </c>
      <c r="AA417" s="17">
        <v>0.204472665722612</v>
      </c>
      <c r="AB417" s="17">
        <v>0.23875497331933401</v>
      </c>
      <c r="AC417" s="17">
        <v>0.19444106212041201</v>
      </c>
      <c r="AD417" s="17">
        <v>0.23156603851197199</v>
      </c>
      <c r="AE417" s="17"/>
      <c r="AF417" s="17">
        <v>0.21355113018733801</v>
      </c>
      <c r="AG417" s="17">
        <v>0.18078902432796201</v>
      </c>
      <c r="AH417" s="17">
        <v>0.221164743678058</v>
      </c>
      <c r="AI417" s="17">
        <v>0.22698343805575399</v>
      </c>
      <c r="AJ417" s="17">
        <v>0.24947375471639899</v>
      </c>
      <c r="AK417" s="17">
        <v>0.214385639511498</v>
      </c>
      <c r="AL417" s="17"/>
      <c r="AM417" s="17">
        <v>0.29715451203153598</v>
      </c>
      <c r="AN417" s="17">
        <v>0.18852371441232099</v>
      </c>
      <c r="AO417" s="17">
        <v>0.17076038180833999</v>
      </c>
      <c r="AP417" s="17">
        <v>0.19730057408668</v>
      </c>
      <c r="AQ417" s="17">
        <v>0.24699345071612699</v>
      </c>
      <c r="AR417" s="17">
        <v>0.18859293750209999</v>
      </c>
      <c r="AS417" s="17">
        <v>0.210487770247206</v>
      </c>
      <c r="AT417" s="17">
        <v>0.26391484506179202</v>
      </c>
      <c r="AU417" s="17">
        <v>0.18998823222655301</v>
      </c>
      <c r="AV417" s="17">
        <v>0.152333309943189</v>
      </c>
      <c r="AW417" s="17">
        <v>0.23833951475430101</v>
      </c>
      <c r="AX417" s="17">
        <v>0.204381804183421</v>
      </c>
      <c r="AY417" s="17">
        <v>0.25043293125268001</v>
      </c>
      <c r="AZ417" s="17">
        <v>0.25651561664425798</v>
      </c>
      <c r="BA417" s="17">
        <v>0.21088806172821101</v>
      </c>
      <c r="BB417" s="17">
        <v>0.18584591247745</v>
      </c>
      <c r="BC417" s="17"/>
      <c r="BD417" s="17">
        <v>0.22251636685732801</v>
      </c>
      <c r="BE417" s="17">
        <v>0.23952486324071001</v>
      </c>
      <c r="BF417" s="17">
        <v>0.196435295559868</v>
      </c>
      <c r="BG417" s="17"/>
      <c r="BH417" s="17">
        <v>0.218718714553366</v>
      </c>
      <c r="BI417" s="17">
        <v>0.18881195585101301</v>
      </c>
      <c r="BJ417" s="17">
        <v>0.21998271755627399</v>
      </c>
      <c r="BK417" s="17"/>
      <c r="BL417" s="17">
        <v>0.281550479580295</v>
      </c>
      <c r="BM417" s="17">
        <v>0.160941458363764</v>
      </c>
      <c r="BN417" s="17">
        <v>0.14777170286827501</v>
      </c>
      <c r="BO417" s="17"/>
      <c r="BP417" s="17">
        <v>0.22321007154001299</v>
      </c>
      <c r="BQ417" s="17">
        <v>0.20642346952818499</v>
      </c>
      <c r="BR417" s="17"/>
      <c r="BS417" s="17">
        <v>0.14943445946753001</v>
      </c>
      <c r="BT417" s="17">
        <v>0.18918270326307099</v>
      </c>
      <c r="BU417" s="17">
        <v>0.26626671473692998</v>
      </c>
      <c r="BV417" s="17">
        <v>0.21768052319070999</v>
      </c>
      <c r="BW417" s="17"/>
      <c r="BX417" s="17">
        <v>0.21816897376976899</v>
      </c>
      <c r="BY417" s="17">
        <v>0.25122115381923199</v>
      </c>
      <c r="BZ417" s="17">
        <v>0.21373182735111501</v>
      </c>
      <c r="CA417" s="17"/>
      <c r="CB417" s="17">
        <v>0.18559883702051599</v>
      </c>
      <c r="CC417" s="17">
        <v>0.22498293463549801</v>
      </c>
      <c r="CD417" s="17">
        <v>0.28864978686335502</v>
      </c>
      <c r="CE417" s="17">
        <v>0.173866220406172</v>
      </c>
      <c r="CF417" s="17">
        <v>0.17235478511239199</v>
      </c>
      <c r="CG417" s="17">
        <v>0.21923871518351601</v>
      </c>
      <c r="CH417" s="17"/>
      <c r="CI417" s="17">
        <v>0.19888464722572999</v>
      </c>
      <c r="CJ417" s="17">
        <v>0.18544785243026099</v>
      </c>
      <c r="CK417" s="17">
        <v>0.335470686790107</v>
      </c>
      <c r="CL417" s="17">
        <v>0.206258693070555</v>
      </c>
    </row>
    <row r="418" spans="2:90" x14ac:dyDescent="0.35">
      <c r="B418" t="s">
        <v>276</v>
      </c>
      <c r="C418" s="17">
        <v>0.30822095869981803</v>
      </c>
      <c r="D418" s="17">
        <v>0.30084144695550302</v>
      </c>
      <c r="E418" s="17">
        <v>0.31283614092985801</v>
      </c>
      <c r="F418" s="17"/>
      <c r="G418" s="17">
        <v>0.31029232751979502</v>
      </c>
      <c r="H418" s="17">
        <v>0.30594518662943299</v>
      </c>
      <c r="I418" s="17">
        <v>0.28649410689090798</v>
      </c>
      <c r="J418" s="17">
        <v>0.285436790740215</v>
      </c>
      <c r="K418" s="17">
        <v>0.29170784856817999</v>
      </c>
      <c r="L418" s="17">
        <v>0.30560964367041799</v>
      </c>
      <c r="M418" s="17">
        <v>0.36638674268492299</v>
      </c>
      <c r="N418" s="17">
        <v>0.34463337214711798</v>
      </c>
      <c r="O418" s="17">
        <v>0.27378509005346702</v>
      </c>
      <c r="P418" s="17"/>
      <c r="Q418" s="17">
        <v>0.28877593804441698</v>
      </c>
      <c r="R418" s="17">
        <v>0.27575387232411702</v>
      </c>
      <c r="S418" s="17">
        <v>0.27551311453975003</v>
      </c>
      <c r="T418" s="17">
        <v>0.312188946417151</v>
      </c>
      <c r="U418" s="17"/>
      <c r="V418" s="17">
        <v>0.283351324991305</v>
      </c>
      <c r="W418" s="17">
        <v>0.35266974925678402</v>
      </c>
      <c r="X418" s="17">
        <v>0.29474021256615701</v>
      </c>
      <c r="Y418" s="17">
        <v>0.31484586389124802</v>
      </c>
      <c r="Z418" s="17">
        <v>0.27587277227603402</v>
      </c>
      <c r="AA418" s="17">
        <v>0.28292199128347101</v>
      </c>
      <c r="AB418" s="17">
        <v>0.34251795783836603</v>
      </c>
      <c r="AC418" s="17">
        <v>0.29208243270085199</v>
      </c>
      <c r="AD418" s="17">
        <v>0.313090853349278</v>
      </c>
      <c r="AE418" s="17"/>
      <c r="AF418" s="17">
        <v>0.30751628392559699</v>
      </c>
      <c r="AG418" s="17">
        <v>0.33073746621884498</v>
      </c>
      <c r="AH418" s="17">
        <v>0.32705970432075299</v>
      </c>
      <c r="AI418" s="17">
        <v>0.25115570267714699</v>
      </c>
      <c r="AJ418" s="17">
        <v>0.273439386152663</v>
      </c>
      <c r="AK418" s="17">
        <v>0.31978995802820598</v>
      </c>
      <c r="AL418" s="17"/>
      <c r="AM418" s="17">
        <v>0.22675287008190001</v>
      </c>
      <c r="AN418" s="17">
        <v>0.25903658412094499</v>
      </c>
      <c r="AO418" s="17">
        <v>0.30851513479385001</v>
      </c>
      <c r="AP418" s="17">
        <v>0.35569352340428301</v>
      </c>
      <c r="AQ418" s="17">
        <v>0.28040807172911902</v>
      </c>
      <c r="AR418" s="17">
        <v>0.32148859311087802</v>
      </c>
      <c r="AS418" s="17">
        <v>0.38352494906191198</v>
      </c>
      <c r="AT418" s="17">
        <v>0.291950036586687</v>
      </c>
      <c r="AU418" s="17">
        <v>0.326348759416483</v>
      </c>
      <c r="AV418" s="17">
        <v>0.33370586620369103</v>
      </c>
      <c r="AW418" s="17">
        <v>0.28139438083741802</v>
      </c>
      <c r="AX418" s="17">
        <v>0.33899559314350902</v>
      </c>
      <c r="AY418" s="17">
        <v>0.37262484500322102</v>
      </c>
      <c r="AZ418" s="17">
        <v>0.291858960705137</v>
      </c>
      <c r="BA418" s="17">
        <v>0.23030169446662699</v>
      </c>
      <c r="BB418" s="17">
        <v>0.29333887071210701</v>
      </c>
      <c r="BC418" s="17"/>
      <c r="BD418" s="17">
        <v>0.317530117822999</v>
      </c>
      <c r="BE418" s="17">
        <v>0.315344169932329</v>
      </c>
      <c r="BF418" s="17">
        <v>0.300086293068414</v>
      </c>
      <c r="BG418" s="17"/>
      <c r="BH418" s="17">
        <v>0.30551852869120599</v>
      </c>
      <c r="BI418" s="17">
        <v>0.33698439568689997</v>
      </c>
      <c r="BJ418" s="17">
        <v>0.35197600361977699</v>
      </c>
      <c r="BK418" s="17"/>
      <c r="BL418" s="17">
        <v>0.262088541897811</v>
      </c>
      <c r="BM418" s="17">
        <v>0.34586279216631799</v>
      </c>
      <c r="BN418" s="17">
        <v>0.360137392986903</v>
      </c>
      <c r="BO418" s="17"/>
      <c r="BP418" s="17">
        <v>0.29247718936368</v>
      </c>
      <c r="BQ418" s="17">
        <v>0.31686194039698201</v>
      </c>
      <c r="BR418" s="17"/>
      <c r="BS418" s="17">
        <v>0.37779699502909903</v>
      </c>
      <c r="BT418" s="17">
        <v>0.371322312539974</v>
      </c>
      <c r="BU418" s="17">
        <v>0.307337386032834</v>
      </c>
      <c r="BV418" s="17">
        <v>0.24700235795183001</v>
      </c>
      <c r="BW418" s="17"/>
      <c r="BX418" s="17">
        <v>0.35502283135733598</v>
      </c>
      <c r="BY418" s="17">
        <v>0.34427199410988002</v>
      </c>
      <c r="BZ418" s="17">
        <v>0.30136902010523497</v>
      </c>
      <c r="CA418" s="17"/>
      <c r="CB418" s="17">
        <v>0.40329659692495401</v>
      </c>
      <c r="CC418" s="17">
        <v>0.34366492168986701</v>
      </c>
      <c r="CD418" s="17">
        <v>0.23537108065200199</v>
      </c>
      <c r="CE418" s="17">
        <v>0.20107253043061099</v>
      </c>
      <c r="CF418" s="17">
        <v>0.321856182892656</v>
      </c>
      <c r="CG418" s="17">
        <v>0.365786395185768</v>
      </c>
      <c r="CH418" s="17"/>
      <c r="CI418" s="17">
        <v>0.30804481973043701</v>
      </c>
      <c r="CJ418" s="17">
        <v>0.28682355553014</v>
      </c>
      <c r="CK418" s="17">
        <v>0.30283573305562</v>
      </c>
      <c r="CL418" s="17">
        <v>0.32231368586189701</v>
      </c>
    </row>
    <row r="419" spans="2:90" x14ac:dyDescent="0.35">
      <c r="B419" t="s">
        <v>176</v>
      </c>
      <c r="C419" s="17">
        <v>0.112982294234512</v>
      </c>
      <c r="D419" s="17">
        <v>0.11525719228734201</v>
      </c>
      <c r="E419" s="17">
        <v>0.11196806490511101</v>
      </c>
      <c r="F419" s="17"/>
      <c r="G419" s="17">
        <v>0.100011094795566</v>
      </c>
      <c r="H419" s="17">
        <v>0.14256291380517999</v>
      </c>
      <c r="I419" s="17">
        <v>0.117392782272635</v>
      </c>
      <c r="J419" s="17">
        <v>0.11680860010746601</v>
      </c>
      <c r="K419" s="17">
        <v>0.111036136076183</v>
      </c>
      <c r="L419" s="17">
        <v>8.3416630084962806E-2</v>
      </c>
      <c r="M419" s="17">
        <v>0.12307533104772</v>
      </c>
      <c r="N419" s="17">
        <v>8.9676289165638898E-2</v>
      </c>
      <c r="O419" s="17">
        <v>0.133402580354161</v>
      </c>
      <c r="P419" s="17"/>
      <c r="Q419" s="17">
        <v>0.10301314414014499</v>
      </c>
      <c r="R419" s="17">
        <v>0.142197212893686</v>
      </c>
      <c r="S419" s="17">
        <v>0.108289998216735</v>
      </c>
      <c r="T419" s="17">
        <v>0.113475771175404</v>
      </c>
      <c r="U419" s="17"/>
      <c r="V419" s="17">
        <v>0.12715112070181001</v>
      </c>
      <c r="W419" s="17">
        <v>8.4510344192207196E-2</v>
      </c>
      <c r="X419" s="17">
        <v>0.10668885846517601</v>
      </c>
      <c r="Y419" s="17">
        <v>0.105977305996637</v>
      </c>
      <c r="Z419" s="17">
        <v>0.118917573419883</v>
      </c>
      <c r="AA419" s="17">
        <v>0.122919190096745</v>
      </c>
      <c r="AB419" s="17">
        <v>0.11109912188167601</v>
      </c>
      <c r="AC419" s="17">
        <v>0.131616959578299</v>
      </c>
      <c r="AD419" s="17">
        <v>0.122217033713325</v>
      </c>
      <c r="AE419" s="17"/>
      <c r="AF419" s="17">
        <v>0.11604321570491</v>
      </c>
      <c r="AG419" s="17">
        <v>0.12893998470467699</v>
      </c>
      <c r="AH419" s="17">
        <v>8.5922101868835393E-2</v>
      </c>
      <c r="AI419" s="17">
        <v>0.15409228307113501</v>
      </c>
      <c r="AJ419" s="17">
        <v>0.102406936098327</v>
      </c>
      <c r="AK419" s="17">
        <v>0.109756776835673</v>
      </c>
      <c r="AL419" s="17"/>
      <c r="AM419" s="17">
        <v>0.120607415373866</v>
      </c>
      <c r="AN419" s="17">
        <v>0.13143505197218999</v>
      </c>
      <c r="AO419" s="17">
        <v>0.15586213903531701</v>
      </c>
      <c r="AP419" s="17">
        <v>0.12475166781206599</v>
      </c>
      <c r="AQ419" s="17">
        <v>0.114415590483785</v>
      </c>
      <c r="AR419" s="17">
        <v>6.7046223590613602E-2</v>
      </c>
      <c r="AS419" s="17">
        <v>0.108509385717233</v>
      </c>
      <c r="AT419" s="17">
        <v>7.5201053207015506E-2</v>
      </c>
      <c r="AU419" s="17">
        <v>9.0277032774623497E-2</v>
      </c>
      <c r="AV419" s="17">
        <v>8.6110306413611906E-2</v>
      </c>
      <c r="AW419" s="17">
        <v>0.122716075936794</v>
      </c>
      <c r="AX419" s="17">
        <v>0.135399091118557</v>
      </c>
      <c r="AY419" s="17">
        <v>6.9382205686194701E-2</v>
      </c>
      <c r="AZ419" s="17">
        <v>8.81324569559538E-2</v>
      </c>
      <c r="BA419" s="17">
        <v>0.172123435055695</v>
      </c>
      <c r="BB419" s="17">
        <v>0.15593089155896001</v>
      </c>
      <c r="BC419" s="17"/>
      <c r="BD419" s="17">
        <v>0.11711282213438701</v>
      </c>
      <c r="BE419" s="17">
        <v>0.104407224954945</v>
      </c>
      <c r="BF419" s="17">
        <v>0.115162225294947</v>
      </c>
      <c r="BG419" s="17"/>
      <c r="BH419" s="17">
        <v>0.108384092648959</v>
      </c>
      <c r="BI419" s="17">
        <v>0.132602174636125</v>
      </c>
      <c r="BJ419" s="17">
        <v>0.106255990199422</v>
      </c>
      <c r="BK419" s="17"/>
      <c r="BL419" s="17">
        <v>9.9647959525113794E-2</v>
      </c>
      <c r="BM419" s="17">
        <v>0.122121407975218</v>
      </c>
      <c r="BN419" s="17">
        <v>0.125197927301755</v>
      </c>
      <c r="BO419" s="17"/>
      <c r="BP419" s="17">
        <v>0.12747116922364099</v>
      </c>
      <c r="BQ419" s="17">
        <v>0.10718115665685</v>
      </c>
      <c r="BR419" s="17"/>
      <c r="BS419" s="17">
        <v>0.19618349028131099</v>
      </c>
      <c r="BT419" s="17">
        <v>0.12858010917213</v>
      </c>
      <c r="BU419" s="17">
        <v>7.7331251427181794E-2</v>
      </c>
      <c r="BV419" s="17">
        <v>0.100901187686435</v>
      </c>
      <c r="BW419" s="17"/>
      <c r="BX419" s="17">
        <v>0.114171475434225</v>
      </c>
      <c r="BY419" s="17">
        <v>7.8417777652320206E-2</v>
      </c>
      <c r="BZ419" s="17">
        <v>0.114988484687086</v>
      </c>
      <c r="CA419" s="17"/>
      <c r="CB419" s="17">
        <v>0.17812795389792499</v>
      </c>
      <c r="CC419" s="17">
        <v>0.14864802617832401</v>
      </c>
      <c r="CD419" s="17">
        <v>7.92976292815772E-2</v>
      </c>
      <c r="CE419" s="17">
        <v>1.97481373878069E-2</v>
      </c>
      <c r="CF419" s="17">
        <v>0.20249480448950699</v>
      </c>
      <c r="CG419" s="17">
        <v>7.0414614577616205E-2</v>
      </c>
      <c r="CH419" s="17"/>
      <c r="CI419" s="17">
        <v>9.6803954339250195E-2</v>
      </c>
      <c r="CJ419" s="17">
        <v>0.15056840562683299</v>
      </c>
      <c r="CK419" s="17">
        <v>4.18897103421857E-2</v>
      </c>
      <c r="CL419" s="17">
        <v>0.11336686259985899</v>
      </c>
    </row>
    <row r="420" spans="2:90" x14ac:dyDescent="0.35"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</row>
    <row r="421" spans="2:90" x14ac:dyDescent="0.35">
      <c r="B421" s="6" t="s">
        <v>280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</row>
    <row r="422" spans="2:90" x14ac:dyDescent="0.35">
      <c r="B422" s="24" t="s">
        <v>130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</row>
    <row r="423" spans="2:90" x14ac:dyDescent="0.35">
      <c r="B423" t="s">
        <v>274</v>
      </c>
      <c r="C423" s="17">
        <v>0.113141116295156</v>
      </c>
      <c r="D423" s="17">
        <v>0.119728622177792</v>
      </c>
      <c r="E423" s="17">
        <v>0.10603992247612</v>
      </c>
      <c r="F423" s="17"/>
      <c r="G423" s="17">
        <v>8.0738915667199498E-2</v>
      </c>
      <c r="H423" s="17">
        <v>0.14616557686613799</v>
      </c>
      <c r="I423" s="17">
        <v>0.115117391734316</v>
      </c>
      <c r="J423" s="17">
        <v>0.115182595095133</v>
      </c>
      <c r="K423" s="17">
        <v>0.11742827674679999</v>
      </c>
      <c r="L423" s="17">
        <v>9.4685501003938299E-2</v>
      </c>
      <c r="M423" s="17">
        <v>0.128122946522744</v>
      </c>
      <c r="N423" s="17">
        <v>0.10858114183937299</v>
      </c>
      <c r="O423" s="17">
        <v>0.11259485630204601</v>
      </c>
      <c r="P423" s="17"/>
      <c r="Q423" s="17">
        <v>0.106101986604472</v>
      </c>
      <c r="R423" s="17">
        <v>0.136995165034312</v>
      </c>
      <c r="S423" s="17">
        <v>0.114099003206607</v>
      </c>
      <c r="T423" s="17">
        <v>0.11302134954807</v>
      </c>
      <c r="U423" s="17"/>
      <c r="V423" s="17">
        <v>0.15395903361732699</v>
      </c>
      <c r="W423" s="17">
        <v>9.2414693930349304E-2</v>
      </c>
      <c r="X423" s="17">
        <v>0.110690876351071</v>
      </c>
      <c r="Y423" s="17">
        <v>0.123756022870234</v>
      </c>
      <c r="Z423" s="17">
        <v>0.111902383217337</v>
      </c>
      <c r="AA423" s="17">
        <v>9.5675218440932394E-2</v>
      </c>
      <c r="AB423" s="17">
        <v>9.8194668039203306E-2</v>
      </c>
      <c r="AC423" s="17">
        <v>0.112252549692478</v>
      </c>
      <c r="AD423" s="17">
        <v>0.10751718199510001</v>
      </c>
      <c r="AE423" s="17"/>
      <c r="AF423" s="17">
        <v>0.10592398777263</v>
      </c>
      <c r="AG423" s="17">
        <v>0.119581946203543</v>
      </c>
      <c r="AH423" s="17">
        <v>9.2300191889890595E-2</v>
      </c>
      <c r="AI423" s="17">
        <v>0.14421750743862499</v>
      </c>
      <c r="AJ423" s="17">
        <v>0.11060410747001299</v>
      </c>
      <c r="AK423" s="17">
        <v>0.11761475532552</v>
      </c>
      <c r="AL423" s="17"/>
      <c r="AM423" s="17">
        <v>0.120107979741552</v>
      </c>
      <c r="AN423" s="17">
        <v>0.156904181329035</v>
      </c>
      <c r="AO423" s="17">
        <v>9.5338475893782998E-2</v>
      </c>
      <c r="AP423" s="17">
        <v>0.104842195556903</v>
      </c>
      <c r="AQ423" s="17">
        <v>8.8928253059218698E-2</v>
      </c>
      <c r="AR423" s="17">
        <v>7.3029142866234104E-2</v>
      </c>
      <c r="AS423" s="17">
        <v>0.11564182821186</v>
      </c>
      <c r="AT423" s="17">
        <v>9.1892316096441606E-2</v>
      </c>
      <c r="AU423" s="17">
        <v>0.104416067197395</v>
      </c>
      <c r="AV423" s="17">
        <v>0.113972592595043</v>
      </c>
      <c r="AW423" s="17">
        <v>8.8005717723242602E-2</v>
      </c>
      <c r="AX423" s="17">
        <v>0.15918068035719299</v>
      </c>
      <c r="AY423" s="17">
        <v>8.5836609896455904E-2</v>
      </c>
      <c r="AZ423" s="17">
        <v>0.18461237950391299</v>
      </c>
      <c r="BA423" s="17">
        <v>0.20873683479986499</v>
      </c>
      <c r="BB423" s="17">
        <v>0.13134544844344301</v>
      </c>
      <c r="BC423" s="17"/>
      <c r="BD423" s="17">
        <v>0.111597817956294</v>
      </c>
      <c r="BE423" s="17">
        <v>0.10516899146927</v>
      </c>
      <c r="BF423" s="17">
        <v>0.119804484015145</v>
      </c>
      <c r="BG423" s="17"/>
      <c r="BH423" s="17">
        <v>0.108084166737403</v>
      </c>
      <c r="BI423" s="17">
        <v>0.13013803898513701</v>
      </c>
      <c r="BJ423" s="17">
        <v>0.11141426315328699</v>
      </c>
      <c r="BK423" s="17"/>
      <c r="BL423" s="17">
        <v>8.8869527662703299E-2</v>
      </c>
      <c r="BM423" s="17">
        <v>0.111694827522308</v>
      </c>
      <c r="BN423" s="17">
        <v>0.15978375273426901</v>
      </c>
      <c r="BO423" s="17"/>
      <c r="BP423" s="17">
        <v>9.5152087023362197E-2</v>
      </c>
      <c r="BQ423" s="17">
        <v>0.11845128686304</v>
      </c>
      <c r="BR423" s="17"/>
      <c r="BS423" s="17">
        <v>0.189980386825395</v>
      </c>
      <c r="BT423" s="17">
        <v>0.12502271935412501</v>
      </c>
      <c r="BU423" s="17">
        <v>8.0613436695898405E-2</v>
      </c>
      <c r="BV423" s="17">
        <v>0.10428834687044899</v>
      </c>
      <c r="BW423" s="17"/>
      <c r="BX423" s="17">
        <v>0.12399713039806599</v>
      </c>
      <c r="BY423" s="17">
        <v>8.0475543269894603E-2</v>
      </c>
      <c r="BZ423" s="17">
        <v>0.114072937540245</v>
      </c>
      <c r="CA423" s="17"/>
      <c r="CB423" s="17">
        <v>0.17587291742066299</v>
      </c>
      <c r="CC423" s="17">
        <v>0.13720971219648501</v>
      </c>
      <c r="CD423" s="17">
        <v>0.105000706065995</v>
      </c>
      <c r="CE423" s="17">
        <v>4.1925944855662298E-2</v>
      </c>
      <c r="CF423" s="17">
        <v>0.16378660288029601</v>
      </c>
      <c r="CG423" s="17">
        <v>5.7522908479868302E-2</v>
      </c>
      <c r="CH423" s="17"/>
      <c r="CI423" s="17">
        <v>9.0834877985488699E-2</v>
      </c>
      <c r="CJ423" s="17">
        <v>0.15720100459580899</v>
      </c>
      <c r="CK423" s="17">
        <v>3.6775566778576803E-2</v>
      </c>
      <c r="CL423" s="17">
        <v>0.112485851083646</v>
      </c>
    </row>
    <row r="424" spans="2:90" x14ac:dyDescent="0.35">
      <c r="B424" t="s">
        <v>275</v>
      </c>
      <c r="C424" s="17">
        <v>0.33424575633160802</v>
      </c>
      <c r="D424" s="17">
        <v>0.29580301748096999</v>
      </c>
      <c r="E424" s="17">
        <v>0.37115003948930803</v>
      </c>
      <c r="F424" s="17"/>
      <c r="G424" s="17">
        <v>0.30542917137064501</v>
      </c>
      <c r="H424" s="17">
        <v>0.34087111639314799</v>
      </c>
      <c r="I424" s="17">
        <v>0.31818059952361899</v>
      </c>
      <c r="J424" s="17">
        <v>0.32537767904236697</v>
      </c>
      <c r="K424" s="17">
        <v>0.327133357045999</v>
      </c>
      <c r="L424" s="17">
        <v>0.31045114855747302</v>
      </c>
      <c r="M424" s="17">
        <v>0.36382069617915103</v>
      </c>
      <c r="N424" s="17">
        <v>0.351012778391042</v>
      </c>
      <c r="O424" s="17">
        <v>0.36000132497873999</v>
      </c>
      <c r="P424" s="17"/>
      <c r="Q424" s="17">
        <v>0.291925065162979</v>
      </c>
      <c r="R424" s="17">
        <v>0.26406980344032999</v>
      </c>
      <c r="S424" s="17">
        <v>0.26566501544156801</v>
      </c>
      <c r="T424" s="17">
        <v>0.34896537973066599</v>
      </c>
      <c r="U424" s="17"/>
      <c r="V424" s="17">
        <v>0.24652025339275899</v>
      </c>
      <c r="W424" s="17">
        <v>0.36910539196969899</v>
      </c>
      <c r="X424" s="17">
        <v>0.34797719220020801</v>
      </c>
      <c r="Y424" s="17">
        <v>0.330701534430272</v>
      </c>
      <c r="Z424" s="17">
        <v>0.34510471111327701</v>
      </c>
      <c r="AA424" s="17">
        <v>0.35608574739999899</v>
      </c>
      <c r="AB424" s="17">
        <v>0.340951507244386</v>
      </c>
      <c r="AC424" s="17">
        <v>0.38543877010166999</v>
      </c>
      <c r="AD424" s="17">
        <v>0.34727276527149598</v>
      </c>
      <c r="AE424" s="17"/>
      <c r="AF424" s="17">
        <v>0.33395125969262701</v>
      </c>
      <c r="AG424" s="17">
        <v>0.343319598227736</v>
      </c>
      <c r="AH424" s="17">
        <v>0.39139937906240901</v>
      </c>
      <c r="AI424" s="17">
        <v>0.27417124765277301</v>
      </c>
      <c r="AJ424" s="17">
        <v>0.34104044801546002</v>
      </c>
      <c r="AK424" s="17">
        <v>0.31875688495819299</v>
      </c>
      <c r="AL424" s="17"/>
      <c r="AM424" s="17">
        <v>0.31015995413976699</v>
      </c>
      <c r="AN424" s="17">
        <v>0.27449721479551997</v>
      </c>
      <c r="AO424" s="17">
        <v>0.36960937415252099</v>
      </c>
      <c r="AP424" s="17">
        <v>0.35612435243087598</v>
      </c>
      <c r="AQ424" s="17">
        <v>0.31504501579634298</v>
      </c>
      <c r="AR424" s="17">
        <v>0.32009128949909499</v>
      </c>
      <c r="AS424" s="17">
        <v>0.37145265763292001</v>
      </c>
      <c r="AT424" s="17">
        <v>0.34930725106981297</v>
      </c>
      <c r="AU424" s="17">
        <v>0.32856785967410301</v>
      </c>
      <c r="AV424" s="17">
        <v>0.366637978506064</v>
      </c>
      <c r="AW424" s="17">
        <v>0.316922426348755</v>
      </c>
      <c r="AX424" s="17">
        <v>0.36036560715446803</v>
      </c>
      <c r="AY424" s="17">
        <v>0.31591522153609503</v>
      </c>
      <c r="AZ424" s="17">
        <v>0.23842728014317</v>
      </c>
      <c r="BA424" s="17">
        <v>0.28490706308541902</v>
      </c>
      <c r="BB424" s="17">
        <v>0.35852065847991998</v>
      </c>
      <c r="BC424" s="17"/>
      <c r="BD424" s="17">
        <v>0.34151463253951803</v>
      </c>
      <c r="BE424" s="17">
        <v>0.33364132649915201</v>
      </c>
      <c r="BF424" s="17">
        <v>0.333868186850588</v>
      </c>
      <c r="BG424" s="17"/>
      <c r="BH424" s="17">
        <v>0.36210081232305702</v>
      </c>
      <c r="BI424" s="17">
        <v>0.26608669599582602</v>
      </c>
      <c r="BJ424" s="17">
        <v>0.31054867789033602</v>
      </c>
      <c r="BK424" s="17"/>
      <c r="BL424" s="17">
        <v>0.38553985172710697</v>
      </c>
      <c r="BM424" s="17">
        <v>0.398340005812718</v>
      </c>
      <c r="BN424" s="17">
        <v>0.36523593368849</v>
      </c>
      <c r="BO424" s="17"/>
      <c r="BP424" s="17">
        <v>0.31069630735369302</v>
      </c>
      <c r="BQ424" s="17">
        <v>0.34557263791772203</v>
      </c>
      <c r="BR424" s="17"/>
      <c r="BS424" s="17">
        <v>0.39476547712820398</v>
      </c>
      <c r="BT424" s="17">
        <v>0.373362008344721</v>
      </c>
      <c r="BU424" s="17">
        <v>0.33091877923377</v>
      </c>
      <c r="BV424" s="17">
        <v>0.29456217506941401</v>
      </c>
      <c r="BW424" s="17"/>
      <c r="BX424" s="17">
        <v>0.43688539278765898</v>
      </c>
      <c r="BY424" s="17">
        <v>0.26159808539106699</v>
      </c>
      <c r="BZ424" s="17">
        <v>0.32854162599520498</v>
      </c>
      <c r="CA424" s="17"/>
      <c r="CB424" s="17">
        <v>0.49277516594938903</v>
      </c>
      <c r="CC424" s="17">
        <v>0.361456785472138</v>
      </c>
      <c r="CD424" s="17">
        <v>0.332372100349554</v>
      </c>
      <c r="CE424" s="17">
        <v>0.210393939318157</v>
      </c>
      <c r="CF424" s="17">
        <v>0.34050330604240597</v>
      </c>
      <c r="CG424" s="17">
        <v>0.24483102144926899</v>
      </c>
      <c r="CH424" s="17"/>
      <c r="CI424" s="17">
        <v>0.29701175199339702</v>
      </c>
      <c r="CJ424" s="17">
        <v>0.364648167341453</v>
      </c>
      <c r="CK424" s="17">
        <v>0.23050496355758399</v>
      </c>
      <c r="CL424" s="17">
        <v>0.35228092033529701</v>
      </c>
    </row>
    <row r="425" spans="2:90" x14ac:dyDescent="0.35">
      <c r="B425" t="s">
        <v>114</v>
      </c>
      <c r="C425" s="17">
        <v>0.20561874196207</v>
      </c>
      <c r="D425" s="17">
        <v>0.202588078022338</v>
      </c>
      <c r="E425" s="17">
        <v>0.207925199795013</v>
      </c>
      <c r="F425" s="17"/>
      <c r="G425" s="17">
        <v>0.27858359604889898</v>
      </c>
      <c r="H425" s="17">
        <v>0.24241787820250299</v>
      </c>
      <c r="I425" s="17">
        <v>0.232034411157968</v>
      </c>
      <c r="J425" s="17">
        <v>0.18711223756388301</v>
      </c>
      <c r="K425" s="17">
        <v>0.20385835917835701</v>
      </c>
      <c r="L425" s="17">
        <v>0.20271942598868301</v>
      </c>
      <c r="M425" s="17">
        <v>0.164209733281033</v>
      </c>
      <c r="N425" s="17">
        <v>0.18579632082679301</v>
      </c>
      <c r="O425" s="17">
        <v>0.164261282313204</v>
      </c>
      <c r="P425" s="17"/>
      <c r="Q425" s="17">
        <v>0.206958520189893</v>
      </c>
      <c r="R425" s="17">
        <v>0.16065985193319801</v>
      </c>
      <c r="S425" s="17">
        <v>0.22560837442218601</v>
      </c>
      <c r="T425" s="17">
        <v>0.207686103338173</v>
      </c>
      <c r="U425" s="17"/>
      <c r="V425" s="17">
        <v>0.193085406013244</v>
      </c>
      <c r="W425" s="17">
        <v>0.213511525509683</v>
      </c>
      <c r="X425" s="17">
        <v>0.20644836793253199</v>
      </c>
      <c r="Y425" s="17">
        <v>0.187288411078329</v>
      </c>
      <c r="Z425" s="17">
        <v>0.19280428670439601</v>
      </c>
      <c r="AA425" s="17">
        <v>0.198888897011956</v>
      </c>
      <c r="AB425" s="17">
        <v>0.25854666251131198</v>
      </c>
      <c r="AC425" s="17">
        <v>0.214230149023385</v>
      </c>
      <c r="AD425" s="17">
        <v>0.196879300686331</v>
      </c>
      <c r="AE425" s="17"/>
      <c r="AF425" s="17">
        <v>0.207677233960045</v>
      </c>
      <c r="AG425" s="17">
        <v>0.193259256010755</v>
      </c>
      <c r="AH425" s="17">
        <v>0.21957163146913</v>
      </c>
      <c r="AI425" s="17">
        <v>0.263174468654714</v>
      </c>
      <c r="AJ425" s="17">
        <v>0.22116953979267701</v>
      </c>
      <c r="AK425" s="17">
        <v>0.188722855406422</v>
      </c>
      <c r="AL425" s="17"/>
      <c r="AM425" s="17">
        <v>0.23758212353748501</v>
      </c>
      <c r="AN425" s="17">
        <v>0.221001485407123</v>
      </c>
      <c r="AO425" s="17">
        <v>0.197285752801414</v>
      </c>
      <c r="AP425" s="17">
        <v>0.16529839584612899</v>
      </c>
      <c r="AQ425" s="17">
        <v>0.20368880950589899</v>
      </c>
      <c r="AR425" s="17">
        <v>0.19298690373583499</v>
      </c>
      <c r="AS425" s="17">
        <v>0.175582538789855</v>
      </c>
      <c r="AT425" s="17">
        <v>0.186694622021121</v>
      </c>
      <c r="AU425" s="17">
        <v>0.23241670329960501</v>
      </c>
      <c r="AV425" s="17">
        <v>0.192916030222097</v>
      </c>
      <c r="AW425" s="17">
        <v>0.261659873230072</v>
      </c>
      <c r="AX425" s="17">
        <v>0.157518213973634</v>
      </c>
      <c r="AY425" s="17">
        <v>0.19835284629531999</v>
      </c>
      <c r="AZ425" s="17">
        <v>0.29616910779345001</v>
      </c>
      <c r="BA425" s="17">
        <v>0.177394164788263</v>
      </c>
      <c r="BB425" s="17">
        <v>0.19058020200589099</v>
      </c>
      <c r="BC425" s="17"/>
      <c r="BD425" s="17">
        <v>0.19717960163302301</v>
      </c>
      <c r="BE425" s="17">
        <v>0.23954794327925899</v>
      </c>
      <c r="BF425" s="17">
        <v>0.18928281216048001</v>
      </c>
      <c r="BG425" s="17"/>
      <c r="BH425" s="17">
        <v>0.20560493583259601</v>
      </c>
      <c r="BI425" s="17">
        <v>0.16659772152702099</v>
      </c>
      <c r="BJ425" s="17">
        <v>0.194549357246141</v>
      </c>
      <c r="BK425" s="17"/>
      <c r="BL425" s="17">
        <v>0.15347776069764901</v>
      </c>
      <c r="BM425" s="17">
        <v>0.15973142450655001</v>
      </c>
      <c r="BN425" s="17">
        <v>0.15701232483694599</v>
      </c>
      <c r="BO425" s="17"/>
      <c r="BP425" s="17">
        <v>0.24184414297128201</v>
      </c>
      <c r="BQ425" s="17">
        <v>0.18940616563216101</v>
      </c>
      <c r="BR425" s="17"/>
      <c r="BS425" s="17">
        <v>0.181285418833151</v>
      </c>
      <c r="BT425" s="17">
        <v>0.166514567619644</v>
      </c>
      <c r="BU425" s="17">
        <v>0.230758047931586</v>
      </c>
      <c r="BV425" s="17">
        <v>0.21751304906368599</v>
      </c>
      <c r="BW425" s="17"/>
      <c r="BX425" s="17">
        <v>0.16687295179777301</v>
      </c>
      <c r="BY425" s="17">
        <v>0.30540850688760002</v>
      </c>
      <c r="BZ425" s="17">
        <v>0.20332511510410201</v>
      </c>
      <c r="CA425" s="17"/>
      <c r="CB425" s="17">
        <v>0.15225105507618</v>
      </c>
      <c r="CC425" s="17">
        <v>0.22749001593433099</v>
      </c>
      <c r="CD425" s="17">
        <v>0.25925386984911802</v>
      </c>
      <c r="CE425" s="17">
        <v>0.21037145775213001</v>
      </c>
      <c r="CF425" s="17">
        <v>0.168195287173908</v>
      </c>
      <c r="CG425" s="17">
        <v>0.19170846712949799</v>
      </c>
      <c r="CH425" s="17"/>
      <c r="CI425" s="17">
        <v>0.23310081366521601</v>
      </c>
      <c r="CJ425" s="17">
        <v>0.16853883203001499</v>
      </c>
      <c r="CK425" s="17">
        <v>0.29611983430577998</v>
      </c>
      <c r="CL425" s="17">
        <v>0.19723369513706601</v>
      </c>
    </row>
    <row r="426" spans="2:90" x14ac:dyDescent="0.35">
      <c r="B426" t="s">
        <v>276</v>
      </c>
      <c r="C426" s="17">
        <v>0.26866690508233898</v>
      </c>
      <c r="D426" s="17">
        <v>0.29176078989154602</v>
      </c>
      <c r="E426" s="17">
        <v>0.24688392260082001</v>
      </c>
      <c r="F426" s="17"/>
      <c r="G426" s="17">
        <v>0.260257143429243</v>
      </c>
      <c r="H426" s="17">
        <v>0.220300510836932</v>
      </c>
      <c r="I426" s="17">
        <v>0.24694586717091799</v>
      </c>
      <c r="J426" s="17">
        <v>0.29395946243434601</v>
      </c>
      <c r="K426" s="17">
        <v>0.25489793733076299</v>
      </c>
      <c r="L426" s="17">
        <v>0.30973160412436401</v>
      </c>
      <c r="M426" s="17">
        <v>0.26759875670349698</v>
      </c>
      <c r="N426" s="17">
        <v>0.29369749174516702</v>
      </c>
      <c r="O426" s="17">
        <v>0.26617756410823101</v>
      </c>
      <c r="P426" s="17"/>
      <c r="Q426" s="17">
        <v>0.28395156577113201</v>
      </c>
      <c r="R426" s="17">
        <v>0.309119251328692</v>
      </c>
      <c r="S426" s="17">
        <v>0.28002391377542302</v>
      </c>
      <c r="T426" s="17">
        <v>0.260619443249403</v>
      </c>
      <c r="U426" s="17"/>
      <c r="V426" s="17">
        <v>0.29095969709709402</v>
      </c>
      <c r="W426" s="17">
        <v>0.27281280524305301</v>
      </c>
      <c r="X426" s="17">
        <v>0.23985779372187799</v>
      </c>
      <c r="Y426" s="17">
        <v>0.28465455701727099</v>
      </c>
      <c r="Z426" s="17">
        <v>0.27565240744771902</v>
      </c>
      <c r="AA426" s="17">
        <v>0.26330462167956298</v>
      </c>
      <c r="AB426" s="17">
        <v>0.26528804936622102</v>
      </c>
      <c r="AC426" s="17">
        <v>0.20791389333840299</v>
      </c>
      <c r="AD426" s="17">
        <v>0.26674743841260501</v>
      </c>
      <c r="AE426" s="17"/>
      <c r="AF426" s="17">
        <v>0.28256977982211401</v>
      </c>
      <c r="AG426" s="17">
        <v>0.25526181609612297</v>
      </c>
      <c r="AH426" s="17">
        <v>0.248767961866246</v>
      </c>
      <c r="AI426" s="17">
        <v>0.24632912585074601</v>
      </c>
      <c r="AJ426" s="17">
        <v>0.26461106402641399</v>
      </c>
      <c r="AK426" s="17">
        <v>0.27749675471757201</v>
      </c>
      <c r="AL426" s="17"/>
      <c r="AM426" s="17">
        <v>0.20501922923143101</v>
      </c>
      <c r="AN426" s="17">
        <v>0.26770564976867101</v>
      </c>
      <c r="AO426" s="17">
        <v>0.263846795281867</v>
      </c>
      <c r="AP426" s="17">
        <v>0.27624151417818998</v>
      </c>
      <c r="AQ426" s="17">
        <v>0.30857633373327198</v>
      </c>
      <c r="AR426" s="17">
        <v>0.33975493633468001</v>
      </c>
      <c r="AS426" s="17">
        <v>0.269509457857114</v>
      </c>
      <c r="AT426" s="17">
        <v>0.29892444288216702</v>
      </c>
      <c r="AU426" s="17">
        <v>0.28599470998812598</v>
      </c>
      <c r="AV426" s="17">
        <v>0.243761837413529</v>
      </c>
      <c r="AW426" s="17">
        <v>0.27297475658402498</v>
      </c>
      <c r="AX426" s="17">
        <v>0.258899354029547</v>
      </c>
      <c r="AY426" s="17">
        <v>0.32748074956780698</v>
      </c>
      <c r="AZ426" s="17">
        <v>0.19554738783676501</v>
      </c>
      <c r="BA426" s="17">
        <v>0.27455993866812101</v>
      </c>
      <c r="BB426" s="17">
        <v>0.18991652312724799</v>
      </c>
      <c r="BC426" s="17"/>
      <c r="BD426" s="17">
        <v>0.26698084765389801</v>
      </c>
      <c r="BE426" s="17">
        <v>0.267869059234426</v>
      </c>
      <c r="BF426" s="17">
        <v>0.26807334018643297</v>
      </c>
      <c r="BG426" s="17"/>
      <c r="BH426" s="17">
        <v>0.25146088915425002</v>
      </c>
      <c r="BI426" s="17">
        <v>0.33937280506595002</v>
      </c>
      <c r="BJ426" s="17">
        <v>0.31508823091943799</v>
      </c>
      <c r="BK426" s="17"/>
      <c r="BL426" s="17">
        <v>0.29792809603097697</v>
      </c>
      <c r="BM426" s="17">
        <v>0.27496496352445099</v>
      </c>
      <c r="BN426" s="17">
        <v>0.213133692040408</v>
      </c>
      <c r="BO426" s="17"/>
      <c r="BP426" s="17">
        <v>0.26973763946854801</v>
      </c>
      <c r="BQ426" s="17">
        <v>0.27081784893730598</v>
      </c>
      <c r="BR426" s="17"/>
      <c r="BS426" s="17">
        <v>0.17421028827995499</v>
      </c>
      <c r="BT426" s="17">
        <v>0.28069156534470202</v>
      </c>
      <c r="BU426" s="17">
        <v>0.29012865277795402</v>
      </c>
      <c r="BV426" s="17">
        <v>0.28216971608116398</v>
      </c>
      <c r="BW426" s="17"/>
      <c r="BX426" s="17">
        <v>0.22322703239763</v>
      </c>
      <c r="BY426" s="17">
        <v>0.28803884244507</v>
      </c>
      <c r="BZ426" s="17">
        <v>0.27197815262040997</v>
      </c>
      <c r="CA426" s="17"/>
      <c r="CB426" s="17">
        <v>0.15779834993908101</v>
      </c>
      <c r="CC426" s="17">
        <v>0.21527783596373501</v>
      </c>
      <c r="CD426" s="17">
        <v>0.22402282956118699</v>
      </c>
      <c r="CE426" s="17">
        <v>0.40896138492893103</v>
      </c>
      <c r="CF426" s="17">
        <v>0.237360020955943</v>
      </c>
      <c r="CG426" s="17">
        <v>0.402027453992096</v>
      </c>
      <c r="CH426" s="17"/>
      <c r="CI426" s="17">
        <v>0.306327554842034</v>
      </c>
      <c r="CJ426" s="17">
        <v>0.21596966572350701</v>
      </c>
      <c r="CK426" s="17">
        <v>0.36414343077570799</v>
      </c>
      <c r="CL426" s="17">
        <v>0.26588483072340902</v>
      </c>
    </row>
    <row r="427" spans="2:90" x14ac:dyDescent="0.35">
      <c r="B427" t="s">
        <v>176</v>
      </c>
      <c r="C427" s="17">
        <v>7.8327480328827401E-2</v>
      </c>
      <c r="D427" s="17">
        <v>9.0119492427355202E-2</v>
      </c>
      <c r="E427" s="17">
        <v>6.8000915638738696E-2</v>
      </c>
      <c r="F427" s="17"/>
      <c r="G427" s="17">
        <v>7.4991173484014198E-2</v>
      </c>
      <c r="H427" s="17">
        <v>5.0244917701278403E-2</v>
      </c>
      <c r="I427" s="17">
        <v>8.7721730413179003E-2</v>
      </c>
      <c r="J427" s="17">
        <v>7.8368025864270704E-2</v>
      </c>
      <c r="K427" s="17">
        <v>9.6682069698081602E-2</v>
      </c>
      <c r="L427" s="17">
        <v>8.2412320325541993E-2</v>
      </c>
      <c r="M427" s="17">
        <v>7.6247867313575093E-2</v>
      </c>
      <c r="N427" s="17">
        <v>6.0912267197625297E-2</v>
      </c>
      <c r="O427" s="17">
        <v>9.6964972297779201E-2</v>
      </c>
      <c r="P427" s="17"/>
      <c r="Q427" s="17">
        <v>0.111062862271523</v>
      </c>
      <c r="R427" s="17">
        <v>0.129155928263467</v>
      </c>
      <c r="S427" s="17">
        <v>0.11460369315421701</v>
      </c>
      <c r="T427" s="17">
        <v>6.97077241336891E-2</v>
      </c>
      <c r="U427" s="17"/>
      <c r="V427" s="17">
        <v>0.115475609879576</v>
      </c>
      <c r="W427" s="17">
        <v>5.2155583347216997E-2</v>
      </c>
      <c r="X427" s="17">
        <v>9.5025769794311293E-2</v>
      </c>
      <c r="Y427" s="17">
        <v>7.3599474603892504E-2</v>
      </c>
      <c r="Z427" s="17">
        <v>7.4536211517271106E-2</v>
      </c>
      <c r="AA427" s="17">
        <v>8.6045515467549405E-2</v>
      </c>
      <c r="AB427" s="17">
        <v>3.7019112838877301E-2</v>
      </c>
      <c r="AC427" s="17">
        <v>8.0164637844064704E-2</v>
      </c>
      <c r="AD427" s="17">
        <v>8.1583313634468593E-2</v>
      </c>
      <c r="AE427" s="17"/>
      <c r="AF427" s="17">
        <v>6.9877738752583796E-2</v>
      </c>
      <c r="AG427" s="17">
        <v>8.8577383461843601E-2</v>
      </c>
      <c r="AH427" s="17">
        <v>4.7960835712324498E-2</v>
      </c>
      <c r="AI427" s="17">
        <v>7.2107650403142196E-2</v>
      </c>
      <c r="AJ427" s="17">
        <v>6.2574840695435494E-2</v>
      </c>
      <c r="AK427" s="17">
        <v>9.7408749592294494E-2</v>
      </c>
      <c r="AL427" s="17"/>
      <c r="AM427" s="17">
        <v>0.127130713349766</v>
      </c>
      <c r="AN427" s="17">
        <v>7.9891468699651094E-2</v>
      </c>
      <c r="AO427" s="17">
        <v>7.3919601870414298E-2</v>
      </c>
      <c r="AP427" s="17">
        <v>9.7493541987902096E-2</v>
      </c>
      <c r="AQ427" s="17">
        <v>8.3761587905267595E-2</v>
      </c>
      <c r="AR427" s="17">
        <v>7.4137727564156403E-2</v>
      </c>
      <c r="AS427" s="17">
        <v>6.7813517508249793E-2</v>
      </c>
      <c r="AT427" s="17">
        <v>7.3181367930457805E-2</v>
      </c>
      <c r="AU427" s="17">
        <v>4.8604659840770101E-2</v>
      </c>
      <c r="AV427" s="17">
        <v>8.2711561263267994E-2</v>
      </c>
      <c r="AW427" s="17">
        <v>6.0437226113904799E-2</v>
      </c>
      <c r="AX427" s="17">
        <v>6.4036144485158403E-2</v>
      </c>
      <c r="AY427" s="17">
        <v>7.2414572704322694E-2</v>
      </c>
      <c r="AZ427" s="17">
        <v>8.5243844722701204E-2</v>
      </c>
      <c r="BA427" s="17">
        <v>5.4401998658332298E-2</v>
      </c>
      <c r="BB427" s="17">
        <v>0.129637167943498</v>
      </c>
      <c r="BC427" s="17"/>
      <c r="BD427" s="17">
        <v>8.2727100217266702E-2</v>
      </c>
      <c r="BE427" s="17">
        <v>5.3772679517893197E-2</v>
      </c>
      <c r="BF427" s="17">
        <v>8.8971176787353307E-2</v>
      </c>
      <c r="BG427" s="17"/>
      <c r="BH427" s="17">
        <v>7.2749195952693801E-2</v>
      </c>
      <c r="BI427" s="17">
        <v>9.7804738426065504E-2</v>
      </c>
      <c r="BJ427" s="17">
        <v>6.8399470790798403E-2</v>
      </c>
      <c r="BK427" s="17"/>
      <c r="BL427" s="17">
        <v>7.41847638815646E-2</v>
      </c>
      <c r="BM427" s="17">
        <v>5.5268778633972997E-2</v>
      </c>
      <c r="BN427" s="17">
        <v>0.104834296699887</v>
      </c>
      <c r="BO427" s="17"/>
      <c r="BP427" s="17">
        <v>8.2569823183114205E-2</v>
      </c>
      <c r="BQ427" s="17">
        <v>7.5752060649770997E-2</v>
      </c>
      <c r="BR427" s="17"/>
      <c r="BS427" s="17">
        <v>5.9758428933294597E-2</v>
      </c>
      <c r="BT427" s="17">
        <v>5.4409139336808E-2</v>
      </c>
      <c r="BU427" s="17">
        <v>6.7581083360792299E-2</v>
      </c>
      <c r="BV427" s="17">
        <v>0.101466712915286</v>
      </c>
      <c r="BW427" s="17"/>
      <c r="BX427" s="17">
        <v>4.9017492618872199E-2</v>
      </c>
      <c r="BY427" s="17">
        <v>6.4479022006368306E-2</v>
      </c>
      <c r="BZ427" s="17">
        <v>8.2082168740038E-2</v>
      </c>
      <c r="CA427" s="17"/>
      <c r="CB427" s="17">
        <v>2.1302511614686898E-2</v>
      </c>
      <c r="CC427" s="17">
        <v>5.8565650433311897E-2</v>
      </c>
      <c r="CD427" s="17">
        <v>7.9350494174145303E-2</v>
      </c>
      <c r="CE427" s="17">
        <v>0.12834727314511901</v>
      </c>
      <c r="CF427" s="17">
        <v>9.0154782947446804E-2</v>
      </c>
      <c r="CG427" s="17">
        <v>0.10391014894926801</v>
      </c>
      <c r="CH427" s="17"/>
      <c r="CI427" s="17">
        <v>7.2725001513863893E-2</v>
      </c>
      <c r="CJ427" s="17">
        <v>9.3642330309217398E-2</v>
      </c>
      <c r="CK427" s="17">
        <v>7.2456204582351899E-2</v>
      </c>
      <c r="CL427" s="17">
        <v>7.2114702720582596E-2</v>
      </c>
    </row>
    <row r="428" spans="2:90" x14ac:dyDescent="0.35"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</row>
    <row r="429" spans="2:90" x14ac:dyDescent="0.35">
      <c r="B429" s="6" t="s">
        <v>281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</row>
    <row r="430" spans="2:90" x14ac:dyDescent="0.35">
      <c r="B430" s="24" t="s">
        <v>130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</row>
    <row r="431" spans="2:90" x14ac:dyDescent="0.35">
      <c r="B431" t="s">
        <v>274</v>
      </c>
      <c r="C431" s="17">
        <v>0.23609568073953299</v>
      </c>
      <c r="D431" s="17">
        <v>0.228370005544523</v>
      </c>
      <c r="E431" s="17">
        <v>0.24249608713264401</v>
      </c>
      <c r="F431" s="17"/>
      <c r="G431" s="17">
        <v>0.143550038419057</v>
      </c>
      <c r="H431" s="17">
        <v>0.193461569209019</v>
      </c>
      <c r="I431" s="17">
        <v>0.30800464967906599</v>
      </c>
      <c r="J431" s="17">
        <v>0.25138357258144201</v>
      </c>
      <c r="K431" s="17">
        <v>0.26314657707947597</v>
      </c>
      <c r="L431" s="17">
        <v>0.19129467986169299</v>
      </c>
      <c r="M431" s="17">
        <v>0.23362597523145701</v>
      </c>
      <c r="N431" s="17">
        <v>0.27419960939313998</v>
      </c>
      <c r="O431" s="17">
        <v>0.26331162363800098</v>
      </c>
      <c r="P431" s="17"/>
      <c r="Q431" s="17">
        <v>0.185692675252463</v>
      </c>
      <c r="R431" s="17">
        <v>0.25041676137248597</v>
      </c>
      <c r="S431" s="17">
        <v>0.24623063009090099</v>
      </c>
      <c r="T431" s="17">
        <v>0.24257906773115501</v>
      </c>
      <c r="U431" s="17"/>
      <c r="V431" s="17">
        <v>0.245219641435658</v>
      </c>
      <c r="W431" s="17">
        <v>0.200598163502411</v>
      </c>
      <c r="X431" s="17">
        <v>0.22652567017254499</v>
      </c>
      <c r="Y431" s="17">
        <v>0.24781969560663</v>
      </c>
      <c r="Z431" s="17">
        <v>0.28963600212144103</v>
      </c>
      <c r="AA431" s="17">
        <v>0.20191330594957099</v>
      </c>
      <c r="AB431" s="17">
        <v>0.20092611224465601</v>
      </c>
      <c r="AC431" s="17">
        <v>0.28265590550637898</v>
      </c>
      <c r="AD431" s="17">
        <v>0.26746107767791399</v>
      </c>
      <c r="AE431" s="17"/>
      <c r="AF431" s="17">
        <v>0.23635177035605501</v>
      </c>
      <c r="AG431" s="17">
        <v>0.23784225030037601</v>
      </c>
      <c r="AH431" s="17">
        <v>0.22372893631598301</v>
      </c>
      <c r="AI431" s="17">
        <v>0.20143569312812901</v>
      </c>
      <c r="AJ431" s="17">
        <v>0.24389564316635501</v>
      </c>
      <c r="AK431" s="17">
        <v>0.23741666941874401</v>
      </c>
      <c r="AL431" s="17"/>
      <c r="AM431" s="17">
        <v>0.236411753429773</v>
      </c>
      <c r="AN431" s="17">
        <v>0.27094220551189702</v>
      </c>
      <c r="AO431" s="17">
        <v>0.26367548774404498</v>
      </c>
      <c r="AP431" s="17">
        <v>0.23867175614563399</v>
      </c>
      <c r="AQ431" s="17">
        <v>0.28683973528586998</v>
      </c>
      <c r="AR431" s="17">
        <v>0.179130349122093</v>
      </c>
      <c r="AS431" s="17">
        <v>0.21465817979531199</v>
      </c>
      <c r="AT431" s="17">
        <v>0.24291234707798501</v>
      </c>
      <c r="AU431" s="17">
        <v>0.22499112734917201</v>
      </c>
      <c r="AV431" s="17">
        <v>0.25659040373214698</v>
      </c>
      <c r="AW431" s="17">
        <v>0.151216575949631</v>
      </c>
      <c r="AX431" s="17">
        <v>0.28151178402297899</v>
      </c>
      <c r="AY431" s="17">
        <v>0.22895104853206399</v>
      </c>
      <c r="AZ431" s="17">
        <v>0.25789075716703402</v>
      </c>
      <c r="BA431" s="17">
        <v>0.28130741505805101</v>
      </c>
      <c r="BB431" s="17">
        <v>0.22550572429089399</v>
      </c>
      <c r="BC431" s="17"/>
      <c r="BD431" s="17">
        <v>0.22683379386320701</v>
      </c>
      <c r="BE431" s="17">
        <v>0.197425918340149</v>
      </c>
      <c r="BF431" s="17">
        <v>0.27337018065638002</v>
      </c>
      <c r="BG431" s="17"/>
      <c r="BH431" s="17">
        <v>0.24857979254461299</v>
      </c>
      <c r="BI431" s="17">
        <v>0.19690037270983099</v>
      </c>
      <c r="BJ431" s="17">
        <v>0.20408063389672401</v>
      </c>
      <c r="BK431" s="17"/>
      <c r="BL431" s="17">
        <v>0.29725596611459298</v>
      </c>
      <c r="BM431" s="17">
        <v>0.214431177878081</v>
      </c>
      <c r="BN431" s="17">
        <v>0.27290029548816003</v>
      </c>
      <c r="BO431" s="17"/>
      <c r="BP431" s="17">
        <v>0.235544243303551</v>
      </c>
      <c r="BQ431" s="17">
        <v>0.238196339444911</v>
      </c>
      <c r="BR431" s="17"/>
      <c r="BS431" s="17">
        <v>0.31201086053253202</v>
      </c>
      <c r="BT431" s="17">
        <v>0.23050633354484301</v>
      </c>
      <c r="BU431" s="17">
        <v>0.18923412726071401</v>
      </c>
      <c r="BV431" s="17">
        <v>0.24581019887392799</v>
      </c>
      <c r="BW431" s="17"/>
      <c r="BX431" s="17">
        <v>0.30774363179014802</v>
      </c>
      <c r="BY431" s="17">
        <v>0.195397103804897</v>
      </c>
      <c r="BZ431" s="17">
        <v>0.23149856750980199</v>
      </c>
      <c r="CA431" s="17"/>
      <c r="CB431" s="17">
        <v>0.32112111249923703</v>
      </c>
      <c r="CC431" s="17">
        <v>0.18983742053396399</v>
      </c>
      <c r="CD431" s="17">
        <v>0.26421458004384901</v>
      </c>
      <c r="CE431" s="17">
        <v>0.25783147420973102</v>
      </c>
      <c r="CF431" s="17">
        <v>0.22934476350196301</v>
      </c>
      <c r="CG431" s="17">
        <v>0.127480465766414</v>
      </c>
      <c r="CH431" s="17"/>
      <c r="CI431" s="17">
        <v>0.17979828159251501</v>
      </c>
      <c r="CJ431" s="17">
        <v>0.367941484743534</v>
      </c>
      <c r="CK431" s="17">
        <v>9.0448640266762803E-2</v>
      </c>
      <c r="CL431" s="17">
        <v>0.209732225144627</v>
      </c>
    </row>
    <row r="432" spans="2:90" x14ac:dyDescent="0.35">
      <c r="B432" t="s">
        <v>275</v>
      </c>
      <c r="C432" s="17">
        <v>0.36553890631417202</v>
      </c>
      <c r="D432" s="17">
        <v>0.33481130102936701</v>
      </c>
      <c r="E432" s="17">
        <v>0.39507467647772998</v>
      </c>
      <c r="F432" s="17"/>
      <c r="G432" s="17">
        <v>0.40362099068934898</v>
      </c>
      <c r="H432" s="17">
        <v>0.38925853261552601</v>
      </c>
      <c r="I432" s="17">
        <v>0.32414989589787002</v>
      </c>
      <c r="J432" s="17">
        <v>0.32030771130601998</v>
      </c>
      <c r="K432" s="17">
        <v>0.38274464091128801</v>
      </c>
      <c r="L432" s="17">
        <v>0.42890631583420002</v>
      </c>
      <c r="M432" s="17">
        <v>0.35876145773724399</v>
      </c>
      <c r="N432" s="17">
        <v>0.36195334355575698</v>
      </c>
      <c r="O432" s="17">
        <v>0.32220569241943298</v>
      </c>
      <c r="P432" s="17"/>
      <c r="Q432" s="17">
        <v>0.36396908597139099</v>
      </c>
      <c r="R432" s="17">
        <v>0.29941497651670002</v>
      </c>
      <c r="S432" s="17">
        <v>0.366086647278901</v>
      </c>
      <c r="T432" s="17">
        <v>0.36964593571307902</v>
      </c>
      <c r="U432" s="17"/>
      <c r="V432" s="17">
        <v>0.274423832372649</v>
      </c>
      <c r="W432" s="17">
        <v>0.42783021274476302</v>
      </c>
      <c r="X432" s="17">
        <v>0.31983897318765597</v>
      </c>
      <c r="Y432" s="17">
        <v>0.37560028773750498</v>
      </c>
      <c r="Z432" s="17">
        <v>0.37717358602676099</v>
      </c>
      <c r="AA432" s="17">
        <v>0.42341396211668197</v>
      </c>
      <c r="AB432" s="17">
        <v>0.39292921593144398</v>
      </c>
      <c r="AC432" s="17">
        <v>0.41774717929785199</v>
      </c>
      <c r="AD432" s="17">
        <v>0.33834224591459799</v>
      </c>
      <c r="AE432" s="17"/>
      <c r="AF432" s="17">
        <v>0.38989957046988599</v>
      </c>
      <c r="AG432" s="17">
        <v>0.355611351799689</v>
      </c>
      <c r="AH432" s="17">
        <v>0.401540528236838</v>
      </c>
      <c r="AI432" s="17">
        <v>0.38015860528217199</v>
      </c>
      <c r="AJ432" s="17">
        <v>0.39377280373233797</v>
      </c>
      <c r="AK432" s="17">
        <v>0.32577270230619199</v>
      </c>
      <c r="AL432" s="17"/>
      <c r="AM432" s="17">
        <v>0.33070850674084401</v>
      </c>
      <c r="AN432" s="17">
        <v>0.30027083680746702</v>
      </c>
      <c r="AO432" s="17">
        <v>0.35609583972869502</v>
      </c>
      <c r="AP432" s="17">
        <v>0.378657303640898</v>
      </c>
      <c r="AQ432" s="17">
        <v>0.31663045457073202</v>
      </c>
      <c r="AR432" s="17">
        <v>0.43821885743268502</v>
      </c>
      <c r="AS432" s="17">
        <v>0.399122589235891</v>
      </c>
      <c r="AT432" s="17">
        <v>0.31314194881068802</v>
      </c>
      <c r="AU432" s="17">
        <v>0.392345708240246</v>
      </c>
      <c r="AV432" s="17">
        <v>0.38645927088472698</v>
      </c>
      <c r="AW432" s="17">
        <v>0.454195241780117</v>
      </c>
      <c r="AX432" s="17">
        <v>0.36407747684222402</v>
      </c>
      <c r="AY432" s="17">
        <v>0.31895716296401699</v>
      </c>
      <c r="AZ432" s="17">
        <v>0.36042262761738297</v>
      </c>
      <c r="BA432" s="17">
        <v>0.177731941989207</v>
      </c>
      <c r="BB432" s="17">
        <v>0.30447933911063202</v>
      </c>
      <c r="BC432" s="17"/>
      <c r="BD432" s="17">
        <v>0.37024838088289203</v>
      </c>
      <c r="BE432" s="17">
        <v>0.38201733133119398</v>
      </c>
      <c r="BF432" s="17">
        <v>0.345782969231271</v>
      </c>
      <c r="BG432" s="17"/>
      <c r="BH432" s="17">
        <v>0.38998280689067</v>
      </c>
      <c r="BI432" s="17">
        <v>0.31864088543110602</v>
      </c>
      <c r="BJ432" s="17">
        <v>0.34278576913715803</v>
      </c>
      <c r="BK432" s="17"/>
      <c r="BL432" s="17">
        <v>0.35991840551278298</v>
      </c>
      <c r="BM432" s="17">
        <v>0.32901108106774402</v>
      </c>
      <c r="BN432" s="17">
        <v>0.329403731093311</v>
      </c>
      <c r="BO432" s="17"/>
      <c r="BP432" s="17">
        <v>0.35227625277384</v>
      </c>
      <c r="BQ432" s="17">
        <v>0.36295829353586301</v>
      </c>
      <c r="BR432" s="17"/>
      <c r="BS432" s="17">
        <v>0.32850961628939102</v>
      </c>
      <c r="BT432" s="17">
        <v>0.40199001253775002</v>
      </c>
      <c r="BU432" s="17">
        <v>0.387356047015667</v>
      </c>
      <c r="BV432" s="17">
        <v>0.35244733649815302</v>
      </c>
      <c r="BW432" s="17"/>
      <c r="BX432" s="17">
        <v>0.358245583507112</v>
      </c>
      <c r="BY432" s="17">
        <v>0.36569307703673498</v>
      </c>
      <c r="BZ432" s="17">
        <v>0.36625197092546302</v>
      </c>
      <c r="CA432" s="17"/>
      <c r="CB432" s="17">
        <v>0.43543366446787701</v>
      </c>
      <c r="CC432" s="17">
        <v>0.333894250259887</v>
      </c>
      <c r="CD432" s="17">
        <v>0.39840916756563999</v>
      </c>
      <c r="CE432" s="17">
        <v>0.37554218862379701</v>
      </c>
      <c r="CF432" s="17">
        <v>0.293562295581835</v>
      </c>
      <c r="CG432" s="17">
        <v>0.31844382290634599</v>
      </c>
      <c r="CH432" s="17"/>
      <c r="CI432" s="17">
        <v>0.315402202927551</v>
      </c>
      <c r="CJ432" s="17">
        <v>0.35795060388773797</v>
      </c>
      <c r="CK432" s="17">
        <v>0.351188232544069</v>
      </c>
      <c r="CL432" s="17">
        <v>0.38508222830234701</v>
      </c>
    </row>
    <row r="433" spans="2:90" x14ac:dyDescent="0.35">
      <c r="B433" t="s">
        <v>114</v>
      </c>
      <c r="C433" s="17">
        <v>0.18441245655399799</v>
      </c>
      <c r="D433" s="17">
        <v>0.19103445059322999</v>
      </c>
      <c r="E433" s="17">
        <v>0.17773273823680499</v>
      </c>
      <c r="F433" s="17"/>
      <c r="G433" s="17">
        <v>0.24430325897963701</v>
      </c>
      <c r="H433" s="17">
        <v>0.23337636633893899</v>
      </c>
      <c r="I433" s="17">
        <v>0.16179754323270501</v>
      </c>
      <c r="J433" s="17">
        <v>0.21457874123388901</v>
      </c>
      <c r="K433" s="17">
        <v>0.14019745605903799</v>
      </c>
      <c r="L433" s="17">
        <v>0.165462875555454</v>
      </c>
      <c r="M433" s="17">
        <v>0.165069929375049</v>
      </c>
      <c r="N433" s="17">
        <v>0.15741449782939201</v>
      </c>
      <c r="O433" s="17">
        <v>0.18199746222163901</v>
      </c>
      <c r="P433" s="17"/>
      <c r="Q433" s="17">
        <v>0.208397768160106</v>
      </c>
      <c r="R433" s="17">
        <v>0.19095814851607601</v>
      </c>
      <c r="S433" s="17">
        <v>0.146847583456996</v>
      </c>
      <c r="T433" s="17">
        <v>0.17968041905731699</v>
      </c>
      <c r="U433" s="17"/>
      <c r="V433" s="17">
        <v>0.21294868106516501</v>
      </c>
      <c r="W433" s="17">
        <v>0.17609722634661401</v>
      </c>
      <c r="X433" s="17">
        <v>0.21885915596352101</v>
      </c>
      <c r="Y433" s="17">
        <v>0.16022233246036399</v>
      </c>
      <c r="Z433" s="17">
        <v>0.13955726382351799</v>
      </c>
      <c r="AA433" s="17">
        <v>0.187508999121617</v>
      </c>
      <c r="AB433" s="17">
        <v>0.18436855753645501</v>
      </c>
      <c r="AC433" s="17">
        <v>0.13945675858300199</v>
      </c>
      <c r="AD433" s="17">
        <v>0.19451134886115501</v>
      </c>
      <c r="AE433" s="17"/>
      <c r="AF433" s="17">
        <v>0.152664565856972</v>
      </c>
      <c r="AG433" s="17">
        <v>0.18015576663446201</v>
      </c>
      <c r="AH433" s="17">
        <v>0.20732381814946399</v>
      </c>
      <c r="AI433" s="17">
        <v>0.235924822938581</v>
      </c>
      <c r="AJ433" s="17">
        <v>0.19721872424876999</v>
      </c>
      <c r="AK433" s="17">
        <v>0.187686714111929</v>
      </c>
      <c r="AL433" s="17"/>
      <c r="AM433" s="17">
        <v>0.191109767972171</v>
      </c>
      <c r="AN433" s="17">
        <v>0.19599430417672101</v>
      </c>
      <c r="AO433" s="17">
        <v>0.13465838846178399</v>
      </c>
      <c r="AP433" s="17">
        <v>0.128330604611397</v>
      </c>
      <c r="AQ433" s="17">
        <v>0.15010209250595599</v>
      </c>
      <c r="AR433" s="17">
        <v>0.16025797552163701</v>
      </c>
      <c r="AS433" s="17">
        <v>0.14231192905325599</v>
      </c>
      <c r="AT433" s="17">
        <v>0.20916633753084099</v>
      </c>
      <c r="AU433" s="17">
        <v>0.170012235254724</v>
      </c>
      <c r="AV433" s="17">
        <v>0.19923703778155999</v>
      </c>
      <c r="AW433" s="17">
        <v>0.23208023493994501</v>
      </c>
      <c r="AX433" s="17">
        <v>0.18502061943089401</v>
      </c>
      <c r="AY433" s="17">
        <v>0.22309068744118701</v>
      </c>
      <c r="AZ433" s="17">
        <v>0.20886689093244001</v>
      </c>
      <c r="BA433" s="17">
        <v>0.27907280302302301</v>
      </c>
      <c r="BB433" s="17">
        <v>0.204595305435637</v>
      </c>
      <c r="BC433" s="17"/>
      <c r="BD433" s="17">
        <v>0.190254123489209</v>
      </c>
      <c r="BE433" s="17">
        <v>0.213158238865161</v>
      </c>
      <c r="BF433" s="17">
        <v>0.16018767654972901</v>
      </c>
      <c r="BG433" s="17"/>
      <c r="BH433" s="17">
        <v>0.174775845763809</v>
      </c>
      <c r="BI433" s="17">
        <v>0.19127526069255499</v>
      </c>
      <c r="BJ433" s="17">
        <v>0.17653191740754501</v>
      </c>
      <c r="BK433" s="17"/>
      <c r="BL433" s="17">
        <v>0.17356024072554599</v>
      </c>
      <c r="BM433" s="17">
        <v>0.172230314307005</v>
      </c>
      <c r="BN433" s="17">
        <v>0.17186598719591201</v>
      </c>
      <c r="BO433" s="17"/>
      <c r="BP433" s="17">
        <v>0.20775505108921899</v>
      </c>
      <c r="BQ433" s="17">
        <v>0.178200645303149</v>
      </c>
      <c r="BR433" s="17"/>
      <c r="BS433" s="17">
        <v>0.13576725119591801</v>
      </c>
      <c r="BT433" s="17">
        <v>0.16561455922639101</v>
      </c>
      <c r="BU433" s="17">
        <v>0.22034803015394899</v>
      </c>
      <c r="BV433" s="17">
        <v>0.183205125592448</v>
      </c>
      <c r="BW433" s="17"/>
      <c r="BX433" s="17">
        <v>0.148804102927697</v>
      </c>
      <c r="BY433" s="17">
        <v>0.228551555140208</v>
      </c>
      <c r="BZ433" s="17">
        <v>0.18522776023104101</v>
      </c>
      <c r="CA433" s="17"/>
      <c r="CB433" s="17">
        <v>0.12361096033169799</v>
      </c>
      <c r="CC433" s="17">
        <v>0.22323865522145001</v>
      </c>
      <c r="CD433" s="17">
        <v>0.19445385321661701</v>
      </c>
      <c r="CE433" s="17">
        <v>0.191066792242408</v>
      </c>
      <c r="CF433" s="17">
        <v>0.16996502755758799</v>
      </c>
      <c r="CG433" s="17">
        <v>0.202445563787955</v>
      </c>
      <c r="CH433" s="17"/>
      <c r="CI433" s="17">
        <v>0.23331660866926901</v>
      </c>
      <c r="CJ433" s="17">
        <v>0.129933106363394</v>
      </c>
      <c r="CK433" s="17">
        <v>0.27700109605186601</v>
      </c>
      <c r="CL433" s="17">
        <v>0.18092762707189999</v>
      </c>
    </row>
    <row r="434" spans="2:90" x14ac:dyDescent="0.35">
      <c r="B434" t="s">
        <v>276</v>
      </c>
      <c r="C434" s="17">
        <v>0.16225650897844199</v>
      </c>
      <c r="D434" s="17">
        <v>0.182277559094779</v>
      </c>
      <c r="E434" s="17">
        <v>0.14384103430266701</v>
      </c>
      <c r="F434" s="17"/>
      <c r="G434" s="17">
        <v>0.16509652629419799</v>
      </c>
      <c r="H434" s="17">
        <v>0.120524078098426</v>
      </c>
      <c r="I434" s="17">
        <v>0.16033335013146199</v>
      </c>
      <c r="J434" s="17">
        <v>0.18059089210072199</v>
      </c>
      <c r="K434" s="17">
        <v>0.160748914093467</v>
      </c>
      <c r="L434" s="17">
        <v>0.171137047952413</v>
      </c>
      <c r="M434" s="17">
        <v>0.18290995704879801</v>
      </c>
      <c r="N434" s="17">
        <v>0.146424710907681</v>
      </c>
      <c r="O434" s="17">
        <v>0.17108593365909</v>
      </c>
      <c r="P434" s="17"/>
      <c r="Q434" s="17">
        <v>0.161690523256309</v>
      </c>
      <c r="R434" s="17">
        <v>0.18863878591605199</v>
      </c>
      <c r="S434" s="17">
        <v>0.17187127735413599</v>
      </c>
      <c r="T434" s="17">
        <v>0.16089311752846</v>
      </c>
      <c r="U434" s="17"/>
      <c r="V434" s="17">
        <v>0.18320310521454899</v>
      </c>
      <c r="W434" s="17">
        <v>0.17045909194627801</v>
      </c>
      <c r="X434" s="17">
        <v>0.19129169590869</v>
      </c>
      <c r="Y434" s="17">
        <v>0.151601340008092</v>
      </c>
      <c r="Z434" s="17">
        <v>0.15979817631138801</v>
      </c>
      <c r="AA434" s="17">
        <v>0.14658811728266699</v>
      </c>
      <c r="AB434" s="17">
        <v>0.16808695642594501</v>
      </c>
      <c r="AC434" s="17">
        <v>0.11876641178613501</v>
      </c>
      <c r="AD434" s="17">
        <v>0.13805337573968501</v>
      </c>
      <c r="AE434" s="17"/>
      <c r="AF434" s="17">
        <v>0.166500202313976</v>
      </c>
      <c r="AG434" s="17">
        <v>0.173242199530946</v>
      </c>
      <c r="AH434" s="17">
        <v>0.14795575901681501</v>
      </c>
      <c r="AI434" s="17">
        <v>8.2440044922880595E-2</v>
      </c>
      <c r="AJ434" s="17">
        <v>0.14068283626424</v>
      </c>
      <c r="AK434" s="17">
        <v>0.181284474859122</v>
      </c>
      <c r="AL434" s="17"/>
      <c r="AM434" s="17">
        <v>0.20718559189178101</v>
      </c>
      <c r="AN434" s="17">
        <v>0.15540091830737601</v>
      </c>
      <c r="AO434" s="17">
        <v>0.17972626318953699</v>
      </c>
      <c r="AP434" s="17">
        <v>0.21771838205676999</v>
      </c>
      <c r="AQ434" s="17">
        <v>0.18232710900173099</v>
      </c>
      <c r="AR434" s="17">
        <v>0.189956490257633</v>
      </c>
      <c r="AS434" s="17">
        <v>0.19788134101802299</v>
      </c>
      <c r="AT434" s="17">
        <v>0.16850985730110499</v>
      </c>
      <c r="AU434" s="17">
        <v>0.16651723216042699</v>
      </c>
      <c r="AV434" s="17">
        <v>0.13453903260654501</v>
      </c>
      <c r="AW434" s="17">
        <v>0.11973942516790199</v>
      </c>
      <c r="AX434" s="17">
        <v>0.127559554009232</v>
      </c>
      <c r="AY434" s="17">
        <v>0.18328652932303499</v>
      </c>
      <c r="AZ434" s="17">
        <v>0.109687830837553</v>
      </c>
      <c r="BA434" s="17">
        <v>0.19190060043486601</v>
      </c>
      <c r="BB434" s="17">
        <v>0.18035518583924401</v>
      </c>
      <c r="BC434" s="17"/>
      <c r="BD434" s="17">
        <v>0.16373954809307101</v>
      </c>
      <c r="BE434" s="17">
        <v>0.161496252934165</v>
      </c>
      <c r="BF434" s="17">
        <v>0.161280612568585</v>
      </c>
      <c r="BG434" s="17"/>
      <c r="BH434" s="17">
        <v>0.13958159982145499</v>
      </c>
      <c r="BI434" s="17">
        <v>0.21949600359882901</v>
      </c>
      <c r="BJ434" s="17">
        <v>0.22787012563196701</v>
      </c>
      <c r="BK434" s="17"/>
      <c r="BL434" s="17">
        <v>0.13855527997869199</v>
      </c>
      <c r="BM434" s="17">
        <v>0.201432034685436</v>
      </c>
      <c r="BN434" s="17">
        <v>0.13170626528990301</v>
      </c>
      <c r="BO434" s="17"/>
      <c r="BP434" s="17">
        <v>0.15254673400367399</v>
      </c>
      <c r="BQ434" s="17">
        <v>0.16661963389779799</v>
      </c>
      <c r="BR434" s="17"/>
      <c r="BS434" s="17">
        <v>0.16076332809847499</v>
      </c>
      <c r="BT434" s="17">
        <v>0.14789658755353499</v>
      </c>
      <c r="BU434" s="17">
        <v>0.17590756529322499</v>
      </c>
      <c r="BV434" s="17">
        <v>0.155564870354232</v>
      </c>
      <c r="BW434" s="17"/>
      <c r="BX434" s="17">
        <v>0.14606031819057899</v>
      </c>
      <c r="BY434" s="17">
        <v>0.14886685989285001</v>
      </c>
      <c r="BZ434" s="17">
        <v>0.16468383939793799</v>
      </c>
      <c r="CA434" s="17"/>
      <c r="CB434" s="17">
        <v>9.70749102419316E-2</v>
      </c>
      <c r="CC434" s="17">
        <v>0.16531153929277601</v>
      </c>
      <c r="CD434" s="17">
        <v>0.117724791936763</v>
      </c>
      <c r="CE434" s="17">
        <v>0.138059675693888</v>
      </c>
      <c r="CF434" s="17">
        <v>0.196413366297263</v>
      </c>
      <c r="CG434" s="17">
        <v>0.30159576426860601</v>
      </c>
      <c r="CH434" s="17"/>
      <c r="CI434" s="17">
        <v>0.21238435940738401</v>
      </c>
      <c r="CJ434" s="17">
        <v>8.8555097964347698E-2</v>
      </c>
      <c r="CK434" s="17">
        <v>0.266432990898331</v>
      </c>
      <c r="CL434" s="17">
        <v>0.16674967306948901</v>
      </c>
    </row>
    <row r="435" spans="2:90" x14ac:dyDescent="0.35">
      <c r="B435" t="s">
        <v>176</v>
      </c>
      <c r="C435" s="17">
        <v>5.1696447413855602E-2</v>
      </c>
      <c r="D435" s="17">
        <v>6.3506683738100297E-2</v>
      </c>
      <c r="E435" s="17">
        <v>4.0855463850154199E-2</v>
      </c>
      <c r="F435" s="17"/>
      <c r="G435" s="17">
        <v>4.3429185617758499E-2</v>
      </c>
      <c r="H435" s="17">
        <v>6.3379453738089397E-2</v>
      </c>
      <c r="I435" s="17">
        <v>4.5714561058896999E-2</v>
      </c>
      <c r="J435" s="17">
        <v>3.3139082777927702E-2</v>
      </c>
      <c r="K435" s="17">
        <v>5.31624118567312E-2</v>
      </c>
      <c r="L435" s="17">
        <v>4.31990807962397E-2</v>
      </c>
      <c r="M435" s="17">
        <v>5.96326806074527E-2</v>
      </c>
      <c r="N435" s="17">
        <v>6.0007838314029997E-2</v>
      </c>
      <c r="O435" s="17">
        <v>6.1399288061836199E-2</v>
      </c>
      <c r="P435" s="17"/>
      <c r="Q435" s="17">
        <v>8.0249947359730303E-2</v>
      </c>
      <c r="R435" s="17">
        <v>7.0571327678686499E-2</v>
      </c>
      <c r="S435" s="17">
        <v>6.89638618190659E-2</v>
      </c>
      <c r="T435" s="17">
        <v>4.7201459969988702E-2</v>
      </c>
      <c r="U435" s="17"/>
      <c r="V435" s="17">
        <v>8.4204739911978493E-2</v>
      </c>
      <c r="W435" s="17">
        <v>2.5015305459934401E-2</v>
      </c>
      <c r="X435" s="17">
        <v>4.3484504767586897E-2</v>
      </c>
      <c r="Y435" s="17">
        <v>6.4756344187407403E-2</v>
      </c>
      <c r="Z435" s="17">
        <v>3.3834971716892398E-2</v>
      </c>
      <c r="AA435" s="17">
        <v>4.0575615529463302E-2</v>
      </c>
      <c r="AB435" s="17">
        <v>5.3689157861500102E-2</v>
      </c>
      <c r="AC435" s="17">
        <v>4.1373744826632801E-2</v>
      </c>
      <c r="AD435" s="17">
        <v>6.1631951806647302E-2</v>
      </c>
      <c r="AE435" s="17"/>
      <c r="AF435" s="17">
        <v>5.4583891003111E-2</v>
      </c>
      <c r="AG435" s="17">
        <v>5.31484317345274E-2</v>
      </c>
      <c r="AH435" s="17">
        <v>1.94509582809002E-2</v>
      </c>
      <c r="AI435" s="17">
        <v>0.10004083372823699</v>
      </c>
      <c r="AJ435" s="17">
        <v>2.44299925882978E-2</v>
      </c>
      <c r="AK435" s="17">
        <v>6.7839439304012303E-2</v>
      </c>
      <c r="AL435" s="17"/>
      <c r="AM435" s="17">
        <v>3.4584379965431199E-2</v>
      </c>
      <c r="AN435" s="17">
        <v>7.7391735196539205E-2</v>
      </c>
      <c r="AO435" s="17">
        <v>6.5844020875939394E-2</v>
      </c>
      <c r="AP435" s="17">
        <v>3.6621953545301102E-2</v>
      </c>
      <c r="AQ435" s="17">
        <v>6.4100608635710099E-2</v>
      </c>
      <c r="AR435" s="17">
        <v>3.2436327665951503E-2</v>
      </c>
      <c r="AS435" s="17">
        <v>4.6025960897518897E-2</v>
      </c>
      <c r="AT435" s="17">
        <v>6.6269509279380606E-2</v>
      </c>
      <c r="AU435" s="17">
        <v>4.6133696995430698E-2</v>
      </c>
      <c r="AV435" s="17">
        <v>2.3174254995021001E-2</v>
      </c>
      <c r="AW435" s="17">
        <v>4.2768522162404503E-2</v>
      </c>
      <c r="AX435" s="17">
        <v>4.1830565694671203E-2</v>
      </c>
      <c r="AY435" s="17">
        <v>4.5714571739697299E-2</v>
      </c>
      <c r="AZ435" s="17">
        <v>6.3131893445590198E-2</v>
      </c>
      <c r="BA435" s="17">
        <v>6.9987239494853706E-2</v>
      </c>
      <c r="BB435" s="17">
        <v>8.5064445323593196E-2</v>
      </c>
      <c r="BC435" s="17"/>
      <c r="BD435" s="17">
        <v>4.8924153671621097E-2</v>
      </c>
      <c r="BE435" s="17">
        <v>4.5902258529331497E-2</v>
      </c>
      <c r="BF435" s="17">
        <v>5.93785609940354E-2</v>
      </c>
      <c r="BG435" s="17"/>
      <c r="BH435" s="17">
        <v>4.70799549794527E-2</v>
      </c>
      <c r="BI435" s="17">
        <v>7.3687477567679099E-2</v>
      </c>
      <c r="BJ435" s="17">
        <v>4.8731553926605803E-2</v>
      </c>
      <c r="BK435" s="17"/>
      <c r="BL435" s="17">
        <v>3.0710107668385899E-2</v>
      </c>
      <c r="BM435" s="17">
        <v>8.2895392061732798E-2</v>
      </c>
      <c r="BN435" s="17">
        <v>9.41237209327139E-2</v>
      </c>
      <c r="BO435" s="17"/>
      <c r="BP435" s="17">
        <v>5.1877718829715799E-2</v>
      </c>
      <c r="BQ435" s="17">
        <v>5.4025087818278403E-2</v>
      </c>
      <c r="BR435" s="17"/>
      <c r="BS435" s="17">
        <v>6.2948943883683897E-2</v>
      </c>
      <c r="BT435" s="17">
        <v>5.3992507137481299E-2</v>
      </c>
      <c r="BU435" s="17">
        <v>2.7154230276444199E-2</v>
      </c>
      <c r="BV435" s="17">
        <v>6.2972468681240498E-2</v>
      </c>
      <c r="BW435" s="17"/>
      <c r="BX435" s="17">
        <v>3.91463635844643E-2</v>
      </c>
      <c r="BY435" s="17">
        <v>6.1491404125309498E-2</v>
      </c>
      <c r="BZ435" s="17">
        <v>5.2337861935755903E-2</v>
      </c>
      <c r="CA435" s="17"/>
      <c r="CB435" s="17">
        <v>2.2759352459257198E-2</v>
      </c>
      <c r="CC435" s="17">
        <v>8.7718134691922994E-2</v>
      </c>
      <c r="CD435" s="17">
        <v>2.5197607237130801E-2</v>
      </c>
      <c r="CE435" s="17">
        <v>3.74998692301758E-2</v>
      </c>
      <c r="CF435" s="17">
        <v>0.110714547061351</v>
      </c>
      <c r="CG435" s="17">
        <v>5.00343832706798E-2</v>
      </c>
      <c r="CH435" s="17"/>
      <c r="CI435" s="17">
        <v>5.9098547403280098E-2</v>
      </c>
      <c r="CJ435" s="17">
        <v>5.5619707040986399E-2</v>
      </c>
      <c r="CK435" s="17">
        <v>1.49290402389724E-2</v>
      </c>
      <c r="CL435" s="17">
        <v>5.75082464116373E-2</v>
      </c>
    </row>
    <row r="436" spans="2:90" x14ac:dyDescent="0.35"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</row>
    <row r="437" spans="2:90" x14ac:dyDescent="0.35">
      <c r="B437" s="6" t="s">
        <v>282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</row>
    <row r="438" spans="2:90" x14ac:dyDescent="0.35">
      <c r="B438" s="24" t="s">
        <v>130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</row>
    <row r="439" spans="2:90" x14ac:dyDescent="0.35">
      <c r="B439" t="s">
        <v>274</v>
      </c>
      <c r="C439" s="17">
        <v>0.12946798591255301</v>
      </c>
      <c r="D439" s="17">
        <v>0.149446628771534</v>
      </c>
      <c r="E439" s="17">
        <v>0.11136235855111799</v>
      </c>
      <c r="F439" s="17"/>
      <c r="G439" s="17">
        <v>0.137004708642366</v>
      </c>
      <c r="H439" s="17">
        <v>0.171994009481655</v>
      </c>
      <c r="I439" s="17">
        <v>0.16486857246991199</v>
      </c>
      <c r="J439" s="17">
        <v>9.9876236661135598E-2</v>
      </c>
      <c r="K439" s="17">
        <v>0.12890742143568401</v>
      </c>
      <c r="L439" s="17">
        <v>0.111029975851026</v>
      </c>
      <c r="M439" s="17">
        <v>0.102162395417274</v>
      </c>
      <c r="N439" s="17">
        <v>0.12902003486746499</v>
      </c>
      <c r="O439" s="17">
        <v>0.124589519703459</v>
      </c>
      <c r="P439" s="17"/>
      <c r="Q439" s="17">
        <v>0.15626187690381099</v>
      </c>
      <c r="R439" s="17">
        <v>0.216958768504633</v>
      </c>
      <c r="S439" s="17">
        <v>0.14825084562430399</v>
      </c>
      <c r="T439" s="17">
        <v>0.118113729119227</v>
      </c>
      <c r="U439" s="17"/>
      <c r="V439" s="17">
        <v>0.17157191236625499</v>
      </c>
      <c r="W439" s="17">
        <v>0.12909064351418501</v>
      </c>
      <c r="X439" s="17">
        <v>0.14235526552588601</v>
      </c>
      <c r="Y439" s="17">
        <v>0.13738784164825499</v>
      </c>
      <c r="Z439" s="17">
        <v>0.10264211837774501</v>
      </c>
      <c r="AA439" s="17">
        <v>0.11189544149424201</v>
      </c>
      <c r="AB439" s="17">
        <v>0.104598427795289</v>
      </c>
      <c r="AC439" s="17">
        <v>0.114068460597594</v>
      </c>
      <c r="AD439" s="17">
        <v>0.11880641995993101</v>
      </c>
      <c r="AE439" s="17"/>
      <c r="AF439" s="17">
        <v>0.122630772546879</v>
      </c>
      <c r="AG439" s="17">
        <v>0.120564211611516</v>
      </c>
      <c r="AH439" s="17">
        <v>0.125696785840401</v>
      </c>
      <c r="AI439" s="17">
        <v>0.118023941731249</v>
      </c>
      <c r="AJ439" s="17">
        <v>0.13569494726067399</v>
      </c>
      <c r="AK439" s="17">
        <v>0.13814253740826299</v>
      </c>
      <c r="AL439" s="17"/>
      <c r="AM439" s="17">
        <v>9.9220904864683795E-2</v>
      </c>
      <c r="AN439" s="17">
        <v>0.12095715020469699</v>
      </c>
      <c r="AO439" s="17">
        <v>0.13545435827205901</v>
      </c>
      <c r="AP439" s="17">
        <v>0.107110176242113</v>
      </c>
      <c r="AQ439" s="17">
        <v>0.15650531095503301</v>
      </c>
      <c r="AR439" s="17">
        <v>8.0776978860160997E-2</v>
      </c>
      <c r="AS439" s="17">
        <v>9.6151101170937905E-2</v>
      </c>
      <c r="AT439" s="17">
        <v>0.142360894818814</v>
      </c>
      <c r="AU439" s="17">
        <v>0.120638018635756</v>
      </c>
      <c r="AV439" s="17">
        <v>0.147787944804458</v>
      </c>
      <c r="AW439" s="17">
        <v>0.115492148696739</v>
      </c>
      <c r="AX439" s="17">
        <v>7.7300520722331595E-2</v>
      </c>
      <c r="AY439" s="17">
        <v>0.132586323268476</v>
      </c>
      <c r="AZ439" s="17">
        <v>0.20869083388055701</v>
      </c>
      <c r="BA439" s="17">
        <v>0.22248754137700899</v>
      </c>
      <c r="BB439" s="17">
        <v>0.25677510870415299</v>
      </c>
      <c r="BC439" s="17"/>
      <c r="BD439" s="17">
        <v>0.127166456097597</v>
      </c>
      <c r="BE439" s="17">
        <v>0.14182070809154901</v>
      </c>
      <c r="BF439" s="17">
        <v>0.121909654945893</v>
      </c>
      <c r="BG439" s="17"/>
      <c r="BH439" s="17">
        <v>0.122058451952148</v>
      </c>
      <c r="BI439" s="17">
        <v>0.19087796361942899</v>
      </c>
      <c r="BJ439" s="17">
        <v>0.114908230775337</v>
      </c>
      <c r="BK439" s="17"/>
      <c r="BL439" s="17">
        <v>8.3823311898668498E-2</v>
      </c>
      <c r="BM439" s="17">
        <v>0.118285565723056</v>
      </c>
      <c r="BN439" s="17">
        <v>0.170225404929256</v>
      </c>
      <c r="BO439" s="17"/>
      <c r="BP439" s="17">
        <v>0.145380534563987</v>
      </c>
      <c r="BQ439" s="17">
        <v>0.123027430467469</v>
      </c>
      <c r="BR439" s="17"/>
      <c r="BS439" s="17">
        <v>0.173016611468646</v>
      </c>
      <c r="BT439" s="17">
        <v>0.10731568422263001</v>
      </c>
      <c r="BU439" s="17">
        <v>0.100922974116143</v>
      </c>
      <c r="BV439" s="17">
        <v>0.150614648704675</v>
      </c>
      <c r="BW439" s="17"/>
      <c r="BX439" s="17">
        <v>0.118660991177144</v>
      </c>
      <c r="BY439" s="17">
        <v>0.20069347933263401</v>
      </c>
      <c r="BZ439" s="17">
        <v>0.126161788689265</v>
      </c>
      <c r="CA439" s="17"/>
      <c r="CB439" s="17">
        <v>6.9629127269603297E-2</v>
      </c>
      <c r="CC439" s="17">
        <v>0.24344482424451599</v>
      </c>
      <c r="CD439" s="17">
        <v>5.4358885107626202E-2</v>
      </c>
      <c r="CE439" s="17">
        <v>0.15911717442958301</v>
      </c>
      <c r="CF439" s="17">
        <v>0.22590870031374699</v>
      </c>
      <c r="CG439" s="17">
        <v>6.5385785911599395E-2</v>
      </c>
      <c r="CH439" s="17"/>
      <c r="CI439" s="17">
        <v>0.12740488060051799</v>
      </c>
      <c r="CJ439" s="17">
        <v>0.138406004040108</v>
      </c>
      <c r="CK439" s="17">
        <v>4.4800425301186803E-2</v>
      </c>
      <c r="CL439" s="17">
        <v>0.14719520395455499</v>
      </c>
    </row>
    <row r="440" spans="2:90" x14ac:dyDescent="0.35">
      <c r="B440" t="s">
        <v>275</v>
      </c>
      <c r="C440" s="17">
        <v>0.29468225077520899</v>
      </c>
      <c r="D440" s="17">
        <v>0.29445337364305801</v>
      </c>
      <c r="E440" s="17">
        <v>0.29425914522880098</v>
      </c>
      <c r="F440" s="17"/>
      <c r="G440" s="17">
        <v>0.31567840786307999</v>
      </c>
      <c r="H440" s="17">
        <v>0.28139540701739302</v>
      </c>
      <c r="I440" s="17">
        <v>0.26670445639513501</v>
      </c>
      <c r="J440" s="17">
        <v>0.32824680399866801</v>
      </c>
      <c r="K440" s="17">
        <v>0.288006900966704</v>
      </c>
      <c r="L440" s="17">
        <v>0.29518473660752398</v>
      </c>
      <c r="M440" s="17">
        <v>0.34484716581310998</v>
      </c>
      <c r="N440" s="17">
        <v>0.27552135929001298</v>
      </c>
      <c r="O440" s="17">
        <v>0.25846866448872202</v>
      </c>
      <c r="P440" s="17"/>
      <c r="Q440" s="17">
        <v>0.26785873710355301</v>
      </c>
      <c r="R440" s="17">
        <v>0.25765039050272598</v>
      </c>
      <c r="S440" s="17">
        <v>0.30545400843188403</v>
      </c>
      <c r="T440" s="17">
        <v>0.299544546076424</v>
      </c>
      <c r="U440" s="17"/>
      <c r="V440" s="17">
        <v>0.290253697284104</v>
      </c>
      <c r="W440" s="17">
        <v>0.31806547102420801</v>
      </c>
      <c r="X440" s="17">
        <v>0.304087719272707</v>
      </c>
      <c r="Y440" s="17">
        <v>0.31508054451717299</v>
      </c>
      <c r="Z440" s="17">
        <v>0.30188307740673698</v>
      </c>
      <c r="AA440" s="17">
        <v>0.28573342408486102</v>
      </c>
      <c r="AB440" s="17">
        <v>0.24258942201699599</v>
      </c>
      <c r="AC440" s="17">
        <v>0.28890572948404503</v>
      </c>
      <c r="AD440" s="17">
        <v>0.29369262355703402</v>
      </c>
      <c r="AE440" s="17"/>
      <c r="AF440" s="17">
        <v>0.31384213987260601</v>
      </c>
      <c r="AG440" s="17">
        <v>0.29413563407521298</v>
      </c>
      <c r="AH440" s="17">
        <v>0.28317358097540801</v>
      </c>
      <c r="AI440" s="17">
        <v>0.231783580708078</v>
      </c>
      <c r="AJ440" s="17">
        <v>0.309886808831768</v>
      </c>
      <c r="AK440" s="17">
        <v>0.28351114233170599</v>
      </c>
      <c r="AL440" s="17"/>
      <c r="AM440" s="17">
        <v>0.224093800616702</v>
      </c>
      <c r="AN440" s="17">
        <v>0.227275268638854</v>
      </c>
      <c r="AO440" s="17">
        <v>0.24766332158961599</v>
      </c>
      <c r="AP440" s="17">
        <v>0.286589839178574</v>
      </c>
      <c r="AQ440" s="17">
        <v>0.24566838872461</v>
      </c>
      <c r="AR440" s="17">
        <v>0.34422670778652598</v>
      </c>
      <c r="AS440" s="17">
        <v>0.32899082731130902</v>
      </c>
      <c r="AT440" s="17">
        <v>0.26628717094585302</v>
      </c>
      <c r="AU440" s="17">
        <v>0.35365437618662499</v>
      </c>
      <c r="AV440" s="17">
        <v>0.264241805740493</v>
      </c>
      <c r="AW440" s="17">
        <v>0.34249204281895201</v>
      </c>
      <c r="AX440" s="17">
        <v>0.32695711963480301</v>
      </c>
      <c r="AY440" s="17">
        <v>0.29901319085998201</v>
      </c>
      <c r="AZ440" s="17">
        <v>0.36069095515113098</v>
      </c>
      <c r="BA440" s="17">
        <v>0.32914640540826801</v>
      </c>
      <c r="BB440" s="17">
        <v>0.30180521609223598</v>
      </c>
      <c r="BC440" s="17"/>
      <c r="BD440" s="17">
        <v>0.30991009140409198</v>
      </c>
      <c r="BE440" s="17">
        <v>0.309765850701755</v>
      </c>
      <c r="BF440" s="17">
        <v>0.26762697403611302</v>
      </c>
      <c r="BG440" s="17"/>
      <c r="BH440" s="17">
        <v>0.29893886629824601</v>
      </c>
      <c r="BI440" s="17">
        <v>0.27683523134903998</v>
      </c>
      <c r="BJ440" s="17">
        <v>0.363381581506864</v>
      </c>
      <c r="BK440" s="17"/>
      <c r="BL440" s="17">
        <v>0.30653856457323803</v>
      </c>
      <c r="BM440" s="17">
        <v>0.31201937041151601</v>
      </c>
      <c r="BN440" s="17">
        <v>0.27892359720100901</v>
      </c>
      <c r="BO440" s="17"/>
      <c r="BP440" s="17">
        <v>0.28958623630937402</v>
      </c>
      <c r="BQ440" s="17">
        <v>0.288618550495083</v>
      </c>
      <c r="BR440" s="17"/>
      <c r="BS440" s="17">
        <v>0.249459098615604</v>
      </c>
      <c r="BT440" s="17">
        <v>0.27920657643941399</v>
      </c>
      <c r="BU440" s="17">
        <v>0.31234328588200799</v>
      </c>
      <c r="BV440" s="17">
        <v>0.31326554533152901</v>
      </c>
      <c r="BW440" s="17"/>
      <c r="BX440" s="17">
        <v>0.279991573583043</v>
      </c>
      <c r="BY440" s="17">
        <v>0.29411400316838798</v>
      </c>
      <c r="BZ440" s="17">
        <v>0.29617255293236</v>
      </c>
      <c r="CA440" s="17"/>
      <c r="CB440" s="17">
        <v>0.25434453379237898</v>
      </c>
      <c r="CC440" s="17">
        <v>0.39478143031496998</v>
      </c>
      <c r="CD440" s="17">
        <v>0.223223609860356</v>
      </c>
      <c r="CE440" s="17">
        <v>0.390874387301265</v>
      </c>
      <c r="CF440" s="17">
        <v>0.31231791319093299</v>
      </c>
      <c r="CG440" s="17">
        <v>0.209712152288797</v>
      </c>
      <c r="CH440" s="17"/>
      <c r="CI440" s="17">
        <v>0.322108711258763</v>
      </c>
      <c r="CJ440" s="17">
        <v>0.285767397466552</v>
      </c>
      <c r="CK440" s="17">
        <v>0.21386224099881701</v>
      </c>
      <c r="CL440" s="17">
        <v>0.315298714388554</v>
      </c>
    </row>
    <row r="441" spans="2:90" x14ac:dyDescent="0.35">
      <c r="B441" t="s">
        <v>114</v>
      </c>
      <c r="C441" s="17">
        <v>0.14833473223277499</v>
      </c>
      <c r="D441" s="17">
        <v>0.14173334222002501</v>
      </c>
      <c r="E441" s="17">
        <v>0.15624025693961499</v>
      </c>
      <c r="F441" s="17"/>
      <c r="G441" s="17">
        <v>0.183673831518606</v>
      </c>
      <c r="H441" s="17">
        <v>0.16347948201877299</v>
      </c>
      <c r="I441" s="17">
        <v>0.13663588015269601</v>
      </c>
      <c r="J441" s="17">
        <v>0.133409231573483</v>
      </c>
      <c r="K441" s="17">
        <v>0.12797770812737899</v>
      </c>
      <c r="L441" s="17">
        <v>0.143405657560498</v>
      </c>
      <c r="M441" s="17">
        <v>0.13457710440632401</v>
      </c>
      <c r="N441" s="17">
        <v>0.143620903229317</v>
      </c>
      <c r="O441" s="17">
        <v>0.16735633260758601</v>
      </c>
      <c r="P441" s="17"/>
      <c r="Q441" s="17">
        <v>0.147829911538996</v>
      </c>
      <c r="R441" s="17">
        <v>0.13177084565262601</v>
      </c>
      <c r="S441" s="17">
        <v>0.12614790116918001</v>
      </c>
      <c r="T441" s="17">
        <v>0.149051920316533</v>
      </c>
      <c r="U441" s="17"/>
      <c r="V441" s="17">
        <v>0.14094260371556699</v>
      </c>
      <c r="W441" s="17">
        <v>0.154039703865195</v>
      </c>
      <c r="X441" s="17">
        <v>0.12643630147505999</v>
      </c>
      <c r="Y441" s="17">
        <v>0.15491710164394901</v>
      </c>
      <c r="Z441" s="17">
        <v>0.13492818210903601</v>
      </c>
      <c r="AA441" s="17">
        <v>0.14316092359802701</v>
      </c>
      <c r="AB441" s="17">
        <v>0.18053440621069999</v>
      </c>
      <c r="AC441" s="17">
        <v>0.121597386109283</v>
      </c>
      <c r="AD441" s="17">
        <v>0.159006558268416</v>
      </c>
      <c r="AE441" s="17"/>
      <c r="AF441" s="17">
        <v>0.13831279026665499</v>
      </c>
      <c r="AG441" s="17">
        <v>0.15016663555003801</v>
      </c>
      <c r="AH441" s="17">
        <v>0.120743094631014</v>
      </c>
      <c r="AI441" s="17">
        <v>0.26123479403578498</v>
      </c>
      <c r="AJ441" s="17">
        <v>0.15417672433958601</v>
      </c>
      <c r="AK441" s="17">
        <v>0.142609926795011</v>
      </c>
      <c r="AL441" s="17"/>
      <c r="AM441" s="17">
        <v>0.18565098421734799</v>
      </c>
      <c r="AN441" s="17">
        <v>0.18503150280463601</v>
      </c>
      <c r="AO441" s="17">
        <v>0.119373254687633</v>
      </c>
      <c r="AP441" s="17">
        <v>0.15427313039169799</v>
      </c>
      <c r="AQ441" s="17">
        <v>0.16054470941787399</v>
      </c>
      <c r="AR441" s="17">
        <v>0.17571864334154999</v>
      </c>
      <c r="AS441" s="17">
        <v>9.9825139584816702E-2</v>
      </c>
      <c r="AT441" s="17">
        <v>0.165492708778572</v>
      </c>
      <c r="AU441" s="17">
        <v>0.125394258436138</v>
      </c>
      <c r="AV441" s="17">
        <v>0.108967640521105</v>
      </c>
      <c r="AW441" s="17">
        <v>0.16141028722609899</v>
      </c>
      <c r="AX441" s="17">
        <v>0.10403562556265</v>
      </c>
      <c r="AY441" s="17">
        <v>0.18425201562478</v>
      </c>
      <c r="AZ441" s="17">
        <v>0.14736057221658799</v>
      </c>
      <c r="BA441" s="17">
        <v>0.17492718977036301</v>
      </c>
      <c r="BB441" s="17">
        <v>0.136713084241289</v>
      </c>
      <c r="BC441" s="17"/>
      <c r="BD441" s="17">
        <v>0.13867964240480801</v>
      </c>
      <c r="BE441" s="17">
        <v>0.14427483533354801</v>
      </c>
      <c r="BF441" s="17">
        <v>0.15736973437408</v>
      </c>
      <c r="BG441" s="17"/>
      <c r="BH441" s="17">
        <v>0.138021149504228</v>
      </c>
      <c r="BI441" s="17">
        <v>0.13558002922842799</v>
      </c>
      <c r="BJ441" s="17">
        <v>0.164654756569763</v>
      </c>
      <c r="BK441" s="17"/>
      <c r="BL441" s="17">
        <v>0.17915148464817701</v>
      </c>
      <c r="BM441" s="17">
        <v>0.14287647709222001</v>
      </c>
      <c r="BN441" s="17">
        <v>0.13391734776275799</v>
      </c>
      <c r="BO441" s="17"/>
      <c r="BP441" s="17">
        <v>0.170567518651181</v>
      </c>
      <c r="BQ441" s="17">
        <v>0.14795849835375399</v>
      </c>
      <c r="BR441" s="17"/>
      <c r="BS441" s="17">
        <v>0.113179683282586</v>
      </c>
      <c r="BT441" s="17">
        <v>0.13098100833756701</v>
      </c>
      <c r="BU441" s="17">
        <v>0.184716084873667</v>
      </c>
      <c r="BV441" s="17">
        <v>0.14338913681826501</v>
      </c>
      <c r="BW441" s="17"/>
      <c r="BX441" s="17">
        <v>0.16833677084545701</v>
      </c>
      <c r="BY441" s="17">
        <v>0.14490323370663399</v>
      </c>
      <c r="BZ441" s="17">
        <v>0.14656402724443901</v>
      </c>
      <c r="CA441" s="17"/>
      <c r="CB441" s="17">
        <v>0.117161779658468</v>
      </c>
      <c r="CC441" s="17">
        <v>0.120360369322875</v>
      </c>
      <c r="CD441" s="17">
        <v>0.19041839878567199</v>
      </c>
      <c r="CE441" s="17">
        <v>0.131969986774708</v>
      </c>
      <c r="CF441" s="17">
        <v>0.1149641342412</v>
      </c>
      <c r="CG441" s="17">
        <v>0.20308593940785899</v>
      </c>
      <c r="CH441" s="17"/>
      <c r="CI441" s="17">
        <v>0.172219967683134</v>
      </c>
      <c r="CJ441" s="17">
        <v>9.8055671814708201E-2</v>
      </c>
      <c r="CK441" s="17">
        <v>0.332305313311895</v>
      </c>
      <c r="CL441" s="17">
        <v>0.12366262212978101</v>
      </c>
    </row>
    <row r="442" spans="2:90" x14ac:dyDescent="0.35">
      <c r="B442" t="s">
        <v>276</v>
      </c>
      <c r="C442" s="17">
        <v>0.316055604154308</v>
      </c>
      <c r="D442" s="17">
        <v>0.30166527390272102</v>
      </c>
      <c r="E442" s="17">
        <v>0.32877922456052799</v>
      </c>
      <c r="F442" s="17"/>
      <c r="G442" s="17">
        <v>0.25874001109042599</v>
      </c>
      <c r="H442" s="17">
        <v>0.29194153943269702</v>
      </c>
      <c r="I442" s="17">
        <v>0.30638338868689002</v>
      </c>
      <c r="J442" s="17">
        <v>0.33825194151319399</v>
      </c>
      <c r="K442" s="17">
        <v>0.33302915620956702</v>
      </c>
      <c r="L442" s="17">
        <v>0.353757512701522</v>
      </c>
      <c r="M442" s="17">
        <v>0.31189334016967002</v>
      </c>
      <c r="N442" s="17">
        <v>0.34376984411954198</v>
      </c>
      <c r="O442" s="17">
        <v>0.30382667451901502</v>
      </c>
      <c r="P442" s="17"/>
      <c r="Q442" s="17">
        <v>0.32287942289131399</v>
      </c>
      <c r="R442" s="17">
        <v>0.24993683516363699</v>
      </c>
      <c r="S442" s="17">
        <v>0.310729487558083</v>
      </c>
      <c r="T442" s="17">
        <v>0.32095794952120499</v>
      </c>
      <c r="U442" s="17"/>
      <c r="V442" s="17">
        <v>0.27876437681435601</v>
      </c>
      <c r="W442" s="17">
        <v>0.32801393001423002</v>
      </c>
      <c r="X442" s="17">
        <v>0.30257355003587999</v>
      </c>
      <c r="Y442" s="17">
        <v>0.29805435038953998</v>
      </c>
      <c r="Z442" s="17">
        <v>0.35029603012434801</v>
      </c>
      <c r="AA442" s="17">
        <v>0.33714910211924098</v>
      </c>
      <c r="AB442" s="17">
        <v>0.35846495249601501</v>
      </c>
      <c r="AC442" s="17">
        <v>0.34265969175466499</v>
      </c>
      <c r="AD442" s="17">
        <v>0.29125560472239898</v>
      </c>
      <c r="AE442" s="17"/>
      <c r="AF442" s="17">
        <v>0.30943304963268697</v>
      </c>
      <c r="AG442" s="17">
        <v>0.32199440588931</v>
      </c>
      <c r="AH442" s="17">
        <v>0.36307300424338401</v>
      </c>
      <c r="AI442" s="17">
        <v>0.24772798375407401</v>
      </c>
      <c r="AJ442" s="17">
        <v>0.30593605955655001</v>
      </c>
      <c r="AK442" s="17">
        <v>0.32039571968265701</v>
      </c>
      <c r="AL442" s="17"/>
      <c r="AM442" s="17">
        <v>0.367727555870621</v>
      </c>
      <c r="AN442" s="17">
        <v>0.32935527067679798</v>
      </c>
      <c r="AO442" s="17">
        <v>0.375401552324997</v>
      </c>
      <c r="AP442" s="17">
        <v>0.35446148851766801</v>
      </c>
      <c r="AQ442" s="17">
        <v>0.33583569530486501</v>
      </c>
      <c r="AR442" s="17">
        <v>0.29555611698364698</v>
      </c>
      <c r="AS442" s="17">
        <v>0.37327950738599702</v>
      </c>
      <c r="AT442" s="17">
        <v>0.29857098947744498</v>
      </c>
      <c r="AU442" s="17">
        <v>0.32247825654540602</v>
      </c>
      <c r="AV442" s="17">
        <v>0.37600189104734899</v>
      </c>
      <c r="AW442" s="17">
        <v>0.28132332934048798</v>
      </c>
      <c r="AX442" s="17">
        <v>0.354448903311536</v>
      </c>
      <c r="AY442" s="17">
        <v>0.26115029528017403</v>
      </c>
      <c r="AZ442" s="17">
        <v>0.23983863418227</v>
      </c>
      <c r="BA442" s="17">
        <v>0.16661516873228999</v>
      </c>
      <c r="BB442" s="17">
        <v>0.20159786913133401</v>
      </c>
      <c r="BC442" s="17"/>
      <c r="BD442" s="17">
        <v>0.32931159250754399</v>
      </c>
      <c r="BE442" s="17">
        <v>0.30758263012354498</v>
      </c>
      <c r="BF442" s="17">
        <v>0.316527873589523</v>
      </c>
      <c r="BG442" s="17"/>
      <c r="BH442" s="17">
        <v>0.32378494912148498</v>
      </c>
      <c r="BI442" s="17">
        <v>0.29186315380473898</v>
      </c>
      <c r="BJ442" s="17">
        <v>0.27551668149768199</v>
      </c>
      <c r="BK442" s="17"/>
      <c r="BL442" s="17">
        <v>0.36658461504860401</v>
      </c>
      <c r="BM442" s="17">
        <v>0.30242939015516901</v>
      </c>
      <c r="BN442" s="17">
        <v>0.28821789817607801</v>
      </c>
      <c r="BO442" s="17"/>
      <c r="BP442" s="17">
        <v>0.26477940830958602</v>
      </c>
      <c r="BQ442" s="17">
        <v>0.32696583862177098</v>
      </c>
      <c r="BR442" s="17"/>
      <c r="BS442" s="17">
        <v>0.33586508206940102</v>
      </c>
      <c r="BT442" s="17">
        <v>0.357423437035779</v>
      </c>
      <c r="BU442" s="17">
        <v>0.326127676819153</v>
      </c>
      <c r="BV442" s="17">
        <v>0.27582051062586999</v>
      </c>
      <c r="BW442" s="17"/>
      <c r="BX442" s="17">
        <v>0.32537277243323398</v>
      </c>
      <c r="BY442" s="17">
        <v>0.27026191455527498</v>
      </c>
      <c r="BZ442" s="17">
        <v>0.31794660357792798</v>
      </c>
      <c r="CA442" s="17"/>
      <c r="CB442" s="17">
        <v>0.41454774686193602</v>
      </c>
      <c r="CC442" s="17">
        <v>0.14927751915522899</v>
      </c>
      <c r="CD442" s="17">
        <v>0.39439693739083898</v>
      </c>
      <c r="CE442" s="17">
        <v>0.24060489652778999</v>
      </c>
      <c r="CF442" s="17">
        <v>0.231413293413403</v>
      </c>
      <c r="CG442" s="17">
        <v>0.43149374809930602</v>
      </c>
      <c r="CH442" s="17"/>
      <c r="CI442" s="17">
        <v>0.308433567616968</v>
      </c>
      <c r="CJ442" s="17">
        <v>0.31828971278663498</v>
      </c>
      <c r="CK442" s="17">
        <v>0.35520523630089901</v>
      </c>
      <c r="CL442" s="17">
        <v>0.30602756097787398</v>
      </c>
    </row>
    <row r="443" spans="2:90" x14ac:dyDescent="0.35">
      <c r="B443" t="s">
        <v>176</v>
      </c>
      <c r="C443" s="17">
        <v>0.11145942692515499</v>
      </c>
      <c r="D443" s="17">
        <v>0.112701381462662</v>
      </c>
      <c r="E443" s="17">
        <v>0.109359014719938</v>
      </c>
      <c r="F443" s="17"/>
      <c r="G443" s="17">
        <v>0.10490304088552101</v>
      </c>
      <c r="H443" s="17">
        <v>9.1189562049482101E-2</v>
      </c>
      <c r="I443" s="17">
        <v>0.12540770229536699</v>
      </c>
      <c r="J443" s="17">
        <v>0.10021578625352</v>
      </c>
      <c r="K443" s="17">
        <v>0.122078813260666</v>
      </c>
      <c r="L443" s="17">
        <v>9.6622117279429404E-2</v>
      </c>
      <c r="M443" s="17">
        <v>0.106519994193623</v>
      </c>
      <c r="N443" s="17">
        <v>0.108067858493663</v>
      </c>
      <c r="O443" s="17">
        <v>0.14575880868121799</v>
      </c>
      <c r="P443" s="17"/>
      <c r="Q443" s="17">
        <v>0.10517005156232601</v>
      </c>
      <c r="R443" s="17">
        <v>0.143683160176378</v>
      </c>
      <c r="S443" s="17">
        <v>0.10941775721655</v>
      </c>
      <c r="T443" s="17">
        <v>0.11233185496661099</v>
      </c>
      <c r="U443" s="17"/>
      <c r="V443" s="17">
        <v>0.118467409819718</v>
      </c>
      <c r="W443" s="17">
        <v>7.0790251582181996E-2</v>
      </c>
      <c r="X443" s="17">
        <v>0.124547163690468</v>
      </c>
      <c r="Y443" s="17">
        <v>9.4560161801083106E-2</v>
      </c>
      <c r="Z443" s="17">
        <v>0.11025059198213299</v>
      </c>
      <c r="AA443" s="17">
        <v>0.122061108703629</v>
      </c>
      <c r="AB443" s="17">
        <v>0.113812791481</v>
      </c>
      <c r="AC443" s="17">
        <v>0.132768732054413</v>
      </c>
      <c r="AD443" s="17">
        <v>0.13723879349222001</v>
      </c>
      <c r="AE443" s="17"/>
      <c r="AF443" s="17">
        <v>0.115781247681173</v>
      </c>
      <c r="AG443" s="17">
        <v>0.113139112873923</v>
      </c>
      <c r="AH443" s="17">
        <v>0.107313534309793</v>
      </c>
      <c r="AI443" s="17">
        <v>0.14122969977081401</v>
      </c>
      <c r="AJ443" s="17">
        <v>9.43054600114233E-2</v>
      </c>
      <c r="AK443" s="17">
        <v>0.115340673782362</v>
      </c>
      <c r="AL443" s="17"/>
      <c r="AM443" s="17">
        <v>0.123306754430646</v>
      </c>
      <c r="AN443" s="17">
        <v>0.13738080767501501</v>
      </c>
      <c r="AO443" s="17">
        <v>0.122107513125695</v>
      </c>
      <c r="AP443" s="17">
        <v>9.7565365669946599E-2</v>
      </c>
      <c r="AQ443" s="17">
        <v>0.101445895597619</v>
      </c>
      <c r="AR443" s="17">
        <v>0.103721553028116</v>
      </c>
      <c r="AS443" s="17">
        <v>0.10175342454694</v>
      </c>
      <c r="AT443" s="17">
        <v>0.12728823597931699</v>
      </c>
      <c r="AU443" s="17">
        <v>7.7835090196074694E-2</v>
      </c>
      <c r="AV443" s="17">
        <v>0.103000717886594</v>
      </c>
      <c r="AW443" s="17">
        <v>9.9282191917722598E-2</v>
      </c>
      <c r="AX443" s="17">
        <v>0.13725783076867901</v>
      </c>
      <c r="AY443" s="17">
        <v>0.12299817496658801</v>
      </c>
      <c r="AZ443" s="17">
        <v>4.3419004569453898E-2</v>
      </c>
      <c r="BA443" s="17">
        <v>0.106823694712069</v>
      </c>
      <c r="BB443" s="17">
        <v>0.103108721830988</v>
      </c>
      <c r="BC443" s="17"/>
      <c r="BD443" s="17">
        <v>9.4932217585958906E-2</v>
      </c>
      <c r="BE443" s="17">
        <v>9.6555975749602702E-2</v>
      </c>
      <c r="BF443" s="17">
        <v>0.136565763054391</v>
      </c>
      <c r="BG443" s="17"/>
      <c r="BH443" s="17">
        <v>0.117196583123893</v>
      </c>
      <c r="BI443" s="17">
        <v>0.104843621998364</v>
      </c>
      <c r="BJ443" s="17">
        <v>8.1538749650354E-2</v>
      </c>
      <c r="BK443" s="17"/>
      <c r="BL443" s="17">
        <v>6.3902023831313395E-2</v>
      </c>
      <c r="BM443" s="17">
        <v>0.124389196618039</v>
      </c>
      <c r="BN443" s="17">
        <v>0.12871575193090101</v>
      </c>
      <c r="BO443" s="17"/>
      <c r="BP443" s="17">
        <v>0.12968630216587201</v>
      </c>
      <c r="BQ443" s="17">
        <v>0.113429682061924</v>
      </c>
      <c r="BR443" s="17"/>
      <c r="BS443" s="17">
        <v>0.12847952456376299</v>
      </c>
      <c r="BT443" s="17">
        <v>0.12507329396461001</v>
      </c>
      <c r="BU443" s="17">
        <v>7.5889978309028105E-2</v>
      </c>
      <c r="BV443" s="17">
        <v>0.11691015851966199</v>
      </c>
      <c r="BW443" s="17"/>
      <c r="BX443" s="17">
        <v>0.107637891961123</v>
      </c>
      <c r="BY443" s="17">
        <v>9.0027369237068597E-2</v>
      </c>
      <c r="BZ443" s="17">
        <v>0.11315502755600899</v>
      </c>
      <c r="CA443" s="17"/>
      <c r="CB443" s="17">
        <v>0.14431681241761299</v>
      </c>
      <c r="CC443" s="17">
        <v>9.2135856962410403E-2</v>
      </c>
      <c r="CD443" s="17">
        <v>0.137602168855507</v>
      </c>
      <c r="CE443" s="17">
        <v>7.7433554966653703E-2</v>
      </c>
      <c r="CF443" s="17">
        <v>0.115395958840717</v>
      </c>
      <c r="CG443" s="17">
        <v>9.0322374292438598E-2</v>
      </c>
      <c r="CH443" s="17"/>
      <c r="CI443" s="17">
        <v>6.9832872840617205E-2</v>
      </c>
      <c r="CJ443" s="17">
        <v>0.15948121389199599</v>
      </c>
      <c r="CK443" s="17">
        <v>5.3826784087203101E-2</v>
      </c>
      <c r="CL443" s="17">
        <v>0.107815898549236</v>
      </c>
    </row>
    <row r="444" spans="2:90" x14ac:dyDescent="0.35"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</row>
    <row r="445" spans="2:90" x14ac:dyDescent="0.35">
      <c r="B445" s="6" t="s">
        <v>287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</row>
    <row r="446" spans="2:90" x14ac:dyDescent="0.35">
      <c r="B446" s="24" t="s">
        <v>130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</row>
    <row r="447" spans="2:90" x14ac:dyDescent="0.35">
      <c r="B447" t="s">
        <v>274</v>
      </c>
      <c r="C447" s="17">
        <v>0.12807152975651701</v>
      </c>
      <c r="D447" s="17">
        <v>0.12448971961894501</v>
      </c>
      <c r="E447" s="17">
        <v>0.131581559334434</v>
      </c>
      <c r="F447" s="17"/>
      <c r="G447" s="17">
        <v>0.13949926648205699</v>
      </c>
      <c r="H447" s="17">
        <v>0.21331605062092801</v>
      </c>
      <c r="I447" s="17">
        <v>0.15355815146129601</v>
      </c>
      <c r="J447" s="17">
        <v>0.13282791619860701</v>
      </c>
      <c r="K447" s="17">
        <v>0.130800429385069</v>
      </c>
      <c r="L447" s="17">
        <v>8.8956389697009905E-2</v>
      </c>
      <c r="M447" s="17">
        <v>0.11963306023718299</v>
      </c>
      <c r="N447" s="17">
        <v>9.8746861524831406E-2</v>
      </c>
      <c r="O447" s="17">
        <v>8.6035513650510195E-2</v>
      </c>
      <c r="P447" s="17"/>
      <c r="Q447" s="17">
        <v>9.4179467299445596E-2</v>
      </c>
      <c r="R447" s="17">
        <v>0.103822326193294</v>
      </c>
      <c r="S447" s="17">
        <v>7.7354433946245998E-2</v>
      </c>
      <c r="T447" s="17">
        <v>0.13714351785252701</v>
      </c>
      <c r="U447" s="17"/>
      <c r="V447" s="17">
        <v>0.14166187879682099</v>
      </c>
      <c r="W447" s="17">
        <v>0.118037868285156</v>
      </c>
      <c r="X447" s="17">
        <v>0.13659770531999499</v>
      </c>
      <c r="Y447" s="17">
        <v>0.14474363135631799</v>
      </c>
      <c r="Z447" s="17">
        <v>0.118931779877935</v>
      </c>
      <c r="AA447" s="17">
        <v>0.11877498170980499</v>
      </c>
      <c r="AB447" s="17">
        <v>9.2393575493624397E-2</v>
      </c>
      <c r="AC447" s="17">
        <v>0.18158759163802299</v>
      </c>
      <c r="AD447" s="17">
        <v>0.12758309508415</v>
      </c>
      <c r="AE447" s="17"/>
      <c r="AF447" s="17">
        <v>0.14634176241597299</v>
      </c>
      <c r="AG447" s="17">
        <v>0.15369908973921201</v>
      </c>
      <c r="AH447" s="17">
        <v>9.6300460485599801E-2</v>
      </c>
      <c r="AI447" s="17">
        <v>0.12868228072874799</v>
      </c>
      <c r="AJ447" s="17">
        <v>0.139200848383359</v>
      </c>
      <c r="AK447" s="17">
        <v>0.10311502339413001</v>
      </c>
      <c r="AL447" s="17"/>
      <c r="AM447" s="17">
        <v>0.14868500448469901</v>
      </c>
      <c r="AN447" s="17">
        <v>0.14806460523373599</v>
      </c>
      <c r="AO447" s="17">
        <v>0.153586847524076</v>
      </c>
      <c r="AP447" s="17">
        <v>0.134817976483013</v>
      </c>
      <c r="AQ447" s="17">
        <v>0.104077962523866</v>
      </c>
      <c r="AR447" s="17">
        <v>0.12090687219211101</v>
      </c>
      <c r="AS447" s="17">
        <v>0.110955586765501</v>
      </c>
      <c r="AT447" s="17">
        <v>0.146111251197025</v>
      </c>
      <c r="AU447" s="17">
        <v>0.13968046912304799</v>
      </c>
      <c r="AV447" s="17">
        <v>0.136657983159718</v>
      </c>
      <c r="AW447" s="17">
        <v>6.0572872959970998E-2</v>
      </c>
      <c r="AX447" s="17">
        <v>0.16992325195993799</v>
      </c>
      <c r="AY447" s="17">
        <v>0.15851377883543799</v>
      </c>
      <c r="AZ447" s="17">
        <v>6.2886271727077794E-2</v>
      </c>
      <c r="BA447" s="17">
        <v>0.17341278808649299</v>
      </c>
      <c r="BB447" s="17">
        <v>0.1346409066972</v>
      </c>
      <c r="BC447" s="17"/>
      <c r="BD447" s="17">
        <v>0.119694984757725</v>
      </c>
      <c r="BE447" s="17">
        <v>0.148449623707161</v>
      </c>
      <c r="BF447" s="17">
        <v>0.11763190712013601</v>
      </c>
      <c r="BG447" s="17"/>
      <c r="BH447" s="17">
        <v>0.129458473774231</v>
      </c>
      <c r="BI447" s="17">
        <v>0.12633879899887099</v>
      </c>
      <c r="BJ447" s="17">
        <v>0.13128240775781899</v>
      </c>
      <c r="BK447" s="17"/>
      <c r="BL447" s="17">
        <v>7.9744268063092399E-2</v>
      </c>
      <c r="BM447" s="17">
        <v>0.111084018413489</v>
      </c>
      <c r="BN447" s="17">
        <v>0.136827426633852</v>
      </c>
      <c r="BO447" s="17"/>
      <c r="BP447" s="17">
        <v>0.109284561036813</v>
      </c>
      <c r="BQ447" s="17">
        <v>0.136383521574379</v>
      </c>
      <c r="BR447" s="17"/>
      <c r="BS447" s="17">
        <v>0.17203724220507799</v>
      </c>
      <c r="BT447" s="17">
        <v>0.11469564960136699</v>
      </c>
      <c r="BU447" s="17">
        <v>9.7618021788069498E-2</v>
      </c>
      <c r="BV447" s="17">
        <v>0.147636224725926</v>
      </c>
      <c r="BW447" s="17"/>
      <c r="BX447" s="17">
        <v>0.114119797528819</v>
      </c>
      <c r="BY447" s="17">
        <v>0.141015041297332</v>
      </c>
      <c r="BZ447" s="17">
        <v>0.128658323741216</v>
      </c>
      <c r="CA447" s="17"/>
      <c r="CB447" s="17">
        <v>0.174804832026071</v>
      </c>
      <c r="CC447" s="17">
        <v>0.216525968535213</v>
      </c>
      <c r="CD447" s="17">
        <v>0.118116567894303</v>
      </c>
      <c r="CE447" s="17">
        <v>4.7133042847537499E-2</v>
      </c>
      <c r="CF447" s="17">
        <v>0.161148752027966</v>
      </c>
      <c r="CG447" s="17">
        <v>4.4290895424672801E-2</v>
      </c>
      <c r="CH447" s="17"/>
      <c r="CI447" s="17">
        <v>0.10711168446031601</v>
      </c>
      <c r="CJ447" s="17">
        <v>0.15890390483564801</v>
      </c>
      <c r="CK447" s="17">
        <v>7.2643905322575295E-2</v>
      </c>
      <c r="CL447" s="17">
        <v>0.12934254791421601</v>
      </c>
    </row>
    <row r="448" spans="2:90" x14ac:dyDescent="0.35">
      <c r="B448" t="s">
        <v>275</v>
      </c>
      <c r="C448" s="17">
        <v>0.28920127378201599</v>
      </c>
      <c r="D448" s="17">
        <v>0.28243247895123602</v>
      </c>
      <c r="E448" s="17">
        <v>0.297085317498125</v>
      </c>
      <c r="F448" s="17"/>
      <c r="G448" s="17">
        <v>0.311277188754079</v>
      </c>
      <c r="H448" s="17">
        <v>0.28764552901206503</v>
      </c>
      <c r="I448" s="17">
        <v>0.32703578692275798</v>
      </c>
      <c r="J448" s="17">
        <v>0.28084420217047801</v>
      </c>
      <c r="K448" s="17">
        <v>0.32310921077645799</v>
      </c>
      <c r="L448" s="17">
        <v>0.28953983674372702</v>
      </c>
      <c r="M448" s="17">
        <v>0.26401296049966</v>
      </c>
      <c r="N448" s="17">
        <v>0.26320203662889202</v>
      </c>
      <c r="O448" s="17">
        <v>0.26417742141627099</v>
      </c>
      <c r="P448" s="17"/>
      <c r="Q448" s="17">
        <v>0.31227215563257199</v>
      </c>
      <c r="R448" s="17">
        <v>0.25381786205203</v>
      </c>
      <c r="S448" s="17">
        <v>0.23227486569672801</v>
      </c>
      <c r="T448" s="17">
        <v>0.28810763974491699</v>
      </c>
      <c r="U448" s="17"/>
      <c r="V448" s="17">
        <v>0.24426098373424701</v>
      </c>
      <c r="W448" s="17">
        <v>0.32207752188000999</v>
      </c>
      <c r="X448" s="17">
        <v>0.29476633892505499</v>
      </c>
      <c r="Y448" s="17">
        <v>0.33188909877875</v>
      </c>
      <c r="Z448" s="17">
        <v>0.26386963565889199</v>
      </c>
      <c r="AA448" s="17">
        <v>0.29100869214156999</v>
      </c>
      <c r="AB448" s="17">
        <v>0.28814700382053998</v>
      </c>
      <c r="AC448" s="17">
        <v>0.30658597181194402</v>
      </c>
      <c r="AD448" s="17">
        <v>0.27974754862929302</v>
      </c>
      <c r="AE448" s="17"/>
      <c r="AF448" s="17">
        <v>0.27942145803611101</v>
      </c>
      <c r="AG448" s="17">
        <v>0.298908630352542</v>
      </c>
      <c r="AH448" s="17">
        <v>0.33594472128472602</v>
      </c>
      <c r="AI448" s="17">
        <v>0.249175194880144</v>
      </c>
      <c r="AJ448" s="17">
        <v>0.282439978472732</v>
      </c>
      <c r="AK448" s="17">
        <v>0.28820134750116799</v>
      </c>
      <c r="AL448" s="17"/>
      <c r="AM448" s="17">
        <v>0.16714676080649499</v>
      </c>
      <c r="AN448" s="17">
        <v>0.228382443759065</v>
      </c>
      <c r="AO448" s="17">
        <v>0.29724153147677701</v>
      </c>
      <c r="AP448" s="17">
        <v>0.25225515895516099</v>
      </c>
      <c r="AQ448" s="17">
        <v>0.26763470334759598</v>
      </c>
      <c r="AR448" s="17">
        <v>0.36928619421846498</v>
      </c>
      <c r="AS448" s="17">
        <v>0.36815610800218301</v>
      </c>
      <c r="AT448" s="17">
        <v>0.26178259537786303</v>
      </c>
      <c r="AU448" s="17">
        <v>0.33137241764129999</v>
      </c>
      <c r="AV448" s="17">
        <v>0.29773832169012499</v>
      </c>
      <c r="AW448" s="17">
        <v>0.29647484077433101</v>
      </c>
      <c r="AX448" s="17">
        <v>0.31746190854714501</v>
      </c>
      <c r="AY448" s="17">
        <v>0.225611874566646</v>
      </c>
      <c r="AZ448" s="17">
        <v>0.184915056178833</v>
      </c>
      <c r="BA448" s="17">
        <v>0.27724082213436302</v>
      </c>
      <c r="BB448" s="17">
        <v>0.27412992827085497</v>
      </c>
      <c r="BC448" s="17"/>
      <c r="BD448" s="17">
        <v>0.28069787278632202</v>
      </c>
      <c r="BE448" s="17">
        <v>0.29953622174205702</v>
      </c>
      <c r="BF448" s="17">
        <v>0.29008045379925002</v>
      </c>
      <c r="BG448" s="17"/>
      <c r="BH448" s="17">
        <v>0.29010579043840701</v>
      </c>
      <c r="BI448" s="17">
        <v>0.31538043023198697</v>
      </c>
      <c r="BJ448" s="17">
        <v>0.26361872814001502</v>
      </c>
      <c r="BK448" s="17"/>
      <c r="BL448" s="17">
        <v>0.36725573476227602</v>
      </c>
      <c r="BM448" s="17">
        <v>0.29299320337983897</v>
      </c>
      <c r="BN448" s="17">
        <v>0.26716725006921999</v>
      </c>
      <c r="BO448" s="17"/>
      <c r="BP448" s="17">
        <v>0.30160004244306199</v>
      </c>
      <c r="BQ448" s="17">
        <v>0.28481727944570001</v>
      </c>
      <c r="BR448" s="17"/>
      <c r="BS448" s="17">
        <v>0.323515689353846</v>
      </c>
      <c r="BT448" s="17">
        <v>0.315537545334235</v>
      </c>
      <c r="BU448" s="17">
        <v>0.28185356951273099</v>
      </c>
      <c r="BV448" s="17">
        <v>0.27917094015971</v>
      </c>
      <c r="BW448" s="17"/>
      <c r="BX448" s="17">
        <v>0.28646443083620599</v>
      </c>
      <c r="BY448" s="17">
        <v>0.28415972767324099</v>
      </c>
      <c r="BZ448" s="17">
        <v>0.289782213325811</v>
      </c>
      <c r="CA448" s="17"/>
      <c r="CB448" s="17">
        <v>0.34198392601294397</v>
      </c>
      <c r="CC448" s="17">
        <v>0.35060341349760898</v>
      </c>
      <c r="CD448" s="17">
        <v>0.241013014091113</v>
      </c>
      <c r="CE448" s="17">
        <v>0.27133749434938698</v>
      </c>
      <c r="CF448" s="17">
        <v>0.28556807624916902</v>
      </c>
      <c r="CG448" s="17">
        <v>0.24669817170789499</v>
      </c>
      <c r="CH448" s="17"/>
      <c r="CI448" s="17">
        <v>0.31863170166049598</v>
      </c>
      <c r="CJ448" s="17">
        <v>0.282946866372907</v>
      </c>
      <c r="CK448" s="17">
        <v>0.21190460352575599</v>
      </c>
      <c r="CL448" s="17">
        <v>0.30686125802070902</v>
      </c>
    </row>
    <row r="449" spans="2:90" x14ac:dyDescent="0.35">
      <c r="B449" t="s">
        <v>114</v>
      </c>
      <c r="C449" s="17">
        <v>0.296201870363205</v>
      </c>
      <c r="D449" s="17">
        <v>0.28640672147996399</v>
      </c>
      <c r="E449" s="17">
        <v>0.306567989957509</v>
      </c>
      <c r="F449" s="17"/>
      <c r="G449" s="17">
        <v>0.34972035746997099</v>
      </c>
      <c r="H449" s="17">
        <v>0.32849136847230698</v>
      </c>
      <c r="I449" s="17">
        <v>0.25376696871583498</v>
      </c>
      <c r="J449" s="17">
        <v>0.28646014962229199</v>
      </c>
      <c r="K449" s="17">
        <v>0.25812923178339497</v>
      </c>
      <c r="L449" s="17">
        <v>0.33291165905566</v>
      </c>
      <c r="M449" s="17">
        <v>0.278575723484004</v>
      </c>
      <c r="N449" s="17">
        <v>0.26613020204482202</v>
      </c>
      <c r="O449" s="17">
        <v>0.31120690521828898</v>
      </c>
      <c r="P449" s="17"/>
      <c r="Q449" s="17">
        <v>0.29733841365423003</v>
      </c>
      <c r="R449" s="17">
        <v>0.27381991238591702</v>
      </c>
      <c r="S449" s="17">
        <v>0.275140276001205</v>
      </c>
      <c r="T449" s="17">
        <v>0.29746635764706297</v>
      </c>
      <c r="U449" s="17"/>
      <c r="V449" s="17">
        <v>0.312041617221201</v>
      </c>
      <c r="W449" s="17">
        <v>0.26733746807991499</v>
      </c>
      <c r="X449" s="17">
        <v>0.29234703981383597</v>
      </c>
      <c r="Y449" s="17">
        <v>0.26422260015167098</v>
      </c>
      <c r="Z449" s="17">
        <v>0.31919285965059502</v>
      </c>
      <c r="AA449" s="17">
        <v>0.27587671436258498</v>
      </c>
      <c r="AB449" s="17">
        <v>0.31437579240452201</v>
      </c>
      <c r="AC449" s="17">
        <v>0.25640955911351099</v>
      </c>
      <c r="AD449" s="17">
        <v>0.33762827239305399</v>
      </c>
      <c r="AE449" s="17"/>
      <c r="AF449" s="17">
        <v>0.30299532490843301</v>
      </c>
      <c r="AG449" s="17">
        <v>0.239827716588526</v>
      </c>
      <c r="AH449" s="17">
        <v>0.27600434446788902</v>
      </c>
      <c r="AI449" s="17">
        <v>0.382511156055789</v>
      </c>
      <c r="AJ449" s="17">
        <v>0.31915424860456598</v>
      </c>
      <c r="AK449" s="17">
        <v>0.301367129098989</v>
      </c>
      <c r="AL449" s="17"/>
      <c r="AM449" s="17">
        <v>0.39036159492401701</v>
      </c>
      <c r="AN449" s="17">
        <v>0.29406135629717201</v>
      </c>
      <c r="AO449" s="17">
        <v>0.280188398684663</v>
      </c>
      <c r="AP449" s="17">
        <v>0.30767990857134397</v>
      </c>
      <c r="AQ449" s="17">
        <v>0.26844448576376501</v>
      </c>
      <c r="AR449" s="17">
        <v>0.25775481719202198</v>
      </c>
      <c r="AS449" s="17">
        <v>0.241300089833654</v>
      </c>
      <c r="AT449" s="17">
        <v>0.272281292830864</v>
      </c>
      <c r="AU449" s="17">
        <v>0.23832251026934001</v>
      </c>
      <c r="AV449" s="17">
        <v>0.35145916253049603</v>
      </c>
      <c r="AW449" s="17">
        <v>0.31308984954409402</v>
      </c>
      <c r="AX449" s="17">
        <v>0.24681165924618001</v>
      </c>
      <c r="AY449" s="17">
        <v>0.31621191678542898</v>
      </c>
      <c r="AZ449" s="17">
        <v>0.458029511890158</v>
      </c>
      <c r="BA449" s="17">
        <v>0.30986087762598802</v>
      </c>
      <c r="BB449" s="17">
        <v>0.26910286238121101</v>
      </c>
      <c r="BC449" s="17"/>
      <c r="BD449" s="17">
        <v>0.30806483375622201</v>
      </c>
      <c r="BE449" s="17">
        <v>0.32734215876884498</v>
      </c>
      <c r="BF449" s="17">
        <v>0.26547621570444402</v>
      </c>
      <c r="BG449" s="17"/>
      <c r="BH449" s="17">
        <v>0.29978950037926799</v>
      </c>
      <c r="BI449" s="17">
        <v>0.25668515584130103</v>
      </c>
      <c r="BJ449" s="17">
        <v>0.28642230976000099</v>
      </c>
      <c r="BK449" s="17"/>
      <c r="BL449" s="17">
        <v>0.18943154755851899</v>
      </c>
      <c r="BM449" s="17">
        <v>0.25272534566840699</v>
      </c>
      <c r="BN449" s="17">
        <v>0.28772337992724201</v>
      </c>
      <c r="BO449" s="17"/>
      <c r="BP449" s="17">
        <v>0.325406251043035</v>
      </c>
      <c r="BQ449" s="17">
        <v>0.27271341922350401</v>
      </c>
      <c r="BR449" s="17"/>
      <c r="BS449" s="17">
        <v>0.24426031318720001</v>
      </c>
      <c r="BT449" s="17">
        <v>0.288388267412926</v>
      </c>
      <c r="BU449" s="17">
        <v>0.32021652994177602</v>
      </c>
      <c r="BV449" s="17">
        <v>0.29150529459609797</v>
      </c>
      <c r="BW449" s="17"/>
      <c r="BX449" s="17">
        <v>0.24527980893321899</v>
      </c>
      <c r="BY449" s="17">
        <v>0.34579692357137398</v>
      </c>
      <c r="BZ449" s="17">
        <v>0.29819900970243801</v>
      </c>
      <c r="CA449" s="17"/>
      <c r="CB449" s="17">
        <v>0.26539961932941197</v>
      </c>
      <c r="CC449" s="17">
        <v>0.283556261615313</v>
      </c>
      <c r="CD449" s="17">
        <v>0.34510860174645702</v>
      </c>
      <c r="CE449" s="17">
        <v>0.28388886553440201</v>
      </c>
      <c r="CF449" s="17">
        <v>0.28741064135273298</v>
      </c>
      <c r="CG449" s="17">
        <v>0.29750461377211401</v>
      </c>
      <c r="CH449" s="17"/>
      <c r="CI449" s="17">
        <v>0.27359490091518002</v>
      </c>
      <c r="CJ449" s="17">
        <v>0.268510647197783</v>
      </c>
      <c r="CK449" s="17">
        <v>0.40412445521043899</v>
      </c>
      <c r="CL449" s="17">
        <v>0.28887995091921898</v>
      </c>
    </row>
    <row r="450" spans="2:90" x14ac:dyDescent="0.35">
      <c r="B450" t="s">
        <v>276</v>
      </c>
      <c r="C450" s="17">
        <v>0.218647386766571</v>
      </c>
      <c r="D450" s="17">
        <v>0.23200573807542199</v>
      </c>
      <c r="E450" s="17">
        <v>0.20386919510189599</v>
      </c>
      <c r="F450" s="17"/>
      <c r="G450" s="17">
        <v>0.16712067001506101</v>
      </c>
      <c r="H450" s="17">
        <v>0.13363161049358499</v>
      </c>
      <c r="I450" s="17">
        <v>0.20742464652227499</v>
      </c>
      <c r="J450" s="17">
        <v>0.22064255397641999</v>
      </c>
      <c r="K450" s="17">
        <v>0.223551845628154</v>
      </c>
      <c r="L450" s="17">
        <v>0.20420772171668999</v>
      </c>
      <c r="M450" s="17">
        <v>0.27289754596918098</v>
      </c>
      <c r="N450" s="17">
        <v>0.27668881529983003</v>
      </c>
      <c r="O450" s="17">
        <v>0.24924805172418901</v>
      </c>
      <c r="P450" s="17"/>
      <c r="Q450" s="17">
        <v>0.22978425853915099</v>
      </c>
      <c r="R450" s="17">
        <v>0.23868735531712201</v>
      </c>
      <c r="S450" s="17">
        <v>0.28496204989484297</v>
      </c>
      <c r="T450" s="17">
        <v>0.21360577213457199</v>
      </c>
      <c r="U450" s="17"/>
      <c r="V450" s="17">
        <v>0.219697383852795</v>
      </c>
      <c r="W450" s="17">
        <v>0.243472753991125</v>
      </c>
      <c r="X450" s="17">
        <v>0.208994598220822</v>
      </c>
      <c r="Y450" s="17">
        <v>0.20147477025271501</v>
      </c>
      <c r="Z450" s="17">
        <v>0.20924772388455201</v>
      </c>
      <c r="AA450" s="17">
        <v>0.22498914709861201</v>
      </c>
      <c r="AB450" s="17">
        <v>0.24765473739150301</v>
      </c>
      <c r="AC450" s="17">
        <v>0.166630274266578</v>
      </c>
      <c r="AD450" s="17">
        <v>0.20469553365740101</v>
      </c>
      <c r="AE450" s="17"/>
      <c r="AF450" s="17">
        <v>0.20207168739640999</v>
      </c>
      <c r="AG450" s="17">
        <v>0.23564354310501201</v>
      </c>
      <c r="AH450" s="17">
        <v>0.223893730444329</v>
      </c>
      <c r="AI450" s="17">
        <v>0.175229440407381</v>
      </c>
      <c r="AJ450" s="17">
        <v>0.19478557960596099</v>
      </c>
      <c r="AK450" s="17">
        <v>0.23981823336369701</v>
      </c>
      <c r="AL450" s="17"/>
      <c r="AM450" s="17">
        <v>0.21515397803744701</v>
      </c>
      <c r="AN450" s="17">
        <v>0.251606576728508</v>
      </c>
      <c r="AO450" s="17">
        <v>0.181824953644734</v>
      </c>
      <c r="AP450" s="17">
        <v>0.23132462833329201</v>
      </c>
      <c r="AQ450" s="17">
        <v>0.28814520889613598</v>
      </c>
      <c r="AR450" s="17">
        <v>0.21511220799630801</v>
      </c>
      <c r="AS450" s="17">
        <v>0.23059068922859499</v>
      </c>
      <c r="AT450" s="17">
        <v>0.28912123047967098</v>
      </c>
      <c r="AU450" s="17">
        <v>0.18699093489923299</v>
      </c>
      <c r="AV450" s="17">
        <v>0.18015354382010801</v>
      </c>
      <c r="AW450" s="17">
        <v>0.222555506309942</v>
      </c>
      <c r="AX450" s="17">
        <v>0.19605816371193899</v>
      </c>
      <c r="AY450" s="17">
        <v>0.24806653240460699</v>
      </c>
      <c r="AZ450" s="17">
        <v>0.26356273157079102</v>
      </c>
      <c r="BA450" s="17">
        <v>0.14875783940832299</v>
      </c>
      <c r="BB450" s="17">
        <v>0.218482137767541</v>
      </c>
      <c r="BC450" s="17"/>
      <c r="BD450" s="17">
        <v>0.237519271365357</v>
      </c>
      <c r="BE450" s="17">
        <v>0.18338556783603199</v>
      </c>
      <c r="BF450" s="17">
        <v>0.23107837980488599</v>
      </c>
      <c r="BG450" s="17"/>
      <c r="BH450" s="17">
        <v>0.214731572880344</v>
      </c>
      <c r="BI450" s="17">
        <v>0.24764121284394999</v>
      </c>
      <c r="BJ450" s="17">
        <v>0.25260552519476698</v>
      </c>
      <c r="BK450" s="17"/>
      <c r="BL450" s="17">
        <v>0.28072303337016502</v>
      </c>
      <c r="BM450" s="17">
        <v>0.273092505540032</v>
      </c>
      <c r="BN450" s="17">
        <v>0.25140523700968798</v>
      </c>
      <c r="BO450" s="17"/>
      <c r="BP450" s="17">
        <v>0.19021619116490199</v>
      </c>
      <c r="BQ450" s="17">
        <v>0.23245576688011199</v>
      </c>
      <c r="BR450" s="17"/>
      <c r="BS450" s="17">
        <v>0.20803329964555101</v>
      </c>
      <c r="BT450" s="17">
        <v>0.20663601493921799</v>
      </c>
      <c r="BU450" s="17">
        <v>0.25302045390557198</v>
      </c>
      <c r="BV450" s="17">
        <v>0.20227212860907301</v>
      </c>
      <c r="BW450" s="17"/>
      <c r="BX450" s="17">
        <v>0.28642723803504899</v>
      </c>
      <c r="BY450" s="17">
        <v>0.19492074633683801</v>
      </c>
      <c r="BZ450" s="17">
        <v>0.21339054928613499</v>
      </c>
      <c r="CA450" s="17"/>
      <c r="CB450" s="17">
        <v>0.18066392543957199</v>
      </c>
      <c r="CC450" s="17">
        <v>0.117601063505075</v>
      </c>
      <c r="CD450" s="17">
        <v>0.20935524325629101</v>
      </c>
      <c r="CE450" s="17">
        <v>0.289232481600595</v>
      </c>
      <c r="CF450" s="17">
        <v>0.19236497417182899</v>
      </c>
      <c r="CG450" s="17">
        <v>0.34072442174309803</v>
      </c>
      <c r="CH450" s="17"/>
      <c r="CI450" s="17">
        <v>0.240856748933195</v>
      </c>
      <c r="CJ450" s="17">
        <v>0.19169197469026</v>
      </c>
      <c r="CK450" s="17">
        <v>0.26883422824873798</v>
      </c>
      <c r="CL450" s="17">
        <v>0.216204403754408</v>
      </c>
    </row>
    <row r="451" spans="2:90" x14ac:dyDescent="0.35">
      <c r="B451" t="s">
        <v>176</v>
      </c>
      <c r="C451" s="17">
        <v>6.7877939331691797E-2</v>
      </c>
      <c r="D451" s="17">
        <v>7.4665341874431704E-2</v>
      </c>
      <c r="E451" s="17">
        <v>6.0895938108036098E-2</v>
      </c>
      <c r="F451" s="17"/>
      <c r="G451" s="17">
        <v>3.2382517278832498E-2</v>
      </c>
      <c r="H451" s="17">
        <v>3.69154414011151E-2</v>
      </c>
      <c r="I451" s="17">
        <v>5.82144463778368E-2</v>
      </c>
      <c r="J451" s="17">
        <v>7.9225178032201596E-2</v>
      </c>
      <c r="K451" s="17">
        <v>6.44092824269243E-2</v>
      </c>
      <c r="L451" s="17">
        <v>8.4384392786913204E-2</v>
      </c>
      <c r="M451" s="17">
        <v>6.4880709809972001E-2</v>
      </c>
      <c r="N451" s="17">
        <v>9.5232084501625097E-2</v>
      </c>
      <c r="O451" s="17">
        <v>8.93321079907409E-2</v>
      </c>
      <c r="P451" s="17"/>
      <c r="Q451" s="17">
        <v>6.6425704874601199E-2</v>
      </c>
      <c r="R451" s="17">
        <v>0.12985254405163699</v>
      </c>
      <c r="S451" s="17">
        <v>0.130268374460978</v>
      </c>
      <c r="T451" s="17">
        <v>6.3676712620920603E-2</v>
      </c>
      <c r="U451" s="17"/>
      <c r="V451" s="17">
        <v>8.2338136394936007E-2</v>
      </c>
      <c r="W451" s="17">
        <v>4.9074387763793199E-2</v>
      </c>
      <c r="X451" s="17">
        <v>6.7294317720292304E-2</v>
      </c>
      <c r="Y451" s="17">
        <v>5.7669899460546098E-2</v>
      </c>
      <c r="Z451" s="17">
        <v>8.8758000928025396E-2</v>
      </c>
      <c r="AA451" s="17">
        <v>8.9350464687426995E-2</v>
      </c>
      <c r="AB451" s="17">
        <v>5.7428890889810798E-2</v>
      </c>
      <c r="AC451" s="17">
        <v>8.8786603169943606E-2</v>
      </c>
      <c r="AD451" s="17">
        <v>5.0345550236101801E-2</v>
      </c>
      <c r="AE451" s="17"/>
      <c r="AF451" s="17">
        <v>6.9169767243072999E-2</v>
      </c>
      <c r="AG451" s="17">
        <v>7.19210202147086E-2</v>
      </c>
      <c r="AH451" s="17">
        <v>6.7856743317455906E-2</v>
      </c>
      <c r="AI451" s="17">
        <v>6.4401927927939695E-2</v>
      </c>
      <c r="AJ451" s="17">
        <v>6.4419344933382E-2</v>
      </c>
      <c r="AK451" s="17">
        <v>6.74982666420159E-2</v>
      </c>
      <c r="AL451" s="17"/>
      <c r="AM451" s="17">
        <v>7.8652661747342603E-2</v>
      </c>
      <c r="AN451" s="17">
        <v>7.7885017981519603E-2</v>
      </c>
      <c r="AO451" s="17">
        <v>8.7158268669749794E-2</v>
      </c>
      <c r="AP451" s="17">
        <v>7.3922327657189896E-2</v>
      </c>
      <c r="AQ451" s="17">
        <v>7.1697639468637595E-2</v>
      </c>
      <c r="AR451" s="17">
        <v>3.6939908401093201E-2</v>
      </c>
      <c r="AS451" s="17">
        <v>4.89975261700661E-2</v>
      </c>
      <c r="AT451" s="17">
        <v>3.0703630114577898E-2</v>
      </c>
      <c r="AU451" s="17">
        <v>0.10363366806707899</v>
      </c>
      <c r="AV451" s="17">
        <v>3.3990988799553201E-2</v>
      </c>
      <c r="AW451" s="17">
        <v>0.107306930411662</v>
      </c>
      <c r="AX451" s="17">
        <v>6.9745016534798296E-2</v>
      </c>
      <c r="AY451" s="17">
        <v>5.15958974078808E-2</v>
      </c>
      <c r="AZ451" s="17">
        <v>3.0606428633140399E-2</v>
      </c>
      <c r="BA451" s="17">
        <v>9.0727672744833496E-2</v>
      </c>
      <c r="BB451" s="17">
        <v>0.103644164883193</v>
      </c>
      <c r="BC451" s="17"/>
      <c r="BD451" s="17">
        <v>5.4023037334373601E-2</v>
      </c>
      <c r="BE451" s="17">
        <v>4.1286427945905702E-2</v>
      </c>
      <c r="BF451" s="17">
        <v>9.5733043571284093E-2</v>
      </c>
      <c r="BG451" s="17"/>
      <c r="BH451" s="17">
        <v>6.5914662527749204E-2</v>
      </c>
      <c r="BI451" s="17">
        <v>5.39544020838909E-2</v>
      </c>
      <c r="BJ451" s="17">
        <v>6.6071029147398E-2</v>
      </c>
      <c r="BK451" s="17"/>
      <c r="BL451" s="17">
        <v>8.2845416245948197E-2</v>
      </c>
      <c r="BM451" s="17">
        <v>7.0104926998233605E-2</v>
      </c>
      <c r="BN451" s="17">
        <v>5.6876706359998697E-2</v>
      </c>
      <c r="BO451" s="17"/>
      <c r="BP451" s="17">
        <v>7.3492954312187997E-2</v>
      </c>
      <c r="BQ451" s="17">
        <v>7.3630012876305204E-2</v>
      </c>
      <c r="BR451" s="17"/>
      <c r="BS451" s="17">
        <v>5.2153455608325502E-2</v>
      </c>
      <c r="BT451" s="17">
        <v>7.4742522712253803E-2</v>
      </c>
      <c r="BU451" s="17">
        <v>4.7291424851851602E-2</v>
      </c>
      <c r="BV451" s="17">
        <v>7.9415411909193406E-2</v>
      </c>
      <c r="BW451" s="17"/>
      <c r="BX451" s="17">
        <v>6.7708724666708006E-2</v>
      </c>
      <c r="BY451" s="17">
        <v>3.4107561121214901E-2</v>
      </c>
      <c r="BZ451" s="17">
        <v>6.9969903944399794E-2</v>
      </c>
      <c r="CA451" s="17"/>
      <c r="CB451" s="17">
        <v>3.7147697191999798E-2</v>
      </c>
      <c r="CC451" s="17">
        <v>3.1713292846790399E-2</v>
      </c>
      <c r="CD451" s="17">
        <v>8.6406573011835894E-2</v>
      </c>
      <c r="CE451" s="17">
        <v>0.108408115668078</v>
      </c>
      <c r="CF451" s="17">
        <v>7.3507556198303195E-2</v>
      </c>
      <c r="CG451" s="17">
        <v>7.0781897352220693E-2</v>
      </c>
      <c r="CH451" s="17"/>
      <c r="CI451" s="17">
        <v>5.9804964030813097E-2</v>
      </c>
      <c r="CJ451" s="17">
        <v>9.7946606903401803E-2</v>
      </c>
      <c r="CK451" s="17">
        <v>4.2492807692492099E-2</v>
      </c>
      <c r="CL451" s="17">
        <v>5.8711839391447203E-2</v>
      </c>
    </row>
    <row r="452" spans="2:90" x14ac:dyDescent="0.35"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</row>
    <row r="453" spans="2:90" x14ac:dyDescent="0.35">
      <c r="B453" s="6" t="s">
        <v>288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</row>
    <row r="454" spans="2:90" x14ac:dyDescent="0.35">
      <c r="B454" s="24" t="s">
        <v>130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</row>
    <row r="455" spans="2:90" x14ac:dyDescent="0.35">
      <c r="B455" t="s">
        <v>274</v>
      </c>
      <c r="C455" s="17">
        <v>0.120734218615047</v>
      </c>
      <c r="D455" s="17">
        <v>0.123923609252812</v>
      </c>
      <c r="E455" s="17">
        <v>0.11845323666681599</v>
      </c>
      <c r="F455" s="17"/>
      <c r="G455" s="17">
        <v>0.13746078240944901</v>
      </c>
      <c r="H455" s="17">
        <v>0.162708219274354</v>
      </c>
      <c r="I455" s="17">
        <v>0.12322930985818301</v>
      </c>
      <c r="J455" s="17">
        <v>8.2533468214265604E-2</v>
      </c>
      <c r="K455" s="17">
        <v>8.9588702376808799E-2</v>
      </c>
      <c r="L455" s="17">
        <v>9.6016515769366206E-2</v>
      </c>
      <c r="M455" s="17">
        <v>0.12832401535193799</v>
      </c>
      <c r="N455" s="17">
        <v>0.136293780234616</v>
      </c>
      <c r="O455" s="17">
        <v>0.128791390824435</v>
      </c>
      <c r="P455" s="17"/>
      <c r="Q455" s="17">
        <v>0.121376232451755</v>
      </c>
      <c r="R455" s="17">
        <v>0.16758550718579299</v>
      </c>
      <c r="S455" s="17">
        <v>0.124028295818727</v>
      </c>
      <c r="T455" s="17">
        <v>0.11536898399737899</v>
      </c>
      <c r="U455" s="17"/>
      <c r="V455" s="17">
        <v>0.18171040334000699</v>
      </c>
      <c r="W455" s="17">
        <v>9.1984123089067393E-2</v>
      </c>
      <c r="X455" s="17">
        <v>0.106936435016137</v>
      </c>
      <c r="Y455" s="17">
        <v>0.14532796697639899</v>
      </c>
      <c r="Z455" s="17">
        <v>9.0421305595575804E-2</v>
      </c>
      <c r="AA455" s="17">
        <v>0.11732928588645999</v>
      </c>
      <c r="AB455" s="17">
        <v>8.9321718194017102E-2</v>
      </c>
      <c r="AC455" s="17">
        <v>0.137116113769921</v>
      </c>
      <c r="AD455" s="17">
        <v>0.112334389719134</v>
      </c>
      <c r="AE455" s="17"/>
      <c r="AF455" s="17">
        <v>9.58422219713366E-2</v>
      </c>
      <c r="AG455" s="17">
        <v>0.125248643773409</v>
      </c>
      <c r="AH455" s="17">
        <v>9.1025001946584097E-2</v>
      </c>
      <c r="AI455" s="17">
        <v>0.17794281480548599</v>
      </c>
      <c r="AJ455" s="17">
        <v>0.116288400863452</v>
      </c>
      <c r="AK455" s="17">
        <v>0.13780923407836301</v>
      </c>
      <c r="AL455" s="17"/>
      <c r="AM455" s="17">
        <v>7.1392330478997304E-2</v>
      </c>
      <c r="AN455" s="17">
        <v>0.10486051814203</v>
      </c>
      <c r="AO455" s="17">
        <v>0.129576888304374</v>
      </c>
      <c r="AP455" s="17">
        <v>0.115530493533108</v>
      </c>
      <c r="AQ455" s="17">
        <v>6.7590630850437095E-2</v>
      </c>
      <c r="AR455" s="17">
        <v>0.13298908031501999</v>
      </c>
      <c r="AS455" s="17">
        <v>8.6039563019372406E-2</v>
      </c>
      <c r="AT455" s="17">
        <v>0.16348018594651401</v>
      </c>
      <c r="AU455" s="17">
        <v>7.9104459834199406E-2</v>
      </c>
      <c r="AV455" s="17">
        <v>0.157686098817646</v>
      </c>
      <c r="AW455" s="17">
        <v>0.14245045419476701</v>
      </c>
      <c r="AX455" s="17">
        <v>0.162564598561729</v>
      </c>
      <c r="AY455" s="17">
        <v>0.14299776323442001</v>
      </c>
      <c r="AZ455" s="17">
        <v>0.11263482564711599</v>
      </c>
      <c r="BA455" s="17">
        <v>0.19422648628949801</v>
      </c>
      <c r="BB455" s="17">
        <v>0.165314253859318</v>
      </c>
      <c r="BC455" s="17"/>
      <c r="BD455" s="17">
        <v>0.11868639224571199</v>
      </c>
      <c r="BE455" s="17">
        <v>0.1282349990619</v>
      </c>
      <c r="BF455" s="17">
        <v>0.118826806529288</v>
      </c>
      <c r="BG455" s="17"/>
      <c r="BH455" s="17">
        <v>0.105770729700348</v>
      </c>
      <c r="BI455" s="17">
        <v>0.181494715635411</v>
      </c>
      <c r="BJ455" s="17">
        <v>0.13083928071414699</v>
      </c>
      <c r="BK455" s="17"/>
      <c r="BL455" s="17">
        <v>5.9234753200074299E-2</v>
      </c>
      <c r="BM455" s="17">
        <v>0.137102537734719</v>
      </c>
      <c r="BN455" s="17">
        <v>0.15119471637458301</v>
      </c>
      <c r="BO455" s="17"/>
      <c r="BP455" s="17">
        <v>0.112771707982063</v>
      </c>
      <c r="BQ455" s="17">
        <v>0.12698881281399599</v>
      </c>
      <c r="BR455" s="17"/>
      <c r="BS455" s="17">
        <v>0.154833045523567</v>
      </c>
      <c r="BT455" s="17">
        <v>0.12214310268598801</v>
      </c>
      <c r="BU455" s="17">
        <v>7.8538186549389502E-2</v>
      </c>
      <c r="BV455" s="17">
        <v>0.14026247101561101</v>
      </c>
      <c r="BW455" s="17"/>
      <c r="BX455" s="17">
        <v>0.10013414635571199</v>
      </c>
      <c r="BY455" s="17">
        <v>0.14492247905076799</v>
      </c>
      <c r="BZ455" s="17">
        <v>0.12128866009224699</v>
      </c>
      <c r="CA455" s="17"/>
      <c r="CB455" s="17">
        <v>0.12354396173056</v>
      </c>
      <c r="CC455" s="17">
        <v>0.23348563561357999</v>
      </c>
      <c r="CD455" s="17">
        <v>5.7774348666356903E-2</v>
      </c>
      <c r="CE455" s="17">
        <v>6.7659300003073505E-2</v>
      </c>
      <c r="CF455" s="17">
        <v>0.22911199950057301</v>
      </c>
      <c r="CG455" s="17">
        <v>4.6017969661715397E-2</v>
      </c>
      <c r="CH455" s="17"/>
      <c r="CI455" s="17">
        <v>0.106973479268934</v>
      </c>
      <c r="CJ455" s="17">
        <v>0.141131694803659</v>
      </c>
      <c r="CK455" s="17">
        <v>4.2823811056670102E-2</v>
      </c>
      <c r="CL455" s="17">
        <v>0.132528660314682</v>
      </c>
    </row>
    <row r="456" spans="2:90" x14ac:dyDescent="0.35">
      <c r="B456" t="s">
        <v>275</v>
      </c>
      <c r="C456" s="17">
        <v>0.29014698601092997</v>
      </c>
      <c r="D456" s="17">
        <v>0.27249829246057</v>
      </c>
      <c r="E456" s="17">
        <v>0.30999490285432801</v>
      </c>
      <c r="F456" s="17"/>
      <c r="G456" s="17">
        <v>0.33287393370801999</v>
      </c>
      <c r="H456" s="17">
        <v>0.26782873973032001</v>
      </c>
      <c r="I456" s="17">
        <v>0.249185438841968</v>
      </c>
      <c r="J456" s="17">
        <v>0.29089994057726998</v>
      </c>
      <c r="K456" s="17">
        <v>0.28437700394092702</v>
      </c>
      <c r="L456" s="17">
        <v>0.31784601535749302</v>
      </c>
      <c r="M456" s="17">
        <v>0.29667446490902599</v>
      </c>
      <c r="N456" s="17">
        <v>0.27542767912886501</v>
      </c>
      <c r="O456" s="17">
        <v>0.29438888068518898</v>
      </c>
      <c r="P456" s="17"/>
      <c r="Q456" s="17">
        <v>0.27046437674225499</v>
      </c>
      <c r="R456" s="17">
        <v>0.29585844758688201</v>
      </c>
      <c r="S456" s="17">
        <v>0.27798867189635101</v>
      </c>
      <c r="T456" s="17">
        <v>0.29522864806845001</v>
      </c>
      <c r="U456" s="17"/>
      <c r="V456" s="17">
        <v>0.25031360524708401</v>
      </c>
      <c r="W456" s="17">
        <v>0.34614082619247799</v>
      </c>
      <c r="X456" s="17">
        <v>0.30712877503511199</v>
      </c>
      <c r="Y456" s="17">
        <v>0.312460908038731</v>
      </c>
      <c r="Z456" s="17">
        <v>0.28181659398011499</v>
      </c>
      <c r="AA456" s="17">
        <v>0.257745258718374</v>
      </c>
      <c r="AB456" s="17">
        <v>0.29240044134957599</v>
      </c>
      <c r="AC456" s="17">
        <v>0.26553662610502898</v>
      </c>
      <c r="AD456" s="17">
        <v>0.28205284788193402</v>
      </c>
      <c r="AE456" s="17"/>
      <c r="AF456" s="17">
        <v>0.30631667529935902</v>
      </c>
      <c r="AG456" s="17">
        <v>0.327649213608453</v>
      </c>
      <c r="AH456" s="17">
        <v>0.332888771605867</v>
      </c>
      <c r="AI456" s="17">
        <v>0.21655865848487399</v>
      </c>
      <c r="AJ456" s="17">
        <v>0.26005308075614603</v>
      </c>
      <c r="AK456" s="17">
        <v>0.27601153725316102</v>
      </c>
      <c r="AL456" s="17"/>
      <c r="AM456" s="17">
        <v>0.185243763584443</v>
      </c>
      <c r="AN456" s="17">
        <v>0.26561194597068999</v>
      </c>
      <c r="AO456" s="17">
        <v>0.25094083167843001</v>
      </c>
      <c r="AP456" s="17">
        <v>0.276942687502783</v>
      </c>
      <c r="AQ456" s="17">
        <v>0.28665311925058101</v>
      </c>
      <c r="AR456" s="17">
        <v>0.328500454353919</v>
      </c>
      <c r="AS456" s="17">
        <v>0.32108131013607999</v>
      </c>
      <c r="AT456" s="17">
        <v>0.30806141821039601</v>
      </c>
      <c r="AU456" s="17">
        <v>0.33497823331740401</v>
      </c>
      <c r="AV456" s="17">
        <v>0.29532819723618198</v>
      </c>
      <c r="AW456" s="17">
        <v>0.27277487539967898</v>
      </c>
      <c r="AX456" s="17">
        <v>0.26538554799660102</v>
      </c>
      <c r="AY456" s="17">
        <v>0.28686566091016003</v>
      </c>
      <c r="AZ456" s="17">
        <v>0.40643622168377103</v>
      </c>
      <c r="BA456" s="17">
        <v>0.37780038734535798</v>
      </c>
      <c r="BB456" s="17">
        <v>0.32495895097337502</v>
      </c>
      <c r="BC456" s="17"/>
      <c r="BD456" s="17">
        <v>0.28069699027342598</v>
      </c>
      <c r="BE456" s="17">
        <v>0.28292305876494001</v>
      </c>
      <c r="BF456" s="17">
        <v>0.30363667683205797</v>
      </c>
      <c r="BG456" s="17"/>
      <c r="BH456" s="17">
        <v>0.298841283730855</v>
      </c>
      <c r="BI456" s="17">
        <v>0.29748716727623398</v>
      </c>
      <c r="BJ456" s="17">
        <v>0.303642202220128</v>
      </c>
      <c r="BK456" s="17"/>
      <c r="BL456" s="17">
        <v>0.36472985685829101</v>
      </c>
      <c r="BM456" s="17">
        <v>0.35736649305357399</v>
      </c>
      <c r="BN456" s="17">
        <v>0.28327356547930099</v>
      </c>
      <c r="BO456" s="17"/>
      <c r="BP456" s="17">
        <v>0.30895329676625399</v>
      </c>
      <c r="BQ456" s="17">
        <v>0.28718088357612198</v>
      </c>
      <c r="BR456" s="17"/>
      <c r="BS456" s="17">
        <v>0.32846284103387402</v>
      </c>
      <c r="BT456" s="17">
        <v>0.29148171378509002</v>
      </c>
      <c r="BU456" s="17">
        <v>0.28352838014502502</v>
      </c>
      <c r="BV456" s="17">
        <v>0.29033845979286799</v>
      </c>
      <c r="BW456" s="17"/>
      <c r="BX456" s="17">
        <v>0.32765539088208401</v>
      </c>
      <c r="BY456" s="17">
        <v>0.247216400896383</v>
      </c>
      <c r="BZ456" s="17">
        <v>0.289069183585069</v>
      </c>
      <c r="CA456" s="17"/>
      <c r="CB456" s="17">
        <v>0.34671102703283402</v>
      </c>
      <c r="CC456" s="17">
        <v>0.39066652652830702</v>
      </c>
      <c r="CD456" s="17">
        <v>0.22021949912911301</v>
      </c>
      <c r="CE456" s="17">
        <v>0.27367507948177999</v>
      </c>
      <c r="CF456" s="17">
        <v>0.26455048724661101</v>
      </c>
      <c r="CG456" s="17">
        <v>0.24579877203795</v>
      </c>
      <c r="CH456" s="17"/>
      <c r="CI456" s="17">
        <v>0.31211852737889001</v>
      </c>
      <c r="CJ456" s="17">
        <v>0.27450797406562299</v>
      </c>
      <c r="CK456" s="17">
        <v>0.25042344370680603</v>
      </c>
      <c r="CL456" s="17">
        <v>0.305014463886423</v>
      </c>
    </row>
    <row r="457" spans="2:90" x14ac:dyDescent="0.35">
      <c r="B457" t="s">
        <v>114</v>
      </c>
      <c r="C457" s="17">
        <v>0.200193870015175</v>
      </c>
      <c r="D457" s="17">
        <v>0.192460476478303</v>
      </c>
      <c r="E457" s="17">
        <v>0.206424581146856</v>
      </c>
      <c r="F457" s="17"/>
      <c r="G457" s="17">
        <v>0.230618182335914</v>
      </c>
      <c r="H457" s="17">
        <v>0.23199325106709701</v>
      </c>
      <c r="I457" s="17">
        <v>0.18142853722357799</v>
      </c>
      <c r="J457" s="17">
        <v>0.19341443594709401</v>
      </c>
      <c r="K457" s="17">
        <v>0.22664309761263801</v>
      </c>
      <c r="L457" s="17">
        <v>0.19022969199520701</v>
      </c>
      <c r="M457" s="17">
        <v>0.167330403024157</v>
      </c>
      <c r="N457" s="17">
        <v>0.18168009183193601</v>
      </c>
      <c r="O457" s="17">
        <v>0.20218652187675601</v>
      </c>
      <c r="P457" s="17"/>
      <c r="Q457" s="17">
        <v>0.22824254434066099</v>
      </c>
      <c r="R457" s="17">
        <v>0.17889219086475799</v>
      </c>
      <c r="S457" s="17">
        <v>0.21095849211207299</v>
      </c>
      <c r="T457" s="17">
        <v>0.19815561120023001</v>
      </c>
      <c r="U457" s="17"/>
      <c r="V457" s="17">
        <v>0.206249560378718</v>
      </c>
      <c r="W457" s="17">
        <v>0.18149907565968201</v>
      </c>
      <c r="X457" s="17">
        <v>0.22117554853406499</v>
      </c>
      <c r="Y457" s="17">
        <v>0.17689235364167999</v>
      </c>
      <c r="Z457" s="17">
        <v>0.18437694187686299</v>
      </c>
      <c r="AA457" s="17">
        <v>0.218365020454033</v>
      </c>
      <c r="AB457" s="17">
        <v>0.197658512822661</v>
      </c>
      <c r="AC457" s="17">
        <v>0.21587346200069299</v>
      </c>
      <c r="AD457" s="17">
        <v>0.20996772902857899</v>
      </c>
      <c r="AE457" s="17"/>
      <c r="AF457" s="17">
        <v>0.19842728970802201</v>
      </c>
      <c r="AG457" s="17">
        <v>0.14220944884967099</v>
      </c>
      <c r="AH457" s="17">
        <v>0.21559602228413499</v>
      </c>
      <c r="AI457" s="17">
        <v>0.227362229184051</v>
      </c>
      <c r="AJ457" s="17">
        <v>0.237783399337404</v>
      </c>
      <c r="AK457" s="17">
        <v>0.202868184365805</v>
      </c>
      <c r="AL457" s="17"/>
      <c r="AM457" s="17">
        <v>0.31408791340472703</v>
      </c>
      <c r="AN457" s="17">
        <v>0.186427654092161</v>
      </c>
      <c r="AO457" s="17">
        <v>0.17202564836335801</v>
      </c>
      <c r="AP457" s="17">
        <v>0.187464159109826</v>
      </c>
      <c r="AQ457" s="17">
        <v>0.18203878725996001</v>
      </c>
      <c r="AR457" s="17">
        <v>0.170124738248356</v>
      </c>
      <c r="AS457" s="17">
        <v>0.18512822786022501</v>
      </c>
      <c r="AT457" s="17">
        <v>0.15789739858114701</v>
      </c>
      <c r="AU457" s="17">
        <v>0.17762971671632</v>
      </c>
      <c r="AV457" s="17">
        <v>0.21101294411112101</v>
      </c>
      <c r="AW457" s="17">
        <v>0.23097932116766101</v>
      </c>
      <c r="AX457" s="17">
        <v>0.20011615025403801</v>
      </c>
      <c r="AY457" s="17">
        <v>0.234825097829514</v>
      </c>
      <c r="AZ457" s="17">
        <v>0.252204242089136</v>
      </c>
      <c r="BA457" s="17">
        <v>0.174283677500814</v>
      </c>
      <c r="BB457" s="17">
        <v>0.19290930019855901</v>
      </c>
      <c r="BC457" s="17"/>
      <c r="BD457" s="17">
        <v>0.223451013730641</v>
      </c>
      <c r="BE457" s="17">
        <v>0.21598607045323501</v>
      </c>
      <c r="BF457" s="17">
        <v>0.167362933833963</v>
      </c>
      <c r="BG457" s="17"/>
      <c r="BH457" s="17">
        <v>0.19981988594410399</v>
      </c>
      <c r="BI457" s="17">
        <v>0.19965215139784701</v>
      </c>
      <c r="BJ457" s="17">
        <v>0.18011550861256601</v>
      </c>
      <c r="BK457" s="17"/>
      <c r="BL457" s="17">
        <v>0.148356678222926</v>
      </c>
      <c r="BM457" s="17">
        <v>0.20049837821480301</v>
      </c>
      <c r="BN457" s="17">
        <v>0.16176934668211199</v>
      </c>
      <c r="BO457" s="17"/>
      <c r="BP457" s="17">
        <v>0.186358014544553</v>
      </c>
      <c r="BQ457" s="17">
        <v>0.19712569740746599</v>
      </c>
      <c r="BR457" s="17"/>
      <c r="BS457" s="17">
        <v>0.162911683481678</v>
      </c>
      <c r="BT457" s="17">
        <v>0.185473352558153</v>
      </c>
      <c r="BU457" s="17">
        <v>0.22746501745407399</v>
      </c>
      <c r="BV457" s="17">
        <v>0.19133195671089601</v>
      </c>
      <c r="BW457" s="17"/>
      <c r="BX457" s="17">
        <v>0.18923650278965801</v>
      </c>
      <c r="BY457" s="17">
        <v>0.198418237268395</v>
      </c>
      <c r="BZ457" s="17">
        <v>0.20138851301527499</v>
      </c>
      <c r="CA457" s="17"/>
      <c r="CB457" s="17">
        <v>0.188294442023623</v>
      </c>
      <c r="CC457" s="17">
        <v>0.189319393906801</v>
      </c>
      <c r="CD457" s="17">
        <v>0.22098658025094201</v>
      </c>
      <c r="CE457" s="17">
        <v>0.16722434808189801</v>
      </c>
      <c r="CF457" s="17">
        <v>0.20835450034929001</v>
      </c>
      <c r="CG457" s="17">
        <v>0.22660273770799</v>
      </c>
      <c r="CH457" s="17"/>
      <c r="CI457" s="17">
        <v>0.23783849650451699</v>
      </c>
      <c r="CJ457" s="17">
        <v>0.14659939922357201</v>
      </c>
      <c r="CK457" s="17">
        <v>0.33869820336501699</v>
      </c>
      <c r="CL457" s="17">
        <v>0.186491906959519</v>
      </c>
    </row>
    <row r="458" spans="2:90" x14ac:dyDescent="0.35">
      <c r="B458" t="s">
        <v>276</v>
      </c>
      <c r="C458" s="17">
        <v>0.27190194859783101</v>
      </c>
      <c r="D458" s="17">
        <v>0.27700531867942502</v>
      </c>
      <c r="E458" s="17">
        <v>0.26560941785325998</v>
      </c>
      <c r="F458" s="17"/>
      <c r="G458" s="17">
        <v>0.19316544375373099</v>
      </c>
      <c r="H458" s="17">
        <v>0.24164753509103801</v>
      </c>
      <c r="I458" s="17">
        <v>0.284599603294445</v>
      </c>
      <c r="J458" s="17">
        <v>0.30066469423016801</v>
      </c>
      <c r="K458" s="17">
        <v>0.28608301997930302</v>
      </c>
      <c r="L458" s="17">
        <v>0.27436777699265402</v>
      </c>
      <c r="M458" s="17">
        <v>0.31053238672593297</v>
      </c>
      <c r="N458" s="17">
        <v>0.31141685341344599</v>
      </c>
      <c r="O458" s="17">
        <v>0.24194517653147299</v>
      </c>
      <c r="P458" s="17"/>
      <c r="Q458" s="17">
        <v>0.27177511634467499</v>
      </c>
      <c r="R458" s="17">
        <v>0.213106036342082</v>
      </c>
      <c r="S458" s="17">
        <v>0.27819738159267798</v>
      </c>
      <c r="T458" s="17">
        <v>0.27281555747373398</v>
      </c>
      <c r="U458" s="17"/>
      <c r="V458" s="17">
        <v>0.24971157187564999</v>
      </c>
      <c r="W458" s="17">
        <v>0.29096297873464699</v>
      </c>
      <c r="X458" s="17">
        <v>0.26185041837164003</v>
      </c>
      <c r="Y458" s="17">
        <v>0.27456872756636003</v>
      </c>
      <c r="Z458" s="17">
        <v>0.26566270186986601</v>
      </c>
      <c r="AA458" s="17">
        <v>0.29758213906083703</v>
      </c>
      <c r="AB458" s="17">
        <v>0.263173383017069</v>
      </c>
      <c r="AC458" s="17">
        <v>0.26199192974671798</v>
      </c>
      <c r="AD458" s="17">
        <v>0.27516564896964602</v>
      </c>
      <c r="AE458" s="17"/>
      <c r="AF458" s="17">
        <v>0.27997553613640003</v>
      </c>
      <c r="AG458" s="17">
        <v>0.264440290964427</v>
      </c>
      <c r="AH458" s="17">
        <v>0.240646360432758</v>
      </c>
      <c r="AI458" s="17">
        <v>0.26889094155544502</v>
      </c>
      <c r="AJ458" s="17">
        <v>0.27537506170966802</v>
      </c>
      <c r="AK458" s="17">
        <v>0.27774907927253301</v>
      </c>
      <c r="AL458" s="17"/>
      <c r="AM458" s="17">
        <v>0.28614391186146898</v>
      </c>
      <c r="AN458" s="17">
        <v>0.31129394500202601</v>
      </c>
      <c r="AO458" s="17">
        <v>0.25011040719142902</v>
      </c>
      <c r="AP458" s="17">
        <v>0.317918925611967</v>
      </c>
      <c r="AQ458" s="17">
        <v>0.31633279285826499</v>
      </c>
      <c r="AR458" s="17">
        <v>0.27951265126438901</v>
      </c>
      <c r="AS458" s="17">
        <v>0.28973252312086201</v>
      </c>
      <c r="AT458" s="17">
        <v>0.27526657939881</v>
      </c>
      <c r="AU458" s="17">
        <v>0.28993224120511402</v>
      </c>
      <c r="AV458" s="17">
        <v>0.23803775235230301</v>
      </c>
      <c r="AW458" s="17">
        <v>0.27473795064610801</v>
      </c>
      <c r="AX458" s="17">
        <v>0.28922409867249299</v>
      </c>
      <c r="AY458" s="17">
        <v>0.26306854583804901</v>
      </c>
      <c r="AZ458" s="17">
        <v>0.16020660767377301</v>
      </c>
      <c r="BA458" s="17">
        <v>0.13929888608615801</v>
      </c>
      <c r="BB458" s="17">
        <v>0.176598322115958</v>
      </c>
      <c r="BC458" s="17"/>
      <c r="BD458" s="17">
        <v>0.274266930455136</v>
      </c>
      <c r="BE458" s="17">
        <v>0.26616800518559097</v>
      </c>
      <c r="BF458" s="17">
        <v>0.27485449223582198</v>
      </c>
      <c r="BG458" s="17"/>
      <c r="BH458" s="17">
        <v>0.268283816112171</v>
      </c>
      <c r="BI458" s="17">
        <v>0.22984340341099299</v>
      </c>
      <c r="BJ458" s="17">
        <v>0.30005296192238101</v>
      </c>
      <c r="BK458" s="17"/>
      <c r="BL458" s="17">
        <v>0.28382874855477502</v>
      </c>
      <c r="BM458" s="17">
        <v>0.22452109285101801</v>
      </c>
      <c r="BN458" s="17">
        <v>0.29743149054772899</v>
      </c>
      <c r="BO458" s="17"/>
      <c r="BP458" s="17">
        <v>0.28328298920630102</v>
      </c>
      <c r="BQ458" s="17">
        <v>0.26566168067607598</v>
      </c>
      <c r="BR458" s="17"/>
      <c r="BS458" s="17">
        <v>0.238451882587006</v>
      </c>
      <c r="BT458" s="17">
        <v>0.27020270322803303</v>
      </c>
      <c r="BU458" s="17">
        <v>0.30887892016929802</v>
      </c>
      <c r="BV458" s="17">
        <v>0.26041048184377402</v>
      </c>
      <c r="BW458" s="17"/>
      <c r="BX458" s="17">
        <v>0.26597215947276898</v>
      </c>
      <c r="BY458" s="17">
        <v>0.26166771666401001</v>
      </c>
      <c r="BZ458" s="17">
        <v>0.273118300727411</v>
      </c>
      <c r="CA458" s="17"/>
      <c r="CB458" s="17">
        <v>0.25375407502009401</v>
      </c>
      <c r="CC458" s="17">
        <v>0.13182183291073099</v>
      </c>
      <c r="CD458" s="17">
        <v>0.32080553137393503</v>
      </c>
      <c r="CE458" s="17">
        <v>0.35687552172772102</v>
      </c>
      <c r="CF458" s="17">
        <v>0.18094059170726701</v>
      </c>
      <c r="CG458" s="17">
        <v>0.36812606610165099</v>
      </c>
      <c r="CH458" s="17"/>
      <c r="CI458" s="17">
        <v>0.25214019264501702</v>
      </c>
      <c r="CJ458" s="17">
        <v>0.26829191571106797</v>
      </c>
      <c r="CK458" s="17">
        <v>0.30205506782688102</v>
      </c>
      <c r="CL458" s="17">
        <v>0.270438818452028</v>
      </c>
    </row>
    <row r="459" spans="2:90" x14ac:dyDescent="0.35">
      <c r="B459" t="s">
        <v>176</v>
      </c>
      <c r="C459" s="17">
        <v>0.117022976761016</v>
      </c>
      <c r="D459" s="17">
        <v>0.134112303128891</v>
      </c>
      <c r="E459" s="17">
        <v>9.9517861478741698E-2</v>
      </c>
      <c r="F459" s="17"/>
      <c r="G459" s="17">
        <v>0.105881657792885</v>
      </c>
      <c r="H459" s="17">
        <v>9.5822254837190798E-2</v>
      </c>
      <c r="I459" s="17">
        <v>0.161557110781825</v>
      </c>
      <c r="J459" s="17">
        <v>0.13248746103120199</v>
      </c>
      <c r="K459" s="17">
        <v>0.113308176090323</v>
      </c>
      <c r="L459" s="17">
        <v>0.121539999885279</v>
      </c>
      <c r="M459" s="17">
        <v>9.7138729988946806E-2</v>
      </c>
      <c r="N459" s="17">
        <v>9.5181595391136797E-2</v>
      </c>
      <c r="O459" s="17">
        <v>0.132688030082147</v>
      </c>
      <c r="P459" s="17"/>
      <c r="Q459" s="17">
        <v>0.10814173012065401</v>
      </c>
      <c r="R459" s="17">
        <v>0.14455781802048501</v>
      </c>
      <c r="S459" s="17">
        <v>0.108827158580172</v>
      </c>
      <c r="T459" s="17">
        <v>0.11843119926020799</v>
      </c>
      <c r="U459" s="17"/>
      <c r="V459" s="17">
        <v>0.11201485915854099</v>
      </c>
      <c r="W459" s="17">
        <v>8.9412996324126096E-2</v>
      </c>
      <c r="X459" s="17">
        <v>0.10290882304304499</v>
      </c>
      <c r="Y459" s="17">
        <v>9.0750043776829395E-2</v>
      </c>
      <c r="Z459" s="17">
        <v>0.17772245667758099</v>
      </c>
      <c r="AA459" s="17">
        <v>0.10897829588029601</v>
      </c>
      <c r="AB459" s="17">
        <v>0.15744594461667699</v>
      </c>
      <c r="AC459" s="17">
        <v>0.11948186837763899</v>
      </c>
      <c r="AD459" s="17">
        <v>0.120479384400706</v>
      </c>
      <c r="AE459" s="17"/>
      <c r="AF459" s="17">
        <v>0.119438276884883</v>
      </c>
      <c r="AG459" s="17">
        <v>0.14045240280403901</v>
      </c>
      <c r="AH459" s="17">
        <v>0.119843843730656</v>
      </c>
      <c r="AI459" s="17">
        <v>0.109245355970144</v>
      </c>
      <c r="AJ459" s="17">
        <v>0.11050005733333</v>
      </c>
      <c r="AK459" s="17">
        <v>0.10556196503014</v>
      </c>
      <c r="AL459" s="17"/>
      <c r="AM459" s="17">
        <v>0.14313208067036301</v>
      </c>
      <c r="AN459" s="17">
        <v>0.13180593679309399</v>
      </c>
      <c r="AO459" s="17">
        <v>0.19734622446241001</v>
      </c>
      <c r="AP459" s="17">
        <v>0.102143734242316</v>
      </c>
      <c r="AQ459" s="17">
        <v>0.14738466978075701</v>
      </c>
      <c r="AR459" s="17">
        <v>8.8873075818315703E-2</v>
      </c>
      <c r="AS459" s="17">
        <v>0.11801837586346101</v>
      </c>
      <c r="AT459" s="17">
        <v>9.5294417863132697E-2</v>
      </c>
      <c r="AU459" s="17">
        <v>0.11835534892696301</v>
      </c>
      <c r="AV459" s="17">
        <v>9.7935007482747097E-2</v>
      </c>
      <c r="AW459" s="17">
        <v>7.9057398591785705E-2</v>
      </c>
      <c r="AX459" s="17">
        <v>8.2709604515138702E-2</v>
      </c>
      <c r="AY459" s="17">
        <v>7.2242932187857004E-2</v>
      </c>
      <c r="AZ459" s="17">
        <v>6.8518102906203707E-2</v>
      </c>
      <c r="BA459" s="17">
        <v>0.114390562778173</v>
      </c>
      <c r="BB459" s="17">
        <v>0.14021917285279101</v>
      </c>
      <c r="BC459" s="17"/>
      <c r="BD459" s="17">
        <v>0.10289867329508399</v>
      </c>
      <c r="BE459" s="17">
        <v>0.106687866534334</v>
      </c>
      <c r="BF459" s="17">
        <v>0.13531909056886901</v>
      </c>
      <c r="BG459" s="17"/>
      <c r="BH459" s="17">
        <v>0.12728428451252199</v>
      </c>
      <c r="BI459" s="17">
        <v>9.1522562279514497E-2</v>
      </c>
      <c r="BJ459" s="17">
        <v>8.5350046530778004E-2</v>
      </c>
      <c r="BK459" s="17"/>
      <c r="BL459" s="17">
        <v>0.143849963163933</v>
      </c>
      <c r="BM459" s="17">
        <v>8.0511498145886401E-2</v>
      </c>
      <c r="BN459" s="17">
        <v>0.106330880916275</v>
      </c>
      <c r="BO459" s="17"/>
      <c r="BP459" s="17">
        <v>0.10863399150083</v>
      </c>
      <c r="BQ459" s="17">
        <v>0.123042925526339</v>
      </c>
      <c r="BR459" s="17"/>
      <c r="BS459" s="17">
        <v>0.115340547373874</v>
      </c>
      <c r="BT459" s="17">
        <v>0.13069912774273601</v>
      </c>
      <c r="BU459" s="17">
        <v>0.101589495682214</v>
      </c>
      <c r="BV459" s="17">
        <v>0.117656630636852</v>
      </c>
      <c r="BW459" s="17"/>
      <c r="BX459" s="17">
        <v>0.117001800499777</v>
      </c>
      <c r="BY459" s="17">
        <v>0.147775166120443</v>
      </c>
      <c r="BZ459" s="17">
        <v>0.115135342579997</v>
      </c>
      <c r="CA459" s="17"/>
      <c r="CB459" s="17">
        <v>8.7696494192887303E-2</v>
      </c>
      <c r="CC459" s="17">
        <v>5.4706611040580902E-2</v>
      </c>
      <c r="CD459" s="17">
        <v>0.18021404057965301</v>
      </c>
      <c r="CE459" s="17">
        <v>0.13456575070552801</v>
      </c>
      <c r="CF459" s="17">
        <v>0.117042421196259</v>
      </c>
      <c r="CG459" s="17">
        <v>0.113454454490694</v>
      </c>
      <c r="CH459" s="17"/>
      <c r="CI459" s="17">
        <v>9.0929304202641906E-2</v>
      </c>
      <c r="CJ459" s="17">
        <v>0.16946901619607799</v>
      </c>
      <c r="CK459" s="17">
        <v>6.5999474044626902E-2</v>
      </c>
      <c r="CL459" s="17">
        <v>0.105526150387349</v>
      </c>
    </row>
    <row r="460" spans="2:90" x14ac:dyDescent="0.35"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</row>
    <row r="461" spans="2:90" x14ac:dyDescent="0.35">
      <c r="B461" s="6" t="s">
        <v>289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</row>
    <row r="462" spans="2:90" x14ac:dyDescent="0.35">
      <c r="B462" s="24" t="s">
        <v>130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</row>
    <row r="463" spans="2:90" x14ac:dyDescent="0.35">
      <c r="B463" t="s">
        <v>274</v>
      </c>
      <c r="C463" s="17">
        <v>0.18105315355014001</v>
      </c>
      <c r="D463" s="17">
        <v>0.17123669555238999</v>
      </c>
      <c r="E463" s="17">
        <v>0.19168429759182801</v>
      </c>
      <c r="F463" s="17"/>
      <c r="G463" s="17">
        <v>0.20532202342740499</v>
      </c>
      <c r="H463" s="17">
        <v>0.23986340405447801</v>
      </c>
      <c r="I463" s="17">
        <v>0.188425010652542</v>
      </c>
      <c r="J463" s="17">
        <v>0.17832009730652301</v>
      </c>
      <c r="K463" s="17">
        <v>0.180164059505766</v>
      </c>
      <c r="L463" s="17">
        <v>0.170025609987529</v>
      </c>
      <c r="M463" s="17">
        <v>0.188468562640219</v>
      </c>
      <c r="N463" s="17">
        <v>0.13242148073507401</v>
      </c>
      <c r="O463" s="17">
        <v>0.15437744362033101</v>
      </c>
      <c r="P463" s="17"/>
      <c r="Q463" s="17">
        <v>0.12941443687669399</v>
      </c>
      <c r="R463" s="17">
        <v>0.11243414521289501</v>
      </c>
      <c r="S463" s="17">
        <v>0.128889536237348</v>
      </c>
      <c r="T463" s="17">
        <v>0.19033343341862799</v>
      </c>
      <c r="U463" s="17"/>
      <c r="V463" s="17">
        <v>0.17798328622342099</v>
      </c>
      <c r="W463" s="17">
        <v>0.200649677939994</v>
      </c>
      <c r="X463" s="17">
        <v>0.204108685643731</v>
      </c>
      <c r="Y463" s="17">
        <v>0.160966525095318</v>
      </c>
      <c r="Z463" s="17">
        <v>0.20553254284730299</v>
      </c>
      <c r="AA463" s="17">
        <v>0.14169795454551001</v>
      </c>
      <c r="AB463" s="17">
        <v>0.14838549309957899</v>
      </c>
      <c r="AC463" s="17">
        <v>0.22948825220112401</v>
      </c>
      <c r="AD463" s="17">
        <v>0.18531007238203501</v>
      </c>
      <c r="AE463" s="17"/>
      <c r="AF463" s="17">
        <v>0.196175943177475</v>
      </c>
      <c r="AG463" s="17">
        <v>0.189500139427175</v>
      </c>
      <c r="AH463" s="17">
        <v>0.199875052422546</v>
      </c>
      <c r="AI463" s="17">
        <v>0.21727604288469801</v>
      </c>
      <c r="AJ463" s="17">
        <v>0.181280703832368</v>
      </c>
      <c r="AK463" s="17">
        <v>0.15542950269808101</v>
      </c>
      <c r="AL463" s="17"/>
      <c r="AM463" s="17">
        <v>0.23761879051911</v>
      </c>
      <c r="AN463" s="17">
        <v>0.175246430834439</v>
      </c>
      <c r="AO463" s="17">
        <v>0.16277607757875201</v>
      </c>
      <c r="AP463" s="17">
        <v>0.16356584946877001</v>
      </c>
      <c r="AQ463" s="17">
        <v>0.19363502735546301</v>
      </c>
      <c r="AR463" s="17">
        <v>0.18618235596310601</v>
      </c>
      <c r="AS463" s="17">
        <v>0.209353140140316</v>
      </c>
      <c r="AT463" s="17">
        <v>0.171761530824218</v>
      </c>
      <c r="AU463" s="17">
        <v>0.18142448370341399</v>
      </c>
      <c r="AV463" s="17">
        <v>0.16177451419581901</v>
      </c>
      <c r="AW463" s="17">
        <v>0.143293680187005</v>
      </c>
      <c r="AX463" s="17">
        <v>0.21744937255306701</v>
      </c>
      <c r="AY463" s="17">
        <v>0.13323187926740601</v>
      </c>
      <c r="AZ463" s="17">
        <v>0.201138648001604</v>
      </c>
      <c r="BA463" s="17">
        <v>0.24053701378370701</v>
      </c>
      <c r="BB463" s="17">
        <v>0.12379621162077099</v>
      </c>
      <c r="BC463" s="17"/>
      <c r="BD463" s="17">
        <v>0.17161458325533099</v>
      </c>
      <c r="BE463" s="17">
        <v>0.184459007958756</v>
      </c>
      <c r="BF463" s="17">
        <v>0.18333469806472899</v>
      </c>
      <c r="BG463" s="17"/>
      <c r="BH463" s="17">
        <v>0.181559202151239</v>
      </c>
      <c r="BI463" s="17">
        <v>0.14136947442995099</v>
      </c>
      <c r="BJ463" s="17">
        <v>0.18223962182231199</v>
      </c>
      <c r="BK463" s="17"/>
      <c r="BL463" s="17">
        <v>8.6004727490888305E-2</v>
      </c>
      <c r="BM463" s="17">
        <v>0.118815204300799</v>
      </c>
      <c r="BN463" s="17">
        <v>0.18831894060056301</v>
      </c>
      <c r="BO463" s="17"/>
      <c r="BP463" s="17">
        <v>0.151723779708927</v>
      </c>
      <c r="BQ463" s="17">
        <v>0.19167150406842901</v>
      </c>
      <c r="BR463" s="17"/>
      <c r="BS463" s="17">
        <v>0.24091878113128301</v>
      </c>
      <c r="BT463" s="17">
        <v>0.18055389472358699</v>
      </c>
      <c r="BU463" s="17">
        <v>0.12687658410432701</v>
      </c>
      <c r="BV463" s="17">
        <v>0.20512379269020101</v>
      </c>
      <c r="BW463" s="17"/>
      <c r="BX463" s="17">
        <v>0.15442349927221899</v>
      </c>
      <c r="BY463" s="17">
        <v>0.14540187536205301</v>
      </c>
      <c r="BZ463" s="17">
        <v>0.18588209578725401</v>
      </c>
      <c r="CA463" s="17"/>
      <c r="CB463" s="17">
        <v>0.274316404570427</v>
      </c>
      <c r="CC463" s="17">
        <v>0.29056792580719298</v>
      </c>
      <c r="CD463" s="17">
        <v>0.191494772839682</v>
      </c>
      <c r="CE463" s="17">
        <v>7.4890383909928596E-2</v>
      </c>
      <c r="CF463" s="17">
        <v>0.17043185627382501</v>
      </c>
      <c r="CG463" s="17">
        <v>5.0451415118594099E-2</v>
      </c>
      <c r="CH463" s="17"/>
      <c r="CI463" s="17">
        <v>0.131553144159479</v>
      </c>
      <c r="CJ463" s="17">
        <v>0.24940441294849999</v>
      </c>
      <c r="CK463" s="17">
        <v>8.9411228310921506E-2</v>
      </c>
      <c r="CL463" s="17">
        <v>0.17623825696006101</v>
      </c>
    </row>
    <row r="464" spans="2:90" x14ac:dyDescent="0.35">
      <c r="B464" t="s">
        <v>275</v>
      </c>
      <c r="C464" s="17">
        <v>0.31590671086498601</v>
      </c>
      <c r="D464" s="17">
        <v>0.31076335311110198</v>
      </c>
      <c r="E464" s="17">
        <v>0.32202985923846</v>
      </c>
      <c r="F464" s="17"/>
      <c r="G464" s="17">
        <v>0.35587892327237902</v>
      </c>
      <c r="H464" s="17">
        <v>0.33291681824493602</v>
      </c>
      <c r="I464" s="17">
        <v>0.32731352006629</v>
      </c>
      <c r="J464" s="17">
        <v>0.28239580539477599</v>
      </c>
      <c r="K464" s="17">
        <v>0.33826833470828199</v>
      </c>
      <c r="L464" s="17">
        <v>0.37453456246978301</v>
      </c>
      <c r="M464" s="17">
        <v>0.27202746265183902</v>
      </c>
      <c r="N464" s="17">
        <v>0.303018358139861</v>
      </c>
      <c r="O464" s="17">
        <v>0.26469366359535001</v>
      </c>
      <c r="P464" s="17"/>
      <c r="Q464" s="17">
        <v>0.30453347828120603</v>
      </c>
      <c r="R464" s="17">
        <v>0.30827417988431199</v>
      </c>
      <c r="S464" s="17">
        <v>0.28186865491469698</v>
      </c>
      <c r="T464" s="17">
        <v>0.31927745261248103</v>
      </c>
      <c r="U464" s="17"/>
      <c r="V464" s="17">
        <v>0.27099371334246303</v>
      </c>
      <c r="W464" s="17">
        <v>0.35717856563787498</v>
      </c>
      <c r="X464" s="17">
        <v>0.320196971315796</v>
      </c>
      <c r="Y464" s="17">
        <v>0.32488129568483198</v>
      </c>
      <c r="Z464" s="17">
        <v>0.31928855380342103</v>
      </c>
      <c r="AA464" s="17">
        <v>0.32566897000485401</v>
      </c>
      <c r="AB464" s="17">
        <v>0.31000446082053801</v>
      </c>
      <c r="AC464" s="17">
        <v>0.26669078474651398</v>
      </c>
      <c r="AD464" s="17">
        <v>0.32251315961750199</v>
      </c>
      <c r="AE464" s="17"/>
      <c r="AF464" s="17">
        <v>0.32485138707368899</v>
      </c>
      <c r="AG464" s="17">
        <v>0.361254841917523</v>
      </c>
      <c r="AH464" s="17">
        <v>0.29129582783285002</v>
      </c>
      <c r="AI464" s="17">
        <v>0.335377587913884</v>
      </c>
      <c r="AJ464" s="17">
        <v>0.31686550891208298</v>
      </c>
      <c r="AK464" s="17">
        <v>0.28847659165918699</v>
      </c>
      <c r="AL464" s="17"/>
      <c r="AM464" s="17">
        <v>0.25592513188094901</v>
      </c>
      <c r="AN464" s="17">
        <v>0.30827193131307601</v>
      </c>
      <c r="AO464" s="17">
        <v>0.36250498570630002</v>
      </c>
      <c r="AP464" s="17">
        <v>0.30696294922966399</v>
      </c>
      <c r="AQ464" s="17">
        <v>0.30758995356350699</v>
      </c>
      <c r="AR464" s="17">
        <v>0.30649391348847099</v>
      </c>
      <c r="AS464" s="17">
        <v>0.37584381610651901</v>
      </c>
      <c r="AT464" s="17">
        <v>0.24562897636102801</v>
      </c>
      <c r="AU464" s="17">
        <v>0.35566697861628099</v>
      </c>
      <c r="AV464" s="17">
        <v>0.30346337595668099</v>
      </c>
      <c r="AW464" s="17">
        <v>0.32056283489230603</v>
      </c>
      <c r="AX464" s="17">
        <v>0.34185661386579802</v>
      </c>
      <c r="AY464" s="17">
        <v>0.32410880386164798</v>
      </c>
      <c r="AZ464" s="17">
        <v>0.28483129119883999</v>
      </c>
      <c r="BA464" s="17">
        <v>0.31943206646187</v>
      </c>
      <c r="BB464" s="17">
        <v>0.275879375342096</v>
      </c>
      <c r="BC464" s="17"/>
      <c r="BD464" s="17">
        <v>0.30646726779400202</v>
      </c>
      <c r="BE464" s="17">
        <v>0.34375412423344498</v>
      </c>
      <c r="BF464" s="17">
        <v>0.30497405422970297</v>
      </c>
      <c r="BG464" s="17"/>
      <c r="BH464" s="17">
        <v>0.327766603952587</v>
      </c>
      <c r="BI464" s="17">
        <v>0.27793650162383698</v>
      </c>
      <c r="BJ464" s="17">
        <v>0.29784785917885898</v>
      </c>
      <c r="BK464" s="17"/>
      <c r="BL464" s="17">
        <v>0.29613533025629701</v>
      </c>
      <c r="BM464" s="17">
        <v>0.27582668623967199</v>
      </c>
      <c r="BN464" s="17">
        <v>0.26066618834792699</v>
      </c>
      <c r="BO464" s="17"/>
      <c r="BP464" s="17">
        <v>0.30631695557025002</v>
      </c>
      <c r="BQ464" s="17">
        <v>0.31871035328978797</v>
      </c>
      <c r="BR464" s="17"/>
      <c r="BS464" s="17">
        <v>0.32986744535256801</v>
      </c>
      <c r="BT464" s="17">
        <v>0.33790947879788502</v>
      </c>
      <c r="BU464" s="17">
        <v>0.311493897004957</v>
      </c>
      <c r="BV464" s="17">
        <v>0.31168364399003701</v>
      </c>
      <c r="BW464" s="17"/>
      <c r="BX464" s="17">
        <v>0.26742111480457698</v>
      </c>
      <c r="BY464" s="17">
        <v>0.40288829854911101</v>
      </c>
      <c r="BZ464" s="17">
        <v>0.315365058511824</v>
      </c>
      <c r="CA464" s="17"/>
      <c r="CB464" s="17">
        <v>0.39001211807687902</v>
      </c>
      <c r="CC464" s="17">
        <v>0.36256392105293</v>
      </c>
      <c r="CD464" s="17">
        <v>0.32668793843224098</v>
      </c>
      <c r="CE464" s="17">
        <v>0.226290094172726</v>
      </c>
      <c r="CF464" s="17">
        <v>0.30090332855188101</v>
      </c>
      <c r="CG464" s="17">
        <v>0.267201155023716</v>
      </c>
      <c r="CH464" s="17"/>
      <c r="CI464" s="17">
        <v>0.37324566671262499</v>
      </c>
      <c r="CJ464" s="17">
        <v>0.30413543984550101</v>
      </c>
      <c r="CK464" s="17">
        <v>0.29575586130125098</v>
      </c>
      <c r="CL464" s="17">
        <v>0.31534874332178803</v>
      </c>
    </row>
    <row r="465" spans="2:90" x14ac:dyDescent="0.35">
      <c r="B465" t="s">
        <v>114</v>
      </c>
      <c r="C465" s="17">
        <v>0.19744766176644499</v>
      </c>
      <c r="D465" s="17">
        <v>0.20043246930932701</v>
      </c>
      <c r="E465" s="17">
        <v>0.19318228139850799</v>
      </c>
      <c r="F465" s="17"/>
      <c r="G465" s="17">
        <v>0.20175289490311399</v>
      </c>
      <c r="H465" s="17">
        <v>0.21086610728098101</v>
      </c>
      <c r="I465" s="17">
        <v>0.18113181746951801</v>
      </c>
      <c r="J465" s="17">
        <v>0.194953163430099</v>
      </c>
      <c r="K465" s="17">
        <v>0.21755283309450801</v>
      </c>
      <c r="L465" s="17">
        <v>0.18466898077143801</v>
      </c>
      <c r="M465" s="17">
        <v>0.19152155433071599</v>
      </c>
      <c r="N465" s="17">
        <v>0.18980470636945701</v>
      </c>
      <c r="O465" s="17">
        <v>0.20518270843684899</v>
      </c>
      <c r="P465" s="17"/>
      <c r="Q465" s="17">
        <v>0.247920757832508</v>
      </c>
      <c r="R465" s="17">
        <v>0.19313132567044899</v>
      </c>
      <c r="S465" s="17">
        <v>0.214369163965101</v>
      </c>
      <c r="T465" s="17">
        <v>0.19210709591802899</v>
      </c>
      <c r="U465" s="17"/>
      <c r="V465" s="17">
        <v>0.19478816172462199</v>
      </c>
      <c r="W465" s="17">
        <v>0.15108868734310499</v>
      </c>
      <c r="X465" s="17">
        <v>0.19198298407160999</v>
      </c>
      <c r="Y465" s="17">
        <v>0.20909453383465801</v>
      </c>
      <c r="Z465" s="17">
        <v>0.19241420130679401</v>
      </c>
      <c r="AA465" s="17">
        <v>0.18844529000681301</v>
      </c>
      <c r="AB465" s="17">
        <v>0.27343084096162101</v>
      </c>
      <c r="AC465" s="17">
        <v>0.19612900958076299</v>
      </c>
      <c r="AD465" s="17">
        <v>0.20360650289034099</v>
      </c>
      <c r="AE465" s="17"/>
      <c r="AF465" s="17">
        <v>0.197973393962632</v>
      </c>
      <c r="AG465" s="17">
        <v>0.14878998855216499</v>
      </c>
      <c r="AH465" s="17">
        <v>0.20491187100564101</v>
      </c>
      <c r="AI465" s="17">
        <v>0.21258478806411801</v>
      </c>
      <c r="AJ465" s="17">
        <v>0.21472782160342299</v>
      </c>
      <c r="AK465" s="17">
        <v>0.208388140690563</v>
      </c>
      <c r="AL465" s="17"/>
      <c r="AM465" s="17">
        <v>0.24650290947211101</v>
      </c>
      <c r="AN465" s="17">
        <v>0.209520986450485</v>
      </c>
      <c r="AO465" s="17">
        <v>0.14963818300937501</v>
      </c>
      <c r="AP465" s="17">
        <v>0.259977011027754</v>
      </c>
      <c r="AQ465" s="17">
        <v>0.18118063867721099</v>
      </c>
      <c r="AR465" s="17">
        <v>0.179534788922903</v>
      </c>
      <c r="AS465" s="17">
        <v>0.13645956197539999</v>
      </c>
      <c r="AT465" s="17">
        <v>0.25640941267255901</v>
      </c>
      <c r="AU465" s="17">
        <v>0.137807478450753</v>
      </c>
      <c r="AV465" s="17">
        <v>0.22680548604388601</v>
      </c>
      <c r="AW465" s="17">
        <v>0.18023475121124999</v>
      </c>
      <c r="AX465" s="17">
        <v>0.162568237994524</v>
      </c>
      <c r="AY465" s="17">
        <v>0.217107001563181</v>
      </c>
      <c r="AZ465" s="17">
        <v>0.232639279863466</v>
      </c>
      <c r="BA465" s="17">
        <v>0.15163593866900599</v>
      </c>
      <c r="BB465" s="17">
        <v>0.21177433630954901</v>
      </c>
      <c r="BC465" s="17"/>
      <c r="BD465" s="17">
        <v>0.189739594320642</v>
      </c>
      <c r="BE465" s="17">
        <v>0.20775251405730399</v>
      </c>
      <c r="BF465" s="17">
        <v>0.20035824411558201</v>
      </c>
      <c r="BG465" s="17"/>
      <c r="BH465" s="17">
        <v>0.189936847415062</v>
      </c>
      <c r="BI465" s="17">
        <v>0.184192913771662</v>
      </c>
      <c r="BJ465" s="17">
        <v>0.22147217627163701</v>
      </c>
      <c r="BK465" s="17"/>
      <c r="BL465" s="17">
        <v>0.21373166486138301</v>
      </c>
      <c r="BM465" s="17">
        <v>0.19854695941762701</v>
      </c>
      <c r="BN465" s="17">
        <v>0.180335932241207</v>
      </c>
      <c r="BO465" s="17"/>
      <c r="BP465" s="17">
        <v>0.2151080730511</v>
      </c>
      <c r="BQ465" s="17">
        <v>0.19373691782136301</v>
      </c>
      <c r="BR465" s="17"/>
      <c r="BS465" s="17">
        <v>0.164585664760555</v>
      </c>
      <c r="BT465" s="17">
        <v>0.179102347077115</v>
      </c>
      <c r="BU465" s="17">
        <v>0.209625677920694</v>
      </c>
      <c r="BV465" s="17">
        <v>0.19945921307755499</v>
      </c>
      <c r="BW465" s="17"/>
      <c r="BX465" s="17">
        <v>0.21984868329607499</v>
      </c>
      <c r="BY465" s="17">
        <v>0.17879896501598699</v>
      </c>
      <c r="BZ465" s="17">
        <v>0.19637439497272199</v>
      </c>
      <c r="CA465" s="17"/>
      <c r="CB465" s="17">
        <v>0.12435633556869399</v>
      </c>
      <c r="CC465" s="17">
        <v>0.18726629018100799</v>
      </c>
      <c r="CD465" s="17">
        <v>0.25019209377675</v>
      </c>
      <c r="CE465" s="17">
        <v>0.20104412327792001</v>
      </c>
      <c r="CF465" s="17">
        <v>0.185741969145195</v>
      </c>
      <c r="CG465" s="17">
        <v>0.226302064052783</v>
      </c>
      <c r="CH465" s="17"/>
      <c r="CI465" s="17">
        <v>0.18316171709856699</v>
      </c>
      <c r="CJ465" s="17">
        <v>0.13326814029175499</v>
      </c>
      <c r="CK465" s="17">
        <v>0.32969947358451801</v>
      </c>
      <c r="CL465" s="17">
        <v>0.203303432394082</v>
      </c>
    </row>
    <row r="466" spans="2:90" x14ac:dyDescent="0.35">
      <c r="B466" t="s">
        <v>276</v>
      </c>
      <c r="C466" s="17">
        <v>0.22090384367389501</v>
      </c>
      <c r="D466" s="17">
        <v>0.21780268709209</v>
      </c>
      <c r="E466" s="17">
        <v>0.22348089930137</v>
      </c>
      <c r="F466" s="17"/>
      <c r="G466" s="17">
        <v>0.15981065774088299</v>
      </c>
      <c r="H466" s="17">
        <v>0.13615045446507801</v>
      </c>
      <c r="I466" s="17">
        <v>0.22561141428503501</v>
      </c>
      <c r="J466" s="17">
        <v>0.25960073435729902</v>
      </c>
      <c r="K466" s="17">
        <v>0.216370610121874</v>
      </c>
      <c r="L466" s="17">
        <v>0.188273603225669</v>
      </c>
      <c r="M466" s="17">
        <v>0.24366953656784399</v>
      </c>
      <c r="N466" s="17">
        <v>0.27973329118051199</v>
      </c>
      <c r="O466" s="17">
        <v>0.26783831587866203</v>
      </c>
      <c r="P466" s="17"/>
      <c r="Q466" s="17">
        <v>0.22430479240142601</v>
      </c>
      <c r="R466" s="17">
        <v>0.21789416255984001</v>
      </c>
      <c r="S466" s="17">
        <v>0.26495893074161903</v>
      </c>
      <c r="T466" s="17">
        <v>0.21871302985893701</v>
      </c>
      <c r="U466" s="17"/>
      <c r="V466" s="17">
        <v>0.22788887658433299</v>
      </c>
      <c r="W466" s="17">
        <v>0.230954517547317</v>
      </c>
      <c r="X466" s="17">
        <v>0.20328540764361899</v>
      </c>
      <c r="Y466" s="17">
        <v>0.214730663184455</v>
      </c>
      <c r="Z466" s="17">
        <v>0.193192443977101</v>
      </c>
      <c r="AA466" s="17">
        <v>0.24491097558409999</v>
      </c>
      <c r="AB466" s="17">
        <v>0.204855572355126</v>
      </c>
      <c r="AC466" s="17">
        <v>0.245975470533395</v>
      </c>
      <c r="AD466" s="17">
        <v>0.22152231867011599</v>
      </c>
      <c r="AE466" s="17"/>
      <c r="AF466" s="17">
        <v>0.21546940960938901</v>
      </c>
      <c r="AG466" s="17">
        <v>0.21518372184610801</v>
      </c>
      <c r="AH466" s="17">
        <v>0.18605009422117899</v>
      </c>
      <c r="AI466" s="17">
        <v>0.179276453889395</v>
      </c>
      <c r="AJ466" s="17">
        <v>0.202903752061075</v>
      </c>
      <c r="AK466" s="17">
        <v>0.25461016568307898</v>
      </c>
      <c r="AL466" s="17"/>
      <c r="AM466" s="17">
        <v>0.18182187703796299</v>
      </c>
      <c r="AN466" s="17">
        <v>0.21355454904481599</v>
      </c>
      <c r="AO466" s="17">
        <v>0.21126533047406501</v>
      </c>
      <c r="AP466" s="17">
        <v>0.1922290243051</v>
      </c>
      <c r="AQ466" s="17">
        <v>0.24534365870310601</v>
      </c>
      <c r="AR466" s="17">
        <v>0.25241936254090802</v>
      </c>
      <c r="AS466" s="17">
        <v>0.236066055156501</v>
      </c>
      <c r="AT466" s="17">
        <v>0.240176146074011</v>
      </c>
      <c r="AU466" s="17">
        <v>0.23854927337974799</v>
      </c>
      <c r="AV466" s="17">
        <v>0.197886497959572</v>
      </c>
      <c r="AW466" s="17">
        <v>0.26697701351576097</v>
      </c>
      <c r="AX466" s="17">
        <v>0.22609157624416301</v>
      </c>
      <c r="AY466" s="17">
        <v>0.234356616314574</v>
      </c>
      <c r="AZ466" s="17">
        <v>0.17288600695749101</v>
      </c>
      <c r="BA466" s="17">
        <v>0.17293791743001899</v>
      </c>
      <c r="BB466" s="17">
        <v>0.223576424747119</v>
      </c>
      <c r="BC466" s="17"/>
      <c r="BD466" s="17">
        <v>0.243616748138929</v>
      </c>
      <c r="BE466" s="17">
        <v>0.18373312497097999</v>
      </c>
      <c r="BF466" s="17">
        <v>0.22828674756928999</v>
      </c>
      <c r="BG466" s="17"/>
      <c r="BH466" s="17">
        <v>0.221162083279101</v>
      </c>
      <c r="BI466" s="17">
        <v>0.27997448487576299</v>
      </c>
      <c r="BJ466" s="17">
        <v>0.210899158102271</v>
      </c>
      <c r="BK466" s="17"/>
      <c r="BL466" s="17">
        <v>0.34758118009495098</v>
      </c>
      <c r="BM466" s="17">
        <v>0.30218086250550302</v>
      </c>
      <c r="BN466" s="17">
        <v>0.26348281589479</v>
      </c>
      <c r="BO466" s="17"/>
      <c r="BP466" s="17">
        <v>0.233850737452274</v>
      </c>
      <c r="BQ466" s="17">
        <v>0.21417066732019899</v>
      </c>
      <c r="BR466" s="17"/>
      <c r="BS466" s="17">
        <v>0.19120520477514399</v>
      </c>
      <c r="BT466" s="17">
        <v>0.22068823170601301</v>
      </c>
      <c r="BU466" s="17">
        <v>0.277810693713199</v>
      </c>
      <c r="BV466" s="17">
        <v>0.19174246051868901</v>
      </c>
      <c r="BW466" s="17"/>
      <c r="BX466" s="17">
        <v>0.28208020722801103</v>
      </c>
      <c r="BY466" s="17">
        <v>0.21716188662273</v>
      </c>
      <c r="BZ466" s="17">
        <v>0.21507313840589601</v>
      </c>
      <c r="CA466" s="17"/>
      <c r="CB466" s="17">
        <v>0.17302222505163001</v>
      </c>
      <c r="CC466" s="17">
        <v>9.5694071946570494E-2</v>
      </c>
      <c r="CD466" s="17">
        <v>0.17559719907739901</v>
      </c>
      <c r="CE466" s="17">
        <v>0.34580169393828297</v>
      </c>
      <c r="CF466" s="17">
        <v>0.21263873037373701</v>
      </c>
      <c r="CG466" s="17">
        <v>0.36109623000507501</v>
      </c>
      <c r="CH466" s="17"/>
      <c r="CI466" s="17">
        <v>0.206527344725631</v>
      </c>
      <c r="CJ466" s="17">
        <v>0.21000398654643099</v>
      </c>
      <c r="CK466" s="17">
        <v>0.24946724642424201</v>
      </c>
      <c r="CL466" s="17">
        <v>0.22295508097651301</v>
      </c>
    </row>
    <row r="467" spans="2:90" x14ac:dyDescent="0.35">
      <c r="B467" t="s">
        <v>176</v>
      </c>
      <c r="C467" s="17">
        <v>8.4688630144533802E-2</v>
      </c>
      <c r="D467" s="17">
        <v>9.9764794935090495E-2</v>
      </c>
      <c r="E467" s="17">
        <v>6.9622662469834104E-2</v>
      </c>
      <c r="F467" s="17"/>
      <c r="G467" s="17">
        <v>7.7235500656218398E-2</v>
      </c>
      <c r="H467" s="17">
        <v>8.0203215954527202E-2</v>
      </c>
      <c r="I467" s="17">
        <v>7.7518237526615894E-2</v>
      </c>
      <c r="J467" s="17">
        <v>8.4730199511303103E-2</v>
      </c>
      <c r="K467" s="17">
        <v>4.7644162569569798E-2</v>
      </c>
      <c r="L467" s="17">
        <v>8.2497243545580995E-2</v>
      </c>
      <c r="M467" s="17">
        <v>0.104312883809381</v>
      </c>
      <c r="N467" s="17">
        <v>9.5022163575095603E-2</v>
      </c>
      <c r="O467" s="17">
        <v>0.107907868468807</v>
      </c>
      <c r="P467" s="17"/>
      <c r="Q467" s="17">
        <v>9.3826534608165299E-2</v>
      </c>
      <c r="R467" s="17">
        <v>0.16826618667250401</v>
      </c>
      <c r="S467" s="17">
        <v>0.10991371414123401</v>
      </c>
      <c r="T467" s="17">
        <v>7.9568988191924303E-2</v>
      </c>
      <c r="U467" s="17"/>
      <c r="V467" s="17">
        <v>0.12834596212516</v>
      </c>
      <c r="W467" s="17">
        <v>6.0128551531708901E-2</v>
      </c>
      <c r="X467" s="17">
        <v>8.0425951325245201E-2</v>
      </c>
      <c r="Y467" s="17">
        <v>9.0326982200736705E-2</v>
      </c>
      <c r="Z467" s="17">
        <v>8.9572258065380994E-2</v>
      </c>
      <c r="AA467" s="17">
        <v>9.9276809858722906E-2</v>
      </c>
      <c r="AB467" s="17">
        <v>6.3323632763136406E-2</v>
      </c>
      <c r="AC467" s="17">
        <v>6.1716482938203802E-2</v>
      </c>
      <c r="AD467" s="17">
        <v>6.7047946440006403E-2</v>
      </c>
      <c r="AE467" s="17"/>
      <c r="AF467" s="17">
        <v>6.5529866176814097E-2</v>
      </c>
      <c r="AG467" s="17">
        <v>8.5271308257029096E-2</v>
      </c>
      <c r="AH467" s="17">
        <v>0.117867154517784</v>
      </c>
      <c r="AI467" s="17">
        <v>5.5485127247905899E-2</v>
      </c>
      <c r="AJ467" s="17">
        <v>8.4222213591049894E-2</v>
      </c>
      <c r="AK467" s="17">
        <v>9.3095599269090099E-2</v>
      </c>
      <c r="AL467" s="17"/>
      <c r="AM467" s="17">
        <v>7.8131291089867397E-2</v>
      </c>
      <c r="AN467" s="17">
        <v>9.3406102357184301E-2</v>
      </c>
      <c r="AO467" s="17">
        <v>0.11381542323150801</v>
      </c>
      <c r="AP467" s="17">
        <v>7.7265165968712093E-2</v>
      </c>
      <c r="AQ467" s="17">
        <v>7.2250721700713005E-2</v>
      </c>
      <c r="AR467" s="17">
        <v>7.5369579084612101E-2</v>
      </c>
      <c r="AS467" s="17">
        <v>4.22774266212637E-2</v>
      </c>
      <c r="AT467" s="17">
        <v>8.6023934068185107E-2</v>
      </c>
      <c r="AU467" s="17">
        <v>8.6551785849804594E-2</v>
      </c>
      <c r="AV467" s="17">
        <v>0.11007012584404199</v>
      </c>
      <c r="AW467" s="17">
        <v>8.8931720193678093E-2</v>
      </c>
      <c r="AX467" s="17">
        <v>5.2034199342447601E-2</v>
      </c>
      <c r="AY467" s="17">
        <v>9.1195698993190702E-2</v>
      </c>
      <c r="AZ467" s="17">
        <v>0.10850477397859799</v>
      </c>
      <c r="BA467" s="17">
        <v>0.115457063655398</v>
      </c>
      <c r="BB467" s="17">
        <v>0.16497365198046501</v>
      </c>
      <c r="BC467" s="17"/>
      <c r="BD467" s="17">
        <v>8.8561806491096101E-2</v>
      </c>
      <c r="BE467" s="17">
        <v>8.0301228779515399E-2</v>
      </c>
      <c r="BF467" s="17">
        <v>8.3046256020696804E-2</v>
      </c>
      <c r="BG467" s="17"/>
      <c r="BH467" s="17">
        <v>7.9575263202011304E-2</v>
      </c>
      <c r="BI467" s="17">
        <v>0.116526625298787</v>
      </c>
      <c r="BJ467" s="17">
        <v>8.7541184624920595E-2</v>
      </c>
      <c r="BK467" s="17"/>
      <c r="BL467" s="17">
        <v>5.6547097296480303E-2</v>
      </c>
      <c r="BM467" s="17">
        <v>0.104630287536399</v>
      </c>
      <c r="BN467" s="17">
        <v>0.107196122915513</v>
      </c>
      <c r="BO467" s="17"/>
      <c r="BP467" s="17">
        <v>9.3000454217449596E-2</v>
      </c>
      <c r="BQ467" s="17">
        <v>8.1710557500221201E-2</v>
      </c>
      <c r="BR467" s="17"/>
      <c r="BS467" s="17">
        <v>7.3422903980449594E-2</v>
      </c>
      <c r="BT467" s="17">
        <v>8.17460476954006E-2</v>
      </c>
      <c r="BU467" s="17">
        <v>7.4193147256823896E-2</v>
      </c>
      <c r="BV467" s="17">
        <v>9.1990889723519306E-2</v>
      </c>
      <c r="BW467" s="17"/>
      <c r="BX467" s="17">
        <v>7.6226495399117203E-2</v>
      </c>
      <c r="BY467" s="17">
        <v>5.5748974450118803E-2</v>
      </c>
      <c r="BZ467" s="17">
        <v>8.7305312322304401E-2</v>
      </c>
      <c r="CA467" s="17"/>
      <c r="CB467" s="17">
        <v>3.8292916732369897E-2</v>
      </c>
      <c r="CC467" s="17">
        <v>6.3907791012299098E-2</v>
      </c>
      <c r="CD467" s="17">
        <v>5.6027995873927303E-2</v>
      </c>
      <c r="CE467" s="17">
        <v>0.15197370470114199</v>
      </c>
      <c r="CF467" s="17">
        <v>0.13028411565536199</v>
      </c>
      <c r="CG467" s="17">
        <v>9.4949135799832093E-2</v>
      </c>
      <c r="CH467" s="17"/>
      <c r="CI467" s="17">
        <v>0.10551212730369799</v>
      </c>
      <c r="CJ467" s="17">
        <v>0.10318802036781299</v>
      </c>
      <c r="CK467" s="17">
        <v>3.5666190379068E-2</v>
      </c>
      <c r="CL467" s="17">
        <v>8.21544863475554E-2</v>
      </c>
    </row>
    <row r="468" spans="2:90" x14ac:dyDescent="0.35"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</row>
    <row r="469" spans="2:90" x14ac:dyDescent="0.35">
      <c r="B469" s="6" t="s">
        <v>298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</row>
    <row r="470" spans="2:90" x14ac:dyDescent="0.35">
      <c r="B470" s="24" t="s">
        <v>130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</row>
    <row r="471" spans="2:90" x14ac:dyDescent="0.35">
      <c r="B471" t="s">
        <v>290</v>
      </c>
      <c r="C471" s="17">
        <v>0.18610765501038901</v>
      </c>
      <c r="D471" s="17">
        <v>0.18840318793241601</v>
      </c>
      <c r="E471" s="17">
        <v>0.18398944427873801</v>
      </c>
      <c r="F471" s="17"/>
      <c r="G471" s="17">
        <v>0.17801167978254201</v>
      </c>
      <c r="H471" s="17">
        <v>0.17936448278133699</v>
      </c>
      <c r="I471" s="17">
        <v>0.193896013822703</v>
      </c>
      <c r="J471" s="17">
        <v>0.212199612299795</v>
      </c>
      <c r="K471" s="17">
        <v>0.193369186737788</v>
      </c>
      <c r="L471" s="17">
        <v>0.15099582442635001</v>
      </c>
      <c r="M471" s="17">
        <v>0.20010617330389599</v>
      </c>
      <c r="N471" s="17">
        <v>0.17606852181322299</v>
      </c>
      <c r="O471" s="17">
        <v>0.19201771093679801</v>
      </c>
      <c r="P471" s="17"/>
      <c r="Q471" s="17">
        <v>0.210375801942153</v>
      </c>
      <c r="R471" s="17">
        <v>0.319945260559231</v>
      </c>
      <c r="S471" s="17">
        <v>0.20294126022461101</v>
      </c>
      <c r="T471" s="17">
        <v>0.17574467007825001</v>
      </c>
      <c r="U471" s="17"/>
      <c r="V471" s="17">
        <v>0.26352271386139597</v>
      </c>
      <c r="W471" s="17">
        <v>0.166530056607263</v>
      </c>
      <c r="X471" s="17">
        <v>0.182352893958423</v>
      </c>
      <c r="Y471" s="17">
        <v>0.15367401738636299</v>
      </c>
      <c r="Z471" s="17">
        <v>0.19667905517440501</v>
      </c>
      <c r="AA471" s="17">
        <v>0.191154780188903</v>
      </c>
      <c r="AB471" s="17">
        <v>0.14589903239709201</v>
      </c>
      <c r="AC471" s="17">
        <v>0.126028411957884</v>
      </c>
      <c r="AD471" s="17">
        <v>0.180152101318239</v>
      </c>
      <c r="AE471" s="17"/>
      <c r="AF471" s="17">
        <v>0.20015719246035199</v>
      </c>
      <c r="AG471" s="17">
        <v>0.17673808292424301</v>
      </c>
      <c r="AH471" s="17">
        <v>0.13736875334343601</v>
      </c>
      <c r="AI471" s="17">
        <v>0.205578375322885</v>
      </c>
      <c r="AJ471" s="17">
        <v>0.13267250607984801</v>
      </c>
      <c r="AK471" s="17">
        <v>0.22493021395354801</v>
      </c>
      <c r="AL471" s="17"/>
      <c r="AM471" s="17">
        <v>0.24385731567694499</v>
      </c>
      <c r="AN471" s="17">
        <v>0.27885469294281501</v>
      </c>
      <c r="AO471" s="17">
        <v>0.210673797063266</v>
      </c>
      <c r="AP471" s="17">
        <v>0.159080975230808</v>
      </c>
      <c r="AQ471" s="17">
        <v>0.202982302866376</v>
      </c>
      <c r="AR471" s="17">
        <v>0.146211789135545</v>
      </c>
      <c r="AS471" s="17">
        <v>0.18506055851542799</v>
      </c>
      <c r="AT471" s="17">
        <v>0.19088643926691801</v>
      </c>
      <c r="AU471" s="17">
        <v>0.146307817729671</v>
      </c>
      <c r="AV471" s="17">
        <v>0.116380411040089</v>
      </c>
      <c r="AW471" s="17">
        <v>0.17886296683268399</v>
      </c>
      <c r="AX471" s="17">
        <v>0.20125259498128101</v>
      </c>
      <c r="AY471" s="17">
        <v>0.21745468044664101</v>
      </c>
      <c r="AZ471" s="17">
        <v>0.15163630132629399</v>
      </c>
      <c r="BA471" s="17">
        <v>0.18822071722671399</v>
      </c>
      <c r="BB471" s="17">
        <v>0.18971029135605899</v>
      </c>
      <c r="BC471" s="17"/>
      <c r="BD471" s="17">
        <v>0.16903095876789101</v>
      </c>
      <c r="BE471" s="17">
        <v>0.16680418942342401</v>
      </c>
      <c r="BF471" s="17">
        <v>0.21806280362222</v>
      </c>
      <c r="BG471" s="17"/>
      <c r="BH471" s="17">
        <v>0.173763774724431</v>
      </c>
      <c r="BI471" s="17">
        <v>0.24228414537215401</v>
      </c>
      <c r="BJ471" s="17">
        <v>0.197320345813147</v>
      </c>
      <c r="BK471" s="17"/>
      <c r="BL471" s="17">
        <v>0.17384092414282201</v>
      </c>
      <c r="BM471" s="17">
        <v>0.19088283633707001</v>
      </c>
      <c r="BN471" s="17">
        <v>0.232158772389501</v>
      </c>
      <c r="BO471" s="17"/>
      <c r="BP471" s="17">
        <v>0.16231884140288699</v>
      </c>
      <c r="BQ471" s="17">
        <v>0.199306265720748</v>
      </c>
      <c r="BR471" s="17"/>
      <c r="BS471" s="17">
        <v>0.197261573716494</v>
      </c>
      <c r="BT471" s="17">
        <v>0.18273979363530901</v>
      </c>
      <c r="BU471" s="17">
        <v>0.173100361049703</v>
      </c>
      <c r="BV471" s="17">
        <v>0.19440781341854599</v>
      </c>
      <c r="BW471" s="17"/>
      <c r="BX471" s="17">
        <v>0.13736555175604401</v>
      </c>
      <c r="BY471" s="17">
        <v>0.13416121612972301</v>
      </c>
      <c r="BZ471" s="17">
        <v>0.19412858704920899</v>
      </c>
      <c r="CA471" s="17"/>
      <c r="CB471" s="17">
        <v>0.15525933076756401</v>
      </c>
      <c r="CC471" s="17">
        <v>0.19210328296388801</v>
      </c>
      <c r="CD471" s="17">
        <v>0.162793079606596</v>
      </c>
      <c r="CE471" s="17">
        <v>0.185970851969291</v>
      </c>
      <c r="CF471" s="17">
        <v>0.30287657033005999</v>
      </c>
      <c r="CG471" s="17">
        <v>0.15368567661230301</v>
      </c>
      <c r="CH471" s="17"/>
      <c r="CI471" s="17">
        <v>0.15719459705314101</v>
      </c>
      <c r="CJ471" s="17">
        <v>0.20013500321201899</v>
      </c>
      <c r="CK471" s="17">
        <v>0.174260993992672</v>
      </c>
      <c r="CL471" s="17">
        <v>0.18747441255859101</v>
      </c>
    </row>
    <row r="472" spans="2:90" x14ac:dyDescent="0.35">
      <c r="B472" t="s">
        <v>291</v>
      </c>
      <c r="C472" s="17">
        <v>0.40132780456836098</v>
      </c>
      <c r="D472" s="17">
        <v>0.392720261844824</v>
      </c>
      <c r="E472" s="17">
        <v>0.41180181764347801</v>
      </c>
      <c r="F472" s="17"/>
      <c r="G472" s="17">
        <v>0.49444360585478297</v>
      </c>
      <c r="H472" s="17">
        <v>0.42732226764618098</v>
      </c>
      <c r="I472" s="17">
        <v>0.37653359838838901</v>
      </c>
      <c r="J472" s="17">
        <v>0.35864366235374001</v>
      </c>
      <c r="K472" s="17">
        <v>0.39155595348989303</v>
      </c>
      <c r="L472" s="17">
        <v>0.43221964908962701</v>
      </c>
      <c r="M472" s="17">
        <v>0.40839381508907402</v>
      </c>
      <c r="N472" s="17">
        <v>0.37932072578932502</v>
      </c>
      <c r="O472" s="17">
        <v>0.349318686833551</v>
      </c>
      <c r="P472" s="17"/>
      <c r="Q472" s="17">
        <v>0.41720253525513601</v>
      </c>
      <c r="R472" s="17">
        <v>0.30334829189504903</v>
      </c>
      <c r="S472" s="17">
        <v>0.34588276643032301</v>
      </c>
      <c r="T472" s="17">
        <v>0.40644963554640601</v>
      </c>
      <c r="U472" s="17"/>
      <c r="V472" s="17">
        <v>0.34580953538138398</v>
      </c>
      <c r="W472" s="17">
        <v>0.47619037814134002</v>
      </c>
      <c r="X472" s="17">
        <v>0.41832991274082099</v>
      </c>
      <c r="Y472" s="17">
        <v>0.42783035701373401</v>
      </c>
      <c r="Z472" s="17">
        <v>0.36367496671738497</v>
      </c>
      <c r="AA472" s="17">
        <v>0.34207155685472201</v>
      </c>
      <c r="AB472" s="17">
        <v>0.39931203935765802</v>
      </c>
      <c r="AC472" s="17">
        <v>0.41259620642691303</v>
      </c>
      <c r="AD472" s="17">
        <v>0.420261171015615</v>
      </c>
      <c r="AE472" s="17"/>
      <c r="AF472" s="17">
        <v>0.36075259161295298</v>
      </c>
      <c r="AG472" s="17">
        <v>0.38115396675144197</v>
      </c>
      <c r="AH472" s="17">
        <v>0.41808769901322101</v>
      </c>
      <c r="AI472" s="17">
        <v>0.360894573367394</v>
      </c>
      <c r="AJ472" s="17">
        <v>0.46909126742326201</v>
      </c>
      <c r="AK472" s="17">
        <v>0.40045963753272901</v>
      </c>
      <c r="AL472" s="17"/>
      <c r="AM472" s="17">
        <v>0.36175376649555802</v>
      </c>
      <c r="AN472" s="17">
        <v>0.328750634336065</v>
      </c>
      <c r="AO472" s="17">
        <v>0.32155747904493698</v>
      </c>
      <c r="AP472" s="17">
        <v>0.464549351104244</v>
      </c>
      <c r="AQ472" s="17">
        <v>0.40340722874922602</v>
      </c>
      <c r="AR472" s="17">
        <v>0.44754878860150199</v>
      </c>
      <c r="AS472" s="17">
        <v>0.315335498102917</v>
      </c>
      <c r="AT472" s="17">
        <v>0.34578341131905899</v>
      </c>
      <c r="AU472" s="17">
        <v>0.43136740928741202</v>
      </c>
      <c r="AV472" s="17">
        <v>0.48035640393435902</v>
      </c>
      <c r="AW472" s="17">
        <v>0.48026803616629798</v>
      </c>
      <c r="AX472" s="17">
        <v>0.44436385246738702</v>
      </c>
      <c r="AY472" s="17">
        <v>0.380705155090727</v>
      </c>
      <c r="AZ472" s="17">
        <v>0.43766501195431401</v>
      </c>
      <c r="BA472" s="17">
        <v>0.52937916631186299</v>
      </c>
      <c r="BB472" s="17">
        <v>0.403547160639393</v>
      </c>
      <c r="BC472" s="17"/>
      <c r="BD472" s="17">
        <v>0.400568741563326</v>
      </c>
      <c r="BE472" s="17">
        <v>0.41231614858737903</v>
      </c>
      <c r="BF472" s="17">
        <v>0.39341236788047201</v>
      </c>
      <c r="BG472" s="17"/>
      <c r="BH472" s="17">
        <v>0.43327500324524798</v>
      </c>
      <c r="BI472" s="17">
        <v>0.359278609508488</v>
      </c>
      <c r="BJ472" s="17">
        <v>0.39043918231408198</v>
      </c>
      <c r="BK472" s="17"/>
      <c r="BL472" s="17">
        <v>0.36746088229475499</v>
      </c>
      <c r="BM472" s="17">
        <v>0.44520745748187901</v>
      </c>
      <c r="BN472" s="17">
        <v>0.39947719652670999</v>
      </c>
      <c r="BO472" s="17"/>
      <c r="BP472" s="17">
        <v>0.44632671336227903</v>
      </c>
      <c r="BQ472" s="17">
        <v>0.39004445690347</v>
      </c>
      <c r="BR472" s="17"/>
      <c r="BS472" s="17">
        <v>0.39397597058219902</v>
      </c>
      <c r="BT472" s="17">
        <v>0.39484593880123697</v>
      </c>
      <c r="BU472" s="17">
        <v>0.39799420789052498</v>
      </c>
      <c r="BV472" s="17">
        <v>0.42115169161254401</v>
      </c>
      <c r="BW472" s="17"/>
      <c r="BX472" s="17">
        <v>0.46226196450590301</v>
      </c>
      <c r="BY472" s="17">
        <v>0.47241610647891702</v>
      </c>
      <c r="BZ472" s="17">
        <v>0.390922750190005</v>
      </c>
      <c r="CA472" s="17"/>
      <c r="CB472" s="17">
        <v>0.45974572897271898</v>
      </c>
      <c r="CC472" s="17">
        <v>0.45371636952224198</v>
      </c>
      <c r="CD472" s="17">
        <v>0.39758637595215102</v>
      </c>
      <c r="CE472" s="17">
        <v>0.47073504665758398</v>
      </c>
      <c r="CF472" s="17">
        <v>0.365377115154018</v>
      </c>
      <c r="CG472" s="17">
        <v>0.227379036399458</v>
      </c>
      <c r="CH472" s="17"/>
      <c r="CI472" s="17">
        <v>0.37528367040152599</v>
      </c>
      <c r="CJ472" s="17">
        <v>0.45578223641732701</v>
      </c>
      <c r="CK472" s="17">
        <v>0.27201107068184099</v>
      </c>
      <c r="CL472" s="17">
        <v>0.40947455550564199</v>
      </c>
    </row>
    <row r="473" spans="2:90" x14ac:dyDescent="0.35">
      <c r="B473" t="s">
        <v>292</v>
      </c>
      <c r="C473" s="17">
        <v>0.13567560680560201</v>
      </c>
      <c r="D473" s="17">
        <v>0.13957978877417199</v>
      </c>
      <c r="E473" s="17">
        <v>0.13104242722003401</v>
      </c>
      <c r="F473" s="17"/>
      <c r="G473" s="17">
        <v>9.2734744397105703E-2</v>
      </c>
      <c r="H473" s="17">
        <v>7.1032620010555395E-2</v>
      </c>
      <c r="I473" s="17">
        <v>0.13120717829191</v>
      </c>
      <c r="J473" s="17">
        <v>0.138191960242604</v>
      </c>
      <c r="K473" s="17">
        <v>0.15855379422929</v>
      </c>
      <c r="L473" s="17">
        <v>0.160615856069249</v>
      </c>
      <c r="M473" s="17">
        <v>0.15391633985476399</v>
      </c>
      <c r="N473" s="17">
        <v>0.13834732251985801</v>
      </c>
      <c r="O473" s="17">
        <v>0.169659463331195</v>
      </c>
      <c r="P473" s="17"/>
      <c r="Q473" s="17">
        <v>0.13789821905122801</v>
      </c>
      <c r="R473" s="17">
        <v>0.11901481997945899</v>
      </c>
      <c r="S473" s="17">
        <v>0.13645747185767501</v>
      </c>
      <c r="T473" s="17">
        <v>0.136198460888662</v>
      </c>
      <c r="U473" s="17"/>
      <c r="V473" s="17">
        <v>0.15691132216713499</v>
      </c>
      <c r="W473" s="17">
        <v>0.119447409234972</v>
      </c>
      <c r="X473" s="17">
        <v>0.13665347430956201</v>
      </c>
      <c r="Y473" s="17">
        <v>0.13648523989933001</v>
      </c>
      <c r="Z473" s="17">
        <v>0.16174234252129699</v>
      </c>
      <c r="AA473" s="17">
        <v>0.13554367968893399</v>
      </c>
      <c r="AB473" s="17">
        <v>0.124692490959215</v>
      </c>
      <c r="AC473" s="17">
        <v>0.12557741973037101</v>
      </c>
      <c r="AD473" s="17">
        <v>0.121458171296359</v>
      </c>
      <c r="AE473" s="17"/>
      <c r="AF473" s="17">
        <v>0.127796803578236</v>
      </c>
      <c r="AG473" s="17">
        <v>0.140552888526288</v>
      </c>
      <c r="AH473" s="17">
        <v>9.5689339009164404E-2</v>
      </c>
      <c r="AI473" s="17">
        <v>0.14575926144190199</v>
      </c>
      <c r="AJ473" s="17">
        <v>0.132526222448413</v>
      </c>
      <c r="AK473" s="17">
        <v>0.15000209022379901</v>
      </c>
      <c r="AL473" s="17"/>
      <c r="AM473" s="17">
        <v>8.2033642467235005E-2</v>
      </c>
      <c r="AN473" s="17">
        <v>8.3200131560279098E-2</v>
      </c>
      <c r="AO473" s="17">
        <v>0.15211983171617599</v>
      </c>
      <c r="AP473" s="17">
        <v>0.12656711226783099</v>
      </c>
      <c r="AQ473" s="17">
        <v>0.17694897101631099</v>
      </c>
      <c r="AR473" s="17">
        <v>0.1708534055681</v>
      </c>
      <c r="AS473" s="17">
        <v>0.177625332002114</v>
      </c>
      <c r="AT473" s="17">
        <v>0.18166917397343799</v>
      </c>
      <c r="AU473" s="17">
        <v>0.17732050598406601</v>
      </c>
      <c r="AV473" s="17">
        <v>8.5783995397197499E-2</v>
      </c>
      <c r="AW473" s="17">
        <v>0.110338154112742</v>
      </c>
      <c r="AX473" s="17">
        <v>8.3978929354613194E-2</v>
      </c>
      <c r="AY473" s="17">
        <v>0.16724808808845801</v>
      </c>
      <c r="AZ473" s="17">
        <v>0.139371932956105</v>
      </c>
      <c r="BA473" s="17">
        <v>4.4380524570474998E-2</v>
      </c>
      <c r="BB473" s="17">
        <v>0.15502273715686801</v>
      </c>
      <c r="BC473" s="17"/>
      <c r="BD473" s="17">
        <v>0.163297188916674</v>
      </c>
      <c r="BE473" s="17">
        <v>0.118938002728624</v>
      </c>
      <c r="BF473" s="17">
        <v>0.132160483539357</v>
      </c>
      <c r="BG473" s="17"/>
      <c r="BH473" s="17">
        <v>0.134799283167818</v>
      </c>
      <c r="BI473" s="17">
        <v>0.14078670328804099</v>
      </c>
      <c r="BJ473" s="17">
        <v>0.162689743414488</v>
      </c>
      <c r="BK473" s="17"/>
      <c r="BL473" s="17">
        <v>0.16281099451827699</v>
      </c>
      <c r="BM473" s="17">
        <v>0.16359676452201499</v>
      </c>
      <c r="BN473" s="17">
        <v>0.162371144581933</v>
      </c>
      <c r="BO473" s="17"/>
      <c r="BP473" s="17">
        <v>0.14062633200768099</v>
      </c>
      <c r="BQ473" s="17">
        <v>0.12734028734911401</v>
      </c>
      <c r="BR473" s="17"/>
      <c r="BS473" s="17">
        <v>0.12853618891582899</v>
      </c>
      <c r="BT473" s="17">
        <v>0.168469641511207</v>
      </c>
      <c r="BU473" s="17">
        <v>0.14250352703432401</v>
      </c>
      <c r="BV473" s="17">
        <v>0.121115766951905</v>
      </c>
      <c r="BW473" s="17"/>
      <c r="BX473" s="17">
        <v>0.13222041597980999</v>
      </c>
      <c r="BY473" s="17">
        <v>0.13629352268300801</v>
      </c>
      <c r="BZ473" s="17">
        <v>0.135979936199014</v>
      </c>
      <c r="CA473" s="17"/>
      <c r="CB473" s="17">
        <v>0.14362290701017</v>
      </c>
      <c r="CC473" s="17">
        <v>0.12636766416927001</v>
      </c>
      <c r="CD473" s="17">
        <v>9.4183119396811898E-2</v>
      </c>
      <c r="CE473" s="17">
        <v>0.121538070526512</v>
      </c>
      <c r="CF473" s="17">
        <v>0.127767881640966</v>
      </c>
      <c r="CG473" s="17">
        <v>0.22022702559905399</v>
      </c>
      <c r="CH473" s="17"/>
      <c r="CI473" s="17">
        <v>0.14111591479587299</v>
      </c>
      <c r="CJ473" s="17">
        <v>0.10937836982381299</v>
      </c>
      <c r="CK473" s="17">
        <v>0.13869845416785301</v>
      </c>
      <c r="CL473" s="17">
        <v>0.14916015878545699</v>
      </c>
    </row>
    <row r="474" spans="2:90" x14ac:dyDescent="0.35">
      <c r="B474" t="s">
        <v>293</v>
      </c>
      <c r="C474" s="17">
        <v>0.12552691574199701</v>
      </c>
      <c r="D474" s="17">
        <v>0.13213453165928901</v>
      </c>
      <c r="E474" s="17">
        <v>0.11833696788356</v>
      </c>
      <c r="F474" s="17"/>
      <c r="G474" s="17">
        <v>8.1972216390448396E-2</v>
      </c>
      <c r="H474" s="17">
        <v>0.114310493754049</v>
      </c>
      <c r="I474" s="17">
        <v>0.12598773179848599</v>
      </c>
      <c r="J474" s="17">
        <v>0.11795444268111099</v>
      </c>
      <c r="K474" s="17">
        <v>0.13698477897591901</v>
      </c>
      <c r="L474" s="17">
        <v>0.11713596778783</v>
      </c>
      <c r="M474" s="17">
        <v>0.123489058250924</v>
      </c>
      <c r="N474" s="17">
        <v>0.15513149932040099</v>
      </c>
      <c r="O474" s="17">
        <v>0.151457083352983</v>
      </c>
      <c r="P474" s="17"/>
      <c r="Q474" s="17">
        <v>9.8522742985007003E-2</v>
      </c>
      <c r="R474" s="17">
        <v>9.9705281004413407E-2</v>
      </c>
      <c r="S474" s="17">
        <v>0.122684962886842</v>
      </c>
      <c r="T474" s="17">
        <v>0.131367290563566</v>
      </c>
      <c r="U474" s="17"/>
      <c r="V474" s="17">
        <v>9.6672426961606203E-2</v>
      </c>
      <c r="W474" s="17">
        <v>0.105036480930989</v>
      </c>
      <c r="X474" s="17">
        <v>0.132165274753028</v>
      </c>
      <c r="Y474" s="17">
        <v>0.113649396704952</v>
      </c>
      <c r="Z474" s="17">
        <v>0.13992017922689501</v>
      </c>
      <c r="AA474" s="17">
        <v>0.174905294113676</v>
      </c>
      <c r="AB474" s="17">
        <v>0.12773566611923501</v>
      </c>
      <c r="AC474" s="17">
        <v>0.17464193986607299</v>
      </c>
      <c r="AD474" s="17">
        <v>0.122106348708127</v>
      </c>
      <c r="AE474" s="17"/>
      <c r="AF474" s="17">
        <v>0.12937609153553301</v>
      </c>
      <c r="AG474" s="17">
        <v>0.15054620695774301</v>
      </c>
      <c r="AH474" s="17">
        <v>0.10952949795840999</v>
      </c>
      <c r="AI474" s="17">
        <v>0.13581985149056999</v>
      </c>
      <c r="AJ474" s="17">
        <v>0.124483246369713</v>
      </c>
      <c r="AK474" s="17">
        <v>0.111395018418648</v>
      </c>
      <c r="AL474" s="17"/>
      <c r="AM474" s="17">
        <v>0.123339012669341</v>
      </c>
      <c r="AN474" s="17">
        <v>0.116104188488427</v>
      </c>
      <c r="AO474" s="17">
        <v>0.141112969036611</v>
      </c>
      <c r="AP474" s="17">
        <v>0.117790489976954</v>
      </c>
      <c r="AQ474" s="17">
        <v>0.110273036995315</v>
      </c>
      <c r="AR474" s="17">
        <v>0.135277032349924</v>
      </c>
      <c r="AS474" s="17">
        <v>0.148907377156102</v>
      </c>
      <c r="AT474" s="17">
        <v>0.122751634680119</v>
      </c>
      <c r="AU474" s="17">
        <v>0.16687796313551101</v>
      </c>
      <c r="AV474" s="17">
        <v>0.15099482262262201</v>
      </c>
      <c r="AW474" s="17">
        <v>0.111409380432057</v>
      </c>
      <c r="AX474" s="17">
        <v>0.13698855320469999</v>
      </c>
      <c r="AY474" s="17">
        <v>0.12512650506892001</v>
      </c>
      <c r="AZ474" s="17">
        <v>0.170949834129244</v>
      </c>
      <c r="BA474" s="17">
        <v>0.18435084948295</v>
      </c>
      <c r="BB474" s="17">
        <v>0.13228623452417401</v>
      </c>
      <c r="BC474" s="17"/>
      <c r="BD474" s="17">
        <v>0.15397998326486501</v>
      </c>
      <c r="BE474" s="17">
        <v>0.102428956600495</v>
      </c>
      <c r="BF474" s="17">
        <v>0.117224389469073</v>
      </c>
      <c r="BG474" s="17"/>
      <c r="BH474" s="17">
        <v>0.12239079106836701</v>
      </c>
      <c r="BI474" s="17">
        <v>0.14278375963011</v>
      </c>
      <c r="BJ474" s="17">
        <v>0.13229940968600801</v>
      </c>
      <c r="BK474" s="17"/>
      <c r="BL474" s="17">
        <v>0.13815163325407701</v>
      </c>
      <c r="BM474" s="17">
        <v>0.147431161913221</v>
      </c>
      <c r="BN474" s="17">
        <v>0.118384557806195</v>
      </c>
      <c r="BO474" s="17"/>
      <c r="BP474" s="17">
        <v>0.10747696556823499</v>
      </c>
      <c r="BQ474" s="17">
        <v>0.11792590819809499</v>
      </c>
      <c r="BR474" s="17"/>
      <c r="BS474" s="17">
        <v>0.13950534472995199</v>
      </c>
      <c r="BT474" s="17">
        <v>0.10915833290700901</v>
      </c>
      <c r="BU474" s="17">
        <v>0.147544142423057</v>
      </c>
      <c r="BV474" s="17">
        <v>0.115024276269363</v>
      </c>
      <c r="BW474" s="17"/>
      <c r="BX474" s="17">
        <v>0.1487900827627</v>
      </c>
      <c r="BY474" s="17">
        <v>9.0538559736062396E-2</v>
      </c>
      <c r="BZ474" s="17">
        <v>0.125372314897781</v>
      </c>
      <c r="CA474" s="17"/>
      <c r="CB474" s="17">
        <v>0.104571548427839</v>
      </c>
      <c r="CC474" s="17">
        <v>0.13512366389595401</v>
      </c>
      <c r="CD474" s="17">
        <v>0.12998340268401201</v>
      </c>
      <c r="CE474" s="17">
        <v>0.10488530196212199</v>
      </c>
      <c r="CF474" s="17">
        <v>0.11185355698966599</v>
      </c>
      <c r="CG474" s="17">
        <v>0.167395309873276</v>
      </c>
      <c r="CH474" s="17"/>
      <c r="CI474" s="17">
        <v>0.13649873867072501</v>
      </c>
      <c r="CJ474" s="17">
        <v>0.122298940216178</v>
      </c>
      <c r="CK474" s="17">
        <v>0.15930834827728599</v>
      </c>
      <c r="CL474" s="17">
        <v>0.115977633864394</v>
      </c>
    </row>
    <row r="475" spans="2:90" x14ac:dyDescent="0.35">
      <c r="B475" t="s">
        <v>294</v>
      </c>
      <c r="C475" s="17">
        <v>2.5715122847218701E-2</v>
      </c>
      <c r="D475" s="17">
        <v>3.1225590394291E-2</v>
      </c>
      <c r="E475" s="17">
        <v>2.0112917534285499E-2</v>
      </c>
      <c r="F475" s="17"/>
      <c r="G475" s="17">
        <v>1.9469504935065999E-2</v>
      </c>
      <c r="H475" s="17">
        <v>1.42955294904602E-2</v>
      </c>
      <c r="I475" s="17">
        <v>2.4520301739918399E-2</v>
      </c>
      <c r="J475" s="17">
        <v>1.1221701283035001E-2</v>
      </c>
      <c r="K475" s="17">
        <v>3.67306985908488E-2</v>
      </c>
      <c r="L475" s="17">
        <v>3.1468977354560897E-2</v>
      </c>
      <c r="M475" s="17">
        <v>1.45169632982016E-2</v>
      </c>
      <c r="N475" s="17">
        <v>3.4012508194307803E-2</v>
      </c>
      <c r="O475" s="17">
        <v>4.2874922132868303E-2</v>
      </c>
      <c r="P475" s="17"/>
      <c r="Q475" s="17">
        <v>2.1951232028433999E-2</v>
      </c>
      <c r="R475" s="17">
        <v>3.5738507234038402E-2</v>
      </c>
      <c r="S475" s="17">
        <v>4.3822164033391703E-2</v>
      </c>
      <c r="T475" s="17">
        <v>2.4754157811354999E-2</v>
      </c>
      <c r="U475" s="17"/>
      <c r="V475" s="17">
        <v>2.4103862251444501E-2</v>
      </c>
      <c r="W475" s="17">
        <v>1.52034451496844E-2</v>
      </c>
      <c r="X475" s="17">
        <v>1.9812140538550401E-2</v>
      </c>
      <c r="Y475" s="17">
        <v>2.7614065958441701E-2</v>
      </c>
      <c r="Z475" s="17">
        <v>2.2561364955446198E-2</v>
      </c>
      <c r="AA475" s="17">
        <v>3.6006300838311397E-2</v>
      </c>
      <c r="AB475" s="17">
        <v>3.6453304794399899E-2</v>
      </c>
      <c r="AC475" s="17">
        <v>3.7069505298258497E-2</v>
      </c>
      <c r="AD475" s="17">
        <v>2.4877222070088301E-2</v>
      </c>
      <c r="AE475" s="17"/>
      <c r="AF475" s="17">
        <v>2.10852356951403E-2</v>
      </c>
      <c r="AG475" s="17">
        <v>2.34642316781437E-2</v>
      </c>
      <c r="AH475" s="17">
        <v>4.44691483020134E-2</v>
      </c>
      <c r="AI475" s="17">
        <v>1.9827291850886799E-2</v>
      </c>
      <c r="AJ475" s="17">
        <v>3.0267365253729198E-2</v>
      </c>
      <c r="AK475" s="17">
        <v>2.3136651017888199E-2</v>
      </c>
      <c r="AL475" s="17"/>
      <c r="AM475" s="17">
        <v>1.9194299012719102E-2</v>
      </c>
      <c r="AN475" s="17">
        <v>3.4493464549163598E-2</v>
      </c>
      <c r="AO475" s="17">
        <v>1.70805999972998E-2</v>
      </c>
      <c r="AP475" s="17">
        <v>3.7606147568971099E-2</v>
      </c>
      <c r="AQ475" s="17">
        <v>2.97716374770675E-2</v>
      </c>
      <c r="AR475" s="17">
        <v>2.8688266375754602E-2</v>
      </c>
      <c r="AS475" s="17">
        <v>3.9916337292818897E-2</v>
      </c>
      <c r="AT475" s="17">
        <v>2.08438992376619E-2</v>
      </c>
      <c r="AU475" s="17">
        <v>2.3091600633873999E-2</v>
      </c>
      <c r="AV475" s="17">
        <v>5.0901228852207298E-2</v>
      </c>
      <c r="AW475" s="17">
        <v>1.6710603003898799E-2</v>
      </c>
      <c r="AX475" s="17">
        <v>4.6828364819013701E-2</v>
      </c>
      <c r="AY475" s="17">
        <v>3.9056111444840502E-2</v>
      </c>
      <c r="AZ475" s="17">
        <v>2.1087926668398E-2</v>
      </c>
      <c r="BA475" s="17">
        <v>0</v>
      </c>
      <c r="BB475" s="17">
        <v>1.4507647565851701E-2</v>
      </c>
      <c r="BC475" s="17"/>
      <c r="BD475" s="17">
        <v>2.0172586644125499E-2</v>
      </c>
      <c r="BE475" s="17">
        <v>2.80801626309535E-2</v>
      </c>
      <c r="BF475" s="17">
        <v>2.70733422354009E-2</v>
      </c>
      <c r="BG475" s="17"/>
      <c r="BH475" s="17">
        <v>2.1493151470622401E-2</v>
      </c>
      <c r="BI475" s="17">
        <v>3.4472826870374403E-2</v>
      </c>
      <c r="BJ475" s="17">
        <v>2.40246793240637E-2</v>
      </c>
      <c r="BK475" s="17"/>
      <c r="BL475" s="17">
        <v>8.3609881564234295E-2</v>
      </c>
      <c r="BM475" s="17">
        <v>1.5932842923955401E-2</v>
      </c>
      <c r="BN475" s="17">
        <v>3.6448436058723201E-2</v>
      </c>
      <c r="BO475" s="17"/>
      <c r="BP475" s="17">
        <v>2.3278077165170399E-2</v>
      </c>
      <c r="BQ475" s="17">
        <v>3.1002918362280502E-2</v>
      </c>
      <c r="BR475" s="17"/>
      <c r="BS475" s="17">
        <v>3.0660410626138401E-2</v>
      </c>
      <c r="BT475" s="17">
        <v>1.85988528035817E-2</v>
      </c>
      <c r="BU475" s="17">
        <v>3.0999643301307798E-2</v>
      </c>
      <c r="BV475" s="17">
        <v>2.3824691316386499E-2</v>
      </c>
      <c r="BW475" s="17"/>
      <c r="BX475" s="17">
        <v>4.2069655814617198E-2</v>
      </c>
      <c r="BY475" s="17">
        <v>1.31883249762457E-2</v>
      </c>
      <c r="BZ475" s="17">
        <v>2.4864679838581899E-2</v>
      </c>
      <c r="CA475" s="17"/>
      <c r="CB475" s="17">
        <v>1.00027002280954E-2</v>
      </c>
      <c r="CC475" s="17">
        <v>1.46253248951673E-2</v>
      </c>
      <c r="CD475" s="17">
        <v>2.1248632389341701E-2</v>
      </c>
      <c r="CE475" s="17">
        <v>2.10714398762183E-2</v>
      </c>
      <c r="CF475" s="17">
        <v>2.7919765390776799E-2</v>
      </c>
      <c r="CG475" s="17">
        <v>6.7685553633221804E-2</v>
      </c>
      <c r="CH475" s="17"/>
      <c r="CI475" s="17">
        <v>4.04206119617651E-2</v>
      </c>
      <c r="CJ475" s="17">
        <v>1.50201380877849E-2</v>
      </c>
      <c r="CK475" s="17">
        <v>6.2687241209191405E-2</v>
      </c>
      <c r="CL475" s="17">
        <v>1.8882850039221199E-2</v>
      </c>
    </row>
    <row r="476" spans="2:90" x14ac:dyDescent="0.35">
      <c r="B476" t="s">
        <v>295</v>
      </c>
      <c r="C476" s="17">
        <v>1.8744075714725202E-2</v>
      </c>
      <c r="D476" s="17">
        <v>2.1022687493556499E-2</v>
      </c>
      <c r="E476" s="17">
        <v>1.6815874546035298E-2</v>
      </c>
      <c r="F476" s="17"/>
      <c r="G476" s="17">
        <v>8.6352939232561005E-3</v>
      </c>
      <c r="H476" s="17">
        <v>1.5973590072983601E-2</v>
      </c>
      <c r="I476" s="17">
        <v>3.4497689338401499E-2</v>
      </c>
      <c r="J476" s="17">
        <v>2.3923874405838399E-2</v>
      </c>
      <c r="K476" s="17">
        <v>2.5122563451893802E-3</v>
      </c>
      <c r="L476" s="17">
        <v>2.8102836758699599E-2</v>
      </c>
      <c r="M476" s="17">
        <v>1.9433439777384098E-2</v>
      </c>
      <c r="N476" s="17">
        <v>9.8624476336859404E-3</v>
      </c>
      <c r="O476" s="17">
        <v>2.56607466680434E-2</v>
      </c>
      <c r="P476" s="17"/>
      <c r="Q476" s="17">
        <v>1.8548082523761701E-2</v>
      </c>
      <c r="R476" s="17">
        <v>3.2147970046197002E-2</v>
      </c>
      <c r="S476" s="17">
        <v>3.1577604881160598E-2</v>
      </c>
      <c r="T476" s="17">
        <v>1.8247214856302402E-2</v>
      </c>
      <c r="U476" s="17"/>
      <c r="V476" s="17">
        <v>2.6683637280488299E-2</v>
      </c>
      <c r="W476" s="17">
        <v>9.5457475344482793E-3</v>
      </c>
      <c r="X476" s="17">
        <v>1.7670510236080399E-2</v>
      </c>
      <c r="Y476" s="17">
        <v>1.0010630279406499E-2</v>
      </c>
      <c r="Z476" s="17">
        <v>3.1725424798526601E-2</v>
      </c>
      <c r="AA476" s="17">
        <v>1.9027572514231601E-2</v>
      </c>
      <c r="AB476" s="17">
        <v>1.5497338659642101E-2</v>
      </c>
      <c r="AC476" s="17">
        <v>1.3348770086689001E-2</v>
      </c>
      <c r="AD476" s="17">
        <v>2.2456275606631101E-2</v>
      </c>
      <c r="AE476" s="17"/>
      <c r="AF476" s="17">
        <v>3.0030835473742402E-2</v>
      </c>
      <c r="AG476" s="17">
        <v>2.0052802728762701E-2</v>
      </c>
      <c r="AH476" s="17">
        <v>2.4990722887200601E-2</v>
      </c>
      <c r="AI476" s="17">
        <v>8.95683275766339E-3</v>
      </c>
      <c r="AJ476" s="17">
        <v>1.8046315692892102E-2</v>
      </c>
      <c r="AK476" s="17">
        <v>1.0391254736863999E-2</v>
      </c>
      <c r="AL476" s="17"/>
      <c r="AM476" s="17">
        <v>1.20592295339238E-2</v>
      </c>
      <c r="AN476" s="17">
        <v>2.00920962771577E-2</v>
      </c>
      <c r="AO476" s="17">
        <v>2.5562785460982802E-2</v>
      </c>
      <c r="AP476" s="17">
        <v>3.13360302007255E-2</v>
      </c>
      <c r="AQ476" s="17">
        <v>1.6040598635279599E-2</v>
      </c>
      <c r="AR476" s="17">
        <v>2.9170227164524901E-2</v>
      </c>
      <c r="AS476" s="17">
        <v>3.0546692938127899E-2</v>
      </c>
      <c r="AT476" s="17">
        <v>1.11588909635297E-2</v>
      </c>
      <c r="AU476" s="17">
        <v>1.5265657880107E-2</v>
      </c>
      <c r="AV476" s="17">
        <v>1.6025092587168999E-2</v>
      </c>
      <c r="AW476" s="17">
        <v>1.2097777401799599E-2</v>
      </c>
      <c r="AX476" s="17">
        <v>3.4637661778210302E-2</v>
      </c>
      <c r="AY476" s="17">
        <v>0</v>
      </c>
      <c r="AZ476" s="17">
        <v>0</v>
      </c>
      <c r="BA476" s="17">
        <v>1.4732476379522699E-2</v>
      </c>
      <c r="BB476" s="17">
        <v>1.6878732236971498E-2</v>
      </c>
      <c r="BC476" s="17"/>
      <c r="BD476" s="17">
        <v>1.5992288460135999E-2</v>
      </c>
      <c r="BE476" s="17">
        <v>1.53689959805155E-2</v>
      </c>
      <c r="BF476" s="17">
        <v>2.2818726495529799E-2</v>
      </c>
      <c r="BG476" s="17"/>
      <c r="BH476" s="17">
        <v>1.7403198330368401E-2</v>
      </c>
      <c r="BI476" s="17">
        <v>1.82031821712276E-2</v>
      </c>
      <c r="BJ476" s="17">
        <v>2.9505696091403199E-2</v>
      </c>
      <c r="BK476" s="17"/>
      <c r="BL476" s="17">
        <v>2.61314505245074E-2</v>
      </c>
      <c r="BM476" s="17">
        <v>1.1126401343494199E-2</v>
      </c>
      <c r="BN476" s="17">
        <v>8.9256309956687995E-3</v>
      </c>
      <c r="BO476" s="17"/>
      <c r="BP476" s="17">
        <v>2.3315576971064601E-2</v>
      </c>
      <c r="BQ476" s="17">
        <v>1.88477495140753E-2</v>
      </c>
      <c r="BR476" s="17"/>
      <c r="BS476" s="17">
        <v>1.63036552676936E-2</v>
      </c>
      <c r="BT476" s="17">
        <v>3.3307491788655101E-2</v>
      </c>
      <c r="BU476" s="17">
        <v>1.4474038061609301E-2</v>
      </c>
      <c r="BV476" s="17">
        <v>1.5255061844034501E-2</v>
      </c>
      <c r="BW476" s="17"/>
      <c r="BX476" s="17">
        <v>2.8119716252112299E-2</v>
      </c>
      <c r="BY476" s="17">
        <v>1.0652292030721299E-2</v>
      </c>
      <c r="BZ476" s="17">
        <v>1.8312487946593001E-2</v>
      </c>
      <c r="CA476" s="17"/>
      <c r="CB476" s="17">
        <v>1.3179735289598499E-2</v>
      </c>
      <c r="CC476" s="17">
        <v>4.8096971949288204E-3</v>
      </c>
      <c r="CD476" s="17">
        <v>2.1581239962245601E-2</v>
      </c>
      <c r="CE476" s="17">
        <v>1.3694988627593101E-2</v>
      </c>
      <c r="CF476" s="17">
        <v>2.2478832597015799E-2</v>
      </c>
      <c r="CG476" s="17">
        <v>4.0184286305588901E-2</v>
      </c>
      <c r="CH476" s="17"/>
      <c r="CI476" s="17">
        <v>1.3326055672031401E-2</v>
      </c>
      <c r="CJ476" s="17">
        <v>2.0399694618204501E-2</v>
      </c>
      <c r="CK476" s="17">
        <v>2.51333473564881E-2</v>
      </c>
      <c r="CL476" s="17">
        <v>1.72825277237381E-2</v>
      </c>
    </row>
    <row r="477" spans="2:90" x14ac:dyDescent="0.35">
      <c r="B477" t="s">
        <v>296</v>
      </c>
      <c r="C477" s="17">
        <v>9.3549683709170505E-3</v>
      </c>
      <c r="D477" s="17">
        <v>1.09502054673102E-2</v>
      </c>
      <c r="E477" s="17">
        <v>6.8072253301797404E-3</v>
      </c>
      <c r="F477" s="17"/>
      <c r="G477" s="17">
        <v>0</v>
      </c>
      <c r="H477" s="17">
        <v>1.5891729293516999E-2</v>
      </c>
      <c r="I477" s="17">
        <v>5.7850617764558902E-3</v>
      </c>
      <c r="J477" s="17">
        <v>2.7593821433022699E-2</v>
      </c>
      <c r="K477" s="17">
        <v>6.5645709415577602E-3</v>
      </c>
      <c r="L477" s="17">
        <v>4.9680352951116903E-3</v>
      </c>
      <c r="M477" s="17">
        <v>1.2482109612207999E-2</v>
      </c>
      <c r="N477" s="17">
        <v>2.7036520341646299E-3</v>
      </c>
      <c r="O477" s="17">
        <v>8.7750132720292601E-3</v>
      </c>
      <c r="P477" s="17"/>
      <c r="Q477" s="17">
        <v>1.4726303264346E-2</v>
      </c>
      <c r="R477" s="17">
        <v>0</v>
      </c>
      <c r="S477" s="17">
        <v>1.6734533684741901E-2</v>
      </c>
      <c r="T477" s="17">
        <v>8.5596838837916599E-3</v>
      </c>
      <c r="U477" s="17"/>
      <c r="V477" s="17">
        <v>5.1203461158059304E-3</v>
      </c>
      <c r="W477" s="17">
        <v>5.1739169428856504E-3</v>
      </c>
      <c r="X477" s="17">
        <v>5.3209594925638301E-3</v>
      </c>
      <c r="Y477" s="17">
        <v>1.2714789600922399E-2</v>
      </c>
      <c r="Z477" s="17">
        <v>1.9565176621706801E-2</v>
      </c>
      <c r="AA477" s="17">
        <v>1.9066885703092E-2</v>
      </c>
      <c r="AB477" s="17">
        <v>3.5879035993628202E-3</v>
      </c>
      <c r="AC477" s="17">
        <v>7.0041427960096103E-3</v>
      </c>
      <c r="AD477" s="17">
        <v>1.0109164040810499E-2</v>
      </c>
      <c r="AE477" s="17"/>
      <c r="AF477" s="17">
        <v>1.50614363907315E-2</v>
      </c>
      <c r="AG477" s="17">
        <v>1.0279766774783801E-2</v>
      </c>
      <c r="AH477" s="17">
        <v>5.3942282102966803E-3</v>
      </c>
      <c r="AI477" s="17">
        <v>2.3904689203028E-2</v>
      </c>
      <c r="AJ477" s="17">
        <v>9.4171685135918792E-3</v>
      </c>
      <c r="AK477" s="17">
        <v>3.9361719487817802E-3</v>
      </c>
      <c r="AL477" s="17"/>
      <c r="AM477" s="17">
        <v>8.3466643189139406E-3</v>
      </c>
      <c r="AN477" s="17">
        <v>1.3780667586889899E-2</v>
      </c>
      <c r="AO477" s="17">
        <v>1.0324807228221501E-2</v>
      </c>
      <c r="AP477" s="17">
        <v>2.3642396337031101E-3</v>
      </c>
      <c r="AQ477" s="17">
        <v>1.7485221450137E-3</v>
      </c>
      <c r="AR477" s="17">
        <v>1.18140542911959E-2</v>
      </c>
      <c r="AS477" s="17">
        <v>1.08241526260559E-2</v>
      </c>
      <c r="AT477" s="17">
        <v>1.4320300785243699E-2</v>
      </c>
      <c r="AU477" s="17">
        <v>8.5312624431500093E-3</v>
      </c>
      <c r="AV477" s="17">
        <v>1.8247947082745401E-2</v>
      </c>
      <c r="AW477" s="17">
        <v>1.07836537166872E-2</v>
      </c>
      <c r="AX477" s="17">
        <v>9.9871240840845206E-3</v>
      </c>
      <c r="AY477" s="17">
        <v>0</v>
      </c>
      <c r="AZ477" s="17">
        <v>1.9660907241032099E-2</v>
      </c>
      <c r="BA477" s="17">
        <v>0</v>
      </c>
      <c r="BB477" s="17">
        <v>1.60729989870326E-2</v>
      </c>
      <c r="BC477" s="17"/>
      <c r="BD477" s="17">
        <v>4.8105487232147299E-3</v>
      </c>
      <c r="BE477" s="17">
        <v>1.3715452354521099E-2</v>
      </c>
      <c r="BF477" s="17">
        <v>1.05482564585185E-2</v>
      </c>
      <c r="BG477" s="17"/>
      <c r="BH477" s="17">
        <v>8.4893624245629806E-3</v>
      </c>
      <c r="BI477" s="17">
        <v>9.3855685669561699E-3</v>
      </c>
      <c r="BJ477" s="17">
        <v>4.7005799066950904E-3</v>
      </c>
      <c r="BK477" s="17"/>
      <c r="BL477" s="17">
        <v>0</v>
      </c>
      <c r="BM477" s="17">
        <v>2.5166409745635099E-3</v>
      </c>
      <c r="BN477" s="17">
        <v>2.0936860943506601E-3</v>
      </c>
      <c r="BO477" s="17"/>
      <c r="BP477" s="17">
        <v>1.7289136590195101E-2</v>
      </c>
      <c r="BQ477" s="17">
        <v>7.8861730426122208E-3</v>
      </c>
      <c r="BR477" s="17"/>
      <c r="BS477" s="17">
        <v>8.1476875877565108E-3</v>
      </c>
      <c r="BT477" s="17">
        <v>1.2538700802433699E-2</v>
      </c>
      <c r="BU477" s="17">
        <v>1.47203644985478E-2</v>
      </c>
      <c r="BV477" s="17">
        <v>4.9016893516851401E-3</v>
      </c>
      <c r="BW477" s="17"/>
      <c r="BX477" s="17">
        <v>4.4015167111961396E-3</v>
      </c>
      <c r="BY477" s="17">
        <v>6.84176452859261E-3</v>
      </c>
      <c r="BZ477" s="17">
        <v>1.00001365271719E-2</v>
      </c>
      <c r="CA477" s="17"/>
      <c r="CB477" s="17">
        <v>7.7262429726266896E-3</v>
      </c>
      <c r="CC477" s="17">
        <v>5.20962928998632E-3</v>
      </c>
      <c r="CD477" s="17">
        <v>7.8298895427640208E-3</v>
      </c>
      <c r="CE477" s="17">
        <v>8.6751104437303699E-3</v>
      </c>
      <c r="CF477" s="17">
        <v>9.6681457242719995E-3</v>
      </c>
      <c r="CG477" s="17">
        <v>1.8936310422787799E-2</v>
      </c>
      <c r="CH477" s="17"/>
      <c r="CI477" s="17">
        <v>9.5540142850933808E-3</v>
      </c>
      <c r="CJ477" s="17">
        <v>4.2566132691402902E-3</v>
      </c>
      <c r="CK477" s="17">
        <v>1.6375610176348299E-2</v>
      </c>
      <c r="CL477" s="17">
        <v>1.0448562211904801E-2</v>
      </c>
    </row>
    <row r="478" spans="2:90" x14ac:dyDescent="0.35">
      <c r="B478" t="s">
        <v>297</v>
      </c>
      <c r="C478" s="17">
        <v>1.62153965364406E-2</v>
      </c>
      <c r="D478" s="17">
        <v>1.4717175715161601E-2</v>
      </c>
      <c r="E478" s="17">
        <v>1.8014988249480099E-2</v>
      </c>
      <c r="F478" s="17"/>
      <c r="G478" s="17">
        <v>1.64257735355035E-2</v>
      </c>
      <c r="H478" s="17">
        <v>2.3829841860711701E-2</v>
      </c>
      <c r="I478" s="17">
        <v>1.07216618317872E-2</v>
      </c>
      <c r="J478" s="17">
        <v>2.66468437209142E-2</v>
      </c>
      <c r="K478" s="17">
        <v>1.1729158561332701E-2</v>
      </c>
      <c r="L478" s="17">
        <v>8.5382203394814699E-3</v>
      </c>
      <c r="M478" s="17">
        <v>2.2489096965963198E-2</v>
      </c>
      <c r="N478" s="17">
        <v>1.2029609569724301E-2</v>
      </c>
      <c r="O478" s="17">
        <v>1.3968867741482699E-2</v>
      </c>
      <c r="P478" s="17"/>
      <c r="Q478" s="17">
        <v>1.8810415129806201E-2</v>
      </c>
      <c r="R478" s="17">
        <v>2.4309408600454298E-2</v>
      </c>
      <c r="S478" s="17">
        <v>1.2686997943756601E-2</v>
      </c>
      <c r="T478" s="17">
        <v>1.6173717971793299E-2</v>
      </c>
      <c r="U478" s="17"/>
      <c r="V478" s="17">
        <v>1.9158973150715599E-2</v>
      </c>
      <c r="W478" s="17">
        <v>8.2582295230602103E-3</v>
      </c>
      <c r="X478" s="17">
        <v>3.4511444596282199E-2</v>
      </c>
      <c r="Y478" s="17">
        <v>1.6171712208055199E-2</v>
      </c>
      <c r="Z478" s="17">
        <v>0</v>
      </c>
      <c r="AA478" s="17">
        <v>1.49741434444723E-2</v>
      </c>
      <c r="AB478" s="17">
        <v>2.3676306811570399E-2</v>
      </c>
      <c r="AC478" s="17">
        <v>3.40201631341783E-2</v>
      </c>
      <c r="AD478" s="17">
        <v>9.2438692234974706E-3</v>
      </c>
      <c r="AE478" s="17"/>
      <c r="AF478" s="17">
        <v>1.4358317986322E-2</v>
      </c>
      <c r="AG478" s="17">
        <v>2.2041150497969099E-2</v>
      </c>
      <c r="AH478" s="17">
        <v>3.0393487398731898E-2</v>
      </c>
      <c r="AI478" s="17">
        <v>3.5674827181445802E-2</v>
      </c>
      <c r="AJ478" s="17">
        <v>1.3252383123013E-2</v>
      </c>
      <c r="AK478" s="17">
        <v>9.5663672941055898E-3</v>
      </c>
      <c r="AL478" s="17"/>
      <c r="AM478" s="17">
        <v>3.5005055798646198E-2</v>
      </c>
      <c r="AN478" s="17">
        <v>3.5581472468943699E-2</v>
      </c>
      <c r="AO478" s="17">
        <v>2.31043703319537E-2</v>
      </c>
      <c r="AP478" s="17">
        <v>3.3331238540294697E-2</v>
      </c>
      <c r="AQ478" s="17">
        <v>2.09891169787416E-2</v>
      </c>
      <c r="AR478" s="17">
        <v>9.9769167066696904E-3</v>
      </c>
      <c r="AS478" s="17">
        <v>9.4428268270235899E-3</v>
      </c>
      <c r="AT478" s="17">
        <v>0</v>
      </c>
      <c r="AU478" s="17">
        <v>5.9265558874428501E-3</v>
      </c>
      <c r="AV478" s="17">
        <v>9.5135548033326509E-3</v>
      </c>
      <c r="AW478" s="17">
        <v>1.54280472662566E-2</v>
      </c>
      <c r="AX478" s="17">
        <v>0</v>
      </c>
      <c r="AY478" s="17">
        <v>8.9406837563680702E-3</v>
      </c>
      <c r="AZ478" s="17">
        <v>6.7920210888223198E-3</v>
      </c>
      <c r="BA478" s="17">
        <v>0</v>
      </c>
      <c r="BB478" s="17">
        <v>0</v>
      </c>
      <c r="BC478" s="17"/>
      <c r="BD478" s="17">
        <v>1.1463422583920401E-2</v>
      </c>
      <c r="BE478" s="17">
        <v>1.6404656489855E-2</v>
      </c>
      <c r="BF478" s="17">
        <v>2.0190877510996099E-2</v>
      </c>
      <c r="BG478" s="17"/>
      <c r="BH478" s="17">
        <v>1.44390439092356E-2</v>
      </c>
      <c r="BI478" s="17">
        <v>1.3075417154096E-2</v>
      </c>
      <c r="BJ478" s="17">
        <v>5.7573119621104098E-3</v>
      </c>
      <c r="BK478" s="17"/>
      <c r="BL478" s="17">
        <v>1.34283322005336E-2</v>
      </c>
      <c r="BM478" s="17">
        <v>2.67195112628942E-3</v>
      </c>
      <c r="BN478" s="17">
        <v>4.2774185253029902E-3</v>
      </c>
      <c r="BO478" s="17"/>
      <c r="BP478" s="17">
        <v>8.3597461728028497E-3</v>
      </c>
      <c r="BQ478" s="17">
        <v>2.0713282494794701E-2</v>
      </c>
      <c r="BR478" s="17"/>
      <c r="BS478" s="17">
        <v>2.3139629215948799E-2</v>
      </c>
      <c r="BT478" s="17">
        <v>1.8188842621927801E-2</v>
      </c>
      <c r="BU478" s="17">
        <v>8.1373085247361497E-3</v>
      </c>
      <c r="BV478" s="17">
        <v>1.37018311482756E-2</v>
      </c>
      <c r="BW478" s="17"/>
      <c r="BX478" s="17">
        <v>1.1796617797212401E-2</v>
      </c>
      <c r="BY478" s="17">
        <v>3.3854181197889903E-2</v>
      </c>
      <c r="BZ478" s="17">
        <v>1.5569249179559499E-2</v>
      </c>
      <c r="CA478" s="17"/>
      <c r="CB478" s="17">
        <v>1.8373982250230101E-2</v>
      </c>
      <c r="CC478" s="17">
        <v>1.0813961703535499E-2</v>
      </c>
      <c r="CD478" s="17">
        <v>2.2059753363471098E-2</v>
      </c>
      <c r="CE478" s="17">
        <v>2.2279144591627101E-3</v>
      </c>
      <c r="CF478" s="17">
        <v>1.3947804436978E-2</v>
      </c>
      <c r="CG478" s="17">
        <v>2.87493392651401E-2</v>
      </c>
      <c r="CH478" s="17"/>
      <c r="CI478" s="17">
        <v>2.4888707672126201E-2</v>
      </c>
      <c r="CJ478" s="17">
        <v>1.41837369033317E-2</v>
      </c>
      <c r="CK478" s="17">
        <v>2.1424854268555501E-2</v>
      </c>
      <c r="CL478" s="17">
        <v>1.40811839246874E-2</v>
      </c>
    </row>
    <row r="479" spans="2:90" x14ac:dyDescent="0.35">
      <c r="B479" t="s">
        <v>110</v>
      </c>
      <c r="C479" s="17">
        <v>8.1332454404349802E-2</v>
      </c>
      <c r="D479" s="17">
        <v>6.9246570718979203E-2</v>
      </c>
      <c r="E479" s="17">
        <v>9.3078337314209406E-2</v>
      </c>
      <c r="F479" s="17"/>
      <c r="G479" s="17">
        <v>0.10830718118129599</v>
      </c>
      <c r="H479" s="17">
        <v>0.13797944509020499</v>
      </c>
      <c r="I479" s="17">
        <v>9.6850763011948796E-2</v>
      </c>
      <c r="J479" s="17">
        <v>8.3624081579939905E-2</v>
      </c>
      <c r="K479" s="17">
        <v>6.1999602128180599E-2</v>
      </c>
      <c r="L479" s="17">
        <v>6.5954632879090605E-2</v>
      </c>
      <c r="M479" s="17">
        <v>4.5173003847584998E-2</v>
      </c>
      <c r="N479" s="17">
        <v>9.25237131253107E-2</v>
      </c>
      <c r="O479" s="17">
        <v>4.6267505731048597E-2</v>
      </c>
      <c r="P479" s="17"/>
      <c r="Q479" s="17">
        <v>6.1964667820127398E-2</v>
      </c>
      <c r="R479" s="17">
        <v>6.5790460681157806E-2</v>
      </c>
      <c r="S479" s="17">
        <v>8.7212238057497504E-2</v>
      </c>
      <c r="T479" s="17">
        <v>8.2505168399873693E-2</v>
      </c>
      <c r="U479" s="17"/>
      <c r="V479" s="17">
        <v>6.2017182830025497E-2</v>
      </c>
      <c r="W479" s="17">
        <v>9.4614335935356703E-2</v>
      </c>
      <c r="X479" s="17">
        <v>5.3183389374690103E-2</v>
      </c>
      <c r="Y479" s="17">
        <v>0.101849790948795</v>
      </c>
      <c r="Z479" s="17">
        <v>6.4131489984339596E-2</v>
      </c>
      <c r="AA479" s="17">
        <v>6.7249786653656801E-2</v>
      </c>
      <c r="AB479" s="17">
        <v>0.123145917301825</v>
      </c>
      <c r="AC479" s="17">
        <v>6.9713440703623397E-2</v>
      </c>
      <c r="AD479" s="17">
        <v>8.9335676720632001E-2</v>
      </c>
      <c r="AE479" s="17"/>
      <c r="AF479" s="17">
        <v>0.10138149526699</v>
      </c>
      <c r="AG479" s="17">
        <v>7.5170903160624497E-2</v>
      </c>
      <c r="AH479" s="17">
        <v>0.13407712387752599</v>
      </c>
      <c r="AI479" s="17">
        <v>6.35842973842244E-2</v>
      </c>
      <c r="AJ479" s="17">
        <v>7.0243525095538398E-2</v>
      </c>
      <c r="AK479" s="17">
        <v>6.6182594873636494E-2</v>
      </c>
      <c r="AL479" s="17"/>
      <c r="AM479" s="17">
        <v>0.11441101402671799</v>
      </c>
      <c r="AN479" s="17">
        <v>8.914265179026E-2</v>
      </c>
      <c r="AO479" s="17">
        <v>9.8463360120553206E-2</v>
      </c>
      <c r="AP479" s="17">
        <v>2.7374415476468201E-2</v>
      </c>
      <c r="AQ479" s="17">
        <v>3.7838585136669198E-2</v>
      </c>
      <c r="AR479" s="17">
        <v>2.0459519806784499E-2</v>
      </c>
      <c r="AS479" s="17">
        <v>8.2341224539413699E-2</v>
      </c>
      <c r="AT479" s="17">
        <v>0.11258624977403001</v>
      </c>
      <c r="AU479" s="17">
        <v>2.53112270187669E-2</v>
      </c>
      <c r="AV479" s="17">
        <v>7.1796543680277894E-2</v>
      </c>
      <c r="AW479" s="17">
        <v>6.4101381067577803E-2</v>
      </c>
      <c r="AX479" s="17">
        <v>4.1962919310710001E-2</v>
      </c>
      <c r="AY479" s="17">
        <v>6.1468776104045102E-2</v>
      </c>
      <c r="AZ479" s="17">
        <v>5.2836064635790297E-2</v>
      </c>
      <c r="BA479" s="17">
        <v>3.8936266028475497E-2</v>
      </c>
      <c r="BB479" s="17">
        <v>7.1974197533649795E-2</v>
      </c>
      <c r="BC479" s="17"/>
      <c r="BD479" s="17">
        <v>6.06842810758473E-2</v>
      </c>
      <c r="BE479" s="17">
        <v>0.12594343520423301</v>
      </c>
      <c r="BF479" s="17">
        <v>5.8508752788433697E-2</v>
      </c>
      <c r="BG479" s="17"/>
      <c r="BH479" s="17">
        <v>7.3946391659345606E-2</v>
      </c>
      <c r="BI479" s="17">
        <v>3.97297874385543E-2</v>
      </c>
      <c r="BJ479" s="17">
        <v>5.3263051488002498E-2</v>
      </c>
      <c r="BK479" s="17"/>
      <c r="BL479" s="17">
        <v>3.4565901500793701E-2</v>
      </c>
      <c r="BM479" s="17">
        <v>2.0633943377512402E-2</v>
      </c>
      <c r="BN479" s="17">
        <v>3.58631570216143E-2</v>
      </c>
      <c r="BO479" s="17"/>
      <c r="BP479" s="17">
        <v>7.1008610759684607E-2</v>
      </c>
      <c r="BQ479" s="17">
        <v>8.6932958414810899E-2</v>
      </c>
      <c r="BR479" s="17"/>
      <c r="BS479" s="17">
        <v>6.2469539357988699E-2</v>
      </c>
      <c r="BT479" s="17">
        <v>6.2152405128639801E-2</v>
      </c>
      <c r="BU479" s="17">
        <v>7.0526407216190801E-2</v>
      </c>
      <c r="BV479" s="17">
        <v>9.0617178087260705E-2</v>
      </c>
      <c r="BW479" s="17"/>
      <c r="BX479" s="17">
        <v>3.2974478420403998E-2</v>
      </c>
      <c r="BY479" s="17">
        <v>0.10205403223883899</v>
      </c>
      <c r="BZ479" s="17">
        <v>8.4849858172085499E-2</v>
      </c>
      <c r="CA479" s="17"/>
      <c r="CB479" s="17">
        <v>8.75178240811567E-2</v>
      </c>
      <c r="CC479" s="17">
        <v>5.72304063650289E-2</v>
      </c>
      <c r="CD479" s="17">
        <v>0.14273450710260599</v>
      </c>
      <c r="CE479" s="17">
        <v>7.1201275477786694E-2</v>
      </c>
      <c r="CF479" s="17">
        <v>1.8110327736247898E-2</v>
      </c>
      <c r="CG479" s="17">
        <v>7.5757461889171498E-2</v>
      </c>
      <c r="CH479" s="17"/>
      <c r="CI479" s="17">
        <v>0.10171768948771701</v>
      </c>
      <c r="CJ479" s="17">
        <v>5.8545267452200803E-2</v>
      </c>
      <c r="CK479" s="17">
        <v>0.13010007986976499</v>
      </c>
      <c r="CL479" s="17">
        <v>7.7218115386364E-2</v>
      </c>
    </row>
    <row r="480" spans="2:90" x14ac:dyDescent="0.35"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</row>
    <row r="481" spans="2:90" x14ac:dyDescent="0.35">
      <c r="B481" s="6" t="s">
        <v>300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</row>
    <row r="482" spans="2:90" x14ac:dyDescent="0.35">
      <c r="B482" s="24" t="s">
        <v>130</v>
      </c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</row>
    <row r="483" spans="2:90" x14ac:dyDescent="0.35">
      <c r="B483" t="s">
        <v>290</v>
      </c>
      <c r="C483" s="17">
        <v>6.3081512341503096E-2</v>
      </c>
      <c r="D483" s="17">
        <v>6.6039216087322994E-2</v>
      </c>
      <c r="E483" s="17">
        <v>6.1300684451768901E-2</v>
      </c>
      <c r="F483" s="17"/>
      <c r="G483" s="17">
        <v>3.0816171058509499E-2</v>
      </c>
      <c r="H483" s="17">
        <v>3.9998238246681202E-2</v>
      </c>
      <c r="I483" s="17">
        <v>8.1225411877787507E-2</v>
      </c>
      <c r="J483" s="17">
        <v>5.9921462929242303E-2</v>
      </c>
      <c r="K483" s="17">
        <v>5.7978579559860799E-2</v>
      </c>
      <c r="L483" s="17">
        <v>6.6615840267957693E-2</v>
      </c>
      <c r="M483" s="17">
        <v>7.1031230076610094E-2</v>
      </c>
      <c r="N483" s="17">
        <v>6.5694896416065393E-2</v>
      </c>
      <c r="O483" s="17">
        <v>9.0659708917491894E-2</v>
      </c>
      <c r="P483" s="17"/>
      <c r="Q483" s="17">
        <v>8.4975757885825995E-2</v>
      </c>
      <c r="R483" s="17">
        <v>9.7646976277311504E-2</v>
      </c>
      <c r="S483" s="17">
        <v>6.24781169975656E-2</v>
      </c>
      <c r="T483" s="17">
        <v>5.6995770269100202E-2</v>
      </c>
      <c r="U483" s="17"/>
      <c r="V483" s="17">
        <v>7.9499762757299294E-2</v>
      </c>
      <c r="W483" s="17">
        <v>3.7191599723878102E-2</v>
      </c>
      <c r="X483" s="17">
        <v>7.2270876322703598E-2</v>
      </c>
      <c r="Y483" s="17">
        <v>5.42324714741972E-2</v>
      </c>
      <c r="Z483" s="17">
        <v>5.4961186740647497E-2</v>
      </c>
      <c r="AA483" s="17">
        <v>0.11212262007747199</v>
      </c>
      <c r="AB483" s="17">
        <v>3.5316721312015201E-2</v>
      </c>
      <c r="AC483" s="17">
        <v>1.2536346445674799E-2</v>
      </c>
      <c r="AD483" s="17">
        <v>7.5777476226411802E-2</v>
      </c>
      <c r="AE483" s="17"/>
      <c r="AF483" s="17">
        <v>5.7442047611250997E-2</v>
      </c>
      <c r="AG483" s="17">
        <v>5.7299136979358303E-2</v>
      </c>
      <c r="AH483" s="17">
        <v>3.8779262956542201E-2</v>
      </c>
      <c r="AI483" s="17">
        <v>6.9867080085436906E-2</v>
      </c>
      <c r="AJ483" s="17">
        <v>5.4184021122617602E-2</v>
      </c>
      <c r="AK483" s="17">
        <v>8.1429241896158994E-2</v>
      </c>
      <c r="AL483" s="17"/>
      <c r="AM483" s="17">
        <v>7.0227123428889995E-2</v>
      </c>
      <c r="AN483" s="17">
        <v>8.3045265872011706E-2</v>
      </c>
      <c r="AO483" s="17">
        <v>7.5948984568173103E-2</v>
      </c>
      <c r="AP483" s="17">
        <v>3.83162776401113E-2</v>
      </c>
      <c r="AQ483" s="17">
        <v>9.2779886429448399E-2</v>
      </c>
      <c r="AR483" s="17">
        <v>5.4031041715818497E-2</v>
      </c>
      <c r="AS483" s="17">
        <v>6.6834391799186793E-2</v>
      </c>
      <c r="AT483" s="17">
        <v>4.7938019580197298E-2</v>
      </c>
      <c r="AU483" s="17">
        <v>3.9377573631243203E-2</v>
      </c>
      <c r="AV483" s="17">
        <v>5.2952882517556497E-2</v>
      </c>
      <c r="AW483" s="17">
        <v>6.1272877577425597E-2</v>
      </c>
      <c r="AX483" s="17">
        <v>8.1862845940136597E-2</v>
      </c>
      <c r="AY483" s="17">
        <v>0.118228362778215</v>
      </c>
      <c r="AZ483" s="17">
        <v>3.0094223163276201E-2</v>
      </c>
      <c r="BA483" s="17">
        <v>6.9614694042248806E-2</v>
      </c>
      <c r="BB483" s="17">
        <v>6.3946406524250807E-2</v>
      </c>
      <c r="BC483" s="17"/>
      <c r="BD483" s="17">
        <v>6.3915914110773894E-2</v>
      </c>
      <c r="BE483" s="17">
        <v>4.9580478033569297E-2</v>
      </c>
      <c r="BF483" s="17">
        <v>7.3217270661062997E-2</v>
      </c>
      <c r="BG483" s="17"/>
      <c r="BH483" s="17">
        <v>5.1487564451567602E-2</v>
      </c>
      <c r="BI483" s="17">
        <v>9.3343389460982806E-2</v>
      </c>
      <c r="BJ483" s="17">
        <v>8.6783091577768701E-2</v>
      </c>
      <c r="BK483" s="17"/>
      <c r="BL483" s="17">
        <v>7.1483378007764803E-2</v>
      </c>
      <c r="BM483" s="17">
        <v>6.65217756508934E-2</v>
      </c>
      <c r="BN483" s="17">
        <v>0.13322231561272399</v>
      </c>
      <c r="BO483" s="17"/>
      <c r="BP483" s="17">
        <v>5.0664598499959801E-2</v>
      </c>
      <c r="BQ483" s="17">
        <v>6.92688132796518E-2</v>
      </c>
      <c r="BR483" s="17"/>
      <c r="BS483" s="17">
        <v>7.3542846624649202E-2</v>
      </c>
      <c r="BT483" s="17">
        <v>5.9897916381111201E-2</v>
      </c>
      <c r="BU483" s="17">
        <v>6.5909133000828804E-2</v>
      </c>
      <c r="BV483" s="17">
        <v>5.9675856503996198E-2</v>
      </c>
      <c r="BW483" s="17"/>
      <c r="BX483" s="17">
        <v>5.0067266975403403E-2</v>
      </c>
      <c r="BY483" s="17">
        <v>2.2755654310974802E-2</v>
      </c>
      <c r="BZ483" s="17">
        <v>6.6848851081952806E-2</v>
      </c>
      <c r="CA483" s="17"/>
      <c r="CB483" s="17">
        <v>4.6248309214596897E-2</v>
      </c>
      <c r="CC483" s="17">
        <v>6.4356225205699599E-2</v>
      </c>
      <c r="CD483" s="17">
        <v>2.5048836630352001E-2</v>
      </c>
      <c r="CE483" s="17">
        <v>6.6143101606666893E-2</v>
      </c>
      <c r="CF483" s="17">
        <v>0.133354139299485</v>
      </c>
      <c r="CG483" s="17">
        <v>7.6008381683118603E-2</v>
      </c>
      <c r="CH483" s="17"/>
      <c r="CI483" s="17">
        <v>8.0951866125566693E-2</v>
      </c>
      <c r="CJ483" s="17">
        <v>6.4991508512353996E-2</v>
      </c>
      <c r="CK483" s="17">
        <v>5.9334791391462999E-2</v>
      </c>
      <c r="CL483" s="17">
        <v>5.8943075094768801E-2</v>
      </c>
    </row>
    <row r="484" spans="2:90" x14ac:dyDescent="0.35">
      <c r="B484" t="s">
        <v>291</v>
      </c>
      <c r="C484" s="17">
        <v>0.205397901240752</v>
      </c>
      <c r="D484" s="17">
        <v>0.19116744927416901</v>
      </c>
      <c r="E484" s="17">
        <v>0.221164862881299</v>
      </c>
      <c r="F484" s="17"/>
      <c r="G484" s="17">
        <v>0.18286861600856699</v>
      </c>
      <c r="H484" s="17">
        <v>0.173988226769311</v>
      </c>
      <c r="I484" s="17">
        <v>0.21608988319209299</v>
      </c>
      <c r="J484" s="17">
        <v>0.20660745335476999</v>
      </c>
      <c r="K484" s="17">
        <v>0.18937474142425301</v>
      </c>
      <c r="L484" s="17">
        <v>0.21229267486633499</v>
      </c>
      <c r="M484" s="17">
        <v>0.24306922564634501</v>
      </c>
      <c r="N484" s="17">
        <v>0.199627648794174</v>
      </c>
      <c r="O484" s="17">
        <v>0.22073283063528201</v>
      </c>
      <c r="P484" s="17"/>
      <c r="Q484" s="17">
        <v>0.229990227117401</v>
      </c>
      <c r="R484" s="17">
        <v>0.28924648645109002</v>
      </c>
      <c r="S484" s="17">
        <v>0.189624728903215</v>
      </c>
      <c r="T484" s="17">
        <v>0.19699464959557</v>
      </c>
      <c r="U484" s="17"/>
      <c r="V484" s="17">
        <v>0.23691600246804301</v>
      </c>
      <c r="W484" s="17">
        <v>0.20540794244836499</v>
      </c>
      <c r="X484" s="17">
        <v>0.21632594621207399</v>
      </c>
      <c r="Y484" s="17">
        <v>0.197445048633731</v>
      </c>
      <c r="Z484" s="17">
        <v>0.18537463245453301</v>
      </c>
      <c r="AA484" s="17">
        <v>0.200467008721434</v>
      </c>
      <c r="AB484" s="17">
        <v>0.20488871027538</v>
      </c>
      <c r="AC484" s="17">
        <v>0.19151884315605699</v>
      </c>
      <c r="AD484" s="17">
        <v>0.18735250734758899</v>
      </c>
      <c r="AE484" s="17"/>
      <c r="AF484" s="17">
        <v>0.21460013428340699</v>
      </c>
      <c r="AG484" s="17">
        <v>0.176704027754334</v>
      </c>
      <c r="AH484" s="17">
        <v>0.188752936969276</v>
      </c>
      <c r="AI484" s="17">
        <v>0.205565679882944</v>
      </c>
      <c r="AJ484" s="17">
        <v>0.21004646156158199</v>
      </c>
      <c r="AK484" s="17">
        <v>0.217032637905472</v>
      </c>
      <c r="AL484" s="17"/>
      <c r="AM484" s="17">
        <v>0.160079945538074</v>
      </c>
      <c r="AN484" s="17">
        <v>0.258629638627208</v>
      </c>
      <c r="AO484" s="17">
        <v>0.212401229539603</v>
      </c>
      <c r="AP484" s="17">
        <v>0.256209148792166</v>
      </c>
      <c r="AQ484" s="17">
        <v>0.22382086815197899</v>
      </c>
      <c r="AR484" s="17">
        <v>0.20412540380386299</v>
      </c>
      <c r="AS484" s="17">
        <v>0.197146422848643</v>
      </c>
      <c r="AT484" s="17">
        <v>0.17218499078024899</v>
      </c>
      <c r="AU484" s="17">
        <v>0.195561869926938</v>
      </c>
      <c r="AV484" s="17">
        <v>0.15791359869937099</v>
      </c>
      <c r="AW484" s="17">
        <v>0.25404027136150797</v>
      </c>
      <c r="AX484" s="17">
        <v>0.199825114454797</v>
      </c>
      <c r="AY484" s="17">
        <v>0.220268522025477</v>
      </c>
      <c r="AZ484" s="17">
        <v>0.209814311096408</v>
      </c>
      <c r="BA484" s="17">
        <v>0.25037988257286897</v>
      </c>
      <c r="BB484" s="17">
        <v>0.17567057518792001</v>
      </c>
      <c r="BC484" s="17"/>
      <c r="BD484" s="17">
        <v>0.207103753096291</v>
      </c>
      <c r="BE484" s="17">
        <v>0.17918230213612801</v>
      </c>
      <c r="BF484" s="17">
        <v>0.225737681109862</v>
      </c>
      <c r="BG484" s="17"/>
      <c r="BH484" s="17">
        <v>0.20385306239232601</v>
      </c>
      <c r="BI484" s="17">
        <v>0.22284173285252701</v>
      </c>
      <c r="BJ484" s="17">
        <v>0.225791670768755</v>
      </c>
      <c r="BK484" s="17"/>
      <c r="BL484" s="17">
        <v>0.16116625272770599</v>
      </c>
      <c r="BM484" s="17">
        <v>0.23405102883989701</v>
      </c>
      <c r="BN484" s="17">
        <v>0.24890496090490299</v>
      </c>
      <c r="BO484" s="17"/>
      <c r="BP484" s="17">
        <v>0.19590111546401701</v>
      </c>
      <c r="BQ484" s="17">
        <v>0.20268925097412099</v>
      </c>
      <c r="BR484" s="17"/>
      <c r="BS484" s="17">
        <v>0.20446376954771101</v>
      </c>
      <c r="BT484" s="17">
        <v>0.22556941487874901</v>
      </c>
      <c r="BU484" s="17">
        <v>0.209522055727768</v>
      </c>
      <c r="BV484" s="17">
        <v>0.199945570240468</v>
      </c>
      <c r="BW484" s="17"/>
      <c r="BX484" s="17">
        <v>0.20522981277618099</v>
      </c>
      <c r="BY484" s="17">
        <v>0.18103092888269501</v>
      </c>
      <c r="BZ484" s="17">
        <v>0.206911911921287</v>
      </c>
      <c r="CA484" s="17"/>
      <c r="CB484" s="17">
        <v>0.22247186689281701</v>
      </c>
      <c r="CC484" s="17">
        <v>0.24903765608883199</v>
      </c>
      <c r="CD484" s="17">
        <v>0.147642474603178</v>
      </c>
      <c r="CE484" s="17">
        <v>0.20044090666325701</v>
      </c>
      <c r="CF484" s="17">
        <v>0.26058836509099298</v>
      </c>
      <c r="CG484" s="17">
        <v>0.17785778623450199</v>
      </c>
      <c r="CH484" s="17"/>
      <c r="CI484" s="17">
        <v>0.160159015552122</v>
      </c>
      <c r="CJ484" s="17">
        <v>0.227366084841467</v>
      </c>
      <c r="CK484" s="17">
        <v>0.17935531306293401</v>
      </c>
      <c r="CL484" s="17">
        <v>0.209522496683445</v>
      </c>
    </row>
    <row r="485" spans="2:90" x14ac:dyDescent="0.35">
      <c r="B485" t="s">
        <v>292</v>
      </c>
      <c r="C485" s="17">
        <v>0.171548633207527</v>
      </c>
      <c r="D485" s="17">
        <v>0.16445344823563199</v>
      </c>
      <c r="E485" s="17">
        <v>0.17589178091280899</v>
      </c>
      <c r="F485" s="17"/>
      <c r="G485" s="17">
        <v>0.17518716225782599</v>
      </c>
      <c r="H485" s="17">
        <v>0.15160071612145601</v>
      </c>
      <c r="I485" s="17">
        <v>0.15193742822987999</v>
      </c>
      <c r="J485" s="17">
        <v>0.15767706945122201</v>
      </c>
      <c r="K485" s="17">
        <v>0.18797967609858701</v>
      </c>
      <c r="L485" s="17">
        <v>0.195583931757597</v>
      </c>
      <c r="M485" s="17">
        <v>0.15492592381012599</v>
      </c>
      <c r="N485" s="17">
        <v>0.16718034915642899</v>
      </c>
      <c r="O485" s="17">
        <v>0.19863497302664199</v>
      </c>
      <c r="P485" s="17"/>
      <c r="Q485" s="17">
        <v>0.17609007448511199</v>
      </c>
      <c r="R485" s="17">
        <v>0.21086999751212299</v>
      </c>
      <c r="S485" s="17">
        <v>0.21074167043591399</v>
      </c>
      <c r="T485" s="17">
        <v>0.16853115165864399</v>
      </c>
      <c r="U485" s="17"/>
      <c r="V485" s="17">
        <v>0.17236461365729999</v>
      </c>
      <c r="W485" s="17">
        <v>0.16414845152882299</v>
      </c>
      <c r="X485" s="17">
        <v>0.206193537033835</v>
      </c>
      <c r="Y485" s="17">
        <v>0.20889388870949699</v>
      </c>
      <c r="Z485" s="17">
        <v>0.199621179580313</v>
      </c>
      <c r="AA485" s="17">
        <v>0.172203551452038</v>
      </c>
      <c r="AB485" s="17">
        <v>0.131335134044376</v>
      </c>
      <c r="AC485" s="17">
        <v>0.142321034777003</v>
      </c>
      <c r="AD485" s="17">
        <v>0.14540589807399101</v>
      </c>
      <c r="AE485" s="17"/>
      <c r="AF485" s="17">
        <v>0.16187641339966</v>
      </c>
      <c r="AG485" s="17">
        <v>0.174927402766479</v>
      </c>
      <c r="AH485" s="17">
        <v>0.14765082171473701</v>
      </c>
      <c r="AI485" s="17">
        <v>0.16113010278529699</v>
      </c>
      <c r="AJ485" s="17">
        <v>0.15264436597723599</v>
      </c>
      <c r="AK485" s="17">
        <v>0.19625757289024201</v>
      </c>
      <c r="AL485" s="17"/>
      <c r="AM485" s="17">
        <v>0.17896022271055401</v>
      </c>
      <c r="AN485" s="17">
        <v>0.163634652942965</v>
      </c>
      <c r="AO485" s="17">
        <v>0.16157753064119901</v>
      </c>
      <c r="AP485" s="17">
        <v>0.178321934455444</v>
      </c>
      <c r="AQ485" s="17">
        <v>0.20137896458078999</v>
      </c>
      <c r="AR485" s="17">
        <v>0.255936764576011</v>
      </c>
      <c r="AS485" s="17">
        <v>0.17328568405500899</v>
      </c>
      <c r="AT485" s="17">
        <v>0.161825770218186</v>
      </c>
      <c r="AU485" s="17">
        <v>0.177333634806708</v>
      </c>
      <c r="AV485" s="17">
        <v>0.13248958306925501</v>
      </c>
      <c r="AW485" s="17">
        <v>0.147999076680775</v>
      </c>
      <c r="AX485" s="17">
        <v>0.16910309437957799</v>
      </c>
      <c r="AY485" s="17">
        <v>0.14768410839009999</v>
      </c>
      <c r="AZ485" s="17">
        <v>0.17551501170205799</v>
      </c>
      <c r="BA485" s="17">
        <v>0.154995854709185</v>
      </c>
      <c r="BB485" s="17">
        <v>0.142188248165036</v>
      </c>
      <c r="BC485" s="17"/>
      <c r="BD485" s="17">
        <v>0.16669963022260301</v>
      </c>
      <c r="BE485" s="17">
        <v>0.16385235101066201</v>
      </c>
      <c r="BF485" s="17">
        <v>0.17970336519706401</v>
      </c>
      <c r="BG485" s="17"/>
      <c r="BH485" s="17">
        <v>0.17281083774916101</v>
      </c>
      <c r="BI485" s="17">
        <v>0.19284036424141801</v>
      </c>
      <c r="BJ485" s="17">
        <v>0.17495270231350701</v>
      </c>
      <c r="BK485" s="17"/>
      <c r="BL485" s="17">
        <v>0.21501801634579401</v>
      </c>
      <c r="BM485" s="17">
        <v>0.184831142490821</v>
      </c>
      <c r="BN485" s="17">
        <v>0.18333675253106901</v>
      </c>
      <c r="BO485" s="17"/>
      <c r="BP485" s="17">
        <v>0.186815764206161</v>
      </c>
      <c r="BQ485" s="17">
        <v>0.17055161517411699</v>
      </c>
      <c r="BR485" s="17"/>
      <c r="BS485" s="17">
        <v>0.16070781690331301</v>
      </c>
      <c r="BT485" s="17">
        <v>0.16813063485034299</v>
      </c>
      <c r="BU485" s="17">
        <v>0.163968653688187</v>
      </c>
      <c r="BV485" s="17">
        <v>0.180933834452912</v>
      </c>
      <c r="BW485" s="17"/>
      <c r="BX485" s="17">
        <v>0.172791262936724</v>
      </c>
      <c r="BY485" s="17">
        <v>0.14977651885068199</v>
      </c>
      <c r="BZ485" s="17">
        <v>0.17276343129985999</v>
      </c>
      <c r="CA485" s="17"/>
      <c r="CB485" s="17">
        <v>0.177694917173982</v>
      </c>
      <c r="CC485" s="17">
        <v>0.17606600211228299</v>
      </c>
      <c r="CD485" s="17">
        <v>0.155996309336561</v>
      </c>
      <c r="CE485" s="17">
        <v>0.19126198872640299</v>
      </c>
      <c r="CF485" s="17">
        <v>0.15430728377814601</v>
      </c>
      <c r="CG485" s="17">
        <v>0.174144468830289</v>
      </c>
      <c r="CH485" s="17"/>
      <c r="CI485" s="17">
        <v>0.17566327398724699</v>
      </c>
      <c r="CJ485" s="17">
        <v>0.16787239571420301</v>
      </c>
      <c r="CK485" s="17">
        <v>0.156907419599606</v>
      </c>
      <c r="CL485" s="17">
        <v>0.176690730136357</v>
      </c>
    </row>
    <row r="486" spans="2:90" x14ac:dyDescent="0.35">
      <c r="B486" t="s">
        <v>293</v>
      </c>
      <c r="C486" s="17">
        <v>0.251799011079609</v>
      </c>
      <c r="D486" s="17">
        <v>0.259182641804312</v>
      </c>
      <c r="E486" s="17">
        <v>0.24661459268002001</v>
      </c>
      <c r="F486" s="17"/>
      <c r="G486" s="17">
        <v>0.27821610550856302</v>
      </c>
      <c r="H486" s="17">
        <v>0.23404368109811899</v>
      </c>
      <c r="I486" s="17">
        <v>0.22082255768141101</v>
      </c>
      <c r="J486" s="17">
        <v>0.235066096661565</v>
      </c>
      <c r="K486" s="17">
        <v>0.268911085483376</v>
      </c>
      <c r="L486" s="17">
        <v>0.240681228957173</v>
      </c>
      <c r="M486" s="17">
        <v>0.28439669793905398</v>
      </c>
      <c r="N486" s="17">
        <v>0.27701900348185399</v>
      </c>
      <c r="O486" s="17">
        <v>0.22536064806348499</v>
      </c>
      <c r="P486" s="17"/>
      <c r="Q486" s="17">
        <v>0.235780207689684</v>
      </c>
      <c r="R486" s="17">
        <v>0.156313832323485</v>
      </c>
      <c r="S486" s="17">
        <v>0.24473155805337199</v>
      </c>
      <c r="T486" s="17">
        <v>0.26079932149773</v>
      </c>
      <c r="U486" s="17"/>
      <c r="V486" s="17">
        <v>0.26225191810570597</v>
      </c>
      <c r="W486" s="17">
        <v>0.26153868462984903</v>
      </c>
      <c r="X486" s="17">
        <v>0.217362770472772</v>
      </c>
      <c r="Y486" s="17">
        <v>0.24612822889825001</v>
      </c>
      <c r="Z486" s="17">
        <v>0.24407709470188599</v>
      </c>
      <c r="AA486" s="17">
        <v>0.21900840047223</v>
      </c>
      <c r="AB486" s="17">
        <v>0.27928689479274799</v>
      </c>
      <c r="AC486" s="17">
        <v>0.31684368797872298</v>
      </c>
      <c r="AD486" s="17">
        <v>0.24768587265008801</v>
      </c>
      <c r="AE486" s="17"/>
      <c r="AF486" s="17">
        <v>0.23614000465552101</v>
      </c>
      <c r="AG486" s="17">
        <v>0.28060695682262798</v>
      </c>
      <c r="AH486" s="17">
        <v>0.23546518790545601</v>
      </c>
      <c r="AI486" s="17">
        <v>0.203685371419114</v>
      </c>
      <c r="AJ486" s="17">
        <v>0.26811966328544901</v>
      </c>
      <c r="AK486" s="17">
        <v>0.246725377378575</v>
      </c>
      <c r="AL486" s="17"/>
      <c r="AM486" s="17">
        <v>0.27422012901716902</v>
      </c>
      <c r="AN486" s="17">
        <v>0.20328040949123999</v>
      </c>
      <c r="AO486" s="17">
        <v>0.243970982524983</v>
      </c>
      <c r="AP486" s="17">
        <v>0.27573767486581702</v>
      </c>
      <c r="AQ486" s="17">
        <v>0.250569546168595</v>
      </c>
      <c r="AR486" s="17">
        <v>0.27309487381633901</v>
      </c>
      <c r="AS486" s="17">
        <v>0.203795327984616</v>
      </c>
      <c r="AT486" s="17">
        <v>0.26517639004459698</v>
      </c>
      <c r="AU486" s="17">
        <v>0.29297637058699799</v>
      </c>
      <c r="AV486" s="17">
        <v>0.24888735069829801</v>
      </c>
      <c r="AW486" s="17">
        <v>0.260371295024799</v>
      </c>
      <c r="AX486" s="17">
        <v>0.24781360162551599</v>
      </c>
      <c r="AY486" s="17">
        <v>0.24144437179498399</v>
      </c>
      <c r="AZ486" s="17">
        <v>0.32335747329190601</v>
      </c>
      <c r="BA486" s="17">
        <v>0.20729102455670001</v>
      </c>
      <c r="BB486" s="17">
        <v>0.30773654352542201</v>
      </c>
      <c r="BC486" s="17"/>
      <c r="BD486" s="17">
        <v>0.268796163902421</v>
      </c>
      <c r="BE486" s="17">
        <v>0.25301288634348601</v>
      </c>
      <c r="BF486" s="17">
        <v>0.24462549129483299</v>
      </c>
      <c r="BG486" s="17"/>
      <c r="BH486" s="17">
        <v>0.262676237682471</v>
      </c>
      <c r="BI486" s="17">
        <v>0.24787884603309099</v>
      </c>
      <c r="BJ486" s="17">
        <v>0.247916878887144</v>
      </c>
      <c r="BK486" s="17"/>
      <c r="BL486" s="17">
        <v>0.32340209843295697</v>
      </c>
      <c r="BM486" s="17">
        <v>0.293865303437439</v>
      </c>
      <c r="BN486" s="17">
        <v>0.21007128034325701</v>
      </c>
      <c r="BO486" s="17"/>
      <c r="BP486" s="17">
        <v>0.268748503783726</v>
      </c>
      <c r="BQ486" s="17">
        <v>0.24344285686217401</v>
      </c>
      <c r="BR486" s="17"/>
      <c r="BS486" s="17">
        <v>0.25466722559722399</v>
      </c>
      <c r="BT486" s="17">
        <v>0.24075668759103999</v>
      </c>
      <c r="BU486" s="17">
        <v>0.29400937418853601</v>
      </c>
      <c r="BV486" s="17">
        <v>0.240982969033702</v>
      </c>
      <c r="BW486" s="17"/>
      <c r="BX486" s="17">
        <v>0.31138561392863101</v>
      </c>
      <c r="BY486" s="17">
        <v>0.26119132837572101</v>
      </c>
      <c r="BZ486" s="17">
        <v>0.24531869554979099</v>
      </c>
      <c r="CA486" s="17"/>
      <c r="CB486" s="17">
        <v>0.24772300894219801</v>
      </c>
      <c r="CC486" s="17">
        <v>0.23693966090809601</v>
      </c>
      <c r="CD486" s="17">
        <v>0.27333650783303798</v>
      </c>
      <c r="CE486" s="17">
        <v>0.28545983389732799</v>
      </c>
      <c r="CF486" s="17">
        <v>0.23089923458874201</v>
      </c>
      <c r="CG486" s="17">
        <v>0.22261875716739499</v>
      </c>
      <c r="CH486" s="17"/>
      <c r="CI486" s="17">
        <v>0.26441959195055698</v>
      </c>
      <c r="CJ486" s="17">
        <v>0.26727605207143201</v>
      </c>
      <c r="CK486" s="17">
        <v>0.243893741083168</v>
      </c>
      <c r="CL486" s="17">
        <v>0.241943618790532</v>
      </c>
    </row>
    <row r="487" spans="2:90" x14ac:dyDescent="0.35">
      <c r="B487" t="s">
        <v>294</v>
      </c>
      <c r="C487" s="17">
        <v>6.6727595857424396E-2</v>
      </c>
      <c r="D487" s="17">
        <v>7.9272884783893702E-2</v>
      </c>
      <c r="E487" s="17">
        <v>5.35183857235218E-2</v>
      </c>
      <c r="F487" s="17"/>
      <c r="G487" s="17">
        <v>6.9985378554059202E-2</v>
      </c>
      <c r="H487" s="17">
        <v>5.3172018983304099E-2</v>
      </c>
      <c r="I487" s="17">
        <v>6.5240426669150905E-2</v>
      </c>
      <c r="J487" s="17">
        <v>6.4805218549923702E-2</v>
      </c>
      <c r="K487" s="17">
        <v>9.2787700513809704E-2</v>
      </c>
      <c r="L487" s="17">
        <v>6.4054613672111099E-2</v>
      </c>
      <c r="M487" s="17">
        <v>4.3106189634723298E-2</v>
      </c>
      <c r="N487" s="17">
        <v>7.5765957565922401E-2</v>
      </c>
      <c r="O487" s="17">
        <v>7.1879532746924796E-2</v>
      </c>
      <c r="P487" s="17"/>
      <c r="Q487" s="17">
        <v>6.6099925202081994E-2</v>
      </c>
      <c r="R487" s="17">
        <v>5.7988615718270901E-2</v>
      </c>
      <c r="S487" s="17">
        <v>6.1860347111624303E-2</v>
      </c>
      <c r="T487" s="17">
        <v>6.84460294293808E-2</v>
      </c>
      <c r="U487" s="17"/>
      <c r="V487" s="17">
        <v>4.6733112614127797E-2</v>
      </c>
      <c r="W487" s="17">
        <v>9.2351125161626593E-2</v>
      </c>
      <c r="X487" s="17">
        <v>4.6365142642479602E-2</v>
      </c>
      <c r="Y487" s="17">
        <v>5.5951108724380798E-2</v>
      </c>
      <c r="Z487" s="17">
        <v>7.3849897114871596E-2</v>
      </c>
      <c r="AA487" s="17">
        <v>6.5763133055065107E-2</v>
      </c>
      <c r="AB487" s="17">
        <v>5.3572662451966097E-2</v>
      </c>
      <c r="AC487" s="17">
        <v>9.0578177666227097E-2</v>
      </c>
      <c r="AD487" s="17">
        <v>8.2725941589873203E-2</v>
      </c>
      <c r="AE487" s="17"/>
      <c r="AF487" s="17">
        <v>7.3713796957653205E-2</v>
      </c>
      <c r="AG487" s="17">
        <v>7.0872336135363201E-2</v>
      </c>
      <c r="AH487" s="17">
        <v>5.6979850277444302E-2</v>
      </c>
      <c r="AI487" s="17">
        <v>5.0753193749552297E-2</v>
      </c>
      <c r="AJ487" s="17">
        <v>7.6044571556375701E-2</v>
      </c>
      <c r="AK487" s="17">
        <v>5.8846665580705101E-2</v>
      </c>
      <c r="AL487" s="17"/>
      <c r="AM487" s="17">
        <v>2.8762692961778101E-2</v>
      </c>
      <c r="AN487" s="17">
        <v>4.4505906913900703E-2</v>
      </c>
      <c r="AO487" s="17">
        <v>8.7677742633830505E-2</v>
      </c>
      <c r="AP487" s="17">
        <v>6.4776696606858294E-2</v>
      </c>
      <c r="AQ487" s="17">
        <v>5.8230402756275799E-2</v>
      </c>
      <c r="AR487" s="17">
        <v>3.3292040771476801E-2</v>
      </c>
      <c r="AS487" s="17">
        <v>6.5449458230221094E-2</v>
      </c>
      <c r="AT487" s="17">
        <v>7.7451245587927098E-2</v>
      </c>
      <c r="AU487" s="17">
        <v>6.4448465993051401E-2</v>
      </c>
      <c r="AV487" s="17">
        <v>7.4331120546989995E-2</v>
      </c>
      <c r="AW487" s="17">
        <v>7.7896282137834102E-2</v>
      </c>
      <c r="AX487" s="17">
        <v>8.1205222129589805E-2</v>
      </c>
      <c r="AY487" s="17">
        <v>8.4650177060890897E-2</v>
      </c>
      <c r="AZ487" s="17">
        <v>0.123854819291047</v>
      </c>
      <c r="BA487" s="17">
        <v>0.16124042632045199</v>
      </c>
      <c r="BB487" s="17">
        <v>5.75921361970426E-2</v>
      </c>
      <c r="BC487" s="17"/>
      <c r="BD487" s="17">
        <v>8.4494416674152306E-2</v>
      </c>
      <c r="BE487" s="17">
        <v>6.55174838839091E-2</v>
      </c>
      <c r="BF487" s="17">
        <v>5.1417279762395199E-2</v>
      </c>
      <c r="BG487" s="17"/>
      <c r="BH487" s="17">
        <v>6.6968286560355306E-2</v>
      </c>
      <c r="BI487" s="17">
        <v>4.9393464197545103E-2</v>
      </c>
      <c r="BJ487" s="17">
        <v>8.2135881400226998E-2</v>
      </c>
      <c r="BK487" s="17"/>
      <c r="BL487" s="17">
        <v>4.8214094734004703E-2</v>
      </c>
      <c r="BM487" s="17">
        <v>5.1008487535669E-2</v>
      </c>
      <c r="BN487" s="17">
        <v>8.6767106391013898E-2</v>
      </c>
      <c r="BO487" s="17"/>
      <c r="BP487" s="17">
        <v>6.2578631835706999E-2</v>
      </c>
      <c r="BQ487" s="17">
        <v>6.4497679027320301E-2</v>
      </c>
      <c r="BR487" s="17"/>
      <c r="BS487" s="17">
        <v>8.4397091235382499E-2</v>
      </c>
      <c r="BT487" s="17">
        <v>7.3067795572871602E-2</v>
      </c>
      <c r="BU487" s="17">
        <v>6.7606428390421899E-2</v>
      </c>
      <c r="BV487" s="17">
        <v>5.7538816999710897E-2</v>
      </c>
      <c r="BW487" s="17"/>
      <c r="BX487" s="17">
        <v>6.8115167605385205E-2</v>
      </c>
      <c r="BY487" s="17">
        <v>8.8954118320042602E-2</v>
      </c>
      <c r="BZ487" s="17">
        <v>6.5224304158848806E-2</v>
      </c>
      <c r="CA487" s="17"/>
      <c r="CB487" s="17">
        <v>4.0047371695635103E-2</v>
      </c>
      <c r="CC487" s="17">
        <v>5.6555409252573602E-2</v>
      </c>
      <c r="CD487" s="17">
        <v>6.4911162822690702E-2</v>
      </c>
      <c r="CE487" s="17">
        <v>5.6140425021089797E-2</v>
      </c>
      <c r="CF487" s="17">
        <v>6.3391631582438698E-2</v>
      </c>
      <c r="CG487" s="17">
        <v>0.12823340835570199</v>
      </c>
      <c r="CH487" s="17"/>
      <c r="CI487" s="17">
        <v>5.7457311682571302E-2</v>
      </c>
      <c r="CJ487" s="17">
        <v>6.5339124717318106E-2</v>
      </c>
      <c r="CK487" s="17">
        <v>9.8080270012043905E-2</v>
      </c>
      <c r="CL487" s="17">
        <v>6.1281180346376099E-2</v>
      </c>
    </row>
    <row r="488" spans="2:90" x14ac:dyDescent="0.35">
      <c r="B488" t="s">
        <v>295</v>
      </c>
      <c r="C488" s="17">
        <v>9.2823636410096694E-2</v>
      </c>
      <c r="D488" s="17">
        <v>9.9889049680195005E-2</v>
      </c>
      <c r="E488" s="17">
        <v>8.5129295869694699E-2</v>
      </c>
      <c r="F488" s="17"/>
      <c r="G488" s="17">
        <v>8.7921665555255393E-2</v>
      </c>
      <c r="H488" s="17">
        <v>0.12249327957578</v>
      </c>
      <c r="I488" s="17">
        <v>9.4431848186229697E-2</v>
      </c>
      <c r="J488" s="17">
        <v>0.11254964705961901</v>
      </c>
      <c r="K488" s="17">
        <v>6.1495599284562601E-2</v>
      </c>
      <c r="L488" s="17">
        <v>0.11748942370833999</v>
      </c>
      <c r="M488" s="17">
        <v>8.2369522044014695E-2</v>
      </c>
      <c r="N488" s="17">
        <v>7.7785892855613895E-2</v>
      </c>
      <c r="O488" s="17">
        <v>8.1250096380554304E-2</v>
      </c>
      <c r="P488" s="17"/>
      <c r="Q488" s="17">
        <v>7.4522919895934694E-2</v>
      </c>
      <c r="R488" s="17">
        <v>6.3717255537568102E-2</v>
      </c>
      <c r="S488" s="17">
        <v>8.0785804798125305E-2</v>
      </c>
      <c r="T488" s="17">
        <v>9.6320876695938196E-2</v>
      </c>
      <c r="U488" s="17"/>
      <c r="V488" s="17">
        <v>8.1475263265245498E-2</v>
      </c>
      <c r="W488" s="17">
        <v>9.5787510570401802E-2</v>
      </c>
      <c r="X488" s="17">
        <v>0.112158751964081</v>
      </c>
      <c r="Y488" s="17">
        <v>5.0711129863747297E-2</v>
      </c>
      <c r="Z488" s="17">
        <v>0.105732301831663</v>
      </c>
      <c r="AA488" s="17">
        <v>9.1936978691814095E-2</v>
      </c>
      <c r="AB488" s="17">
        <v>0.10932659806273599</v>
      </c>
      <c r="AC488" s="17">
        <v>7.6086284034199106E-2</v>
      </c>
      <c r="AD488" s="17">
        <v>0.106482035852016</v>
      </c>
      <c r="AE488" s="17"/>
      <c r="AF488" s="17">
        <v>9.2781280955769901E-2</v>
      </c>
      <c r="AG488" s="17">
        <v>8.0030569880020302E-2</v>
      </c>
      <c r="AH488" s="17">
        <v>0.12637960414882199</v>
      </c>
      <c r="AI488" s="17">
        <v>0.12800728030740799</v>
      </c>
      <c r="AJ488" s="17">
        <v>9.5181945352828104E-2</v>
      </c>
      <c r="AK488" s="17">
        <v>8.4709864032537205E-2</v>
      </c>
      <c r="AL488" s="17"/>
      <c r="AM488" s="17">
        <v>7.1132331417153097E-2</v>
      </c>
      <c r="AN488" s="17">
        <v>5.9540081272027902E-2</v>
      </c>
      <c r="AO488" s="17">
        <v>6.0341266762964203E-2</v>
      </c>
      <c r="AP488" s="17">
        <v>5.7745238813942203E-2</v>
      </c>
      <c r="AQ488" s="17">
        <v>8.5861781972242798E-2</v>
      </c>
      <c r="AR488" s="17">
        <v>9.8452896254587002E-2</v>
      </c>
      <c r="AS488" s="17">
        <v>0.124005385042934</v>
      </c>
      <c r="AT488" s="17">
        <v>0.10412471744681</v>
      </c>
      <c r="AU488" s="17">
        <v>0.122358770794067</v>
      </c>
      <c r="AV488" s="17">
        <v>0.110303459534789</v>
      </c>
      <c r="AW488" s="17">
        <v>8.3878116069388595E-2</v>
      </c>
      <c r="AX488" s="17">
        <v>0.10976314470805899</v>
      </c>
      <c r="AY488" s="17">
        <v>8.4793418950493193E-2</v>
      </c>
      <c r="AZ488" s="17">
        <v>8.4528096819514398E-2</v>
      </c>
      <c r="BA488" s="17">
        <v>8.5833457873475696E-2</v>
      </c>
      <c r="BB488" s="17">
        <v>0.16658738385430399</v>
      </c>
      <c r="BC488" s="17"/>
      <c r="BD488" s="17">
        <v>9.2172583450683701E-2</v>
      </c>
      <c r="BE488" s="17">
        <v>9.3160710390211801E-2</v>
      </c>
      <c r="BF488" s="17">
        <v>8.9196758691234695E-2</v>
      </c>
      <c r="BG488" s="17"/>
      <c r="BH488" s="17">
        <v>9.73096785311484E-2</v>
      </c>
      <c r="BI488" s="17">
        <v>9.8206362629389601E-2</v>
      </c>
      <c r="BJ488" s="17">
        <v>8.7665110668358998E-2</v>
      </c>
      <c r="BK488" s="17"/>
      <c r="BL488" s="17">
        <v>0.11367786471825</v>
      </c>
      <c r="BM488" s="17">
        <v>0.104550218827147</v>
      </c>
      <c r="BN488" s="17">
        <v>5.8741196661494299E-2</v>
      </c>
      <c r="BO488" s="17"/>
      <c r="BP488" s="17">
        <v>9.6448137692737496E-2</v>
      </c>
      <c r="BQ488" s="17">
        <v>9.0060831025797997E-2</v>
      </c>
      <c r="BR488" s="17"/>
      <c r="BS488" s="17">
        <v>0.100614382509776</v>
      </c>
      <c r="BT488" s="17">
        <v>8.5009137203377994E-2</v>
      </c>
      <c r="BU488" s="17">
        <v>7.8198100975988796E-2</v>
      </c>
      <c r="BV488" s="17">
        <v>0.102648003936823</v>
      </c>
      <c r="BW488" s="17"/>
      <c r="BX488" s="17">
        <v>0.105938938099844</v>
      </c>
      <c r="BY488" s="17">
        <v>0.111076942466449</v>
      </c>
      <c r="BZ488" s="17">
        <v>9.0402651701296396E-2</v>
      </c>
      <c r="CA488" s="17"/>
      <c r="CB488" s="17">
        <v>0.10453679907279</v>
      </c>
      <c r="CC488" s="17">
        <v>9.5330386989957203E-2</v>
      </c>
      <c r="CD488" s="17">
        <v>8.4693215007897699E-2</v>
      </c>
      <c r="CE488" s="17">
        <v>0.10075964019495701</v>
      </c>
      <c r="CF488" s="17">
        <v>8.4497790165934103E-2</v>
      </c>
      <c r="CG488" s="17">
        <v>8.5753494487985804E-2</v>
      </c>
      <c r="CH488" s="17"/>
      <c r="CI488" s="17">
        <v>0.12707613940270901</v>
      </c>
      <c r="CJ488" s="17">
        <v>7.9101362972670106E-2</v>
      </c>
      <c r="CK488" s="17">
        <v>5.9049351485852997E-2</v>
      </c>
      <c r="CL488" s="17">
        <v>0.10222191447832001</v>
      </c>
    </row>
    <row r="489" spans="2:90" x14ac:dyDescent="0.35">
      <c r="B489" t="s">
        <v>296</v>
      </c>
      <c r="C489" s="17">
        <v>3.1503662127749098E-2</v>
      </c>
      <c r="D489" s="17">
        <v>3.26025944354848E-2</v>
      </c>
      <c r="E489" s="17">
        <v>2.9864657592285699E-2</v>
      </c>
      <c r="F489" s="17"/>
      <c r="G489" s="17">
        <v>2.1159697427035801E-2</v>
      </c>
      <c r="H489" s="17">
        <v>5.0160119582184699E-2</v>
      </c>
      <c r="I489" s="17">
        <v>5.2944439113515103E-2</v>
      </c>
      <c r="J489" s="17">
        <v>3.1663924127568202E-2</v>
      </c>
      <c r="K489" s="17">
        <v>2.7678239072645099E-2</v>
      </c>
      <c r="L489" s="17">
        <v>2.0862097595882301E-2</v>
      </c>
      <c r="M489" s="17">
        <v>2.56524309364017E-2</v>
      </c>
      <c r="N489" s="17">
        <v>3.3954409516508702E-2</v>
      </c>
      <c r="O489" s="17">
        <v>2.17859261216359E-2</v>
      </c>
      <c r="P489" s="17"/>
      <c r="Q489" s="17">
        <v>3.1962348705594702E-2</v>
      </c>
      <c r="R489" s="17">
        <v>3.1586543404160998E-2</v>
      </c>
      <c r="S489" s="17">
        <v>3.3331419019599101E-2</v>
      </c>
      <c r="T489" s="17">
        <v>3.1751364850594099E-2</v>
      </c>
      <c r="U489" s="17"/>
      <c r="V489" s="17">
        <v>3.18251097578401E-2</v>
      </c>
      <c r="W489" s="17">
        <v>2.7003758614897001E-2</v>
      </c>
      <c r="X489" s="17">
        <v>2.14003609643456E-2</v>
      </c>
      <c r="Y489" s="17">
        <v>2.7940333774249398E-2</v>
      </c>
      <c r="Z489" s="17">
        <v>5.4384799349838697E-2</v>
      </c>
      <c r="AA489" s="17">
        <v>3.9268383809847998E-2</v>
      </c>
      <c r="AB489" s="17">
        <v>1.87522130285253E-2</v>
      </c>
      <c r="AC489" s="17">
        <v>3.6443040816511001E-2</v>
      </c>
      <c r="AD489" s="17">
        <v>3.2844390564747299E-2</v>
      </c>
      <c r="AE489" s="17"/>
      <c r="AF489" s="17">
        <v>3.87423032363318E-2</v>
      </c>
      <c r="AG489" s="17">
        <v>3.9835577248336203E-2</v>
      </c>
      <c r="AH489" s="17">
        <v>4.0667379869158901E-2</v>
      </c>
      <c r="AI489" s="17">
        <v>4.24251549342438E-2</v>
      </c>
      <c r="AJ489" s="17">
        <v>2.50896864660013E-2</v>
      </c>
      <c r="AK489" s="17">
        <v>2.1910570995949501E-2</v>
      </c>
      <c r="AL489" s="17"/>
      <c r="AM489" s="17">
        <v>2.80039916576393E-2</v>
      </c>
      <c r="AN489" s="17">
        <v>4.4573146485820801E-2</v>
      </c>
      <c r="AO489" s="17">
        <v>4.7357013932381502E-2</v>
      </c>
      <c r="AP489" s="17">
        <v>4.64374485153453E-2</v>
      </c>
      <c r="AQ489" s="17">
        <v>1.3643780566028199E-3</v>
      </c>
      <c r="AR489" s="17">
        <v>2.33751977029143E-2</v>
      </c>
      <c r="AS489" s="17">
        <v>6.7142914530639405E-2</v>
      </c>
      <c r="AT489" s="17">
        <v>2.29830428751003E-2</v>
      </c>
      <c r="AU489" s="17">
        <v>4.6421830768042897E-2</v>
      </c>
      <c r="AV489" s="17">
        <v>5.8767210401968799E-2</v>
      </c>
      <c r="AW489" s="17">
        <v>1.6251811421917801E-2</v>
      </c>
      <c r="AX489" s="17">
        <v>4.2986555358947201E-2</v>
      </c>
      <c r="AY489" s="17">
        <v>7.4425210577132601E-3</v>
      </c>
      <c r="AZ489" s="17">
        <v>0</v>
      </c>
      <c r="BA489" s="17">
        <v>0</v>
      </c>
      <c r="BB489" s="17">
        <v>1.98509739191738E-2</v>
      </c>
      <c r="BC489" s="17"/>
      <c r="BD489" s="17">
        <v>2.23994758661718E-2</v>
      </c>
      <c r="BE489" s="17">
        <v>3.98758086179926E-2</v>
      </c>
      <c r="BF489" s="17">
        <v>3.36082168124055E-2</v>
      </c>
      <c r="BG489" s="17"/>
      <c r="BH489" s="17">
        <v>3.1801437595388699E-2</v>
      </c>
      <c r="BI489" s="17">
        <v>2.9972036912545699E-2</v>
      </c>
      <c r="BJ489" s="17">
        <v>4.2495697503218001E-2</v>
      </c>
      <c r="BK489" s="17"/>
      <c r="BL489" s="17">
        <v>1.4813290358299499E-2</v>
      </c>
      <c r="BM489" s="17">
        <v>2.2715976629161399E-2</v>
      </c>
      <c r="BN489" s="17">
        <v>1.85030143662335E-2</v>
      </c>
      <c r="BO489" s="17"/>
      <c r="BP489" s="17">
        <v>2.5540635562379E-2</v>
      </c>
      <c r="BQ489" s="17">
        <v>3.5109335282231098E-2</v>
      </c>
      <c r="BR489" s="17"/>
      <c r="BS489" s="17">
        <v>4.5421061251815401E-2</v>
      </c>
      <c r="BT489" s="17">
        <v>3.70730676801539E-2</v>
      </c>
      <c r="BU489" s="17">
        <v>2.8277291392699799E-2</v>
      </c>
      <c r="BV489" s="17">
        <v>2.62456974136271E-2</v>
      </c>
      <c r="BW489" s="17"/>
      <c r="BX489" s="17">
        <v>2.6684033556676801E-2</v>
      </c>
      <c r="BY489" s="17">
        <v>3.1830484826238098E-2</v>
      </c>
      <c r="BZ489" s="17">
        <v>3.1961052074531503E-2</v>
      </c>
      <c r="CA489" s="17"/>
      <c r="CB489" s="17">
        <v>4.0263027843578297E-2</v>
      </c>
      <c r="CC489" s="17">
        <v>2.5963574928505099E-2</v>
      </c>
      <c r="CD489" s="17">
        <v>3.4871615626508999E-2</v>
      </c>
      <c r="CE489" s="17">
        <v>2.7364714027613299E-2</v>
      </c>
      <c r="CF489" s="17">
        <v>2.7887007816988801E-2</v>
      </c>
      <c r="CG489" s="17">
        <v>3.00361282475822E-2</v>
      </c>
      <c r="CH489" s="17"/>
      <c r="CI489" s="17">
        <v>2.27544703657672E-2</v>
      </c>
      <c r="CJ489" s="17">
        <v>3.1426678847163998E-2</v>
      </c>
      <c r="CK489" s="17">
        <v>4.3686521964545602E-2</v>
      </c>
      <c r="CL489" s="17">
        <v>3.0269250439448999E-2</v>
      </c>
    </row>
    <row r="490" spans="2:90" x14ac:dyDescent="0.35">
      <c r="B490" t="s">
        <v>299</v>
      </c>
      <c r="C490" s="17">
        <v>2.6738021468150099E-2</v>
      </c>
      <c r="D490" s="17">
        <v>2.8806879015963599E-2</v>
      </c>
      <c r="E490" s="17">
        <v>2.4525342800032698E-2</v>
      </c>
      <c r="F490" s="17"/>
      <c r="G490" s="17">
        <v>2.62037691598574E-2</v>
      </c>
      <c r="H490" s="17">
        <v>2.14497189241117E-2</v>
      </c>
      <c r="I490" s="17">
        <v>2.35131514410588E-2</v>
      </c>
      <c r="J490" s="17">
        <v>3.9905224872127602E-2</v>
      </c>
      <c r="K490" s="17">
        <v>2.8400041214974199E-2</v>
      </c>
      <c r="L490" s="17">
        <v>2.7735635754703902E-2</v>
      </c>
      <c r="M490" s="17">
        <v>1.7872259364174099E-2</v>
      </c>
      <c r="N490" s="17">
        <v>2.23654367967322E-2</v>
      </c>
      <c r="O490" s="17">
        <v>3.3298403288286198E-2</v>
      </c>
      <c r="P490" s="17"/>
      <c r="Q490" s="17">
        <v>2.2686072657680099E-2</v>
      </c>
      <c r="R490" s="17">
        <v>2.1524792202321501E-2</v>
      </c>
      <c r="S490" s="17">
        <v>2.07822765598609E-2</v>
      </c>
      <c r="T490" s="17">
        <v>2.8625469681524299E-2</v>
      </c>
      <c r="U490" s="17"/>
      <c r="V490" s="17">
        <v>2.3169871696999699E-2</v>
      </c>
      <c r="W490" s="17">
        <v>1.48464586137338E-2</v>
      </c>
      <c r="X490" s="17">
        <v>3.9146734058442899E-2</v>
      </c>
      <c r="Y490" s="17">
        <v>2.4223440382783401E-2</v>
      </c>
      <c r="Z490" s="17">
        <v>1.8507160666174201E-2</v>
      </c>
      <c r="AA490" s="17">
        <v>2.09609387412861E-2</v>
      </c>
      <c r="AB490" s="17">
        <v>5.2444846588424597E-2</v>
      </c>
      <c r="AC490" s="17">
        <v>4.1368023660871001E-2</v>
      </c>
      <c r="AD490" s="17">
        <v>2.40901943183826E-2</v>
      </c>
      <c r="AE490" s="17"/>
      <c r="AF490" s="17">
        <v>2.7207476417516401E-2</v>
      </c>
      <c r="AG490" s="17">
        <v>2.8463018314506001E-2</v>
      </c>
      <c r="AH490" s="17">
        <v>3.1468067226497899E-2</v>
      </c>
      <c r="AI490" s="17">
        <v>6.2132689457653503E-2</v>
      </c>
      <c r="AJ490" s="17">
        <v>3.05116060107604E-2</v>
      </c>
      <c r="AK490" s="17">
        <v>1.6959884928754498E-2</v>
      </c>
      <c r="AL490" s="17"/>
      <c r="AM490" s="17">
        <v>9.4919525254643505E-2</v>
      </c>
      <c r="AN490" s="17">
        <v>5.1546347410944202E-2</v>
      </c>
      <c r="AO490" s="17">
        <v>2.6767405094449699E-2</v>
      </c>
      <c r="AP490" s="17">
        <v>4.1258074912319198E-2</v>
      </c>
      <c r="AQ490" s="17">
        <v>1.9845593659064201E-2</v>
      </c>
      <c r="AR490" s="17">
        <v>2.00404448280481E-2</v>
      </c>
      <c r="AS490" s="17">
        <v>1.4598778258962501E-2</v>
      </c>
      <c r="AT490" s="17">
        <v>2.1570396518426099E-2</v>
      </c>
      <c r="AU490" s="17">
        <v>1.6985561063412799E-2</v>
      </c>
      <c r="AV490" s="17">
        <v>5.34133851343504E-2</v>
      </c>
      <c r="AW490" s="17">
        <v>2.2157999059085901E-2</v>
      </c>
      <c r="AX490" s="17">
        <v>1.7775416249165801E-2</v>
      </c>
      <c r="AY490" s="17">
        <v>8.9406837563680702E-3</v>
      </c>
      <c r="AZ490" s="17">
        <v>0</v>
      </c>
      <c r="BA490" s="17">
        <v>0</v>
      </c>
      <c r="BB490" s="17">
        <v>0</v>
      </c>
      <c r="BC490" s="17"/>
      <c r="BD490" s="17">
        <v>1.8004130900637901E-2</v>
      </c>
      <c r="BE490" s="17">
        <v>2.4517510280165002E-2</v>
      </c>
      <c r="BF490" s="17">
        <v>3.5823138612578999E-2</v>
      </c>
      <c r="BG490" s="17"/>
      <c r="BH490" s="17">
        <v>2.5424944842530599E-2</v>
      </c>
      <c r="BI490" s="17">
        <v>1.13413774431516E-2</v>
      </c>
      <c r="BJ490" s="17">
        <v>7.1337136430428896E-3</v>
      </c>
      <c r="BK490" s="17"/>
      <c r="BL490" s="17">
        <v>1.6316182851078501E-2</v>
      </c>
      <c r="BM490" s="17">
        <v>7.6690227486378004E-4</v>
      </c>
      <c r="BN490" s="17">
        <v>2.5046756686033799E-2</v>
      </c>
      <c r="BO490" s="17"/>
      <c r="BP490" s="17">
        <v>2.2573642208459799E-2</v>
      </c>
      <c r="BQ490" s="17">
        <v>3.1254310677019399E-2</v>
      </c>
      <c r="BR490" s="17"/>
      <c r="BS490" s="17">
        <v>3.3908988408515597E-2</v>
      </c>
      <c r="BT490" s="17">
        <v>2.5313441383438301E-2</v>
      </c>
      <c r="BU490" s="17">
        <v>1.6351165400369998E-2</v>
      </c>
      <c r="BV490" s="17">
        <v>2.6236868951725001E-2</v>
      </c>
      <c r="BW490" s="17"/>
      <c r="BX490" s="17">
        <v>3.1786227171796397E-2</v>
      </c>
      <c r="BY490" s="17">
        <v>2.3793691891960001E-2</v>
      </c>
      <c r="BZ490" s="17">
        <v>2.6418833383408499E-2</v>
      </c>
      <c r="CA490" s="17"/>
      <c r="CB490" s="17">
        <v>2.29561356347775E-2</v>
      </c>
      <c r="CC490" s="17">
        <v>2.1768057093255799E-2</v>
      </c>
      <c r="CD490" s="17">
        <v>4.1852461185659301E-2</v>
      </c>
      <c r="CE490" s="17">
        <v>7.6894696537967303E-3</v>
      </c>
      <c r="CF490" s="17">
        <v>1.6839320348618299E-2</v>
      </c>
      <c r="CG490" s="17">
        <v>4.4310033660417199E-2</v>
      </c>
      <c r="CH490" s="17"/>
      <c r="CI490" s="17">
        <v>3.4816891655740902E-2</v>
      </c>
      <c r="CJ490" s="17">
        <v>2.9970538375526701E-2</v>
      </c>
      <c r="CK490" s="17">
        <v>2.9322851484626399E-2</v>
      </c>
      <c r="CL490" s="17">
        <v>2.23310417947334E-2</v>
      </c>
    </row>
    <row r="491" spans="2:90" x14ac:dyDescent="0.35">
      <c r="B491" t="s">
        <v>110</v>
      </c>
      <c r="C491" s="17">
        <v>9.0380026267189606E-2</v>
      </c>
      <c r="D491" s="17">
        <v>7.8585836683028196E-2</v>
      </c>
      <c r="E491" s="17">
        <v>0.101990397088568</v>
      </c>
      <c r="F491" s="17"/>
      <c r="G491" s="17">
        <v>0.127641434470327</v>
      </c>
      <c r="H491" s="17">
        <v>0.15309400069905199</v>
      </c>
      <c r="I491" s="17">
        <v>9.3794853608874199E-2</v>
      </c>
      <c r="J491" s="17">
        <v>9.1803902993963099E-2</v>
      </c>
      <c r="K491" s="17">
        <v>8.5394337347932003E-2</v>
      </c>
      <c r="L491" s="17">
        <v>5.46845534198993E-2</v>
      </c>
      <c r="M491" s="17">
        <v>7.7576520548550701E-2</v>
      </c>
      <c r="N491" s="17">
        <v>8.0606405416700402E-2</v>
      </c>
      <c r="O491" s="17">
        <v>5.6397880819697897E-2</v>
      </c>
      <c r="P491" s="17"/>
      <c r="Q491" s="17">
        <v>7.7892466360685406E-2</v>
      </c>
      <c r="R491" s="17">
        <v>7.1105500573668906E-2</v>
      </c>
      <c r="S491" s="17">
        <v>9.5664078120723597E-2</v>
      </c>
      <c r="T491" s="17">
        <v>9.1535366321518596E-2</v>
      </c>
      <c r="U491" s="17"/>
      <c r="V491" s="17">
        <v>6.5764345677437899E-2</v>
      </c>
      <c r="W491" s="17">
        <v>0.101724468708426</v>
      </c>
      <c r="X491" s="17">
        <v>6.8775880329266501E-2</v>
      </c>
      <c r="Y491" s="17">
        <v>0.13447434953916401</v>
      </c>
      <c r="Z491" s="17">
        <v>6.3491747560073294E-2</v>
      </c>
      <c r="AA491" s="17">
        <v>7.8268984978812906E-2</v>
      </c>
      <c r="AB491" s="17">
        <v>0.11507621944382999</v>
      </c>
      <c r="AC491" s="17">
        <v>9.2304561464733495E-2</v>
      </c>
      <c r="AD491" s="17">
        <v>9.7635683376901206E-2</v>
      </c>
      <c r="AE491" s="17"/>
      <c r="AF491" s="17">
        <v>9.7496542482888499E-2</v>
      </c>
      <c r="AG491" s="17">
        <v>9.1260974098976003E-2</v>
      </c>
      <c r="AH491" s="17">
        <v>0.13385688893206599</v>
      </c>
      <c r="AI491" s="17">
        <v>7.6433447378350797E-2</v>
      </c>
      <c r="AJ491" s="17">
        <v>8.8177678667150705E-2</v>
      </c>
      <c r="AK491" s="17">
        <v>7.6128184391605805E-2</v>
      </c>
      <c r="AL491" s="17"/>
      <c r="AM491" s="17">
        <v>9.3694038014098993E-2</v>
      </c>
      <c r="AN491" s="17">
        <v>9.1244550983881706E-2</v>
      </c>
      <c r="AO491" s="17">
        <v>8.3957844302416401E-2</v>
      </c>
      <c r="AP491" s="17">
        <v>4.1197505397996097E-2</v>
      </c>
      <c r="AQ491" s="17">
        <v>6.6148578225002003E-2</v>
      </c>
      <c r="AR491" s="17">
        <v>3.76513365309422E-2</v>
      </c>
      <c r="AS491" s="17">
        <v>8.7741637249788604E-2</v>
      </c>
      <c r="AT491" s="17">
        <v>0.12674542694850799</v>
      </c>
      <c r="AU491" s="17">
        <v>4.4535922429538403E-2</v>
      </c>
      <c r="AV491" s="17">
        <v>0.110941409397422</v>
      </c>
      <c r="AW491" s="17">
        <v>7.6132270667265994E-2</v>
      </c>
      <c r="AX491" s="17">
        <v>4.96650051542111E-2</v>
      </c>
      <c r="AY491" s="17">
        <v>8.6547834185758496E-2</v>
      </c>
      <c r="AZ491" s="17">
        <v>5.2836064635790297E-2</v>
      </c>
      <c r="BA491" s="17">
        <v>7.0644659925070297E-2</v>
      </c>
      <c r="BB491" s="17">
        <v>6.6427732626850505E-2</v>
      </c>
      <c r="BC491" s="17"/>
      <c r="BD491" s="17">
        <v>7.6413931776264599E-2</v>
      </c>
      <c r="BE491" s="17">
        <v>0.13130046930387501</v>
      </c>
      <c r="BF491" s="17">
        <v>6.6670797858563904E-2</v>
      </c>
      <c r="BG491" s="17"/>
      <c r="BH491" s="17">
        <v>8.7667950195051594E-2</v>
      </c>
      <c r="BI491" s="17">
        <v>5.41824262293489E-2</v>
      </c>
      <c r="BJ491" s="17">
        <v>4.5125253237978301E-2</v>
      </c>
      <c r="BK491" s="17"/>
      <c r="BL491" s="17">
        <v>3.5908821824144802E-2</v>
      </c>
      <c r="BM491" s="17">
        <v>4.1689164314108101E-2</v>
      </c>
      <c r="BN491" s="17">
        <v>3.5406616503270698E-2</v>
      </c>
      <c r="BO491" s="17"/>
      <c r="BP491" s="17">
        <v>9.07289707468526E-2</v>
      </c>
      <c r="BQ491" s="17">
        <v>9.3125307697567605E-2</v>
      </c>
      <c r="BR491" s="17"/>
      <c r="BS491" s="17">
        <v>4.2276817921612503E-2</v>
      </c>
      <c r="BT491" s="17">
        <v>8.5181904458914895E-2</v>
      </c>
      <c r="BU491" s="17">
        <v>7.6157797235199401E-2</v>
      </c>
      <c r="BV491" s="17">
        <v>0.105792382467035</v>
      </c>
      <c r="BW491" s="17"/>
      <c r="BX491" s="17">
        <v>2.8001676949358099E-2</v>
      </c>
      <c r="BY491" s="17">
        <v>0.12959033207523801</v>
      </c>
      <c r="BZ491" s="17">
        <v>9.4150268829024705E-2</v>
      </c>
      <c r="CA491" s="17"/>
      <c r="CB491" s="17">
        <v>9.8058563529624901E-2</v>
      </c>
      <c r="CC491" s="17">
        <v>7.39830274207985E-2</v>
      </c>
      <c r="CD491" s="17">
        <v>0.17164741695411401</v>
      </c>
      <c r="CE491" s="17">
        <v>6.4739920208888094E-2</v>
      </c>
      <c r="CF491" s="17">
        <v>2.8235227328654501E-2</v>
      </c>
      <c r="CG491" s="17">
        <v>6.10375413330079E-2</v>
      </c>
      <c r="CH491" s="17"/>
      <c r="CI491" s="17">
        <v>7.6701439277718594E-2</v>
      </c>
      <c r="CJ491" s="17">
        <v>6.6656253947865396E-2</v>
      </c>
      <c r="CK491" s="17">
        <v>0.13036973991576001</v>
      </c>
      <c r="CL491" s="17">
        <v>9.6796692236018E-2</v>
      </c>
    </row>
    <row r="492" spans="2:90" x14ac:dyDescent="0.35"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</row>
    <row r="493" spans="2:90" x14ac:dyDescent="0.35">
      <c r="B493" s="6" t="s">
        <v>316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</row>
    <row r="494" spans="2:90" x14ac:dyDescent="0.35">
      <c r="B494" s="24" t="s">
        <v>130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</row>
    <row r="495" spans="2:90" x14ac:dyDescent="0.35">
      <c r="B495" t="s">
        <v>301</v>
      </c>
      <c r="C495" s="17">
        <v>0.59179856637671902</v>
      </c>
      <c r="D495" s="17">
        <v>0.53704763081069995</v>
      </c>
      <c r="E495" s="17">
        <v>0.64501976627944901</v>
      </c>
      <c r="F495" s="17"/>
      <c r="G495" s="17">
        <v>0.68940082474956099</v>
      </c>
      <c r="H495" s="17">
        <v>0.65544121500882802</v>
      </c>
      <c r="I495" s="17">
        <v>0.55915345498454605</v>
      </c>
      <c r="J495" s="17">
        <v>0.59427723751689099</v>
      </c>
      <c r="K495" s="17">
        <v>0.60544800626311301</v>
      </c>
      <c r="L495" s="17">
        <v>0.65976391786580002</v>
      </c>
      <c r="M495" s="17">
        <v>0.59456246330842799</v>
      </c>
      <c r="N495" s="17">
        <v>0.49461200626826202</v>
      </c>
      <c r="O495" s="17">
        <v>0.490529932079311</v>
      </c>
      <c r="P495" s="17"/>
      <c r="Q495" s="17">
        <v>0.54444256597192098</v>
      </c>
      <c r="R495" s="17">
        <v>0.54519881542688797</v>
      </c>
      <c r="S495" s="17">
        <v>0.58720508996537102</v>
      </c>
      <c r="T495" s="17">
        <v>0.60083003716993799</v>
      </c>
      <c r="U495" s="17"/>
      <c r="V495" s="17">
        <v>0.55442837607480799</v>
      </c>
      <c r="W495" s="17">
        <v>0.615744877868596</v>
      </c>
      <c r="X495" s="17">
        <v>0.63990863375515805</v>
      </c>
      <c r="Y495" s="17">
        <v>0.61212455222284101</v>
      </c>
      <c r="Z495" s="17">
        <v>0.58771423427074299</v>
      </c>
      <c r="AA495" s="17">
        <v>0.52020136612359902</v>
      </c>
      <c r="AB495" s="17">
        <v>0.62288323728878303</v>
      </c>
      <c r="AC495" s="17">
        <v>0.52455671603464604</v>
      </c>
      <c r="AD495" s="17">
        <v>0.61733642782447595</v>
      </c>
      <c r="AE495" s="17"/>
      <c r="AF495" s="17">
        <v>0.56828037618618499</v>
      </c>
      <c r="AG495" s="17">
        <v>0.58834167430565898</v>
      </c>
      <c r="AH495" s="17">
        <v>0.66246303878909796</v>
      </c>
      <c r="AI495" s="17">
        <v>0.590886177906917</v>
      </c>
      <c r="AJ495" s="17">
        <v>0.599516604845023</v>
      </c>
      <c r="AK495" s="17">
        <v>0.58594432070492197</v>
      </c>
      <c r="AL495" s="17"/>
      <c r="AM495" s="17">
        <v>0.47954244088669001</v>
      </c>
      <c r="AN495" s="17">
        <v>0.47424473226286301</v>
      </c>
      <c r="AO495" s="17">
        <v>0.50121511940350005</v>
      </c>
      <c r="AP495" s="17">
        <v>0.53463648797284202</v>
      </c>
      <c r="AQ495" s="17">
        <v>0.58973986727062699</v>
      </c>
      <c r="AR495" s="17">
        <v>0.59065765841988804</v>
      </c>
      <c r="AS495" s="17">
        <v>0.52758372874071802</v>
      </c>
      <c r="AT495" s="17">
        <v>0.63198056975111505</v>
      </c>
      <c r="AU495" s="17">
        <v>0.65260607940225002</v>
      </c>
      <c r="AV495" s="17">
        <v>0.63373395095254803</v>
      </c>
      <c r="AW495" s="17">
        <v>0.57384679129214</v>
      </c>
      <c r="AX495" s="17">
        <v>0.663564165397874</v>
      </c>
      <c r="AY495" s="17">
        <v>0.60401984774089401</v>
      </c>
      <c r="AZ495" s="17">
        <v>0.59285369491210904</v>
      </c>
      <c r="BA495" s="17">
        <v>0.59616168797172497</v>
      </c>
      <c r="BB495" s="17">
        <v>0.66170513377293705</v>
      </c>
      <c r="BC495" s="17"/>
      <c r="BD495" s="17">
        <v>0.61149966837240399</v>
      </c>
      <c r="BE495" s="17">
        <v>0.631903275893127</v>
      </c>
      <c r="BF495" s="17">
        <v>0.55424213878929096</v>
      </c>
      <c r="BG495" s="17"/>
      <c r="BH495" s="17">
        <v>0.62652206838956204</v>
      </c>
      <c r="BI495" s="17">
        <v>0.53127563992057103</v>
      </c>
      <c r="BJ495" s="17">
        <v>0.575595384692277</v>
      </c>
      <c r="BK495" s="17"/>
      <c r="BL495" s="17">
        <v>0.51493202322611398</v>
      </c>
      <c r="BM495" s="17">
        <v>0.58869510278525305</v>
      </c>
      <c r="BN495" s="17">
        <v>0.56176607033501302</v>
      </c>
      <c r="BO495" s="17"/>
      <c r="BP495" s="17">
        <v>0.62571420847063697</v>
      </c>
      <c r="BQ495" s="17">
        <v>0.56106122642749501</v>
      </c>
      <c r="BR495" s="17"/>
      <c r="BS495" s="17">
        <v>0.64452516792162395</v>
      </c>
      <c r="BT495" s="17">
        <v>0.64899394695835</v>
      </c>
      <c r="BU495" s="17">
        <v>0.56636388638548396</v>
      </c>
      <c r="BV495" s="17">
        <v>0.58049869134089105</v>
      </c>
      <c r="BW495" s="17"/>
      <c r="BX495" s="17">
        <v>0.60385798417535896</v>
      </c>
      <c r="BY495" s="17">
        <v>0.65700310330324196</v>
      </c>
      <c r="BZ495" s="17">
        <v>0.58659701801366904</v>
      </c>
      <c r="CA495" s="17"/>
      <c r="CB495" s="17">
        <v>0.73005160056924701</v>
      </c>
      <c r="CC495" s="17">
        <v>0.72518144883165603</v>
      </c>
      <c r="CD495" s="17">
        <v>0.60306683947793704</v>
      </c>
      <c r="CE495" s="17">
        <v>0.55435114215513104</v>
      </c>
      <c r="CF495" s="17">
        <v>0.60104212237148502</v>
      </c>
      <c r="CG495" s="17">
        <v>0.284625148804243</v>
      </c>
      <c r="CH495" s="17"/>
      <c r="CI495" s="17">
        <v>0.523552457377646</v>
      </c>
      <c r="CJ495" s="17">
        <v>0.71138345813127002</v>
      </c>
      <c r="CK495" s="17">
        <v>0.33052825811650399</v>
      </c>
      <c r="CL495" s="17">
        <v>0.60612238011359398</v>
      </c>
    </row>
    <row r="496" spans="2:90" x14ac:dyDescent="0.35">
      <c r="B496" t="s">
        <v>302</v>
      </c>
      <c r="C496" s="17">
        <v>0.56025220716889701</v>
      </c>
      <c r="D496" s="17">
        <v>0.53596498252033098</v>
      </c>
      <c r="E496" s="17">
        <v>0.58324524359569596</v>
      </c>
      <c r="F496" s="17"/>
      <c r="G496" s="17">
        <v>0.55781598416582601</v>
      </c>
      <c r="H496" s="17">
        <v>0.55996651634354899</v>
      </c>
      <c r="I496" s="17">
        <v>0.60468751024309197</v>
      </c>
      <c r="J496" s="17">
        <v>0.53242104188078099</v>
      </c>
      <c r="K496" s="17">
        <v>0.559450616098492</v>
      </c>
      <c r="L496" s="17">
        <v>0.630237357686808</v>
      </c>
      <c r="M496" s="17">
        <v>0.556385489342199</v>
      </c>
      <c r="N496" s="17">
        <v>0.54746505341837104</v>
      </c>
      <c r="O496" s="17">
        <v>0.50025879678531704</v>
      </c>
      <c r="P496" s="17"/>
      <c r="Q496" s="17">
        <v>0.60258135276210301</v>
      </c>
      <c r="R496" s="17">
        <v>0.65843150556483399</v>
      </c>
      <c r="S496" s="17">
        <v>0.63750261700590105</v>
      </c>
      <c r="T496" s="17">
        <v>0.54815350984725997</v>
      </c>
      <c r="U496" s="17"/>
      <c r="V496" s="17">
        <v>0.55251401217836904</v>
      </c>
      <c r="W496" s="17">
        <v>0.56756216123332404</v>
      </c>
      <c r="X496" s="17">
        <v>0.59480485705472896</v>
      </c>
      <c r="Y496" s="17">
        <v>0.56129584619627204</v>
      </c>
      <c r="Z496" s="17">
        <v>0.51848966326560197</v>
      </c>
      <c r="AA496" s="17">
        <v>0.53444205567585701</v>
      </c>
      <c r="AB496" s="17">
        <v>0.54022983725122298</v>
      </c>
      <c r="AC496" s="17">
        <v>0.52949529594227995</v>
      </c>
      <c r="AD496" s="17">
        <v>0.60855376501172798</v>
      </c>
      <c r="AE496" s="17"/>
      <c r="AF496" s="17">
        <v>0.57661932445709296</v>
      </c>
      <c r="AG496" s="17">
        <v>0.54162132062435897</v>
      </c>
      <c r="AH496" s="17">
        <v>0.55750817482507098</v>
      </c>
      <c r="AI496" s="17">
        <v>0.55460819055027899</v>
      </c>
      <c r="AJ496" s="17">
        <v>0.580902870085654</v>
      </c>
      <c r="AK496" s="17">
        <v>0.54919784784743597</v>
      </c>
      <c r="AL496" s="17"/>
      <c r="AM496" s="17">
        <v>0.42351146179742899</v>
      </c>
      <c r="AN496" s="17">
        <v>0.54175471293136901</v>
      </c>
      <c r="AO496" s="17">
        <v>0.51202903843546699</v>
      </c>
      <c r="AP496" s="17">
        <v>0.545621581027393</v>
      </c>
      <c r="AQ496" s="17">
        <v>0.61547515037401401</v>
      </c>
      <c r="AR496" s="17">
        <v>0.57846855867454094</v>
      </c>
      <c r="AS496" s="17">
        <v>0.58218346821705103</v>
      </c>
      <c r="AT496" s="17">
        <v>0.602177669893037</v>
      </c>
      <c r="AU496" s="17">
        <v>0.56705616729669295</v>
      </c>
      <c r="AV496" s="17">
        <v>0.55079350970526297</v>
      </c>
      <c r="AW496" s="17">
        <v>0.54987248366685404</v>
      </c>
      <c r="AX496" s="17">
        <v>0.42368467144348498</v>
      </c>
      <c r="AY496" s="17">
        <v>0.55080721879135397</v>
      </c>
      <c r="AZ496" s="17">
        <v>0.55301995443699103</v>
      </c>
      <c r="BA496" s="17">
        <v>0.51120981239477203</v>
      </c>
      <c r="BB496" s="17">
        <v>0.63442787912737897</v>
      </c>
      <c r="BC496" s="17"/>
      <c r="BD496" s="17">
        <v>0.56955128603456995</v>
      </c>
      <c r="BE496" s="17">
        <v>0.55986069213993195</v>
      </c>
      <c r="BF496" s="17">
        <v>0.561782008293083</v>
      </c>
      <c r="BG496" s="17"/>
      <c r="BH496" s="17">
        <v>0.57370884208350603</v>
      </c>
      <c r="BI496" s="17">
        <v>0.55928267291114298</v>
      </c>
      <c r="BJ496" s="17">
        <v>0.49306431362933001</v>
      </c>
      <c r="BK496" s="17"/>
      <c r="BL496" s="17">
        <v>0.537177319029842</v>
      </c>
      <c r="BM496" s="17">
        <v>0.57971342762771505</v>
      </c>
      <c r="BN496" s="17">
        <v>0.53045440077059203</v>
      </c>
      <c r="BO496" s="17"/>
      <c r="BP496" s="17">
        <v>0.55030019939222796</v>
      </c>
      <c r="BQ496" s="17">
        <v>0.55260012436116701</v>
      </c>
      <c r="BR496" s="17"/>
      <c r="BS496" s="17">
        <v>0.48803410052707402</v>
      </c>
      <c r="BT496" s="17">
        <v>0.55218386987313295</v>
      </c>
      <c r="BU496" s="17">
        <v>0.52542522350639398</v>
      </c>
      <c r="BV496" s="17">
        <v>0.61975505201210901</v>
      </c>
      <c r="BW496" s="17"/>
      <c r="BX496" s="17">
        <v>0.55558481496121304</v>
      </c>
      <c r="BY496" s="17">
        <v>0.609645500875727</v>
      </c>
      <c r="BZ496" s="17">
        <v>0.55767936461880097</v>
      </c>
      <c r="CA496" s="17"/>
      <c r="CB496" s="17">
        <v>0.55517497930050297</v>
      </c>
      <c r="CC496" s="17">
        <v>0.59288340102468295</v>
      </c>
      <c r="CD496" s="17">
        <v>0.54855546294512503</v>
      </c>
      <c r="CE496" s="17">
        <v>0.73097164680632298</v>
      </c>
      <c r="CF496" s="17">
        <v>0.57062358407867297</v>
      </c>
      <c r="CG496" s="17">
        <v>0.34733223847080902</v>
      </c>
      <c r="CH496" s="17"/>
      <c r="CI496" s="17">
        <v>0.54129024324124997</v>
      </c>
      <c r="CJ496" s="17">
        <v>0.57617425029455105</v>
      </c>
      <c r="CK496" s="17">
        <v>0.39888194605655902</v>
      </c>
      <c r="CL496" s="17">
        <v>0.59806748005244903</v>
      </c>
    </row>
    <row r="497" spans="2:90" x14ac:dyDescent="0.35">
      <c r="B497" t="s">
        <v>303</v>
      </c>
      <c r="C497" s="17">
        <v>0.51132611782784998</v>
      </c>
      <c r="D497" s="17">
        <v>0.45674621289211698</v>
      </c>
      <c r="E497" s="17">
        <v>0.56270946517755605</v>
      </c>
      <c r="F497" s="17"/>
      <c r="G497" s="17">
        <v>0.55347339762799697</v>
      </c>
      <c r="H497" s="17">
        <v>0.53726619078806503</v>
      </c>
      <c r="I497" s="17">
        <v>0.49413637483977002</v>
      </c>
      <c r="J497" s="17">
        <v>0.53341023244600805</v>
      </c>
      <c r="K497" s="17">
        <v>0.56033603985646396</v>
      </c>
      <c r="L497" s="17">
        <v>0.56721795633907801</v>
      </c>
      <c r="M497" s="17">
        <v>0.51669656941002395</v>
      </c>
      <c r="N497" s="17">
        <v>0.45542642607165601</v>
      </c>
      <c r="O497" s="17">
        <v>0.39909458948618098</v>
      </c>
      <c r="P497" s="17"/>
      <c r="Q497" s="17">
        <v>0.55111071580542303</v>
      </c>
      <c r="R497" s="17">
        <v>0.54636890670982896</v>
      </c>
      <c r="S497" s="17">
        <v>0.516641286027269</v>
      </c>
      <c r="T497" s="17">
        <v>0.50645718746075996</v>
      </c>
      <c r="U497" s="17"/>
      <c r="V497" s="17">
        <v>0.47846169442399</v>
      </c>
      <c r="W497" s="17">
        <v>0.58364473243589998</v>
      </c>
      <c r="X497" s="17">
        <v>0.53159991715384503</v>
      </c>
      <c r="Y497" s="17">
        <v>0.42346190405066902</v>
      </c>
      <c r="Z497" s="17">
        <v>0.50298860053348704</v>
      </c>
      <c r="AA497" s="17">
        <v>0.49116934144053898</v>
      </c>
      <c r="AB497" s="17">
        <v>0.53641065936497201</v>
      </c>
      <c r="AC497" s="17">
        <v>0.477534026128341</v>
      </c>
      <c r="AD497" s="17">
        <v>0.53389522301960801</v>
      </c>
      <c r="AE497" s="17"/>
      <c r="AF497" s="17">
        <v>0.51352586529104105</v>
      </c>
      <c r="AG497" s="17">
        <v>0.53978330065701297</v>
      </c>
      <c r="AH497" s="17">
        <v>0.52199070132429903</v>
      </c>
      <c r="AI497" s="17">
        <v>0.42772446335215197</v>
      </c>
      <c r="AJ497" s="17">
        <v>0.47649709235736698</v>
      </c>
      <c r="AK497" s="17">
        <v>0.52526255467257399</v>
      </c>
      <c r="AL497" s="17"/>
      <c r="AM497" s="17">
        <v>0.39885286837943201</v>
      </c>
      <c r="AN497" s="17">
        <v>0.43234887691836199</v>
      </c>
      <c r="AO497" s="17">
        <v>0.47868484699874297</v>
      </c>
      <c r="AP497" s="17">
        <v>0.45775107063562098</v>
      </c>
      <c r="AQ497" s="17">
        <v>0.52316039631060596</v>
      </c>
      <c r="AR497" s="17">
        <v>0.53204703229914796</v>
      </c>
      <c r="AS497" s="17">
        <v>0.46599012478851398</v>
      </c>
      <c r="AT497" s="17">
        <v>0.530668475170751</v>
      </c>
      <c r="AU497" s="17">
        <v>0.52725079175194001</v>
      </c>
      <c r="AV497" s="17">
        <v>0.51922541432042102</v>
      </c>
      <c r="AW497" s="17">
        <v>0.45975647262557201</v>
      </c>
      <c r="AX497" s="17">
        <v>0.50625882692413604</v>
      </c>
      <c r="AY497" s="17">
        <v>0.56472497383901599</v>
      </c>
      <c r="AZ497" s="17">
        <v>0.67064939614432595</v>
      </c>
      <c r="BA497" s="17">
        <v>0.57340918828552401</v>
      </c>
      <c r="BB497" s="17">
        <v>0.56348526221593198</v>
      </c>
      <c r="BC497" s="17"/>
      <c r="BD497" s="17">
        <v>0.546641410843135</v>
      </c>
      <c r="BE497" s="17">
        <v>0.52643246264462795</v>
      </c>
      <c r="BF497" s="17">
        <v>0.48041843081485802</v>
      </c>
      <c r="BG497" s="17"/>
      <c r="BH497" s="17">
        <v>0.54306525431400898</v>
      </c>
      <c r="BI497" s="17">
        <v>0.49422892832033</v>
      </c>
      <c r="BJ497" s="17">
        <v>0.431693527489798</v>
      </c>
      <c r="BK497" s="17"/>
      <c r="BL497" s="17">
        <v>0.443647221510232</v>
      </c>
      <c r="BM497" s="17">
        <v>0.523766583858715</v>
      </c>
      <c r="BN497" s="17">
        <v>0.41977215892872899</v>
      </c>
      <c r="BO497" s="17"/>
      <c r="BP497" s="17">
        <v>0.53182207405022996</v>
      </c>
      <c r="BQ497" s="17">
        <v>0.48250084422929002</v>
      </c>
      <c r="BR497" s="17"/>
      <c r="BS497" s="17">
        <v>0.56255780376439302</v>
      </c>
      <c r="BT497" s="17">
        <v>0.56194709551125399</v>
      </c>
      <c r="BU497" s="17">
        <v>0.48789642929379601</v>
      </c>
      <c r="BV497" s="17">
        <v>0.49603794314846</v>
      </c>
      <c r="BW497" s="17"/>
      <c r="BX497" s="17">
        <v>0.45488224974305802</v>
      </c>
      <c r="BY497" s="17">
        <v>0.583248011718422</v>
      </c>
      <c r="BZ497" s="17">
        <v>0.51249830254262596</v>
      </c>
      <c r="CA497" s="17"/>
      <c r="CB497" s="17">
        <v>0.649082549333308</v>
      </c>
      <c r="CC497" s="17">
        <v>0.61432789650953301</v>
      </c>
      <c r="CD497" s="17">
        <v>0.43500797463533603</v>
      </c>
      <c r="CE497" s="17">
        <v>0.542029046925812</v>
      </c>
      <c r="CF497" s="17">
        <v>0.57267284209177705</v>
      </c>
      <c r="CG497" s="17">
        <v>0.25025635445884198</v>
      </c>
      <c r="CH497" s="17"/>
      <c r="CI497" s="17">
        <v>0.46329423729615898</v>
      </c>
      <c r="CJ497" s="17">
        <v>0.57395130416530005</v>
      </c>
      <c r="CK497" s="17">
        <v>0.28843567367066297</v>
      </c>
      <c r="CL497" s="17">
        <v>0.54449323684786599</v>
      </c>
    </row>
    <row r="498" spans="2:90" x14ac:dyDescent="0.35">
      <c r="B498" t="s">
        <v>304</v>
      </c>
      <c r="C498" s="17">
        <v>0.50099452514138298</v>
      </c>
      <c r="D498" s="17">
        <v>0.438535385970516</v>
      </c>
      <c r="E498" s="17">
        <v>0.55915032267767195</v>
      </c>
      <c r="F498" s="17"/>
      <c r="G498" s="17">
        <v>0.53169935447220595</v>
      </c>
      <c r="H498" s="17">
        <v>0.55390050838885996</v>
      </c>
      <c r="I498" s="17">
        <v>0.48378933887137199</v>
      </c>
      <c r="J498" s="17">
        <v>0.48494677037605199</v>
      </c>
      <c r="K498" s="17">
        <v>0.52895235652871098</v>
      </c>
      <c r="L498" s="17">
        <v>0.53156388836898305</v>
      </c>
      <c r="M498" s="17">
        <v>0.48012358593731302</v>
      </c>
      <c r="N498" s="17">
        <v>0.497373097699641</v>
      </c>
      <c r="O498" s="17">
        <v>0.42550035110059498</v>
      </c>
      <c r="P498" s="17"/>
      <c r="Q498" s="17">
        <v>0.51336246155488297</v>
      </c>
      <c r="R498" s="17">
        <v>0.527025817499997</v>
      </c>
      <c r="S498" s="17">
        <v>0.499512637165692</v>
      </c>
      <c r="T498" s="17">
        <v>0.50156445145641704</v>
      </c>
      <c r="U498" s="17"/>
      <c r="V498" s="17">
        <v>0.44380146873601301</v>
      </c>
      <c r="W498" s="17">
        <v>0.53536118942378896</v>
      </c>
      <c r="X498" s="17">
        <v>0.51816145516915202</v>
      </c>
      <c r="Y498" s="17">
        <v>0.46625354211171799</v>
      </c>
      <c r="Z498" s="17">
        <v>0.51439791244000999</v>
      </c>
      <c r="AA498" s="17">
        <v>0.47812715053439198</v>
      </c>
      <c r="AB498" s="17">
        <v>0.56568072697040295</v>
      </c>
      <c r="AC498" s="17">
        <v>0.50797444243324696</v>
      </c>
      <c r="AD498" s="17">
        <v>0.50385263987476303</v>
      </c>
      <c r="AE498" s="17"/>
      <c r="AF498" s="17">
        <v>0.50529976531434395</v>
      </c>
      <c r="AG498" s="17">
        <v>0.49328596665657398</v>
      </c>
      <c r="AH498" s="17">
        <v>0.62336800000044901</v>
      </c>
      <c r="AI498" s="17">
        <v>0.44630643242845203</v>
      </c>
      <c r="AJ498" s="17">
        <v>0.50596670032106905</v>
      </c>
      <c r="AK498" s="17">
        <v>0.47473284812522998</v>
      </c>
      <c r="AL498" s="17"/>
      <c r="AM498" s="17">
        <v>0.407451035479165</v>
      </c>
      <c r="AN498" s="17">
        <v>0.47519274434754799</v>
      </c>
      <c r="AO498" s="17">
        <v>0.3964565843217</v>
      </c>
      <c r="AP498" s="17">
        <v>0.43933878998829801</v>
      </c>
      <c r="AQ498" s="17">
        <v>0.48700371997453601</v>
      </c>
      <c r="AR498" s="17">
        <v>0.52594177446634705</v>
      </c>
      <c r="AS498" s="17">
        <v>0.53384760094668304</v>
      </c>
      <c r="AT498" s="17">
        <v>0.46613894013211499</v>
      </c>
      <c r="AU498" s="17">
        <v>0.55800349397314997</v>
      </c>
      <c r="AV498" s="17">
        <v>0.56400702386335899</v>
      </c>
      <c r="AW498" s="17">
        <v>0.37200538986167297</v>
      </c>
      <c r="AX498" s="17">
        <v>0.51979155047122105</v>
      </c>
      <c r="AY498" s="17">
        <v>0.44934495859524698</v>
      </c>
      <c r="AZ498" s="17">
        <v>0.64615988514903899</v>
      </c>
      <c r="BA498" s="17">
        <v>0.65607563122128298</v>
      </c>
      <c r="BB498" s="17">
        <v>0.53098219461545904</v>
      </c>
      <c r="BC498" s="17"/>
      <c r="BD498" s="17">
        <v>0.504431406412023</v>
      </c>
      <c r="BE498" s="17">
        <v>0.509877841128901</v>
      </c>
      <c r="BF498" s="17">
        <v>0.49952860623786499</v>
      </c>
      <c r="BG498" s="17"/>
      <c r="BH498" s="17">
        <v>0.53614854595862205</v>
      </c>
      <c r="BI498" s="17">
        <v>0.44751363849881098</v>
      </c>
      <c r="BJ498" s="17">
        <v>0.42228637070152297</v>
      </c>
      <c r="BK498" s="17"/>
      <c r="BL498" s="17">
        <v>0.45924211153189398</v>
      </c>
      <c r="BM498" s="17">
        <v>0.55356012595889603</v>
      </c>
      <c r="BN498" s="17">
        <v>0.48675893861904102</v>
      </c>
      <c r="BO498" s="17"/>
      <c r="BP498" s="17">
        <v>0.48695972250867298</v>
      </c>
      <c r="BQ498" s="17">
        <v>0.49813211048335998</v>
      </c>
      <c r="BR498" s="17"/>
      <c r="BS498" s="17">
        <v>0.58222349846560795</v>
      </c>
      <c r="BT498" s="17">
        <v>0.57654528918646897</v>
      </c>
      <c r="BU498" s="17">
        <v>0.46408515318376897</v>
      </c>
      <c r="BV498" s="17">
        <v>0.47788922095251901</v>
      </c>
      <c r="BW498" s="17"/>
      <c r="BX498" s="17">
        <v>0.58805846915452897</v>
      </c>
      <c r="BY498" s="17">
        <v>0.52327379839598998</v>
      </c>
      <c r="BZ498" s="17">
        <v>0.491000163354401</v>
      </c>
      <c r="CA498" s="17"/>
      <c r="CB498" s="17">
        <v>0.66398502948935401</v>
      </c>
      <c r="CC498" s="17">
        <v>0.57779812045318402</v>
      </c>
      <c r="CD498" s="17">
        <v>0.50545742593342702</v>
      </c>
      <c r="CE498" s="17">
        <v>0.45149390656057198</v>
      </c>
      <c r="CF498" s="17">
        <v>0.54341118708909097</v>
      </c>
      <c r="CG498" s="17">
        <v>0.22603490412851601</v>
      </c>
      <c r="CH498" s="17"/>
      <c r="CI498" s="17">
        <v>0.43619335372021401</v>
      </c>
      <c r="CJ498" s="17">
        <v>0.57848014703924</v>
      </c>
      <c r="CK498" s="17">
        <v>0.29835229063407398</v>
      </c>
      <c r="CL498" s="17">
        <v>0.52376995696523199</v>
      </c>
    </row>
    <row r="499" spans="2:90" x14ac:dyDescent="0.35">
      <c r="B499" t="s">
        <v>305</v>
      </c>
      <c r="C499" s="17">
        <v>0.37175550683236303</v>
      </c>
      <c r="D499" s="17">
        <v>0.327578845125445</v>
      </c>
      <c r="E499" s="17">
        <v>0.413555853510431</v>
      </c>
      <c r="F499" s="17"/>
      <c r="G499" s="17">
        <v>0.44904147734299199</v>
      </c>
      <c r="H499" s="17">
        <v>0.43535648709205998</v>
      </c>
      <c r="I499" s="17">
        <v>0.37421175500014697</v>
      </c>
      <c r="J499" s="17">
        <v>0.36774711687300299</v>
      </c>
      <c r="K499" s="17">
        <v>0.34282717374074201</v>
      </c>
      <c r="L499" s="17">
        <v>0.37627421293760199</v>
      </c>
      <c r="M499" s="17">
        <v>0.37696881219142098</v>
      </c>
      <c r="N499" s="17">
        <v>0.32941955175012499</v>
      </c>
      <c r="O499" s="17">
        <v>0.30532599613169398</v>
      </c>
      <c r="P499" s="17"/>
      <c r="Q499" s="17">
        <v>0.353794425863724</v>
      </c>
      <c r="R499" s="17">
        <v>0.32002843707487399</v>
      </c>
      <c r="S499" s="17">
        <v>0.36473347294554997</v>
      </c>
      <c r="T499" s="17">
        <v>0.380055361136166</v>
      </c>
      <c r="U499" s="17"/>
      <c r="V499" s="17">
        <v>0.32479741518063898</v>
      </c>
      <c r="W499" s="17">
        <v>0.41022200494858502</v>
      </c>
      <c r="X499" s="17">
        <v>0.380681294780429</v>
      </c>
      <c r="Y499" s="17">
        <v>0.32808600579137798</v>
      </c>
      <c r="Z499" s="17">
        <v>0.41387567942221898</v>
      </c>
      <c r="AA499" s="17">
        <v>0.37551334067036701</v>
      </c>
      <c r="AB499" s="17">
        <v>0.37931767543574701</v>
      </c>
      <c r="AC499" s="17">
        <v>0.33137413440944502</v>
      </c>
      <c r="AD499" s="17">
        <v>0.38725387764043301</v>
      </c>
      <c r="AE499" s="17"/>
      <c r="AF499" s="17">
        <v>0.378054651466115</v>
      </c>
      <c r="AG499" s="17">
        <v>0.35414671499883599</v>
      </c>
      <c r="AH499" s="17">
        <v>0.39695588552752298</v>
      </c>
      <c r="AI499" s="17">
        <v>0.37771056247323398</v>
      </c>
      <c r="AJ499" s="17">
        <v>0.39672021176393502</v>
      </c>
      <c r="AK499" s="17">
        <v>0.354854659362003</v>
      </c>
      <c r="AL499" s="17"/>
      <c r="AM499" s="17">
        <v>0.26098705521575699</v>
      </c>
      <c r="AN499" s="17">
        <v>0.358772142890455</v>
      </c>
      <c r="AO499" s="17">
        <v>0.34432680812490901</v>
      </c>
      <c r="AP499" s="17">
        <v>0.32567874010671</v>
      </c>
      <c r="AQ499" s="17">
        <v>0.41690348179903702</v>
      </c>
      <c r="AR499" s="17">
        <v>0.33712390679787702</v>
      </c>
      <c r="AS499" s="17">
        <v>0.36451419576122401</v>
      </c>
      <c r="AT499" s="17">
        <v>0.40301052996120301</v>
      </c>
      <c r="AU499" s="17">
        <v>0.35691005142423099</v>
      </c>
      <c r="AV499" s="17">
        <v>0.40907339237169599</v>
      </c>
      <c r="AW499" s="17">
        <v>0.31938137605371802</v>
      </c>
      <c r="AX499" s="17">
        <v>0.34328929694647697</v>
      </c>
      <c r="AY499" s="17">
        <v>0.40452084533285598</v>
      </c>
      <c r="AZ499" s="17">
        <v>0.29456304342300799</v>
      </c>
      <c r="BA499" s="17">
        <v>0.46229112374252201</v>
      </c>
      <c r="BB499" s="17">
        <v>0.379164274929294</v>
      </c>
      <c r="BC499" s="17"/>
      <c r="BD499" s="17">
        <v>0.37109361551907899</v>
      </c>
      <c r="BE499" s="17">
        <v>0.40991553840032802</v>
      </c>
      <c r="BF499" s="17">
        <v>0.34725544834265698</v>
      </c>
      <c r="BG499" s="17"/>
      <c r="BH499" s="17">
        <v>0.38811358054863898</v>
      </c>
      <c r="BI499" s="17">
        <v>0.33709202922231402</v>
      </c>
      <c r="BJ499" s="17">
        <v>0.34902729578915598</v>
      </c>
      <c r="BK499" s="17"/>
      <c r="BL499" s="17">
        <v>0.31523194920900199</v>
      </c>
      <c r="BM499" s="17">
        <v>0.37386425582037502</v>
      </c>
      <c r="BN499" s="17">
        <v>0.30664618764852197</v>
      </c>
      <c r="BO499" s="17"/>
      <c r="BP499" s="17">
        <v>0.37365473777699498</v>
      </c>
      <c r="BQ499" s="17">
        <v>0.36452398978313899</v>
      </c>
      <c r="BR499" s="17"/>
      <c r="BS499" s="17">
        <v>0.39766323437130302</v>
      </c>
      <c r="BT499" s="17">
        <v>0.42616702119840899</v>
      </c>
      <c r="BU499" s="17">
        <v>0.36230713505149098</v>
      </c>
      <c r="BV499" s="17">
        <v>0.34930832671641598</v>
      </c>
      <c r="BW499" s="17"/>
      <c r="BX499" s="17">
        <v>0.358090222601192</v>
      </c>
      <c r="BY499" s="17">
        <v>0.36736725448081697</v>
      </c>
      <c r="BZ499" s="17">
        <v>0.37337896540007798</v>
      </c>
      <c r="CA499" s="17"/>
      <c r="CB499" s="17">
        <v>0.468597688290185</v>
      </c>
      <c r="CC499" s="17">
        <v>0.45643479207326498</v>
      </c>
      <c r="CD499" s="17">
        <v>0.348903901657173</v>
      </c>
      <c r="CE499" s="17">
        <v>0.34423952970659699</v>
      </c>
      <c r="CF499" s="17">
        <v>0.40119331446182299</v>
      </c>
      <c r="CG499" s="17">
        <v>0.194373301830122</v>
      </c>
      <c r="CH499" s="17"/>
      <c r="CI499" s="17">
        <v>0.31236787000356497</v>
      </c>
      <c r="CJ499" s="17">
        <v>0.41929637226191302</v>
      </c>
      <c r="CK499" s="17">
        <v>0.23322624228604799</v>
      </c>
      <c r="CL499" s="17">
        <v>0.39391246489680298</v>
      </c>
    </row>
    <row r="500" spans="2:90" x14ac:dyDescent="0.35">
      <c r="B500" t="s">
        <v>306</v>
      </c>
      <c r="C500" s="17">
        <v>0.34572830746588801</v>
      </c>
      <c r="D500" s="17">
        <v>0.31027782894418199</v>
      </c>
      <c r="E500" s="17">
        <v>0.37613599954337301</v>
      </c>
      <c r="F500" s="17"/>
      <c r="G500" s="17">
        <v>0.299822530346321</v>
      </c>
      <c r="H500" s="17">
        <v>0.43859164993900401</v>
      </c>
      <c r="I500" s="17">
        <v>0.35402956648989797</v>
      </c>
      <c r="J500" s="17">
        <v>0.34095748419071797</v>
      </c>
      <c r="K500" s="17">
        <v>0.35549134622274597</v>
      </c>
      <c r="L500" s="17">
        <v>0.365303542194713</v>
      </c>
      <c r="M500" s="17">
        <v>0.39677140180683901</v>
      </c>
      <c r="N500" s="17">
        <v>0.27739733310175302</v>
      </c>
      <c r="O500" s="17">
        <v>0.291747102783245</v>
      </c>
      <c r="P500" s="17"/>
      <c r="Q500" s="17">
        <v>0.35398398092900601</v>
      </c>
      <c r="R500" s="17">
        <v>0.40314257124223501</v>
      </c>
      <c r="S500" s="17">
        <v>0.35706080510433602</v>
      </c>
      <c r="T500" s="17">
        <v>0.34311265354589099</v>
      </c>
      <c r="U500" s="17"/>
      <c r="V500" s="17">
        <v>0.34686935386514001</v>
      </c>
      <c r="W500" s="17">
        <v>0.33137939457217802</v>
      </c>
      <c r="X500" s="17">
        <v>0.41169173992019098</v>
      </c>
      <c r="Y500" s="17">
        <v>0.32279969073345599</v>
      </c>
      <c r="Z500" s="17">
        <v>0.30828596877344</v>
      </c>
      <c r="AA500" s="17">
        <v>0.31108712107453002</v>
      </c>
      <c r="AB500" s="17">
        <v>0.39989074782035799</v>
      </c>
      <c r="AC500" s="17">
        <v>0.333784429218902</v>
      </c>
      <c r="AD500" s="17">
        <v>0.34683693322765302</v>
      </c>
      <c r="AE500" s="17"/>
      <c r="AF500" s="17">
        <v>0.35578347423541901</v>
      </c>
      <c r="AG500" s="17">
        <v>0.32668431650426699</v>
      </c>
      <c r="AH500" s="17">
        <v>0.37695115294193599</v>
      </c>
      <c r="AI500" s="17">
        <v>0.24440056164023499</v>
      </c>
      <c r="AJ500" s="17">
        <v>0.32863156410914102</v>
      </c>
      <c r="AK500" s="17">
        <v>0.366320172510812</v>
      </c>
      <c r="AL500" s="17"/>
      <c r="AM500" s="17">
        <v>0.30843801990140801</v>
      </c>
      <c r="AN500" s="17">
        <v>0.24619524750833199</v>
      </c>
      <c r="AO500" s="17">
        <v>0.32058663252615299</v>
      </c>
      <c r="AP500" s="17">
        <v>0.27018395329634298</v>
      </c>
      <c r="AQ500" s="17">
        <v>0.29344061576689501</v>
      </c>
      <c r="AR500" s="17">
        <v>0.36865320881413299</v>
      </c>
      <c r="AS500" s="17">
        <v>0.38747506514090102</v>
      </c>
      <c r="AT500" s="17">
        <v>0.36140316327608901</v>
      </c>
      <c r="AU500" s="17">
        <v>0.35931597383556901</v>
      </c>
      <c r="AV500" s="17">
        <v>0.36583705800202998</v>
      </c>
      <c r="AW500" s="17">
        <v>0.29422071312218501</v>
      </c>
      <c r="AX500" s="17">
        <v>0.39903848121912799</v>
      </c>
      <c r="AY500" s="17">
        <v>0.29894770818468303</v>
      </c>
      <c r="AZ500" s="17">
        <v>0.37894230345888003</v>
      </c>
      <c r="BA500" s="17">
        <v>0.399538172945133</v>
      </c>
      <c r="BB500" s="17">
        <v>0.44364367369617003</v>
      </c>
      <c r="BC500" s="17"/>
      <c r="BD500" s="17">
        <v>0.402423768963032</v>
      </c>
      <c r="BE500" s="17">
        <v>0.35232559179552198</v>
      </c>
      <c r="BF500" s="17">
        <v>0.30294174255360901</v>
      </c>
      <c r="BG500" s="17"/>
      <c r="BH500" s="17">
        <v>0.34166853640690997</v>
      </c>
      <c r="BI500" s="17">
        <v>0.39923927419994698</v>
      </c>
      <c r="BJ500" s="17">
        <v>0.33050497881607499</v>
      </c>
      <c r="BK500" s="17"/>
      <c r="BL500" s="17">
        <v>0.36375039501864398</v>
      </c>
      <c r="BM500" s="17">
        <v>0.35582272441019303</v>
      </c>
      <c r="BN500" s="17">
        <v>0.37577952202504999</v>
      </c>
      <c r="BO500" s="17"/>
      <c r="BP500" s="17">
        <v>0.37168409407382802</v>
      </c>
      <c r="BQ500" s="17">
        <v>0.31102193160399699</v>
      </c>
      <c r="BR500" s="17"/>
      <c r="BS500" s="17">
        <v>0.43276733868269202</v>
      </c>
      <c r="BT500" s="17">
        <v>0.42406257510777101</v>
      </c>
      <c r="BU500" s="17">
        <v>0.34337298075582301</v>
      </c>
      <c r="BV500" s="17">
        <v>0.28677731943280199</v>
      </c>
      <c r="BW500" s="17"/>
      <c r="BX500" s="17">
        <v>0.38726935667576001</v>
      </c>
      <c r="BY500" s="17">
        <v>0.40027567102489298</v>
      </c>
      <c r="BZ500" s="17">
        <v>0.33826094528189199</v>
      </c>
      <c r="CA500" s="17"/>
      <c r="CB500" s="17">
        <v>0.53496406625623805</v>
      </c>
      <c r="CC500" s="17">
        <v>0.44415807043146299</v>
      </c>
      <c r="CD500" s="17">
        <v>0.208496136636413</v>
      </c>
      <c r="CE500" s="17">
        <v>0.213303289327405</v>
      </c>
      <c r="CF500" s="17">
        <v>0.491806113045271</v>
      </c>
      <c r="CG500" s="17">
        <v>0.22745658309278399</v>
      </c>
      <c r="CH500" s="17"/>
      <c r="CI500" s="17">
        <v>0.29234442750714901</v>
      </c>
      <c r="CJ500" s="17">
        <v>0.42724989105518901</v>
      </c>
      <c r="CK500" s="17">
        <v>0.20648455536065299</v>
      </c>
      <c r="CL500" s="17">
        <v>0.34668723573338001</v>
      </c>
    </row>
    <row r="501" spans="2:90" x14ac:dyDescent="0.35">
      <c r="B501" t="s">
        <v>307</v>
      </c>
      <c r="C501" s="17">
        <v>0.29722699174448303</v>
      </c>
      <c r="D501" s="17">
        <v>0.26819190256403003</v>
      </c>
      <c r="E501" s="17">
        <v>0.32526786075865299</v>
      </c>
      <c r="F501" s="17"/>
      <c r="G501" s="17">
        <v>0.295818913169278</v>
      </c>
      <c r="H501" s="17">
        <v>0.32144732207045301</v>
      </c>
      <c r="I501" s="17">
        <v>0.29129147793159499</v>
      </c>
      <c r="J501" s="17">
        <v>0.33010251900932902</v>
      </c>
      <c r="K501" s="17">
        <v>0.32382674017128399</v>
      </c>
      <c r="L501" s="17">
        <v>0.30916585872784402</v>
      </c>
      <c r="M501" s="17">
        <v>0.31141987967288198</v>
      </c>
      <c r="N501" s="17">
        <v>0.23601880021612301</v>
      </c>
      <c r="O501" s="17">
        <v>0.263909668105682</v>
      </c>
      <c r="P501" s="17"/>
      <c r="Q501" s="17">
        <v>0.280478115765951</v>
      </c>
      <c r="R501" s="17">
        <v>0.419986672893706</v>
      </c>
      <c r="S501" s="17">
        <v>0.33261825942022</v>
      </c>
      <c r="T501" s="17">
        <v>0.29201253820488099</v>
      </c>
      <c r="U501" s="17"/>
      <c r="V501" s="17">
        <v>0.29150887758650101</v>
      </c>
      <c r="W501" s="17">
        <v>0.28545453270649901</v>
      </c>
      <c r="X501" s="17">
        <v>0.29527056638053101</v>
      </c>
      <c r="Y501" s="17">
        <v>0.32616661838966099</v>
      </c>
      <c r="Z501" s="17">
        <v>0.30179077637232099</v>
      </c>
      <c r="AA501" s="17">
        <v>0.279500932137215</v>
      </c>
      <c r="AB501" s="17">
        <v>0.30571331261753099</v>
      </c>
      <c r="AC501" s="17">
        <v>0.240769820377529</v>
      </c>
      <c r="AD501" s="17">
        <v>0.31968511770554098</v>
      </c>
      <c r="AE501" s="17"/>
      <c r="AF501" s="17">
        <v>0.31737460109940102</v>
      </c>
      <c r="AG501" s="17">
        <v>0.306372501518407</v>
      </c>
      <c r="AH501" s="17">
        <v>0.33159596929224</v>
      </c>
      <c r="AI501" s="17">
        <v>0.20394675939821</v>
      </c>
      <c r="AJ501" s="17">
        <v>0.26099380229592201</v>
      </c>
      <c r="AK501" s="17">
        <v>0.30495183810549198</v>
      </c>
      <c r="AL501" s="17"/>
      <c r="AM501" s="17">
        <v>0.25464081517251302</v>
      </c>
      <c r="AN501" s="17">
        <v>0.28206832552841699</v>
      </c>
      <c r="AO501" s="17">
        <v>0.29059883167521</v>
      </c>
      <c r="AP501" s="17">
        <v>0.25086776376429698</v>
      </c>
      <c r="AQ501" s="17">
        <v>0.29640711907968698</v>
      </c>
      <c r="AR501" s="17">
        <v>0.30145652864648498</v>
      </c>
      <c r="AS501" s="17">
        <v>0.28869949621407998</v>
      </c>
      <c r="AT501" s="17">
        <v>0.32167415602141303</v>
      </c>
      <c r="AU501" s="17">
        <v>0.28957645049297898</v>
      </c>
      <c r="AV501" s="17">
        <v>0.31205061492438502</v>
      </c>
      <c r="AW501" s="17">
        <v>0.27364158463716598</v>
      </c>
      <c r="AX501" s="17">
        <v>0.241869393602859</v>
      </c>
      <c r="AY501" s="17">
        <v>0.345586555472711</v>
      </c>
      <c r="AZ501" s="17">
        <v>0.29186356269875702</v>
      </c>
      <c r="BA501" s="17">
        <v>0.33596455678936799</v>
      </c>
      <c r="BB501" s="17">
        <v>0.376651939951403</v>
      </c>
      <c r="BC501" s="17"/>
      <c r="BD501" s="17">
        <v>0.33068355588403398</v>
      </c>
      <c r="BE501" s="17">
        <v>0.29788976399778899</v>
      </c>
      <c r="BF501" s="17">
        <v>0.26895310240459802</v>
      </c>
      <c r="BG501" s="17"/>
      <c r="BH501" s="17">
        <v>0.29907352910264801</v>
      </c>
      <c r="BI501" s="17">
        <v>0.32866443148165603</v>
      </c>
      <c r="BJ501" s="17">
        <v>0.307036133398842</v>
      </c>
      <c r="BK501" s="17"/>
      <c r="BL501" s="17">
        <v>0.241791017888487</v>
      </c>
      <c r="BM501" s="17">
        <v>0.33725987255333301</v>
      </c>
      <c r="BN501" s="17">
        <v>0.27020659368015298</v>
      </c>
      <c r="BO501" s="17"/>
      <c r="BP501" s="17">
        <v>0.26801018245793001</v>
      </c>
      <c r="BQ501" s="17">
        <v>0.287480626372149</v>
      </c>
      <c r="BR501" s="17"/>
      <c r="BS501" s="17">
        <v>0.43651517248750898</v>
      </c>
      <c r="BT501" s="17">
        <v>0.368158957330674</v>
      </c>
      <c r="BU501" s="17">
        <v>0.26355112983338003</v>
      </c>
      <c r="BV501" s="17">
        <v>0.24159026877314199</v>
      </c>
      <c r="BW501" s="17"/>
      <c r="BX501" s="17">
        <v>0.28357317094078699</v>
      </c>
      <c r="BY501" s="17">
        <v>0.35330376890319598</v>
      </c>
      <c r="BZ501" s="17">
        <v>0.29513371883381001</v>
      </c>
      <c r="CA501" s="17"/>
      <c r="CB501" s="17">
        <v>0.38974730140902403</v>
      </c>
      <c r="CC501" s="17">
        <v>0.45277061493410298</v>
      </c>
      <c r="CD501" s="17">
        <v>0.14487611423598301</v>
      </c>
      <c r="CE501" s="17">
        <v>0.213098711417602</v>
      </c>
      <c r="CF501" s="17">
        <v>0.44912749138946201</v>
      </c>
      <c r="CG501" s="17">
        <v>0.19300516453509201</v>
      </c>
      <c r="CH501" s="17"/>
      <c r="CI501" s="17">
        <v>0.25241624702890197</v>
      </c>
      <c r="CJ501" s="17">
        <v>0.334981542387081</v>
      </c>
      <c r="CK501" s="17">
        <v>0.20588431630837001</v>
      </c>
      <c r="CL501" s="17">
        <v>0.30932583691369803</v>
      </c>
    </row>
    <row r="502" spans="2:90" x14ac:dyDescent="0.35">
      <c r="B502" t="s">
        <v>308</v>
      </c>
      <c r="C502" s="17">
        <v>0.28748817105424401</v>
      </c>
      <c r="D502" s="17">
        <v>0.29657945524912999</v>
      </c>
      <c r="E502" s="17">
        <v>0.27523266661926199</v>
      </c>
      <c r="F502" s="17"/>
      <c r="G502" s="17">
        <v>0.28394485510401202</v>
      </c>
      <c r="H502" s="17">
        <v>0.27747532506382999</v>
      </c>
      <c r="I502" s="17">
        <v>0.29989843388717102</v>
      </c>
      <c r="J502" s="17">
        <v>0.28370252474650298</v>
      </c>
      <c r="K502" s="17">
        <v>0.28027975527430099</v>
      </c>
      <c r="L502" s="17">
        <v>0.30220536172411</v>
      </c>
      <c r="M502" s="17">
        <v>0.30907540803547501</v>
      </c>
      <c r="N502" s="17">
        <v>0.265346181931646</v>
      </c>
      <c r="O502" s="17">
        <v>0.285870993378122</v>
      </c>
      <c r="P502" s="17"/>
      <c r="Q502" s="17">
        <v>0.26179945703135499</v>
      </c>
      <c r="R502" s="17">
        <v>0.40305580512457401</v>
      </c>
      <c r="S502" s="17">
        <v>0.32163135342356902</v>
      </c>
      <c r="T502" s="17">
        <v>0.28079437531998402</v>
      </c>
      <c r="U502" s="17"/>
      <c r="V502" s="17">
        <v>0.3293510798996</v>
      </c>
      <c r="W502" s="17">
        <v>0.31239424716663799</v>
      </c>
      <c r="X502" s="17">
        <v>0.30617779609569301</v>
      </c>
      <c r="Y502" s="17">
        <v>0.27267205283012502</v>
      </c>
      <c r="Z502" s="17">
        <v>0.29507969594183497</v>
      </c>
      <c r="AA502" s="17">
        <v>0.25055722562197402</v>
      </c>
      <c r="AB502" s="17">
        <v>0.24809647755081099</v>
      </c>
      <c r="AC502" s="17">
        <v>0.240426320533764</v>
      </c>
      <c r="AD502" s="17">
        <v>0.27456103124362802</v>
      </c>
      <c r="AE502" s="17"/>
      <c r="AF502" s="17">
        <v>0.251893604634427</v>
      </c>
      <c r="AG502" s="17">
        <v>0.27588403406523099</v>
      </c>
      <c r="AH502" s="17">
        <v>0.28710227722312298</v>
      </c>
      <c r="AI502" s="17">
        <v>0.28243512322369102</v>
      </c>
      <c r="AJ502" s="17">
        <v>0.25784018830844502</v>
      </c>
      <c r="AK502" s="17">
        <v>0.33812836571331101</v>
      </c>
      <c r="AL502" s="17"/>
      <c r="AM502" s="17">
        <v>0.25760943893495702</v>
      </c>
      <c r="AN502" s="17">
        <v>0.28604196943215598</v>
      </c>
      <c r="AO502" s="17">
        <v>0.28552298414799698</v>
      </c>
      <c r="AP502" s="17">
        <v>0.25465320512966499</v>
      </c>
      <c r="AQ502" s="17">
        <v>0.28594973244720501</v>
      </c>
      <c r="AR502" s="17">
        <v>0.275718016055569</v>
      </c>
      <c r="AS502" s="17">
        <v>0.32622789287758402</v>
      </c>
      <c r="AT502" s="17">
        <v>0.23589942637549999</v>
      </c>
      <c r="AU502" s="17">
        <v>0.25365880439268201</v>
      </c>
      <c r="AV502" s="17">
        <v>0.35105498224600001</v>
      </c>
      <c r="AW502" s="17">
        <v>0.28653568152387898</v>
      </c>
      <c r="AX502" s="17">
        <v>0.22557289927777599</v>
      </c>
      <c r="AY502" s="17">
        <v>0.29955173323478601</v>
      </c>
      <c r="AZ502" s="17">
        <v>0.26326917906038599</v>
      </c>
      <c r="BA502" s="17">
        <v>0.26912055487881198</v>
      </c>
      <c r="BB502" s="17">
        <v>0.34521520637979503</v>
      </c>
      <c r="BC502" s="17"/>
      <c r="BD502" s="17">
        <v>0.28810475954126002</v>
      </c>
      <c r="BE502" s="17">
        <v>0.29161745177987602</v>
      </c>
      <c r="BF502" s="17">
        <v>0.28366184938432198</v>
      </c>
      <c r="BG502" s="17"/>
      <c r="BH502" s="17">
        <v>0.28438314428251099</v>
      </c>
      <c r="BI502" s="17">
        <v>0.31549012586252401</v>
      </c>
      <c r="BJ502" s="17">
        <v>0.28159545049721002</v>
      </c>
      <c r="BK502" s="17"/>
      <c r="BL502" s="17">
        <v>0.28556313903443697</v>
      </c>
      <c r="BM502" s="17">
        <v>0.309720595072141</v>
      </c>
      <c r="BN502" s="17">
        <v>0.31566486400552701</v>
      </c>
      <c r="BO502" s="17"/>
      <c r="BP502" s="17">
        <v>0.28167670876958201</v>
      </c>
      <c r="BQ502" s="17">
        <v>0.29239648634621601</v>
      </c>
      <c r="BR502" s="17"/>
      <c r="BS502" s="17">
        <v>0.32497239551398899</v>
      </c>
      <c r="BT502" s="17">
        <v>0.29448269407130001</v>
      </c>
      <c r="BU502" s="17">
        <v>0.27579880389007899</v>
      </c>
      <c r="BV502" s="17">
        <v>0.28588341887595797</v>
      </c>
      <c r="BW502" s="17"/>
      <c r="BX502" s="17">
        <v>0.27330189151051398</v>
      </c>
      <c r="BY502" s="17">
        <v>0.31361582896673101</v>
      </c>
      <c r="BZ502" s="17">
        <v>0.287288031185504</v>
      </c>
      <c r="CA502" s="17"/>
      <c r="CB502" s="17">
        <v>0.26150589566674798</v>
      </c>
      <c r="CC502" s="17">
        <v>0.36618158433362402</v>
      </c>
      <c r="CD502" s="17">
        <v>0.25550750959928098</v>
      </c>
      <c r="CE502" s="17">
        <v>0.22689985734436899</v>
      </c>
      <c r="CF502" s="17">
        <v>0.42614456757559899</v>
      </c>
      <c r="CG502" s="17">
        <v>0.22529504827848401</v>
      </c>
      <c r="CH502" s="17"/>
      <c r="CI502" s="17">
        <v>0.211837802318628</v>
      </c>
      <c r="CJ502" s="17">
        <v>0.34182880989505499</v>
      </c>
      <c r="CK502" s="17">
        <v>0.24311094505285</v>
      </c>
      <c r="CL502" s="17">
        <v>0.28422295353875499</v>
      </c>
    </row>
    <row r="503" spans="2:90" x14ac:dyDescent="0.35">
      <c r="B503" t="s">
        <v>309</v>
      </c>
      <c r="C503" s="17">
        <v>0.265849961031558</v>
      </c>
      <c r="D503" s="17">
        <v>0.26271117367163899</v>
      </c>
      <c r="E503" s="17">
        <v>0.26567568129078301</v>
      </c>
      <c r="F503" s="17"/>
      <c r="G503" s="17">
        <v>0.27288570701322301</v>
      </c>
      <c r="H503" s="17">
        <v>0.30829122292109101</v>
      </c>
      <c r="I503" s="17">
        <v>0.27922701764532099</v>
      </c>
      <c r="J503" s="17">
        <v>0.25836331628978998</v>
      </c>
      <c r="K503" s="17">
        <v>0.294495520523404</v>
      </c>
      <c r="L503" s="17">
        <v>0.28071909889725599</v>
      </c>
      <c r="M503" s="17">
        <v>0.293289314597383</v>
      </c>
      <c r="N503" s="17">
        <v>0.213196703166045</v>
      </c>
      <c r="O503" s="17">
        <v>0.20237861658143499</v>
      </c>
      <c r="P503" s="17"/>
      <c r="Q503" s="17">
        <v>0.25397893173386699</v>
      </c>
      <c r="R503" s="17">
        <v>0.34284909298171301</v>
      </c>
      <c r="S503" s="17">
        <v>0.28325113566844501</v>
      </c>
      <c r="T503" s="17">
        <v>0.25878238933478798</v>
      </c>
      <c r="U503" s="17"/>
      <c r="V503" s="17">
        <v>0.30849816062281099</v>
      </c>
      <c r="W503" s="17">
        <v>0.27962121770989901</v>
      </c>
      <c r="X503" s="17">
        <v>0.21776926512985001</v>
      </c>
      <c r="Y503" s="17">
        <v>0.28549683650949198</v>
      </c>
      <c r="Z503" s="17">
        <v>0.243862675418589</v>
      </c>
      <c r="AA503" s="17">
        <v>0.22201731948748599</v>
      </c>
      <c r="AB503" s="17">
        <v>0.266043669465169</v>
      </c>
      <c r="AC503" s="17">
        <v>0.26614134826150898</v>
      </c>
      <c r="AD503" s="17">
        <v>0.26762496225493698</v>
      </c>
      <c r="AE503" s="17"/>
      <c r="AF503" s="17">
        <v>0.26000543947875399</v>
      </c>
      <c r="AG503" s="17">
        <v>0.26461731341794498</v>
      </c>
      <c r="AH503" s="17">
        <v>0.24995284788069599</v>
      </c>
      <c r="AI503" s="17">
        <v>0.204303673129479</v>
      </c>
      <c r="AJ503" s="17">
        <v>0.27141417067732798</v>
      </c>
      <c r="AK503" s="17">
        <v>0.280510084563101</v>
      </c>
      <c r="AL503" s="17"/>
      <c r="AM503" s="17">
        <v>0.23574780698674999</v>
      </c>
      <c r="AN503" s="17">
        <v>0.219715925483872</v>
      </c>
      <c r="AO503" s="17">
        <v>0.215839538825886</v>
      </c>
      <c r="AP503" s="17">
        <v>0.233298425578159</v>
      </c>
      <c r="AQ503" s="17">
        <v>0.204941080690872</v>
      </c>
      <c r="AR503" s="17">
        <v>0.32824266886678199</v>
      </c>
      <c r="AS503" s="17">
        <v>0.286294742340999</v>
      </c>
      <c r="AT503" s="17">
        <v>0.221566091292556</v>
      </c>
      <c r="AU503" s="17">
        <v>0.221967564734217</v>
      </c>
      <c r="AV503" s="17">
        <v>0.323742380210432</v>
      </c>
      <c r="AW503" s="17">
        <v>0.245498318078121</v>
      </c>
      <c r="AX503" s="17">
        <v>0.27943030907878902</v>
      </c>
      <c r="AY503" s="17">
        <v>0.28420308762586799</v>
      </c>
      <c r="AZ503" s="17">
        <v>0.27351584038090598</v>
      </c>
      <c r="BA503" s="17">
        <v>0.28011808515599301</v>
      </c>
      <c r="BB503" s="17">
        <v>0.40831201090611202</v>
      </c>
      <c r="BC503" s="17"/>
      <c r="BD503" s="17">
        <v>0.33393378531425599</v>
      </c>
      <c r="BE503" s="17">
        <v>0.26963970026623102</v>
      </c>
      <c r="BF503" s="17">
        <v>0.20902056288093801</v>
      </c>
      <c r="BG503" s="17"/>
      <c r="BH503" s="17">
        <v>0.26541897110213097</v>
      </c>
      <c r="BI503" s="17">
        <v>0.328106307556638</v>
      </c>
      <c r="BJ503" s="17">
        <v>0.23443655011874101</v>
      </c>
      <c r="BK503" s="17"/>
      <c r="BL503" s="17">
        <v>0.26915013375843</v>
      </c>
      <c r="BM503" s="17">
        <v>0.32411758555083198</v>
      </c>
      <c r="BN503" s="17">
        <v>0.296812308453272</v>
      </c>
      <c r="BO503" s="17"/>
      <c r="BP503" s="17">
        <v>0.31143701338898</v>
      </c>
      <c r="BQ503" s="17">
        <v>0.22681072264839999</v>
      </c>
      <c r="BR503" s="17"/>
      <c r="BS503" s="17">
        <v>0.34226444042872201</v>
      </c>
      <c r="BT503" s="17">
        <v>0.29765377017276801</v>
      </c>
      <c r="BU503" s="17">
        <v>0.27389058532296801</v>
      </c>
      <c r="BV503" s="17">
        <v>0.22989553834659801</v>
      </c>
      <c r="BW503" s="17"/>
      <c r="BX503" s="17">
        <v>0.31283895641547199</v>
      </c>
      <c r="BY503" s="17">
        <v>0.34560833708650701</v>
      </c>
      <c r="BZ503" s="17">
        <v>0.256293654112277</v>
      </c>
      <c r="CA503" s="17"/>
      <c r="CB503" s="17">
        <v>0.36229465664647498</v>
      </c>
      <c r="CC503" s="17">
        <v>0.39468380391089802</v>
      </c>
      <c r="CD503" s="17">
        <v>0.13516513978505701</v>
      </c>
      <c r="CE503" s="17">
        <v>0.23187834356860501</v>
      </c>
      <c r="CF503" s="17">
        <v>0.350653801213962</v>
      </c>
      <c r="CG503" s="17">
        <v>0.15665073339184399</v>
      </c>
      <c r="CH503" s="17"/>
      <c r="CI503" s="17">
        <v>0.24231821953622201</v>
      </c>
      <c r="CJ503" s="17">
        <v>0.34290967342989298</v>
      </c>
      <c r="CK503" s="17">
        <v>0.127814169269935</v>
      </c>
      <c r="CL503" s="17">
        <v>0.26242157924753201</v>
      </c>
    </row>
    <row r="504" spans="2:90" x14ac:dyDescent="0.35">
      <c r="B504" t="s">
        <v>310</v>
      </c>
      <c r="C504" s="17">
        <v>0.230276493181962</v>
      </c>
      <c r="D504" s="17">
        <v>0.241132191681737</v>
      </c>
      <c r="E504" s="17">
        <v>0.215447756563731</v>
      </c>
      <c r="F504" s="17"/>
      <c r="G504" s="17">
        <v>0.27665758413577701</v>
      </c>
      <c r="H504" s="17">
        <v>0.20034501252291401</v>
      </c>
      <c r="I504" s="17">
        <v>0.24673873582729799</v>
      </c>
      <c r="J504" s="17">
        <v>0.22105870179936801</v>
      </c>
      <c r="K504" s="17">
        <v>0.19983689135640101</v>
      </c>
      <c r="L504" s="17">
        <v>0.23042286872409201</v>
      </c>
      <c r="M504" s="17">
        <v>0.24234760955455101</v>
      </c>
      <c r="N504" s="17">
        <v>0.19927251355713799</v>
      </c>
      <c r="O504" s="17">
        <v>0.25535152927938898</v>
      </c>
      <c r="P504" s="17"/>
      <c r="Q504" s="17">
        <v>0.24648213810417499</v>
      </c>
      <c r="R504" s="17">
        <v>0.30468317803136502</v>
      </c>
      <c r="S504" s="17">
        <v>0.24333398275558701</v>
      </c>
      <c r="T504" s="17">
        <v>0.22391267423814901</v>
      </c>
      <c r="U504" s="17"/>
      <c r="V504" s="17">
        <v>0.25082293041027498</v>
      </c>
      <c r="W504" s="17">
        <v>0.201649631017635</v>
      </c>
      <c r="X504" s="17">
        <v>0.21213829189875999</v>
      </c>
      <c r="Y504" s="17">
        <v>0.25046734900737599</v>
      </c>
      <c r="Z504" s="17">
        <v>0.249095477881706</v>
      </c>
      <c r="AA504" s="17">
        <v>0.19287664302486099</v>
      </c>
      <c r="AB504" s="17">
        <v>0.245142198458741</v>
      </c>
      <c r="AC504" s="17">
        <v>0.16332183188193999</v>
      </c>
      <c r="AD504" s="17">
        <v>0.26364304884209799</v>
      </c>
      <c r="AE504" s="17"/>
      <c r="AF504" s="17">
        <v>0.20562154089097301</v>
      </c>
      <c r="AG504" s="17">
        <v>0.207381907601634</v>
      </c>
      <c r="AH504" s="17">
        <v>0.25142316535241799</v>
      </c>
      <c r="AI504" s="17">
        <v>0.26818876438947498</v>
      </c>
      <c r="AJ504" s="17">
        <v>0.221231957978021</v>
      </c>
      <c r="AK504" s="17">
        <v>0.25500996635638801</v>
      </c>
      <c r="AL504" s="17"/>
      <c r="AM504" s="17">
        <v>0.20128324536598399</v>
      </c>
      <c r="AN504" s="17">
        <v>0.22396255334118201</v>
      </c>
      <c r="AO504" s="17">
        <v>0.18750067379645599</v>
      </c>
      <c r="AP504" s="17">
        <v>0.20237134796753101</v>
      </c>
      <c r="AQ504" s="17">
        <v>0.213913677073445</v>
      </c>
      <c r="AR504" s="17">
        <v>0.228439886782658</v>
      </c>
      <c r="AS504" s="17">
        <v>0.22686657500820501</v>
      </c>
      <c r="AT504" s="17">
        <v>0.24972802250505</v>
      </c>
      <c r="AU504" s="17">
        <v>0.22102728909116601</v>
      </c>
      <c r="AV504" s="17">
        <v>0.27664884440421</v>
      </c>
      <c r="AW504" s="17">
        <v>0.174200112880354</v>
      </c>
      <c r="AX504" s="17">
        <v>0.235222212175622</v>
      </c>
      <c r="AY504" s="17">
        <v>0.216684641500129</v>
      </c>
      <c r="AZ504" s="17">
        <v>0.28446536431307501</v>
      </c>
      <c r="BA504" s="17">
        <v>0.29029737313487203</v>
      </c>
      <c r="BB504" s="17">
        <v>0.29202618390665802</v>
      </c>
      <c r="BC504" s="17"/>
      <c r="BD504" s="17">
        <v>0.24526619043416301</v>
      </c>
      <c r="BE504" s="17">
        <v>0.259988711582744</v>
      </c>
      <c r="BF504" s="17">
        <v>0.19768159517959999</v>
      </c>
      <c r="BG504" s="17"/>
      <c r="BH504" s="17">
        <v>0.21978632822449601</v>
      </c>
      <c r="BI504" s="17">
        <v>0.29063911079702198</v>
      </c>
      <c r="BJ504" s="17">
        <v>0.22829888750931601</v>
      </c>
      <c r="BK504" s="17"/>
      <c r="BL504" s="17">
        <v>0.28058359775819303</v>
      </c>
      <c r="BM504" s="17">
        <v>0.25610588824945701</v>
      </c>
      <c r="BN504" s="17">
        <v>0.241770074978539</v>
      </c>
      <c r="BO504" s="17"/>
      <c r="BP504" s="17">
        <v>0.233547685015633</v>
      </c>
      <c r="BQ504" s="17">
        <v>0.22727502969472399</v>
      </c>
      <c r="BR504" s="17"/>
      <c r="BS504" s="17">
        <v>0.23124421196699399</v>
      </c>
      <c r="BT504" s="17">
        <v>0.22956387913246901</v>
      </c>
      <c r="BU504" s="17">
        <v>0.23934356363953399</v>
      </c>
      <c r="BV504" s="17">
        <v>0.22920810166127201</v>
      </c>
      <c r="BW504" s="17"/>
      <c r="BX504" s="17">
        <v>0.22017159305282299</v>
      </c>
      <c r="BY504" s="17">
        <v>0.27368785858184502</v>
      </c>
      <c r="BZ504" s="17">
        <v>0.22860992776077599</v>
      </c>
      <c r="CA504" s="17"/>
      <c r="CB504" s="17">
        <v>0.188577880063861</v>
      </c>
      <c r="CC504" s="17">
        <v>0.34206775532995998</v>
      </c>
      <c r="CD504" s="17">
        <v>0.13462169180276001</v>
      </c>
      <c r="CE504" s="17">
        <v>0.22765835602835499</v>
      </c>
      <c r="CF504" s="17">
        <v>0.37225420411187798</v>
      </c>
      <c r="CG504" s="17">
        <v>0.17482185455147101</v>
      </c>
      <c r="CH504" s="17"/>
      <c r="CI504" s="17">
        <v>0.211932156879447</v>
      </c>
      <c r="CJ504" s="17">
        <v>0.26481968198517403</v>
      </c>
      <c r="CK504" s="17">
        <v>0.160553340985638</v>
      </c>
      <c r="CL504" s="17">
        <v>0.23257716794503699</v>
      </c>
    </row>
    <row r="505" spans="2:90" x14ac:dyDescent="0.35">
      <c r="B505" t="s">
        <v>311</v>
      </c>
      <c r="C505" s="17">
        <v>0.229973708831752</v>
      </c>
      <c r="D505" s="17">
        <v>0.23375785551089401</v>
      </c>
      <c r="E505" s="17">
        <v>0.22431453832368201</v>
      </c>
      <c r="F505" s="17"/>
      <c r="G505" s="17">
        <v>0.24212820081341299</v>
      </c>
      <c r="H505" s="17">
        <v>0.29719709537469902</v>
      </c>
      <c r="I505" s="17">
        <v>0.19003277352228301</v>
      </c>
      <c r="J505" s="17">
        <v>0.22724743674735101</v>
      </c>
      <c r="K505" s="17">
        <v>0.200230969582299</v>
      </c>
      <c r="L505" s="17">
        <v>0.20757580479751001</v>
      </c>
      <c r="M505" s="17">
        <v>0.29703316549972503</v>
      </c>
      <c r="N505" s="17">
        <v>0.225459290692237</v>
      </c>
      <c r="O505" s="17">
        <v>0.18419237904602301</v>
      </c>
      <c r="P505" s="17"/>
      <c r="Q505" s="17">
        <v>0.25687927241492597</v>
      </c>
      <c r="R505" s="17">
        <v>0.35475034050176801</v>
      </c>
      <c r="S505" s="17">
        <v>0.30509203677594798</v>
      </c>
      <c r="T505" s="17">
        <v>0.21607015601111401</v>
      </c>
      <c r="U505" s="17"/>
      <c r="V505" s="17">
        <v>0.30079327313395599</v>
      </c>
      <c r="W505" s="17">
        <v>0.23858774903170599</v>
      </c>
      <c r="X505" s="17">
        <v>0.19847198827909601</v>
      </c>
      <c r="Y505" s="17">
        <v>0.24030903912854801</v>
      </c>
      <c r="Z505" s="17">
        <v>0.173920160926027</v>
      </c>
      <c r="AA505" s="17">
        <v>0.18206218598383</v>
      </c>
      <c r="AB505" s="17">
        <v>0.18446190687269701</v>
      </c>
      <c r="AC505" s="17">
        <v>0.20231196558887701</v>
      </c>
      <c r="AD505" s="17">
        <v>0.26750726634146299</v>
      </c>
      <c r="AE505" s="17"/>
      <c r="AF505" s="17">
        <v>0.20204926455309399</v>
      </c>
      <c r="AG505" s="17">
        <v>0.23620305137838399</v>
      </c>
      <c r="AH505" s="17">
        <v>0.23409998983763899</v>
      </c>
      <c r="AI505" s="17">
        <v>0.18150368783770199</v>
      </c>
      <c r="AJ505" s="17">
        <v>0.19908226210218899</v>
      </c>
      <c r="AK505" s="17">
        <v>0.27090303840035901</v>
      </c>
      <c r="AL505" s="17"/>
      <c r="AM505" s="17">
        <v>0.17891814863883301</v>
      </c>
      <c r="AN505" s="17">
        <v>0.21980180023760501</v>
      </c>
      <c r="AO505" s="17">
        <v>0.197324027017999</v>
      </c>
      <c r="AP505" s="17">
        <v>0.20813953330593599</v>
      </c>
      <c r="AQ505" s="17">
        <v>0.22389863880958599</v>
      </c>
      <c r="AR505" s="17">
        <v>0.19907362738685</v>
      </c>
      <c r="AS505" s="17">
        <v>0.23630644559799399</v>
      </c>
      <c r="AT505" s="17">
        <v>0.27092819820687097</v>
      </c>
      <c r="AU505" s="17">
        <v>0.230581380474079</v>
      </c>
      <c r="AV505" s="17">
        <v>0.239099959624127</v>
      </c>
      <c r="AW505" s="17">
        <v>0.22739252556824799</v>
      </c>
      <c r="AX505" s="17">
        <v>0.194298929009528</v>
      </c>
      <c r="AY505" s="17">
        <v>0.27469151983579698</v>
      </c>
      <c r="AZ505" s="17">
        <v>0.330251298770666</v>
      </c>
      <c r="BA505" s="17">
        <v>0.256346712415086</v>
      </c>
      <c r="BB505" s="17">
        <v>0.33315510408447402</v>
      </c>
      <c r="BC505" s="17"/>
      <c r="BD505" s="17">
        <v>0.23299315791212399</v>
      </c>
      <c r="BE505" s="17">
        <v>0.25015137965846501</v>
      </c>
      <c r="BF505" s="17">
        <v>0.21600770924743801</v>
      </c>
      <c r="BG505" s="17"/>
      <c r="BH505" s="17">
        <v>0.22330246544478</v>
      </c>
      <c r="BI505" s="17">
        <v>0.26797895414657102</v>
      </c>
      <c r="BJ505" s="17">
        <v>0.246849813536624</v>
      </c>
      <c r="BK505" s="17"/>
      <c r="BL505" s="17">
        <v>0.22977116761802599</v>
      </c>
      <c r="BM505" s="17">
        <v>0.26865689492954098</v>
      </c>
      <c r="BN505" s="17">
        <v>0.29177083401399201</v>
      </c>
      <c r="BO505" s="17"/>
      <c r="BP505" s="17">
        <v>0.27089542232411701</v>
      </c>
      <c r="BQ505" s="17">
        <v>0.21823336645289601</v>
      </c>
      <c r="BR505" s="17"/>
      <c r="BS505" s="17">
        <v>0.24708886520170401</v>
      </c>
      <c r="BT505" s="17">
        <v>0.25428226950444899</v>
      </c>
      <c r="BU505" s="17">
        <v>0.22166201854666601</v>
      </c>
      <c r="BV505" s="17">
        <v>0.21748196322838001</v>
      </c>
      <c r="BW505" s="17"/>
      <c r="BX505" s="17">
        <v>0.220172706753161</v>
      </c>
      <c r="BY505" s="17">
        <v>0.31692739947402598</v>
      </c>
      <c r="BZ505" s="17">
        <v>0.22560134658162001</v>
      </c>
      <c r="CA505" s="17"/>
      <c r="CB505" s="17">
        <v>0.194462524642737</v>
      </c>
      <c r="CC505" s="17">
        <v>0.35198628289057798</v>
      </c>
      <c r="CD505" s="17">
        <v>0.162529887771206</v>
      </c>
      <c r="CE505" s="17">
        <v>0.20619295745917701</v>
      </c>
      <c r="CF505" s="17">
        <v>0.346792915352792</v>
      </c>
      <c r="CG505" s="17">
        <v>0.15794583236513701</v>
      </c>
      <c r="CH505" s="17"/>
      <c r="CI505" s="17">
        <v>0.214413569130639</v>
      </c>
      <c r="CJ505" s="17">
        <v>0.27041295242220098</v>
      </c>
      <c r="CK505" s="17">
        <v>0.165082580438353</v>
      </c>
      <c r="CL505" s="17">
        <v>0.226886220820634</v>
      </c>
    </row>
    <row r="506" spans="2:90" x14ac:dyDescent="0.35">
      <c r="B506" t="s">
        <v>312</v>
      </c>
      <c r="C506" s="17">
        <v>0.20694648297213</v>
      </c>
      <c r="D506" s="17">
        <v>0.260866685355852</v>
      </c>
      <c r="E506" s="17">
        <v>0.15316470530368101</v>
      </c>
      <c r="F506" s="17"/>
      <c r="G506" s="17">
        <v>0.18038456343857201</v>
      </c>
      <c r="H506" s="17">
        <v>0.18194007298294099</v>
      </c>
      <c r="I506" s="17">
        <v>0.16571694550861099</v>
      </c>
      <c r="J506" s="17">
        <v>0.17592796107891101</v>
      </c>
      <c r="K506" s="17">
        <v>0.244762053099672</v>
      </c>
      <c r="L506" s="17">
        <v>0.208028543000049</v>
      </c>
      <c r="M506" s="17">
        <v>0.24739657565314699</v>
      </c>
      <c r="N506" s="17">
        <v>0.233185064800012</v>
      </c>
      <c r="O506" s="17">
        <v>0.21764319048582401</v>
      </c>
      <c r="P506" s="17"/>
      <c r="Q506" s="17">
        <v>0.22285478283480001</v>
      </c>
      <c r="R506" s="17">
        <v>0.23963994241193001</v>
      </c>
      <c r="S506" s="17">
        <v>0.25961081966655303</v>
      </c>
      <c r="T506" s="17">
        <v>0.201854698495056</v>
      </c>
      <c r="U506" s="17"/>
      <c r="V506" s="17">
        <v>0.25677439092101301</v>
      </c>
      <c r="W506" s="17">
        <v>0.16412423442013399</v>
      </c>
      <c r="X506" s="17">
        <v>0.233020607415794</v>
      </c>
      <c r="Y506" s="17">
        <v>0.20796385492147301</v>
      </c>
      <c r="Z506" s="17">
        <v>0.20062569781130599</v>
      </c>
      <c r="AA506" s="17">
        <v>0.21135135813335601</v>
      </c>
      <c r="AB506" s="17">
        <v>0.16812186988351399</v>
      </c>
      <c r="AC506" s="17">
        <v>0.15146308673567499</v>
      </c>
      <c r="AD506" s="17">
        <v>0.22340037055388301</v>
      </c>
      <c r="AE506" s="17"/>
      <c r="AF506" s="17">
        <v>0.188627921766999</v>
      </c>
      <c r="AG506" s="17">
        <v>0.16769212311581599</v>
      </c>
      <c r="AH506" s="17">
        <v>0.237182377298056</v>
      </c>
      <c r="AI506" s="17">
        <v>0.10338346933657799</v>
      </c>
      <c r="AJ506" s="17">
        <v>0.22449973454535299</v>
      </c>
      <c r="AK506" s="17">
        <v>0.23720044877874</v>
      </c>
      <c r="AL506" s="17"/>
      <c r="AM506" s="17">
        <v>0.13916710434051099</v>
      </c>
      <c r="AN506" s="17">
        <v>0.111861723019289</v>
      </c>
      <c r="AO506" s="17">
        <v>0.166674676716872</v>
      </c>
      <c r="AP506" s="17">
        <v>0.21534454086236601</v>
      </c>
      <c r="AQ506" s="17">
        <v>0.24278063973654501</v>
      </c>
      <c r="AR506" s="17">
        <v>0.214778764906525</v>
      </c>
      <c r="AS506" s="17">
        <v>0.20331413107431401</v>
      </c>
      <c r="AT506" s="17">
        <v>0.20265701181693499</v>
      </c>
      <c r="AU506" s="17">
        <v>0.25096271286038302</v>
      </c>
      <c r="AV506" s="17">
        <v>0.211211489888744</v>
      </c>
      <c r="AW506" s="17">
        <v>0.20876797674706399</v>
      </c>
      <c r="AX506" s="17">
        <v>0.20172816601992999</v>
      </c>
      <c r="AY506" s="17">
        <v>0.218595548307502</v>
      </c>
      <c r="AZ506" s="17">
        <v>0.26792244364994</v>
      </c>
      <c r="BA506" s="17">
        <v>0.25605365751280601</v>
      </c>
      <c r="BB506" s="17">
        <v>0.29672473697509599</v>
      </c>
      <c r="BC506" s="17"/>
      <c r="BD506" s="17">
        <v>0.209917387825095</v>
      </c>
      <c r="BE506" s="17">
        <v>0.17558806428931101</v>
      </c>
      <c r="BF506" s="17">
        <v>0.229844433152256</v>
      </c>
      <c r="BG506" s="17"/>
      <c r="BH506" s="17">
        <v>0.20952901510586999</v>
      </c>
      <c r="BI506" s="17">
        <v>0.21560983083632199</v>
      </c>
      <c r="BJ506" s="17">
        <v>0.23427655046312801</v>
      </c>
      <c r="BK506" s="17"/>
      <c r="BL506" s="17">
        <v>0.28063538106055502</v>
      </c>
      <c r="BM506" s="17">
        <v>0.236072093752246</v>
      </c>
      <c r="BN506" s="17">
        <v>0.223409999175358</v>
      </c>
      <c r="BO506" s="17"/>
      <c r="BP506" s="17">
        <v>0.215118283919493</v>
      </c>
      <c r="BQ506" s="17">
        <v>0.204343408210579</v>
      </c>
      <c r="BR506" s="17"/>
      <c r="BS506" s="17">
        <v>0.191764285106341</v>
      </c>
      <c r="BT506" s="17">
        <v>0.18059662454595399</v>
      </c>
      <c r="BU506" s="17">
        <v>0.18524849016771899</v>
      </c>
      <c r="BV506" s="17">
        <v>0.24903653829032901</v>
      </c>
      <c r="BW506" s="17"/>
      <c r="BX506" s="17">
        <v>0.21303668896466099</v>
      </c>
      <c r="BY506" s="17">
        <v>9.8754983745890298E-2</v>
      </c>
      <c r="BZ506" s="17">
        <v>0.21299153844917099</v>
      </c>
      <c r="CA506" s="17"/>
      <c r="CB506" s="17">
        <v>0.14308961989020499</v>
      </c>
      <c r="CC506" s="17">
        <v>0.228319411891997</v>
      </c>
      <c r="CD506" s="17">
        <v>0.185961488814012</v>
      </c>
      <c r="CE506" s="17">
        <v>0.26247189903928603</v>
      </c>
      <c r="CF506" s="17">
        <v>0.26239930555815399</v>
      </c>
      <c r="CG506" s="17">
        <v>0.182411052141534</v>
      </c>
      <c r="CH506" s="17"/>
      <c r="CI506" s="17">
        <v>0.20921858804215901</v>
      </c>
      <c r="CJ506" s="17">
        <v>0.23798756021068901</v>
      </c>
      <c r="CK506" s="17">
        <v>0.15747912698098701</v>
      </c>
      <c r="CL506" s="17">
        <v>0.20129588800391801</v>
      </c>
    </row>
    <row r="507" spans="2:90" x14ac:dyDescent="0.35">
      <c r="B507" t="s">
        <v>313</v>
      </c>
      <c r="C507" s="17">
        <v>0.198162767475038</v>
      </c>
      <c r="D507" s="17">
        <v>0.20606582258122699</v>
      </c>
      <c r="E507" s="17">
        <v>0.18990510843555899</v>
      </c>
      <c r="F507" s="17"/>
      <c r="G507" s="17">
        <v>0.220079229397178</v>
      </c>
      <c r="H507" s="17">
        <v>0.21887751260053701</v>
      </c>
      <c r="I507" s="17">
        <v>0.16390440084250499</v>
      </c>
      <c r="J507" s="17">
        <v>0.18039562191564901</v>
      </c>
      <c r="K507" s="17">
        <v>0.20322620021545101</v>
      </c>
      <c r="L507" s="17">
        <v>0.214231530335628</v>
      </c>
      <c r="M507" s="17">
        <v>0.216347617526847</v>
      </c>
      <c r="N507" s="17">
        <v>0.18218039624247301</v>
      </c>
      <c r="O507" s="17">
        <v>0.184542573172126</v>
      </c>
      <c r="P507" s="17"/>
      <c r="Q507" s="17">
        <v>0.19182322831131501</v>
      </c>
      <c r="R507" s="17">
        <v>0.24112542298612499</v>
      </c>
      <c r="S507" s="17">
        <v>0.206027280829713</v>
      </c>
      <c r="T507" s="17">
        <v>0.197508943620473</v>
      </c>
      <c r="U507" s="17"/>
      <c r="V507" s="17">
        <v>0.186493088559189</v>
      </c>
      <c r="W507" s="17">
        <v>0.206903686669801</v>
      </c>
      <c r="X507" s="17">
        <v>0.216424018339821</v>
      </c>
      <c r="Y507" s="17">
        <v>0.25462370352798402</v>
      </c>
      <c r="Z507" s="17">
        <v>0.165640987991095</v>
      </c>
      <c r="AA507" s="17">
        <v>0.19857513207729199</v>
      </c>
      <c r="AB507" s="17">
        <v>0.17971546227961099</v>
      </c>
      <c r="AC507" s="17">
        <v>0.19783110629723</v>
      </c>
      <c r="AD507" s="17">
        <v>0.180947739798101</v>
      </c>
      <c r="AE507" s="17"/>
      <c r="AF507" s="17">
        <v>0.188022530374406</v>
      </c>
      <c r="AG507" s="17">
        <v>0.198857134107738</v>
      </c>
      <c r="AH507" s="17">
        <v>0.19333955006231901</v>
      </c>
      <c r="AI507" s="17">
        <v>0.167542697852819</v>
      </c>
      <c r="AJ507" s="17">
        <v>0.201050807337878</v>
      </c>
      <c r="AK507" s="17">
        <v>0.20892366755111999</v>
      </c>
      <c r="AL507" s="17"/>
      <c r="AM507" s="17">
        <v>0.14040205552324</v>
      </c>
      <c r="AN507" s="17">
        <v>0.133840083122308</v>
      </c>
      <c r="AO507" s="17">
        <v>0.14786007853170899</v>
      </c>
      <c r="AP507" s="17">
        <v>0.13166155286523201</v>
      </c>
      <c r="AQ507" s="17">
        <v>0.20809874545163801</v>
      </c>
      <c r="AR507" s="17">
        <v>0.22489361959808701</v>
      </c>
      <c r="AS507" s="17">
        <v>0.25334383345086903</v>
      </c>
      <c r="AT507" s="17">
        <v>0.19283134631267901</v>
      </c>
      <c r="AU507" s="17">
        <v>0.186909494403078</v>
      </c>
      <c r="AV507" s="17">
        <v>0.24354217681385101</v>
      </c>
      <c r="AW507" s="17">
        <v>0.22405102648901801</v>
      </c>
      <c r="AX507" s="17">
        <v>0.17426526225661099</v>
      </c>
      <c r="AY507" s="17">
        <v>0.21941077836910899</v>
      </c>
      <c r="AZ507" s="17">
        <v>0.26317943934981097</v>
      </c>
      <c r="BA507" s="17">
        <v>0.20623477885993899</v>
      </c>
      <c r="BB507" s="17">
        <v>0.31330129118085398</v>
      </c>
      <c r="BC507" s="17"/>
      <c r="BD507" s="17">
        <v>0.207192876449975</v>
      </c>
      <c r="BE507" s="17">
        <v>0.207765060161621</v>
      </c>
      <c r="BF507" s="17">
        <v>0.19186240422913201</v>
      </c>
      <c r="BG507" s="17"/>
      <c r="BH507" s="17">
        <v>0.200466767128331</v>
      </c>
      <c r="BI507" s="17">
        <v>0.235365974952261</v>
      </c>
      <c r="BJ507" s="17">
        <v>0.211323593674063</v>
      </c>
      <c r="BK507" s="17"/>
      <c r="BL507" s="17">
        <v>0.26696911279084601</v>
      </c>
      <c r="BM507" s="17">
        <v>0.21890378800657301</v>
      </c>
      <c r="BN507" s="17">
        <v>0.17141000053438701</v>
      </c>
      <c r="BO507" s="17"/>
      <c r="BP507" s="17">
        <v>0.230120074621325</v>
      </c>
      <c r="BQ507" s="17">
        <v>0.18612156833952001</v>
      </c>
      <c r="BR507" s="17"/>
      <c r="BS507" s="17">
        <v>0.209476066165452</v>
      </c>
      <c r="BT507" s="17">
        <v>0.18075300058677399</v>
      </c>
      <c r="BU507" s="17">
        <v>0.208318664873997</v>
      </c>
      <c r="BV507" s="17">
        <v>0.204794091102495</v>
      </c>
      <c r="BW507" s="17"/>
      <c r="BX507" s="17">
        <v>0.224294856272265</v>
      </c>
      <c r="BY507" s="17">
        <v>0.213474356506794</v>
      </c>
      <c r="BZ507" s="17">
        <v>0.19463299883957</v>
      </c>
      <c r="CA507" s="17"/>
      <c r="CB507" s="17">
        <v>0.176764823317384</v>
      </c>
      <c r="CC507" s="17">
        <v>0.26229348971243399</v>
      </c>
      <c r="CD507" s="17">
        <v>0.10074021985913199</v>
      </c>
      <c r="CE507" s="17">
        <v>0.23647938234716001</v>
      </c>
      <c r="CF507" s="17">
        <v>0.31747649447614201</v>
      </c>
      <c r="CG507" s="17">
        <v>0.150157370590704</v>
      </c>
      <c r="CH507" s="17"/>
      <c r="CI507" s="17">
        <v>0.213946289357239</v>
      </c>
      <c r="CJ507" s="17">
        <v>0.20807199708137</v>
      </c>
      <c r="CK507" s="17">
        <v>0.119861996463506</v>
      </c>
      <c r="CL507" s="17">
        <v>0.20961865093502799</v>
      </c>
    </row>
    <row r="508" spans="2:90" x14ac:dyDescent="0.35">
      <c r="B508" t="s">
        <v>150</v>
      </c>
      <c r="C508" s="17">
        <v>1.0545550686860101E-2</v>
      </c>
      <c r="D508" s="17">
        <v>1.40826037765798E-2</v>
      </c>
      <c r="E508" s="17">
        <v>7.2067898902856099E-3</v>
      </c>
      <c r="F508" s="17"/>
      <c r="G508" s="17">
        <v>3.3784271215400899E-3</v>
      </c>
      <c r="H508" s="17">
        <v>2.9227811836422899E-2</v>
      </c>
      <c r="I508" s="17">
        <v>7.7462159448642397E-3</v>
      </c>
      <c r="J508" s="17">
        <v>1.3139266790538799E-2</v>
      </c>
      <c r="K508" s="17">
        <v>9.5057894901242196E-3</v>
      </c>
      <c r="L508" s="17">
        <v>0</v>
      </c>
      <c r="M508" s="17">
        <v>6.9806009000329501E-3</v>
      </c>
      <c r="N508" s="17">
        <v>1.40448810952233E-2</v>
      </c>
      <c r="O508" s="17">
        <v>1.11479349182079E-2</v>
      </c>
      <c r="P508" s="17"/>
      <c r="Q508" s="17">
        <v>1.6766674301871402E-2</v>
      </c>
      <c r="R508" s="17">
        <v>1.06736244907826E-2</v>
      </c>
      <c r="S508" s="17">
        <v>4.6230651482195998E-3</v>
      </c>
      <c r="T508" s="17">
        <v>9.6831982825496994E-3</v>
      </c>
      <c r="U508" s="17"/>
      <c r="V508" s="17">
        <v>5.2894705017714101E-3</v>
      </c>
      <c r="W508" s="17">
        <v>1.5553484708472801E-2</v>
      </c>
      <c r="X508" s="17">
        <v>5.5137831088403104E-3</v>
      </c>
      <c r="Y508" s="17">
        <v>1.16608089219855E-2</v>
      </c>
      <c r="Z508" s="17">
        <v>1.13770395147842E-2</v>
      </c>
      <c r="AA508" s="17">
        <v>7.3357605913862804E-3</v>
      </c>
      <c r="AB508" s="17">
        <v>9.6857844756456299E-3</v>
      </c>
      <c r="AC508" s="17">
        <v>1.8192998320911299E-2</v>
      </c>
      <c r="AD508" s="17">
        <v>1.41911927804509E-2</v>
      </c>
      <c r="AE508" s="17"/>
      <c r="AF508" s="17">
        <v>1.12470795379824E-2</v>
      </c>
      <c r="AG508" s="17">
        <v>1.36278742460918E-2</v>
      </c>
      <c r="AH508" s="17">
        <v>6.3024696368429002E-3</v>
      </c>
      <c r="AI508" s="17">
        <v>3.41624831535076E-3</v>
      </c>
      <c r="AJ508" s="17">
        <v>4.0190399831816302E-3</v>
      </c>
      <c r="AK508" s="17">
        <v>1.39607818368538E-2</v>
      </c>
      <c r="AL508" s="17"/>
      <c r="AM508" s="17">
        <v>3.4494004668933702E-2</v>
      </c>
      <c r="AN508" s="17">
        <v>2.9625119716319499E-2</v>
      </c>
      <c r="AO508" s="17">
        <v>1.26712107588881E-2</v>
      </c>
      <c r="AP508" s="17">
        <v>0</v>
      </c>
      <c r="AQ508" s="17">
        <v>0</v>
      </c>
      <c r="AR508" s="17">
        <v>0</v>
      </c>
      <c r="AS508" s="17">
        <v>0</v>
      </c>
      <c r="AT508" s="17">
        <v>1.0201843070635701E-2</v>
      </c>
      <c r="AU508" s="17">
        <v>0</v>
      </c>
      <c r="AV508" s="17">
        <v>0</v>
      </c>
      <c r="AW508" s="17">
        <v>1.84334801381635E-2</v>
      </c>
      <c r="AX508" s="17">
        <v>1.23649759115999E-2</v>
      </c>
      <c r="AY508" s="17">
        <v>0</v>
      </c>
      <c r="AZ508" s="17">
        <v>0</v>
      </c>
      <c r="BA508" s="17">
        <v>0</v>
      </c>
      <c r="BB508" s="17">
        <v>8.0170158077671298E-3</v>
      </c>
      <c r="BC508" s="17"/>
      <c r="BD508" s="17">
        <v>9.7124554525021296E-3</v>
      </c>
      <c r="BE508" s="17">
        <v>1.23080105510033E-2</v>
      </c>
      <c r="BF508" s="17">
        <v>7.5144356834693504E-3</v>
      </c>
      <c r="BG508" s="17"/>
      <c r="BH508" s="17">
        <v>6.7378880691107701E-3</v>
      </c>
      <c r="BI508" s="17">
        <v>3.1200617565778602E-3</v>
      </c>
      <c r="BJ508" s="17">
        <v>8.6933099335404999E-3</v>
      </c>
      <c r="BK508" s="17"/>
      <c r="BL508" s="17">
        <v>0</v>
      </c>
      <c r="BM508" s="17">
        <v>2.2059719266273301E-3</v>
      </c>
      <c r="BN508" s="17">
        <v>1.13273537033111E-2</v>
      </c>
      <c r="BO508" s="17"/>
      <c r="BP508" s="17">
        <v>1.1050180860980301E-2</v>
      </c>
      <c r="BQ508" s="17">
        <v>1.0526894615370101E-2</v>
      </c>
      <c r="BR508" s="17"/>
      <c r="BS508" s="17">
        <v>5.6790238264434597E-3</v>
      </c>
      <c r="BT508" s="17">
        <v>3.09916294680048E-3</v>
      </c>
      <c r="BU508" s="17">
        <v>1.15652283589567E-2</v>
      </c>
      <c r="BV508" s="17">
        <v>1.14387651011876E-2</v>
      </c>
      <c r="BW508" s="17"/>
      <c r="BX508" s="17">
        <v>0</v>
      </c>
      <c r="BY508" s="17">
        <v>9.9279425218765597E-3</v>
      </c>
      <c r="BZ508" s="17">
        <v>1.16282346569174E-2</v>
      </c>
      <c r="CA508" s="17"/>
      <c r="CB508" s="17">
        <v>7.1684135095888297E-3</v>
      </c>
      <c r="CC508" s="17">
        <v>1.14583743830808E-3</v>
      </c>
      <c r="CD508" s="17">
        <v>2.5018914802363301E-2</v>
      </c>
      <c r="CE508" s="17">
        <v>1.9743695239358701E-3</v>
      </c>
      <c r="CF508" s="17">
        <v>8.9002515499356592E-3</v>
      </c>
      <c r="CG508" s="17">
        <v>1.5283760100794399E-2</v>
      </c>
      <c r="CH508" s="17"/>
      <c r="CI508" s="17">
        <v>1.6012432518282601E-2</v>
      </c>
      <c r="CJ508" s="17">
        <v>9.5198173471558196E-3</v>
      </c>
      <c r="CK508" s="17">
        <v>3.1676835545866602E-2</v>
      </c>
      <c r="CL508" s="17">
        <v>4.2995297547873696E-3</v>
      </c>
    </row>
    <row r="509" spans="2:90" x14ac:dyDescent="0.35">
      <c r="B509" t="s">
        <v>314</v>
      </c>
      <c r="C509" s="17">
        <v>9.7930412764966508E-3</v>
      </c>
      <c r="D509" s="17">
        <v>1.27302962842369E-2</v>
      </c>
      <c r="E509" s="17">
        <v>7.0397518478236103E-3</v>
      </c>
      <c r="F509" s="17"/>
      <c r="G509" s="17">
        <v>7.3108449906247198E-3</v>
      </c>
      <c r="H509" s="17">
        <v>1.45319436675896E-2</v>
      </c>
      <c r="I509" s="17">
        <v>1.14362776464691E-2</v>
      </c>
      <c r="J509" s="17">
        <v>1.3108252694863501E-2</v>
      </c>
      <c r="K509" s="17">
        <v>5.3504303312167803E-3</v>
      </c>
      <c r="L509" s="17">
        <v>1.3629336228906601E-2</v>
      </c>
      <c r="M509" s="17">
        <v>6.3103641909130499E-3</v>
      </c>
      <c r="N509" s="17">
        <v>2.0352122891052599E-3</v>
      </c>
      <c r="O509" s="17">
        <v>1.46710410829353E-2</v>
      </c>
      <c r="P509" s="17"/>
      <c r="Q509" s="17">
        <v>7.6875720571603903E-3</v>
      </c>
      <c r="R509" s="17">
        <v>4.3419576347165202E-3</v>
      </c>
      <c r="S509" s="17">
        <v>0</v>
      </c>
      <c r="T509" s="17">
        <v>8.9950723865898797E-3</v>
      </c>
      <c r="U509" s="17"/>
      <c r="V509" s="17">
        <v>1.5898202010006499E-2</v>
      </c>
      <c r="W509" s="17">
        <v>6.8577868621668703E-3</v>
      </c>
      <c r="X509" s="17">
        <v>4.0844249199926E-3</v>
      </c>
      <c r="Y509" s="17">
        <v>6.3570259320699799E-3</v>
      </c>
      <c r="Z509" s="17">
        <v>5.7333190785579004E-3</v>
      </c>
      <c r="AA509" s="17">
        <v>1.2534923068828601E-2</v>
      </c>
      <c r="AB509" s="17">
        <v>1.5062504301686E-2</v>
      </c>
      <c r="AC509" s="17">
        <v>5.1497092133438102E-3</v>
      </c>
      <c r="AD509" s="17">
        <v>1.05686786007602E-2</v>
      </c>
      <c r="AE509" s="17"/>
      <c r="AF509" s="17">
        <v>1.03686702514415E-2</v>
      </c>
      <c r="AG509" s="17">
        <v>5.4480921852328003E-3</v>
      </c>
      <c r="AH509" s="17">
        <v>1.0162802326283899E-2</v>
      </c>
      <c r="AI509" s="17">
        <v>3.2864706597213598E-2</v>
      </c>
      <c r="AJ509" s="17">
        <v>1.27991688778589E-2</v>
      </c>
      <c r="AK509" s="17">
        <v>6.65864488779154E-3</v>
      </c>
      <c r="AL509" s="17"/>
      <c r="AM509" s="17">
        <v>3.9558580974169102E-2</v>
      </c>
      <c r="AN509" s="17">
        <v>1.3579146351512099E-2</v>
      </c>
      <c r="AO509" s="17">
        <v>2.0280311524480898E-2</v>
      </c>
      <c r="AP509" s="17">
        <v>0</v>
      </c>
      <c r="AQ509" s="17">
        <v>6.3304454302732299E-3</v>
      </c>
      <c r="AR509" s="17">
        <v>8.5932401941751606E-3</v>
      </c>
      <c r="AS509" s="17">
        <v>9.7134416281149695E-3</v>
      </c>
      <c r="AT509" s="17">
        <v>0</v>
      </c>
      <c r="AU509" s="17">
        <v>1.07353959088084E-2</v>
      </c>
      <c r="AV509" s="17">
        <v>1.51035660229537E-2</v>
      </c>
      <c r="AW509" s="17">
        <v>6.21328682402716E-3</v>
      </c>
      <c r="AX509" s="17">
        <v>0</v>
      </c>
      <c r="AY509" s="17">
        <v>0</v>
      </c>
      <c r="AZ509" s="17">
        <v>1.9003275529880501E-2</v>
      </c>
      <c r="BA509" s="17">
        <v>4.9866654903162602E-3</v>
      </c>
      <c r="BB509" s="17">
        <v>3.9523908137412498E-3</v>
      </c>
      <c r="BC509" s="17"/>
      <c r="BD509" s="17">
        <v>4.8267780235421902E-3</v>
      </c>
      <c r="BE509" s="17">
        <v>1.15678774872741E-2</v>
      </c>
      <c r="BF509" s="17">
        <v>1.1867263169589699E-2</v>
      </c>
      <c r="BG509" s="17"/>
      <c r="BH509" s="17">
        <v>9.0414140893308598E-3</v>
      </c>
      <c r="BI509" s="17">
        <v>3.0809913885645902E-3</v>
      </c>
      <c r="BJ509" s="17">
        <v>5.13609719579468E-3</v>
      </c>
      <c r="BK509" s="17"/>
      <c r="BL509" s="17">
        <v>0</v>
      </c>
      <c r="BM509" s="17">
        <v>0</v>
      </c>
      <c r="BN509" s="17">
        <v>0</v>
      </c>
      <c r="BO509" s="17"/>
      <c r="BP509" s="17">
        <v>0</v>
      </c>
      <c r="BQ509" s="17">
        <v>1.4149560115966501E-2</v>
      </c>
      <c r="BR509" s="17"/>
      <c r="BS509" s="17">
        <v>4.6039959724139797E-3</v>
      </c>
      <c r="BT509" s="17">
        <v>6.0186545881352697E-3</v>
      </c>
      <c r="BU509" s="17">
        <v>9.5727880359731694E-3</v>
      </c>
      <c r="BV509" s="17">
        <v>1.1052747664007699E-2</v>
      </c>
      <c r="BW509" s="17"/>
      <c r="BX509" s="17">
        <v>0</v>
      </c>
      <c r="BY509" s="17">
        <v>0</v>
      </c>
      <c r="BZ509" s="17">
        <v>1.1365008639948E-2</v>
      </c>
      <c r="CA509" s="17"/>
      <c r="CB509" s="17">
        <v>2.2438811749174599E-3</v>
      </c>
      <c r="CC509" s="17">
        <v>2.6486331102321798E-3</v>
      </c>
      <c r="CD509" s="17">
        <v>2.1644336532074301E-2</v>
      </c>
      <c r="CE509" s="17">
        <v>8.9207934572676905E-3</v>
      </c>
      <c r="CF509" s="17">
        <v>4.8892440929790004E-3</v>
      </c>
      <c r="CG509" s="17">
        <v>1.49736161630397E-2</v>
      </c>
      <c r="CH509" s="17"/>
      <c r="CI509" s="17">
        <v>6.0714739166589596E-3</v>
      </c>
      <c r="CJ509" s="17">
        <v>5.1293762747645997E-3</v>
      </c>
      <c r="CK509" s="17">
        <v>3.4328023750408297E-2</v>
      </c>
      <c r="CL509" s="17">
        <v>6.8480822716762502E-3</v>
      </c>
    </row>
    <row r="510" spans="2:90" x14ac:dyDescent="0.35">
      <c r="B510" t="s">
        <v>315</v>
      </c>
      <c r="C510" s="17">
        <v>2.9899303915041399E-3</v>
      </c>
      <c r="D510" s="17">
        <v>5.7867875848229703E-3</v>
      </c>
      <c r="E510" s="17">
        <v>2.50207983110266E-4</v>
      </c>
      <c r="F510" s="17"/>
      <c r="G510" s="17">
        <v>1.1541013230997499E-3</v>
      </c>
      <c r="H510" s="17">
        <v>1.29014960363545E-3</v>
      </c>
      <c r="I510" s="17">
        <v>1.3349426685235999E-2</v>
      </c>
      <c r="J510" s="17">
        <v>0</v>
      </c>
      <c r="K510" s="17">
        <v>2.6033232863598801E-3</v>
      </c>
      <c r="L510" s="17">
        <v>1.5085270313409901E-3</v>
      </c>
      <c r="M510" s="17">
        <v>0</v>
      </c>
      <c r="N510" s="17">
        <v>7.4648199228951103E-3</v>
      </c>
      <c r="O510" s="17">
        <v>0</v>
      </c>
      <c r="P510" s="17"/>
      <c r="Q510" s="17">
        <v>0</v>
      </c>
      <c r="R510" s="17">
        <v>1.02837144600498E-2</v>
      </c>
      <c r="S510" s="17">
        <v>9.5805426545199305E-3</v>
      </c>
      <c r="T510" s="17">
        <v>2.8271003222983099E-3</v>
      </c>
      <c r="U510" s="17"/>
      <c r="V510" s="17">
        <v>8.1451935322284803E-3</v>
      </c>
      <c r="W510" s="17">
        <v>7.9273794184539395E-4</v>
      </c>
      <c r="X510" s="17">
        <v>0</v>
      </c>
      <c r="Y510" s="17">
        <v>5.6874558711827996E-3</v>
      </c>
      <c r="Z510" s="17">
        <v>4.4534734669313897E-3</v>
      </c>
      <c r="AA510" s="17">
        <v>1.31047770000805E-3</v>
      </c>
      <c r="AB510" s="17">
        <v>0</v>
      </c>
      <c r="AC510" s="17">
        <v>9.2870455202466295E-3</v>
      </c>
      <c r="AD510" s="17">
        <v>0</v>
      </c>
      <c r="AE510" s="17"/>
      <c r="AF510" s="17">
        <v>5.8998588538775997E-4</v>
      </c>
      <c r="AG510" s="17">
        <v>2.4116032512112801E-3</v>
      </c>
      <c r="AH510" s="17">
        <v>1.6786117031792099E-3</v>
      </c>
      <c r="AI510" s="17">
        <v>0</v>
      </c>
      <c r="AJ510" s="17">
        <v>2.8499736738980502E-3</v>
      </c>
      <c r="AK510" s="17">
        <v>5.8270181063014501E-3</v>
      </c>
      <c r="AL510" s="17"/>
      <c r="AM510" s="17">
        <v>0</v>
      </c>
      <c r="AN510" s="17">
        <v>0</v>
      </c>
      <c r="AO510" s="17">
        <v>0</v>
      </c>
      <c r="AP510" s="17">
        <v>0</v>
      </c>
      <c r="AQ510" s="17">
        <v>1.10512005434744E-2</v>
      </c>
      <c r="AR510" s="17">
        <v>0</v>
      </c>
      <c r="AS510" s="17">
        <v>5.3745081039321997E-3</v>
      </c>
      <c r="AT510" s="17">
        <v>7.4633706198991602E-3</v>
      </c>
      <c r="AU510" s="17">
        <v>0</v>
      </c>
      <c r="AV510" s="17">
        <v>0</v>
      </c>
      <c r="AW510" s="17">
        <v>2.3496579613894301E-3</v>
      </c>
      <c r="AX510" s="17">
        <v>0</v>
      </c>
      <c r="AY510" s="17">
        <v>0</v>
      </c>
      <c r="AZ510" s="17">
        <v>0</v>
      </c>
      <c r="BA510" s="17">
        <v>0</v>
      </c>
      <c r="BB510" s="17">
        <v>0</v>
      </c>
      <c r="BC510" s="17"/>
      <c r="BD510" s="17">
        <v>9.59293661416745E-4</v>
      </c>
      <c r="BE510" s="17">
        <v>2.3415462205729799E-3</v>
      </c>
      <c r="BF510" s="17">
        <v>4.32228867945318E-3</v>
      </c>
      <c r="BG510" s="17"/>
      <c r="BH510" s="17">
        <v>2.5226147215280498E-3</v>
      </c>
      <c r="BI510" s="17">
        <v>1.2838403007298699E-3</v>
      </c>
      <c r="BJ510" s="17">
        <v>1.2329813294401301E-3</v>
      </c>
      <c r="BK510" s="17"/>
      <c r="BL510" s="17">
        <v>0</v>
      </c>
      <c r="BM510" s="17">
        <v>3.7249149430618501E-3</v>
      </c>
      <c r="BN510" s="17">
        <v>8.1351626541624998E-3</v>
      </c>
      <c r="BO510" s="17"/>
      <c r="BP510" s="17">
        <v>3.7916418448293702E-3</v>
      </c>
      <c r="BQ510" s="17">
        <v>3.5822472696270401E-3</v>
      </c>
      <c r="BR510" s="17"/>
      <c r="BS510" s="17">
        <v>2.0503407774534899E-3</v>
      </c>
      <c r="BT510" s="17">
        <v>2.8035251698212498E-3</v>
      </c>
      <c r="BU510" s="17">
        <v>2.5210536793845999E-3</v>
      </c>
      <c r="BV510" s="17">
        <v>3.9803520966980397E-3</v>
      </c>
      <c r="BW510" s="17"/>
      <c r="BX510" s="17">
        <v>4.6315036401317596E-3</v>
      </c>
      <c r="BY510" s="17">
        <v>0</v>
      </c>
      <c r="BZ510" s="17">
        <v>3.0110344133732498E-3</v>
      </c>
      <c r="CA510" s="17"/>
      <c r="CB510" s="17">
        <v>6.9490131916227803E-4</v>
      </c>
      <c r="CC510" s="17">
        <v>3.5844868076104499E-3</v>
      </c>
      <c r="CD510" s="17">
        <v>7.0912223838309101E-3</v>
      </c>
      <c r="CE510" s="17">
        <v>1.0404028163200701E-3</v>
      </c>
      <c r="CF510" s="17">
        <v>0</v>
      </c>
      <c r="CG510" s="17">
        <v>3.6977081512191202E-3</v>
      </c>
      <c r="CH510" s="17"/>
      <c r="CI510" s="17">
        <v>1.2858036877748901E-3</v>
      </c>
      <c r="CJ510" s="17">
        <v>5.9238111585385297E-3</v>
      </c>
      <c r="CK510" s="17">
        <v>3.20282111649521E-3</v>
      </c>
      <c r="CL510" s="17">
        <v>1.5852323098614399E-3</v>
      </c>
    </row>
    <row r="511" spans="2:90" x14ac:dyDescent="0.35"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</row>
    <row r="512" spans="2:90" x14ac:dyDescent="0.35">
      <c r="B512" s="6" t="s">
        <v>334</v>
      </c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</row>
    <row r="513" spans="2:90" x14ac:dyDescent="0.35">
      <c r="B513" s="24" t="s">
        <v>130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</row>
    <row r="514" spans="2:90" x14ac:dyDescent="0.35">
      <c r="B514" t="s">
        <v>329</v>
      </c>
      <c r="C514" s="17">
        <v>0.130041309427436</v>
      </c>
      <c r="D514" s="17">
        <v>0.107088872769626</v>
      </c>
      <c r="E514" s="17">
        <v>0.15355098934053699</v>
      </c>
      <c r="F514" s="17"/>
      <c r="G514" s="17">
        <v>0.10810445899391299</v>
      </c>
      <c r="H514" s="17">
        <v>0.116581960307056</v>
      </c>
      <c r="I514" s="17">
        <v>0.13109221279689501</v>
      </c>
      <c r="J514" s="17">
        <v>0.142796199171669</v>
      </c>
      <c r="K514" s="17">
        <v>0.15866717142345699</v>
      </c>
      <c r="L514" s="17">
        <v>0.13742743244664099</v>
      </c>
      <c r="M514" s="17">
        <v>0.16474435764210299</v>
      </c>
      <c r="N514" s="17">
        <v>9.8305861623006405E-2</v>
      </c>
      <c r="O514" s="17">
        <v>0.11470572357920999</v>
      </c>
      <c r="P514" s="17"/>
      <c r="Q514" s="17">
        <v>0.13120165896099401</v>
      </c>
      <c r="R514" s="17">
        <v>8.5360418248513398E-2</v>
      </c>
      <c r="S514" s="17">
        <v>0.131394647513253</v>
      </c>
      <c r="T514" s="17">
        <v>0.13271116742146799</v>
      </c>
      <c r="U514" s="17"/>
      <c r="V514" s="17">
        <v>0.116333740439236</v>
      </c>
      <c r="W514" s="17">
        <v>0.110699821830432</v>
      </c>
      <c r="X514" s="17">
        <v>0.120344726981281</v>
      </c>
      <c r="Y514" s="17">
        <v>0.12975500472757101</v>
      </c>
      <c r="Z514" s="17">
        <v>0.168735886638882</v>
      </c>
      <c r="AA514" s="17">
        <v>0.13875271160501099</v>
      </c>
      <c r="AB514" s="17">
        <v>0.11707095973773</v>
      </c>
      <c r="AC514" s="17">
        <v>0.14965557516140601</v>
      </c>
      <c r="AD514" s="17">
        <v>0.14701623727681701</v>
      </c>
      <c r="AE514" s="17"/>
      <c r="AF514" s="17">
        <v>0.13879157544225601</v>
      </c>
      <c r="AG514" s="17">
        <v>0.13657223867739099</v>
      </c>
      <c r="AH514" s="17">
        <v>0.10912449460220799</v>
      </c>
      <c r="AI514" s="17">
        <v>8.0556983616525996E-2</v>
      </c>
      <c r="AJ514" s="17">
        <v>0.10970830225194</v>
      </c>
      <c r="AK514" s="17">
        <v>0.14576250907567001</v>
      </c>
      <c r="AL514" s="17"/>
      <c r="AM514" s="17">
        <v>8.2286639207183002E-2</v>
      </c>
      <c r="AN514" s="17">
        <v>0.121018353340789</v>
      </c>
      <c r="AO514" s="17">
        <v>0.168567236138214</v>
      </c>
      <c r="AP514" s="17">
        <v>0.13203436327670101</v>
      </c>
      <c r="AQ514" s="17">
        <v>0.136113790819063</v>
      </c>
      <c r="AR514" s="17">
        <v>0.13733077237458299</v>
      </c>
      <c r="AS514" s="17">
        <v>0.163964484196645</v>
      </c>
      <c r="AT514" s="17">
        <v>0.118834444972618</v>
      </c>
      <c r="AU514" s="17">
        <v>0.102981557790636</v>
      </c>
      <c r="AV514" s="17">
        <v>0.14448444661332599</v>
      </c>
      <c r="AW514" s="17">
        <v>9.4789992421948494E-2</v>
      </c>
      <c r="AX514" s="17">
        <v>0.17936212504798699</v>
      </c>
      <c r="AY514" s="17">
        <v>0.16043002230425399</v>
      </c>
      <c r="AZ514" s="17">
        <v>0.101472280981951</v>
      </c>
      <c r="BA514" s="17">
        <v>0.121503848729818</v>
      </c>
      <c r="BB514" s="17">
        <v>9.2038166881997202E-2</v>
      </c>
      <c r="BC514" s="17"/>
      <c r="BD514" s="17">
        <v>0.14485340685285</v>
      </c>
      <c r="BE514" s="17">
        <v>0.12871838503184499</v>
      </c>
      <c r="BF514" s="17">
        <v>0.12031885708647599</v>
      </c>
      <c r="BG514" s="17"/>
      <c r="BH514" s="17">
        <v>0.13884268549588399</v>
      </c>
      <c r="BI514" s="17">
        <v>0.109338087579539</v>
      </c>
      <c r="BJ514" s="17">
        <v>0.13813762948538699</v>
      </c>
      <c r="BK514" s="17"/>
      <c r="BL514" s="17">
        <v>0.21157700003198601</v>
      </c>
      <c r="BM514" s="17">
        <v>0.15703321961958</v>
      </c>
      <c r="BN514" s="17">
        <v>0.12542696185351301</v>
      </c>
      <c r="BO514" s="17"/>
      <c r="BP514" s="17">
        <v>0.128146752593473</v>
      </c>
      <c r="BQ514" s="17">
        <v>0.126479005492108</v>
      </c>
      <c r="BR514" s="17"/>
      <c r="BS514" s="17">
        <v>1</v>
      </c>
      <c r="BT514" s="17">
        <v>0</v>
      </c>
      <c r="BU514" s="17">
        <v>0</v>
      </c>
      <c r="BV514" s="17">
        <v>0</v>
      </c>
      <c r="BW514" s="17"/>
      <c r="BX514" s="17">
        <v>0.20524662658252099</v>
      </c>
      <c r="BY514" s="17">
        <v>0.24276549690160801</v>
      </c>
      <c r="BZ514" s="17">
        <v>0.11566389433393701</v>
      </c>
      <c r="CA514" s="17"/>
      <c r="CB514" s="17">
        <v>0.32137787599150103</v>
      </c>
      <c r="CC514" s="17">
        <v>7.9101136862436305E-2</v>
      </c>
      <c r="CD514" s="17">
        <v>3.31643118339204E-2</v>
      </c>
      <c r="CE514" s="17">
        <v>2.4371314487406901E-2</v>
      </c>
      <c r="CF514" s="17">
        <v>0.23031064669901799</v>
      </c>
      <c r="CG514" s="17">
        <v>0.13386911999209999</v>
      </c>
      <c r="CH514" s="17"/>
      <c r="CI514" s="17">
        <v>0.10320361177416899</v>
      </c>
      <c r="CJ514" s="17">
        <v>0.183455645944126</v>
      </c>
      <c r="CK514" s="17">
        <v>8.5677485814995194E-2</v>
      </c>
      <c r="CL514" s="17">
        <v>0.116367721433841</v>
      </c>
    </row>
    <row r="515" spans="2:90" x14ac:dyDescent="0.35">
      <c r="B515" t="s">
        <v>330</v>
      </c>
      <c r="C515" s="17">
        <v>0.210189490002439</v>
      </c>
      <c r="D515" s="17">
        <v>0.17831663466018999</v>
      </c>
      <c r="E515" s="17">
        <v>0.23999941360535099</v>
      </c>
      <c r="F515" s="17"/>
      <c r="G515" s="17">
        <v>0.18927317204174801</v>
      </c>
      <c r="H515" s="17">
        <v>0.17669332901798099</v>
      </c>
      <c r="I515" s="17">
        <v>0.237624858545912</v>
      </c>
      <c r="J515" s="17">
        <v>0.27729304969452501</v>
      </c>
      <c r="K515" s="17">
        <v>0.20411755709799401</v>
      </c>
      <c r="L515" s="17">
        <v>0.26325133809589801</v>
      </c>
      <c r="M515" s="17">
        <v>0.17132738945395301</v>
      </c>
      <c r="N515" s="17">
        <v>0.174611916547565</v>
      </c>
      <c r="O515" s="17">
        <v>0.202530873274232</v>
      </c>
      <c r="P515" s="17"/>
      <c r="Q515" s="17">
        <v>0.23377860921555599</v>
      </c>
      <c r="R515" s="17">
        <v>0.16357431226534999</v>
      </c>
      <c r="S515" s="17">
        <v>0.22467607615554999</v>
      </c>
      <c r="T515" s="17">
        <v>0.20965855105445</v>
      </c>
      <c r="U515" s="17"/>
      <c r="V515" s="17">
        <v>0.208126158859433</v>
      </c>
      <c r="W515" s="17">
        <v>0.23578420130222999</v>
      </c>
      <c r="X515" s="17">
        <v>0.17646308705035901</v>
      </c>
      <c r="Y515" s="17">
        <v>0.20764867102979001</v>
      </c>
      <c r="Z515" s="17">
        <v>0.24080792091341999</v>
      </c>
      <c r="AA515" s="17">
        <v>0.19963557355318401</v>
      </c>
      <c r="AB515" s="17">
        <v>0.23082733871306399</v>
      </c>
      <c r="AC515" s="17">
        <v>0.199584969262802</v>
      </c>
      <c r="AD515" s="17">
        <v>0.18552730806093401</v>
      </c>
      <c r="AE515" s="17"/>
      <c r="AF515" s="17">
        <v>0.20927274722782899</v>
      </c>
      <c r="AG515" s="17">
        <v>0.21232520852680201</v>
      </c>
      <c r="AH515" s="17">
        <v>0.19454048003164801</v>
      </c>
      <c r="AI515" s="17">
        <v>0.13909095169743599</v>
      </c>
      <c r="AJ515" s="17">
        <v>0.19389884322676201</v>
      </c>
      <c r="AK515" s="17">
        <v>0.23425207043566099</v>
      </c>
      <c r="AL515" s="17"/>
      <c r="AM515" s="17">
        <v>0.137851931843474</v>
      </c>
      <c r="AN515" s="17">
        <v>0.19162173496495699</v>
      </c>
      <c r="AO515" s="17">
        <v>0.17970074102891101</v>
      </c>
      <c r="AP515" s="17">
        <v>0.25569736910885699</v>
      </c>
      <c r="AQ515" s="17">
        <v>0.30396112091675098</v>
      </c>
      <c r="AR515" s="17">
        <v>0.241069190602549</v>
      </c>
      <c r="AS515" s="17">
        <v>0.20937754517426099</v>
      </c>
      <c r="AT515" s="17">
        <v>0.179705043814579</v>
      </c>
      <c r="AU515" s="17">
        <v>0.20096095441165801</v>
      </c>
      <c r="AV515" s="17">
        <v>0.25590045847343901</v>
      </c>
      <c r="AW515" s="17">
        <v>0.15979666550021701</v>
      </c>
      <c r="AX515" s="17">
        <v>0.226036221758046</v>
      </c>
      <c r="AY515" s="17">
        <v>0.16973619262023501</v>
      </c>
      <c r="AZ515" s="17">
        <v>0.29186144603126901</v>
      </c>
      <c r="BA515" s="17">
        <v>0.23060812482823501</v>
      </c>
      <c r="BB515" s="17">
        <v>0.17613630265140801</v>
      </c>
      <c r="BC515" s="17"/>
      <c r="BD515" s="17">
        <v>0.22228718758996699</v>
      </c>
      <c r="BE515" s="17">
        <v>0.205019696586175</v>
      </c>
      <c r="BF515" s="17">
        <v>0.20716980869860999</v>
      </c>
      <c r="BG515" s="17"/>
      <c r="BH515" s="17">
        <v>0.21698299169028701</v>
      </c>
      <c r="BI515" s="17">
        <v>0.21454624535691699</v>
      </c>
      <c r="BJ515" s="17">
        <v>0.215595732044879</v>
      </c>
      <c r="BK515" s="17"/>
      <c r="BL515" s="17">
        <v>0.16213383775675999</v>
      </c>
      <c r="BM515" s="17">
        <v>0.21529692867076899</v>
      </c>
      <c r="BN515" s="17">
        <v>0.220303363805157</v>
      </c>
      <c r="BO515" s="17"/>
      <c r="BP515" s="17">
        <v>0.21415851994327201</v>
      </c>
      <c r="BQ515" s="17">
        <v>0.199792833369278</v>
      </c>
      <c r="BR515" s="17"/>
      <c r="BS515" s="17">
        <v>0</v>
      </c>
      <c r="BT515" s="17">
        <v>1</v>
      </c>
      <c r="BU515" s="17">
        <v>0</v>
      </c>
      <c r="BV515" s="17">
        <v>0</v>
      </c>
      <c r="BW515" s="17"/>
      <c r="BX515" s="17">
        <v>0.17270346313892901</v>
      </c>
      <c r="BY515" s="17">
        <v>0.163433033478696</v>
      </c>
      <c r="BZ515" s="17">
        <v>0.216776373477404</v>
      </c>
      <c r="CA515" s="17"/>
      <c r="CB515" s="17">
        <v>0.40876288971868902</v>
      </c>
      <c r="CC515" s="17">
        <v>0.13954351701596299</v>
      </c>
      <c r="CD515" s="17">
        <v>0.10174540986361</v>
      </c>
      <c r="CE515" s="17">
        <v>8.5526327017221696E-2</v>
      </c>
      <c r="CF515" s="17">
        <v>0.33939564307488101</v>
      </c>
      <c r="CG515" s="17">
        <v>0.24236119198582501</v>
      </c>
      <c r="CH515" s="17"/>
      <c r="CI515" s="17">
        <v>0.163307671012346</v>
      </c>
      <c r="CJ515" s="17">
        <v>0.24605184818370901</v>
      </c>
      <c r="CK515" s="17">
        <v>0.16940923254675899</v>
      </c>
      <c r="CL515" s="17">
        <v>0.21041083108316999</v>
      </c>
    </row>
    <row r="516" spans="2:90" x14ac:dyDescent="0.35">
      <c r="B516" t="s">
        <v>331</v>
      </c>
      <c r="C516" s="17">
        <v>0.245679740257438</v>
      </c>
      <c r="D516" s="17">
        <v>0.232743464258898</v>
      </c>
      <c r="E516" s="17">
        <v>0.25897600905734097</v>
      </c>
      <c r="F516" s="17"/>
      <c r="G516" s="17">
        <v>0.18894683268701001</v>
      </c>
      <c r="H516" s="17">
        <v>0.274938637768953</v>
      </c>
      <c r="I516" s="17">
        <v>0.25120723499397901</v>
      </c>
      <c r="J516" s="17">
        <v>0.226728632184064</v>
      </c>
      <c r="K516" s="17">
        <v>0.27017589232858802</v>
      </c>
      <c r="L516" s="17">
        <v>0.237010963513827</v>
      </c>
      <c r="M516" s="17">
        <v>0.21399047392845799</v>
      </c>
      <c r="N516" s="17">
        <v>0.25169812906969902</v>
      </c>
      <c r="O516" s="17">
        <v>0.29295760675435101</v>
      </c>
      <c r="P516" s="17"/>
      <c r="Q516" s="17">
        <v>0.26432232371762798</v>
      </c>
      <c r="R516" s="17">
        <v>0.27690330317790801</v>
      </c>
      <c r="S516" s="17">
        <v>0.26516529412129403</v>
      </c>
      <c r="T516" s="17">
        <v>0.240557317317734</v>
      </c>
      <c r="U516" s="17"/>
      <c r="V516" s="17">
        <v>0.25480355248999598</v>
      </c>
      <c r="W516" s="17">
        <v>0.27176113393233398</v>
      </c>
      <c r="X516" s="17">
        <v>0.26743869212585503</v>
      </c>
      <c r="Y516" s="17">
        <v>0.189514173624697</v>
      </c>
      <c r="Z516" s="17">
        <v>0.21763290188546999</v>
      </c>
      <c r="AA516" s="17">
        <v>0.24680211899688401</v>
      </c>
      <c r="AB516" s="17">
        <v>0.22362223661386799</v>
      </c>
      <c r="AC516" s="17">
        <v>0.27320655749615702</v>
      </c>
      <c r="AD516" s="17">
        <v>0.257275567210696</v>
      </c>
      <c r="AE516" s="17"/>
      <c r="AF516" s="17">
        <v>0.25490575446723801</v>
      </c>
      <c r="AG516" s="17">
        <v>0.24936442267065401</v>
      </c>
      <c r="AH516" s="17">
        <v>0.27109583214461902</v>
      </c>
      <c r="AI516" s="17">
        <v>0.20304252749278801</v>
      </c>
      <c r="AJ516" s="17">
        <v>0.25452871760443802</v>
      </c>
      <c r="AK516" s="17">
        <v>0.22942795619032999</v>
      </c>
      <c r="AL516" s="17"/>
      <c r="AM516" s="17">
        <v>0.21956560368987299</v>
      </c>
      <c r="AN516" s="17">
        <v>0.24329787568995301</v>
      </c>
      <c r="AO516" s="17">
        <v>0.27937514951752601</v>
      </c>
      <c r="AP516" s="17">
        <v>0.20037999025627301</v>
      </c>
      <c r="AQ516" s="17">
        <v>0.18843918005350599</v>
      </c>
      <c r="AR516" s="17">
        <v>0.24904445118916901</v>
      </c>
      <c r="AS516" s="17">
        <v>0.26969658268052699</v>
      </c>
      <c r="AT516" s="17">
        <v>0.21453490351839899</v>
      </c>
      <c r="AU516" s="17">
        <v>0.24550607132381799</v>
      </c>
      <c r="AV516" s="17">
        <v>0.248490982096813</v>
      </c>
      <c r="AW516" s="17">
        <v>0.32098873194883898</v>
      </c>
      <c r="AX516" s="17">
        <v>0.21747790124535399</v>
      </c>
      <c r="AY516" s="17">
        <v>0.25238793636190998</v>
      </c>
      <c r="AZ516" s="17">
        <v>0.33513685570289897</v>
      </c>
      <c r="BA516" s="17">
        <v>0.315684579069959</v>
      </c>
      <c r="BB516" s="17">
        <v>0.2033353057542</v>
      </c>
      <c r="BC516" s="17"/>
      <c r="BD516" s="17">
        <v>0.27278969089150301</v>
      </c>
      <c r="BE516" s="17">
        <v>0.23467720519676299</v>
      </c>
      <c r="BF516" s="17">
        <v>0.22944773680649999</v>
      </c>
      <c r="BG516" s="17"/>
      <c r="BH516" s="17">
        <v>0.222191355145235</v>
      </c>
      <c r="BI516" s="17">
        <v>0.27910829542735499</v>
      </c>
      <c r="BJ516" s="17">
        <v>0.317206620079105</v>
      </c>
      <c r="BK516" s="17"/>
      <c r="BL516" s="17">
        <v>0.27778906193025099</v>
      </c>
      <c r="BM516" s="17">
        <v>0.2369211596795</v>
      </c>
      <c r="BN516" s="17">
        <v>0.29425786175458402</v>
      </c>
      <c r="BO516" s="17"/>
      <c r="BP516" s="17">
        <v>0.25585889912656701</v>
      </c>
      <c r="BQ516" s="17">
        <v>0.23437064928638099</v>
      </c>
      <c r="BR516" s="17"/>
      <c r="BS516" s="17">
        <v>0</v>
      </c>
      <c r="BT516" s="17">
        <v>0</v>
      </c>
      <c r="BU516" s="17">
        <v>1</v>
      </c>
      <c r="BV516" s="17">
        <v>0</v>
      </c>
      <c r="BW516" s="17"/>
      <c r="BX516" s="17">
        <v>0.27139625491463498</v>
      </c>
      <c r="BY516" s="17">
        <v>0.245300715966426</v>
      </c>
      <c r="BZ516" s="17">
        <v>0.24315533523701599</v>
      </c>
      <c r="CA516" s="17"/>
      <c r="CB516" s="17">
        <v>0.158843980161404</v>
      </c>
      <c r="CC516" s="17">
        <v>0.23907173683184399</v>
      </c>
      <c r="CD516" s="17">
        <v>0.25406050304869598</v>
      </c>
      <c r="CE516" s="17">
        <v>0.28714888649409798</v>
      </c>
      <c r="CF516" s="17">
        <v>0.23428156274922801</v>
      </c>
      <c r="CG516" s="17">
        <v>0.30997604129217898</v>
      </c>
      <c r="CH516" s="17"/>
      <c r="CI516" s="17">
        <v>0.205180179983981</v>
      </c>
      <c r="CJ516" s="17">
        <v>0.223505444357078</v>
      </c>
      <c r="CK516" s="17">
        <v>0.30256675350993001</v>
      </c>
      <c r="CL516" s="17">
        <v>0.25270230287966899</v>
      </c>
    </row>
    <row r="517" spans="2:90" x14ac:dyDescent="0.35">
      <c r="B517" t="s">
        <v>332</v>
      </c>
      <c r="C517" s="17">
        <v>0.38053368557724598</v>
      </c>
      <c r="D517" s="17">
        <v>0.44368119386595301</v>
      </c>
      <c r="E517" s="17">
        <v>0.31845377311318501</v>
      </c>
      <c r="F517" s="17"/>
      <c r="G517" s="17">
        <v>0.47847261829239102</v>
      </c>
      <c r="H517" s="17">
        <v>0.40833259950658501</v>
      </c>
      <c r="I517" s="17">
        <v>0.34651290533595702</v>
      </c>
      <c r="J517" s="17">
        <v>0.31122639327730001</v>
      </c>
      <c r="K517" s="17">
        <v>0.34089137738436598</v>
      </c>
      <c r="L517" s="17">
        <v>0.32568204026166903</v>
      </c>
      <c r="M517" s="17">
        <v>0.405981862850397</v>
      </c>
      <c r="N517" s="17">
        <v>0.43992078962117298</v>
      </c>
      <c r="O517" s="17">
        <v>0.36426696619113003</v>
      </c>
      <c r="P517" s="17"/>
      <c r="Q517" s="17">
        <v>0.33591881801971102</v>
      </c>
      <c r="R517" s="17">
        <v>0.44222451402429402</v>
      </c>
      <c r="S517" s="17">
        <v>0.36391496429764097</v>
      </c>
      <c r="T517" s="17">
        <v>0.38375660412273799</v>
      </c>
      <c r="U517" s="17"/>
      <c r="V517" s="17">
        <v>0.37479988662609398</v>
      </c>
      <c r="W517" s="17">
        <v>0.37345028155256599</v>
      </c>
      <c r="X517" s="17">
        <v>0.40561090553837498</v>
      </c>
      <c r="Y517" s="17">
        <v>0.43300100711408401</v>
      </c>
      <c r="Z517" s="17">
        <v>0.34373145060156401</v>
      </c>
      <c r="AA517" s="17">
        <v>0.36918782366078601</v>
      </c>
      <c r="AB517" s="17">
        <v>0.40194161312460402</v>
      </c>
      <c r="AC517" s="17">
        <v>0.33319303244427001</v>
      </c>
      <c r="AD517" s="17">
        <v>0.369884664889847</v>
      </c>
      <c r="AE517" s="17"/>
      <c r="AF517" s="17">
        <v>0.35793894047747299</v>
      </c>
      <c r="AG517" s="17">
        <v>0.36774956314377799</v>
      </c>
      <c r="AH517" s="17">
        <v>0.40053262828945302</v>
      </c>
      <c r="AI517" s="17">
        <v>0.54355368170721097</v>
      </c>
      <c r="AJ517" s="17">
        <v>0.415570084174054</v>
      </c>
      <c r="AK517" s="17">
        <v>0.35413193780156998</v>
      </c>
      <c r="AL517" s="17"/>
      <c r="AM517" s="17">
        <v>0.45152584785643701</v>
      </c>
      <c r="AN517" s="17">
        <v>0.39879959588281799</v>
      </c>
      <c r="AO517" s="17">
        <v>0.32297885063870102</v>
      </c>
      <c r="AP517" s="17">
        <v>0.35293380262940699</v>
      </c>
      <c r="AQ517" s="17">
        <v>0.35499521284811603</v>
      </c>
      <c r="AR517" s="17">
        <v>0.35111900349493003</v>
      </c>
      <c r="AS517" s="17">
        <v>0.34077280550303302</v>
      </c>
      <c r="AT517" s="17">
        <v>0.45121757369353499</v>
      </c>
      <c r="AU517" s="17">
        <v>0.40027194044748998</v>
      </c>
      <c r="AV517" s="17">
        <v>0.34696091536694601</v>
      </c>
      <c r="AW517" s="17">
        <v>0.40945699227712701</v>
      </c>
      <c r="AX517" s="17">
        <v>0.33787228192006202</v>
      </c>
      <c r="AY517" s="17">
        <v>0.404619044983202</v>
      </c>
      <c r="AZ517" s="17">
        <v>0.25664443277097498</v>
      </c>
      <c r="BA517" s="17">
        <v>0.33220344737198798</v>
      </c>
      <c r="BB517" s="17">
        <v>0.51844708203229795</v>
      </c>
      <c r="BC517" s="17"/>
      <c r="BD517" s="17">
        <v>0.331084979541452</v>
      </c>
      <c r="BE517" s="17">
        <v>0.397909309304526</v>
      </c>
      <c r="BF517" s="17">
        <v>0.40848361441376502</v>
      </c>
      <c r="BG517" s="17"/>
      <c r="BH517" s="17">
        <v>0.392047819008638</v>
      </c>
      <c r="BI517" s="17">
        <v>0.35657367536290102</v>
      </c>
      <c r="BJ517" s="17">
        <v>0.31584185389028402</v>
      </c>
      <c r="BK517" s="17"/>
      <c r="BL517" s="17">
        <v>0.32214407260099798</v>
      </c>
      <c r="BM517" s="17">
        <v>0.36084248204432401</v>
      </c>
      <c r="BN517" s="17">
        <v>0.33783289993587601</v>
      </c>
      <c r="BO517" s="17"/>
      <c r="BP517" s="17">
        <v>0.378037595352609</v>
      </c>
      <c r="BQ517" s="17">
        <v>0.39944471376580798</v>
      </c>
      <c r="BR517" s="17"/>
      <c r="BS517" s="17">
        <v>0</v>
      </c>
      <c r="BT517" s="17">
        <v>0</v>
      </c>
      <c r="BU517" s="17">
        <v>0</v>
      </c>
      <c r="BV517" s="17">
        <v>1</v>
      </c>
      <c r="BW517" s="17"/>
      <c r="BX517" s="17">
        <v>0.31083930485885503</v>
      </c>
      <c r="BY517" s="17">
        <v>0.33485911886545999</v>
      </c>
      <c r="BZ517" s="17">
        <v>0.39024491944114598</v>
      </c>
      <c r="CA517" s="17"/>
      <c r="CB517" s="17">
        <v>0.100047174671153</v>
      </c>
      <c r="CC517" s="17">
        <v>0.53579007597947803</v>
      </c>
      <c r="CD517" s="17">
        <v>0.59641828724415202</v>
      </c>
      <c r="CE517" s="17">
        <v>0.58401538821155397</v>
      </c>
      <c r="CF517" s="17">
        <v>0.157632983829395</v>
      </c>
      <c r="CG517" s="17">
        <v>0.180998270124195</v>
      </c>
      <c r="CH517" s="17"/>
      <c r="CI517" s="17">
        <v>0.48049670188166799</v>
      </c>
      <c r="CJ517" s="17">
        <v>0.337408297836158</v>
      </c>
      <c r="CK517" s="17">
        <v>0.34178609378897001</v>
      </c>
      <c r="CL517" s="17">
        <v>0.39385501808412599</v>
      </c>
    </row>
    <row r="518" spans="2:90" x14ac:dyDescent="0.35">
      <c r="B518" t="s">
        <v>150</v>
      </c>
      <c r="C518" s="17">
        <v>3.35557747354416E-2</v>
      </c>
      <c r="D518" s="17">
        <v>3.8169834445332701E-2</v>
      </c>
      <c r="E518" s="17">
        <v>2.90198148835864E-2</v>
      </c>
      <c r="F518" s="17"/>
      <c r="G518" s="17">
        <v>3.5202917984937902E-2</v>
      </c>
      <c r="H518" s="17">
        <v>2.34534733994246E-2</v>
      </c>
      <c r="I518" s="17">
        <v>3.3562788327257002E-2</v>
      </c>
      <c r="J518" s="17">
        <v>4.19557256724419E-2</v>
      </c>
      <c r="K518" s="17">
        <v>2.6148001765595098E-2</v>
      </c>
      <c r="L518" s="17">
        <v>3.6628225681964402E-2</v>
      </c>
      <c r="M518" s="17">
        <v>4.3955916125089298E-2</v>
      </c>
      <c r="N518" s="17">
        <v>3.54633031385568E-2</v>
      </c>
      <c r="O518" s="17">
        <v>2.55388302010769E-2</v>
      </c>
      <c r="P518" s="17"/>
      <c r="Q518" s="17">
        <v>3.4778590086111803E-2</v>
      </c>
      <c r="R518" s="17">
        <v>3.1937452283934901E-2</v>
      </c>
      <c r="S518" s="17">
        <v>1.48490179122623E-2</v>
      </c>
      <c r="T518" s="17">
        <v>3.3316360083610302E-2</v>
      </c>
      <c r="U518" s="17"/>
      <c r="V518" s="17">
        <v>4.5936661585241102E-2</v>
      </c>
      <c r="W518" s="17">
        <v>8.3045613824379201E-3</v>
      </c>
      <c r="X518" s="17">
        <v>3.0142588304129799E-2</v>
      </c>
      <c r="Y518" s="17">
        <v>4.00811435038574E-2</v>
      </c>
      <c r="Z518" s="17">
        <v>2.9091839960663599E-2</v>
      </c>
      <c r="AA518" s="17">
        <v>4.5621772184135302E-2</v>
      </c>
      <c r="AB518" s="17">
        <v>2.6537851810734599E-2</v>
      </c>
      <c r="AC518" s="17">
        <v>4.43598656353658E-2</v>
      </c>
      <c r="AD518" s="17">
        <v>4.0296222561705501E-2</v>
      </c>
      <c r="AE518" s="17"/>
      <c r="AF518" s="17">
        <v>3.90909823852034E-2</v>
      </c>
      <c r="AG518" s="17">
        <v>3.3988566981375298E-2</v>
      </c>
      <c r="AH518" s="17">
        <v>2.4706564932071001E-2</v>
      </c>
      <c r="AI518" s="17">
        <v>3.3755855486038801E-2</v>
      </c>
      <c r="AJ518" s="17">
        <v>2.6294052742806301E-2</v>
      </c>
      <c r="AK518" s="17">
        <v>3.6425526496769098E-2</v>
      </c>
      <c r="AL518" s="17"/>
      <c r="AM518" s="17">
        <v>0.108769977403032</v>
      </c>
      <c r="AN518" s="17">
        <v>4.5262440121483498E-2</v>
      </c>
      <c r="AO518" s="17">
        <v>4.9378022676648502E-2</v>
      </c>
      <c r="AP518" s="17">
        <v>5.8954474728762502E-2</v>
      </c>
      <c r="AQ518" s="17">
        <v>1.6490695362563802E-2</v>
      </c>
      <c r="AR518" s="17">
        <v>2.1436582338768901E-2</v>
      </c>
      <c r="AS518" s="17">
        <v>1.6188582445534502E-2</v>
      </c>
      <c r="AT518" s="17">
        <v>3.5708034000868201E-2</v>
      </c>
      <c r="AU518" s="17">
        <v>5.02794760263982E-2</v>
      </c>
      <c r="AV518" s="17">
        <v>4.1631974494771001E-3</v>
      </c>
      <c r="AW518" s="17">
        <v>1.49676178518677E-2</v>
      </c>
      <c r="AX518" s="17">
        <v>3.92514700285512E-2</v>
      </c>
      <c r="AY518" s="17">
        <v>1.28268037303988E-2</v>
      </c>
      <c r="AZ518" s="17">
        <v>1.48849845129066E-2</v>
      </c>
      <c r="BA518" s="17">
        <v>0</v>
      </c>
      <c r="BB518" s="17">
        <v>1.0043142680096101E-2</v>
      </c>
      <c r="BC518" s="17"/>
      <c r="BD518" s="17">
        <v>2.8984735124228E-2</v>
      </c>
      <c r="BE518" s="17">
        <v>3.3675403880690999E-2</v>
      </c>
      <c r="BF518" s="17">
        <v>3.45799829946494E-2</v>
      </c>
      <c r="BG518" s="17"/>
      <c r="BH518" s="17">
        <v>2.99351486599564E-2</v>
      </c>
      <c r="BI518" s="17">
        <v>4.0433696273287897E-2</v>
      </c>
      <c r="BJ518" s="17">
        <v>1.32181645003455E-2</v>
      </c>
      <c r="BK518" s="17"/>
      <c r="BL518" s="17">
        <v>2.63560276800054E-2</v>
      </c>
      <c r="BM518" s="17">
        <v>2.99062099858265E-2</v>
      </c>
      <c r="BN518" s="17">
        <v>2.2178912650870301E-2</v>
      </c>
      <c r="BO518" s="17"/>
      <c r="BP518" s="17">
        <v>2.3798232984078401E-2</v>
      </c>
      <c r="BQ518" s="17">
        <v>3.99127980864247E-2</v>
      </c>
      <c r="BR518" s="17"/>
      <c r="BS518" s="17">
        <v>0</v>
      </c>
      <c r="BT518" s="17">
        <v>0</v>
      </c>
      <c r="BU518" s="17">
        <v>0</v>
      </c>
      <c r="BV518" s="17">
        <v>0</v>
      </c>
      <c r="BW518" s="17"/>
      <c r="BX518" s="17">
        <v>3.9814350505059798E-2</v>
      </c>
      <c r="BY518" s="17">
        <v>1.36416347878101E-2</v>
      </c>
      <c r="BZ518" s="17">
        <v>3.4159477510496597E-2</v>
      </c>
      <c r="CA518" s="17"/>
      <c r="CB518" s="17">
        <v>1.09680794572536E-2</v>
      </c>
      <c r="CC518" s="17">
        <v>6.4935333102789702E-3</v>
      </c>
      <c r="CD518" s="17">
        <v>1.4611488009621899E-2</v>
      </c>
      <c r="CE518" s="17">
        <v>1.8938083789719E-2</v>
      </c>
      <c r="CF518" s="17">
        <v>3.8379163647477503E-2</v>
      </c>
      <c r="CG518" s="17">
        <v>0.13279537660570101</v>
      </c>
      <c r="CH518" s="17"/>
      <c r="CI518" s="17">
        <v>4.7811835347835903E-2</v>
      </c>
      <c r="CJ518" s="17">
        <v>9.57876367892967E-3</v>
      </c>
      <c r="CK518" s="17">
        <v>0.100560434339346</v>
      </c>
      <c r="CL518" s="17">
        <v>2.6664126519194701E-2</v>
      </c>
    </row>
    <row r="519" spans="2:90" x14ac:dyDescent="0.35"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</row>
    <row r="520" spans="2:90" x14ac:dyDescent="0.35">
      <c r="B520" s="6" t="s">
        <v>335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</row>
    <row r="521" spans="2:90" x14ac:dyDescent="0.35">
      <c r="B521" s="24" t="s">
        <v>130</v>
      </c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</row>
    <row r="522" spans="2:90" x14ac:dyDescent="0.35">
      <c r="B522" t="s">
        <v>329</v>
      </c>
      <c r="C522" s="17">
        <v>7.4707690943122795E-2</v>
      </c>
      <c r="D522" s="17">
        <v>8.4638232277994302E-2</v>
      </c>
      <c r="E522" s="17">
        <v>6.6174202858623493E-2</v>
      </c>
      <c r="F522" s="17"/>
      <c r="G522" s="17">
        <v>6.3301938819558506E-2</v>
      </c>
      <c r="H522" s="17">
        <v>9.2423977758875397E-2</v>
      </c>
      <c r="I522" s="17">
        <v>8.0720242192387298E-2</v>
      </c>
      <c r="J522" s="17">
        <v>5.8457369244777603E-2</v>
      </c>
      <c r="K522" s="17">
        <v>8.3709762146868594E-2</v>
      </c>
      <c r="L522" s="17">
        <v>7.8696786938722493E-2</v>
      </c>
      <c r="M522" s="17">
        <v>7.4787537323346698E-2</v>
      </c>
      <c r="N522" s="17">
        <v>4.8412784815900403E-2</v>
      </c>
      <c r="O522" s="17">
        <v>9.2215019747996604E-2</v>
      </c>
      <c r="P522" s="17"/>
      <c r="Q522" s="17">
        <v>5.4269950855589798E-2</v>
      </c>
      <c r="R522" s="17">
        <v>4.9474958034546899E-2</v>
      </c>
      <c r="S522" s="17">
        <v>4.4432943436523903E-2</v>
      </c>
      <c r="T522" s="17">
        <v>8.1156104165165499E-2</v>
      </c>
      <c r="U522" s="17"/>
      <c r="V522" s="17">
        <v>6.8527257629545493E-2</v>
      </c>
      <c r="W522" s="17">
        <v>7.2576047848107603E-2</v>
      </c>
      <c r="X522" s="17">
        <v>7.3063049110163494E-2</v>
      </c>
      <c r="Y522" s="17">
        <v>6.9630557395053E-2</v>
      </c>
      <c r="Z522" s="17">
        <v>8.4810907658906101E-2</v>
      </c>
      <c r="AA522" s="17">
        <v>6.9277852724227304E-2</v>
      </c>
      <c r="AB522" s="17">
        <v>7.72131957258156E-2</v>
      </c>
      <c r="AC522" s="17">
        <v>8.1918573038117296E-2</v>
      </c>
      <c r="AD522" s="17">
        <v>8.3255364071480806E-2</v>
      </c>
      <c r="AE522" s="17"/>
      <c r="AF522" s="17">
        <v>6.4381461120864694E-2</v>
      </c>
      <c r="AG522" s="17">
        <v>9.5156809047955607E-2</v>
      </c>
      <c r="AH522" s="17">
        <v>0.100634338556691</v>
      </c>
      <c r="AI522" s="17">
        <v>0.122501929792581</v>
      </c>
      <c r="AJ522" s="17">
        <v>5.25093723233203E-2</v>
      </c>
      <c r="AK522" s="17">
        <v>7.0624671272636302E-2</v>
      </c>
      <c r="AL522" s="17"/>
      <c r="AM522" s="17">
        <v>0.10229239354049501</v>
      </c>
      <c r="AN522" s="17">
        <v>7.8940646267410999E-2</v>
      </c>
      <c r="AO522" s="17">
        <v>9.1317659091642606E-2</v>
      </c>
      <c r="AP522" s="17">
        <v>5.8577108155123403E-2</v>
      </c>
      <c r="AQ522" s="17">
        <v>8.1742307111328003E-2</v>
      </c>
      <c r="AR522" s="17">
        <v>8.0253345620324004E-2</v>
      </c>
      <c r="AS522" s="17">
        <v>0.102751494643693</v>
      </c>
      <c r="AT522" s="17">
        <v>2.09769237391958E-2</v>
      </c>
      <c r="AU522" s="17">
        <v>8.9286726744505204E-2</v>
      </c>
      <c r="AV522" s="17">
        <v>3.4044581124861403E-2</v>
      </c>
      <c r="AW522" s="17">
        <v>8.8542811203675201E-2</v>
      </c>
      <c r="AX522" s="17">
        <v>0.152880322823674</v>
      </c>
      <c r="AY522" s="17">
        <v>3.4671686806615601E-2</v>
      </c>
      <c r="AZ522" s="17">
        <v>5.1393371725520803E-2</v>
      </c>
      <c r="BA522" s="17">
        <v>0.11137781508078499</v>
      </c>
      <c r="BB522" s="17">
        <v>4.4580007963452899E-2</v>
      </c>
      <c r="BC522" s="17"/>
      <c r="BD522" s="17">
        <v>8.0696649585280097E-2</v>
      </c>
      <c r="BE522" s="17">
        <v>6.4178332068868596E-2</v>
      </c>
      <c r="BF522" s="17">
        <v>7.7442042549936793E-2</v>
      </c>
      <c r="BG522" s="17"/>
      <c r="BH522" s="17">
        <v>7.1121695273476407E-2</v>
      </c>
      <c r="BI522" s="17">
        <v>5.4662565982916002E-2</v>
      </c>
      <c r="BJ522" s="17">
        <v>9.46533893844103E-2</v>
      </c>
      <c r="BK522" s="17"/>
      <c r="BL522" s="17">
        <v>8.6183456240884707E-2</v>
      </c>
      <c r="BM522" s="17">
        <v>5.9960922727985297E-2</v>
      </c>
      <c r="BN522" s="17">
        <v>9.3955450013366595E-2</v>
      </c>
      <c r="BO522" s="17"/>
      <c r="BP522" s="17">
        <v>5.1254950242635898E-2</v>
      </c>
      <c r="BQ522" s="17">
        <v>7.6395213950434707E-2</v>
      </c>
      <c r="BR522" s="17"/>
      <c r="BS522" s="17">
        <v>0.16020465666955699</v>
      </c>
      <c r="BT522" s="17">
        <v>8.7764861572323494E-2</v>
      </c>
      <c r="BU522" s="17">
        <v>6.5696607078279706E-2</v>
      </c>
      <c r="BV522" s="17">
        <v>4.7204459459409299E-2</v>
      </c>
      <c r="BW522" s="17"/>
      <c r="BX522" s="17">
        <v>6.7330171623720195E-2</v>
      </c>
      <c r="BY522" s="17">
        <v>7.8026303277004994E-2</v>
      </c>
      <c r="BZ522" s="17">
        <v>7.5234640804803798E-2</v>
      </c>
      <c r="CA522" s="17"/>
      <c r="CB522" s="17">
        <v>0.113492430671478</v>
      </c>
      <c r="CC522" s="17">
        <v>3.1819401729704599E-2</v>
      </c>
      <c r="CD522" s="17">
        <v>2.9490242730477199E-2</v>
      </c>
      <c r="CE522" s="17">
        <v>3.7851788613174203E-2</v>
      </c>
      <c r="CF522" s="17">
        <v>0.16127808233552099</v>
      </c>
      <c r="CG522" s="17">
        <v>0.113303454131124</v>
      </c>
      <c r="CH522" s="17"/>
      <c r="CI522" s="17">
        <v>7.0904133342305595E-2</v>
      </c>
      <c r="CJ522" s="17">
        <v>9.0114094109420798E-2</v>
      </c>
      <c r="CK522" s="17">
        <v>6.8135026127898707E-2</v>
      </c>
      <c r="CL522" s="17">
        <v>6.8224016704068302E-2</v>
      </c>
    </row>
    <row r="523" spans="2:90" x14ac:dyDescent="0.35">
      <c r="B523" t="s">
        <v>330</v>
      </c>
      <c r="C523" s="17">
        <v>0.168312507799142</v>
      </c>
      <c r="D523" s="17">
        <v>0.16905771563931299</v>
      </c>
      <c r="E523" s="17">
        <v>0.165748166504431</v>
      </c>
      <c r="F523" s="17"/>
      <c r="G523" s="17">
        <v>0.17047574130774701</v>
      </c>
      <c r="H523" s="17">
        <v>0.146894460637534</v>
      </c>
      <c r="I523" s="17">
        <v>0.158153360551647</v>
      </c>
      <c r="J523" s="17">
        <v>0.174895941318399</v>
      </c>
      <c r="K523" s="17">
        <v>0.14618520997405901</v>
      </c>
      <c r="L523" s="17">
        <v>0.19301830770529399</v>
      </c>
      <c r="M523" s="17">
        <v>0.182977563917541</v>
      </c>
      <c r="N523" s="17">
        <v>0.165417107292336</v>
      </c>
      <c r="O523" s="17">
        <v>0.173996079768451</v>
      </c>
      <c r="P523" s="17"/>
      <c r="Q523" s="17">
        <v>0.13416502608714401</v>
      </c>
      <c r="R523" s="17">
        <v>9.0300681361738896E-2</v>
      </c>
      <c r="S523" s="17">
        <v>0.13106271142669701</v>
      </c>
      <c r="T523" s="17">
        <v>0.17906001353498999</v>
      </c>
      <c r="U523" s="17"/>
      <c r="V523" s="17">
        <v>0.14245151378010201</v>
      </c>
      <c r="W523" s="17">
        <v>0.18942388679014199</v>
      </c>
      <c r="X523" s="17">
        <v>0.234727537586781</v>
      </c>
      <c r="Y523" s="17">
        <v>0.13095878438380801</v>
      </c>
      <c r="Z523" s="17">
        <v>0.17101146235086201</v>
      </c>
      <c r="AA523" s="17">
        <v>0.172395256125427</v>
      </c>
      <c r="AB523" s="17">
        <v>0.189749043053005</v>
      </c>
      <c r="AC523" s="17">
        <v>0.15380673706391801</v>
      </c>
      <c r="AD523" s="17">
        <v>0.13927097127822</v>
      </c>
      <c r="AE523" s="17"/>
      <c r="AF523" s="17">
        <v>0.17003806159536</v>
      </c>
      <c r="AG523" s="17">
        <v>0.19910648238415099</v>
      </c>
      <c r="AH523" s="17">
        <v>0.18382158263524401</v>
      </c>
      <c r="AI523" s="17">
        <v>9.8741049340451595E-2</v>
      </c>
      <c r="AJ523" s="17">
        <v>0.13516007072917899</v>
      </c>
      <c r="AK523" s="17">
        <v>0.17572860473754501</v>
      </c>
      <c r="AL523" s="17"/>
      <c r="AM523" s="17">
        <v>0.206927701449308</v>
      </c>
      <c r="AN523" s="17">
        <v>0.16728055212856</v>
      </c>
      <c r="AO523" s="17">
        <v>0.170796369194465</v>
      </c>
      <c r="AP523" s="17">
        <v>0.108435939032625</v>
      </c>
      <c r="AQ523" s="17">
        <v>0.14720882179486899</v>
      </c>
      <c r="AR523" s="17">
        <v>0.19717934876219001</v>
      </c>
      <c r="AS523" s="17">
        <v>0.15526557722651099</v>
      </c>
      <c r="AT523" s="17">
        <v>0.175934453180811</v>
      </c>
      <c r="AU523" s="17">
        <v>0.200111761777059</v>
      </c>
      <c r="AV523" s="17">
        <v>0.22160022024533099</v>
      </c>
      <c r="AW523" s="17">
        <v>0.20284880998017399</v>
      </c>
      <c r="AX523" s="17">
        <v>0.187756175169806</v>
      </c>
      <c r="AY523" s="17">
        <v>0.17830561149178101</v>
      </c>
      <c r="AZ523" s="17">
        <v>0.195455494353969</v>
      </c>
      <c r="BA523" s="17">
        <v>0.24921652397585201</v>
      </c>
      <c r="BB523" s="17">
        <v>9.0077166937450798E-2</v>
      </c>
      <c r="BC523" s="17"/>
      <c r="BD523" s="17">
        <v>0.16325458898502601</v>
      </c>
      <c r="BE523" s="17">
        <v>0.17844186085021399</v>
      </c>
      <c r="BF523" s="17">
        <v>0.16734635217239999</v>
      </c>
      <c r="BG523" s="17"/>
      <c r="BH523" s="17">
        <v>0.17388336061269799</v>
      </c>
      <c r="BI523" s="17">
        <v>0.16574058973008099</v>
      </c>
      <c r="BJ523" s="17">
        <v>0.18297184148850201</v>
      </c>
      <c r="BK523" s="17"/>
      <c r="BL523" s="17">
        <v>0.19437421463475901</v>
      </c>
      <c r="BM523" s="17">
        <v>0.16118197396822601</v>
      </c>
      <c r="BN523" s="17">
        <v>0.18548489351540201</v>
      </c>
      <c r="BO523" s="17"/>
      <c r="BP523" s="17">
        <v>0.14115520344149701</v>
      </c>
      <c r="BQ523" s="17">
        <v>0.18185617541069399</v>
      </c>
      <c r="BR523" s="17"/>
      <c r="BS523" s="17">
        <v>0.216362725789149</v>
      </c>
      <c r="BT523" s="17">
        <v>0.22711324048658599</v>
      </c>
      <c r="BU523" s="17">
        <v>0.19185442589901</v>
      </c>
      <c r="BV523" s="17">
        <v>0.11082614457506799</v>
      </c>
      <c r="BW523" s="17"/>
      <c r="BX523" s="17">
        <v>0.16876166138930401</v>
      </c>
      <c r="BY523" s="17">
        <v>0.177713855955628</v>
      </c>
      <c r="BZ523" s="17">
        <v>0.167690294917612</v>
      </c>
      <c r="CA523" s="17"/>
      <c r="CB523" s="17">
        <v>0.19808251336516899</v>
      </c>
      <c r="CC523" s="17">
        <v>8.3718323157398702E-2</v>
      </c>
      <c r="CD523" s="17">
        <v>0.10141786457032299</v>
      </c>
      <c r="CE523" s="17">
        <v>0.11232180535526801</v>
      </c>
      <c r="CF523" s="17">
        <v>0.26749236004417098</v>
      </c>
      <c r="CG523" s="17">
        <v>0.309430216373277</v>
      </c>
      <c r="CH523" s="17"/>
      <c r="CI523" s="17">
        <v>0.18387237384420099</v>
      </c>
      <c r="CJ523" s="17">
        <v>0.15772052431955899</v>
      </c>
      <c r="CK523" s="17">
        <v>0.17629167725636</v>
      </c>
      <c r="CL523" s="17">
        <v>0.16894482266666</v>
      </c>
    </row>
    <row r="524" spans="2:90" x14ac:dyDescent="0.35">
      <c r="B524" t="s">
        <v>331</v>
      </c>
      <c r="C524" s="17">
        <v>0.215084793166779</v>
      </c>
      <c r="D524" s="17">
        <v>0.22768442747381001</v>
      </c>
      <c r="E524" s="17">
        <v>0.20371728799542099</v>
      </c>
      <c r="F524" s="17"/>
      <c r="G524" s="17">
        <v>0.17581449150214601</v>
      </c>
      <c r="H524" s="17">
        <v>0.21496907249157601</v>
      </c>
      <c r="I524" s="17">
        <v>0.233688688927776</v>
      </c>
      <c r="J524" s="17">
        <v>0.21831459813829501</v>
      </c>
      <c r="K524" s="17">
        <v>0.18944338032081301</v>
      </c>
      <c r="L524" s="17">
        <v>0.22589968768315599</v>
      </c>
      <c r="M524" s="17">
        <v>0.21755691621507101</v>
      </c>
      <c r="N524" s="17">
        <v>0.206435913462581</v>
      </c>
      <c r="O524" s="17">
        <v>0.25007117835361697</v>
      </c>
      <c r="P524" s="17"/>
      <c r="Q524" s="17">
        <v>0.18630276999297099</v>
      </c>
      <c r="R524" s="17">
        <v>0.207400755326513</v>
      </c>
      <c r="S524" s="17">
        <v>0.26511217059483799</v>
      </c>
      <c r="T524" s="17">
        <v>0.218527269599815</v>
      </c>
      <c r="U524" s="17"/>
      <c r="V524" s="17">
        <v>0.18746225084622101</v>
      </c>
      <c r="W524" s="17">
        <v>0.19783292566805599</v>
      </c>
      <c r="X524" s="17">
        <v>0.22532652061893099</v>
      </c>
      <c r="Y524" s="17">
        <v>0.232195781826189</v>
      </c>
      <c r="Z524" s="17">
        <v>0.23993249466162</v>
      </c>
      <c r="AA524" s="17">
        <v>0.22657240489215</v>
      </c>
      <c r="AB524" s="17">
        <v>0.20604255955083001</v>
      </c>
      <c r="AC524" s="17">
        <v>0.21393214714895001</v>
      </c>
      <c r="AD524" s="17">
        <v>0.229353885771476</v>
      </c>
      <c r="AE524" s="17"/>
      <c r="AF524" s="17">
        <v>0.227694138385827</v>
      </c>
      <c r="AG524" s="17">
        <v>0.213232041497046</v>
      </c>
      <c r="AH524" s="17">
        <v>0.192313354639224</v>
      </c>
      <c r="AI524" s="17">
        <v>0.18474870070167801</v>
      </c>
      <c r="AJ524" s="17">
        <v>0.242461239150154</v>
      </c>
      <c r="AK524" s="17">
        <v>0.201318361967814</v>
      </c>
      <c r="AL524" s="17"/>
      <c r="AM524" s="17">
        <v>0.108472117432132</v>
      </c>
      <c r="AN524" s="17">
        <v>0.21612221633338499</v>
      </c>
      <c r="AO524" s="17">
        <v>0.22231513584776999</v>
      </c>
      <c r="AP524" s="17">
        <v>0.17787615583050301</v>
      </c>
      <c r="AQ524" s="17">
        <v>0.25613397009139099</v>
      </c>
      <c r="AR524" s="17">
        <v>0.255012075831963</v>
      </c>
      <c r="AS524" s="17">
        <v>0.20436854545630601</v>
      </c>
      <c r="AT524" s="17">
        <v>0.23688119991842799</v>
      </c>
      <c r="AU524" s="17">
        <v>0.253135951708305</v>
      </c>
      <c r="AV524" s="17">
        <v>0.273513458859454</v>
      </c>
      <c r="AW524" s="17">
        <v>0.17790175048471499</v>
      </c>
      <c r="AX524" s="17">
        <v>0.164644523355119</v>
      </c>
      <c r="AY524" s="17">
        <v>0.239403553632793</v>
      </c>
      <c r="AZ524" s="17">
        <v>0.18815786805869</v>
      </c>
      <c r="BA524" s="17">
        <v>0.25340242440352401</v>
      </c>
      <c r="BB524" s="17">
        <v>0.17882885137221</v>
      </c>
      <c r="BC524" s="17"/>
      <c r="BD524" s="17">
        <v>0.22234473418546</v>
      </c>
      <c r="BE524" s="17">
        <v>0.20728239305217599</v>
      </c>
      <c r="BF524" s="17">
        <v>0.21441437649051001</v>
      </c>
      <c r="BG524" s="17"/>
      <c r="BH524" s="17">
        <v>0.21104513864715199</v>
      </c>
      <c r="BI524" s="17">
        <v>0.207304757398624</v>
      </c>
      <c r="BJ524" s="17">
        <v>0.22731967614237</v>
      </c>
      <c r="BK524" s="17"/>
      <c r="BL524" s="17">
        <v>0.24619444547647201</v>
      </c>
      <c r="BM524" s="17">
        <v>0.19476797824185199</v>
      </c>
      <c r="BN524" s="17">
        <v>0.193019304376711</v>
      </c>
      <c r="BO524" s="17"/>
      <c r="BP524" s="17">
        <v>0.21373423675766401</v>
      </c>
      <c r="BQ524" s="17">
        <v>0.213367378657635</v>
      </c>
      <c r="BR524" s="17"/>
      <c r="BS524" s="17">
        <v>0.19782336188821101</v>
      </c>
      <c r="BT524" s="17">
        <v>0.24678308167596999</v>
      </c>
      <c r="BU524" s="17">
        <v>0.27632844630451397</v>
      </c>
      <c r="BV524" s="17">
        <v>0.16856203207564199</v>
      </c>
      <c r="BW524" s="17"/>
      <c r="BX524" s="17">
        <v>0.23069696907114601</v>
      </c>
      <c r="BY524" s="17">
        <v>0.18600756861481399</v>
      </c>
      <c r="BZ524" s="17">
        <v>0.21532492347452301</v>
      </c>
      <c r="CA524" s="17"/>
      <c r="CB524" s="17">
        <v>0.22350027733994501</v>
      </c>
      <c r="CC524" s="17">
        <v>0.139190549327872</v>
      </c>
      <c r="CD524" s="17">
        <v>0.205736244071242</v>
      </c>
      <c r="CE524" s="17">
        <v>0.227871116212186</v>
      </c>
      <c r="CF524" s="17">
        <v>0.226188541783436</v>
      </c>
      <c r="CG524" s="17">
        <v>0.28436452248162197</v>
      </c>
      <c r="CH524" s="17"/>
      <c r="CI524" s="17">
        <v>0.21963473316687501</v>
      </c>
      <c r="CJ524" s="17">
        <v>0.197200848598999</v>
      </c>
      <c r="CK524" s="17">
        <v>0.26453518211870097</v>
      </c>
      <c r="CL524" s="17">
        <v>0.21144952105152401</v>
      </c>
    </row>
    <row r="525" spans="2:90" x14ac:dyDescent="0.35">
      <c r="B525" t="s">
        <v>332</v>
      </c>
      <c r="C525" s="17">
        <v>0.50851956310506397</v>
      </c>
      <c r="D525" s="17">
        <v>0.47986991164124299</v>
      </c>
      <c r="E525" s="17">
        <v>0.53573455838931205</v>
      </c>
      <c r="F525" s="17"/>
      <c r="G525" s="17">
        <v>0.55756301050809198</v>
      </c>
      <c r="H525" s="17">
        <v>0.52595904385130399</v>
      </c>
      <c r="I525" s="17">
        <v>0.504257038496155</v>
      </c>
      <c r="J525" s="17">
        <v>0.49754514735247202</v>
      </c>
      <c r="K525" s="17">
        <v>0.54092648823733702</v>
      </c>
      <c r="L525" s="17">
        <v>0.46309961940449201</v>
      </c>
      <c r="M525" s="17">
        <v>0.50052265649830097</v>
      </c>
      <c r="N525" s="17">
        <v>0.52761430125789399</v>
      </c>
      <c r="O525" s="17">
        <v>0.46511791035217998</v>
      </c>
      <c r="P525" s="17"/>
      <c r="Q525" s="17">
        <v>0.59256740598385305</v>
      </c>
      <c r="R525" s="17">
        <v>0.61798529411444103</v>
      </c>
      <c r="S525" s="17">
        <v>0.53984362717979395</v>
      </c>
      <c r="T525" s="17">
        <v>0.49013157110053501</v>
      </c>
      <c r="U525" s="17"/>
      <c r="V525" s="17">
        <v>0.55153177173596002</v>
      </c>
      <c r="W525" s="17">
        <v>0.51899163627242495</v>
      </c>
      <c r="X525" s="17">
        <v>0.45010835388411102</v>
      </c>
      <c r="Y525" s="17">
        <v>0.55142248901708002</v>
      </c>
      <c r="Z525" s="17">
        <v>0.459618965486075</v>
      </c>
      <c r="AA525" s="17">
        <v>0.47897187707983402</v>
      </c>
      <c r="AB525" s="17">
        <v>0.50089960645213905</v>
      </c>
      <c r="AC525" s="17">
        <v>0.50064968118763198</v>
      </c>
      <c r="AD525" s="17">
        <v>0.51816619476163694</v>
      </c>
      <c r="AE525" s="17"/>
      <c r="AF525" s="17">
        <v>0.489320208590723</v>
      </c>
      <c r="AG525" s="17">
        <v>0.47225015134640502</v>
      </c>
      <c r="AH525" s="17">
        <v>0.50073797378544505</v>
      </c>
      <c r="AI525" s="17">
        <v>0.56161576690231096</v>
      </c>
      <c r="AJ525" s="17">
        <v>0.54894855311673296</v>
      </c>
      <c r="AK525" s="17">
        <v>0.51126078709941003</v>
      </c>
      <c r="AL525" s="17"/>
      <c r="AM525" s="17">
        <v>0.52540627184280198</v>
      </c>
      <c r="AN525" s="17">
        <v>0.46448234661500198</v>
      </c>
      <c r="AO525" s="17">
        <v>0.45569553887194902</v>
      </c>
      <c r="AP525" s="17">
        <v>0.58474775952380897</v>
      </c>
      <c r="AQ525" s="17">
        <v>0.50228856343949202</v>
      </c>
      <c r="AR525" s="17">
        <v>0.44543437042121498</v>
      </c>
      <c r="AS525" s="17">
        <v>0.50451120772813496</v>
      </c>
      <c r="AT525" s="17">
        <v>0.54210766450474002</v>
      </c>
      <c r="AU525" s="17">
        <v>0.44739590589112499</v>
      </c>
      <c r="AV525" s="17">
        <v>0.45163079953903901</v>
      </c>
      <c r="AW525" s="17">
        <v>0.52294534061415798</v>
      </c>
      <c r="AX525" s="17">
        <v>0.44590327842819599</v>
      </c>
      <c r="AY525" s="17">
        <v>0.53597937904033899</v>
      </c>
      <c r="AZ525" s="17">
        <v>0.53337065732600197</v>
      </c>
      <c r="BA525" s="17">
        <v>0.38600323653983898</v>
      </c>
      <c r="BB525" s="17">
        <v>0.67457635031150498</v>
      </c>
      <c r="BC525" s="17"/>
      <c r="BD525" s="17">
        <v>0.51154767700208004</v>
      </c>
      <c r="BE525" s="17">
        <v>0.51848743641940198</v>
      </c>
      <c r="BF525" s="17">
        <v>0.50091680763740698</v>
      </c>
      <c r="BG525" s="17"/>
      <c r="BH525" s="17">
        <v>0.51627928657365996</v>
      </c>
      <c r="BI525" s="17">
        <v>0.53206129134219804</v>
      </c>
      <c r="BJ525" s="17">
        <v>0.47906888212446302</v>
      </c>
      <c r="BK525" s="17"/>
      <c r="BL525" s="17">
        <v>0.440542964828253</v>
      </c>
      <c r="BM525" s="17">
        <v>0.56632554657260203</v>
      </c>
      <c r="BN525" s="17">
        <v>0.50695850070092496</v>
      </c>
      <c r="BO525" s="17"/>
      <c r="BP525" s="17">
        <v>0.55835213129466998</v>
      </c>
      <c r="BQ525" s="17">
        <v>0.49159900317785998</v>
      </c>
      <c r="BR525" s="17"/>
      <c r="BS525" s="17">
        <v>0.41298709225275798</v>
      </c>
      <c r="BT525" s="17">
        <v>0.41523269481497399</v>
      </c>
      <c r="BU525" s="17">
        <v>0.45746443948156201</v>
      </c>
      <c r="BV525" s="17">
        <v>0.65384661715533698</v>
      </c>
      <c r="BW525" s="17"/>
      <c r="BX525" s="17">
        <v>0.51676060682217095</v>
      </c>
      <c r="BY525" s="17">
        <v>0.54475965070457499</v>
      </c>
      <c r="BZ525" s="17">
        <v>0.50547617015564805</v>
      </c>
      <c r="CA525" s="17"/>
      <c r="CB525" s="17">
        <v>0.454908005189813</v>
      </c>
      <c r="CC525" s="17">
        <v>0.741683026188098</v>
      </c>
      <c r="CD525" s="17">
        <v>0.65209868693386297</v>
      </c>
      <c r="CE525" s="17">
        <v>0.61345975121030605</v>
      </c>
      <c r="CF525" s="17">
        <v>0.29352991000170597</v>
      </c>
      <c r="CG525" s="17">
        <v>0.151189382160619</v>
      </c>
      <c r="CH525" s="17"/>
      <c r="CI525" s="17">
        <v>0.487171794733741</v>
      </c>
      <c r="CJ525" s="17">
        <v>0.54642133381885905</v>
      </c>
      <c r="CK525" s="17">
        <v>0.379802642698023</v>
      </c>
      <c r="CL525" s="17">
        <v>0.52521551673007505</v>
      </c>
    </row>
    <row r="526" spans="2:90" x14ac:dyDescent="0.35">
      <c r="B526" t="s">
        <v>150</v>
      </c>
      <c r="C526" s="17">
        <v>3.3375444985892601E-2</v>
      </c>
      <c r="D526" s="17">
        <v>3.8749712967640203E-2</v>
      </c>
      <c r="E526" s="17">
        <v>2.8625784252213099E-2</v>
      </c>
      <c r="F526" s="17"/>
      <c r="G526" s="17">
        <v>3.2844817862456202E-2</v>
      </c>
      <c r="H526" s="17">
        <v>1.97534452607111E-2</v>
      </c>
      <c r="I526" s="17">
        <v>2.31806698320355E-2</v>
      </c>
      <c r="J526" s="17">
        <v>5.0786943946056498E-2</v>
      </c>
      <c r="K526" s="17">
        <v>3.9735159320922198E-2</v>
      </c>
      <c r="L526" s="17">
        <v>3.92855982683359E-2</v>
      </c>
      <c r="M526" s="17">
        <v>2.4155326045740399E-2</v>
      </c>
      <c r="N526" s="17">
        <v>5.2119893171288699E-2</v>
      </c>
      <c r="O526" s="17">
        <v>1.8599811777755101E-2</v>
      </c>
      <c r="P526" s="17"/>
      <c r="Q526" s="17">
        <v>3.2694847080441299E-2</v>
      </c>
      <c r="R526" s="17">
        <v>3.4838311162759497E-2</v>
      </c>
      <c r="S526" s="17">
        <v>1.9548547362147201E-2</v>
      </c>
      <c r="T526" s="17">
        <v>3.1125041599494599E-2</v>
      </c>
      <c r="U526" s="17"/>
      <c r="V526" s="17">
        <v>5.0027206008171198E-2</v>
      </c>
      <c r="W526" s="17">
        <v>2.11755034212695E-2</v>
      </c>
      <c r="X526" s="17">
        <v>1.6774538800012499E-2</v>
      </c>
      <c r="Y526" s="17">
        <v>1.57923873778699E-2</v>
      </c>
      <c r="Z526" s="17">
        <v>4.46261698425367E-2</v>
      </c>
      <c r="AA526" s="17">
        <v>5.2782609178361299E-2</v>
      </c>
      <c r="AB526" s="17">
        <v>2.6095595218210199E-2</v>
      </c>
      <c r="AC526" s="17">
        <v>4.9692861561382799E-2</v>
      </c>
      <c r="AD526" s="17">
        <v>2.9953584117185902E-2</v>
      </c>
      <c r="AE526" s="17"/>
      <c r="AF526" s="17">
        <v>4.8566130307225397E-2</v>
      </c>
      <c r="AG526" s="17">
        <v>2.0254515724441199E-2</v>
      </c>
      <c r="AH526" s="17">
        <v>2.2492750383396501E-2</v>
      </c>
      <c r="AI526" s="17">
        <v>3.2392553262978498E-2</v>
      </c>
      <c r="AJ526" s="17">
        <v>2.09207646806134E-2</v>
      </c>
      <c r="AK526" s="17">
        <v>4.10675749225946E-2</v>
      </c>
      <c r="AL526" s="17"/>
      <c r="AM526" s="17">
        <v>5.6901515735262698E-2</v>
      </c>
      <c r="AN526" s="17">
        <v>7.3174238655642307E-2</v>
      </c>
      <c r="AO526" s="17">
        <v>5.9875296994173398E-2</v>
      </c>
      <c r="AP526" s="17">
        <v>7.03630374579398E-2</v>
      </c>
      <c r="AQ526" s="17">
        <v>1.26263375629202E-2</v>
      </c>
      <c r="AR526" s="17">
        <v>2.2120859364308E-2</v>
      </c>
      <c r="AS526" s="17">
        <v>3.3103174945355703E-2</v>
      </c>
      <c r="AT526" s="17">
        <v>2.4099758656824701E-2</v>
      </c>
      <c r="AU526" s="17">
        <v>1.0069653879005601E-2</v>
      </c>
      <c r="AV526" s="17">
        <v>1.9210940231313998E-2</v>
      </c>
      <c r="AW526" s="17">
        <v>7.76128771727801E-3</v>
      </c>
      <c r="AX526" s="17">
        <v>4.8815700223206498E-2</v>
      </c>
      <c r="AY526" s="17">
        <v>1.16397690284722E-2</v>
      </c>
      <c r="AZ526" s="17">
        <v>3.1622608535819101E-2</v>
      </c>
      <c r="BA526" s="17">
        <v>0</v>
      </c>
      <c r="BB526" s="17">
        <v>1.19376234153813E-2</v>
      </c>
      <c r="BC526" s="17"/>
      <c r="BD526" s="17">
        <v>2.2156350242154298E-2</v>
      </c>
      <c r="BE526" s="17">
        <v>3.1609977609339299E-2</v>
      </c>
      <c r="BF526" s="17">
        <v>3.9880421149746201E-2</v>
      </c>
      <c r="BG526" s="17"/>
      <c r="BH526" s="17">
        <v>2.76705188930133E-2</v>
      </c>
      <c r="BI526" s="17">
        <v>4.02307955461811E-2</v>
      </c>
      <c r="BJ526" s="17">
        <v>1.59862108602551E-2</v>
      </c>
      <c r="BK526" s="17"/>
      <c r="BL526" s="17">
        <v>3.27049188196308E-2</v>
      </c>
      <c r="BM526" s="17">
        <v>1.77635784893347E-2</v>
      </c>
      <c r="BN526" s="17">
        <v>2.0581851393594999E-2</v>
      </c>
      <c r="BO526" s="17"/>
      <c r="BP526" s="17">
        <v>3.5503478263533103E-2</v>
      </c>
      <c r="BQ526" s="17">
        <v>3.6782228803376303E-2</v>
      </c>
      <c r="BR526" s="17"/>
      <c r="BS526" s="17">
        <v>1.2622163400325201E-2</v>
      </c>
      <c r="BT526" s="17">
        <v>2.31061214501465E-2</v>
      </c>
      <c r="BU526" s="17">
        <v>8.6560812366341701E-3</v>
      </c>
      <c r="BV526" s="17">
        <v>1.9560746734544401E-2</v>
      </c>
      <c r="BW526" s="17"/>
      <c r="BX526" s="17">
        <v>1.6450591093659098E-2</v>
      </c>
      <c r="BY526" s="17">
        <v>1.34926214479777E-2</v>
      </c>
      <c r="BZ526" s="17">
        <v>3.62739706474128E-2</v>
      </c>
      <c r="CA526" s="17"/>
      <c r="CB526" s="17">
        <v>1.00167734335951E-2</v>
      </c>
      <c r="CC526" s="17">
        <v>3.5886995969265098E-3</v>
      </c>
      <c r="CD526" s="17">
        <v>1.12569616940945E-2</v>
      </c>
      <c r="CE526" s="17">
        <v>8.4955386090661104E-3</v>
      </c>
      <c r="CF526" s="17">
        <v>5.1511105835165903E-2</v>
      </c>
      <c r="CG526" s="17">
        <v>0.141712424853358</v>
      </c>
      <c r="CH526" s="17"/>
      <c r="CI526" s="17">
        <v>3.8416964912877299E-2</v>
      </c>
      <c r="CJ526" s="17">
        <v>8.5431991531624892E-3</v>
      </c>
      <c r="CK526" s="17">
        <v>0.11123547179901799</v>
      </c>
      <c r="CL526" s="17">
        <v>2.61661228476723E-2</v>
      </c>
    </row>
    <row r="527" spans="2:90" x14ac:dyDescent="0.35"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</row>
    <row r="528" spans="2:90" x14ac:dyDescent="0.35">
      <c r="B528" s="6" t="s">
        <v>336</v>
      </c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</row>
    <row r="529" spans="2:90" x14ac:dyDescent="0.35">
      <c r="B529" s="24" t="s">
        <v>130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</row>
    <row r="530" spans="2:90" x14ac:dyDescent="0.35">
      <c r="B530" t="s">
        <v>329</v>
      </c>
      <c r="C530" s="17">
        <v>8.2282186311334105E-2</v>
      </c>
      <c r="D530" s="17">
        <v>4.6902707639468001E-2</v>
      </c>
      <c r="E530" s="17">
        <v>0.11784319657435301</v>
      </c>
      <c r="F530" s="17"/>
      <c r="G530" s="17">
        <v>3.3565031216635503E-2</v>
      </c>
      <c r="H530" s="17">
        <v>6.5111698648982405E-2</v>
      </c>
      <c r="I530" s="17">
        <v>0.11993235910976401</v>
      </c>
      <c r="J530" s="17">
        <v>7.70368591530632E-2</v>
      </c>
      <c r="K530" s="17">
        <v>0.10925325155266501</v>
      </c>
      <c r="L530" s="17">
        <v>8.3528938667886798E-2</v>
      </c>
      <c r="M530" s="17">
        <v>8.70269176079492E-2</v>
      </c>
      <c r="N530" s="17">
        <v>7.4485650706339404E-2</v>
      </c>
      <c r="O530" s="17">
        <v>9.0816126427075497E-2</v>
      </c>
      <c r="P530" s="17"/>
      <c r="Q530" s="17">
        <v>7.1749454235238097E-2</v>
      </c>
      <c r="R530" s="17">
        <v>0.110289395546742</v>
      </c>
      <c r="S530" s="17">
        <v>0.105215998245778</v>
      </c>
      <c r="T530" s="17">
        <v>8.0705504655622595E-2</v>
      </c>
      <c r="U530" s="17"/>
      <c r="V530" s="17">
        <v>8.1557287041470694E-2</v>
      </c>
      <c r="W530" s="17">
        <v>7.1169469851251804E-2</v>
      </c>
      <c r="X530" s="17">
        <v>8.2027371990047407E-2</v>
      </c>
      <c r="Y530" s="17">
        <v>8.5203540737822603E-2</v>
      </c>
      <c r="Z530" s="17">
        <v>6.1322925271741803E-2</v>
      </c>
      <c r="AA530" s="17">
        <v>8.7292754708736403E-2</v>
      </c>
      <c r="AB530" s="17">
        <v>8.99158296018326E-2</v>
      </c>
      <c r="AC530" s="17">
        <v>0.135936495307761</v>
      </c>
      <c r="AD530" s="17">
        <v>8.1298542417118702E-2</v>
      </c>
      <c r="AE530" s="17"/>
      <c r="AF530" s="17">
        <v>7.6392380495737003E-2</v>
      </c>
      <c r="AG530" s="17">
        <v>9.9924762278104498E-2</v>
      </c>
      <c r="AH530" s="17">
        <v>6.9361318682869696E-2</v>
      </c>
      <c r="AI530" s="17">
        <v>5.3170445334287601E-2</v>
      </c>
      <c r="AJ530" s="17">
        <v>7.2862081869980194E-2</v>
      </c>
      <c r="AK530" s="17">
        <v>9.0053542298397501E-2</v>
      </c>
      <c r="AL530" s="17"/>
      <c r="AM530" s="17">
        <v>5.99071113116054E-2</v>
      </c>
      <c r="AN530" s="17">
        <v>8.3086986413338407E-2</v>
      </c>
      <c r="AO530" s="17">
        <v>9.9238778147483497E-2</v>
      </c>
      <c r="AP530" s="17">
        <v>0.11328718196639</v>
      </c>
      <c r="AQ530" s="17">
        <v>9.0698170410490594E-2</v>
      </c>
      <c r="AR530" s="17">
        <v>0.100376099044874</v>
      </c>
      <c r="AS530" s="17">
        <v>0.126849212868827</v>
      </c>
      <c r="AT530" s="17">
        <v>7.4939812269885706E-2</v>
      </c>
      <c r="AU530" s="17">
        <v>2.98543353666096E-2</v>
      </c>
      <c r="AV530" s="17">
        <v>5.9407921739272097E-2</v>
      </c>
      <c r="AW530" s="17">
        <v>5.9633039242031699E-2</v>
      </c>
      <c r="AX530" s="17">
        <v>0.124883467280006</v>
      </c>
      <c r="AY530" s="17">
        <v>3.3089779779827799E-2</v>
      </c>
      <c r="AZ530" s="17">
        <v>8.8234959135522706E-2</v>
      </c>
      <c r="BA530" s="17">
        <v>6.5263982118901595E-2</v>
      </c>
      <c r="BB530" s="17">
        <v>0.11607784426888</v>
      </c>
      <c r="BC530" s="17"/>
      <c r="BD530" s="17">
        <v>9.1255980444044399E-2</v>
      </c>
      <c r="BE530" s="17">
        <v>6.5744547844567999E-2</v>
      </c>
      <c r="BF530" s="17">
        <v>9.0969688974571306E-2</v>
      </c>
      <c r="BG530" s="17"/>
      <c r="BH530" s="17">
        <v>8.1973819303734596E-2</v>
      </c>
      <c r="BI530" s="17">
        <v>9.3533423289560005E-2</v>
      </c>
      <c r="BJ530" s="17">
        <v>9.0353457851233707E-2</v>
      </c>
      <c r="BK530" s="17"/>
      <c r="BL530" s="17">
        <v>7.1083953479898904E-2</v>
      </c>
      <c r="BM530" s="17">
        <v>8.6145429349609004E-2</v>
      </c>
      <c r="BN530" s="17">
        <v>0.106607157536518</v>
      </c>
      <c r="BO530" s="17"/>
      <c r="BP530" s="17">
        <v>4.7049218542618503E-2</v>
      </c>
      <c r="BQ530" s="17">
        <v>8.8931513867029202E-2</v>
      </c>
      <c r="BR530" s="17"/>
      <c r="BS530" s="17">
        <v>0.15606815175684899</v>
      </c>
      <c r="BT530" s="17">
        <v>0.110707376052672</v>
      </c>
      <c r="BU530" s="17">
        <v>8.4046886944375093E-2</v>
      </c>
      <c r="BV530" s="17">
        <v>4.6065901931137201E-2</v>
      </c>
      <c r="BW530" s="17"/>
      <c r="BX530" s="17">
        <v>0.11323201959198601</v>
      </c>
      <c r="BY530" s="17">
        <v>8.4956101953550106E-2</v>
      </c>
      <c r="BZ530" s="17">
        <v>7.9051720179032406E-2</v>
      </c>
      <c r="CA530" s="17"/>
      <c r="CB530" s="17">
        <v>0.180639064436</v>
      </c>
      <c r="CC530" s="17">
        <v>2.3245847602311499E-2</v>
      </c>
      <c r="CD530" s="17">
        <v>7.7164179690613101E-3</v>
      </c>
      <c r="CE530" s="17">
        <v>1.2869775420644901E-2</v>
      </c>
      <c r="CF530" s="17">
        <v>0.212792641018336</v>
      </c>
      <c r="CG530" s="17">
        <v>0.110237956946743</v>
      </c>
      <c r="CH530" s="17"/>
      <c r="CI530" s="17">
        <v>7.1511979248583102E-2</v>
      </c>
      <c r="CJ530" s="17">
        <v>0.107613850159175</v>
      </c>
      <c r="CK530" s="17">
        <v>5.7413199579840403E-2</v>
      </c>
      <c r="CL530" s="17">
        <v>7.6377634463308794E-2</v>
      </c>
    </row>
    <row r="531" spans="2:90" x14ac:dyDescent="0.35">
      <c r="B531" t="s">
        <v>330</v>
      </c>
      <c r="C531" s="17">
        <v>0.13939891599013601</v>
      </c>
      <c r="D531" s="17">
        <v>0.115438736595492</v>
      </c>
      <c r="E531" s="17">
        <v>0.164036007318621</v>
      </c>
      <c r="F531" s="17"/>
      <c r="G531" s="17">
        <v>0.117709599344981</v>
      </c>
      <c r="H531" s="17">
        <v>0.10883898992206099</v>
      </c>
      <c r="I531" s="17">
        <v>0.139735386669221</v>
      </c>
      <c r="J531" s="17">
        <v>0.15961905928436301</v>
      </c>
      <c r="K531" s="17">
        <v>0.129053093622536</v>
      </c>
      <c r="L531" s="17">
        <v>0.18971630924605601</v>
      </c>
      <c r="M531" s="17">
        <v>0.13086959745367299</v>
      </c>
      <c r="N531" s="17">
        <v>0.13915659903319999</v>
      </c>
      <c r="O531" s="17">
        <v>0.13827437979790699</v>
      </c>
      <c r="P531" s="17"/>
      <c r="Q531" s="17">
        <v>0.16774783540663499</v>
      </c>
      <c r="R531" s="17">
        <v>0.183054893989685</v>
      </c>
      <c r="S531" s="17">
        <v>0.22364990688943001</v>
      </c>
      <c r="T531" s="17">
        <v>0.12942602616659701</v>
      </c>
      <c r="U531" s="17"/>
      <c r="V531" s="17">
        <v>0.16014233341430001</v>
      </c>
      <c r="W531" s="17">
        <v>0.125737769957326</v>
      </c>
      <c r="X531" s="17">
        <v>0.13416812180974499</v>
      </c>
      <c r="Y531" s="17">
        <v>0.12358658858785999</v>
      </c>
      <c r="Z531" s="17">
        <v>0.118700217486679</v>
      </c>
      <c r="AA531" s="17">
        <v>0.17105475622675401</v>
      </c>
      <c r="AB531" s="17">
        <v>0.15976559233071599</v>
      </c>
      <c r="AC531" s="17">
        <v>0.14808676634137199</v>
      </c>
      <c r="AD531" s="17">
        <v>0.11629225879214899</v>
      </c>
      <c r="AE531" s="17"/>
      <c r="AF531" s="17">
        <v>0.13163084580963</v>
      </c>
      <c r="AG531" s="17">
        <v>0.14967120744352</v>
      </c>
      <c r="AH531" s="17">
        <v>0.124496820647629</v>
      </c>
      <c r="AI531" s="17">
        <v>0.104388146565738</v>
      </c>
      <c r="AJ531" s="17">
        <v>0.13020286749953</v>
      </c>
      <c r="AK531" s="17">
        <v>0.153893556402799</v>
      </c>
      <c r="AL531" s="17"/>
      <c r="AM531" s="17">
        <v>0.100904729636054</v>
      </c>
      <c r="AN531" s="17">
        <v>0.14924035241258901</v>
      </c>
      <c r="AO531" s="17">
        <v>0.19695988381826199</v>
      </c>
      <c r="AP531" s="17">
        <v>0.18544769832313901</v>
      </c>
      <c r="AQ531" s="17">
        <v>0.17418068919128801</v>
      </c>
      <c r="AR531" s="17">
        <v>0.149821186888622</v>
      </c>
      <c r="AS531" s="17">
        <v>0.16179562295613001</v>
      </c>
      <c r="AT531" s="17">
        <v>0.109089805793991</v>
      </c>
      <c r="AU531" s="17">
        <v>0.120570467955828</v>
      </c>
      <c r="AV531" s="17">
        <v>0.15099376510860099</v>
      </c>
      <c r="AW531" s="17">
        <v>0.16550893141508399</v>
      </c>
      <c r="AX531" s="17">
        <v>0.122776464746504</v>
      </c>
      <c r="AY531" s="17">
        <v>9.2715624207560507E-2</v>
      </c>
      <c r="AZ531" s="17">
        <v>0.173145892842824</v>
      </c>
      <c r="BA531" s="17">
        <v>0.209543028328666</v>
      </c>
      <c r="BB531" s="17">
        <v>6.6899113482676603E-2</v>
      </c>
      <c r="BC531" s="17"/>
      <c r="BD531" s="17">
        <v>0.150951523578985</v>
      </c>
      <c r="BE531" s="17">
        <v>0.12781243569020001</v>
      </c>
      <c r="BF531" s="17">
        <v>0.137290020259833</v>
      </c>
      <c r="BG531" s="17"/>
      <c r="BH531" s="17">
        <v>0.141302840299736</v>
      </c>
      <c r="BI531" s="17">
        <v>0.16938409452566</v>
      </c>
      <c r="BJ531" s="17">
        <v>0.132305811444834</v>
      </c>
      <c r="BK531" s="17"/>
      <c r="BL531" s="17">
        <v>0.142771347348563</v>
      </c>
      <c r="BM531" s="17">
        <v>0.14782392490855401</v>
      </c>
      <c r="BN531" s="17">
        <v>0.10284799629076399</v>
      </c>
      <c r="BO531" s="17"/>
      <c r="BP531" s="17">
        <v>0.12871088890596799</v>
      </c>
      <c r="BQ531" s="17">
        <v>0.14234290766515301</v>
      </c>
      <c r="BR531" s="17"/>
      <c r="BS531" s="17">
        <v>0.227355980098354</v>
      </c>
      <c r="BT531" s="17">
        <v>0.21736628513082101</v>
      </c>
      <c r="BU531" s="17">
        <v>0.13753972582723101</v>
      </c>
      <c r="BV531" s="17">
        <v>7.7877953014080306E-2</v>
      </c>
      <c r="BW531" s="17"/>
      <c r="BX531" s="17">
        <v>0.11275314913491299</v>
      </c>
      <c r="BY531" s="17">
        <v>0.12723928826722</v>
      </c>
      <c r="BZ531" s="17">
        <v>0.14278588488139399</v>
      </c>
      <c r="CA531" s="17"/>
      <c r="CB531" s="17">
        <v>0.25898019275240303</v>
      </c>
      <c r="CC531" s="17">
        <v>3.4388549027423901E-2</v>
      </c>
      <c r="CD531" s="17">
        <v>3.46769764880622E-2</v>
      </c>
      <c r="CE531" s="17">
        <v>5.76262424408511E-2</v>
      </c>
      <c r="CF531" s="17">
        <v>0.26720457680125798</v>
      </c>
      <c r="CG531" s="17">
        <v>0.25591080462709498</v>
      </c>
      <c r="CH531" s="17"/>
      <c r="CI531" s="17">
        <v>0.14241773327771901</v>
      </c>
      <c r="CJ531" s="17">
        <v>0.12747143639289099</v>
      </c>
      <c r="CK531" s="17">
        <v>0.14826216446974899</v>
      </c>
      <c r="CL531" s="17">
        <v>0.143397153852623</v>
      </c>
    </row>
    <row r="532" spans="2:90" x14ac:dyDescent="0.35">
      <c r="B532" t="s">
        <v>331</v>
      </c>
      <c r="C532" s="17">
        <v>0.19992500659882501</v>
      </c>
      <c r="D532" s="17">
        <v>0.18057239778165399</v>
      </c>
      <c r="E532" s="17">
        <v>0.217547529945779</v>
      </c>
      <c r="F532" s="17"/>
      <c r="G532" s="17">
        <v>0.105459785598243</v>
      </c>
      <c r="H532" s="17">
        <v>0.20538009865988499</v>
      </c>
      <c r="I532" s="17">
        <v>0.204513553338833</v>
      </c>
      <c r="J532" s="17">
        <v>0.17643567237441601</v>
      </c>
      <c r="K532" s="17">
        <v>0.24954022978531801</v>
      </c>
      <c r="L532" s="17">
        <v>0.22592133662547201</v>
      </c>
      <c r="M532" s="17">
        <v>0.191640161953049</v>
      </c>
      <c r="N532" s="17">
        <v>0.207711876456323</v>
      </c>
      <c r="O532" s="17">
        <v>0.228095228768179</v>
      </c>
      <c r="P532" s="17"/>
      <c r="Q532" s="17">
        <v>0.184212861854881</v>
      </c>
      <c r="R532" s="17">
        <v>0.16792582626094399</v>
      </c>
      <c r="S532" s="17">
        <v>0.212937600176482</v>
      </c>
      <c r="T532" s="17">
        <v>0.20188525750695199</v>
      </c>
      <c r="U532" s="17"/>
      <c r="V532" s="17">
        <v>0.17492325721479501</v>
      </c>
      <c r="W532" s="17">
        <v>0.17731879977207099</v>
      </c>
      <c r="X532" s="17">
        <v>0.21399977908597001</v>
      </c>
      <c r="Y532" s="17">
        <v>0.211960909111259</v>
      </c>
      <c r="Z532" s="17">
        <v>0.23378640885346899</v>
      </c>
      <c r="AA532" s="17">
        <v>0.233580573634251</v>
      </c>
      <c r="AB532" s="17">
        <v>0.19210251045028701</v>
      </c>
      <c r="AC532" s="17">
        <v>0.211704829196734</v>
      </c>
      <c r="AD532" s="17">
        <v>0.18949635764518999</v>
      </c>
      <c r="AE532" s="17"/>
      <c r="AF532" s="17">
        <v>0.22462140901105199</v>
      </c>
      <c r="AG532" s="17">
        <v>0.18618873411308101</v>
      </c>
      <c r="AH532" s="17">
        <v>0.16702055583165301</v>
      </c>
      <c r="AI532" s="17">
        <v>0.16211807564376701</v>
      </c>
      <c r="AJ532" s="17">
        <v>0.20561532774880301</v>
      </c>
      <c r="AK532" s="17">
        <v>0.201612832689509</v>
      </c>
      <c r="AL532" s="17"/>
      <c r="AM532" s="17">
        <v>0.20124561747082401</v>
      </c>
      <c r="AN532" s="17">
        <v>0.21698808838078301</v>
      </c>
      <c r="AO532" s="17">
        <v>0.17059991634096799</v>
      </c>
      <c r="AP532" s="17">
        <v>0.15840326827541401</v>
      </c>
      <c r="AQ532" s="17">
        <v>0.218895214664277</v>
      </c>
      <c r="AR532" s="17">
        <v>0.20877072224846199</v>
      </c>
      <c r="AS532" s="17">
        <v>0.217342726210696</v>
      </c>
      <c r="AT532" s="17">
        <v>0.188883762189371</v>
      </c>
      <c r="AU532" s="17">
        <v>0.19064127233424299</v>
      </c>
      <c r="AV532" s="17">
        <v>0.29334234884161298</v>
      </c>
      <c r="AW532" s="17">
        <v>0.24181780981616399</v>
      </c>
      <c r="AX532" s="17">
        <v>0.161211606365185</v>
      </c>
      <c r="AY532" s="17">
        <v>0.21591352738202699</v>
      </c>
      <c r="AZ532" s="17">
        <v>0.13348646923606999</v>
      </c>
      <c r="BA532" s="17">
        <v>0.27188817282573402</v>
      </c>
      <c r="BB532" s="17">
        <v>0.140051564137889</v>
      </c>
      <c r="BC532" s="17"/>
      <c r="BD532" s="17">
        <v>0.225454505947186</v>
      </c>
      <c r="BE532" s="17">
        <v>0.16727983128673099</v>
      </c>
      <c r="BF532" s="17">
        <v>0.20058348027793499</v>
      </c>
      <c r="BG532" s="17"/>
      <c r="BH532" s="17">
        <v>0.18335264407158899</v>
      </c>
      <c r="BI532" s="17">
        <v>0.23392554213002101</v>
      </c>
      <c r="BJ532" s="17">
        <v>0.237226673739897</v>
      </c>
      <c r="BK532" s="17"/>
      <c r="BL532" s="17">
        <v>0.22428578821741099</v>
      </c>
      <c r="BM532" s="17">
        <v>0.18897870153094901</v>
      </c>
      <c r="BN532" s="17">
        <v>0.21438379785348899</v>
      </c>
      <c r="BO532" s="17"/>
      <c r="BP532" s="17">
        <v>0.19191219403365001</v>
      </c>
      <c r="BQ532" s="17">
        <v>0.19480167607343701</v>
      </c>
      <c r="BR532" s="17"/>
      <c r="BS532" s="17">
        <v>0.22384811986616199</v>
      </c>
      <c r="BT532" s="17">
        <v>0.24162566581965</v>
      </c>
      <c r="BU532" s="17">
        <v>0.29297330022908002</v>
      </c>
      <c r="BV532" s="17">
        <v>0.114197363519922</v>
      </c>
      <c r="BW532" s="17"/>
      <c r="BX532" s="17">
        <v>0.229217363670111</v>
      </c>
      <c r="BY532" s="17">
        <v>0.17176764298581901</v>
      </c>
      <c r="BZ532" s="17">
        <v>0.19875333630721101</v>
      </c>
      <c r="CA532" s="17"/>
      <c r="CB532" s="17">
        <v>0.23085709906919799</v>
      </c>
      <c r="CC532" s="17">
        <v>0.149069791747487</v>
      </c>
      <c r="CD532" s="17">
        <v>0.159976080340301</v>
      </c>
      <c r="CE532" s="17">
        <v>0.15072263180000001</v>
      </c>
      <c r="CF532" s="17">
        <v>0.23006483521517099</v>
      </c>
      <c r="CG532" s="17">
        <v>0.31033919129305299</v>
      </c>
      <c r="CH532" s="17"/>
      <c r="CI532" s="17">
        <v>0.17914199836203601</v>
      </c>
      <c r="CJ532" s="17">
        <v>0.17951953172078999</v>
      </c>
      <c r="CK532" s="17">
        <v>0.26740807773128</v>
      </c>
      <c r="CL532" s="17">
        <v>0.198660601410035</v>
      </c>
    </row>
    <row r="533" spans="2:90" x14ac:dyDescent="0.35">
      <c r="B533" t="s">
        <v>332</v>
      </c>
      <c r="C533" s="17">
        <v>0.54227946396524795</v>
      </c>
      <c r="D533" s="17">
        <v>0.61068095738821204</v>
      </c>
      <c r="E533" s="17">
        <v>0.47407146647088799</v>
      </c>
      <c r="F533" s="17"/>
      <c r="G533" s="17">
        <v>0.70483470632330403</v>
      </c>
      <c r="H533" s="17">
        <v>0.59494202829950604</v>
      </c>
      <c r="I533" s="17">
        <v>0.50425361106309596</v>
      </c>
      <c r="J533" s="17">
        <v>0.53980630681878095</v>
      </c>
      <c r="K533" s="17">
        <v>0.48540210408676498</v>
      </c>
      <c r="L533" s="17">
        <v>0.46628261429590201</v>
      </c>
      <c r="M533" s="17">
        <v>0.558475880383283</v>
      </c>
      <c r="N533" s="17">
        <v>0.53779012983811303</v>
      </c>
      <c r="O533" s="17">
        <v>0.49620391534653502</v>
      </c>
      <c r="P533" s="17"/>
      <c r="Q533" s="17">
        <v>0.54345063978223995</v>
      </c>
      <c r="R533" s="17">
        <v>0.51251512111164799</v>
      </c>
      <c r="S533" s="17">
        <v>0.42957702446413698</v>
      </c>
      <c r="T533" s="17">
        <v>0.550588495767101</v>
      </c>
      <c r="U533" s="17"/>
      <c r="V533" s="17">
        <v>0.53852627369382</v>
      </c>
      <c r="W533" s="17">
        <v>0.60632633079595599</v>
      </c>
      <c r="X533" s="17">
        <v>0.54888678215393705</v>
      </c>
      <c r="Y533" s="17">
        <v>0.54006219792786103</v>
      </c>
      <c r="Z533" s="17">
        <v>0.54412840927947403</v>
      </c>
      <c r="AA533" s="17">
        <v>0.45924202768322903</v>
      </c>
      <c r="AB533" s="17">
        <v>0.52159897566636004</v>
      </c>
      <c r="AC533" s="17">
        <v>0.46301126245595697</v>
      </c>
      <c r="AD533" s="17">
        <v>0.57566377438101901</v>
      </c>
      <c r="AE533" s="17"/>
      <c r="AF533" s="17">
        <v>0.51879228056509297</v>
      </c>
      <c r="AG533" s="17">
        <v>0.542317027967534</v>
      </c>
      <c r="AH533" s="17">
        <v>0.60292709851030402</v>
      </c>
      <c r="AI533" s="17">
        <v>0.64080327664881698</v>
      </c>
      <c r="AJ533" s="17">
        <v>0.56188829888186997</v>
      </c>
      <c r="AK533" s="17">
        <v>0.51586057727456702</v>
      </c>
      <c r="AL533" s="17"/>
      <c r="AM533" s="17">
        <v>0.52657511015434799</v>
      </c>
      <c r="AN533" s="17">
        <v>0.49482652063068799</v>
      </c>
      <c r="AO533" s="17">
        <v>0.49592170254422802</v>
      </c>
      <c r="AP533" s="17">
        <v>0.46735945387043898</v>
      </c>
      <c r="AQ533" s="17">
        <v>0.49490464976620602</v>
      </c>
      <c r="AR533" s="17">
        <v>0.52817645086971499</v>
      </c>
      <c r="AS533" s="17">
        <v>0.46283886693728998</v>
      </c>
      <c r="AT533" s="17">
        <v>0.58015440391196604</v>
      </c>
      <c r="AU533" s="17">
        <v>0.625222263980721</v>
      </c>
      <c r="AV533" s="17">
        <v>0.496255964310514</v>
      </c>
      <c r="AW533" s="17">
        <v>0.50310039994545497</v>
      </c>
      <c r="AX533" s="17">
        <v>0.55814408764630397</v>
      </c>
      <c r="AY533" s="17">
        <v>0.62193954548561803</v>
      </c>
      <c r="AZ533" s="17">
        <v>0.58612940325570295</v>
      </c>
      <c r="BA533" s="17">
        <v>0.44139639468437503</v>
      </c>
      <c r="BB533" s="17">
        <v>0.66862121568987298</v>
      </c>
      <c r="BC533" s="17"/>
      <c r="BD533" s="17">
        <v>0.49954378427662599</v>
      </c>
      <c r="BE533" s="17">
        <v>0.61058905657336904</v>
      </c>
      <c r="BF533" s="17">
        <v>0.533367574947336</v>
      </c>
      <c r="BG533" s="17"/>
      <c r="BH533" s="17">
        <v>0.56414750226770405</v>
      </c>
      <c r="BI533" s="17">
        <v>0.46992197301453098</v>
      </c>
      <c r="BJ533" s="17">
        <v>0.51069467382024603</v>
      </c>
      <c r="BK533" s="17"/>
      <c r="BL533" s="17">
        <v>0.54890852602652895</v>
      </c>
      <c r="BM533" s="17">
        <v>0.54700396251085304</v>
      </c>
      <c r="BN533" s="17">
        <v>0.56058606712213799</v>
      </c>
      <c r="BO533" s="17"/>
      <c r="BP533" s="17">
        <v>0.61370039360401896</v>
      </c>
      <c r="BQ533" s="17">
        <v>0.53149015385190101</v>
      </c>
      <c r="BR533" s="17"/>
      <c r="BS533" s="17">
        <v>0.38887918602558402</v>
      </c>
      <c r="BT533" s="17">
        <v>0.42051471956894199</v>
      </c>
      <c r="BU533" s="17">
        <v>0.46165299998596598</v>
      </c>
      <c r="BV533" s="17">
        <v>0.73688187557334905</v>
      </c>
      <c r="BW533" s="17"/>
      <c r="BX533" s="17">
        <v>0.52564201911420205</v>
      </c>
      <c r="BY533" s="17">
        <v>0.60671519814255503</v>
      </c>
      <c r="BZ533" s="17">
        <v>0.53996811353423602</v>
      </c>
      <c r="CA533" s="17"/>
      <c r="CB533" s="17">
        <v>0.32327456523718401</v>
      </c>
      <c r="CC533" s="17">
        <v>0.78138516030607097</v>
      </c>
      <c r="CD533" s="17">
        <v>0.78873322526763701</v>
      </c>
      <c r="CE533" s="17">
        <v>0.75315250487712404</v>
      </c>
      <c r="CF533" s="17">
        <v>0.25142415048668199</v>
      </c>
      <c r="CG533" s="17">
        <v>0.173089606389455</v>
      </c>
      <c r="CH533" s="17"/>
      <c r="CI533" s="17">
        <v>0.55659521294398595</v>
      </c>
      <c r="CJ533" s="17">
        <v>0.57136278288022002</v>
      </c>
      <c r="CK533" s="17">
        <v>0.422934318436548</v>
      </c>
      <c r="CL533" s="17">
        <v>0.55368081165790195</v>
      </c>
    </row>
    <row r="534" spans="2:90" x14ac:dyDescent="0.35">
      <c r="B534" t="s">
        <v>150</v>
      </c>
      <c r="C534" s="17">
        <v>3.6114427134457401E-2</v>
      </c>
      <c r="D534" s="17">
        <v>4.6405200595174598E-2</v>
      </c>
      <c r="E534" s="17">
        <v>2.6501799690359699E-2</v>
      </c>
      <c r="F534" s="17"/>
      <c r="G534" s="17">
        <v>3.8430877516836902E-2</v>
      </c>
      <c r="H534" s="17">
        <v>2.5727184469565199E-2</v>
      </c>
      <c r="I534" s="17">
        <v>3.1565089819087198E-2</v>
      </c>
      <c r="J534" s="17">
        <v>4.7102102369376599E-2</v>
      </c>
      <c r="K534" s="17">
        <v>2.67513209527169E-2</v>
      </c>
      <c r="L534" s="17">
        <v>3.4550801164683502E-2</v>
      </c>
      <c r="M534" s="17">
        <v>3.1987442602044898E-2</v>
      </c>
      <c r="N534" s="17">
        <v>4.0855743966024601E-2</v>
      </c>
      <c r="O534" s="17">
        <v>4.66103496603026E-2</v>
      </c>
      <c r="P534" s="17"/>
      <c r="Q534" s="17">
        <v>3.2839208721005798E-2</v>
      </c>
      <c r="R534" s="17">
        <v>2.6214763090981499E-2</v>
      </c>
      <c r="S534" s="17">
        <v>2.8619470224173899E-2</v>
      </c>
      <c r="T534" s="17">
        <v>3.7394715903727602E-2</v>
      </c>
      <c r="U534" s="17"/>
      <c r="V534" s="17">
        <v>4.4850848635613998E-2</v>
      </c>
      <c r="W534" s="17">
        <v>1.9447629623395201E-2</v>
      </c>
      <c r="X534" s="17">
        <v>2.0917944960300801E-2</v>
      </c>
      <c r="Y534" s="17">
        <v>3.9186763635196797E-2</v>
      </c>
      <c r="Z534" s="17">
        <v>4.2062039108635499E-2</v>
      </c>
      <c r="AA534" s="17">
        <v>4.8829887747030003E-2</v>
      </c>
      <c r="AB534" s="17">
        <v>3.6617091950804301E-2</v>
      </c>
      <c r="AC534" s="17">
        <v>4.1260646698176501E-2</v>
      </c>
      <c r="AD534" s="17">
        <v>3.7249066764522297E-2</v>
      </c>
      <c r="AE534" s="17"/>
      <c r="AF534" s="17">
        <v>4.8563084118487303E-2</v>
      </c>
      <c r="AG534" s="17">
        <v>2.1898268197761299E-2</v>
      </c>
      <c r="AH534" s="17">
        <v>3.6194206327544103E-2</v>
      </c>
      <c r="AI534" s="17">
        <v>3.95200558073905E-2</v>
      </c>
      <c r="AJ534" s="17">
        <v>2.94314239998167E-2</v>
      </c>
      <c r="AK534" s="17">
        <v>3.85794913347276E-2</v>
      </c>
      <c r="AL534" s="17"/>
      <c r="AM534" s="17">
        <v>0.111367431427169</v>
      </c>
      <c r="AN534" s="17">
        <v>5.5858052162600702E-2</v>
      </c>
      <c r="AO534" s="17">
        <v>3.72797191490589E-2</v>
      </c>
      <c r="AP534" s="17">
        <v>7.5502397564617602E-2</v>
      </c>
      <c r="AQ534" s="17">
        <v>2.1321275967738799E-2</v>
      </c>
      <c r="AR534" s="17">
        <v>1.28555409483274E-2</v>
      </c>
      <c r="AS534" s="17">
        <v>3.1173571027057201E-2</v>
      </c>
      <c r="AT534" s="17">
        <v>4.6932215834786399E-2</v>
      </c>
      <c r="AU534" s="17">
        <v>3.3711660362598102E-2</v>
      </c>
      <c r="AV534" s="17">
        <v>0</v>
      </c>
      <c r="AW534" s="17">
        <v>2.9939819581265199E-2</v>
      </c>
      <c r="AX534" s="17">
        <v>3.2984373962000602E-2</v>
      </c>
      <c r="AY534" s="17">
        <v>3.6341523144966401E-2</v>
      </c>
      <c r="AZ534" s="17">
        <v>1.9003275529880501E-2</v>
      </c>
      <c r="BA534" s="17">
        <v>1.19084220423237E-2</v>
      </c>
      <c r="BB534" s="17">
        <v>8.3502624206820593E-3</v>
      </c>
      <c r="BC534" s="17"/>
      <c r="BD534" s="17">
        <v>3.2794205753158501E-2</v>
      </c>
      <c r="BE534" s="17">
        <v>2.8574128605132001E-2</v>
      </c>
      <c r="BF534" s="17">
        <v>3.7789235540325303E-2</v>
      </c>
      <c r="BG534" s="17"/>
      <c r="BH534" s="17">
        <v>2.9223194057235901E-2</v>
      </c>
      <c r="BI534" s="17">
        <v>3.3234967040227499E-2</v>
      </c>
      <c r="BJ534" s="17">
        <v>2.9419383143788901E-2</v>
      </c>
      <c r="BK534" s="17"/>
      <c r="BL534" s="17">
        <v>1.2950384927598301E-2</v>
      </c>
      <c r="BM534" s="17">
        <v>3.00479817000344E-2</v>
      </c>
      <c r="BN534" s="17">
        <v>1.55749811970897E-2</v>
      </c>
      <c r="BO534" s="17"/>
      <c r="BP534" s="17">
        <v>1.8627304913744099E-2</v>
      </c>
      <c r="BQ534" s="17">
        <v>4.2433748542479999E-2</v>
      </c>
      <c r="BR534" s="17"/>
      <c r="BS534" s="17">
        <v>3.8485622530514E-3</v>
      </c>
      <c r="BT534" s="17">
        <v>9.7859534279145892E-3</v>
      </c>
      <c r="BU534" s="17">
        <v>2.3787087013347599E-2</v>
      </c>
      <c r="BV534" s="17">
        <v>2.4976905961511701E-2</v>
      </c>
      <c r="BW534" s="17"/>
      <c r="BX534" s="17">
        <v>1.91554484887889E-2</v>
      </c>
      <c r="BY534" s="17">
        <v>9.3217686508564792E-3</v>
      </c>
      <c r="BZ534" s="17">
        <v>3.9440945098126998E-2</v>
      </c>
      <c r="CA534" s="17"/>
      <c r="CB534" s="17">
        <v>6.2490785052153998E-3</v>
      </c>
      <c r="CC534" s="17">
        <v>1.19106513167063E-2</v>
      </c>
      <c r="CD534" s="17">
        <v>8.8972999349389102E-3</v>
      </c>
      <c r="CE534" s="17">
        <v>2.56288454613804E-2</v>
      </c>
      <c r="CF534" s="17">
        <v>3.8513796478552798E-2</v>
      </c>
      <c r="CG534" s="17">
        <v>0.15042244074365399</v>
      </c>
      <c r="CH534" s="17"/>
      <c r="CI534" s="17">
        <v>5.0333076167677002E-2</v>
      </c>
      <c r="CJ534" s="17">
        <v>1.4032398846923E-2</v>
      </c>
      <c r="CK534" s="17">
        <v>0.103982239782583</v>
      </c>
      <c r="CL534" s="17">
        <v>2.7883798616130901E-2</v>
      </c>
    </row>
    <row r="535" spans="2:90" x14ac:dyDescent="0.35"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</row>
    <row r="536" spans="2:90" x14ac:dyDescent="0.35">
      <c r="B536" s="6" t="s">
        <v>337</v>
      </c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</row>
    <row r="537" spans="2:90" x14ac:dyDescent="0.35">
      <c r="B537" s="24" t="s">
        <v>130</v>
      </c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</row>
    <row r="538" spans="2:90" x14ac:dyDescent="0.35">
      <c r="B538" t="s">
        <v>329</v>
      </c>
      <c r="C538" s="17">
        <v>8.2723737537598901E-2</v>
      </c>
      <c r="D538" s="17">
        <v>8.32407185707459E-2</v>
      </c>
      <c r="E538" s="17">
        <v>7.9273940898820894E-2</v>
      </c>
      <c r="F538" s="17"/>
      <c r="G538" s="17">
        <v>1.4077949304855999E-2</v>
      </c>
      <c r="H538" s="17">
        <v>5.1027084132849503E-2</v>
      </c>
      <c r="I538" s="17">
        <v>9.2113042787875202E-2</v>
      </c>
      <c r="J538" s="17">
        <v>9.9611521920430296E-2</v>
      </c>
      <c r="K538" s="17">
        <v>0.122232394531852</v>
      </c>
      <c r="L538" s="17">
        <v>8.3296089247650099E-2</v>
      </c>
      <c r="M538" s="17">
        <v>0.121243455137805</v>
      </c>
      <c r="N538" s="17">
        <v>7.0693882055558793E-2</v>
      </c>
      <c r="O538" s="17">
        <v>8.8187187230440306E-2</v>
      </c>
      <c r="P538" s="17"/>
      <c r="Q538" s="17">
        <v>4.5003845924405601E-2</v>
      </c>
      <c r="R538" s="17">
        <v>6.0813143055076797E-2</v>
      </c>
      <c r="S538" s="17">
        <v>6.1955831380496797E-2</v>
      </c>
      <c r="T538" s="17">
        <v>9.0779835044406204E-2</v>
      </c>
      <c r="U538" s="17"/>
      <c r="V538" s="17">
        <v>6.5745140828207996E-2</v>
      </c>
      <c r="W538" s="17">
        <v>8.72224020262099E-2</v>
      </c>
      <c r="X538" s="17">
        <v>7.4958379554264196E-2</v>
      </c>
      <c r="Y538" s="17">
        <v>9.0056821897192094E-2</v>
      </c>
      <c r="Z538" s="17">
        <v>8.5818573928587105E-2</v>
      </c>
      <c r="AA538" s="17">
        <v>8.9572006172640203E-2</v>
      </c>
      <c r="AB538" s="17">
        <v>0.13195986689745601</v>
      </c>
      <c r="AC538" s="17">
        <v>8.3232434793598695E-2</v>
      </c>
      <c r="AD538" s="17">
        <v>5.36651122285784E-2</v>
      </c>
      <c r="AE538" s="17"/>
      <c r="AF538" s="17">
        <v>7.0310011808256703E-2</v>
      </c>
      <c r="AG538" s="17">
        <v>0.11541576102373</v>
      </c>
      <c r="AH538" s="17">
        <v>9.9921131024619705E-2</v>
      </c>
      <c r="AI538" s="17">
        <v>7.7314167047550397E-2</v>
      </c>
      <c r="AJ538" s="17">
        <v>6.3151888008678506E-2</v>
      </c>
      <c r="AK538" s="17">
        <v>8.1435197876488494E-2</v>
      </c>
      <c r="AL538" s="17"/>
      <c r="AM538" s="17">
        <v>0.100670382425094</v>
      </c>
      <c r="AN538" s="17">
        <v>8.5498544426239206E-2</v>
      </c>
      <c r="AO538" s="17">
        <v>0.13852378630047599</v>
      </c>
      <c r="AP538" s="17">
        <v>0.101291013612198</v>
      </c>
      <c r="AQ538" s="17">
        <v>0.11747559038614</v>
      </c>
      <c r="AR538" s="17">
        <v>8.0638752822381504E-2</v>
      </c>
      <c r="AS538" s="17">
        <v>0.100925071229521</v>
      </c>
      <c r="AT538" s="17">
        <v>6.3250855146637697E-2</v>
      </c>
      <c r="AU538" s="17">
        <v>3.4973051005377398E-2</v>
      </c>
      <c r="AV538" s="17">
        <v>0.16555932043720301</v>
      </c>
      <c r="AW538" s="17">
        <v>8.1608051163345394E-2</v>
      </c>
      <c r="AX538" s="17">
        <v>0.10030593187388299</v>
      </c>
      <c r="AY538" s="17">
        <v>3.2162252106639401E-2</v>
      </c>
      <c r="AZ538" s="17">
        <v>2.3386400484436898E-2</v>
      </c>
      <c r="BA538" s="17">
        <v>3.4111123050259401E-2</v>
      </c>
      <c r="BB538" s="17">
        <v>4.4982975603381103E-2</v>
      </c>
      <c r="BC538" s="17"/>
      <c r="BD538" s="17">
        <v>8.3152206097541495E-2</v>
      </c>
      <c r="BE538" s="17">
        <v>4.6699413243157101E-2</v>
      </c>
      <c r="BF538" s="17">
        <v>0.10479166566025599</v>
      </c>
      <c r="BG538" s="17"/>
      <c r="BH538" s="17">
        <v>8.0463224177936901E-2</v>
      </c>
      <c r="BI538" s="17">
        <v>7.3073385885550596E-2</v>
      </c>
      <c r="BJ538" s="17">
        <v>8.2996086397131602E-2</v>
      </c>
      <c r="BK538" s="17"/>
      <c r="BL538" s="17">
        <v>0.116916709461285</v>
      </c>
      <c r="BM538" s="17">
        <v>7.2117477796444299E-2</v>
      </c>
      <c r="BN538" s="17">
        <v>8.5168948064120995E-2</v>
      </c>
      <c r="BO538" s="17"/>
      <c r="BP538" s="17">
        <v>6.7348296765775098E-2</v>
      </c>
      <c r="BQ538" s="17">
        <v>8.6867432822770402E-2</v>
      </c>
      <c r="BR538" s="17"/>
      <c r="BS538" s="17">
        <v>0.172269416342858</v>
      </c>
      <c r="BT538" s="17">
        <v>0.12117216084200599</v>
      </c>
      <c r="BU538" s="17">
        <v>6.52999717257505E-2</v>
      </c>
      <c r="BV538" s="17">
        <v>4.3461687214405902E-2</v>
      </c>
      <c r="BW538" s="17"/>
      <c r="BX538" s="17">
        <v>0.119292438800412</v>
      </c>
      <c r="BY538" s="17">
        <v>3.9894170298122603E-2</v>
      </c>
      <c r="BZ538" s="17">
        <v>8.1732822544618403E-2</v>
      </c>
      <c r="CA538" s="17"/>
      <c r="CB538" s="17">
        <v>0.119293565564351</v>
      </c>
      <c r="CC538" s="17">
        <v>4.12558340771308E-2</v>
      </c>
      <c r="CD538" s="17">
        <v>3.9353922301317797E-2</v>
      </c>
      <c r="CE538" s="17">
        <v>5.0169379673257103E-2</v>
      </c>
      <c r="CF538" s="17">
        <v>0.119403279393092</v>
      </c>
      <c r="CG538" s="17">
        <v>0.156392973591856</v>
      </c>
      <c r="CH538" s="17"/>
      <c r="CI538" s="17">
        <v>5.0657293308278999E-2</v>
      </c>
      <c r="CJ538" s="17">
        <v>0.119500890668066</v>
      </c>
      <c r="CK538" s="17">
        <v>5.58217889552481E-2</v>
      </c>
      <c r="CL538" s="17">
        <v>7.5387747604195601E-2</v>
      </c>
    </row>
    <row r="539" spans="2:90" x14ac:dyDescent="0.35">
      <c r="B539" t="s">
        <v>330</v>
      </c>
      <c r="C539" s="17">
        <v>0.18171583033555999</v>
      </c>
      <c r="D539" s="17">
        <v>0.177629211410753</v>
      </c>
      <c r="E539" s="17">
        <v>0.18472670805212499</v>
      </c>
      <c r="F539" s="17"/>
      <c r="G539" s="17">
        <v>0.111821821477269</v>
      </c>
      <c r="H539" s="17">
        <v>6.6067742553994599E-2</v>
      </c>
      <c r="I539" s="17">
        <v>0.23069055421454299</v>
      </c>
      <c r="J539" s="17">
        <v>0.21630874187587101</v>
      </c>
      <c r="K539" s="17">
        <v>0.241801261876255</v>
      </c>
      <c r="L539" s="17">
        <v>0.21277032991801401</v>
      </c>
      <c r="M539" s="17">
        <v>0.182246812870202</v>
      </c>
      <c r="N539" s="17">
        <v>0.18712095149105001</v>
      </c>
      <c r="O539" s="17">
        <v>0.185292387544118</v>
      </c>
      <c r="P539" s="17"/>
      <c r="Q539" s="17">
        <v>0.124912161120268</v>
      </c>
      <c r="R539" s="17">
        <v>0.114416282493396</v>
      </c>
      <c r="S539" s="17">
        <v>0.162329452184032</v>
      </c>
      <c r="T539" s="17">
        <v>0.197255980776087</v>
      </c>
      <c r="U539" s="17"/>
      <c r="V539" s="17">
        <v>0.160114129593525</v>
      </c>
      <c r="W539" s="17">
        <v>0.18756440343176001</v>
      </c>
      <c r="X539" s="17">
        <v>0.18416144890594399</v>
      </c>
      <c r="Y539" s="17">
        <v>0.16081561928751101</v>
      </c>
      <c r="Z539" s="17">
        <v>0.19726401469468499</v>
      </c>
      <c r="AA539" s="17">
        <v>0.179456874674535</v>
      </c>
      <c r="AB539" s="17">
        <v>0.180499069290737</v>
      </c>
      <c r="AC539" s="17">
        <v>0.157201278309229</v>
      </c>
      <c r="AD539" s="17">
        <v>0.21549340417750101</v>
      </c>
      <c r="AE539" s="17"/>
      <c r="AF539" s="17">
        <v>0.20974920200465</v>
      </c>
      <c r="AG539" s="17">
        <v>0.18050405207452</v>
      </c>
      <c r="AH539" s="17">
        <v>0.17858008807547801</v>
      </c>
      <c r="AI539" s="17">
        <v>0.13286207347281501</v>
      </c>
      <c r="AJ539" s="17">
        <v>0.18228886296613001</v>
      </c>
      <c r="AK539" s="17">
        <v>0.17075410998548801</v>
      </c>
      <c r="AL539" s="17"/>
      <c r="AM539" s="17">
        <v>0.136703157637449</v>
      </c>
      <c r="AN539" s="17">
        <v>0.19068675582634401</v>
      </c>
      <c r="AO539" s="17">
        <v>0.24070432240860601</v>
      </c>
      <c r="AP539" s="17">
        <v>0.16733983451248799</v>
      </c>
      <c r="AQ539" s="17">
        <v>0.226453804411195</v>
      </c>
      <c r="AR539" s="17">
        <v>0.20494353333297899</v>
      </c>
      <c r="AS539" s="17">
        <v>0.216786733297295</v>
      </c>
      <c r="AT539" s="17">
        <v>0.20183010068351401</v>
      </c>
      <c r="AU539" s="17">
        <v>0.188948766317907</v>
      </c>
      <c r="AV539" s="17">
        <v>0.170390886254361</v>
      </c>
      <c r="AW539" s="17">
        <v>0.13800966854591601</v>
      </c>
      <c r="AX539" s="17">
        <v>0.17309097197020101</v>
      </c>
      <c r="AY539" s="17">
        <v>0.122005039309285</v>
      </c>
      <c r="AZ539" s="17">
        <v>0.21027345583062099</v>
      </c>
      <c r="BA539" s="17">
        <v>0.23479749463121299</v>
      </c>
      <c r="BB539" s="17">
        <v>0.118635428551529</v>
      </c>
      <c r="BC539" s="17"/>
      <c r="BD539" s="17">
        <v>0.17848694512503599</v>
      </c>
      <c r="BE539" s="17">
        <v>0.148011983063566</v>
      </c>
      <c r="BF539" s="17">
        <v>0.21292680398463401</v>
      </c>
      <c r="BG539" s="17"/>
      <c r="BH539" s="17">
        <v>0.18126366781344799</v>
      </c>
      <c r="BI539" s="17">
        <v>0.18205391646059901</v>
      </c>
      <c r="BJ539" s="17">
        <v>0.17935721958988099</v>
      </c>
      <c r="BK539" s="17"/>
      <c r="BL539" s="17">
        <v>0.25374896690923598</v>
      </c>
      <c r="BM539" s="17">
        <v>0.165449114121518</v>
      </c>
      <c r="BN539" s="17">
        <v>0.16567501644957799</v>
      </c>
      <c r="BO539" s="17"/>
      <c r="BP539" s="17">
        <v>0.164615610304337</v>
      </c>
      <c r="BQ539" s="17">
        <v>0.18963290785230799</v>
      </c>
      <c r="BR539" s="17"/>
      <c r="BS539" s="17">
        <v>0.21129670477981899</v>
      </c>
      <c r="BT539" s="17">
        <v>0.23269892512722301</v>
      </c>
      <c r="BU539" s="17">
        <v>0.220136834397996</v>
      </c>
      <c r="BV539" s="17">
        <v>0.124833456798376</v>
      </c>
      <c r="BW539" s="17"/>
      <c r="BX539" s="17">
        <v>0.16989536773828001</v>
      </c>
      <c r="BY539" s="17">
        <v>0.14861399791533</v>
      </c>
      <c r="BZ539" s="17">
        <v>0.18492098409037</v>
      </c>
      <c r="CA539" s="17"/>
      <c r="CB539" s="17">
        <v>0.23081520169848099</v>
      </c>
      <c r="CC539" s="17">
        <v>8.5780506636038395E-2</v>
      </c>
      <c r="CD539" s="17">
        <v>0.149994593944409</v>
      </c>
      <c r="CE539" s="17">
        <v>0.153858634495739</v>
      </c>
      <c r="CF539" s="17">
        <v>0.21363796922481601</v>
      </c>
      <c r="CG539" s="17">
        <v>0.28580840463340801</v>
      </c>
      <c r="CH539" s="17"/>
      <c r="CI539" s="17">
        <v>0.15968390379140199</v>
      </c>
      <c r="CJ539" s="17">
        <v>0.197328003002914</v>
      </c>
      <c r="CK539" s="17">
        <v>0.20725040518221299</v>
      </c>
      <c r="CL539" s="17">
        <v>0.17065438826627699</v>
      </c>
    </row>
    <row r="540" spans="2:90" x14ac:dyDescent="0.35">
      <c r="B540" t="s">
        <v>331</v>
      </c>
      <c r="C540" s="17">
        <v>0.22002842736063499</v>
      </c>
      <c r="D540" s="17">
        <v>0.215423818598833</v>
      </c>
      <c r="E540" s="17">
        <v>0.223353534061594</v>
      </c>
      <c r="F540" s="17"/>
      <c r="G540" s="17">
        <v>0.199979157576408</v>
      </c>
      <c r="H540" s="17">
        <v>0.21916861304056501</v>
      </c>
      <c r="I540" s="17">
        <v>0.24270766480891201</v>
      </c>
      <c r="J540" s="17">
        <v>0.20470655344498601</v>
      </c>
      <c r="K540" s="17">
        <v>0.226907589368538</v>
      </c>
      <c r="L540" s="17">
        <v>0.26827692681399901</v>
      </c>
      <c r="M540" s="17">
        <v>0.203162982234597</v>
      </c>
      <c r="N540" s="17">
        <v>0.178247686242302</v>
      </c>
      <c r="O540" s="17">
        <v>0.23831906346791401</v>
      </c>
      <c r="P540" s="17"/>
      <c r="Q540" s="17">
        <v>0.116311041374417</v>
      </c>
      <c r="R540" s="17">
        <v>0.18462264355217001</v>
      </c>
      <c r="S540" s="17">
        <v>0.26344730110728698</v>
      </c>
      <c r="T540" s="17">
        <v>0.23583565576061299</v>
      </c>
      <c r="U540" s="17"/>
      <c r="V540" s="17">
        <v>0.16692279964838</v>
      </c>
      <c r="W540" s="17">
        <v>0.25949083097190001</v>
      </c>
      <c r="X540" s="17">
        <v>0.28993942909059101</v>
      </c>
      <c r="Y540" s="17">
        <v>0.23004452335630601</v>
      </c>
      <c r="Z540" s="17">
        <v>0.239291819453638</v>
      </c>
      <c r="AA540" s="17">
        <v>0.18807881481129801</v>
      </c>
      <c r="AB540" s="17">
        <v>0.20518840857163001</v>
      </c>
      <c r="AC540" s="17">
        <v>0.18244477293063899</v>
      </c>
      <c r="AD540" s="17">
        <v>0.21632815922431001</v>
      </c>
      <c r="AE540" s="17"/>
      <c r="AF540" s="17">
        <v>0.225672508993086</v>
      </c>
      <c r="AG540" s="17">
        <v>0.23807574606720799</v>
      </c>
      <c r="AH540" s="17">
        <v>0.20758458586774001</v>
      </c>
      <c r="AI540" s="17">
        <v>0.18895087247822401</v>
      </c>
      <c r="AJ540" s="17">
        <v>0.230043811785167</v>
      </c>
      <c r="AK540" s="17">
        <v>0.20669250753776</v>
      </c>
      <c r="AL540" s="17"/>
      <c r="AM540" s="17">
        <v>0.18198829156958199</v>
      </c>
      <c r="AN540" s="17">
        <v>0.24546171951639101</v>
      </c>
      <c r="AO540" s="17">
        <v>0.19562301806233201</v>
      </c>
      <c r="AP540" s="17">
        <v>0.217191678065566</v>
      </c>
      <c r="AQ540" s="17">
        <v>0.202757952968011</v>
      </c>
      <c r="AR540" s="17">
        <v>0.19888348699196401</v>
      </c>
      <c r="AS540" s="17">
        <v>0.236086443163605</v>
      </c>
      <c r="AT540" s="17">
        <v>0.22082996077800199</v>
      </c>
      <c r="AU540" s="17">
        <v>0.246815072006321</v>
      </c>
      <c r="AV540" s="17">
        <v>0.17436404828694699</v>
      </c>
      <c r="AW540" s="17">
        <v>0.249528865914762</v>
      </c>
      <c r="AX540" s="17">
        <v>0.21732580922843101</v>
      </c>
      <c r="AY540" s="17">
        <v>0.312635277622277</v>
      </c>
      <c r="AZ540" s="17">
        <v>0.26785292002406202</v>
      </c>
      <c r="BA540" s="17">
        <v>0.22293339478680199</v>
      </c>
      <c r="BB540" s="17">
        <v>0.16763375791155999</v>
      </c>
      <c r="BC540" s="17"/>
      <c r="BD540" s="17">
        <v>0.24658242460833399</v>
      </c>
      <c r="BE540" s="17">
        <v>0.21231983210889199</v>
      </c>
      <c r="BF540" s="17">
        <v>0.20834813552171899</v>
      </c>
      <c r="BG540" s="17"/>
      <c r="BH540" s="17">
        <v>0.21201971494257399</v>
      </c>
      <c r="BI540" s="17">
        <v>0.24380099054954699</v>
      </c>
      <c r="BJ540" s="17">
        <v>0.25583241447371402</v>
      </c>
      <c r="BK540" s="17"/>
      <c r="BL540" s="17">
        <v>0.17721119165489299</v>
      </c>
      <c r="BM540" s="17">
        <v>0.23225902760307299</v>
      </c>
      <c r="BN540" s="17">
        <v>0.19942559639870899</v>
      </c>
      <c r="BO540" s="17"/>
      <c r="BP540" s="17">
        <v>0.20716377020030299</v>
      </c>
      <c r="BQ540" s="17">
        <v>0.20915980590282099</v>
      </c>
      <c r="BR540" s="17"/>
      <c r="BS540" s="17">
        <v>0.190364532122137</v>
      </c>
      <c r="BT540" s="17">
        <v>0.24274470096860901</v>
      </c>
      <c r="BU540" s="17">
        <v>0.29641090662441499</v>
      </c>
      <c r="BV540" s="17">
        <v>0.180606352526132</v>
      </c>
      <c r="BW540" s="17"/>
      <c r="BX540" s="17">
        <v>0.19420776346177099</v>
      </c>
      <c r="BY540" s="17">
        <v>0.222645231377437</v>
      </c>
      <c r="BZ540" s="17">
        <v>0.22242563799369799</v>
      </c>
      <c r="CA540" s="17"/>
      <c r="CB540" s="17">
        <v>0.22775819007315001</v>
      </c>
      <c r="CC540" s="17">
        <v>0.171006567040488</v>
      </c>
      <c r="CD540" s="17">
        <v>0.228825810580637</v>
      </c>
      <c r="CE540" s="17">
        <v>0.19932936988396499</v>
      </c>
      <c r="CF540" s="17">
        <v>0.221261099336658</v>
      </c>
      <c r="CG540" s="17">
        <v>0.27724056041169698</v>
      </c>
      <c r="CH540" s="17"/>
      <c r="CI540" s="17">
        <v>0.17211640538894199</v>
      </c>
      <c r="CJ540" s="17">
        <v>0.19950888197876701</v>
      </c>
      <c r="CK540" s="17">
        <v>0.28626542033216701</v>
      </c>
      <c r="CL540" s="17">
        <v>0.225249359236043</v>
      </c>
    </row>
    <row r="541" spans="2:90" x14ac:dyDescent="0.35">
      <c r="B541" t="s">
        <v>332</v>
      </c>
      <c r="C541" s="17">
        <v>0.47850308781546003</v>
      </c>
      <c r="D541" s="17">
        <v>0.48306139535145498</v>
      </c>
      <c r="E541" s="17">
        <v>0.47854105414896497</v>
      </c>
      <c r="F541" s="17"/>
      <c r="G541" s="17">
        <v>0.63366101167921995</v>
      </c>
      <c r="H541" s="17">
        <v>0.62621535331301903</v>
      </c>
      <c r="I541" s="17">
        <v>0.39653122167510202</v>
      </c>
      <c r="J541" s="17">
        <v>0.426174418302534</v>
      </c>
      <c r="K541" s="17">
        <v>0.378998833262299</v>
      </c>
      <c r="L541" s="17">
        <v>0.394363904228547</v>
      </c>
      <c r="M541" s="17">
        <v>0.48081701376779901</v>
      </c>
      <c r="N541" s="17">
        <v>0.518895512144668</v>
      </c>
      <c r="O541" s="17">
        <v>0.45214742258283402</v>
      </c>
      <c r="P541" s="17"/>
      <c r="Q541" s="17">
        <v>0.66607520373264595</v>
      </c>
      <c r="R541" s="17">
        <v>0.59560834000095797</v>
      </c>
      <c r="S541" s="17">
        <v>0.48984830575091498</v>
      </c>
      <c r="T541" s="17">
        <v>0.44087206312785399</v>
      </c>
      <c r="U541" s="17"/>
      <c r="V541" s="17">
        <v>0.56463046082070001</v>
      </c>
      <c r="W541" s="17">
        <v>0.44879466594655198</v>
      </c>
      <c r="X541" s="17">
        <v>0.43678500176979601</v>
      </c>
      <c r="Y541" s="17">
        <v>0.48356991590762699</v>
      </c>
      <c r="Z541" s="17">
        <v>0.43788132154864001</v>
      </c>
      <c r="AA541" s="17">
        <v>0.47298183213925798</v>
      </c>
      <c r="AB541" s="17">
        <v>0.45952069486020097</v>
      </c>
      <c r="AC541" s="17">
        <v>0.50713269059355204</v>
      </c>
      <c r="AD541" s="17">
        <v>0.47130197042653998</v>
      </c>
      <c r="AE541" s="17"/>
      <c r="AF541" s="17">
        <v>0.45123923192412901</v>
      </c>
      <c r="AG541" s="17">
        <v>0.42754038252499799</v>
      </c>
      <c r="AH541" s="17">
        <v>0.48640693004438401</v>
      </c>
      <c r="AI541" s="17">
        <v>0.56476907950937205</v>
      </c>
      <c r="AJ541" s="17">
        <v>0.50209136860074699</v>
      </c>
      <c r="AK541" s="17">
        <v>0.49721237664069501</v>
      </c>
      <c r="AL541" s="17"/>
      <c r="AM541" s="17">
        <v>0.50302971746812697</v>
      </c>
      <c r="AN541" s="17">
        <v>0.42961776360079201</v>
      </c>
      <c r="AO541" s="17">
        <v>0.36315269190056298</v>
      </c>
      <c r="AP541" s="17">
        <v>0.42621143944664402</v>
      </c>
      <c r="AQ541" s="17">
        <v>0.42435667379120001</v>
      </c>
      <c r="AR541" s="17">
        <v>0.503579019785384</v>
      </c>
      <c r="AS541" s="17">
        <v>0.41173653549011602</v>
      </c>
      <c r="AT541" s="17">
        <v>0.49304555041966602</v>
      </c>
      <c r="AU541" s="17">
        <v>0.51004034029904999</v>
      </c>
      <c r="AV541" s="17">
        <v>0.483444259578589</v>
      </c>
      <c r="AW541" s="17">
        <v>0.51483829781762402</v>
      </c>
      <c r="AX541" s="17">
        <v>0.452616907020087</v>
      </c>
      <c r="AY541" s="17">
        <v>0.52469730135207104</v>
      </c>
      <c r="AZ541" s="17">
        <v>0.46126724251000401</v>
      </c>
      <c r="BA541" s="17">
        <v>0.49624956548940202</v>
      </c>
      <c r="BB541" s="17">
        <v>0.65875062555351904</v>
      </c>
      <c r="BC541" s="17"/>
      <c r="BD541" s="17">
        <v>0.46751614637581002</v>
      </c>
      <c r="BE541" s="17">
        <v>0.55483580192126003</v>
      </c>
      <c r="BF541" s="17">
        <v>0.43145270778921702</v>
      </c>
      <c r="BG541" s="17"/>
      <c r="BH541" s="17">
        <v>0.49187978931713999</v>
      </c>
      <c r="BI541" s="17">
        <v>0.45260187181304101</v>
      </c>
      <c r="BJ541" s="17">
        <v>0.46366428829936202</v>
      </c>
      <c r="BK541" s="17"/>
      <c r="BL541" s="17">
        <v>0.42576710429457998</v>
      </c>
      <c r="BM541" s="17">
        <v>0.50550940685859802</v>
      </c>
      <c r="BN541" s="17">
        <v>0.53688406976837499</v>
      </c>
      <c r="BO541" s="17"/>
      <c r="BP541" s="17">
        <v>0.54119510978463903</v>
      </c>
      <c r="BQ541" s="17">
        <v>0.46673503016548601</v>
      </c>
      <c r="BR541" s="17"/>
      <c r="BS541" s="17">
        <v>0.40915073853578499</v>
      </c>
      <c r="BT541" s="17">
        <v>0.383801152533778</v>
      </c>
      <c r="BU541" s="17">
        <v>0.40387862007567399</v>
      </c>
      <c r="BV541" s="17">
        <v>0.62597947341821103</v>
      </c>
      <c r="BW541" s="17"/>
      <c r="BX541" s="17">
        <v>0.48540256371039497</v>
      </c>
      <c r="BY541" s="17">
        <v>0.55649488505808797</v>
      </c>
      <c r="BZ541" s="17">
        <v>0.47302694576427901</v>
      </c>
      <c r="CA541" s="17"/>
      <c r="CB541" s="17">
        <v>0.40021223019875701</v>
      </c>
      <c r="CC541" s="17">
        <v>0.69453854519090596</v>
      </c>
      <c r="CD541" s="17">
        <v>0.56994967283008302</v>
      </c>
      <c r="CE541" s="17">
        <v>0.57912710585827099</v>
      </c>
      <c r="CF541" s="17">
        <v>0.41253043930980499</v>
      </c>
      <c r="CG541" s="17">
        <v>0.12858243441922801</v>
      </c>
      <c r="CH541" s="17"/>
      <c r="CI541" s="17">
        <v>0.55714581505837502</v>
      </c>
      <c r="CJ541" s="17">
        <v>0.47386130564123502</v>
      </c>
      <c r="CK541" s="17">
        <v>0.34958264471560302</v>
      </c>
      <c r="CL541" s="17">
        <v>0.49791182766445502</v>
      </c>
    </row>
    <row r="542" spans="2:90" x14ac:dyDescent="0.35">
      <c r="B542" t="s">
        <v>150</v>
      </c>
      <c r="C542" s="17">
        <v>3.7028916950746199E-2</v>
      </c>
      <c r="D542" s="17">
        <v>4.0644856068213803E-2</v>
      </c>
      <c r="E542" s="17">
        <v>3.4104762838494097E-2</v>
      </c>
      <c r="F542" s="17"/>
      <c r="G542" s="17">
        <v>4.0460059962247198E-2</v>
      </c>
      <c r="H542" s="17">
        <v>3.7521206959571597E-2</v>
      </c>
      <c r="I542" s="17">
        <v>3.7957516513567602E-2</v>
      </c>
      <c r="J542" s="17">
        <v>5.3198764456177897E-2</v>
      </c>
      <c r="K542" s="17">
        <v>3.0059920961054899E-2</v>
      </c>
      <c r="L542" s="17">
        <v>4.1292749791790102E-2</v>
      </c>
      <c r="M542" s="17">
        <v>1.25297359895976E-2</v>
      </c>
      <c r="N542" s="17">
        <v>4.5041968066421301E-2</v>
      </c>
      <c r="O542" s="17">
        <v>3.6053939174693697E-2</v>
      </c>
      <c r="P542" s="17"/>
      <c r="Q542" s="17">
        <v>4.7697747848263403E-2</v>
      </c>
      <c r="R542" s="17">
        <v>4.4539590898399303E-2</v>
      </c>
      <c r="S542" s="17">
        <v>2.2419109577269E-2</v>
      </c>
      <c r="T542" s="17">
        <v>3.5256465291038902E-2</v>
      </c>
      <c r="U542" s="17"/>
      <c r="V542" s="17">
        <v>4.2587469109187502E-2</v>
      </c>
      <c r="W542" s="17">
        <v>1.6927697623577199E-2</v>
      </c>
      <c r="X542" s="17">
        <v>1.4155740679405501E-2</v>
      </c>
      <c r="Y542" s="17">
        <v>3.5513119551363201E-2</v>
      </c>
      <c r="Z542" s="17">
        <v>3.97442703744494E-2</v>
      </c>
      <c r="AA542" s="17">
        <v>6.9910472202269203E-2</v>
      </c>
      <c r="AB542" s="17">
        <v>2.2831960379975501E-2</v>
      </c>
      <c r="AC542" s="17">
        <v>6.9988823372980902E-2</v>
      </c>
      <c r="AD542" s="17">
        <v>4.3211353943070602E-2</v>
      </c>
      <c r="AE542" s="17"/>
      <c r="AF542" s="17">
        <v>4.30290452698779E-2</v>
      </c>
      <c r="AG542" s="17">
        <v>3.8464058309544802E-2</v>
      </c>
      <c r="AH542" s="17">
        <v>2.75072649877788E-2</v>
      </c>
      <c r="AI542" s="17">
        <v>3.6103807492039702E-2</v>
      </c>
      <c r="AJ542" s="17">
        <v>2.2424068639277098E-2</v>
      </c>
      <c r="AK542" s="17">
        <v>4.3905807959568798E-2</v>
      </c>
      <c r="AL542" s="17"/>
      <c r="AM542" s="17">
        <v>7.7608450899748493E-2</v>
      </c>
      <c r="AN542" s="17">
        <v>4.8735216630234203E-2</v>
      </c>
      <c r="AO542" s="17">
        <v>6.1996181328023398E-2</v>
      </c>
      <c r="AP542" s="17">
        <v>8.7966034363103601E-2</v>
      </c>
      <c r="AQ542" s="17">
        <v>2.89559784434541E-2</v>
      </c>
      <c r="AR542" s="17">
        <v>1.19552070672922E-2</v>
      </c>
      <c r="AS542" s="17">
        <v>3.4465216819462803E-2</v>
      </c>
      <c r="AT542" s="17">
        <v>2.1043532972179899E-2</v>
      </c>
      <c r="AU542" s="17">
        <v>1.9222770371345201E-2</v>
      </c>
      <c r="AV542" s="17">
        <v>6.2414854428995302E-3</v>
      </c>
      <c r="AW542" s="17">
        <v>1.6015116558351999E-2</v>
      </c>
      <c r="AX542" s="17">
        <v>5.66603799073973E-2</v>
      </c>
      <c r="AY542" s="17">
        <v>8.50012960972759E-3</v>
      </c>
      <c r="AZ542" s="17">
        <v>3.7219981150875603E-2</v>
      </c>
      <c r="BA542" s="17">
        <v>1.19084220423237E-2</v>
      </c>
      <c r="BB542" s="17">
        <v>9.9972123800108493E-3</v>
      </c>
      <c r="BC542" s="17"/>
      <c r="BD542" s="17">
        <v>2.42622777932789E-2</v>
      </c>
      <c r="BE542" s="17">
        <v>3.8132969663123802E-2</v>
      </c>
      <c r="BF542" s="17">
        <v>4.2480687044174598E-2</v>
      </c>
      <c r="BG542" s="17"/>
      <c r="BH542" s="17">
        <v>3.4373603748901499E-2</v>
      </c>
      <c r="BI542" s="17">
        <v>4.8469835291263003E-2</v>
      </c>
      <c r="BJ542" s="17">
        <v>1.8149991239911199E-2</v>
      </c>
      <c r="BK542" s="17"/>
      <c r="BL542" s="17">
        <v>2.63560276800054E-2</v>
      </c>
      <c r="BM542" s="17">
        <v>2.46649736203675E-2</v>
      </c>
      <c r="BN542" s="17">
        <v>1.28463693192168E-2</v>
      </c>
      <c r="BO542" s="17"/>
      <c r="BP542" s="17">
        <v>1.9677212944945899E-2</v>
      </c>
      <c r="BQ542" s="17">
        <v>4.7604823256615698E-2</v>
      </c>
      <c r="BR542" s="17"/>
      <c r="BS542" s="17">
        <v>1.6918608219400999E-2</v>
      </c>
      <c r="BT542" s="17">
        <v>1.9583060528383999E-2</v>
      </c>
      <c r="BU542" s="17">
        <v>1.42736671761645E-2</v>
      </c>
      <c r="BV542" s="17">
        <v>2.51190300428746E-2</v>
      </c>
      <c r="BW542" s="17"/>
      <c r="BX542" s="17">
        <v>3.1201866289141601E-2</v>
      </c>
      <c r="BY542" s="17">
        <v>3.2351715351023297E-2</v>
      </c>
      <c r="BZ542" s="17">
        <v>3.7893609607035701E-2</v>
      </c>
      <c r="CA542" s="17"/>
      <c r="CB542" s="17">
        <v>2.1920812465261601E-2</v>
      </c>
      <c r="CC542" s="17">
        <v>7.41854705543743E-3</v>
      </c>
      <c r="CD542" s="17">
        <v>1.1876000343553E-2</v>
      </c>
      <c r="CE542" s="17">
        <v>1.75155100887672E-2</v>
      </c>
      <c r="CF542" s="17">
        <v>3.31672127356301E-2</v>
      </c>
      <c r="CG542" s="17">
        <v>0.15197562694381</v>
      </c>
      <c r="CH542" s="17"/>
      <c r="CI542" s="17">
        <v>6.03965824530018E-2</v>
      </c>
      <c r="CJ542" s="17">
        <v>9.8009187090181693E-3</v>
      </c>
      <c r="CK542" s="17">
        <v>0.101079740814769</v>
      </c>
      <c r="CL542" s="17">
        <v>3.07966772290293E-2</v>
      </c>
    </row>
    <row r="543" spans="2:90" x14ac:dyDescent="0.35"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</row>
    <row r="544" spans="2:90" x14ac:dyDescent="0.35">
      <c r="B544" s="6" t="s">
        <v>338</v>
      </c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</row>
    <row r="545" spans="2:90" x14ac:dyDescent="0.35">
      <c r="B545" s="24" t="s">
        <v>130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</row>
    <row r="546" spans="2:90" x14ac:dyDescent="0.35">
      <c r="B546" t="s">
        <v>329</v>
      </c>
      <c r="C546" s="17">
        <v>0.10823212956462</v>
      </c>
      <c r="D546" s="17">
        <v>0.14054213446430799</v>
      </c>
      <c r="E546" s="17">
        <v>7.7264241533180997E-2</v>
      </c>
      <c r="F546" s="17"/>
      <c r="G546" s="17">
        <v>7.5136633280016601E-2</v>
      </c>
      <c r="H546" s="17">
        <v>6.8419982109088298E-2</v>
      </c>
      <c r="I546" s="17">
        <v>0.108188041944178</v>
      </c>
      <c r="J546" s="17">
        <v>0.12055894083623001</v>
      </c>
      <c r="K546" s="17">
        <v>0.123204640423126</v>
      </c>
      <c r="L546" s="17">
        <v>9.4942890075765896E-2</v>
      </c>
      <c r="M546" s="17">
        <v>0.13855738714237401</v>
      </c>
      <c r="N546" s="17">
        <v>0.110323729833688</v>
      </c>
      <c r="O546" s="17">
        <v>0.130431910662371</v>
      </c>
      <c r="P546" s="17"/>
      <c r="Q546" s="17">
        <v>0.133476725413264</v>
      </c>
      <c r="R546" s="17">
        <v>0.17198888612508501</v>
      </c>
      <c r="S546" s="17">
        <v>0.118975488030165</v>
      </c>
      <c r="T546" s="17">
        <v>0.10011706382758501</v>
      </c>
      <c r="U546" s="17"/>
      <c r="V546" s="17">
        <v>0.164199298518584</v>
      </c>
      <c r="W546" s="17">
        <v>7.7620405784558796E-2</v>
      </c>
      <c r="X546" s="17">
        <v>8.9454965413729395E-2</v>
      </c>
      <c r="Y546" s="17">
        <v>0.11698318880655501</v>
      </c>
      <c r="Z546" s="17">
        <v>0.12734745553415899</v>
      </c>
      <c r="AA546" s="17">
        <v>8.33277090994958E-2</v>
      </c>
      <c r="AB546" s="17">
        <v>0.12725582540328001</v>
      </c>
      <c r="AC546" s="17">
        <v>8.7998307974445397E-2</v>
      </c>
      <c r="AD546" s="17">
        <v>8.2072726971456997E-2</v>
      </c>
      <c r="AE546" s="17"/>
      <c r="AF546" s="17">
        <v>8.1736990421590994E-2</v>
      </c>
      <c r="AG546" s="17">
        <v>0.125846564354051</v>
      </c>
      <c r="AH546" s="17">
        <v>8.9330124019202498E-2</v>
      </c>
      <c r="AI546" s="17">
        <v>5.5539518484374897E-2</v>
      </c>
      <c r="AJ546" s="17">
        <v>0.10621485804460699</v>
      </c>
      <c r="AK546" s="17">
        <v>0.13057726159531899</v>
      </c>
      <c r="AL546" s="17"/>
      <c r="AM546" s="17">
        <v>4.6598703129389102E-2</v>
      </c>
      <c r="AN546" s="17">
        <v>9.1090884711372E-2</v>
      </c>
      <c r="AO546" s="17">
        <v>9.7542009329927695E-2</v>
      </c>
      <c r="AP546" s="17">
        <v>7.8094324499580398E-2</v>
      </c>
      <c r="AQ546" s="17">
        <v>0.111174875235536</v>
      </c>
      <c r="AR546" s="17">
        <v>9.2122765564557896E-2</v>
      </c>
      <c r="AS546" s="17">
        <v>0.13377815279559699</v>
      </c>
      <c r="AT546" s="17">
        <v>5.8249776236769697E-2</v>
      </c>
      <c r="AU546" s="17">
        <v>0.122596598080445</v>
      </c>
      <c r="AV546" s="17">
        <v>0.154344528044427</v>
      </c>
      <c r="AW546" s="17">
        <v>0.152981640288368</v>
      </c>
      <c r="AX546" s="17">
        <v>9.9498172532757695E-2</v>
      </c>
      <c r="AY546" s="17">
        <v>0.15041985077224901</v>
      </c>
      <c r="AZ546" s="17">
        <v>0.157707253260538</v>
      </c>
      <c r="BA546" s="17">
        <v>0.138476862241285</v>
      </c>
      <c r="BB546" s="17">
        <v>0.150875696579086</v>
      </c>
      <c r="BC546" s="17"/>
      <c r="BD546" s="17">
        <v>0.13237904891843799</v>
      </c>
      <c r="BE546" s="17">
        <v>9.6515243486839999E-2</v>
      </c>
      <c r="BF546" s="17">
        <v>9.8621575552516993E-2</v>
      </c>
      <c r="BG546" s="17"/>
      <c r="BH546" s="17">
        <v>9.4145155022982194E-2</v>
      </c>
      <c r="BI546" s="17">
        <v>0.182018541349621</v>
      </c>
      <c r="BJ546" s="17">
        <v>0.127284559217827</v>
      </c>
      <c r="BK546" s="17"/>
      <c r="BL546" s="17">
        <v>0.10552458402241199</v>
      </c>
      <c r="BM546" s="17">
        <v>0.156808674553156</v>
      </c>
      <c r="BN546" s="17">
        <v>0.14825245897826</v>
      </c>
      <c r="BO546" s="17"/>
      <c r="BP546" s="17">
        <v>0.117984540466643</v>
      </c>
      <c r="BQ546" s="17">
        <v>9.5213885059887898E-2</v>
      </c>
      <c r="BR546" s="17"/>
      <c r="BS546" s="17">
        <v>0.14686973156417399</v>
      </c>
      <c r="BT546" s="17">
        <v>0.112594553990849</v>
      </c>
      <c r="BU546" s="17">
        <v>9.6401291292259703E-2</v>
      </c>
      <c r="BV546" s="17">
        <v>0.105668965338456</v>
      </c>
      <c r="BW546" s="17"/>
      <c r="BX546" s="17">
        <v>8.8904594074714904E-2</v>
      </c>
      <c r="BY546" s="17">
        <v>0.10389114011820599</v>
      </c>
      <c r="BZ546" s="17">
        <v>0.11041363447414999</v>
      </c>
      <c r="CA546" s="17"/>
      <c r="CB546" s="17">
        <v>6.28031227257006E-3</v>
      </c>
      <c r="CC546" s="17">
        <v>3.8495315532715103E-2</v>
      </c>
      <c r="CD546" s="17">
        <v>1.27199662219227E-2</v>
      </c>
      <c r="CE546" s="17">
        <v>0.24317413402395699</v>
      </c>
      <c r="CF546" s="17">
        <v>0.26881681364037902</v>
      </c>
      <c r="CG546" s="17">
        <v>0.170919773030765</v>
      </c>
      <c r="CH546" s="17"/>
      <c r="CI546" s="17">
        <v>0.11211462948175301</v>
      </c>
      <c r="CJ546" s="17">
        <v>0.112098192007323</v>
      </c>
      <c r="CK546" s="17">
        <v>9.0535367393987404E-2</v>
      </c>
      <c r="CL546" s="17">
        <v>0.109791275841938</v>
      </c>
    </row>
    <row r="547" spans="2:90" x14ac:dyDescent="0.35">
      <c r="B547" t="s">
        <v>330</v>
      </c>
      <c r="C547" s="17">
        <v>0.16486876095813099</v>
      </c>
      <c r="D547" s="17">
        <v>0.18990007450440799</v>
      </c>
      <c r="E547" s="17">
        <v>0.14215922458718599</v>
      </c>
      <c r="F547" s="17"/>
      <c r="G547" s="17">
        <v>0.139983010065059</v>
      </c>
      <c r="H547" s="17">
        <v>0.12701881702781501</v>
      </c>
      <c r="I547" s="17">
        <v>0.18424024918319501</v>
      </c>
      <c r="J547" s="17">
        <v>0.18155265759786199</v>
      </c>
      <c r="K547" s="17">
        <v>0.153021632927202</v>
      </c>
      <c r="L547" s="17">
        <v>0.152189818265593</v>
      </c>
      <c r="M547" s="17">
        <v>0.17168344494371501</v>
      </c>
      <c r="N547" s="17">
        <v>0.16731240055388</v>
      </c>
      <c r="O547" s="17">
        <v>0.202672948425934</v>
      </c>
      <c r="P547" s="17"/>
      <c r="Q547" s="17">
        <v>0.18546834290377501</v>
      </c>
      <c r="R547" s="17">
        <v>0.19147671785721501</v>
      </c>
      <c r="S547" s="17">
        <v>0.152924237249391</v>
      </c>
      <c r="T547" s="17">
        <v>0.15676261852667001</v>
      </c>
      <c r="U547" s="17"/>
      <c r="V547" s="17">
        <v>0.18541249655770101</v>
      </c>
      <c r="W547" s="17">
        <v>0.16764911537497701</v>
      </c>
      <c r="X547" s="17">
        <v>0.13530955276664899</v>
      </c>
      <c r="Y547" s="17">
        <v>0.191705998905498</v>
      </c>
      <c r="Z547" s="17">
        <v>0.13436122660219901</v>
      </c>
      <c r="AA547" s="17">
        <v>0.18395036415059601</v>
      </c>
      <c r="AB547" s="17">
        <v>0.105475481331681</v>
      </c>
      <c r="AC547" s="17">
        <v>0.14635097915494499</v>
      </c>
      <c r="AD547" s="17">
        <v>0.19269534407429301</v>
      </c>
      <c r="AE547" s="17"/>
      <c r="AF547" s="17">
        <v>0.14114969996541599</v>
      </c>
      <c r="AG547" s="17">
        <v>0.152102646127285</v>
      </c>
      <c r="AH547" s="17">
        <v>0.14325965035844901</v>
      </c>
      <c r="AI547" s="17">
        <v>0.21883611775832601</v>
      </c>
      <c r="AJ547" s="17">
        <v>0.17722130712315101</v>
      </c>
      <c r="AK547" s="17">
        <v>0.17929685137798199</v>
      </c>
      <c r="AL547" s="17"/>
      <c r="AM547" s="17">
        <v>0.118235353634463</v>
      </c>
      <c r="AN547" s="17">
        <v>0.148836881170335</v>
      </c>
      <c r="AO547" s="17">
        <v>0.19718608613501701</v>
      </c>
      <c r="AP547" s="17">
        <v>0.153329387905353</v>
      </c>
      <c r="AQ547" s="17">
        <v>0.154752222477439</v>
      </c>
      <c r="AR547" s="17">
        <v>0.16667251401491501</v>
      </c>
      <c r="AS547" s="17">
        <v>0.210099134996929</v>
      </c>
      <c r="AT547" s="17">
        <v>0.193399607476649</v>
      </c>
      <c r="AU547" s="17">
        <v>0.17604343003341599</v>
      </c>
      <c r="AV547" s="17">
        <v>0.154665593397465</v>
      </c>
      <c r="AW547" s="17">
        <v>0.19303629262151401</v>
      </c>
      <c r="AX547" s="17">
        <v>0.153412733303528</v>
      </c>
      <c r="AY547" s="17">
        <v>0.11295371192076401</v>
      </c>
      <c r="AZ547" s="17">
        <v>0.18972502525415799</v>
      </c>
      <c r="BA547" s="17">
        <v>0.23036616340164101</v>
      </c>
      <c r="BB547" s="17">
        <v>0.18186556835034201</v>
      </c>
      <c r="BC547" s="17"/>
      <c r="BD547" s="17">
        <v>0.16881997869331899</v>
      </c>
      <c r="BE547" s="17">
        <v>0.15590512006172599</v>
      </c>
      <c r="BF547" s="17">
        <v>0.16871271371763</v>
      </c>
      <c r="BG547" s="17"/>
      <c r="BH547" s="17">
        <v>0.16000581452760501</v>
      </c>
      <c r="BI547" s="17">
        <v>0.19550271433323699</v>
      </c>
      <c r="BJ547" s="17">
        <v>0.19229429749222801</v>
      </c>
      <c r="BK547" s="17"/>
      <c r="BL547" s="17">
        <v>0.18397160162558901</v>
      </c>
      <c r="BM547" s="17">
        <v>0.185299770773203</v>
      </c>
      <c r="BN547" s="17">
        <v>0.14801735824151799</v>
      </c>
      <c r="BO547" s="17"/>
      <c r="BP547" s="17">
        <v>0.145156951795886</v>
      </c>
      <c r="BQ547" s="17">
        <v>0.169598933751786</v>
      </c>
      <c r="BR547" s="17"/>
      <c r="BS547" s="17">
        <v>0.160339841883924</v>
      </c>
      <c r="BT547" s="17">
        <v>0.19550978467718599</v>
      </c>
      <c r="BU547" s="17">
        <v>0.19629593991232999</v>
      </c>
      <c r="BV547" s="17">
        <v>0.13699573138031501</v>
      </c>
      <c r="BW547" s="17"/>
      <c r="BX547" s="17">
        <v>0.14260842496345599</v>
      </c>
      <c r="BY547" s="17">
        <v>0.15143110322546899</v>
      </c>
      <c r="BZ547" s="17">
        <v>0.167899807212643</v>
      </c>
      <c r="CA547" s="17"/>
      <c r="CB547" s="17">
        <v>7.3359907263798999E-2</v>
      </c>
      <c r="CC547" s="17">
        <v>5.8275712726900603E-2</v>
      </c>
      <c r="CD547" s="17">
        <v>4.1504142593186098E-2</v>
      </c>
      <c r="CE547" s="17">
        <v>0.32146509888466601</v>
      </c>
      <c r="CF547" s="17">
        <v>0.33441645227848998</v>
      </c>
      <c r="CG547" s="17">
        <v>0.26766110075829103</v>
      </c>
      <c r="CH547" s="17"/>
      <c r="CI547" s="17">
        <v>0.20703869570967201</v>
      </c>
      <c r="CJ547" s="17">
        <v>0.13106317902997899</v>
      </c>
      <c r="CK547" s="17">
        <v>0.169706780828276</v>
      </c>
      <c r="CL547" s="17">
        <v>0.17405817724360001</v>
      </c>
    </row>
    <row r="548" spans="2:90" x14ac:dyDescent="0.35">
      <c r="B548" t="s">
        <v>331</v>
      </c>
      <c r="C548" s="17">
        <v>0.19983192722548099</v>
      </c>
      <c r="D548" s="17">
        <v>0.23049258050556501</v>
      </c>
      <c r="E548" s="17">
        <v>0.169838642254734</v>
      </c>
      <c r="F548" s="17"/>
      <c r="G548" s="17">
        <v>0.133317664304518</v>
      </c>
      <c r="H548" s="17">
        <v>0.18411285385374801</v>
      </c>
      <c r="I548" s="17">
        <v>0.16371181567081</v>
      </c>
      <c r="J548" s="17">
        <v>0.17252021214616201</v>
      </c>
      <c r="K548" s="17">
        <v>0.245355545535796</v>
      </c>
      <c r="L548" s="17">
        <v>0.20858430371044201</v>
      </c>
      <c r="M548" s="17">
        <v>0.22518187913173901</v>
      </c>
      <c r="N548" s="17">
        <v>0.25090750623296298</v>
      </c>
      <c r="O548" s="17">
        <v>0.20622131241889999</v>
      </c>
      <c r="P548" s="17"/>
      <c r="Q548" s="17">
        <v>0.252336631792204</v>
      </c>
      <c r="R548" s="17">
        <v>0.209759498867952</v>
      </c>
      <c r="S548" s="17">
        <v>0.24319927257967899</v>
      </c>
      <c r="T548" s="17">
        <v>0.19302274715696599</v>
      </c>
      <c r="U548" s="17"/>
      <c r="V548" s="17">
        <v>0.22322177219578401</v>
      </c>
      <c r="W548" s="17">
        <v>0.169235690227172</v>
      </c>
      <c r="X548" s="17">
        <v>0.168097585463899</v>
      </c>
      <c r="Y548" s="17">
        <v>0.18701794315447201</v>
      </c>
      <c r="Z548" s="17">
        <v>0.240365062594153</v>
      </c>
      <c r="AA548" s="17">
        <v>0.24296937902225299</v>
      </c>
      <c r="AB548" s="17">
        <v>0.22386391864472099</v>
      </c>
      <c r="AC548" s="17">
        <v>0.14411494079000001</v>
      </c>
      <c r="AD548" s="17">
        <v>0.17751910596562101</v>
      </c>
      <c r="AE548" s="17"/>
      <c r="AF548" s="17">
        <v>0.18809529012631199</v>
      </c>
      <c r="AG548" s="17">
        <v>0.212220194389206</v>
      </c>
      <c r="AH548" s="17">
        <v>0.17639309700978401</v>
      </c>
      <c r="AI548" s="17">
        <v>0.18388254362228701</v>
      </c>
      <c r="AJ548" s="17">
        <v>0.19790698556487299</v>
      </c>
      <c r="AK548" s="17">
        <v>0.210569909825853</v>
      </c>
      <c r="AL548" s="17"/>
      <c r="AM548" s="17">
        <v>0.16365418922546199</v>
      </c>
      <c r="AN548" s="17">
        <v>0.23103359283850899</v>
      </c>
      <c r="AO548" s="17">
        <v>0.12858466249464401</v>
      </c>
      <c r="AP548" s="17">
        <v>0.17980032582872199</v>
      </c>
      <c r="AQ548" s="17">
        <v>0.20806453150961801</v>
      </c>
      <c r="AR548" s="17">
        <v>0.30809266998843099</v>
      </c>
      <c r="AS548" s="17">
        <v>0.158012646268718</v>
      </c>
      <c r="AT548" s="17">
        <v>0.15760026743212399</v>
      </c>
      <c r="AU548" s="17">
        <v>0.230998868315896</v>
      </c>
      <c r="AV548" s="17">
        <v>0.18253265943490701</v>
      </c>
      <c r="AW548" s="17">
        <v>0.248536903641807</v>
      </c>
      <c r="AX548" s="17">
        <v>0.19523803716698299</v>
      </c>
      <c r="AY548" s="17">
        <v>0.24342228129600299</v>
      </c>
      <c r="AZ548" s="17">
        <v>0.22607397762409001</v>
      </c>
      <c r="BA548" s="17">
        <v>0.24861855272826899</v>
      </c>
      <c r="BB548" s="17">
        <v>0.20843996449927199</v>
      </c>
      <c r="BC548" s="17"/>
      <c r="BD548" s="17">
        <v>0.23808728648427699</v>
      </c>
      <c r="BE548" s="17">
        <v>0.15571535761970701</v>
      </c>
      <c r="BF548" s="17">
        <v>0.19951464080767101</v>
      </c>
      <c r="BG548" s="17"/>
      <c r="BH548" s="17">
        <v>0.190368262262476</v>
      </c>
      <c r="BI548" s="17">
        <v>0.223434696602966</v>
      </c>
      <c r="BJ548" s="17">
        <v>0.24222312169094601</v>
      </c>
      <c r="BK548" s="17"/>
      <c r="BL548" s="17">
        <v>0.232565884586899</v>
      </c>
      <c r="BM548" s="17">
        <v>0.20190204952615301</v>
      </c>
      <c r="BN548" s="17">
        <v>0.20609514857658801</v>
      </c>
      <c r="BO548" s="17"/>
      <c r="BP548" s="17">
        <v>0.19899733344326601</v>
      </c>
      <c r="BQ548" s="17">
        <v>0.18566689898356001</v>
      </c>
      <c r="BR548" s="17"/>
      <c r="BS548" s="17">
        <v>0.17772280448128799</v>
      </c>
      <c r="BT548" s="17">
        <v>0.195831890967642</v>
      </c>
      <c r="BU548" s="17">
        <v>0.27770978884221498</v>
      </c>
      <c r="BV548" s="17">
        <v>0.16687427780469999</v>
      </c>
      <c r="BW548" s="17"/>
      <c r="BX548" s="17">
        <v>0.22273665432516601</v>
      </c>
      <c r="BY548" s="17">
        <v>0.12584259442318299</v>
      </c>
      <c r="BZ548" s="17">
        <v>0.202109459245357</v>
      </c>
      <c r="CA548" s="17"/>
      <c r="CB548" s="17">
        <v>0.17684615321362501</v>
      </c>
      <c r="CC548" s="17">
        <v>0.17201318455310699</v>
      </c>
      <c r="CD548" s="17">
        <v>0.16736827800919801</v>
      </c>
      <c r="CE548" s="17">
        <v>0.241863552187217</v>
      </c>
      <c r="CF548" s="17">
        <v>0.17536589028961</v>
      </c>
      <c r="CG548" s="17">
        <v>0.28189026631861003</v>
      </c>
      <c r="CH548" s="17"/>
      <c r="CI548" s="17">
        <v>0.21631348254065</v>
      </c>
      <c r="CJ548" s="17">
        <v>0.15392586189598301</v>
      </c>
      <c r="CK548" s="17">
        <v>0.24985985552107701</v>
      </c>
      <c r="CL548" s="17">
        <v>0.209893054717152</v>
      </c>
    </row>
    <row r="549" spans="2:90" x14ac:dyDescent="0.35">
      <c r="B549" t="s">
        <v>332</v>
      </c>
      <c r="C549" s="17">
        <v>0.49141615994343202</v>
      </c>
      <c r="D549" s="17">
        <v>0.40428255990100398</v>
      </c>
      <c r="E549" s="17">
        <v>0.57410415083153199</v>
      </c>
      <c r="F549" s="17"/>
      <c r="G549" s="17">
        <v>0.60754231497923505</v>
      </c>
      <c r="H549" s="17">
        <v>0.59396229264626899</v>
      </c>
      <c r="I549" s="17">
        <v>0.50205961414398903</v>
      </c>
      <c r="J549" s="17">
        <v>0.485794326886896</v>
      </c>
      <c r="K549" s="17">
        <v>0.45375824171282497</v>
      </c>
      <c r="L549" s="17">
        <v>0.51637999308673099</v>
      </c>
      <c r="M549" s="17">
        <v>0.43778412230642799</v>
      </c>
      <c r="N549" s="17">
        <v>0.41292562333923399</v>
      </c>
      <c r="O549" s="17">
        <v>0.43001574176690199</v>
      </c>
      <c r="P549" s="17"/>
      <c r="Q549" s="17">
        <v>0.39646126441815599</v>
      </c>
      <c r="R549" s="17">
        <v>0.39186573508710598</v>
      </c>
      <c r="S549" s="17">
        <v>0.47040601568762103</v>
      </c>
      <c r="T549" s="17">
        <v>0.51391244626672605</v>
      </c>
      <c r="U549" s="17"/>
      <c r="V549" s="17">
        <v>0.38885920044280098</v>
      </c>
      <c r="W549" s="17">
        <v>0.55771243339953003</v>
      </c>
      <c r="X549" s="17">
        <v>0.59845145154996304</v>
      </c>
      <c r="Y549" s="17">
        <v>0.46633036364909702</v>
      </c>
      <c r="Z549" s="17">
        <v>0.47286016721382401</v>
      </c>
      <c r="AA549" s="17">
        <v>0.431559615527562</v>
      </c>
      <c r="AB549" s="17">
        <v>0.50311441196862605</v>
      </c>
      <c r="AC549" s="17">
        <v>0.56187325294782098</v>
      </c>
      <c r="AD549" s="17">
        <v>0.51053172147894299</v>
      </c>
      <c r="AE549" s="17"/>
      <c r="AF549" s="17">
        <v>0.54988887313447199</v>
      </c>
      <c r="AG549" s="17">
        <v>0.47249206092707102</v>
      </c>
      <c r="AH549" s="17">
        <v>0.55896317402607898</v>
      </c>
      <c r="AI549" s="17">
        <v>0.45825067726159502</v>
      </c>
      <c r="AJ549" s="17">
        <v>0.496821955623378</v>
      </c>
      <c r="AK549" s="17">
        <v>0.44432435892164102</v>
      </c>
      <c r="AL549" s="17"/>
      <c r="AM549" s="17">
        <v>0.56279252695839599</v>
      </c>
      <c r="AN549" s="17">
        <v>0.479143172672304</v>
      </c>
      <c r="AO549" s="17">
        <v>0.52076791231585395</v>
      </c>
      <c r="AP549" s="17">
        <v>0.52085481031766101</v>
      </c>
      <c r="AQ549" s="17">
        <v>0.491207911274397</v>
      </c>
      <c r="AR549" s="17">
        <v>0.41403260387931501</v>
      </c>
      <c r="AS549" s="17">
        <v>0.47071388055864</v>
      </c>
      <c r="AT549" s="17">
        <v>0.54460757949921001</v>
      </c>
      <c r="AU549" s="17">
        <v>0.45702348408378402</v>
      </c>
      <c r="AV549" s="17">
        <v>0.50845721912320097</v>
      </c>
      <c r="AW549" s="17">
        <v>0.39791830568448699</v>
      </c>
      <c r="AX549" s="17">
        <v>0.52137066837721302</v>
      </c>
      <c r="AY549" s="17">
        <v>0.480729851598795</v>
      </c>
      <c r="AZ549" s="17">
        <v>0.42649374386121403</v>
      </c>
      <c r="BA549" s="17">
        <v>0.36168412196703198</v>
      </c>
      <c r="BB549" s="17">
        <v>0.45297682345636803</v>
      </c>
      <c r="BC549" s="17"/>
      <c r="BD549" s="17">
        <v>0.44034222253363298</v>
      </c>
      <c r="BE549" s="17">
        <v>0.553380524206042</v>
      </c>
      <c r="BF549" s="17">
        <v>0.49229401127311101</v>
      </c>
      <c r="BG549" s="17"/>
      <c r="BH549" s="17">
        <v>0.52625262564451003</v>
      </c>
      <c r="BI549" s="17">
        <v>0.35446543443467898</v>
      </c>
      <c r="BJ549" s="17">
        <v>0.43585292256498798</v>
      </c>
      <c r="BK549" s="17"/>
      <c r="BL549" s="17">
        <v>0.442052402982897</v>
      </c>
      <c r="BM549" s="17">
        <v>0.44053338870998898</v>
      </c>
      <c r="BN549" s="17">
        <v>0.47334483007525802</v>
      </c>
      <c r="BO549" s="17"/>
      <c r="BP549" s="17">
        <v>0.51845401389980095</v>
      </c>
      <c r="BQ549" s="17">
        <v>0.50262698633541003</v>
      </c>
      <c r="BR549" s="17"/>
      <c r="BS549" s="17">
        <v>0.50117677663937699</v>
      </c>
      <c r="BT549" s="17">
        <v>0.47449879489552699</v>
      </c>
      <c r="BU549" s="17">
        <v>0.41416149343643899</v>
      </c>
      <c r="BV549" s="17">
        <v>0.57383324558349302</v>
      </c>
      <c r="BW549" s="17"/>
      <c r="BX549" s="17">
        <v>0.52646215567373</v>
      </c>
      <c r="BY549" s="17">
        <v>0.601110391086078</v>
      </c>
      <c r="BZ549" s="17">
        <v>0.481203459851403</v>
      </c>
      <c r="CA549" s="17"/>
      <c r="CB549" s="17">
        <v>0.72743406008494704</v>
      </c>
      <c r="CC549" s="17">
        <v>0.73034480783707101</v>
      </c>
      <c r="CD549" s="17">
        <v>0.76500787753690802</v>
      </c>
      <c r="CE549" s="17">
        <v>0.17508064478704599</v>
      </c>
      <c r="CF549" s="17">
        <v>0.177449840292453</v>
      </c>
      <c r="CG549" s="17">
        <v>0.134361331724519</v>
      </c>
      <c r="CH549" s="17"/>
      <c r="CI549" s="17">
        <v>0.415103634895159</v>
      </c>
      <c r="CJ549" s="17">
        <v>0.58256511257204502</v>
      </c>
      <c r="CK549" s="17">
        <v>0.37442379902490502</v>
      </c>
      <c r="CL549" s="17">
        <v>0.485918443106232</v>
      </c>
    </row>
    <row r="550" spans="2:90" x14ac:dyDescent="0.35">
      <c r="B550" t="s">
        <v>150</v>
      </c>
      <c r="C550" s="17">
        <v>3.5651022308336798E-2</v>
      </c>
      <c r="D550" s="17">
        <v>3.4782650624716402E-2</v>
      </c>
      <c r="E550" s="17">
        <v>3.6633740793367599E-2</v>
      </c>
      <c r="F550" s="17"/>
      <c r="G550" s="17">
        <v>4.4020377371171301E-2</v>
      </c>
      <c r="H550" s="17">
        <v>2.6486054363079301E-2</v>
      </c>
      <c r="I550" s="17">
        <v>4.1800279057828203E-2</v>
      </c>
      <c r="J550" s="17">
        <v>3.95738625328498E-2</v>
      </c>
      <c r="K550" s="17">
        <v>2.4659939401051E-2</v>
      </c>
      <c r="L550" s="17">
        <v>2.7902994861468099E-2</v>
      </c>
      <c r="M550" s="17">
        <v>2.6793166475744E-2</v>
      </c>
      <c r="N550" s="17">
        <v>5.8530740040236298E-2</v>
      </c>
      <c r="O550" s="17">
        <v>3.06580867258936E-2</v>
      </c>
      <c r="P550" s="17"/>
      <c r="Q550" s="17">
        <v>3.2257035472600198E-2</v>
      </c>
      <c r="R550" s="17">
        <v>3.4909162062642198E-2</v>
      </c>
      <c r="S550" s="17">
        <v>1.4494986453144201E-2</v>
      </c>
      <c r="T550" s="17">
        <v>3.6185124222053E-2</v>
      </c>
      <c r="U550" s="17"/>
      <c r="V550" s="17">
        <v>3.8307232285129597E-2</v>
      </c>
      <c r="W550" s="17">
        <v>2.77823552137621E-2</v>
      </c>
      <c r="X550" s="17">
        <v>8.6864448057597399E-3</v>
      </c>
      <c r="Y550" s="17">
        <v>3.7962505484377303E-2</v>
      </c>
      <c r="Z550" s="17">
        <v>2.5066088055664602E-2</v>
      </c>
      <c r="AA550" s="17">
        <v>5.8192932200093403E-2</v>
      </c>
      <c r="AB550" s="17">
        <v>4.0290362651692703E-2</v>
      </c>
      <c r="AC550" s="17">
        <v>5.9662519132788597E-2</v>
      </c>
      <c r="AD550" s="17">
        <v>3.71811015096856E-2</v>
      </c>
      <c r="AE550" s="17"/>
      <c r="AF550" s="17">
        <v>3.9129146352208197E-2</v>
      </c>
      <c r="AG550" s="17">
        <v>3.73385342023871E-2</v>
      </c>
      <c r="AH550" s="17">
        <v>3.2053954586485599E-2</v>
      </c>
      <c r="AI550" s="17">
        <v>8.3491142873417107E-2</v>
      </c>
      <c r="AJ550" s="17">
        <v>2.1834893643990601E-2</v>
      </c>
      <c r="AK550" s="17">
        <v>3.5231618279204097E-2</v>
      </c>
      <c r="AL550" s="17"/>
      <c r="AM550" s="17">
        <v>0.10871922705228999</v>
      </c>
      <c r="AN550" s="17">
        <v>4.9895468607480203E-2</v>
      </c>
      <c r="AO550" s="17">
        <v>5.5919329724558299E-2</v>
      </c>
      <c r="AP550" s="17">
        <v>6.79211514486837E-2</v>
      </c>
      <c r="AQ550" s="17">
        <v>3.4800459503010597E-2</v>
      </c>
      <c r="AR550" s="17">
        <v>1.90794465527814E-2</v>
      </c>
      <c r="AS550" s="17">
        <v>2.73961853801163E-2</v>
      </c>
      <c r="AT550" s="17">
        <v>4.6142769355247998E-2</v>
      </c>
      <c r="AU550" s="17">
        <v>1.33376194864596E-2</v>
      </c>
      <c r="AV550" s="17">
        <v>0</v>
      </c>
      <c r="AW550" s="17">
        <v>7.5268577638247496E-3</v>
      </c>
      <c r="AX550" s="17">
        <v>3.04803886195185E-2</v>
      </c>
      <c r="AY550" s="17">
        <v>1.24743044121887E-2</v>
      </c>
      <c r="AZ550" s="17">
        <v>0</v>
      </c>
      <c r="BA550" s="17">
        <v>2.0854299661774101E-2</v>
      </c>
      <c r="BB550" s="17">
        <v>5.8419471149315401E-3</v>
      </c>
      <c r="BC550" s="17"/>
      <c r="BD550" s="17">
        <v>2.03714633703336E-2</v>
      </c>
      <c r="BE550" s="17">
        <v>3.84837546256852E-2</v>
      </c>
      <c r="BF550" s="17">
        <v>4.08570586490705E-2</v>
      </c>
      <c r="BG550" s="17"/>
      <c r="BH550" s="17">
        <v>2.9228142542425999E-2</v>
      </c>
      <c r="BI550" s="17">
        <v>4.4578613279496603E-2</v>
      </c>
      <c r="BJ550" s="17">
        <v>2.34509903401118E-3</v>
      </c>
      <c r="BK550" s="17"/>
      <c r="BL550" s="17">
        <v>3.5885526782203303E-2</v>
      </c>
      <c r="BM550" s="17">
        <v>1.54561164374985E-2</v>
      </c>
      <c r="BN550" s="17">
        <v>2.42902041283749E-2</v>
      </c>
      <c r="BO550" s="17"/>
      <c r="BP550" s="17">
        <v>1.9407160394405099E-2</v>
      </c>
      <c r="BQ550" s="17">
        <v>4.6893295869356297E-2</v>
      </c>
      <c r="BR550" s="17"/>
      <c r="BS550" s="17">
        <v>1.3890845431237E-2</v>
      </c>
      <c r="BT550" s="17">
        <v>2.1564975468796099E-2</v>
      </c>
      <c r="BU550" s="17">
        <v>1.54314865167568E-2</v>
      </c>
      <c r="BV550" s="17">
        <v>1.66277798930352E-2</v>
      </c>
      <c r="BW550" s="17"/>
      <c r="BX550" s="17">
        <v>1.9288170962932599E-2</v>
      </c>
      <c r="BY550" s="17">
        <v>1.7724771147064101E-2</v>
      </c>
      <c r="BZ550" s="17">
        <v>3.8373639216446501E-2</v>
      </c>
      <c r="CA550" s="17"/>
      <c r="CB550" s="17">
        <v>1.6079567165058602E-2</v>
      </c>
      <c r="CC550" s="17">
        <v>8.7097935020590998E-4</v>
      </c>
      <c r="CD550" s="17">
        <v>1.33997356387852E-2</v>
      </c>
      <c r="CE550" s="17">
        <v>1.8416570117113701E-2</v>
      </c>
      <c r="CF550" s="17">
        <v>4.3951003499068199E-2</v>
      </c>
      <c r="CG550" s="17">
        <v>0.145167528167814</v>
      </c>
      <c r="CH550" s="17"/>
      <c r="CI550" s="17">
        <v>4.9429557372766303E-2</v>
      </c>
      <c r="CJ550" s="17">
        <v>2.0347654494670402E-2</v>
      </c>
      <c r="CK550" s="17">
        <v>0.115474197231755</v>
      </c>
      <c r="CL550" s="17">
        <v>2.03390490910784E-2</v>
      </c>
    </row>
    <row r="551" spans="2:90" x14ac:dyDescent="0.35"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</row>
    <row r="552" spans="2:90" x14ac:dyDescent="0.35">
      <c r="B552" s="6" t="s">
        <v>339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</row>
    <row r="553" spans="2:90" x14ac:dyDescent="0.35">
      <c r="B553" s="24" t="s">
        <v>130</v>
      </c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</row>
    <row r="554" spans="2:90" x14ac:dyDescent="0.35">
      <c r="B554" t="s">
        <v>329</v>
      </c>
      <c r="C554" s="17">
        <v>7.6634720938267106E-2</v>
      </c>
      <c r="D554" s="17">
        <v>9.2021254510608205E-2</v>
      </c>
      <c r="E554" s="17">
        <v>6.0426408888758998E-2</v>
      </c>
      <c r="F554" s="17"/>
      <c r="G554" s="17">
        <v>3.8397030960776103E-2</v>
      </c>
      <c r="H554" s="17">
        <v>6.6085028911699401E-2</v>
      </c>
      <c r="I554" s="17">
        <v>5.5074884456665398E-2</v>
      </c>
      <c r="J554" s="17">
        <v>6.1540609949978099E-2</v>
      </c>
      <c r="K554" s="17">
        <v>8.9621302113046905E-2</v>
      </c>
      <c r="L554" s="17">
        <v>7.00729989940993E-2</v>
      </c>
      <c r="M554" s="17">
        <v>0.119908010952302</v>
      </c>
      <c r="N554" s="17">
        <v>9.27790677839756E-2</v>
      </c>
      <c r="O554" s="17">
        <v>8.9953670710429395E-2</v>
      </c>
      <c r="P554" s="17"/>
      <c r="Q554" s="17">
        <v>0.105497240155956</v>
      </c>
      <c r="R554" s="17">
        <v>9.6583422456183093E-2</v>
      </c>
      <c r="S554" s="17">
        <v>8.59454580194558E-2</v>
      </c>
      <c r="T554" s="17">
        <v>7.2783764594985506E-2</v>
      </c>
      <c r="U554" s="17"/>
      <c r="V554" s="17">
        <v>0.107569755638284</v>
      </c>
      <c r="W554" s="17">
        <v>5.9913275824513099E-2</v>
      </c>
      <c r="X554" s="17">
        <v>3.8711173056750897E-2</v>
      </c>
      <c r="Y554" s="17">
        <v>7.0565574542218998E-2</v>
      </c>
      <c r="Z554" s="17">
        <v>0.12887718568131501</v>
      </c>
      <c r="AA554" s="17">
        <v>8.8867012620520394E-2</v>
      </c>
      <c r="AB554" s="17">
        <v>5.4044315910616897E-2</v>
      </c>
      <c r="AC554" s="17">
        <v>8.1039950992821394E-2</v>
      </c>
      <c r="AD554" s="17">
        <v>6.1389459964370501E-2</v>
      </c>
      <c r="AE554" s="17"/>
      <c r="AF554" s="17">
        <v>4.4166757796824697E-2</v>
      </c>
      <c r="AG554" s="17">
        <v>8.1001543634703396E-2</v>
      </c>
      <c r="AH554" s="17">
        <v>6.0431734272231703E-2</v>
      </c>
      <c r="AI554" s="17">
        <v>5.7569440358947899E-2</v>
      </c>
      <c r="AJ554" s="17">
        <v>7.2358604483909197E-2</v>
      </c>
      <c r="AK554" s="17">
        <v>0.1063787202571</v>
      </c>
      <c r="AL554" s="17"/>
      <c r="AM554" s="17">
        <v>4.9353436657661801E-2</v>
      </c>
      <c r="AN554" s="17">
        <v>4.12362731633217E-2</v>
      </c>
      <c r="AO554" s="17">
        <v>6.4728052263227406E-2</v>
      </c>
      <c r="AP554" s="17">
        <v>6.4597232891471998E-2</v>
      </c>
      <c r="AQ554" s="17">
        <v>6.9485597715340394E-2</v>
      </c>
      <c r="AR554" s="17">
        <v>0.10020977982436299</v>
      </c>
      <c r="AS554" s="17">
        <v>9.7351634036626805E-2</v>
      </c>
      <c r="AT554" s="17">
        <v>7.9373755790954098E-2</v>
      </c>
      <c r="AU554" s="17">
        <v>7.8494335512525201E-2</v>
      </c>
      <c r="AV554" s="17">
        <v>8.2163737043306997E-2</v>
      </c>
      <c r="AW554" s="17">
        <v>6.9969574680728494E-2</v>
      </c>
      <c r="AX554" s="17">
        <v>8.2926572407816507E-2</v>
      </c>
      <c r="AY554" s="17">
        <v>7.9394707577083098E-2</v>
      </c>
      <c r="AZ554" s="17">
        <v>0.122821141071587</v>
      </c>
      <c r="BA554" s="17">
        <v>0.11489862196349</v>
      </c>
      <c r="BB554" s="17">
        <v>0.13149443059822999</v>
      </c>
      <c r="BC554" s="17"/>
      <c r="BD554" s="17">
        <v>0.10966473236044801</v>
      </c>
      <c r="BE554" s="17">
        <v>5.1129427517387901E-2</v>
      </c>
      <c r="BF554" s="17">
        <v>6.7109953849867995E-2</v>
      </c>
      <c r="BG554" s="17"/>
      <c r="BH554" s="17">
        <v>6.1506515795778399E-2</v>
      </c>
      <c r="BI554" s="17">
        <v>0.15785129982506599</v>
      </c>
      <c r="BJ554" s="17">
        <v>0.11099013440618399</v>
      </c>
      <c r="BK554" s="17"/>
      <c r="BL554" s="17">
        <v>0.115884918066884</v>
      </c>
      <c r="BM554" s="17">
        <v>0.124657363420718</v>
      </c>
      <c r="BN554" s="17">
        <v>0.136273898695494</v>
      </c>
      <c r="BO554" s="17"/>
      <c r="BP554" s="17">
        <v>7.6778484208903597E-2</v>
      </c>
      <c r="BQ554" s="17">
        <v>6.9372559348596305E-2</v>
      </c>
      <c r="BR554" s="17"/>
      <c r="BS554" s="17">
        <v>0.111439283483961</v>
      </c>
      <c r="BT554" s="17">
        <v>9.9196674849810498E-2</v>
      </c>
      <c r="BU554" s="17">
        <v>7.0914274488037596E-2</v>
      </c>
      <c r="BV554" s="17">
        <v>5.9668350695239999E-2</v>
      </c>
      <c r="BW554" s="17"/>
      <c r="BX554" s="17">
        <v>0.11321715408839</v>
      </c>
      <c r="BY554" s="17">
        <v>2.32691105804439E-2</v>
      </c>
      <c r="BZ554" s="17">
        <v>7.6289888839156397E-2</v>
      </c>
      <c r="CA554" s="17"/>
      <c r="CB554" s="17">
        <v>2.05426888424695E-2</v>
      </c>
      <c r="CC554" s="17">
        <v>4.1017332801322297E-2</v>
      </c>
      <c r="CD554" s="17">
        <v>9.3324037624089706E-3</v>
      </c>
      <c r="CE554" s="17">
        <v>9.4555923933055203E-2</v>
      </c>
      <c r="CF554" s="17">
        <v>0.269849269904265</v>
      </c>
      <c r="CG554" s="17">
        <v>0.104718117225735</v>
      </c>
      <c r="CH554" s="17"/>
      <c r="CI554" s="17">
        <v>6.6183910343784E-2</v>
      </c>
      <c r="CJ554" s="17">
        <v>9.11424481431206E-2</v>
      </c>
      <c r="CK554" s="17">
        <v>5.5456725880048303E-2</v>
      </c>
      <c r="CL554" s="17">
        <v>7.6059863535661396E-2</v>
      </c>
    </row>
    <row r="555" spans="2:90" x14ac:dyDescent="0.35">
      <c r="B555" t="s">
        <v>330</v>
      </c>
      <c r="C555" s="17">
        <v>0.15761714186258899</v>
      </c>
      <c r="D555" s="17">
        <v>0.17511111918226699</v>
      </c>
      <c r="E555" s="17">
        <v>0.14306888486194</v>
      </c>
      <c r="F555" s="17"/>
      <c r="G555" s="17">
        <v>0.12185631102529799</v>
      </c>
      <c r="H555" s="17">
        <v>0.136102889872044</v>
      </c>
      <c r="I555" s="17">
        <v>0.103834730586584</v>
      </c>
      <c r="J555" s="17">
        <v>0.13860896174919099</v>
      </c>
      <c r="K555" s="17">
        <v>0.20718063369645801</v>
      </c>
      <c r="L555" s="17">
        <v>0.159042730622386</v>
      </c>
      <c r="M555" s="17">
        <v>0.159833622325007</v>
      </c>
      <c r="N555" s="17">
        <v>0.19241084260966701</v>
      </c>
      <c r="O555" s="17">
        <v>0.190952494335211</v>
      </c>
      <c r="P555" s="17"/>
      <c r="Q555" s="17">
        <v>0.192210701277921</v>
      </c>
      <c r="R555" s="17">
        <v>0.20458034009728701</v>
      </c>
      <c r="S555" s="17">
        <v>0.17604269126657901</v>
      </c>
      <c r="T555" s="17">
        <v>0.147837891873351</v>
      </c>
      <c r="U555" s="17"/>
      <c r="V555" s="17">
        <v>0.205627057024692</v>
      </c>
      <c r="W555" s="17">
        <v>0.146412437377437</v>
      </c>
      <c r="X555" s="17">
        <v>0.16184254796991099</v>
      </c>
      <c r="Y555" s="17">
        <v>0.15079382819430601</v>
      </c>
      <c r="Z555" s="17">
        <v>0.11902641641023901</v>
      </c>
      <c r="AA555" s="17">
        <v>0.169656290084259</v>
      </c>
      <c r="AB555" s="17">
        <v>0.151472842260477</v>
      </c>
      <c r="AC555" s="17">
        <v>9.3289627692436497E-2</v>
      </c>
      <c r="AD555" s="17">
        <v>0.155298741835243</v>
      </c>
      <c r="AE555" s="17"/>
      <c r="AF555" s="17">
        <v>0.11701131325092801</v>
      </c>
      <c r="AG555" s="17">
        <v>0.176503951841775</v>
      </c>
      <c r="AH555" s="17">
        <v>0.12539464842189199</v>
      </c>
      <c r="AI555" s="17">
        <v>0.12897527198269301</v>
      </c>
      <c r="AJ555" s="17">
        <v>0.13305246927845901</v>
      </c>
      <c r="AK555" s="17">
        <v>0.20324785589191799</v>
      </c>
      <c r="AL555" s="17"/>
      <c r="AM555" s="17">
        <v>0.109050941308031</v>
      </c>
      <c r="AN555" s="17">
        <v>0.16345602434940301</v>
      </c>
      <c r="AO555" s="17">
        <v>0.14495073780781101</v>
      </c>
      <c r="AP555" s="17">
        <v>0.11316151091867099</v>
      </c>
      <c r="AQ555" s="17">
        <v>0.117422279246835</v>
      </c>
      <c r="AR555" s="17">
        <v>0.167047425770146</v>
      </c>
      <c r="AS555" s="17">
        <v>0.167496660239702</v>
      </c>
      <c r="AT555" s="17">
        <v>0.11961756495209599</v>
      </c>
      <c r="AU555" s="17">
        <v>0.17366666334870601</v>
      </c>
      <c r="AV555" s="17">
        <v>0.128135184120301</v>
      </c>
      <c r="AW555" s="17">
        <v>0.214660860362727</v>
      </c>
      <c r="AX555" s="17">
        <v>0.16310495125278199</v>
      </c>
      <c r="AY555" s="17">
        <v>0.28169396419937998</v>
      </c>
      <c r="AZ555" s="17">
        <v>0.21058105263761701</v>
      </c>
      <c r="BA555" s="17">
        <v>0.13556618979326501</v>
      </c>
      <c r="BB555" s="17">
        <v>0.20946494458926601</v>
      </c>
      <c r="BC555" s="17"/>
      <c r="BD555" s="17">
        <v>0.188549884852934</v>
      </c>
      <c r="BE555" s="17">
        <v>0.121982138558888</v>
      </c>
      <c r="BF555" s="17">
        <v>0.158944163746292</v>
      </c>
      <c r="BG555" s="17"/>
      <c r="BH555" s="17">
        <v>0.14891615416366299</v>
      </c>
      <c r="BI555" s="17">
        <v>0.232857295176812</v>
      </c>
      <c r="BJ555" s="17">
        <v>0.17505118088121799</v>
      </c>
      <c r="BK555" s="17"/>
      <c r="BL555" s="17">
        <v>0.23071130882163199</v>
      </c>
      <c r="BM555" s="17">
        <v>0.22897213664145399</v>
      </c>
      <c r="BN555" s="17">
        <v>0.17805038710524801</v>
      </c>
      <c r="BO555" s="17"/>
      <c r="BP555" s="17">
        <v>0.16448347559802101</v>
      </c>
      <c r="BQ555" s="17">
        <v>0.14790266128531099</v>
      </c>
      <c r="BR555" s="17"/>
      <c r="BS555" s="17">
        <v>0.15436795895459199</v>
      </c>
      <c r="BT555" s="17">
        <v>0.187911337438422</v>
      </c>
      <c r="BU555" s="17">
        <v>0.19655805924949701</v>
      </c>
      <c r="BV555" s="17">
        <v>0.13028395398771001</v>
      </c>
      <c r="BW555" s="17"/>
      <c r="BX555" s="17">
        <v>0.17491436592616599</v>
      </c>
      <c r="BY555" s="17">
        <v>5.8457760396302801E-2</v>
      </c>
      <c r="BZ555" s="17">
        <v>0.16199690843374301</v>
      </c>
      <c r="CA555" s="17"/>
      <c r="CB555" s="17">
        <v>7.7428770157353305E-2</v>
      </c>
      <c r="CC555" s="17">
        <v>0.10221250142145399</v>
      </c>
      <c r="CD555" s="17">
        <v>3.6508514305813797E-2</v>
      </c>
      <c r="CE555" s="17">
        <v>0.24420435280709099</v>
      </c>
      <c r="CF555" s="17">
        <v>0.328985208536199</v>
      </c>
      <c r="CG555" s="17">
        <v>0.25933036905610102</v>
      </c>
      <c r="CH555" s="17"/>
      <c r="CI555" s="17">
        <v>0.150685420687663</v>
      </c>
      <c r="CJ555" s="17">
        <v>0.14232232869432301</v>
      </c>
      <c r="CK555" s="17">
        <v>0.171626376202208</v>
      </c>
      <c r="CL555" s="17">
        <v>0.16446407950638001</v>
      </c>
    </row>
    <row r="556" spans="2:90" x14ac:dyDescent="0.35">
      <c r="B556" t="s">
        <v>331</v>
      </c>
      <c r="C556" s="17">
        <v>0.20023046794803701</v>
      </c>
      <c r="D556" s="17">
        <v>0.196497295627832</v>
      </c>
      <c r="E556" s="17">
        <v>0.20437396896895901</v>
      </c>
      <c r="F556" s="17"/>
      <c r="G556" s="17">
        <v>0.13343842255673799</v>
      </c>
      <c r="H556" s="17">
        <v>0.17848838947191401</v>
      </c>
      <c r="I556" s="17">
        <v>0.225059404405656</v>
      </c>
      <c r="J556" s="17">
        <v>0.18693868866830901</v>
      </c>
      <c r="K556" s="17">
        <v>0.204515428714347</v>
      </c>
      <c r="L556" s="17">
        <v>0.195406426515148</v>
      </c>
      <c r="M556" s="17">
        <v>0.210882202796663</v>
      </c>
      <c r="N556" s="17">
        <v>0.22879193080625301</v>
      </c>
      <c r="O556" s="17">
        <v>0.23216901256330499</v>
      </c>
      <c r="P556" s="17"/>
      <c r="Q556" s="17">
        <v>0.21903050960384399</v>
      </c>
      <c r="R556" s="17">
        <v>0.201156468701988</v>
      </c>
      <c r="S556" s="17">
        <v>0.25229388496745397</v>
      </c>
      <c r="T556" s="17">
        <v>0.19631571954806501</v>
      </c>
      <c r="U556" s="17"/>
      <c r="V556" s="17">
        <v>0.19457456330338599</v>
      </c>
      <c r="W556" s="17">
        <v>0.19421980199306901</v>
      </c>
      <c r="X556" s="17">
        <v>0.21003771003657601</v>
      </c>
      <c r="Y556" s="17">
        <v>0.242323210524337</v>
      </c>
      <c r="Z556" s="17">
        <v>0.195127033553638</v>
      </c>
      <c r="AA556" s="17">
        <v>0.19368243858859199</v>
      </c>
      <c r="AB556" s="17">
        <v>0.17644752921274701</v>
      </c>
      <c r="AC556" s="17">
        <v>0.21261183345690901</v>
      </c>
      <c r="AD556" s="17">
        <v>0.197222994743805</v>
      </c>
      <c r="AE556" s="17"/>
      <c r="AF556" s="17">
        <v>0.204613739938726</v>
      </c>
      <c r="AG556" s="17">
        <v>0.202439043940292</v>
      </c>
      <c r="AH556" s="17">
        <v>0.19581214418772599</v>
      </c>
      <c r="AI556" s="17">
        <v>0.13563112330417601</v>
      </c>
      <c r="AJ556" s="17">
        <v>0.22597186773031699</v>
      </c>
      <c r="AK556" s="17">
        <v>0.19065896162200199</v>
      </c>
      <c r="AL556" s="17"/>
      <c r="AM556" s="17">
        <v>0.172305973257741</v>
      </c>
      <c r="AN556" s="17">
        <v>0.21708099568696501</v>
      </c>
      <c r="AO556" s="17">
        <v>0.20347728736302401</v>
      </c>
      <c r="AP556" s="17">
        <v>0.22864488103161401</v>
      </c>
      <c r="AQ556" s="17">
        <v>0.24471458578220701</v>
      </c>
      <c r="AR556" s="17">
        <v>0.20328130691191501</v>
      </c>
      <c r="AS556" s="17">
        <v>0.166067485922196</v>
      </c>
      <c r="AT556" s="17">
        <v>0.23774571677063899</v>
      </c>
      <c r="AU556" s="17">
        <v>0.23218745248170999</v>
      </c>
      <c r="AV556" s="17">
        <v>0.25456259018233202</v>
      </c>
      <c r="AW556" s="17">
        <v>0.20385558592691599</v>
      </c>
      <c r="AX556" s="17">
        <v>0.21735905387575999</v>
      </c>
      <c r="AY556" s="17">
        <v>0.15324102208981699</v>
      </c>
      <c r="AZ556" s="17">
        <v>0.154766045943421</v>
      </c>
      <c r="BA556" s="17">
        <v>0.21913350414152699</v>
      </c>
      <c r="BB556" s="17">
        <v>0.195284738334356</v>
      </c>
      <c r="BC556" s="17"/>
      <c r="BD556" s="17">
        <v>0.212375901423667</v>
      </c>
      <c r="BE556" s="17">
        <v>0.19119445588915199</v>
      </c>
      <c r="BF556" s="17">
        <v>0.202604983960055</v>
      </c>
      <c r="BG556" s="17"/>
      <c r="BH556" s="17">
        <v>0.19686712580566301</v>
      </c>
      <c r="BI556" s="17">
        <v>0.223289917757024</v>
      </c>
      <c r="BJ556" s="17">
        <v>0.233864304093235</v>
      </c>
      <c r="BK556" s="17"/>
      <c r="BL556" s="17">
        <v>0.26781234049618702</v>
      </c>
      <c r="BM556" s="17">
        <v>0.233373230422663</v>
      </c>
      <c r="BN556" s="17">
        <v>0.25686506539266701</v>
      </c>
      <c r="BO556" s="17"/>
      <c r="BP556" s="17">
        <v>0.21628414921933301</v>
      </c>
      <c r="BQ556" s="17">
        <v>0.19778843726076401</v>
      </c>
      <c r="BR556" s="17"/>
      <c r="BS556" s="17">
        <v>0.20923806201679099</v>
      </c>
      <c r="BT556" s="17">
        <v>0.21850935751172501</v>
      </c>
      <c r="BU556" s="17">
        <v>0.28776651537415299</v>
      </c>
      <c r="BV556" s="17">
        <v>0.13820804010905099</v>
      </c>
      <c r="BW556" s="17"/>
      <c r="BX556" s="17">
        <v>0.267296572008899</v>
      </c>
      <c r="BY556" s="17">
        <v>0.26355425516251402</v>
      </c>
      <c r="BZ556" s="17">
        <v>0.189695063109971</v>
      </c>
      <c r="CA556" s="17"/>
      <c r="CB556" s="17">
        <v>0.215987680026659</v>
      </c>
      <c r="CC556" s="17">
        <v>0.125368224637815</v>
      </c>
      <c r="CD556" s="17">
        <v>0.13569080760807201</v>
      </c>
      <c r="CE556" s="17">
        <v>0.23636551547175799</v>
      </c>
      <c r="CF556" s="17">
        <v>0.20794937134990801</v>
      </c>
      <c r="CG556" s="17">
        <v>0.317453380592782</v>
      </c>
      <c r="CH556" s="17"/>
      <c r="CI556" s="17">
        <v>0.216223701995542</v>
      </c>
      <c r="CJ556" s="17">
        <v>0.173174156314121</v>
      </c>
      <c r="CK556" s="17">
        <v>0.27797384941928999</v>
      </c>
      <c r="CL556" s="17">
        <v>0.19190689346527501</v>
      </c>
    </row>
    <row r="557" spans="2:90" x14ac:dyDescent="0.35">
      <c r="B557" t="s">
        <v>332</v>
      </c>
      <c r="C557" s="17">
        <v>0.51401998554581996</v>
      </c>
      <c r="D557" s="17">
        <v>0.48252731352559702</v>
      </c>
      <c r="E557" s="17">
        <v>0.54320098205783796</v>
      </c>
      <c r="F557" s="17"/>
      <c r="G557" s="17">
        <v>0.626667925398809</v>
      </c>
      <c r="H557" s="17">
        <v>0.58461860891772599</v>
      </c>
      <c r="I557" s="17">
        <v>0.57173196499574996</v>
      </c>
      <c r="J557" s="17">
        <v>0.55052914444579004</v>
      </c>
      <c r="K557" s="17">
        <v>0.45130528742444298</v>
      </c>
      <c r="L557" s="17">
        <v>0.50903137184824898</v>
      </c>
      <c r="M557" s="17">
        <v>0.47494832629183198</v>
      </c>
      <c r="N557" s="17">
        <v>0.43336942323917799</v>
      </c>
      <c r="O557" s="17">
        <v>0.44414214884317799</v>
      </c>
      <c r="P557" s="17"/>
      <c r="Q557" s="17">
        <v>0.41630077261888498</v>
      </c>
      <c r="R557" s="17">
        <v>0.44639538829969599</v>
      </c>
      <c r="S557" s="17">
        <v>0.42737090349371598</v>
      </c>
      <c r="T557" s="17">
        <v>0.53505726954233701</v>
      </c>
      <c r="U557" s="17"/>
      <c r="V557" s="17">
        <v>0.44065660735870099</v>
      </c>
      <c r="W557" s="17">
        <v>0.55565733354837599</v>
      </c>
      <c r="X557" s="17">
        <v>0.55585412132530398</v>
      </c>
      <c r="Y557" s="17">
        <v>0.49622978766935999</v>
      </c>
      <c r="Z557" s="17">
        <v>0.52570774285686805</v>
      </c>
      <c r="AA557" s="17">
        <v>0.477137477226873</v>
      </c>
      <c r="AB557" s="17">
        <v>0.55878075994183196</v>
      </c>
      <c r="AC557" s="17">
        <v>0.52862721111200395</v>
      </c>
      <c r="AD557" s="17">
        <v>0.52213640597614597</v>
      </c>
      <c r="AE557" s="17"/>
      <c r="AF557" s="17">
        <v>0.57244677616394901</v>
      </c>
      <c r="AG557" s="17">
        <v>0.49275596759752799</v>
      </c>
      <c r="AH557" s="17">
        <v>0.55794554116881701</v>
      </c>
      <c r="AI557" s="17">
        <v>0.59760323892397504</v>
      </c>
      <c r="AJ557" s="17">
        <v>0.530719263076043</v>
      </c>
      <c r="AK557" s="17">
        <v>0.450854076981686</v>
      </c>
      <c r="AL557" s="17"/>
      <c r="AM557" s="17">
        <v>0.54071183443672599</v>
      </c>
      <c r="AN557" s="17">
        <v>0.50431459079093899</v>
      </c>
      <c r="AO557" s="17">
        <v>0.51057579222431404</v>
      </c>
      <c r="AP557" s="17">
        <v>0.51885084692174699</v>
      </c>
      <c r="AQ557" s="17">
        <v>0.54782661390496801</v>
      </c>
      <c r="AR557" s="17">
        <v>0.49220257763404701</v>
      </c>
      <c r="AS557" s="17">
        <v>0.53998811366103905</v>
      </c>
      <c r="AT557" s="17">
        <v>0.49340345518672901</v>
      </c>
      <c r="AU557" s="17">
        <v>0.48731866354461201</v>
      </c>
      <c r="AV557" s="17">
        <v>0.515561656352436</v>
      </c>
      <c r="AW557" s="17">
        <v>0.49481372852251698</v>
      </c>
      <c r="AX557" s="17">
        <v>0.51576850333607405</v>
      </c>
      <c r="AY557" s="17">
        <v>0.46297190340762601</v>
      </c>
      <c r="AZ557" s="17">
        <v>0.45763725883364298</v>
      </c>
      <c r="BA557" s="17">
        <v>0.45793366293714</v>
      </c>
      <c r="BB557" s="17">
        <v>0.43216373566163702</v>
      </c>
      <c r="BC557" s="17"/>
      <c r="BD557" s="17">
        <v>0.45058807173098903</v>
      </c>
      <c r="BE557" s="17">
        <v>0.57824750680872605</v>
      </c>
      <c r="BF557" s="17">
        <v>0.51749964589233199</v>
      </c>
      <c r="BG557" s="17"/>
      <c r="BH557" s="17">
        <v>0.54256772957529797</v>
      </c>
      <c r="BI557" s="17">
        <v>0.34585804064482201</v>
      </c>
      <c r="BJ557" s="17">
        <v>0.46036010143602701</v>
      </c>
      <c r="BK557" s="17"/>
      <c r="BL557" s="17">
        <v>0.35745250510179</v>
      </c>
      <c r="BM557" s="17">
        <v>0.38593940644654201</v>
      </c>
      <c r="BN557" s="17">
        <v>0.41475096049071603</v>
      </c>
      <c r="BO557" s="17"/>
      <c r="BP557" s="17">
        <v>0.50505061703098697</v>
      </c>
      <c r="BQ557" s="17">
        <v>0.52774798136277001</v>
      </c>
      <c r="BR557" s="17"/>
      <c r="BS557" s="17">
        <v>0.48590278509414703</v>
      </c>
      <c r="BT557" s="17">
        <v>0.45716519983695902</v>
      </c>
      <c r="BU557" s="17">
        <v>0.41625979815343001</v>
      </c>
      <c r="BV557" s="17">
        <v>0.64068424484019504</v>
      </c>
      <c r="BW557" s="17"/>
      <c r="BX557" s="17">
        <v>0.41380885414185298</v>
      </c>
      <c r="BY557" s="17">
        <v>0.61137398375013596</v>
      </c>
      <c r="BZ557" s="17">
        <v>0.51796531568154303</v>
      </c>
      <c r="CA557" s="17"/>
      <c r="CB557" s="17">
        <v>0.65895813937162095</v>
      </c>
      <c r="CC557" s="17">
        <v>0.71805475679914799</v>
      </c>
      <c r="CD557" s="17">
        <v>0.78344707039327399</v>
      </c>
      <c r="CE557" s="17">
        <v>0.37934955961931299</v>
      </c>
      <c r="CF557" s="17">
        <v>0.130470424557659</v>
      </c>
      <c r="CG557" s="17">
        <v>0.171079046077139</v>
      </c>
      <c r="CH557" s="17"/>
      <c r="CI557" s="17">
        <v>0.50847402237889405</v>
      </c>
      <c r="CJ557" s="17">
        <v>0.56401109957003503</v>
      </c>
      <c r="CK557" s="17">
        <v>0.36587529572544902</v>
      </c>
      <c r="CL557" s="17">
        <v>0.52521177567571198</v>
      </c>
    </row>
    <row r="558" spans="2:90" x14ac:dyDescent="0.35">
      <c r="B558" t="s">
        <v>150</v>
      </c>
      <c r="C558" s="17">
        <v>5.1497683705286498E-2</v>
      </c>
      <c r="D558" s="17">
        <v>5.3843017153695098E-2</v>
      </c>
      <c r="E558" s="17">
        <v>4.8929755222504499E-2</v>
      </c>
      <c r="F558" s="17"/>
      <c r="G558" s="17">
        <v>7.9640310058378405E-2</v>
      </c>
      <c r="H558" s="17">
        <v>3.4705082826616197E-2</v>
      </c>
      <c r="I558" s="17">
        <v>4.4299015555345801E-2</v>
      </c>
      <c r="J558" s="17">
        <v>6.2382595186731803E-2</v>
      </c>
      <c r="K558" s="17">
        <v>4.7377348051705397E-2</v>
      </c>
      <c r="L558" s="17">
        <v>6.6446472020118594E-2</v>
      </c>
      <c r="M558" s="17">
        <v>3.4427837634196899E-2</v>
      </c>
      <c r="N558" s="17">
        <v>5.2648735560926398E-2</v>
      </c>
      <c r="O558" s="17">
        <v>4.2782673547876598E-2</v>
      </c>
      <c r="P558" s="17"/>
      <c r="Q558" s="17">
        <v>6.6960776343394202E-2</v>
      </c>
      <c r="R558" s="17">
        <v>5.1284380444845699E-2</v>
      </c>
      <c r="S558" s="17">
        <v>5.8347062252795602E-2</v>
      </c>
      <c r="T558" s="17">
        <v>4.8005354441261402E-2</v>
      </c>
      <c r="U558" s="17"/>
      <c r="V558" s="17">
        <v>5.15720166749375E-2</v>
      </c>
      <c r="W558" s="17">
        <v>4.3797151256604001E-2</v>
      </c>
      <c r="X558" s="17">
        <v>3.3554447611458003E-2</v>
      </c>
      <c r="Y558" s="17">
        <v>4.00875990697779E-2</v>
      </c>
      <c r="Z558" s="17">
        <v>3.1261621497939797E-2</v>
      </c>
      <c r="AA558" s="17">
        <v>7.0656781479756597E-2</v>
      </c>
      <c r="AB558" s="17">
        <v>5.9254552674325799E-2</v>
      </c>
      <c r="AC558" s="17">
        <v>8.4431376745828707E-2</v>
      </c>
      <c r="AD558" s="17">
        <v>6.3952397480435394E-2</v>
      </c>
      <c r="AE558" s="17"/>
      <c r="AF558" s="17">
        <v>6.1761412849572699E-2</v>
      </c>
      <c r="AG558" s="17">
        <v>4.7299492985701901E-2</v>
      </c>
      <c r="AH558" s="17">
        <v>6.0415931949333902E-2</v>
      </c>
      <c r="AI558" s="17">
        <v>8.0220925430208007E-2</v>
      </c>
      <c r="AJ558" s="17">
        <v>3.7897795431272301E-2</v>
      </c>
      <c r="AK558" s="17">
        <v>4.8860385247294497E-2</v>
      </c>
      <c r="AL558" s="17"/>
      <c r="AM558" s="17">
        <v>0.128577814339841</v>
      </c>
      <c r="AN558" s="17">
        <v>7.3912116009371601E-2</v>
      </c>
      <c r="AO558" s="17">
        <v>7.6268130341623205E-2</v>
      </c>
      <c r="AP558" s="17">
        <v>7.4745528236495995E-2</v>
      </c>
      <c r="AQ558" s="17">
        <v>2.0550923350649501E-2</v>
      </c>
      <c r="AR558" s="17">
        <v>3.7258909859529697E-2</v>
      </c>
      <c r="AS558" s="17">
        <v>2.9096106140436E-2</v>
      </c>
      <c r="AT558" s="17">
        <v>6.9859507299581999E-2</v>
      </c>
      <c r="AU558" s="17">
        <v>2.8332885112447401E-2</v>
      </c>
      <c r="AV558" s="17">
        <v>1.95768323016248E-2</v>
      </c>
      <c r="AW558" s="17">
        <v>1.6700250507111401E-2</v>
      </c>
      <c r="AX558" s="17">
        <v>2.0840919127567401E-2</v>
      </c>
      <c r="AY558" s="17">
        <v>2.2698402726094202E-2</v>
      </c>
      <c r="AZ558" s="17">
        <v>5.4194501513732798E-2</v>
      </c>
      <c r="BA558" s="17">
        <v>7.24680211645789E-2</v>
      </c>
      <c r="BB558" s="17">
        <v>3.1592150816510303E-2</v>
      </c>
      <c r="BC558" s="17"/>
      <c r="BD558" s="17">
        <v>3.8821409631962601E-2</v>
      </c>
      <c r="BE558" s="17">
        <v>5.74464712258465E-2</v>
      </c>
      <c r="BF558" s="17">
        <v>5.3841252551452501E-2</v>
      </c>
      <c r="BG558" s="17"/>
      <c r="BH558" s="17">
        <v>5.0142474659597799E-2</v>
      </c>
      <c r="BI558" s="17">
        <v>4.01434465962765E-2</v>
      </c>
      <c r="BJ558" s="17">
        <v>1.9734279183335202E-2</v>
      </c>
      <c r="BK558" s="17"/>
      <c r="BL558" s="17">
        <v>2.8138927513507099E-2</v>
      </c>
      <c r="BM558" s="17">
        <v>2.7057863068622501E-2</v>
      </c>
      <c r="BN558" s="17">
        <v>1.4059688315875001E-2</v>
      </c>
      <c r="BO558" s="17"/>
      <c r="BP558" s="17">
        <v>3.7403273942755402E-2</v>
      </c>
      <c r="BQ558" s="17">
        <v>5.7188360742557703E-2</v>
      </c>
      <c r="BR558" s="17"/>
      <c r="BS558" s="17">
        <v>3.9051910450508598E-2</v>
      </c>
      <c r="BT558" s="17">
        <v>3.7217430363083802E-2</v>
      </c>
      <c r="BU558" s="17">
        <v>2.85013527348821E-2</v>
      </c>
      <c r="BV558" s="17">
        <v>3.1155410367804798E-2</v>
      </c>
      <c r="BW558" s="17"/>
      <c r="BX558" s="17">
        <v>3.0763053834691901E-2</v>
      </c>
      <c r="BY558" s="17">
        <v>4.33448901106036E-2</v>
      </c>
      <c r="BZ558" s="17">
        <v>5.4052823935587101E-2</v>
      </c>
      <c r="CA558" s="17"/>
      <c r="CB558" s="17">
        <v>2.70827216018967E-2</v>
      </c>
      <c r="CC558" s="17">
        <v>1.33471843402611E-2</v>
      </c>
      <c r="CD558" s="17">
        <v>3.5021203930430601E-2</v>
      </c>
      <c r="CE558" s="17">
        <v>4.55246481687821E-2</v>
      </c>
      <c r="CF558" s="17">
        <v>6.27457256519698E-2</v>
      </c>
      <c r="CG558" s="17">
        <v>0.147419087048243</v>
      </c>
      <c r="CH558" s="17"/>
      <c r="CI558" s="17">
        <v>5.8432944594116597E-2</v>
      </c>
      <c r="CJ558" s="17">
        <v>2.9349967278399801E-2</v>
      </c>
      <c r="CK558" s="17">
        <v>0.129067752773004</v>
      </c>
      <c r="CL558" s="17">
        <v>4.2357387816971799E-2</v>
      </c>
    </row>
    <row r="559" spans="2:90" x14ac:dyDescent="0.35"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</row>
    <row r="560" spans="2:90" x14ac:dyDescent="0.35">
      <c r="B560" s="6" t="s">
        <v>340</v>
      </c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</row>
    <row r="561" spans="2:90" x14ac:dyDescent="0.35">
      <c r="B561" s="24" t="s">
        <v>130</v>
      </c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</row>
    <row r="562" spans="2:90" x14ac:dyDescent="0.35">
      <c r="B562" t="s">
        <v>329</v>
      </c>
      <c r="C562" s="17">
        <v>0.111672707801903</v>
      </c>
      <c r="D562" s="17">
        <v>0.11641191514476799</v>
      </c>
      <c r="E562" s="17">
        <v>0.107370883704002</v>
      </c>
      <c r="F562" s="17"/>
      <c r="G562" s="17">
        <v>8.0264874836049396E-2</v>
      </c>
      <c r="H562" s="17">
        <v>0.122827808999996</v>
      </c>
      <c r="I562" s="17">
        <v>0.117514759744415</v>
      </c>
      <c r="J562" s="17">
        <v>9.8967085621345194E-2</v>
      </c>
      <c r="K562" s="17">
        <v>0.12616023786986899</v>
      </c>
      <c r="L562" s="17">
        <v>9.5966429365141798E-2</v>
      </c>
      <c r="M562" s="17">
        <v>0.12471307344044399</v>
      </c>
      <c r="N562" s="17">
        <v>0.10146507424890799</v>
      </c>
      <c r="O562" s="17">
        <v>0.13530355826871801</v>
      </c>
      <c r="P562" s="17"/>
      <c r="Q562" s="17">
        <v>0.18318452104909499</v>
      </c>
      <c r="R562" s="17">
        <v>0.21735751041810999</v>
      </c>
      <c r="S562" s="17">
        <v>0.14086930788382501</v>
      </c>
      <c r="T562" s="17">
        <v>9.3507668579186506E-2</v>
      </c>
      <c r="U562" s="17"/>
      <c r="V562" s="17">
        <v>0.15698213307495401</v>
      </c>
      <c r="W562" s="17">
        <v>8.7445494449683997E-2</v>
      </c>
      <c r="X562" s="17">
        <v>0.109203334948713</v>
      </c>
      <c r="Y562" s="17">
        <v>7.7586099889749696E-2</v>
      </c>
      <c r="Z562" s="17">
        <v>0.10373802575985799</v>
      </c>
      <c r="AA562" s="17">
        <v>0.136320706868267</v>
      </c>
      <c r="AB562" s="17">
        <v>0.11291702138906699</v>
      </c>
      <c r="AC562" s="17">
        <v>8.3201006773414604E-2</v>
      </c>
      <c r="AD562" s="17">
        <v>0.10606185918764099</v>
      </c>
      <c r="AE562" s="17"/>
      <c r="AF562" s="17">
        <v>7.2876027457153006E-2</v>
      </c>
      <c r="AG562" s="17">
        <v>0.12019120853118199</v>
      </c>
      <c r="AH562" s="17">
        <v>8.19158561819779E-2</v>
      </c>
      <c r="AI562" s="17">
        <v>6.7781419543038901E-2</v>
      </c>
      <c r="AJ562" s="17">
        <v>0.120214737432896</v>
      </c>
      <c r="AK562" s="17">
        <v>0.142732527164012</v>
      </c>
      <c r="AL562" s="17"/>
      <c r="AM562" s="17">
        <v>7.0701161408495902E-2</v>
      </c>
      <c r="AN562" s="17">
        <v>0.121322459625752</v>
      </c>
      <c r="AO562" s="17">
        <v>0.129350504536521</v>
      </c>
      <c r="AP562" s="17">
        <v>8.2445852714603904E-2</v>
      </c>
      <c r="AQ562" s="17">
        <v>0.111213549034472</v>
      </c>
      <c r="AR562" s="17">
        <v>0.14728672426400699</v>
      </c>
      <c r="AS562" s="17">
        <v>0.125281848960095</v>
      </c>
      <c r="AT562" s="17">
        <v>9.5632913071390102E-2</v>
      </c>
      <c r="AU562" s="17">
        <v>8.1146167169279707E-2</v>
      </c>
      <c r="AV562" s="17">
        <v>0.106744988549581</v>
      </c>
      <c r="AW562" s="17">
        <v>0.118376617457954</v>
      </c>
      <c r="AX562" s="17">
        <v>0.14612735830034601</v>
      </c>
      <c r="AY562" s="17">
        <v>4.4449094477193501E-2</v>
      </c>
      <c r="AZ562" s="17">
        <v>0.16206802997932601</v>
      </c>
      <c r="BA562" s="17">
        <v>0.27823369989005298</v>
      </c>
      <c r="BB562" s="17">
        <v>0.118916804476921</v>
      </c>
      <c r="BC562" s="17"/>
      <c r="BD562" s="17">
        <v>0.14570915423203401</v>
      </c>
      <c r="BE562" s="17">
        <v>0.106634379968328</v>
      </c>
      <c r="BF562" s="17">
        <v>8.5677371545806499E-2</v>
      </c>
      <c r="BG562" s="17"/>
      <c r="BH562" s="17">
        <v>9.5714653434559094E-2</v>
      </c>
      <c r="BI562" s="17">
        <v>0.19149086091091999</v>
      </c>
      <c r="BJ562" s="17">
        <v>0.15798187770976399</v>
      </c>
      <c r="BK562" s="17"/>
      <c r="BL562" s="17">
        <v>0.11230469255914299</v>
      </c>
      <c r="BM562" s="17">
        <v>8.4041874609700307E-2</v>
      </c>
      <c r="BN562" s="17">
        <v>0.18782221839231</v>
      </c>
      <c r="BO562" s="17"/>
      <c r="BP562" s="17">
        <v>0.101271972404505</v>
      </c>
      <c r="BQ562" s="17">
        <v>0.101427004230289</v>
      </c>
      <c r="BR562" s="17"/>
      <c r="BS562" s="17">
        <v>0.173952042538666</v>
      </c>
      <c r="BT562" s="17">
        <v>0.140992915985719</v>
      </c>
      <c r="BU562" s="17">
        <v>9.2674018420416102E-2</v>
      </c>
      <c r="BV562" s="17">
        <v>9.0859794144085307E-2</v>
      </c>
      <c r="BW562" s="17"/>
      <c r="BX562" s="17">
        <v>0.10432060701047199</v>
      </c>
      <c r="BY562" s="17">
        <v>0.10423822399046399</v>
      </c>
      <c r="BZ562" s="17">
        <v>0.112857920759057</v>
      </c>
      <c r="CA562" s="17"/>
      <c r="CB562" s="17">
        <v>7.7924351575201195E-2</v>
      </c>
      <c r="CC562" s="17">
        <v>8.8572537650561903E-2</v>
      </c>
      <c r="CD562" s="17">
        <v>1.7720468404305901E-2</v>
      </c>
      <c r="CE562" s="17">
        <v>4.8587217934644503E-2</v>
      </c>
      <c r="CF562" s="17">
        <v>0.38978517033035198</v>
      </c>
      <c r="CG562" s="17">
        <v>0.156253683494809</v>
      </c>
      <c r="CH562" s="17"/>
      <c r="CI562" s="17">
        <v>0.121180458545266</v>
      </c>
      <c r="CJ562" s="17">
        <v>0.106282749891341</v>
      </c>
      <c r="CK562" s="17">
        <v>0.11651949483740701</v>
      </c>
      <c r="CL562" s="17">
        <v>0.111428488654663</v>
      </c>
    </row>
    <row r="563" spans="2:90" x14ac:dyDescent="0.35">
      <c r="B563" t="s">
        <v>330</v>
      </c>
      <c r="C563" s="17">
        <v>0.16421414339924501</v>
      </c>
      <c r="D563" s="17">
        <v>0.15765404206065101</v>
      </c>
      <c r="E563" s="17">
        <v>0.171688376408802</v>
      </c>
      <c r="F563" s="17"/>
      <c r="G563" s="17">
        <v>0.116920568488193</v>
      </c>
      <c r="H563" s="17">
        <v>0.157669126961029</v>
      </c>
      <c r="I563" s="17">
        <v>0.13853660530824799</v>
      </c>
      <c r="J563" s="17">
        <v>0.16895799198987699</v>
      </c>
      <c r="K563" s="17">
        <v>0.166483702832639</v>
      </c>
      <c r="L563" s="17">
        <v>0.19516274995600999</v>
      </c>
      <c r="M563" s="17">
        <v>0.163812309673178</v>
      </c>
      <c r="N563" s="17">
        <v>0.202698847556432</v>
      </c>
      <c r="O563" s="17">
        <v>0.16225382556505899</v>
      </c>
      <c r="P563" s="17"/>
      <c r="Q563" s="17">
        <v>0.225744973064719</v>
      </c>
      <c r="R563" s="17">
        <v>0.18714765403717301</v>
      </c>
      <c r="S563" s="17">
        <v>0.192160608930178</v>
      </c>
      <c r="T563" s="17">
        <v>0.15286939959391199</v>
      </c>
      <c r="U563" s="17"/>
      <c r="V563" s="17">
        <v>0.16362549375371499</v>
      </c>
      <c r="W563" s="17">
        <v>0.15575945556170701</v>
      </c>
      <c r="X563" s="17">
        <v>0.17929230518456801</v>
      </c>
      <c r="Y563" s="17">
        <v>0.14982208769938199</v>
      </c>
      <c r="Z563" s="17">
        <v>0.14481194797463201</v>
      </c>
      <c r="AA563" s="17">
        <v>0.170670548733629</v>
      </c>
      <c r="AB563" s="17">
        <v>0.17414539510773699</v>
      </c>
      <c r="AC563" s="17">
        <v>0.18922653704641801</v>
      </c>
      <c r="AD563" s="17">
        <v>0.16724079759541499</v>
      </c>
      <c r="AE563" s="17"/>
      <c r="AF563" s="17">
        <v>0.16617189185935599</v>
      </c>
      <c r="AG563" s="17">
        <v>0.16941956448100901</v>
      </c>
      <c r="AH563" s="17">
        <v>0.12525239225571799</v>
      </c>
      <c r="AI563" s="17">
        <v>0.11554918105105801</v>
      </c>
      <c r="AJ563" s="17">
        <v>0.15907989513284401</v>
      </c>
      <c r="AK563" s="17">
        <v>0.18078429520609601</v>
      </c>
      <c r="AL563" s="17"/>
      <c r="AM563" s="17">
        <v>0.13628856217985</v>
      </c>
      <c r="AN563" s="17">
        <v>0.12112950149421201</v>
      </c>
      <c r="AO563" s="17">
        <v>0.162198397820183</v>
      </c>
      <c r="AP563" s="17">
        <v>0.15849687095677001</v>
      </c>
      <c r="AQ563" s="17">
        <v>0.16950102967278899</v>
      </c>
      <c r="AR563" s="17">
        <v>0.16739337050206399</v>
      </c>
      <c r="AS563" s="17">
        <v>0.18832215979667399</v>
      </c>
      <c r="AT563" s="17">
        <v>0.12711571690700699</v>
      </c>
      <c r="AU563" s="17">
        <v>0.18190381686787099</v>
      </c>
      <c r="AV563" s="17">
        <v>0.14618588247648001</v>
      </c>
      <c r="AW563" s="17">
        <v>0.18057140076276301</v>
      </c>
      <c r="AX563" s="17">
        <v>0.15991011763761601</v>
      </c>
      <c r="AY563" s="17">
        <v>0.209995761650737</v>
      </c>
      <c r="AZ563" s="17">
        <v>0.27830368234610497</v>
      </c>
      <c r="BA563" s="17">
        <v>0.10865966211182</v>
      </c>
      <c r="BB563" s="17">
        <v>0.178100038295878</v>
      </c>
      <c r="BC563" s="17"/>
      <c r="BD563" s="17">
        <v>0.185722349625247</v>
      </c>
      <c r="BE563" s="17">
        <v>0.145635938111355</v>
      </c>
      <c r="BF563" s="17">
        <v>0.16269711530164899</v>
      </c>
      <c r="BG563" s="17"/>
      <c r="BH563" s="17">
        <v>0.15735075437179599</v>
      </c>
      <c r="BI563" s="17">
        <v>0.198766249886657</v>
      </c>
      <c r="BJ563" s="17">
        <v>0.18519825047831401</v>
      </c>
      <c r="BK563" s="17"/>
      <c r="BL563" s="17">
        <v>0.179029899613801</v>
      </c>
      <c r="BM563" s="17">
        <v>0.197757845394405</v>
      </c>
      <c r="BN563" s="17">
        <v>0.14288465717968901</v>
      </c>
      <c r="BO563" s="17"/>
      <c r="BP563" s="17">
        <v>0.15897835077842701</v>
      </c>
      <c r="BQ563" s="17">
        <v>0.158576859622056</v>
      </c>
      <c r="BR563" s="17"/>
      <c r="BS563" s="17">
        <v>0.20957119732982801</v>
      </c>
      <c r="BT563" s="17">
        <v>0.238389563559884</v>
      </c>
      <c r="BU563" s="17">
        <v>0.18329955817036001</v>
      </c>
      <c r="BV563" s="17">
        <v>0.106538695676844</v>
      </c>
      <c r="BW563" s="17"/>
      <c r="BX563" s="17">
        <v>0.16085408200502399</v>
      </c>
      <c r="BY563" s="17">
        <v>0.21781474806916401</v>
      </c>
      <c r="BZ563" s="17">
        <v>0.16125324493103799</v>
      </c>
      <c r="CA563" s="17"/>
      <c r="CB563" s="17">
        <v>0.21486241048888399</v>
      </c>
      <c r="CC563" s="17">
        <v>8.5230218544549E-2</v>
      </c>
      <c r="CD563" s="17">
        <v>4.0269334887120499E-2</v>
      </c>
      <c r="CE563" s="17">
        <v>0.13198919740062801</v>
      </c>
      <c r="CF563" s="17">
        <v>0.33293312124122498</v>
      </c>
      <c r="CG563" s="17">
        <v>0.27302524328066802</v>
      </c>
      <c r="CH563" s="17"/>
      <c r="CI563" s="17">
        <v>0.21279885506296001</v>
      </c>
      <c r="CJ563" s="17">
        <v>0.15429757370202399</v>
      </c>
      <c r="CK563" s="17">
        <v>0.14946337409041699</v>
      </c>
      <c r="CL563" s="17">
        <v>0.163088985914179</v>
      </c>
    </row>
    <row r="564" spans="2:90" x14ac:dyDescent="0.35">
      <c r="B564" t="s">
        <v>331</v>
      </c>
      <c r="C564" s="17">
        <v>0.20424497535147201</v>
      </c>
      <c r="D564" s="17">
        <v>0.192957128678931</v>
      </c>
      <c r="E564" s="17">
        <v>0.21464486859180501</v>
      </c>
      <c r="F564" s="17"/>
      <c r="G564" s="17">
        <v>0.181813566964388</v>
      </c>
      <c r="H564" s="17">
        <v>0.188028813978554</v>
      </c>
      <c r="I564" s="17">
        <v>0.24465325350537001</v>
      </c>
      <c r="J564" s="17">
        <v>0.22430773340042501</v>
      </c>
      <c r="K564" s="17">
        <v>0.20622156300612501</v>
      </c>
      <c r="L564" s="17">
        <v>0.24397456181809801</v>
      </c>
      <c r="M564" s="17">
        <v>0.169516704892377</v>
      </c>
      <c r="N564" s="17">
        <v>0.17999439510557499</v>
      </c>
      <c r="O564" s="17">
        <v>0.20352903401359801</v>
      </c>
      <c r="P564" s="17"/>
      <c r="Q564" s="17">
        <v>0.22041864847050499</v>
      </c>
      <c r="R564" s="17">
        <v>0.21366974611928199</v>
      </c>
      <c r="S564" s="17">
        <v>0.24106110325822999</v>
      </c>
      <c r="T564" s="17">
        <v>0.20311589849496101</v>
      </c>
      <c r="U564" s="17"/>
      <c r="V564" s="17">
        <v>0.21493583501918501</v>
      </c>
      <c r="W564" s="17">
        <v>0.209107343876449</v>
      </c>
      <c r="X564" s="17">
        <v>0.203566353013932</v>
      </c>
      <c r="Y564" s="17">
        <v>0.20337479723745999</v>
      </c>
      <c r="Z564" s="17">
        <v>0.21447138266893101</v>
      </c>
      <c r="AA564" s="17">
        <v>0.204791711330301</v>
      </c>
      <c r="AB564" s="17">
        <v>0.222062357885148</v>
      </c>
      <c r="AC564" s="17">
        <v>0.23008017273831</v>
      </c>
      <c r="AD564" s="17">
        <v>0.15813244543905999</v>
      </c>
      <c r="AE564" s="17"/>
      <c r="AF564" s="17">
        <v>0.232534947646684</v>
      </c>
      <c r="AG564" s="17">
        <v>0.19016333984888001</v>
      </c>
      <c r="AH564" s="17">
        <v>0.175468736681028</v>
      </c>
      <c r="AI564" s="17">
        <v>0.16227891354680599</v>
      </c>
      <c r="AJ564" s="17">
        <v>0.198538094641763</v>
      </c>
      <c r="AK564" s="17">
        <v>0.21016907119082701</v>
      </c>
      <c r="AL564" s="17"/>
      <c r="AM564" s="17">
        <v>0.175744770829248</v>
      </c>
      <c r="AN564" s="17">
        <v>0.23223559136191799</v>
      </c>
      <c r="AO564" s="17">
        <v>0.18872333501827701</v>
      </c>
      <c r="AP564" s="17">
        <v>0.21402589289052201</v>
      </c>
      <c r="AQ564" s="17">
        <v>0.20415536514343</v>
      </c>
      <c r="AR564" s="17">
        <v>0.176518311769364</v>
      </c>
      <c r="AS564" s="17">
        <v>0.186539534837004</v>
      </c>
      <c r="AT564" s="17">
        <v>0.22506586009201701</v>
      </c>
      <c r="AU564" s="17">
        <v>0.19026703995060601</v>
      </c>
      <c r="AV564" s="17">
        <v>0.27607223673812398</v>
      </c>
      <c r="AW564" s="17">
        <v>0.28480439806872898</v>
      </c>
      <c r="AX564" s="17">
        <v>0.17460239933409</v>
      </c>
      <c r="AY564" s="17">
        <v>0.241451788686953</v>
      </c>
      <c r="AZ564" s="17">
        <v>0.122242687587872</v>
      </c>
      <c r="BA564" s="17">
        <v>0.20573504275419299</v>
      </c>
      <c r="BB564" s="17">
        <v>0.19483370633746</v>
      </c>
      <c r="BC564" s="17"/>
      <c r="BD564" s="17">
        <v>0.213899152794607</v>
      </c>
      <c r="BE564" s="17">
        <v>0.22079826375691899</v>
      </c>
      <c r="BF564" s="17">
        <v>0.18916937955240601</v>
      </c>
      <c r="BG564" s="17"/>
      <c r="BH564" s="17">
        <v>0.190558698048719</v>
      </c>
      <c r="BI564" s="17">
        <v>0.21869058321111901</v>
      </c>
      <c r="BJ564" s="17">
        <v>0.254038681347451</v>
      </c>
      <c r="BK564" s="17"/>
      <c r="BL564" s="17">
        <v>0.242008023508239</v>
      </c>
      <c r="BM564" s="17">
        <v>0.22610330509613899</v>
      </c>
      <c r="BN564" s="17">
        <v>0.19471174285962201</v>
      </c>
      <c r="BO564" s="17"/>
      <c r="BP564" s="17">
        <v>0.26046465624361698</v>
      </c>
      <c r="BQ564" s="17">
        <v>0.18069776225430201</v>
      </c>
      <c r="BR564" s="17"/>
      <c r="BS564" s="17">
        <v>0.21750009280268801</v>
      </c>
      <c r="BT564" s="17">
        <v>0.219071398625244</v>
      </c>
      <c r="BU564" s="17">
        <v>0.30311669959418402</v>
      </c>
      <c r="BV564" s="17">
        <v>0.13893591167472999</v>
      </c>
      <c r="BW564" s="17"/>
      <c r="BX564" s="17">
        <v>0.212788847959935</v>
      </c>
      <c r="BY564" s="17">
        <v>0.243775602079008</v>
      </c>
      <c r="BZ564" s="17">
        <v>0.200969376897847</v>
      </c>
      <c r="CA564" s="17"/>
      <c r="CB564" s="17">
        <v>0.27067273347351101</v>
      </c>
      <c r="CC564" s="17">
        <v>0.18447407872299401</v>
      </c>
      <c r="CD564" s="17">
        <v>0.150950816811523</v>
      </c>
      <c r="CE564" s="17">
        <v>0.22766096007542</v>
      </c>
      <c r="CF564" s="17">
        <v>0.14145388497120601</v>
      </c>
      <c r="CG564" s="17">
        <v>0.25155066743823501</v>
      </c>
      <c r="CH564" s="17"/>
      <c r="CI564" s="17">
        <v>0.18155021216968001</v>
      </c>
      <c r="CJ564" s="17">
        <v>0.21284854175514001</v>
      </c>
      <c r="CK564" s="17">
        <v>0.225737316343815</v>
      </c>
      <c r="CL564" s="17">
        <v>0.19854171599047901</v>
      </c>
    </row>
    <row r="565" spans="2:90" x14ac:dyDescent="0.35">
      <c r="B565" t="s">
        <v>332</v>
      </c>
      <c r="C565" s="17">
        <v>0.489378122988331</v>
      </c>
      <c r="D565" s="17">
        <v>0.50016027817522701</v>
      </c>
      <c r="E565" s="17">
        <v>0.47836674899737103</v>
      </c>
      <c r="F565" s="17"/>
      <c r="G565" s="17">
        <v>0.58461171355006103</v>
      </c>
      <c r="H565" s="17">
        <v>0.51119570460338204</v>
      </c>
      <c r="I565" s="17">
        <v>0.48029297999883003</v>
      </c>
      <c r="J565" s="17">
        <v>0.469743974729948</v>
      </c>
      <c r="K565" s="17">
        <v>0.48137666360230003</v>
      </c>
      <c r="L565" s="17">
        <v>0.43060105901647699</v>
      </c>
      <c r="M565" s="17">
        <v>0.51603601077987105</v>
      </c>
      <c r="N565" s="17">
        <v>0.466679302605295</v>
      </c>
      <c r="O565" s="17">
        <v>0.46914068652777902</v>
      </c>
      <c r="P565" s="17"/>
      <c r="Q565" s="17">
        <v>0.34030903214302199</v>
      </c>
      <c r="R565" s="17">
        <v>0.34038681392898401</v>
      </c>
      <c r="S565" s="17">
        <v>0.40050389620631799</v>
      </c>
      <c r="T565" s="17">
        <v>0.52161741566947395</v>
      </c>
      <c r="U565" s="17"/>
      <c r="V565" s="17">
        <v>0.42590048490704102</v>
      </c>
      <c r="W565" s="17">
        <v>0.53769898147903905</v>
      </c>
      <c r="X565" s="17">
        <v>0.49751134651234202</v>
      </c>
      <c r="Y565" s="17">
        <v>0.53837274845844596</v>
      </c>
      <c r="Z565" s="17">
        <v>0.50481633707082396</v>
      </c>
      <c r="AA565" s="17">
        <v>0.43648946764214103</v>
      </c>
      <c r="AB565" s="17">
        <v>0.44567495062863599</v>
      </c>
      <c r="AC565" s="17">
        <v>0.456231636743682</v>
      </c>
      <c r="AD565" s="17">
        <v>0.542469361285704</v>
      </c>
      <c r="AE565" s="17"/>
      <c r="AF565" s="17">
        <v>0.49664588421487899</v>
      </c>
      <c r="AG565" s="17">
        <v>0.49376236326329298</v>
      </c>
      <c r="AH565" s="17">
        <v>0.60077184912486503</v>
      </c>
      <c r="AI565" s="17">
        <v>0.62063463037305799</v>
      </c>
      <c r="AJ565" s="17">
        <v>0.50071484274393496</v>
      </c>
      <c r="AK565" s="17">
        <v>0.42609865479537801</v>
      </c>
      <c r="AL565" s="17"/>
      <c r="AM565" s="17">
        <v>0.53435670664171098</v>
      </c>
      <c r="AN565" s="17">
        <v>0.46870223551837098</v>
      </c>
      <c r="AO565" s="17">
        <v>0.47757790282308299</v>
      </c>
      <c r="AP565" s="17">
        <v>0.473186627874919</v>
      </c>
      <c r="AQ565" s="17">
        <v>0.49890311671831999</v>
      </c>
      <c r="AR565" s="17">
        <v>0.49323030513993998</v>
      </c>
      <c r="AS565" s="17">
        <v>0.47296566463048201</v>
      </c>
      <c r="AT565" s="17">
        <v>0.50767089023532297</v>
      </c>
      <c r="AU565" s="17">
        <v>0.52452620842007303</v>
      </c>
      <c r="AV565" s="17">
        <v>0.47099689223581598</v>
      </c>
      <c r="AW565" s="17">
        <v>0.39966215563920698</v>
      </c>
      <c r="AX565" s="17">
        <v>0.49373592346082101</v>
      </c>
      <c r="AY565" s="17">
        <v>0.47520057125191101</v>
      </c>
      <c r="AZ565" s="17">
        <v>0.43738560008669702</v>
      </c>
      <c r="BA565" s="17">
        <v>0.397124119950438</v>
      </c>
      <c r="BB565" s="17">
        <v>0.49979918846905902</v>
      </c>
      <c r="BC565" s="17"/>
      <c r="BD565" s="17">
        <v>0.43025557608165699</v>
      </c>
      <c r="BE565" s="17">
        <v>0.499129419130172</v>
      </c>
      <c r="BF565" s="17">
        <v>0.53016937646095197</v>
      </c>
      <c r="BG565" s="17"/>
      <c r="BH565" s="17">
        <v>0.53108408317948197</v>
      </c>
      <c r="BI565" s="17">
        <v>0.34836501011475401</v>
      </c>
      <c r="BJ565" s="17">
        <v>0.39287923498410798</v>
      </c>
      <c r="BK565" s="17"/>
      <c r="BL565" s="17">
        <v>0.442789860560374</v>
      </c>
      <c r="BM565" s="17">
        <v>0.461438263813163</v>
      </c>
      <c r="BN565" s="17">
        <v>0.46351606304339299</v>
      </c>
      <c r="BO565" s="17"/>
      <c r="BP565" s="17">
        <v>0.461201396792427</v>
      </c>
      <c r="BQ565" s="17">
        <v>0.52137710294944495</v>
      </c>
      <c r="BR565" s="17"/>
      <c r="BS565" s="17">
        <v>0.39052004382255001</v>
      </c>
      <c r="BT565" s="17">
        <v>0.389734543024219</v>
      </c>
      <c r="BU565" s="17">
        <v>0.40726999028525002</v>
      </c>
      <c r="BV565" s="17">
        <v>0.65262433044240298</v>
      </c>
      <c r="BW565" s="17"/>
      <c r="BX565" s="17">
        <v>0.484325997087306</v>
      </c>
      <c r="BY565" s="17">
        <v>0.42470916673353398</v>
      </c>
      <c r="BZ565" s="17">
        <v>0.49385255794091698</v>
      </c>
      <c r="CA565" s="17"/>
      <c r="CB565" s="17">
        <v>0.42510767188882698</v>
      </c>
      <c r="CC565" s="17">
        <v>0.63744318836057301</v>
      </c>
      <c r="CD565" s="17">
        <v>0.78904707985455402</v>
      </c>
      <c r="CE565" s="17">
        <v>0.57835489817242203</v>
      </c>
      <c r="CF565" s="17">
        <v>9.8800229973861994E-2</v>
      </c>
      <c r="CG565" s="17">
        <v>0.17940467893408299</v>
      </c>
      <c r="CH565" s="17"/>
      <c r="CI565" s="17">
        <v>0.444694008285343</v>
      </c>
      <c r="CJ565" s="17">
        <v>0.51699445409127898</v>
      </c>
      <c r="CK565" s="17">
        <v>0.397088819085613</v>
      </c>
      <c r="CL565" s="17">
        <v>0.50767987455522101</v>
      </c>
    </row>
    <row r="566" spans="2:90" x14ac:dyDescent="0.35">
      <c r="B566" t="s">
        <v>150</v>
      </c>
      <c r="C566" s="17">
        <v>3.0490050459048599E-2</v>
      </c>
      <c r="D566" s="17">
        <v>3.2816635940422001E-2</v>
      </c>
      <c r="E566" s="17">
        <v>2.7929122298020699E-2</v>
      </c>
      <c r="F566" s="17"/>
      <c r="G566" s="17">
        <v>3.63892761613092E-2</v>
      </c>
      <c r="H566" s="17">
        <v>2.0278545457039301E-2</v>
      </c>
      <c r="I566" s="17">
        <v>1.9002401443137699E-2</v>
      </c>
      <c r="J566" s="17">
        <v>3.8023214258404603E-2</v>
      </c>
      <c r="K566" s="17">
        <v>1.97578326890669E-2</v>
      </c>
      <c r="L566" s="17">
        <v>3.4295199844272803E-2</v>
      </c>
      <c r="M566" s="17">
        <v>2.59219012141301E-2</v>
      </c>
      <c r="N566" s="17">
        <v>4.9162380483789403E-2</v>
      </c>
      <c r="O566" s="17">
        <v>2.97728956248451E-2</v>
      </c>
      <c r="P566" s="17"/>
      <c r="Q566" s="17">
        <v>3.0342825272659701E-2</v>
      </c>
      <c r="R566" s="17">
        <v>4.1438275496450898E-2</v>
      </c>
      <c r="S566" s="17">
        <v>2.5405083721448101E-2</v>
      </c>
      <c r="T566" s="17">
        <v>2.8889617662466199E-2</v>
      </c>
      <c r="U566" s="17"/>
      <c r="V566" s="17">
        <v>3.8556053245105103E-2</v>
      </c>
      <c r="W566" s="17">
        <v>9.9887246331206193E-3</v>
      </c>
      <c r="X566" s="17">
        <v>1.0426660340444101E-2</v>
      </c>
      <c r="Y566" s="17">
        <v>3.08442667149624E-2</v>
      </c>
      <c r="Z566" s="17">
        <v>3.2162306525755198E-2</v>
      </c>
      <c r="AA566" s="17">
        <v>5.1727565425662501E-2</v>
      </c>
      <c r="AB566" s="17">
        <v>4.5200274989412099E-2</v>
      </c>
      <c r="AC566" s="17">
        <v>4.1260646698176501E-2</v>
      </c>
      <c r="AD566" s="17">
        <v>2.60955364921799E-2</v>
      </c>
      <c r="AE566" s="17"/>
      <c r="AF566" s="17">
        <v>3.1771248821928597E-2</v>
      </c>
      <c r="AG566" s="17">
        <v>2.6463523875635001E-2</v>
      </c>
      <c r="AH566" s="17">
        <v>1.6591165756410401E-2</v>
      </c>
      <c r="AI566" s="17">
        <v>3.3755855486038801E-2</v>
      </c>
      <c r="AJ566" s="17">
        <v>2.1452430048561899E-2</v>
      </c>
      <c r="AK566" s="17">
        <v>4.0215451643686499E-2</v>
      </c>
      <c r="AL566" s="17"/>
      <c r="AM566" s="17">
        <v>8.2908798940694806E-2</v>
      </c>
      <c r="AN566" s="17">
        <v>5.6610211999747202E-2</v>
      </c>
      <c r="AO566" s="17">
        <v>4.21498598019358E-2</v>
      </c>
      <c r="AP566" s="17">
        <v>7.18447555631858E-2</v>
      </c>
      <c r="AQ566" s="17">
        <v>1.62269394309894E-2</v>
      </c>
      <c r="AR566" s="17">
        <v>1.5571288324625E-2</v>
      </c>
      <c r="AS566" s="17">
        <v>2.6890791775744501E-2</v>
      </c>
      <c r="AT566" s="17">
        <v>4.4514619694262E-2</v>
      </c>
      <c r="AU566" s="17">
        <v>2.21567675921704E-2</v>
      </c>
      <c r="AV566" s="17">
        <v>0</v>
      </c>
      <c r="AW566" s="17">
        <v>1.6585428071346098E-2</v>
      </c>
      <c r="AX566" s="17">
        <v>2.5624201267126799E-2</v>
      </c>
      <c r="AY566" s="17">
        <v>2.8902783933206399E-2</v>
      </c>
      <c r="AZ566" s="17">
        <v>0</v>
      </c>
      <c r="BA566" s="17">
        <v>1.0247475293496599E-2</v>
      </c>
      <c r="BB566" s="17">
        <v>8.3502624206820593E-3</v>
      </c>
      <c r="BC566" s="17"/>
      <c r="BD566" s="17">
        <v>2.44137672664544E-2</v>
      </c>
      <c r="BE566" s="17">
        <v>2.78019990332256E-2</v>
      </c>
      <c r="BF566" s="17">
        <v>3.2286757139185801E-2</v>
      </c>
      <c r="BG566" s="17"/>
      <c r="BH566" s="17">
        <v>2.5291810965444202E-2</v>
      </c>
      <c r="BI566" s="17">
        <v>4.2687295876550103E-2</v>
      </c>
      <c r="BJ566" s="17">
        <v>9.9019554803636105E-3</v>
      </c>
      <c r="BK566" s="17"/>
      <c r="BL566" s="17">
        <v>2.38675237584434E-2</v>
      </c>
      <c r="BM566" s="17">
        <v>3.0658711086592402E-2</v>
      </c>
      <c r="BN566" s="17">
        <v>1.1065318524985299E-2</v>
      </c>
      <c r="BO566" s="17"/>
      <c r="BP566" s="17">
        <v>1.8083623781023898E-2</v>
      </c>
      <c r="BQ566" s="17">
        <v>3.7921270943908403E-2</v>
      </c>
      <c r="BR566" s="17"/>
      <c r="BS566" s="17">
        <v>8.4566235062673491E-3</v>
      </c>
      <c r="BT566" s="17">
        <v>1.18115788049346E-2</v>
      </c>
      <c r="BU566" s="17">
        <v>1.36397335297901E-2</v>
      </c>
      <c r="BV566" s="17">
        <v>1.10412680619372E-2</v>
      </c>
      <c r="BW566" s="17"/>
      <c r="BX566" s="17">
        <v>3.77104659372633E-2</v>
      </c>
      <c r="BY566" s="17">
        <v>9.4622591278296503E-3</v>
      </c>
      <c r="BZ566" s="17">
        <v>3.1066899471140899E-2</v>
      </c>
      <c r="CA566" s="17"/>
      <c r="CB566" s="17">
        <v>1.14328325735769E-2</v>
      </c>
      <c r="CC566" s="17">
        <v>4.2799767213221396E-3</v>
      </c>
      <c r="CD566" s="17">
        <v>2.0123000424961102E-3</v>
      </c>
      <c r="CE566" s="17">
        <v>1.3407726416885301E-2</v>
      </c>
      <c r="CF566" s="17">
        <v>3.7027593483354798E-2</v>
      </c>
      <c r="CG566" s="17">
        <v>0.13976572685220501</v>
      </c>
      <c r="CH566" s="17"/>
      <c r="CI566" s="17">
        <v>3.9776465936751201E-2</v>
      </c>
      <c r="CJ566" s="17">
        <v>9.5766805602171302E-3</v>
      </c>
      <c r="CK566" s="17">
        <v>0.11119099564274899</v>
      </c>
      <c r="CL566" s="17">
        <v>1.9260934885457898E-2</v>
      </c>
    </row>
    <row r="567" spans="2:90" x14ac:dyDescent="0.35"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</row>
    <row r="568" spans="2:90" x14ac:dyDescent="0.35">
      <c r="B568" s="6" t="s">
        <v>341</v>
      </c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</row>
    <row r="569" spans="2:90" x14ac:dyDescent="0.35">
      <c r="B569" s="24" t="s">
        <v>130</v>
      </c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</row>
    <row r="570" spans="2:90" x14ac:dyDescent="0.35">
      <c r="B570" t="s">
        <v>329</v>
      </c>
      <c r="C570" s="17">
        <v>8.0829172907235999E-2</v>
      </c>
      <c r="D570" s="17">
        <v>6.6114514106959898E-2</v>
      </c>
      <c r="E570" s="17">
        <v>9.3815204083438394E-2</v>
      </c>
      <c r="F570" s="17"/>
      <c r="G570" s="17">
        <v>3.4249068030170603E-2</v>
      </c>
      <c r="H570" s="17">
        <v>6.7045956951390304E-2</v>
      </c>
      <c r="I570" s="17">
        <v>6.6634272802474206E-2</v>
      </c>
      <c r="J570" s="17">
        <v>0.11340766139358099</v>
      </c>
      <c r="K570" s="17">
        <v>8.1676842587694795E-2</v>
      </c>
      <c r="L570" s="17">
        <v>0.105475379472997</v>
      </c>
      <c r="M570" s="17">
        <v>9.1165309608729095E-2</v>
      </c>
      <c r="N570" s="17">
        <v>8.9592605926648597E-2</v>
      </c>
      <c r="O570" s="17">
        <v>7.5739119909093405E-2</v>
      </c>
      <c r="P570" s="17"/>
      <c r="Q570" s="17">
        <v>8.2429098292120195E-2</v>
      </c>
      <c r="R570" s="17">
        <v>7.5655614167103605E-2</v>
      </c>
      <c r="S570" s="17">
        <v>0.116211293537635</v>
      </c>
      <c r="T570" s="17">
        <v>8.1387395083626302E-2</v>
      </c>
      <c r="U570" s="17"/>
      <c r="V570" s="17">
        <v>8.8278745533521205E-2</v>
      </c>
      <c r="W570" s="17">
        <v>6.4521845151171806E-2</v>
      </c>
      <c r="X570" s="17">
        <v>8.0842245356729195E-2</v>
      </c>
      <c r="Y570" s="17">
        <v>8.3908486384537906E-2</v>
      </c>
      <c r="Z570" s="17">
        <v>8.2490424468376206E-2</v>
      </c>
      <c r="AA570" s="17">
        <v>7.8369790883736606E-2</v>
      </c>
      <c r="AB570" s="17">
        <v>8.4422426280715598E-2</v>
      </c>
      <c r="AC570" s="17">
        <v>0.10271117001537799</v>
      </c>
      <c r="AD570" s="17">
        <v>7.9576204324536007E-2</v>
      </c>
      <c r="AE570" s="17"/>
      <c r="AF570" s="17">
        <v>8.3415599917125202E-2</v>
      </c>
      <c r="AG570" s="17">
        <v>8.5196936778376101E-2</v>
      </c>
      <c r="AH570" s="17">
        <v>6.2572763099447204E-2</v>
      </c>
      <c r="AI570" s="17">
        <v>6.4769474535070995E-2</v>
      </c>
      <c r="AJ570" s="17">
        <v>6.90417886062E-2</v>
      </c>
      <c r="AK570" s="17">
        <v>9.1238661642851202E-2</v>
      </c>
      <c r="AL570" s="17"/>
      <c r="AM570" s="17">
        <v>6.7617013112171706E-2</v>
      </c>
      <c r="AN570" s="17">
        <v>7.89796507392269E-2</v>
      </c>
      <c r="AO570" s="17">
        <v>9.1219485050525406E-2</v>
      </c>
      <c r="AP570" s="17">
        <v>6.2291708688923503E-2</v>
      </c>
      <c r="AQ570" s="17">
        <v>9.2819640330458003E-2</v>
      </c>
      <c r="AR570" s="17">
        <v>0.11228824277561</v>
      </c>
      <c r="AS570" s="17">
        <v>0.101883520461613</v>
      </c>
      <c r="AT570" s="17">
        <v>7.5390546938123998E-2</v>
      </c>
      <c r="AU570" s="17">
        <v>5.1900250440454002E-2</v>
      </c>
      <c r="AV570" s="17">
        <v>5.6414751408391001E-2</v>
      </c>
      <c r="AW570" s="17">
        <v>9.9799685436499905E-2</v>
      </c>
      <c r="AX570" s="17">
        <v>0.15839774566688</v>
      </c>
      <c r="AY570" s="17">
        <v>5.6046149969459398E-2</v>
      </c>
      <c r="AZ570" s="17">
        <v>3.8601809199268998E-2</v>
      </c>
      <c r="BA570" s="17">
        <v>8.4531207079727097E-2</v>
      </c>
      <c r="BB570" s="17">
        <v>3.8366437634407301E-2</v>
      </c>
      <c r="BC570" s="17"/>
      <c r="BD570" s="17">
        <v>8.30507423652347E-2</v>
      </c>
      <c r="BE570" s="17">
        <v>5.76380098313901E-2</v>
      </c>
      <c r="BF570" s="17">
        <v>9.6591904560574204E-2</v>
      </c>
      <c r="BG570" s="17"/>
      <c r="BH570" s="17">
        <v>7.9708889604677202E-2</v>
      </c>
      <c r="BI570" s="17">
        <v>9.5459294264157404E-2</v>
      </c>
      <c r="BJ570" s="17">
        <v>6.08895656780108E-2</v>
      </c>
      <c r="BK570" s="17"/>
      <c r="BL570" s="17">
        <v>7.8120138972382097E-2</v>
      </c>
      <c r="BM570" s="17">
        <v>9.1455348126051106E-2</v>
      </c>
      <c r="BN570" s="17">
        <v>9.2716740729732697E-2</v>
      </c>
      <c r="BO570" s="17"/>
      <c r="BP570" s="17">
        <v>5.8970713898272603E-2</v>
      </c>
      <c r="BQ570" s="17">
        <v>8.4595583081024994E-2</v>
      </c>
      <c r="BR570" s="17"/>
      <c r="BS570" s="17">
        <v>0.20105606264842199</v>
      </c>
      <c r="BT570" s="17">
        <v>0.11198159141625701</v>
      </c>
      <c r="BU570" s="17">
        <v>6.8580706964416302E-2</v>
      </c>
      <c r="BV570" s="17">
        <v>3.7571799635263602E-2</v>
      </c>
      <c r="BW570" s="17"/>
      <c r="BX570" s="17">
        <v>8.9734398940526802E-2</v>
      </c>
      <c r="BY570" s="17">
        <v>6.0309278931894701E-2</v>
      </c>
      <c r="BZ570" s="17">
        <v>8.1207899829061306E-2</v>
      </c>
      <c r="CA570" s="17"/>
      <c r="CB570" s="17">
        <v>0.16065678168417899</v>
      </c>
      <c r="CC570" s="17">
        <v>2.4605303597102699E-2</v>
      </c>
      <c r="CD570" s="17">
        <v>1.7552709451401499E-2</v>
      </c>
      <c r="CE570" s="17">
        <v>1.38576361755854E-2</v>
      </c>
      <c r="CF570" s="17">
        <v>0.184664475945236</v>
      </c>
      <c r="CG570" s="17">
        <v>0.13086764046863</v>
      </c>
      <c r="CH570" s="17"/>
      <c r="CI570" s="17">
        <v>4.6425118512081698E-2</v>
      </c>
      <c r="CJ570" s="17">
        <v>0.12195508991722</v>
      </c>
      <c r="CK570" s="17">
        <v>5.3710696321989597E-2</v>
      </c>
      <c r="CL570" s="17">
        <v>7.1510430221506202E-2</v>
      </c>
    </row>
    <row r="571" spans="2:90" x14ac:dyDescent="0.35">
      <c r="B571" t="s">
        <v>330</v>
      </c>
      <c r="C571" s="17">
        <v>0.176293275627424</v>
      </c>
      <c r="D571" s="17">
        <v>0.14136219410005099</v>
      </c>
      <c r="E571" s="17">
        <v>0.21173468179461699</v>
      </c>
      <c r="F571" s="17"/>
      <c r="G571" s="17">
        <v>0.145387100647106</v>
      </c>
      <c r="H571" s="17">
        <v>0.12546459250184699</v>
      </c>
      <c r="I571" s="17">
        <v>0.16694554732122099</v>
      </c>
      <c r="J571" s="17">
        <v>0.21405978443075199</v>
      </c>
      <c r="K571" s="17">
        <v>0.20608239106662099</v>
      </c>
      <c r="L571" s="17">
        <v>0.17116903260986499</v>
      </c>
      <c r="M571" s="17">
        <v>0.192855404971328</v>
      </c>
      <c r="N571" s="17">
        <v>0.17236787546805701</v>
      </c>
      <c r="O571" s="17">
        <v>0.189874455176685</v>
      </c>
      <c r="P571" s="17"/>
      <c r="Q571" s="17">
        <v>0.16379754181971101</v>
      </c>
      <c r="R571" s="17">
        <v>0.16840237275769701</v>
      </c>
      <c r="S571" s="17">
        <v>0.201504293037923</v>
      </c>
      <c r="T571" s="17">
        <v>0.17505418963701699</v>
      </c>
      <c r="U571" s="17"/>
      <c r="V571" s="17">
        <v>0.172834952566497</v>
      </c>
      <c r="W571" s="17">
        <v>0.17286324939359801</v>
      </c>
      <c r="X571" s="17">
        <v>0.166385839966912</v>
      </c>
      <c r="Y571" s="17">
        <v>0.144377130155423</v>
      </c>
      <c r="Z571" s="17">
        <v>0.185038072277176</v>
      </c>
      <c r="AA571" s="17">
        <v>0.182421156229466</v>
      </c>
      <c r="AB571" s="17">
        <v>0.19010055248229199</v>
      </c>
      <c r="AC571" s="17">
        <v>0.23523050511659199</v>
      </c>
      <c r="AD571" s="17">
        <v>0.17647223895407599</v>
      </c>
      <c r="AE571" s="17"/>
      <c r="AF571" s="17">
        <v>0.16913867960644899</v>
      </c>
      <c r="AG571" s="17">
        <v>0.170078371420045</v>
      </c>
      <c r="AH571" s="17">
        <v>0.13430205380201601</v>
      </c>
      <c r="AI571" s="17">
        <v>0.122076509481575</v>
      </c>
      <c r="AJ571" s="17">
        <v>0.166499858328571</v>
      </c>
      <c r="AK571" s="17">
        <v>0.20864462038352299</v>
      </c>
      <c r="AL571" s="17"/>
      <c r="AM571" s="17">
        <v>0.15885610693684801</v>
      </c>
      <c r="AN571" s="17">
        <v>0.190698635846168</v>
      </c>
      <c r="AO571" s="17">
        <v>0.227554725673935</v>
      </c>
      <c r="AP571" s="17">
        <v>0.26029950782768602</v>
      </c>
      <c r="AQ571" s="17">
        <v>0.18474099964683299</v>
      </c>
      <c r="AR571" s="17">
        <v>0.18716379651894899</v>
      </c>
      <c r="AS571" s="17">
        <v>0.20147091207989801</v>
      </c>
      <c r="AT571" s="17">
        <v>0.14315257823065999</v>
      </c>
      <c r="AU571" s="17">
        <v>0.16151810350498999</v>
      </c>
      <c r="AV571" s="17">
        <v>0.159150651192768</v>
      </c>
      <c r="AW571" s="17">
        <v>0.113390958549191</v>
      </c>
      <c r="AX571" s="17">
        <v>0.20720597920985301</v>
      </c>
      <c r="AY571" s="17">
        <v>0.16534587847254001</v>
      </c>
      <c r="AZ571" s="17">
        <v>0.20907593225659599</v>
      </c>
      <c r="BA571" s="17">
        <v>0.21675069837614699</v>
      </c>
      <c r="BB571" s="17">
        <v>0.13777628501255201</v>
      </c>
      <c r="BC571" s="17"/>
      <c r="BD571" s="17">
        <v>0.19266921954017799</v>
      </c>
      <c r="BE571" s="17">
        <v>0.14392142523106599</v>
      </c>
      <c r="BF571" s="17">
        <v>0.18707253986903</v>
      </c>
      <c r="BG571" s="17"/>
      <c r="BH571" s="17">
        <v>0.170597389536535</v>
      </c>
      <c r="BI571" s="17">
        <v>0.20208441797927401</v>
      </c>
      <c r="BJ571" s="17">
        <v>0.20488507893025601</v>
      </c>
      <c r="BK571" s="17"/>
      <c r="BL571" s="17">
        <v>0.16945547822481399</v>
      </c>
      <c r="BM571" s="17">
        <v>0.21400521754080301</v>
      </c>
      <c r="BN571" s="17">
        <v>0.16964797924752101</v>
      </c>
      <c r="BO571" s="17"/>
      <c r="BP571" s="17">
        <v>0.16564162796245799</v>
      </c>
      <c r="BQ571" s="17">
        <v>0.17589772134356799</v>
      </c>
      <c r="BR571" s="17"/>
      <c r="BS571" s="17">
        <v>0.27035662566563201</v>
      </c>
      <c r="BT571" s="17">
        <v>0.29646424717632403</v>
      </c>
      <c r="BU571" s="17">
        <v>0.18187888090170801</v>
      </c>
      <c r="BV571" s="17">
        <v>8.16093907024249E-2</v>
      </c>
      <c r="BW571" s="17"/>
      <c r="BX571" s="17">
        <v>0.21036307240826899</v>
      </c>
      <c r="BY571" s="17">
        <v>0.16910118990171999</v>
      </c>
      <c r="BZ571" s="17">
        <v>0.17335998843974201</v>
      </c>
      <c r="CA571" s="17"/>
      <c r="CB571" s="17">
        <v>0.36323923108871498</v>
      </c>
      <c r="CC571" s="17">
        <v>5.96892248707597E-2</v>
      </c>
      <c r="CD571" s="17">
        <v>5.5774139294247398E-2</v>
      </c>
      <c r="CE571" s="17">
        <v>6.6936827051020706E-2</v>
      </c>
      <c r="CF571" s="17">
        <v>0.28122821765974898</v>
      </c>
      <c r="CG571" s="17">
        <v>0.297555212697727</v>
      </c>
      <c r="CH571" s="17"/>
      <c r="CI571" s="17">
        <v>0.12317170352965499</v>
      </c>
      <c r="CJ571" s="17">
        <v>0.20490336543004001</v>
      </c>
      <c r="CK571" s="17">
        <v>0.16887406514137299</v>
      </c>
      <c r="CL571" s="17">
        <v>0.17331210559878399</v>
      </c>
    </row>
    <row r="572" spans="2:90" x14ac:dyDescent="0.35">
      <c r="B572" t="s">
        <v>331</v>
      </c>
      <c r="C572" s="17">
        <v>0.19692452676716901</v>
      </c>
      <c r="D572" s="17">
        <v>0.19220751739317901</v>
      </c>
      <c r="E572" s="17">
        <v>0.20198939533230401</v>
      </c>
      <c r="F572" s="17"/>
      <c r="G572" s="17">
        <v>0.171907750329689</v>
      </c>
      <c r="H572" s="17">
        <v>0.16090567503098099</v>
      </c>
      <c r="I572" s="17">
        <v>0.204299222973436</v>
      </c>
      <c r="J572" s="17">
        <v>0.17936072466161801</v>
      </c>
      <c r="K572" s="17">
        <v>0.205682094168157</v>
      </c>
      <c r="L572" s="17">
        <v>0.17730025874139099</v>
      </c>
      <c r="M572" s="17">
        <v>0.21510100740003699</v>
      </c>
      <c r="N572" s="17">
        <v>0.20418798122867299</v>
      </c>
      <c r="O572" s="17">
        <v>0.24683489515116999</v>
      </c>
      <c r="P572" s="17"/>
      <c r="Q572" s="17">
        <v>0.20584655849514499</v>
      </c>
      <c r="R572" s="17">
        <v>0.231916036835005</v>
      </c>
      <c r="S572" s="17">
        <v>0.24476079805334</v>
      </c>
      <c r="T572" s="17">
        <v>0.193902972277226</v>
      </c>
      <c r="U572" s="17"/>
      <c r="V572" s="17">
        <v>0.21293209581782599</v>
      </c>
      <c r="W572" s="17">
        <v>0.18755555567548701</v>
      </c>
      <c r="X572" s="17">
        <v>0.237903170181583</v>
      </c>
      <c r="Y572" s="17">
        <v>0.19695228952558699</v>
      </c>
      <c r="Z572" s="17">
        <v>0.20121397762052101</v>
      </c>
      <c r="AA572" s="17">
        <v>0.21383138692489101</v>
      </c>
      <c r="AB572" s="17">
        <v>0.162274918653841</v>
      </c>
      <c r="AC572" s="17">
        <v>0.16389380924156699</v>
      </c>
      <c r="AD572" s="17">
        <v>0.17841225534854699</v>
      </c>
      <c r="AE572" s="17"/>
      <c r="AF572" s="17">
        <v>0.19430731457166001</v>
      </c>
      <c r="AG572" s="17">
        <v>0.20360958368371801</v>
      </c>
      <c r="AH572" s="17">
        <v>0.189197206438739</v>
      </c>
      <c r="AI572" s="17">
        <v>0.16116691264949801</v>
      </c>
      <c r="AJ572" s="17">
        <v>0.19724402888036199</v>
      </c>
      <c r="AK572" s="17">
        <v>0.20167902097370699</v>
      </c>
      <c r="AL572" s="17"/>
      <c r="AM572" s="17">
        <v>0.146790252674462</v>
      </c>
      <c r="AN572" s="17">
        <v>0.207625976467083</v>
      </c>
      <c r="AO572" s="17">
        <v>0.19945464244639399</v>
      </c>
      <c r="AP572" s="17">
        <v>0.253109019791183</v>
      </c>
      <c r="AQ572" s="17">
        <v>0.22649950025313101</v>
      </c>
      <c r="AR572" s="17">
        <v>0.23823105016424201</v>
      </c>
      <c r="AS572" s="17">
        <v>0.20527374165828099</v>
      </c>
      <c r="AT572" s="17">
        <v>0.16157257129941399</v>
      </c>
      <c r="AU572" s="17">
        <v>0.15877301724996701</v>
      </c>
      <c r="AV572" s="17">
        <v>0.18916135104756801</v>
      </c>
      <c r="AW572" s="17">
        <v>0.233839402830577</v>
      </c>
      <c r="AX572" s="17">
        <v>0.16789255402657899</v>
      </c>
      <c r="AY572" s="17">
        <v>0.20204590520126101</v>
      </c>
      <c r="AZ572" s="17">
        <v>0.24037340153060399</v>
      </c>
      <c r="BA572" s="17">
        <v>0.23240976999771701</v>
      </c>
      <c r="BB572" s="17">
        <v>0.17100603723027799</v>
      </c>
      <c r="BC572" s="17"/>
      <c r="BD572" s="17">
        <v>0.20711292269386999</v>
      </c>
      <c r="BE572" s="17">
        <v>0.185909201817644</v>
      </c>
      <c r="BF572" s="17">
        <v>0.19796073156314201</v>
      </c>
      <c r="BG572" s="17"/>
      <c r="BH572" s="17">
        <v>0.18076499842152399</v>
      </c>
      <c r="BI572" s="17">
        <v>0.241308494831322</v>
      </c>
      <c r="BJ572" s="17">
        <v>0.24991486868777699</v>
      </c>
      <c r="BK572" s="17"/>
      <c r="BL572" s="17">
        <v>0.23059422151133599</v>
      </c>
      <c r="BM572" s="17">
        <v>0.18684086381753001</v>
      </c>
      <c r="BN572" s="17">
        <v>0.20655856089480801</v>
      </c>
      <c r="BO572" s="17"/>
      <c r="BP572" s="17">
        <v>0.18233289058830199</v>
      </c>
      <c r="BQ572" s="17">
        <v>0.19740365199364901</v>
      </c>
      <c r="BR572" s="17"/>
      <c r="BS572" s="17">
        <v>0.216986026858564</v>
      </c>
      <c r="BT572" s="17">
        <v>0.22116391301570701</v>
      </c>
      <c r="BU572" s="17">
        <v>0.29007084027248697</v>
      </c>
      <c r="BV572" s="17">
        <v>0.12388048491501601</v>
      </c>
      <c r="BW572" s="17"/>
      <c r="BX572" s="17">
        <v>0.22260712716693001</v>
      </c>
      <c r="BY572" s="17">
        <v>0.187278658957969</v>
      </c>
      <c r="BZ572" s="17">
        <v>0.19497293214206099</v>
      </c>
      <c r="CA572" s="17"/>
      <c r="CB572" s="17">
        <v>0.18241948698034599</v>
      </c>
      <c r="CC572" s="17">
        <v>0.14991289124203799</v>
      </c>
      <c r="CD572" s="17">
        <v>0.17400652206426701</v>
      </c>
      <c r="CE572" s="17">
        <v>0.163965129029295</v>
      </c>
      <c r="CF572" s="17">
        <v>0.26940835641854899</v>
      </c>
      <c r="CG572" s="17">
        <v>0.27964027462388003</v>
      </c>
      <c r="CH572" s="17"/>
      <c r="CI572" s="17">
        <v>0.20755235488195301</v>
      </c>
      <c r="CJ572" s="17">
        <v>0.161944137764823</v>
      </c>
      <c r="CK572" s="17">
        <v>0.27564743261517499</v>
      </c>
      <c r="CL572" s="17">
        <v>0.194217450971024</v>
      </c>
    </row>
    <row r="573" spans="2:90" x14ac:dyDescent="0.35">
      <c r="B573" t="s">
        <v>332</v>
      </c>
      <c r="C573" s="17">
        <v>0.51030378548614896</v>
      </c>
      <c r="D573" s="17">
        <v>0.56049587802252099</v>
      </c>
      <c r="E573" s="17">
        <v>0.46086525619028701</v>
      </c>
      <c r="F573" s="17"/>
      <c r="G573" s="17">
        <v>0.61373726526872896</v>
      </c>
      <c r="H573" s="17">
        <v>0.62490654435623605</v>
      </c>
      <c r="I573" s="17">
        <v>0.52504162430596002</v>
      </c>
      <c r="J573" s="17">
        <v>0.45186848564430299</v>
      </c>
      <c r="K573" s="17">
        <v>0.45708936397538102</v>
      </c>
      <c r="L573" s="17">
        <v>0.50878129098653702</v>
      </c>
      <c r="M573" s="17">
        <v>0.47388439390216303</v>
      </c>
      <c r="N573" s="17">
        <v>0.48308813361342101</v>
      </c>
      <c r="O573" s="17">
        <v>0.46527896173369898</v>
      </c>
      <c r="P573" s="17"/>
      <c r="Q573" s="17">
        <v>0.50255565410647896</v>
      </c>
      <c r="R573" s="17">
        <v>0.487468284474111</v>
      </c>
      <c r="S573" s="17">
        <v>0.41747916308676702</v>
      </c>
      <c r="T573" s="17">
        <v>0.51629949125435504</v>
      </c>
      <c r="U573" s="17"/>
      <c r="V573" s="17">
        <v>0.47576495031190003</v>
      </c>
      <c r="W573" s="17">
        <v>0.55662182709011199</v>
      </c>
      <c r="X573" s="17">
        <v>0.487169607073905</v>
      </c>
      <c r="Y573" s="17">
        <v>0.54762283586984595</v>
      </c>
      <c r="Z573" s="17">
        <v>0.496695653925324</v>
      </c>
      <c r="AA573" s="17">
        <v>0.47499248006786898</v>
      </c>
      <c r="AB573" s="17">
        <v>0.52785851135377004</v>
      </c>
      <c r="AC573" s="17">
        <v>0.44847165436020398</v>
      </c>
      <c r="AD573" s="17">
        <v>0.53068742288329696</v>
      </c>
      <c r="AE573" s="17"/>
      <c r="AF573" s="17">
        <v>0.51184810517123402</v>
      </c>
      <c r="AG573" s="17">
        <v>0.50989060997118396</v>
      </c>
      <c r="AH573" s="17">
        <v>0.60197399985617905</v>
      </c>
      <c r="AI573" s="17">
        <v>0.59557529800748199</v>
      </c>
      <c r="AJ573" s="17">
        <v>0.54638839766598302</v>
      </c>
      <c r="AK573" s="17">
        <v>0.45146090807785</v>
      </c>
      <c r="AL573" s="17"/>
      <c r="AM573" s="17">
        <v>0.51755181139847395</v>
      </c>
      <c r="AN573" s="17">
        <v>0.46919889539468701</v>
      </c>
      <c r="AO573" s="17">
        <v>0.42340641742739299</v>
      </c>
      <c r="AP573" s="17">
        <v>0.34687825928881399</v>
      </c>
      <c r="AQ573" s="17">
        <v>0.47385960835882901</v>
      </c>
      <c r="AR573" s="17">
        <v>0.43432871708697401</v>
      </c>
      <c r="AS573" s="17">
        <v>0.47431720208557798</v>
      </c>
      <c r="AT573" s="17">
        <v>0.59496031775116998</v>
      </c>
      <c r="AU573" s="17">
        <v>0.60974544453845103</v>
      </c>
      <c r="AV573" s="17">
        <v>0.57417273650164002</v>
      </c>
      <c r="AW573" s="17">
        <v>0.545594078146865</v>
      </c>
      <c r="AX573" s="17">
        <v>0.42012352250135798</v>
      </c>
      <c r="AY573" s="17">
        <v>0.568061936747011</v>
      </c>
      <c r="AZ573" s="17">
        <v>0.50250364913182399</v>
      </c>
      <c r="BA573" s="17">
        <v>0.43532272376794701</v>
      </c>
      <c r="BB573" s="17">
        <v>0.65034292481701195</v>
      </c>
      <c r="BC573" s="17"/>
      <c r="BD573" s="17">
        <v>0.48996563341752197</v>
      </c>
      <c r="BE573" s="17">
        <v>0.57720835440055496</v>
      </c>
      <c r="BF573" s="17">
        <v>0.47819395601631898</v>
      </c>
      <c r="BG573" s="17"/>
      <c r="BH573" s="17">
        <v>0.53918183362696503</v>
      </c>
      <c r="BI573" s="17">
        <v>0.42434119440710699</v>
      </c>
      <c r="BJ573" s="17">
        <v>0.45985779910062802</v>
      </c>
      <c r="BK573" s="17"/>
      <c r="BL573" s="17">
        <v>0.48155973150428399</v>
      </c>
      <c r="BM573" s="17">
        <v>0.48839566860653799</v>
      </c>
      <c r="BN573" s="17">
        <v>0.50961109328402598</v>
      </c>
      <c r="BO573" s="17"/>
      <c r="BP573" s="17">
        <v>0.56619917617832805</v>
      </c>
      <c r="BQ573" s="17">
        <v>0.49952537695753302</v>
      </c>
      <c r="BR573" s="17"/>
      <c r="BS573" s="17">
        <v>0.28970739388844102</v>
      </c>
      <c r="BT573" s="17">
        <v>0.363059879768515</v>
      </c>
      <c r="BU573" s="17">
        <v>0.444313653689212</v>
      </c>
      <c r="BV573" s="17">
        <v>0.73659151357941</v>
      </c>
      <c r="BW573" s="17"/>
      <c r="BX573" s="17">
        <v>0.44673899708735498</v>
      </c>
      <c r="BY573" s="17">
        <v>0.55153817591568899</v>
      </c>
      <c r="BZ573" s="17">
        <v>0.514067186110994</v>
      </c>
      <c r="CA573" s="17"/>
      <c r="CB573" s="17">
        <v>0.271493485046014</v>
      </c>
      <c r="CC573" s="17">
        <v>0.75756673905619998</v>
      </c>
      <c r="CD573" s="17">
        <v>0.74157950886435697</v>
      </c>
      <c r="CE573" s="17">
        <v>0.73983755872340495</v>
      </c>
      <c r="CF573" s="17">
        <v>0.22673407141510399</v>
      </c>
      <c r="CG573" s="17">
        <v>0.151111228368773</v>
      </c>
      <c r="CH573" s="17"/>
      <c r="CI573" s="17">
        <v>0.56948727623998896</v>
      </c>
      <c r="CJ573" s="17">
        <v>0.49786623821480502</v>
      </c>
      <c r="CK573" s="17">
        <v>0.38842610884759798</v>
      </c>
      <c r="CL573" s="17">
        <v>0.53680145265026902</v>
      </c>
    </row>
    <row r="574" spans="2:90" x14ac:dyDescent="0.35">
      <c r="B574" t="s">
        <v>150</v>
      </c>
      <c r="C574" s="17">
        <v>3.5649239212022003E-2</v>
      </c>
      <c r="D574" s="17">
        <v>3.9819896377288201E-2</v>
      </c>
      <c r="E574" s="17">
        <v>3.15954625993531E-2</v>
      </c>
      <c r="F574" s="17"/>
      <c r="G574" s="17">
        <v>3.47188157243059E-2</v>
      </c>
      <c r="H574" s="17">
        <v>2.1677231159544799E-2</v>
      </c>
      <c r="I574" s="17">
        <v>3.7079332596909299E-2</v>
      </c>
      <c r="J574" s="17">
        <v>4.1303343869745102E-2</v>
      </c>
      <c r="K574" s="17">
        <v>4.9469308202146803E-2</v>
      </c>
      <c r="L574" s="17">
        <v>3.7274038189209401E-2</v>
      </c>
      <c r="M574" s="17">
        <v>2.69938841177427E-2</v>
      </c>
      <c r="N574" s="17">
        <v>5.0763403763199703E-2</v>
      </c>
      <c r="O574" s="17">
        <v>2.22725680293527E-2</v>
      </c>
      <c r="P574" s="17"/>
      <c r="Q574" s="17">
        <v>4.5371147286545802E-2</v>
      </c>
      <c r="R574" s="17">
        <v>3.6557691766083499E-2</v>
      </c>
      <c r="S574" s="17">
        <v>2.00444522843355E-2</v>
      </c>
      <c r="T574" s="17">
        <v>3.3355951747774802E-2</v>
      </c>
      <c r="U574" s="17"/>
      <c r="V574" s="17">
        <v>5.0189255770255597E-2</v>
      </c>
      <c r="W574" s="17">
        <v>1.8437522689630802E-2</v>
      </c>
      <c r="X574" s="17">
        <v>2.7699137420871399E-2</v>
      </c>
      <c r="Y574" s="17">
        <v>2.7139258064606001E-2</v>
      </c>
      <c r="Z574" s="17">
        <v>3.4561871708602199E-2</v>
      </c>
      <c r="AA574" s="17">
        <v>5.0385185894037197E-2</v>
      </c>
      <c r="AB574" s="17">
        <v>3.5343591229381001E-2</v>
      </c>
      <c r="AC574" s="17">
        <v>4.9692861266259498E-2</v>
      </c>
      <c r="AD574" s="17">
        <v>3.4851878489544401E-2</v>
      </c>
      <c r="AE574" s="17"/>
      <c r="AF574" s="17">
        <v>4.1290300733531099E-2</v>
      </c>
      <c r="AG574" s="17">
        <v>3.12244981466764E-2</v>
      </c>
      <c r="AH574" s="17">
        <v>1.19539768036194E-2</v>
      </c>
      <c r="AI574" s="17">
        <v>5.6411805326373701E-2</v>
      </c>
      <c r="AJ574" s="17">
        <v>2.0825926518883899E-2</v>
      </c>
      <c r="AK574" s="17">
        <v>4.6976788922068802E-2</v>
      </c>
      <c r="AL574" s="17"/>
      <c r="AM574" s="17">
        <v>0.109184815878045</v>
      </c>
      <c r="AN574" s="17">
        <v>5.34968415528361E-2</v>
      </c>
      <c r="AO574" s="17">
        <v>5.8364729401752399E-2</v>
      </c>
      <c r="AP574" s="17">
        <v>7.7421504403392905E-2</v>
      </c>
      <c r="AQ574" s="17">
        <v>2.2080251410749201E-2</v>
      </c>
      <c r="AR574" s="17">
        <v>2.79881934542251E-2</v>
      </c>
      <c r="AS574" s="17">
        <v>1.70546237146307E-2</v>
      </c>
      <c r="AT574" s="17">
        <v>2.4923985780632499E-2</v>
      </c>
      <c r="AU574" s="17">
        <v>1.80631842661375E-2</v>
      </c>
      <c r="AV574" s="17">
        <v>2.1100509849633499E-2</v>
      </c>
      <c r="AW574" s="17">
        <v>7.3758750368667896E-3</v>
      </c>
      <c r="AX574" s="17">
        <v>4.6380198595329498E-2</v>
      </c>
      <c r="AY574" s="17">
        <v>8.50012960972759E-3</v>
      </c>
      <c r="AZ574" s="17">
        <v>9.4452078817077404E-3</v>
      </c>
      <c r="BA574" s="17">
        <v>3.0985600778461998E-2</v>
      </c>
      <c r="BB574" s="17">
        <v>2.5083153057505201E-3</v>
      </c>
      <c r="BC574" s="17"/>
      <c r="BD574" s="17">
        <v>2.72014819831955E-2</v>
      </c>
      <c r="BE574" s="17">
        <v>3.5323008719345898E-2</v>
      </c>
      <c r="BF574" s="17">
        <v>4.0180867990935003E-2</v>
      </c>
      <c r="BG574" s="17"/>
      <c r="BH574" s="17">
        <v>2.9746888810298501E-2</v>
      </c>
      <c r="BI574" s="17">
        <v>3.6806598518139597E-2</v>
      </c>
      <c r="BJ574" s="17">
        <v>2.4452687603328398E-2</v>
      </c>
      <c r="BK574" s="17"/>
      <c r="BL574" s="17">
        <v>4.0270429787183003E-2</v>
      </c>
      <c r="BM574" s="17">
        <v>1.93029019090784E-2</v>
      </c>
      <c r="BN574" s="17">
        <v>2.1465625843912099E-2</v>
      </c>
      <c r="BO574" s="17"/>
      <c r="BP574" s="17">
        <v>2.6855591372639001E-2</v>
      </c>
      <c r="BQ574" s="17">
        <v>4.2577666624225297E-2</v>
      </c>
      <c r="BR574" s="17"/>
      <c r="BS574" s="17">
        <v>2.1893890938942201E-2</v>
      </c>
      <c r="BT574" s="17">
        <v>7.33036862319665E-3</v>
      </c>
      <c r="BU574" s="17">
        <v>1.51559181721771E-2</v>
      </c>
      <c r="BV574" s="17">
        <v>2.0346811167885701E-2</v>
      </c>
      <c r="BW574" s="17"/>
      <c r="BX574" s="17">
        <v>3.0556404396919E-2</v>
      </c>
      <c r="BY574" s="17">
        <v>3.1772696292727297E-2</v>
      </c>
      <c r="BZ574" s="17">
        <v>3.6391993478140802E-2</v>
      </c>
      <c r="CA574" s="17"/>
      <c r="CB574" s="17">
        <v>2.21910152007458E-2</v>
      </c>
      <c r="CC574" s="17">
        <v>8.2258412338988805E-3</v>
      </c>
      <c r="CD574" s="17">
        <v>1.10871203257271E-2</v>
      </c>
      <c r="CE574" s="17">
        <v>1.54028490206943E-2</v>
      </c>
      <c r="CF574" s="17">
        <v>3.7964878561362499E-2</v>
      </c>
      <c r="CG574" s="17">
        <v>0.14082564384099</v>
      </c>
      <c r="CH574" s="17"/>
      <c r="CI574" s="17">
        <v>5.3363546836321801E-2</v>
      </c>
      <c r="CJ574" s="17">
        <v>1.3331168673112299E-2</v>
      </c>
      <c r="CK574" s="17">
        <v>0.113341697073864</v>
      </c>
      <c r="CL574" s="17">
        <v>2.4158560558417402E-2</v>
      </c>
    </row>
    <row r="575" spans="2:90" x14ac:dyDescent="0.35"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</row>
    <row r="576" spans="2:90" x14ac:dyDescent="0.35">
      <c r="B576" s="6" t="s">
        <v>342</v>
      </c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</row>
    <row r="577" spans="2:90" x14ac:dyDescent="0.35">
      <c r="B577" s="24" t="s">
        <v>130</v>
      </c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</row>
    <row r="578" spans="2:90" x14ac:dyDescent="0.35">
      <c r="B578" t="s">
        <v>329</v>
      </c>
      <c r="C578" s="17">
        <v>0.1005267054487</v>
      </c>
      <c r="D578" s="17">
        <v>0.13135272163581399</v>
      </c>
      <c r="E578" s="17">
        <v>6.9435850140394398E-2</v>
      </c>
      <c r="F578" s="17"/>
      <c r="G578" s="17">
        <v>8.6644412296489504E-2</v>
      </c>
      <c r="H578" s="17">
        <v>5.1364009444079699E-2</v>
      </c>
      <c r="I578" s="17">
        <v>9.31055640244981E-2</v>
      </c>
      <c r="J578" s="17">
        <v>8.04008244171142E-2</v>
      </c>
      <c r="K578" s="17">
        <v>0.16310183919472099</v>
      </c>
      <c r="L578" s="17">
        <v>0.10306010474303499</v>
      </c>
      <c r="M578" s="17">
        <v>0.11322890371652999</v>
      </c>
      <c r="N578" s="17">
        <v>0.10847976412829601</v>
      </c>
      <c r="O578" s="17">
        <v>0.103130387818023</v>
      </c>
      <c r="P578" s="17"/>
      <c r="Q578" s="17">
        <v>0.114742556985891</v>
      </c>
      <c r="R578" s="17">
        <v>0.20514454161645501</v>
      </c>
      <c r="S578" s="17">
        <v>0.118751212790366</v>
      </c>
      <c r="T578" s="17">
        <v>9.2879902145022702E-2</v>
      </c>
      <c r="U578" s="17"/>
      <c r="V578" s="17">
        <v>0.115228274709267</v>
      </c>
      <c r="W578" s="17">
        <v>8.93779976660279E-2</v>
      </c>
      <c r="X578" s="17">
        <v>6.8602894650915194E-2</v>
      </c>
      <c r="Y578" s="17">
        <v>9.3809531105617697E-2</v>
      </c>
      <c r="Z578" s="17">
        <v>0.123431731409685</v>
      </c>
      <c r="AA578" s="17">
        <v>0.113943199316897</v>
      </c>
      <c r="AB578" s="17">
        <v>5.9548079786249201E-2</v>
      </c>
      <c r="AC578" s="17">
        <v>0.118556612447586</v>
      </c>
      <c r="AD578" s="17">
        <v>0.122707169108849</v>
      </c>
      <c r="AE578" s="17"/>
      <c r="AF578" s="17">
        <v>7.25977739320018E-2</v>
      </c>
      <c r="AG578" s="17">
        <v>0.113389570545628</v>
      </c>
      <c r="AH578" s="17">
        <v>8.8350100619898606E-2</v>
      </c>
      <c r="AI578" s="17">
        <v>0.10239339216467599</v>
      </c>
      <c r="AJ578" s="17">
        <v>7.5013173056401802E-2</v>
      </c>
      <c r="AK578" s="17">
        <v>0.13158693319079401</v>
      </c>
      <c r="AL578" s="17"/>
      <c r="AM578" s="17">
        <v>9.9023332252007504E-2</v>
      </c>
      <c r="AN578" s="17">
        <v>7.9684764647393699E-2</v>
      </c>
      <c r="AO578" s="17">
        <v>0.105776693160771</v>
      </c>
      <c r="AP578" s="17">
        <v>8.3759062512241703E-2</v>
      </c>
      <c r="AQ578" s="17">
        <v>0.11332546320216801</v>
      </c>
      <c r="AR578" s="17">
        <v>0.114889803383614</v>
      </c>
      <c r="AS578" s="17">
        <v>0.107708395267443</v>
      </c>
      <c r="AT578" s="17">
        <v>7.7785306608157898E-2</v>
      </c>
      <c r="AU578" s="17">
        <v>0.13296591495108201</v>
      </c>
      <c r="AV578" s="17">
        <v>0.125621938350502</v>
      </c>
      <c r="AW578" s="17">
        <v>8.7045138316210802E-2</v>
      </c>
      <c r="AX578" s="17">
        <v>9.7815460415202005E-2</v>
      </c>
      <c r="AY578" s="17">
        <v>0.13365894446316401</v>
      </c>
      <c r="AZ578" s="17">
        <v>0.140081698577566</v>
      </c>
      <c r="BA578" s="17">
        <v>9.2157924267314797E-2</v>
      </c>
      <c r="BB578" s="17">
        <v>0.14521543410048901</v>
      </c>
      <c r="BC578" s="17"/>
      <c r="BD578" s="17">
        <v>0.12717786063660999</v>
      </c>
      <c r="BE578" s="17">
        <v>7.8629261821834495E-2</v>
      </c>
      <c r="BF578" s="17">
        <v>9.4653226664184603E-2</v>
      </c>
      <c r="BG578" s="17"/>
      <c r="BH578" s="17">
        <v>9.2946799428841195E-2</v>
      </c>
      <c r="BI578" s="17">
        <v>0.16000427910673101</v>
      </c>
      <c r="BJ578" s="17">
        <v>0.10240294481663401</v>
      </c>
      <c r="BK578" s="17"/>
      <c r="BL578" s="17">
        <v>0.101224086665034</v>
      </c>
      <c r="BM578" s="17">
        <v>0.12961503581890699</v>
      </c>
      <c r="BN578" s="17">
        <v>0.18406158980568799</v>
      </c>
      <c r="BO578" s="17"/>
      <c r="BP578" s="17">
        <v>8.0979152447685596E-2</v>
      </c>
      <c r="BQ578" s="17">
        <v>0.101027087056083</v>
      </c>
      <c r="BR578" s="17"/>
      <c r="BS578" s="17">
        <v>0.14617477141690299</v>
      </c>
      <c r="BT578" s="17">
        <v>0.101666029358345</v>
      </c>
      <c r="BU578" s="17">
        <v>9.3098892175202105E-2</v>
      </c>
      <c r="BV578" s="17">
        <v>9.4970518533610201E-2</v>
      </c>
      <c r="BW578" s="17"/>
      <c r="BX578" s="17">
        <v>0.131097066510382</v>
      </c>
      <c r="BY578" s="17">
        <v>6.0580944873864402E-2</v>
      </c>
      <c r="BZ578" s="17">
        <v>9.9952826079847804E-2</v>
      </c>
      <c r="CA578" s="17"/>
      <c r="CB578" s="17">
        <v>1.6470814754804799E-2</v>
      </c>
      <c r="CC578" s="17">
        <v>5.4674491103932597E-2</v>
      </c>
      <c r="CD578" s="17">
        <v>2.1744590637836E-2</v>
      </c>
      <c r="CE578" s="17">
        <v>0.194139427739278</v>
      </c>
      <c r="CF578" s="17">
        <v>0.25754421131043798</v>
      </c>
      <c r="CG578" s="17">
        <v>0.137645034033158</v>
      </c>
      <c r="CH578" s="17"/>
      <c r="CI578" s="17">
        <v>8.0333771804372595E-2</v>
      </c>
      <c r="CJ578" s="17">
        <v>0.11277911641878299</v>
      </c>
      <c r="CK578" s="17">
        <v>8.26142714670699E-2</v>
      </c>
      <c r="CL578" s="17">
        <v>0.102598450762341</v>
      </c>
    </row>
    <row r="579" spans="2:90" x14ac:dyDescent="0.35">
      <c r="B579" t="s">
        <v>330</v>
      </c>
      <c r="C579" s="17">
        <v>0.19071345263636499</v>
      </c>
      <c r="D579" s="17">
        <v>0.237023320280596</v>
      </c>
      <c r="E579" s="17">
        <v>0.147245284599307</v>
      </c>
      <c r="F579" s="17"/>
      <c r="G579" s="17">
        <v>0.15386848318309701</v>
      </c>
      <c r="H579" s="17">
        <v>0.12688785604789901</v>
      </c>
      <c r="I579" s="17">
        <v>0.16541719015252401</v>
      </c>
      <c r="J579" s="17">
        <v>0.20051085902365101</v>
      </c>
      <c r="K579" s="17">
        <v>0.181047079402745</v>
      </c>
      <c r="L579" s="17">
        <v>0.17372231295096</v>
      </c>
      <c r="M579" s="17">
        <v>0.200578968046775</v>
      </c>
      <c r="N579" s="17">
        <v>0.249995429917203</v>
      </c>
      <c r="O579" s="17">
        <v>0.25115985716537098</v>
      </c>
      <c r="P579" s="17"/>
      <c r="Q579" s="17">
        <v>0.22393947992351099</v>
      </c>
      <c r="R579" s="17">
        <v>0.25800643749993202</v>
      </c>
      <c r="S579" s="17">
        <v>0.21536714441008301</v>
      </c>
      <c r="T579" s="17">
        <v>0.18331312333979399</v>
      </c>
      <c r="U579" s="17"/>
      <c r="V579" s="17">
        <v>0.23138683144525901</v>
      </c>
      <c r="W579" s="17">
        <v>0.185639523308228</v>
      </c>
      <c r="X579" s="17">
        <v>0.14576501788461699</v>
      </c>
      <c r="Y579" s="17">
        <v>0.17099334128180499</v>
      </c>
      <c r="Z579" s="17">
        <v>0.180998899883167</v>
      </c>
      <c r="AA579" s="17">
        <v>0.202092137524197</v>
      </c>
      <c r="AB579" s="17">
        <v>0.20889138100153301</v>
      </c>
      <c r="AC579" s="17">
        <v>0.123317625990574</v>
      </c>
      <c r="AD579" s="17">
        <v>0.199832666046732</v>
      </c>
      <c r="AE579" s="17"/>
      <c r="AF579" s="17">
        <v>0.158293435661123</v>
      </c>
      <c r="AG579" s="17">
        <v>0.17724761293350799</v>
      </c>
      <c r="AH579" s="17">
        <v>0.14170883864023201</v>
      </c>
      <c r="AI579" s="17">
        <v>0.117373380059119</v>
      </c>
      <c r="AJ579" s="17">
        <v>0.21835727423315299</v>
      </c>
      <c r="AK579" s="17">
        <v>0.22727412455690299</v>
      </c>
      <c r="AL579" s="17"/>
      <c r="AM579" s="17">
        <v>0.17446414330893201</v>
      </c>
      <c r="AN579" s="17">
        <v>0.11983057397977601</v>
      </c>
      <c r="AO579" s="17">
        <v>0.18740498852699999</v>
      </c>
      <c r="AP579" s="17">
        <v>0.23659294674831999</v>
      </c>
      <c r="AQ579" s="17">
        <v>0.21661087337150001</v>
      </c>
      <c r="AR579" s="17">
        <v>0.19982889824570901</v>
      </c>
      <c r="AS579" s="17">
        <v>0.17431919103768101</v>
      </c>
      <c r="AT579" s="17">
        <v>0.19847595228616999</v>
      </c>
      <c r="AU579" s="17">
        <v>0.22029382603221401</v>
      </c>
      <c r="AV579" s="17">
        <v>0.15315037779896001</v>
      </c>
      <c r="AW579" s="17">
        <v>0.25866058152708798</v>
      </c>
      <c r="AX579" s="17">
        <v>0.15565096429512801</v>
      </c>
      <c r="AY579" s="17">
        <v>0.18634308223132401</v>
      </c>
      <c r="AZ579" s="17">
        <v>0.228978520473861</v>
      </c>
      <c r="BA579" s="17">
        <v>0.19932321247263199</v>
      </c>
      <c r="BB579" s="17">
        <v>0.24766433058507401</v>
      </c>
      <c r="BC579" s="17"/>
      <c r="BD579" s="17">
        <v>0.20721456645595099</v>
      </c>
      <c r="BE579" s="17">
        <v>0.16170155353941801</v>
      </c>
      <c r="BF579" s="17">
        <v>0.20422798083594601</v>
      </c>
      <c r="BG579" s="17"/>
      <c r="BH579" s="17">
        <v>0.181547851306642</v>
      </c>
      <c r="BI579" s="17">
        <v>0.25585450069503102</v>
      </c>
      <c r="BJ579" s="17">
        <v>0.21883308597498299</v>
      </c>
      <c r="BK579" s="17"/>
      <c r="BL579" s="17">
        <v>0.252927324083003</v>
      </c>
      <c r="BM579" s="17">
        <v>0.290852552088398</v>
      </c>
      <c r="BN579" s="17">
        <v>0.24311121750758999</v>
      </c>
      <c r="BO579" s="17"/>
      <c r="BP579" s="17">
        <v>0.189610903305863</v>
      </c>
      <c r="BQ579" s="17">
        <v>0.18863794585931101</v>
      </c>
      <c r="BR579" s="17"/>
      <c r="BS579" s="17">
        <v>0.14481419090339601</v>
      </c>
      <c r="BT579" s="17">
        <v>0.21606435938504201</v>
      </c>
      <c r="BU579" s="17">
        <v>0.224459548265871</v>
      </c>
      <c r="BV579" s="17">
        <v>0.17508780710935501</v>
      </c>
      <c r="BW579" s="17"/>
      <c r="BX579" s="17">
        <v>0.22237696971527701</v>
      </c>
      <c r="BY579" s="17">
        <v>0.15595469073474999</v>
      </c>
      <c r="BZ579" s="17">
        <v>0.18971253319252901</v>
      </c>
      <c r="CA579" s="17"/>
      <c r="CB579" s="17">
        <v>7.5127124778027798E-2</v>
      </c>
      <c r="CC579" s="17">
        <v>0.15681489853073699</v>
      </c>
      <c r="CD579" s="17">
        <v>8.6560483869510693E-2</v>
      </c>
      <c r="CE579" s="17">
        <v>0.30473772478364902</v>
      </c>
      <c r="CF579" s="17">
        <v>0.31761500990590202</v>
      </c>
      <c r="CG579" s="17">
        <v>0.29177742988771099</v>
      </c>
      <c r="CH579" s="17"/>
      <c r="CI579" s="17">
        <v>0.195190899431645</v>
      </c>
      <c r="CJ579" s="17">
        <v>0.18436976071171801</v>
      </c>
      <c r="CK579" s="17">
        <v>0.20495521600801</v>
      </c>
      <c r="CL579" s="17">
        <v>0.18965962976872</v>
      </c>
    </row>
    <row r="580" spans="2:90" x14ac:dyDescent="0.35">
      <c r="B580" t="s">
        <v>331</v>
      </c>
      <c r="C580" s="17">
        <v>0.17505340791752699</v>
      </c>
      <c r="D580" s="17">
        <v>0.18744098571532899</v>
      </c>
      <c r="E580" s="17">
        <v>0.16321495255455901</v>
      </c>
      <c r="F580" s="17"/>
      <c r="G580" s="17">
        <v>0.13400748314765801</v>
      </c>
      <c r="H580" s="17">
        <v>0.16928889207715</v>
      </c>
      <c r="I580" s="17">
        <v>0.14805932074380199</v>
      </c>
      <c r="J580" s="17">
        <v>0.16548199989870899</v>
      </c>
      <c r="K580" s="17">
        <v>0.21157091395524999</v>
      </c>
      <c r="L580" s="17">
        <v>0.144491833241153</v>
      </c>
      <c r="M580" s="17">
        <v>0.18514679228572001</v>
      </c>
      <c r="N580" s="17">
        <v>0.19889682373916101</v>
      </c>
      <c r="O580" s="17">
        <v>0.21198549024524899</v>
      </c>
      <c r="P580" s="17"/>
      <c r="Q580" s="17">
        <v>0.18083077492198699</v>
      </c>
      <c r="R580" s="17">
        <v>0.20193309929221601</v>
      </c>
      <c r="S580" s="17">
        <v>0.22119053261243499</v>
      </c>
      <c r="T580" s="17">
        <v>0.17127897477842</v>
      </c>
      <c r="U580" s="17"/>
      <c r="V580" s="17">
        <v>0.207778091051356</v>
      </c>
      <c r="W580" s="17">
        <v>0.14391866439868201</v>
      </c>
      <c r="X580" s="17">
        <v>0.21118499592485701</v>
      </c>
      <c r="Y580" s="17">
        <v>0.202097005969127</v>
      </c>
      <c r="Z580" s="17">
        <v>0.18114673802791401</v>
      </c>
      <c r="AA580" s="17">
        <v>0.17925044707905199</v>
      </c>
      <c r="AB580" s="17">
        <v>0.16429161661345801</v>
      </c>
      <c r="AC580" s="17">
        <v>0.16277629099594801</v>
      </c>
      <c r="AD580" s="17">
        <v>0.128901966750335</v>
      </c>
      <c r="AE580" s="17"/>
      <c r="AF580" s="17">
        <v>0.15248006929206101</v>
      </c>
      <c r="AG580" s="17">
        <v>0.16662831180301099</v>
      </c>
      <c r="AH580" s="17">
        <v>0.14469780355075601</v>
      </c>
      <c r="AI580" s="17">
        <v>0.15374998189075101</v>
      </c>
      <c r="AJ580" s="17">
        <v>0.203316771444844</v>
      </c>
      <c r="AK580" s="17">
        <v>0.18932114478672299</v>
      </c>
      <c r="AL580" s="17"/>
      <c r="AM580" s="17">
        <v>0.11168802229023</v>
      </c>
      <c r="AN580" s="17">
        <v>0.170175329676167</v>
      </c>
      <c r="AO580" s="17">
        <v>0.17606929568093499</v>
      </c>
      <c r="AP580" s="17">
        <v>0.159880520209083</v>
      </c>
      <c r="AQ580" s="17">
        <v>0.18312889439055199</v>
      </c>
      <c r="AR580" s="17">
        <v>0.17403475671996499</v>
      </c>
      <c r="AS580" s="17">
        <v>0.15823440414980999</v>
      </c>
      <c r="AT580" s="17">
        <v>0.20424415278188801</v>
      </c>
      <c r="AU580" s="17">
        <v>0.185446282445104</v>
      </c>
      <c r="AV580" s="17">
        <v>0.160235703633931</v>
      </c>
      <c r="AW580" s="17">
        <v>0.208538232886958</v>
      </c>
      <c r="AX580" s="17">
        <v>0.16189871047395801</v>
      </c>
      <c r="AY580" s="17">
        <v>0.26451915344730997</v>
      </c>
      <c r="AZ580" s="17">
        <v>0.146971823181759</v>
      </c>
      <c r="BA580" s="17">
        <v>0.23176792845580299</v>
      </c>
      <c r="BB580" s="17">
        <v>0.192939961788546</v>
      </c>
      <c r="BC580" s="17"/>
      <c r="BD580" s="17">
        <v>0.19944388744192801</v>
      </c>
      <c r="BE580" s="17">
        <v>0.16358024138686</v>
      </c>
      <c r="BF580" s="17">
        <v>0.166089491294627</v>
      </c>
      <c r="BG580" s="17"/>
      <c r="BH580" s="17">
        <v>0.16783426125412801</v>
      </c>
      <c r="BI580" s="17">
        <v>0.20215364259694599</v>
      </c>
      <c r="BJ580" s="17">
        <v>0.19309201404993401</v>
      </c>
      <c r="BK580" s="17"/>
      <c r="BL580" s="17">
        <v>0.18800538870594</v>
      </c>
      <c r="BM580" s="17">
        <v>0.21250463990613</v>
      </c>
      <c r="BN580" s="17">
        <v>0.198625197840644</v>
      </c>
      <c r="BO580" s="17"/>
      <c r="BP580" s="17">
        <v>0.226977205097495</v>
      </c>
      <c r="BQ580" s="17">
        <v>0.153780565868604</v>
      </c>
      <c r="BR580" s="17"/>
      <c r="BS580" s="17">
        <v>0.136516551258963</v>
      </c>
      <c r="BT580" s="17">
        <v>0.169523574966496</v>
      </c>
      <c r="BU580" s="17">
        <v>0.25014933318295401</v>
      </c>
      <c r="BV580" s="17">
        <v>0.152310055957323</v>
      </c>
      <c r="BW580" s="17"/>
      <c r="BX580" s="17">
        <v>0.17981651116333799</v>
      </c>
      <c r="BY580" s="17">
        <v>0.17352225326731099</v>
      </c>
      <c r="BZ580" s="17">
        <v>0.17467562444099299</v>
      </c>
      <c r="CA580" s="17"/>
      <c r="CB580" s="17">
        <v>0.125498446081069</v>
      </c>
      <c r="CC580" s="17">
        <v>0.15112977932064101</v>
      </c>
      <c r="CD580" s="17">
        <v>0.148249660068761</v>
      </c>
      <c r="CE580" s="17">
        <v>0.220326781873563</v>
      </c>
      <c r="CF580" s="17">
        <v>0.177598559660257</v>
      </c>
      <c r="CG580" s="17">
        <v>0.25036210688541199</v>
      </c>
      <c r="CH580" s="17"/>
      <c r="CI580" s="17">
        <v>0.18015095578373899</v>
      </c>
      <c r="CJ580" s="17">
        <v>0.15856687589910101</v>
      </c>
      <c r="CK580" s="17">
        <v>0.22346842075024301</v>
      </c>
      <c r="CL580" s="17">
        <v>0.17074669407673701</v>
      </c>
    </row>
    <row r="581" spans="2:90" x14ac:dyDescent="0.35">
      <c r="B581" t="s">
        <v>332</v>
      </c>
      <c r="C581" s="17">
        <v>0.48517631886842899</v>
      </c>
      <c r="D581" s="17">
        <v>0.39307798274908201</v>
      </c>
      <c r="E581" s="17">
        <v>0.57324312080139095</v>
      </c>
      <c r="F581" s="17"/>
      <c r="G581" s="17">
        <v>0.57675052683655104</v>
      </c>
      <c r="H581" s="17">
        <v>0.61053431509669798</v>
      </c>
      <c r="I581" s="17">
        <v>0.54746101962249705</v>
      </c>
      <c r="J581" s="17">
        <v>0.47835738427743602</v>
      </c>
      <c r="K581" s="17">
        <v>0.406037512141465</v>
      </c>
      <c r="L581" s="17">
        <v>0.53126675879917895</v>
      </c>
      <c r="M581" s="17">
        <v>0.46085217989234001</v>
      </c>
      <c r="N581" s="17">
        <v>0.37923320455256299</v>
      </c>
      <c r="O581" s="17">
        <v>0.39750633493972498</v>
      </c>
      <c r="P581" s="17"/>
      <c r="Q581" s="17">
        <v>0.42917405977932799</v>
      </c>
      <c r="R581" s="17">
        <v>0.28584422224850797</v>
      </c>
      <c r="S581" s="17">
        <v>0.40052764296549598</v>
      </c>
      <c r="T581" s="17">
        <v>0.50562341862462701</v>
      </c>
      <c r="U581" s="17"/>
      <c r="V581" s="17">
        <v>0.384262198698401</v>
      </c>
      <c r="W581" s="17">
        <v>0.53981586323652198</v>
      </c>
      <c r="X581" s="17">
        <v>0.55752513600500897</v>
      </c>
      <c r="Y581" s="17">
        <v>0.49113921064718102</v>
      </c>
      <c r="Z581" s="17">
        <v>0.47692119759428198</v>
      </c>
      <c r="AA581" s="17">
        <v>0.44124540637209098</v>
      </c>
      <c r="AB581" s="17">
        <v>0.52454861516490303</v>
      </c>
      <c r="AC581" s="17">
        <v>0.49163770502549903</v>
      </c>
      <c r="AD581" s="17">
        <v>0.49693725350394402</v>
      </c>
      <c r="AE581" s="17"/>
      <c r="AF581" s="17">
        <v>0.55802942000594102</v>
      </c>
      <c r="AG581" s="17">
        <v>0.49681673375091001</v>
      </c>
      <c r="AH581" s="17">
        <v>0.55783701298491295</v>
      </c>
      <c r="AI581" s="17">
        <v>0.56891380034552297</v>
      </c>
      <c r="AJ581" s="17">
        <v>0.47405800962907602</v>
      </c>
      <c r="AK581" s="17">
        <v>0.40312031107301999</v>
      </c>
      <c r="AL581" s="17"/>
      <c r="AM581" s="17">
        <v>0.46797675266607403</v>
      </c>
      <c r="AN581" s="17">
        <v>0.53303513969501004</v>
      </c>
      <c r="AO581" s="17">
        <v>0.47187905727285301</v>
      </c>
      <c r="AP581" s="17">
        <v>0.44148730602088498</v>
      </c>
      <c r="AQ581" s="17">
        <v>0.46479507013997301</v>
      </c>
      <c r="AR581" s="17">
        <v>0.49229237895010503</v>
      </c>
      <c r="AS581" s="17">
        <v>0.51412233076327396</v>
      </c>
      <c r="AT581" s="17">
        <v>0.48479909820793199</v>
      </c>
      <c r="AU581" s="17">
        <v>0.44290777113792901</v>
      </c>
      <c r="AV581" s="17">
        <v>0.52314913891153503</v>
      </c>
      <c r="AW581" s="17">
        <v>0.42645518584695002</v>
      </c>
      <c r="AX581" s="17">
        <v>0.53927632927343505</v>
      </c>
      <c r="AY581" s="17">
        <v>0.39278041713210798</v>
      </c>
      <c r="AZ581" s="17">
        <v>0.455519474355226</v>
      </c>
      <c r="BA581" s="17">
        <v>0.44391550535997798</v>
      </c>
      <c r="BB581" s="17">
        <v>0.39781299529744102</v>
      </c>
      <c r="BC581" s="17"/>
      <c r="BD581" s="17">
        <v>0.43084332179981</v>
      </c>
      <c r="BE581" s="17">
        <v>0.54160721975339998</v>
      </c>
      <c r="BF581" s="17">
        <v>0.48720295088425802</v>
      </c>
      <c r="BG581" s="17"/>
      <c r="BH581" s="17">
        <v>0.51776482693853398</v>
      </c>
      <c r="BI581" s="17">
        <v>0.34486464545002798</v>
      </c>
      <c r="BJ581" s="17">
        <v>0.45946093547467898</v>
      </c>
      <c r="BK581" s="17"/>
      <c r="BL581" s="17">
        <v>0.43457960876722002</v>
      </c>
      <c r="BM581" s="17">
        <v>0.33970818848168099</v>
      </c>
      <c r="BN581" s="17">
        <v>0.35482047712141002</v>
      </c>
      <c r="BO581" s="17"/>
      <c r="BP581" s="17">
        <v>0.46687700448346697</v>
      </c>
      <c r="BQ581" s="17">
        <v>0.50089370229157004</v>
      </c>
      <c r="BR581" s="17"/>
      <c r="BS581" s="17">
        <v>0.55318280589010604</v>
      </c>
      <c r="BT581" s="17">
        <v>0.48641886737330498</v>
      </c>
      <c r="BU581" s="17">
        <v>0.406961443570315</v>
      </c>
      <c r="BV581" s="17">
        <v>0.53887499532057603</v>
      </c>
      <c r="BW581" s="17"/>
      <c r="BX581" s="17">
        <v>0.42766179274557398</v>
      </c>
      <c r="BY581" s="17">
        <v>0.56109308830272298</v>
      </c>
      <c r="BZ581" s="17">
        <v>0.48620908564760201</v>
      </c>
      <c r="CA581" s="17"/>
      <c r="CB581" s="17">
        <v>0.75966417417780896</v>
      </c>
      <c r="CC581" s="17">
        <v>0.62627085365046897</v>
      </c>
      <c r="CD581" s="17">
        <v>0.70510025746509597</v>
      </c>
      <c r="CE581" s="17">
        <v>0.25233258066013498</v>
      </c>
      <c r="CF581" s="17">
        <v>0.19612771756191999</v>
      </c>
      <c r="CG581" s="17">
        <v>0.161967129342489</v>
      </c>
      <c r="CH581" s="17"/>
      <c r="CI581" s="17">
        <v>0.48885428134208597</v>
      </c>
      <c r="CJ581" s="17">
        <v>0.52455002037513698</v>
      </c>
      <c r="CK581" s="17">
        <v>0.348339060835617</v>
      </c>
      <c r="CL581" s="17">
        <v>0.49755101021130799</v>
      </c>
    </row>
    <row r="582" spans="2:90" x14ac:dyDescent="0.35">
      <c r="B582" t="s">
        <v>150</v>
      </c>
      <c r="C582" s="17">
        <v>4.8530115128978903E-2</v>
      </c>
      <c r="D582" s="17">
        <v>5.11049896191791E-2</v>
      </c>
      <c r="E582" s="17">
        <v>4.6860791904348401E-2</v>
      </c>
      <c r="F582" s="17"/>
      <c r="G582" s="17">
        <v>4.8729094536204699E-2</v>
      </c>
      <c r="H582" s="17">
        <v>4.1924927334172697E-2</v>
      </c>
      <c r="I582" s="17">
        <v>4.5956905456679797E-2</v>
      </c>
      <c r="J582" s="17">
        <v>7.5248932383089703E-2</v>
      </c>
      <c r="K582" s="17">
        <v>3.82426553058203E-2</v>
      </c>
      <c r="L582" s="17">
        <v>4.74589902656724E-2</v>
      </c>
      <c r="M582" s="17">
        <v>4.0193156058634702E-2</v>
      </c>
      <c r="N582" s="17">
        <v>6.3394777662776999E-2</v>
      </c>
      <c r="O582" s="17">
        <v>3.6217929831631197E-2</v>
      </c>
      <c r="P582" s="17"/>
      <c r="Q582" s="17">
        <v>5.1313128389283098E-2</v>
      </c>
      <c r="R582" s="17">
        <v>4.9071699342889297E-2</v>
      </c>
      <c r="S582" s="17">
        <v>4.4163467221618999E-2</v>
      </c>
      <c r="T582" s="17">
        <v>4.6904581112136003E-2</v>
      </c>
      <c r="U582" s="17"/>
      <c r="V582" s="17">
        <v>6.1344604095717702E-2</v>
      </c>
      <c r="W582" s="17">
        <v>4.1247951390541E-2</v>
      </c>
      <c r="X582" s="17">
        <v>1.6921955534602899E-2</v>
      </c>
      <c r="Y582" s="17">
        <v>4.1960910996269203E-2</v>
      </c>
      <c r="Z582" s="17">
        <v>3.7501433084951699E-2</v>
      </c>
      <c r="AA582" s="17">
        <v>6.3468809707763002E-2</v>
      </c>
      <c r="AB582" s="17">
        <v>4.27203074338567E-2</v>
      </c>
      <c r="AC582" s="17">
        <v>0.10371176554039301</v>
      </c>
      <c r="AD582" s="17">
        <v>5.16209445901403E-2</v>
      </c>
      <c r="AE582" s="17"/>
      <c r="AF582" s="17">
        <v>5.8599301108873299E-2</v>
      </c>
      <c r="AG582" s="17">
        <v>4.5917770966943897E-2</v>
      </c>
      <c r="AH582" s="17">
        <v>6.7406244204199606E-2</v>
      </c>
      <c r="AI582" s="17">
        <v>5.7569445539931E-2</v>
      </c>
      <c r="AJ582" s="17">
        <v>2.9254771636524901E-2</v>
      </c>
      <c r="AK582" s="17">
        <v>4.8697486392560101E-2</v>
      </c>
      <c r="AL582" s="17"/>
      <c r="AM582" s="17">
        <v>0.146847749482757</v>
      </c>
      <c r="AN582" s="17">
        <v>9.7274192001653104E-2</v>
      </c>
      <c r="AO582" s="17">
        <v>5.8869965358440503E-2</v>
      </c>
      <c r="AP582" s="17">
        <v>7.8280164509470604E-2</v>
      </c>
      <c r="AQ582" s="17">
        <v>2.21396988958075E-2</v>
      </c>
      <c r="AR582" s="17">
        <v>1.89541627006071E-2</v>
      </c>
      <c r="AS582" s="17">
        <v>4.5615678781791999E-2</v>
      </c>
      <c r="AT582" s="17">
        <v>3.4695490115851803E-2</v>
      </c>
      <c r="AU582" s="17">
        <v>1.83862054336719E-2</v>
      </c>
      <c r="AV582" s="17">
        <v>3.7842841305071102E-2</v>
      </c>
      <c r="AW582" s="17">
        <v>1.9300861422793199E-2</v>
      </c>
      <c r="AX582" s="17">
        <v>4.53585355422765E-2</v>
      </c>
      <c r="AY582" s="17">
        <v>2.2698402726094202E-2</v>
      </c>
      <c r="AZ582" s="17">
        <v>2.8448483411588201E-2</v>
      </c>
      <c r="BA582" s="17">
        <v>3.2835429444271702E-2</v>
      </c>
      <c r="BB582" s="17">
        <v>1.63672782284492E-2</v>
      </c>
      <c r="BC582" s="17"/>
      <c r="BD582" s="17">
        <v>3.5320363665700898E-2</v>
      </c>
      <c r="BE582" s="17">
        <v>5.4481723498488899E-2</v>
      </c>
      <c r="BF582" s="17">
        <v>4.7826350320984798E-2</v>
      </c>
      <c r="BG582" s="17"/>
      <c r="BH582" s="17">
        <v>3.9906261071854E-2</v>
      </c>
      <c r="BI582" s="17">
        <v>3.71229321512637E-2</v>
      </c>
      <c r="BJ582" s="17">
        <v>2.6211019683770299E-2</v>
      </c>
      <c r="BK582" s="17"/>
      <c r="BL582" s="17">
        <v>2.3263591778803699E-2</v>
      </c>
      <c r="BM582" s="17">
        <v>2.7319583704884399E-2</v>
      </c>
      <c r="BN582" s="17">
        <v>1.93815177246674E-2</v>
      </c>
      <c r="BO582" s="17"/>
      <c r="BP582" s="17">
        <v>3.5555734665490002E-2</v>
      </c>
      <c r="BQ582" s="17">
        <v>5.5660698924432497E-2</v>
      </c>
      <c r="BR582" s="17"/>
      <c r="BS582" s="17">
        <v>1.9311680530631901E-2</v>
      </c>
      <c r="BT582" s="17">
        <v>2.6327168916811802E-2</v>
      </c>
      <c r="BU582" s="17">
        <v>2.53307828056566E-2</v>
      </c>
      <c r="BV582" s="17">
        <v>3.8756623079135299E-2</v>
      </c>
      <c r="BW582" s="17"/>
      <c r="BX582" s="17">
        <v>3.9047659865428901E-2</v>
      </c>
      <c r="BY582" s="17">
        <v>4.8849022821350903E-2</v>
      </c>
      <c r="BZ582" s="17">
        <v>4.94499306390285E-2</v>
      </c>
      <c r="CA582" s="17"/>
      <c r="CB582" s="17">
        <v>2.3239440208290101E-2</v>
      </c>
      <c r="CC582" s="17">
        <v>1.1109977394220099E-2</v>
      </c>
      <c r="CD582" s="17">
        <v>3.8345007958797001E-2</v>
      </c>
      <c r="CE582" s="17">
        <v>2.8463484943375202E-2</v>
      </c>
      <c r="CF582" s="17">
        <v>5.1114501561483103E-2</v>
      </c>
      <c r="CG582" s="17">
        <v>0.15824829985123001</v>
      </c>
      <c r="CH582" s="17"/>
      <c r="CI582" s="17">
        <v>5.54700916381572E-2</v>
      </c>
      <c r="CJ582" s="17">
        <v>1.9734226595261001E-2</v>
      </c>
      <c r="CK582" s="17">
        <v>0.14062303093905901</v>
      </c>
      <c r="CL582" s="17">
        <v>3.9444215180893499E-2</v>
      </c>
    </row>
    <row r="583" spans="2:90" x14ac:dyDescent="0.35"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</row>
    <row r="584" spans="2:90" x14ac:dyDescent="0.35">
      <c r="B584" s="6" t="s">
        <v>343</v>
      </c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</row>
    <row r="585" spans="2:90" x14ac:dyDescent="0.35">
      <c r="B585" s="24" t="s">
        <v>130</v>
      </c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</row>
    <row r="586" spans="2:90" x14ac:dyDescent="0.35">
      <c r="B586" t="s">
        <v>329</v>
      </c>
      <c r="C586" s="17">
        <v>5.4180009611035203E-2</v>
      </c>
      <c r="D586" s="17">
        <v>7.1158254740784202E-2</v>
      </c>
      <c r="E586" s="17">
        <v>3.6614406079932903E-2</v>
      </c>
      <c r="F586" s="17"/>
      <c r="G586" s="17">
        <v>4.70841591297975E-2</v>
      </c>
      <c r="H586" s="17">
        <v>5.1119747694129601E-2</v>
      </c>
      <c r="I586" s="17">
        <v>5.4756378661327799E-2</v>
      </c>
      <c r="J586" s="17">
        <v>4.6371934228533897E-2</v>
      </c>
      <c r="K586" s="17">
        <v>3.9361194498102901E-2</v>
      </c>
      <c r="L586" s="17">
        <v>4.6506894029387097E-2</v>
      </c>
      <c r="M586" s="17">
        <v>5.9924244805149803E-2</v>
      </c>
      <c r="N586" s="17">
        <v>6.1673967486495798E-2</v>
      </c>
      <c r="O586" s="17">
        <v>7.7361937292439897E-2</v>
      </c>
      <c r="P586" s="17"/>
      <c r="Q586" s="17">
        <v>5.76091010304286E-2</v>
      </c>
      <c r="R586" s="17">
        <v>7.5183133372663705E-2</v>
      </c>
      <c r="S586" s="17">
        <v>7.9711761108553894E-2</v>
      </c>
      <c r="T586" s="17">
        <v>5.1268673603574198E-2</v>
      </c>
      <c r="U586" s="17"/>
      <c r="V586" s="17">
        <v>7.79579434218345E-2</v>
      </c>
      <c r="W586" s="17">
        <v>2.7532375914047901E-2</v>
      </c>
      <c r="X586" s="17">
        <v>3.3985608313647303E-2</v>
      </c>
      <c r="Y586" s="17">
        <v>4.6121393873973099E-2</v>
      </c>
      <c r="Z586" s="17">
        <v>6.4063275057874902E-2</v>
      </c>
      <c r="AA586" s="17">
        <v>6.3565140525037797E-2</v>
      </c>
      <c r="AB586" s="17">
        <v>5.34002186674516E-2</v>
      </c>
      <c r="AC586" s="17">
        <v>5.4691636438480802E-2</v>
      </c>
      <c r="AD586" s="17">
        <v>6.3215614519538194E-2</v>
      </c>
      <c r="AE586" s="17"/>
      <c r="AF586" s="17">
        <v>4.0180551668999601E-2</v>
      </c>
      <c r="AG586" s="17">
        <v>5.6126933993110098E-2</v>
      </c>
      <c r="AH586" s="17">
        <v>4.6049465205979703E-2</v>
      </c>
      <c r="AI586" s="17">
        <v>0</v>
      </c>
      <c r="AJ586" s="17">
        <v>6.0289466408822601E-2</v>
      </c>
      <c r="AK586" s="17">
        <v>6.8810300042795494E-2</v>
      </c>
      <c r="AL586" s="17"/>
      <c r="AM586" s="17">
        <v>5.9619288304594897E-2</v>
      </c>
      <c r="AN586" s="17">
        <v>4.09085622804174E-2</v>
      </c>
      <c r="AO586" s="17">
        <v>5.4467932291785197E-2</v>
      </c>
      <c r="AP586" s="17">
        <v>5.9575609638797503E-2</v>
      </c>
      <c r="AQ586" s="17">
        <v>3.4619656422997497E-2</v>
      </c>
      <c r="AR586" s="17">
        <v>5.57608794011826E-2</v>
      </c>
      <c r="AS586" s="17">
        <v>7.8465607122301995E-2</v>
      </c>
      <c r="AT586" s="17">
        <v>2.7380993816495499E-2</v>
      </c>
      <c r="AU586" s="17">
        <v>4.9359435706250197E-2</v>
      </c>
      <c r="AV586" s="17">
        <v>8.7432803274566401E-2</v>
      </c>
      <c r="AW586" s="17">
        <v>9.3802760247261904E-2</v>
      </c>
      <c r="AX586" s="17">
        <v>8.5191173939483805E-2</v>
      </c>
      <c r="AY586" s="17">
        <v>7.8141831015285004E-2</v>
      </c>
      <c r="AZ586" s="17">
        <v>9.8353038738711804E-2</v>
      </c>
      <c r="BA586" s="17">
        <v>0.10183310036051001</v>
      </c>
      <c r="BB586" s="17">
        <v>4.0366370814054302E-2</v>
      </c>
      <c r="BC586" s="17"/>
      <c r="BD586" s="17">
        <v>5.65027720707377E-2</v>
      </c>
      <c r="BE586" s="17">
        <v>5.7586352155952598E-2</v>
      </c>
      <c r="BF586" s="17">
        <v>4.9659886019094802E-2</v>
      </c>
      <c r="BG586" s="17"/>
      <c r="BH586" s="17">
        <v>4.7078991473063797E-2</v>
      </c>
      <c r="BI586" s="17">
        <v>8.5719705082500305E-2</v>
      </c>
      <c r="BJ586" s="17">
        <v>7.1882921106680694E-2</v>
      </c>
      <c r="BK586" s="17"/>
      <c r="BL586" s="17">
        <v>7.4919936733703105E-2</v>
      </c>
      <c r="BM586" s="17">
        <v>7.6985122971632194E-2</v>
      </c>
      <c r="BN586" s="17">
        <v>5.3386855758359698E-2</v>
      </c>
      <c r="BO586" s="17"/>
      <c r="BP586" s="17">
        <v>5.2482289701574598E-2</v>
      </c>
      <c r="BQ586" s="17">
        <v>5.6203481522081697E-2</v>
      </c>
      <c r="BR586" s="17"/>
      <c r="BS586" s="17">
        <v>0.112269868563089</v>
      </c>
      <c r="BT586" s="17">
        <v>6.3539609635848801E-2</v>
      </c>
      <c r="BU586" s="17">
        <v>4.6937893500801298E-2</v>
      </c>
      <c r="BV586" s="17">
        <v>3.5218728264413697E-2</v>
      </c>
      <c r="BW586" s="17"/>
      <c r="BX586" s="17">
        <v>4.7075343648407299E-2</v>
      </c>
      <c r="BY586" s="17">
        <v>4.7413661875906399E-2</v>
      </c>
      <c r="BZ586" s="17">
        <v>5.5299652394042997E-2</v>
      </c>
      <c r="CA586" s="17"/>
      <c r="CB586" s="17">
        <v>1.8529316222167899E-2</v>
      </c>
      <c r="CC586" s="17">
        <v>2.8674833241051401E-2</v>
      </c>
      <c r="CD586" s="17">
        <v>4.7001676756807604E-3</v>
      </c>
      <c r="CE586" s="17">
        <v>2.7006212208552101E-2</v>
      </c>
      <c r="CF586" s="17">
        <v>0.178166950427986</v>
      </c>
      <c r="CG586" s="17">
        <v>0.12702867941332899</v>
      </c>
      <c r="CH586" s="17"/>
      <c r="CI586" s="17">
        <v>3.9644291757130398E-2</v>
      </c>
      <c r="CJ586" s="17">
        <v>6.1676256826039701E-2</v>
      </c>
      <c r="CK586" s="17">
        <v>6.2972657013981997E-2</v>
      </c>
      <c r="CL586" s="17">
        <v>5.0679608100537399E-2</v>
      </c>
    </row>
    <row r="587" spans="2:90" x14ac:dyDescent="0.35">
      <c r="B587" t="s">
        <v>330</v>
      </c>
      <c r="C587" s="17">
        <v>0.113890018788215</v>
      </c>
      <c r="D587" s="17">
        <v>0.130130252458734</v>
      </c>
      <c r="E587" s="17">
        <v>9.5441939317390007E-2</v>
      </c>
      <c r="F587" s="17"/>
      <c r="G587" s="17">
        <v>0.10049978236773199</v>
      </c>
      <c r="H587" s="17">
        <v>9.3824447098432601E-2</v>
      </c>
      <c r="I587" s="17">
        <v>0.153858118537674</v>
      </c>
      <c r="J587" s="17">
        <v>0.108992263245085</v>
      </c>
      <c r="K587" s="17">
        <v>0.12408095650575</v>
      </c>
      <c r="L587" s="17">
        <v>9.1353812574347604E-2</v>
      </c>
      <c r="M587" s="17">
        <v>0.10633293740743401</v>
      </c>
      <c r="N587" s="17">
        <v>0.119195392399468</v>
      </c>
      <c r="O587" s="17">
        <v>0.12731071157847201</v>
      </c>
      <c r="P587" s="17"/>
      <c r="Q587" s="17">
        <v>0.109305896190457</v>
      </c>
      <c r="R587" s="17">
        <v>0.146766686763556</v>
      </c>
      <c r="S587" s="17">
        <v>0.14281023114768401</v>
      </c>
      <c r="T587" s="17">
        <v>0.112566256130117</v>
      </c>
      <c r="U587" s="17"/>
      <c r="V587" s="17">
        <v>0.126766770320278</v>
      </c>
      <c r="W587" s="17">
        <v>8.7457148536233403E-2</v>
      </c>
      <c r="X587" s="17">
        <v>0.127587560010717</v>
      </c>
      <c r="Y587" s="17">
        <v>0.137162386944054</v>
      </c>
      <c r="Z587" s="17">
        <v>0.12933334562368901</v>
      </c>
      <c r="AA587" s="17">
        <v>8.7236949072316203E-2</v>
      </c>
      <c r="AB587" s="17">
        <v>0.121276828648383</v>
      </c>
      <c r="AC587" s="17">
        <v>8.3475317807659294E-2</v>
      </c>
      <c r="AD587" s="17">
        <v>0.116290760315562</v>
      </c>
      <c r="AE587" s="17"/>
      <c r="AF587" s="17">
        <v>9.7213373650000295E-2</v>
      </c>
      <c r="AG587" s="17">
        <v>0.116058290316322</v>
      </c>
      <c r="AH587" s="17">
        <v>0.14962432351351601</v>
      </c>
      <c r="AI587" s="17">
        <v>4.11641921446807E-2</v>
      </c>
      <c r="AJ587" s="17">
        <v>0.122945457423365</v>
      </c>
      <c r="AK587" s="17">
        <v>0.119252873895924</v>
      </c>
      <c r="AL587" s="17"/>
      <c r="AM587" s="17">
        <v>7.9046336882405602E-2</v>
      </c>
      <c r="AN587" s="17">
        <v>0.121846122629896</v>
      </c>
      <c r="AO587" s="17">
        <v>0.108917345210416</v>
      </c>
      <c r="AP587" s="17">
        <v>9.8420339438857599E-2</v>
      </c>
      <c r="AQ587" s="17">
        <v>0.105532140606431</v>
      </c>
      <c r="AR587" s="17">
        <v>0.195528858795991</v>
      </c>
      <c r="AS587" s="17">
        <v>8.0036275313994903E-2</v>
      </c>
      <c r="AT587" s="17">
        <v>0.12574623461972001</v>
      </c>
      <c r="AU587" s="17">
        <v>0.13023105851883701</v>
      </c>
      <c r="AV587" s="17">
        <v>0.12905542340093101</v>
      </c>
      <c r="AW587" s="17">
        <v>0.111209109569468</v>
      </c>
      <c r="AX587" s="17">
        <v>0.108046881850156</v>
      </c>
      <c r="AY587" s="17">
        <v>0.103285593052691</v>
      </c>
      <c r="AZ587" s="17">
        <v>7.1372415822351903E-2</v>
      </c>
      <c r="BA587" s="17">
        <v>0.120710989428086</v>
      </c>
      <c r="BB587" s="17">
        <v>0.155856980421955</v>
      </c>
      <c r="BC587" s="17"/>
      <c r="BD587" s="17">
        <v>0.13631489293693499</v>
      </c>
      <c r="BE587" s="17">
        <v>0.114653733724634</v>
      </c>
      <c r="BF587" s="17">
        <v>9.3651478677638705E-2</v>
      </c>
      <c r="BG587" s="17"/>
      <c r="BH587" s="17">
        <v>0.10265553256358401</v>
      </c>
      <c r="BI587" s="17">
        <v>0.16333452188139999</v>
      </c>
      <c r="BJ587" s="17">
        <v>0.14071331549701699</v>
      </c>
      <c r="BK587" s="17"/>
      <c r="BL587" s="17">
        <v>0.13230837545299601</v>
      </c>
      <c r="BM587" s="17">
        <v>0.106554100206761</v>
      </c>
      <c r="BN587" s="17">
        <v>0.135045839149872</v>
      </c>
      <c r="BO587" s="17"/>
      <c r="BP587" s="17">
        <v>0.105570224192677</v>
      </c>
      <c r="BQ587" s="17">
        <v>0.106142964438833</v>
      </c>
      <c r="BR587" s="17"/>
      <c r="BS587" s="17">
        <v>0.145266018252697</v>
      </c>
      <c r="BT587" s="17">
        <v>0.14305873501395799</v>
      </c>
      <c r="BU587" s="17">
        <v>0.13544006639477299</v>
      </c>
      <c r="BV587" s="17">
        <v>7.8232582427639002E-2</v>
      </c>
      <c r="BW587" s="17"/>
      <c r="BX587" s="17">
        <v>0.112934538641476</v>
      </c>
      <c r="BY587" s="17">
        <v>0.153246578914394</v>
      </c>
      <c r="BZ587" s="17">
        <v>0.111566203284941</v>
      </c>
      <c r="CA587" s="17"/>
      <c r="CB587" s="17">
        <v>7.3477904523104001E-2</v>
      </c>
      <c r="CC587" s="17">
        <v>7.3629833903374103E-2</v>
      </c>
      <c r="CD587" s="17">
        <v>4.0851410411392598E-2</v>
      </c>
      <c r="CE587" s="17">
        <v>9.5068616066143197E-2</v>
      </c>
      <c r="CF587" s="17">
        <v>0.20354431581743701</v>
      </c>
      <c r="CG587" s="17">
        <v>0.26380881502025799</v>
      </c>
      <c r="CH587" s="17"/>
      <c r="CI587" s="17">
        <v>0.11502615582475401</v>
      </c>
      <c r="CJ587" s="17">
        <v>0.122178240229667</v>
      </c>
      <c r="CK587" s="17">
        <v>0.144356780959846</v>
      </c>
      <c r="CL587" s="17">
        <v>0.100637573068041</v>
      </c>
    </row>
    <row r="588" spans="2:90" x14ac:dyDescent="0.35">
      <c r="B588" t="s">
        <v>331</v>
      </c>
      <c r="C588" s="17">
        <v>0.16512640779026899</v>
      </c>
      <c r="D588" s="17">
        <v>0.19030907166694599</v>
      </c>
      <c r="E588" s="17">
        <v>0.13872994966008101</v>
      </c>
      <c r="F588" s="17"/>
      <c r="G588" s="17">
        <v>8.2980409851662898E-2</v>
      </c>
      <c r="H588" s="17">
        <v>0.169891277920384</v>
      </c>
      <c r="I588" s="17">
        <v>0.127884422202314</v>
      </c>
      <c r="J588" s="17">
        <v>0.174504500512736</v>
      </c>
      <c r="K588" s="17">
        <v>0.150101316047003</v>
      </c>
      <c r="L588" s="17">
        <v>0.19130445311928099</v>
      </c>
      <c r="M588" s="17">
        <v>0.18569042010259901</v>
      </c>
      <c r="N588" s="17">
        <v>0.16719805964513099</v>
      </c>
      <c r="O588" s="17">
        <v>0.22565324309208701</v>
      </c>
      <c r="P588" s="17"/>
      <c r="Q588" s="17">
        <v>0.164158203866797</v>
      </c>
      <c r="R588" s="17">
        <v>0.18607572080380599</v>
      </c>
      <c r="S588" s="17">
        <v>0.17160963673944099</v>
      </c>
      <c r="T588" s="17">
        <v>0.16269129127135301</v>
      </c>
      <c r="U588" s="17"/>
      <c r="V588" s="17">
        <v>0.16064505475752999</v>
      </c>
      <c r="W588" s="17">
        <v>0.17773265544332201</v>
      </c>
      <c r="X588" s="17">
        <v>0.17889304718169599</v>
      </c>
      <c r="Y588" s="17">
        <v>0.17799383043886799</v>
      </c>
      <c r="Z588" s="17">
        <v>0.18001740398899099</v>
      </c>
      <c r="AA588" s="17">
        <v>0.189602829207454</v>
      </c>
      <c r="AB588" s="17">
        <v>0.14679199797403</v>
      </c>
      <c r="AC588" s="17">
        <v>0.13947827090787601</v>
      </c>
      <c r="AD588" s="17">
        <v>0.12831299672660801</v>
      </c>
      <c r="AE588" s="17"/>
      <c r="AF588" s="17">
        <v>0.16329869759886001</v>
      </c>
      <c r="AG588" s="17">
        <v>0.19016253276853401</v>
      </c>
      <c r="AH588" s="17">
        <v>0.124435072098492</v>
      </c>
      <c r="AI588" s="17">
        <v>0.124489375486765</v>
      </c>
      <c r="AJ588" s="17">
        <v>0.147064408663062</v>
      </c>
      <c r="AK588" s="17">
        <v>0.18060904303366401</v>
      </c>
      <c r="AL588" s="17"/>
      <c r="AM588" s="17">
        <v>0.196151012012275</v>
      </c>
      <c r="AN588" s="17">
        <v>0.13892829615278099</v>
      </c>
      <c r="AO588" s="17">
        <v>0.196155919753493</v>
      </c>
      <c r="AP588" s="17">
        <v>0.144719970188567</v>
      </c>
      <c r="AQ588" s="17">
        <v>0.20214006067035101</v>
      </c>
      <c r="AR588" s="17">
        <v>0.152982218729698</v>
      </c>
      <c r="AS588" s="17">
        <v>0.19209874379658301</v>
      </c>
      <c r="AT588" s="17">
        <v>0.17684557038489601</v>
      </c>
      <c r="AU588" s="17">
        <v>0.14259168542280801</v>
      </c>
      <c r="AV588" s="17">
        <v>0.158952623566226</v>
      </c>
      <c r="AW588" s="17">
        <v>0.20011658290756701</v>
      </c>
      <c r="AX588" s="17">
        <v>0.156746671648366</v>
      </c>
      <c r="AY588" s="17">
        <v>0.19042326785482</v>
      </c>
      <c r="AZ588" s="17">
        <v>0.15045441413556901</v>
      </c>
      <c r="BA588" s="17">
        <v>0.27412060410651501</v>
      </c>
      <c r="BB588" s="17">
        <v>0.116540412270505</v>
      </c>
      <c r="BC588" s="17"/>
      <c r="BD588" s="17">
        <v>0.17915607312874901</v>
      </c>
      <c r="BE588" s="17">
        <v>0.155728130631481</v>
      </c>
      <c r="BF588" s="17">
        <v>0.16430048448499401</v>
      </c>
      <c r="BG588" s="17"/>
      <c r="BH588" s="17">
        <v>0.15087193543625199</v>
      </c>
      <c r="BI588" s="17">
        <v>0.193592156544733</v>
      </c>
      <c r="BJ588" s="17">
        <v>0.21369439526516801</v>
      </c>
      <c r="BK588" s="17"/>
      <c r="BL588" s="17">
        <v>0.21158642803991801</v>
      </c>
      <c r="BM588" s="17">
        <v>0.20451611177620299</v>
      </c>
      <c r="BN588" s="17">
        <v>0.19307213330794801</v>
      </c>
      <c r="BO588" s="17"/>
      <c r="BP588" s="17">
        <v>0.18920807788684499</v>
      </c>
      <c r="BQ588" s="17">
        <v>0.158908577848664</v>
      </c>
      <c r="BR588" s="17"/>
      <c r="BS588" s="17">
        <v>0.17601521362865299</v>
      </c>
      <c r="BT588" s="17">
        <v>0.21204135066865001</v>
      </c>
      <c r="BU588" s="17">
        <v>0.23236608251068999</v>
      </c>
      <c r="BV588" s="17">
        <v>0.101153642315838</v>
      </c>
      <c r="BW588" s="17"/>
      <c r="BX588" s="17">
        <v>0.202899367912006</v>
      </c>
      <c r="BY588" s="17">
        <v>0.19946116489216401</v>
      </c>
      <c r="BZ588" s="17">
        <v>0.15927441575861701</v>
      </c>
      <c r="CA588" s="17"/>
      <c r="CB588" s="17">
        <v>0.160093119222189</v>
      </c>
      <c r="CC588" s="17">
        <v>8.4896693160060197E-2</v>
      </c>
      <c r="CD588" s="17">
        <v>0.11608262597602</v>
      </c>
      <c r="CE588" s="17">
        <v>0.15113690544757799</v>
      </c>
      <c r="CF588" s="17">
        <v>0.26063309408964502</v>
      </c>
      <c r="CG588" s="17">
        <v>0.27358204368705802</v>
      </c>
      <c r="CH588" s="17"/>
      <c r="CI588" s="17">
        <v>0.19351004895386301</v>
      </c>
      <c r="CJ588" s="17">
        <v>0.166384681948236</v>
      </c>
      <c r="CK588" s="17">
        <v>0.20736708107808499</v>
      </c>
      <c r="CL588" s="17">
        <v>0.14677328473113899</v>
      </c>
    </row>
    <row r="589" spans="2:90" x14ac:dyDescent="0.35">
      <c r="B589" t="s">
        <v>332</v>
      </c>
      <c r="C589" s="17">
        <v>0.62518169311296201</v>
      </c>
      <c r="D589" s="17">
        <v>0.56602431648356299</v>
      </c>
      <c r="E589" s="17">
        <v>0.68757216155967904</v>
      </c>
      <c r="F589" s="17"/>
      <c r="G589" s="17">
        <v>0.72956592576246704</v>
      </c>
      <c r="H589" s="17">
        <v>0.66122683445486097</v>
      </c>
      <c r="I589" s="17">
        <v>0.61865145796547805</v>
      </c>
      <c r="J589" s="17">
        <v>0.63755307385672799</v>
      </c>
      <c r="K589" s="17">
        <v>0.64223796336705996</v>
      </c>
      <c r="L589" s="17">
        <v>0.62586388991645803</v>
      </c>
      <c r="M589" s="17">
        <v>0.60355186731397503</v>
      </c>
      <c r="N589" s="17">
        <v>0.59039883242484403</v>
      </c>
      <c r="O589" s="17">
        <v>0.53307373037232797</v>
      </c>
      <c r="P589" s="17"/>
      <c r="Q589" s="17">
        <v>0.61664225004180195</v>
      </c>
      <c r="R589" s="17">
        <v>0.54059948803664104</v>
      </c>
      <c r="S589" s="17">
        <v>0.557617292019009</v>
      </c>
      <c r="T589" s="17">
        <v>0.63555197960214105</v>
      </c>
      <c r="U589" s="17"/>
      <c r="V589" s="17">
        <v>0.57121131113708401</v>
      </c>
      <c r="W589" s="17">
        <v>0.68410668225337101</v>
      </c>
      <c r="X589" s="17">
        <v>0.61227585122345496</v>
      </c>
      <c r="Y589" s="17">
        <v>0.60222182660229695</v>
      </c>
      <c r="Z589" s="17">
        <v>0.59673055432252498</v>
      </c>
      <c r="AA589" s="17">
        <v>0.59609613106328296</v>
      </c>
      <c r="AB589" s="17">
        <v>0.65047588189000305</v>
      </c>
      <c r="AC589" s="17">
        <v>0.68648384108743998</v>
      </c>
      <c r="AD589" s="17">
        <v>0.653679194796282</v>
      </c>
      <c r="AE589" s="17"/>
      <c r="AF589" s="17">
        <v>0.652678543444288</v>
      </c>
      <c r="AG589" s="17">
        <v>0.58981463821792901</v>
      </c>
      <c r="AH589" s="17">
        <v>0.64550916602069597</v>
      </c>
      <c r="AI589" s="17">
        <v>0.80581901368139797</v>
      </c>
      <c r="AJ589" s="17">
        <v>0.63926620514664501</v>
      </c>
      <c r="AK589" s="17">
        <v>0.58583010503897903</v>
      </c>
      <c r="AL589" s="17"/>
      <c r="AM589" s="17">
        <v>0.57042079569697501</v>
      </c>
      <c r="AN589" s="17">
        <v>0.64603598221699599</v>
      </c>
      <c r="AO589" s="17">
        <v>0.56399858525073998</v>
      </c>
      <c r="AP589" s="17">
        <v>0.59049579345513303</v>
      </c>
      <c r="AQ589" s="17">
        <v>0.632261309824525</v>
      </c>
      <c r="AR589" s="17">
        <v>0.56366167218030605</v>
      </c>
      <c r="AS589" s="17">
        <v>0.62004434156315802</v>
      </c>
      <c r="AT589" s="17">
        <v>0.65006199647686103</v>
      </c>
      <c r="AU589" s="17">
        <v>0.65441274425999596</v>
      </c>
      <c r="AV589" s="17">
        <v>0.60060142980192699</v>
      </c>
      <c r="AW589" s="17">
        <v>0.57066740887727796</v>
      </c>
      <c r="AX589" s="17">
        <v>0.62894093862026801</v>
      </c>
      <c r="AY589" s="17">
        <v>0.61715224063638596</v>
      </c>
      <c r="AZ589" s="17">
        <v>0.65326274216128999</v>
      </c>
      <c r="BA589" s="17">
        <v>0.44039077358011403</v>
      </c>
      <c r="BB589" s="17">
        <v>0.66940165739713697</v>
      </c>
      <c r="BC589" s="17"/>
      <c r="BD589" s="17">
        <v>0.59786704997564499</v>
      </c>
      <c r="BE589" s="17">
        <v>0.63971935479932696</v>
      </c>
      <c r="BF589" s="17">
        <v>0.639631615398354</v>
      </c>
      <c r="BG589" s="17"/>
      <c r="BH589" s="17">
        <v>0.66342338646978105</v>
      </c>
      <c r="BI589" s="17">
        <v>0.52004560218031104</v>
      </c>
      <c r="BJ589" s="17">
        <v>0.54840488500874596</v>
      </c>
      <c r="BK589" s="17"/>
      <c r="BL589" s="17">
        <v>0.53652691769497496</v>
      </c>
      <c r="BM589" s="17">
        <v>0.58720350704027402</v>
      </c>
      <c r="BN589" s="17">
        <v>0.589801909396233</v>
      </c>
      <c r="BO589" s="17"/>
      <c r="BP589" s="17">
        <v>0.61942871542211597</v>
      </c>
      <c r="BQ589" s="17">
        <v>0.62899141789073598</v>
      </c>
      <c r="BR589" s="17"/>
      <c r="BS589" s="17">
        <v>0.54655941238365402</v>
      </c>
      <c r="BT589" s="17">
        <v>0.55947075456559203</v>
      </c>
      <c r="BU589" s="17">
        <v>0.56202493687518795</v>
      </c>
      <c r="BV589" s="17">
        <v>0.76073167522602403</v>
      </c>
      <c r="BW589" s="17"/>
      <c r="BX589" s="17">
        <v>0.59449986699408497</v>
      </c>
      <c r="BY589" s="17">
        <v>0.58748920007863303</v>
      </c>
      <c r="BZ589" s="17">
        <v>0.63053751120072898</v>
      </c>
      <c r="CA589" s="17"/>
      <c r="CB589" s="17">
        <v>0.71780380029838797</v>
      </c>
      <c r="CC589" s="17">
        <v>0.80081908034223903</v>
      </c>
      <c r="CD589" s="17">
        <v>0.83355939985369798</v>
      </c>
      <c r="CE589" s="17">
        <v>0.71015247352857802</v>
      </c>
      <c r="CF589" s="17">
        <v>0.313141513148675</v>
      </c>
      <c r="CG589" s="17">
        <v>0.165730717173111</v>
      </c>
      <c r="CH589" s="17"/>
      <c r="CI589" s="17">
        <v>0.60824447417605898</v>
      </c>
      <c r="CJ589" s="17">
        <v>0.62793355066207601</v>
      </c>
      <c r="CK589" s="17">
        <v>0.45824632203012899</v>
      </c>
      <c r="CL589" s="17">
        <v>0.67179152864626002</v>
      </c>
    </row>
    <row r="590" spans="2:90" x14ac:dyDescent="0.35">
      <c r="B590" t="s">
        <v>150</v>
      </c>
      <c r="C590" s="17">
        <v>4.1621870697517799E-2</v>
      </c>
      <c r="D590" s="17">
        <v>4.2378104649973297E-2</v>
      </c>
      <c r="E590" s="17">
        <v>4.1641543382916597E-2</v>
      </c>
      <c r="F590" s="17"/>
      <c r="G590" s="17">
        <v>3.9869722888341098E-2</v>
      </c>
      <c r="H590" s="17">
        <v>2.3937692832192301E-2</v>
      </c>
      <c r="I590" s="17">
        <v>4.4849622633205702E-2</v>
      </c>
      <c r="J590" s="17">
        <v>3.2578228156917598E-2</v>
      </c>
      <c r="K590" s="17">
        <v>4.4218569582083797E-2</v>
      </c>
      <c r="L590" s="17">
        <v>4.4970950360526001E-2</v>
      </c>
      <c r="M590" s="17">
        <v>4.4500530370841299E-2</v>
      </c>
      <c r="N590" s="17">
        <v>6.1533748044061198E-2</v>
      </c>
      <c r="O590" s="17">
        <v>3.6600377664672099E-2</v>
      </c>
      <c r="P590" s="17"/>
      <c r="Q590" s="17">
        <v>5.2284548870515299E-2</v>
      </c>
      <c r="R590" s="17">
        <v>5.1374971023333202E-2</v>
      </c>
      <c r="S590" s="17">
        <v>4.8251078985311502E-2</v>
      </c>
      <c r="T590" s="17">
        <v>3.7921799392813899E-2</v>
      </c>
      <c r="U590" s="17"/>
      <c r="V590" s="17">
        <v>6.3418920363273706E-2</v>
      </c>
      <c r="W590" s="17">
        <v>2.31711378530252E-2</v>
      </c>
      <c r="X590" s="17">
        <v>4.72579332704849E-2</v>
      </c>
      <c r="Y590" s="17">
        <v>3.65005621408072E-2</v>
      </c>
      <c r="Z590" s="17">
        <v>2.98554210069206E-2</v>
      </c>
      <c r="AA590" s="17">
        <v>6.3498950131908899E-2</v>
      </c>
      <c r="AB590" s="17">
        <v>2.8055072820133201E-2</v>
      </c>
      <c r="AC590" s="17">
        <v>3.5870933758544603E-2</v>
      </c>
      <c r="AD590" s="17">
        <v>3.8501433642010099E-2</v>
      </c>
      <c r="AE590" s="17"/>
      <c r="AF590" s="17">
        <v>4.6628833637852501E-2</v>
      </c>
      <c r="AG590" s="17">
        <v>4.7837604704105301E-2</v>
      </c>
      <c r="AH590" s="17">
        <v>3.4381973161315998E-2</v>
      </c>
      <c r="AI590" s="17">
        <v>2.85274186871559E-2</v>
      </c>
      <c r="AJ590" s="17">
        <v>3.0434462358105301E-2</v>
      </c>
      <c r="AK590" s="17">
        <v>4.5497677988636798E-2</v>
      </c>
      <c r="AL590" s="17"/>
      <c r="AM590" s="17">
        <v>9.4762567103748696E-2</v>
      </c>
      <c r="AN590" s="17">
        <v>5.2281036719910301E-2</v>
      </c>
      <c r="AO590" s="17">
        <v>7.6460217493565297E-2</v>
      </c>
      <c r="AP590" s="17">
        <v>0.10678828727864501</v>
      </c>
      <c r="AQ590" s="17">
        <v>2.5446832475695201E-2</v>
      </c>
      <c r="AR590" s="17">
        <v>3.2066370892821702E-2</v>
      </c>
      <c r="AS590" s="17">
        <v>2.9355032203961601E-2</v>
      </c>
      <c r="AT590" s="17">
        <v>1.9965204702027398E-2</v>
      </c>
      <c r="AU590" s="17">
        <v>2.3405076092108699E-2</v>
      </c>
      <c r="AV590" s="17">
        <v>2.3957719956350199E-2</v>
      </c>
      <c r="AW590" s="17">
        <v>2.4204138398425001E-2</v>
      </c>
      <c r="AX590" s="17">
        <v>2.1074333941726801E-2</v>
      </c>
      <c r="AY590" s="17">
        <v>1.09970674408189E-2</v>
      </c>
      <c r="AZ590" s="17">
        <v>2.6557389142077201E-2</v>
      </c>
      <c r="BA590" s="17">
        <v>6.2944532524775207E-2</v>
      </c>
      <c r="BB590" s="17">
        <v>1.78345790963476E-2</v>
      </c>
      <c r="BC590" s="17"/>
      <c r="BD590" s="17">
        <v>3.0159211887932601E-2</v>
      </c>
      <c r="BE590" s="17">
        <v>3.23124286886061E-2</v>
      </c>
      <c r="BF590" s="17">
        <v>5.2756535419918003E-2</v>
      </c>
      <c r="BG590" s="17"/>
      <c r="BH590" s="17">
        <v>3.5970154057319202E-2</v>
      </c>
      <c r="BI590" s="17">
        <v>3.7308014311055501E-2</v>
      </c>
      <c r="BJ590" s="17">
        <v>2.5304483122387901E-2</v>
      </c>
      <c r="BK590" s="17"/>
      <c r="BL590" s="17">
        <v>4.4658342078407902E-2</v>
      </c>
      <c r="BM590" s="17">
        <v>2.47411580051294E-2</v>
      </c>
      <c r="BN590" s="17">
        <v>2.8693262387587199E-2</v>
      </c>
      <c r="BO590" s="17"/>
      <c r="BP590" s="17">
        <v>3.3310692796787E-2</v>
      </c>
      <c r="BQ590" s="17">
        <v>4.9753558299685197E-2</v>
      </c>
      <c r="BR590" s="17"/>
      <c r="BS590" s="17">
        <v>1.9889487171905602E-2</v>
      </c>
      <c r="BT590" s="17">
        <v>2.1889550115950701E-2</v>
      </c>
      <c r="BU590" s="17">
        <v>2.3231020718547501E-2</v>
      </c>
      <c r="BV590" s="17">
        <v>2.4663371766085199E-2</v>
      </c>
      <c r="BW590" s="17"/>
      <c r="BX590" s="17">
        <v>4.2590882804026099E-2</v>
      </c>
      <c r="BY590" s="17">
        <v>1.2389394238902399E-2</v>
      </c>
      <c r="BZ590" s="17">
        <v>4.3322217361669503E-2</v>
      </c>
      <c r="CA590" s="17"/>
      <c r="CB590" s="17">
        <v>3.0095859734151201E-2</v>
      </c>
      <c r="CC590" s="17">
        <v>1.19795593532756E-2</v>
      </c>
      <c r="CD590" s="17">
        <v>4.8063960832086501E-3</v>
      </c>
      <c r="CE590" s="17">
        <v>1.66357927491484E-2</v>
      </c>
      <c r="CF590" s="17">
        <v>4.4514126516256303E-2</v>
      </c>
      <c r="CG590" s="17">
        <v>0.169849744706244</v>
      </c>
      <c r="CH590" s="17"/>
      <c r="CI590" s="17">
        <v>4.3575029288194199E-2</v>
      </c>
      <c r="CJ590" s="17">
        <v>2.18272703339807E-2</v>
      </c>
      <c r="CK590" s="17">
        <v>0.12705715891795799</v>
      </c>
      <c r="CL590" s="17">
        <v>3.0118005454022202E-2</v>
      </c>
    </row>
    <row r="591" spans="2:90" x14ac:dyDescent="0.35"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</row>
    <row r="592" spans="2:90" x14ac:dyDescent="0.35">
      <c r="B592" s="6" t="s">
        <v>344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</row>
    <row r="593" spans="2:90" x14ac:dyDescent="0.35">
      <c r="B593" s="24" t="s">
        <v>130</v>
      </c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</row>
    <row r="594" spans="2:90" x14ac:dyDescent="0.35">
      <c r="B594" t="s">
        <v>329</v>
      </c>
      <c r="C594" s="17">
        <v>0.12030325462961</v>
      </c>
      <c r="D594" s="17">
        <v>0.114038467987224</v>
      </c>
      <c r="E594" s="17">
        <v>0.12796378573339301</v>
      </c>
      <c r="F594" s="17"/>
      <c r="G594" s="17">
        <v>0.117193187724789</v>
      </c>
      <c r="H594" s="17">
        <v>8.6670818695638405E-2</v>
      </c>
      <c r="I594" s="17">
        <v>0.12021876775367001</v>
      </c>
      <c r="J594" s="17">
        <v>0.13717800867393601</v>
      </c>
      <c r="K594" s="17">
        <v>0.11849403626261799</v>
      </c>
      <c r="L594" s="17">
        <v>9.1219427850501897E-2</v>
      </c>
      <c r="M594" s="17">
        <v>0.176039367005387</v>
      </c>
      <c r="N594" s="17">
        <v>8.8043941597571396E-2</v>
      </c>
      <c r="O594" s="17">
        <v>0.14524383358347101</v>
      </c>
      <c r="P594" s="17"/>
      <c r="Q594" s="17">
        <v>0.105044812756533</v>
      </c>
      <c r="R594" s="17">
        <v>0.137165837365785</v>
      </c>
      <c r="S594" s="17">
        <v>0.119413025886284</v>
      </c>
      <c r="T594" s="17">
        <v>0.12224158733186</v>
      </c>
      <c r="U594" s="17"/>
      <c r="V594" s="17">
        <v>0.142227027442686</v>
      </c>
      <c r="W594" s="17">
        <v>0.111230722568222</v>
      </c>
      <c r="X594" s="17">
        <v>0.10938226798025</v>
      </c>
      <c r="Y594" s="17">
        <v>0.13609170331943499</v>
      </c>
      <c r="Z594" s="17">
        <v>0.102467918939899</v>
      </c>
      <c r="AA594" s="17">
        <v>0.102997033458786</v>
      </c>
      <c r="AB594" s="17">
        <v>9.1296408550547506E-2</v>
      </c>
      <c r="AC594" s="17">
        <v>0.132675505697889</v>
      </c>
      <c r="AD594" s="17">
        <v>0.143556151442293</v>
      </c>
      <c r="AE594" s="17"/>
      <c r="AF594" s="17">
        <v>9.8793391683311402E-2</v>
      </c>
      <c r="AG594" s="17">
        <v>0.14797641128184599</v>
      </c>
      <c r="AH594" s="17">
        <v>0.10360828023947</v>
      </c>
      <c r="AI594" s="17">
        <v>0.130291541750062</v>
      </c>
      <c r="AJ594" s="17">
        <v>9.3557201877215904E-2</v>
      </c>
      <c r="AK594" s="17">
        <v>0.13901194883326201</v>
      </c>
      <c r="AL594" s="17"/>
      <c r="AM594" s="17">
        <v>9.7230980775639506E-2</v>
      </c>
      <c r="AN594" s="17">
        <v>0.114035631083811</v>
      </c>
      <c r="AO594" s="17">
        <v>0.110681877432337</v>
      </c>
      <c r="AP594" s="17">
        <v>8.75161128965386E-2</v>
      </c>
      <c r="AQ594" s="17">
        <v>9.3773243335505699E-2</v>
      </c>
      <c r="AR594" s="17">
        <v>0.16786643053881001</v>
      </c>
      <c r="AS594" s="17">
        <v>0.121590129354593</v>
      </c>
      <c r="AT594" s="17">
        <v>0.13529451847134599</v>
      </c>
      <c r="AU594" s="17">
        <v>9.7899316672606304E-2</v>
      </c>
      <c r="AV594" s="17">
        <v>0.136852887787345</v>
      </c>
      <c r="AW594" s="17">
        <v>0.15552485617516901</v>
      </c>
      <c r="AX594" s="17">
        <v>0.140702065437569</v>
      </c>
      <c r="AY594" s="17">
        <v>0.146775328472493</v>
      </c>
      <c r="AZ594" s="17">
        <v>0.21858650691380299</v>
      </c>
      <c r="BA594" s="17">
        <v>0.156195835168041</v>
      </c>
      <c r="BB594" s="17">
        <v>0.12427308016118301</v>
      </c>
      <c r="BC594" s="17"/>
      <c r="BD594" s="17">
        <v>0.130476434567041</v>
      </c>
      <c r="BE594" s="17">
        <v>0.11290528865912799</v>
      </c>
      <c r="BF594" s="17">
        <v>0.119286469025964</v>
      </c>
      <c r="BG594" s="17"/>
      <c r="BH594" s="17">
        <v>0.11464630112265201</v>
      </c>
      <c r="BI594" s="17">
        <v>0.153659760859883</v>
      </c>
      <c r="BJ594" s="17">
        <v>0.135378643101292</v>
      </c>
      <c r="BK594" s="17"/>
      <c r="BL594" s="17">
        <v>0.171796153358311</v>
      </c>
      <c r="BM594" s="17">
        <v>0.16874279708682499</v>
      </c>
      <c r="BN594" s="17">
        <v>0.127056749901722</v>
      </c>
      <c r="BO594" s="17"/>
      <c r="BP594" s="17">
        <v>0.124689910930167</v>
      </c>
      <c r="BQ594" s="17">
        <v>0.11492762859975</v>
      </c>
      <c r="BR594" s="17"/>
      <c r="BS594" s="17">
        <v>0.17655914453219301</v>
      </c>
      <c r="BT594" s="17">
        <v>0.133511315987831</v>
      </c>
      <c r="BU594" s="17">
        <v>0.105985357276241</v>
      </c>
      <c r="BV594" s="17">
        <v>0.105280393723339</v>
      </c>
      <c r="BW594" s="17"/>
      <c r="BX594" s="17">
        <v>0.119361847228943</v>
      </c>
      <c r="BY594" s="17">
        <v>0.15103281062892501</v>
      </c>
      <c r="BZ594" s="17">
        <v>0.11850817718223899</v>
      </c>
      <c r="CA594" s="17"/>
      <c r="CB594" s="17">
        <v>7.5102553493405597E-2</v>
      </c>
      <c r="CC594" s="17">
        <v>5.7696987609245597E-2</v>
      </c>
      <c r="CD594" s="17">
        <v>2.40119891778382E-2</v>
      </c>
      <c r="CE594" s="17">
        <v>0.19637570831638501</v>
      </c>
      <c r="CF594" s="17">
        <v>0.32743550031366297</v>
      </c>
      <c r="CG594" s="17">
        <v>0.13343027151856501</v>
      </c>
      <c r="CH594" s="17"/>
      <c r="CI594" s="17">
        <v>0.12997599689306599</v>
      </c>
      <c r="CJ594" s="17">
        <v>0.15048642905005499</v>
      </c>
      <c r="CK594" s="17">
        <v>5.2172584969845302E-2</v>
      </c>
      <c r="CL594" s="17">
        <v>0.118465893736828</v>
      </c>
    </row>
    <row r="595" spans="2:90" x14ac:dyDescent="0.35">
      <c r="B595" t="s">
        <v>330</v>
      </c>
      <c r="C595" s="17">
        <v>0.18605370850478001</v>
      </c>
      <c r="D595" s="17">
        <v>0.18479287210331899</v>
      </c>
      <c r="E595" s="17">
        <v>0.18652981810674099</v>
      </c>
      <c r="F595" s="17"/>
      <c r="G595" s="17">
        <v>0.13666105503833301</v>
      </c>
      <c r="H595" s="17">
        <v>0.19968888276680499</v>
      </c>
      <c r="I595" s="17">
        <v>0.19543487566561099</v>
      </c>
      <c r="J595" s="17">
        <v>0.20250481455776201</v>
      </c>
      <c r="K595" s="17">
        <v>0.19636398314913001</v>
      </c>
      <c r="L595" s="17">
        <v>0.18544540294308001</v>
      </c>
      <c r="M595" s="17">
        <v>0.160248953826445</v>
      </c>
      <c r="N595" s="17">
        <v>0.196658143964626</v>
      </c>
      <c r="O595" s="17">
        <v>0.20072489559325599</v>
      </c>
      <c r="P595" s="17"/>
      <c r="Q595" s="17">
        <v>0.19317235394643201</v>
      </c>
      <c r="R595" s="17">
        <v>0.19481105182999001</v>
      </c>
      <c r="S595" s="17">
        <v>0.24770229920089701</v>
      </c>
      <c r="T595" s="17">
        <v>0.17824024323003701</v>
      </c>
      <c r="U595" s="17"/>
      <c r="V595" s="17">
        <v>0.198240832223612</v>
      </c>
      <c r="W595" s="17">
        <v>0.205358600635758</v>
      </c>
      <c r="X595" s="17">
        <v>0.17431325817069901</v>
      </c>
      <c r="Y595" s="17">
        <v>0.19189493464103799</v>
      </c>
      <c r="Z595" s="17">
        <v>0.20407068810505399</v>
      </c>
      <c r="AA595" s="17">
        <v>0.184044526062559</v>
      </c>
      <c r="AB595" s="17">
        <v>0.19700118489982499</v>
      </c>
      <c r="AC595" s="17">
        <v>0.172164125480092</v>
      </c>
      <c r="AD595" s="17">
        <v>0.13880097401918201</v>
      </c>
      <c r="AE595" s="17"/>
      <c r="AF595" s="17">
        <v>0.17420837567813899</v>
      </c>
      <c r="AG595" s="17">
        <v>0.15857063859985701</v>
      </c>
      <c r="AH595" s="17">
        <v>0.173724580120654</v>
      </c>
      <c r="AI595" s="17">
        <v>0.157623973350037</v>
      </c>
      <c r="AJ595" s="17">
        <v>0.19417923313508301</v>
      </c>
      <c r="AK595" s="17">
        <v>0.212130837977037</v>
      </c>
      <c r="AL595" s="17"/>
      <c r="AM595" s="17">
        <v>0.16368033071854099</v>
      </c>
      <c r="AN595" s="17">
        <v>0.17846948204601301</v>
      </c>
      <c r="AO595" s="17">
        <v>0.16689523115535401</v>
      </c>
      <c r="AP595" s="17">
        <v>0.15750404930814499</v>
      </c>
      <c r="AQ595" s="17">
        <v>0.18133255901019699</v>
      </c>
      <c r="AR595" s="17">
        <v>0.22983149410783901</v>
      </c>
      <c r="AS595" s="17">
        <v>0.173266594704686</v>
      </c>
      <c r="AT595" s="17">
        <v>0.17587528121384099</v>
      </c>
      <c r="AU595" s="17">
        <v>0.20379216403351799</v>
      </c>
      <c r="AV595" s="17">
        <v>0.198452276055401</v>
      </c>
      <c r="AW595" s="17">
        <v>0.22125209609603899</v>
      </c>
      <c r="AX595" s="17">
        <v>0.13087069171791499</v>
      </c>
      <c r="AY595" s="17">
        <v>0.223825119172717</v>
      </c>
      <c r="AZ595" s="17">
        <v>0.16701960894953899</v>
      </c>
      <c r="BA595" s="17">
        <v>0.24446689362126001</v>
      </c>
      <c r="BB595" s="17">
        <v>0.24283650216469799</v>
      </c>
      <c r="BC595" s="17"/>
      <c r="BD595" s="17">
        <v>0.20272290488664499</v>
      </c>
      <c r="BE595" s="17">
        <v>0.18232534682040699</v>
      </c>
      <c r="BF595" s="17">
        <v>0.18026687691687099</v>
      </c>
      <c r="BG595" s="17"/>
      <c r="BH595" s="17">
        <v>0.19440982853406</v>
      </c>
      <c r="BI595" s="17">
        <v>0.201011939889886</v>
      </c>
      <c r="BJ595" s="17">
        <v>0.17969763997450799</v>
      </c>
      <c r="BK595" s="17"/>
      <c r="BL595" s="17">
        <v>0.18415685591939501</v>
      </c>
      <c r="BM595" s="17">
        <v>0.19803576185163699</v>
      </c>
      <c r="BN595" s="17">
        <v>0.18276441537223101</v>
      </c>
      <c r="BO595" s="17"/>
      <c r="BP595" s="17">
        <v>0.19426449475863899</v>
      </c>
      <c r="BQ595" s="17">
        <v>0.175632924000485</v>
      </c>
      <c r="BR595" s="17"/>
      <c r="BS595" s="17">
        <v>0.19336064645184201</v>
      </c>
      <c r="BT595" s="17">
        <v>0.24697587784556299</v>
      </c>
      <c r="BU595" s="17">
        <v>0.20936641947502899</v>
      </c>
      <c r="BV595" s="17">
        <v>0.14649430850936901</v>
      </c>
      <c r="BW595" s="17"/>
      <c r="BX595" s="17">
        <v>0.18386438696365801</v>
      </c>
      <c r="BY595" s="17">
        <v>0.208926744373754</v>
      </c>
      <c r="BZ595" s="17">
        <v>0.18486504575096999</v>
      </c>
      <c r="CA595" s="17"/>
      <c r="CB595" s="17">
        <v>0.138083201460278</v>
      </c>
      <c r="CC595" s="17">
        <v>0.11986707201865</v>
      </c>
      <c r="CD595" s="17">
        <v>7.2871774711530807E-2</v>
      </c>
      <c r="CE595" s="17">
        <v>0.23246856394120799</v>
      </c>
      <c r="CF595" s="17">
        <v>0.32304540198489201</v>
      </c>
      <c r="CG595" s="17">
        <v>0.32286490485110197</v>
      </c>
      <c r="CH595" s="17"/>
      <c r="CI595" s="17">
        <v>0.14733669991625101</v>
      </c>
      <c r="CJ595" s="17">
        <v>0.16734586763281201</v>
      </c>
      <c r="CK595" s="17">
        <v>0.22424740125603601</v>
      </c>
      <c r="CL595" s="17">
        <v>0.19560747513969801</v>
      </c>
    </row>
    <row r="596" spans="2:90" x14ac:dyDescent="0.35">
      <c r="B596" t="s">
        <v>331</v>
      </c>
      <c r="C596" s="17">
        <v>0.21574538154898501</v>
      </c>
      <c r="D596" s="17">
        <v>0.21637698735278901</v>
      </c>
      <c r="E596" s="17">
        <v>0.21528792139324901</v>
      </c>
      <c r="F596" s="17"/>
      <c r="G596" s="17">
        <v>0.19748734669299201</v>
      </c>
      <c r="H596" s="17">
        <v>0.19431268548778699</v>
      </c>
      <c r="I596" s="17">
        <v>0.22007574047730499</v>
      </c>
      <c r="J596" s="17">
        <v>0.186090691607356</v>
      </c>
      <c r="K596" s="17">
        <v>0.26148395256965301</v>
      </c>
      <c r="L596" s="17">
        <v>0.20516021879861601</v>
      </c>
      <c r="M596" s="17">
        <v>0.21940659880635699</v>
      </c>
      <c r="N596" s="17">
        <v>0.20443201555634899</v>
      </c>
      <c r="O596" s="17">
        <v>0.25055490706303901</v>
      </c>
      <c r="P596" s="17"/>
      <c r="Q596" s="17">
        <v>0.25404498693719602</v>
      </c>
      <c r="R596" s="17">
        <v>0.24530808354434</v>
      </c>
      <c r="S596" s="17">
        <v>0.24664764349135301</v>
      </c>
      <c r="T596" s="17">
        <v>0.21028719183493799</v>
      </c>
      <c r="U596" s="17"/>
      <c r="V596" s="17">
        <v>0.220003912560261</v>
      </c>
      <c r="W596" s="17">
        <v>0.188044377701786</v>
      </c>
      <c r="X596" s="17">
        <v>0.252267359120038</v>
      </c>
      <c r="Y596" s="17">
        <v>0.21444348801174801</v>
      </c>
      <c r="Z596" s="17">
        <v>0.23268188966935599</v>
      </c>
      <c r="AA596" s="17">
        <v>0.24893005303583901</v>
      </c>
      <c r="AB596" s="17">
        <v>0.19243098963401001</v>
      </c>
      <c r="AC596" s="17">
        <v>0.132957610280972</v>
      </c>
      <c r="AD596" s="17">
        <v>0.22261079348944299</v>
      </c>
      <c r="AE596" s="17"/>
      <c r="AF596" s="17">
        <v>0.21360042004141</v>
      </c>
      <c r="AG596" s="17">
        <v>0.24391784205262901</v>
      </c>
      <c r="AH596" s="17">
        <v>0.20970131376766701</v>
      </c>
      <c r="AI596" s="17">
        <v>8.3506242470120007E-2</v>
      </c>
      <c r="AJ596" s="17">
        <v>0.23349465909895201</v>
      </c>
      <c r="AK596" s="17">
        <v>0.21105892880605601</v>
      </c>
      <c r="AL596" s="17"/>
      <c r="AM596" s="17">
        <v>0.19538137962746399</v>
      </c>
      <c r="AN596" s="17">
        <v>0.16186095422951099</v>
      </c>
      <c r="AO596" s="17">
        <v>0.263598387175287</v>
      </c>
      <c r="AP596" s="17">
        <v>0.22139225224311301</v>
      </c>
      <c r="AQ596" s="17">
        <v>0.233889233403449</v>
      </c>
      <c r="AR596" s="17">
        <v>0.234350436060101</v>
      </c>
      <c r="AS596" s="17">
        <v>0.212272918158315</v>
      </c>
      <c r="AT596" s="17">
        <v>0.16811290062359099</v>
      </c>
      <c r="AU596" s="17">
        <v>0.227429156432851</v>
      </c>
      <c r="AV596" s="17">
        <v>0.29223938124652499</v>
      </c>
      <c r="AW596" s="17">
        <v>0.19810294785313601</v>
      </c>
      <c r="AX596" s="17">
        <v>0.19487469822557599</v>
      </c>
      <c r="AY596" s="17">
        <v>0.222284720366381</v>
      </c>
      <c r="AZ596" s="17">
        <v>0.24797070047658401</v>
      </c>
      <c r="BA596" s="17">
        <v>0.206768052030044</v>
      </c>
      <c r="BB596" s="17">
        <v>0.17886542859498</v>
      </c>
      <c r="BC596" s="17"/>
      <c r="BD596" s="17">
        <v>0.22983158730886299</v>
      </c>
      <c r="BE596" s="17">
        <v>0.222838903978333</v>
      </c>
      <c r="BF596" s="17">
        <v>0.19835154315911299</v>
      </c>
      <c r="BG596" s="17"/>
      <c r="BH596" s="17">
        <v>0.205982992844467</v>
      </c>
      <c r="BI596" s="17">
        <v>0.22537310163684801</v>
      </c>
      <c r="BJ596" s="17">
        <v>0.28910639006361</v>
      </c>
      <c r="BK596" s="17"/>
      <c r="BL596" s="17">
        <v>0.25339974296518197</v>
      </c>
      <c r="BM596" s="17">
        <v>0.247825379125964</v>
      </c>
      <c r="BN596" s="17">
        <v>0.23410899125243101</v>
      </c>
      <c r="BO596" s="17"/>
      <c r="BP596" s="17">
        <v>0.24456603990916201</v>
      </c>
      <c r="BQ596" s="17">
        <v>0.20776144840189001</v>
      </c>
      <c r="BR596" s="17"/>
      <c r="BS596" s="17">
        <v>0.175777224898477</v>
      </c>
      <c r="BT596" s="17">
        <v>0.22461211588715799</v>
      </c>
      <c r="BU596" s="17">
        <v>0.30281503197061399</v>
      </c>
      <c r="BV596" s="17">
        <v>0.178281452687227</v>
      </c>
      <c r="BW596" s="17"/>
      <c r="BX596" s="17">
        <v>0.22069657420992</v>
      </c>
      <c r="BY596" s="17">
        <v>0.222121534142841</v>
      </c>
      <c r="BZ596" s="17">
        <v>0.214863057725729</v>
      </c>
      <c r="CA596" s="17"/>
      <c r="CB596" s="17">
        <v>0.245296645272784</v>
      </c>
      <c r="CC596" s="17">
        <v>0.18164247657508301</v>
      </c>
      <c r="CD596" s="17">
        <v>0.164330229863141</v>
      </c>
      <c r="CE596" s="17">
        <v>0.26903902820425901</v>
      </c>
      <c r="CF596" s="17">
        <v>0.20402133814610601</v>
      </c>
      <c r="CG596" s="17">
        <v>0.24621447268261701</v>
      </c>
      <c r="CH596" s="17"/>
      <c r="CI596" s="17">
        <v>0.208510821648175</v>
      </c>
      <c r="CJ596" s="17">
        <v>0.213568025463405</v>
      </c>
      <c r="CK596" s="17">
        <v>0.25446783188050898</v>
      </c>
      <c r="CL596" s="17">
        <v>0.20834591882213199</v>
      </c>
    </row>
    <row r="597" spans="2:90" x14ac:dyDescent="0.35">
      <c r="B597" t="s">
        <v>332</v>
      </c>
      <c r="C597" s="17">
        <v>0.443589333026847</v>
      </c>
      <c r="D597" s="17">
        <v>0.43848948595368398</v>
      </c>
      <c r="E597" s="17">
        <v>0.447258655517976</v>
      </c>
      <c r="F597" s="17"/>
      <c r="G597" s="17">
        <v>0.51763626587078504</v>
      </c>
      <c r="H597" s="17">
        <v>0.50316520415524801</v>
      </c>
      <c r="I597" s="17">
        <v>0.434504085322449</v>
      </c>
      <c r="J597" s="17">
        <v>0.41060454106622202</v>
      </c>
      <c r="K597" s="17">
        <v>0.39253255130527798</v>
      </c>
      <c r="L597" s="17">
        <v>0.49251813221130802</v>
      </c>
      <c r="M597" s="17">
        <v>0.41834443659045401</v>
      </c>
      <c r="N597" s="17">
        <v>0.46715766713560097</v>
      </c>
      <c r="O597" s="17">
        <v>0.36255865597331399</v>
      </c>
      <c r="P597" s="17"/>
      <c r="Q597" s="17">
        <v>0.40794222471313202</v>
      </c>
      <c r="R597" s="17">
        <v>0.39102835277221698</v>
      </c>
      <c r="S597" s="17">
        <v>0.36184828546124598</v>
      </c>
      <c r="T597" s="17">
        <v>0.45649997380849799</v>
      </c>
      <c r="U597" s="17"/>
      <c r="V597" s="17">
        <v>0.39836950238428098</v>
      </c>
      <c r="W597" s="17">
        <v>0.48503708385795502</v>
      </c>
      <c r="X597" s="17">
        <v>0.446520793696007</v>
      </c>
      <c r="Y597" s="17">
        <v>0.417875645513545</v>
      </c>
      <c r="Z597" s="17">
        <v>0.43342578056642</v>
      </c>
      <c r="AA597" s="17">
        <v>0.39893707964513903</v>
      </c>
      <c r="AB597" s="17">
        <v>0.49358013939899498</v>
      </c>
      <c r="AC597" s="17">
        <v>0.50637741367912903</v>
      </c>
      <c r="AD597" s="17">
        <v>0.45375452139606598</v>
      </c>
      <c r="AE597" s="17"/>
      <c r="AF597" s="17">
        <v>0.463916484569458</v>
      </c>
      <c r="AG597" s="17">
        <v>0.41971764209795698</v>
      </c>
      <c r="AH597" s="17">
        <v>0.48292533345356897</v>
      </c>
      <c r="AI597" s="17">
        <v>0.58204388691413</v>
      </c>
      <c r="AJ597" s="17">
        <v>0.46197990398574401</v>
      </c>
      <c r="AK597" s="17">
        <v>0.40108593758473199</v>
      </c>
      <c r="AL597" s="17"/>
      <c r="AM597" s="17">
        <v>0.44739486708249399</v>
      </c>
      <c r="AN597" s="17">
        <v>0.49099137219734801</v>
      </c>
      <c r="AO597" s="17">
        <v>0.39633584061732102</v>
      </c>
      <c r="AP597" s="17">
        <v>0.466056015328073</v>
      </c>
      <c r="AQ597" s="17">
        <v>0.46425964668147301</v>
      </c>
      <c r="AR597" s="17">
        <v>0.35512105867642402</v>
      </c>
      <c r="AS597" s="17">
        <v>0.44044634267673599</v>
      </c>
      <c r="AT597" s="17">
        <v>0.475572953507017</v>
      </c>
      <c r="AU597" s="17">
        <v>0.46080970898201901</v>
      </c>
      <c r="AV597" s="17">
        <v>0.37245545491072901</v>
      </c>
      <c r="AW597" s="17">
        <v>0.40370648697978501</v>
      </c>
      <c r="AX597" s="17">
        <v>0.49048326934356601</v>
      </c>
      <c r="AY597" s="17">
        <v>0.39666470331341402</v>
      </c>
      <c r="AZ597" s="17">
        <v>0.36642318366007398</v>
      </c>
      <c r="BA597" s="17">
        <v>0.38271206237683197</v>
      </c>
      <c r="BB597" s="17">
        <v>0.44567472665845798</v>
      </c>
      <c r="BC597" s="17"/>
      <c r="BD597" s="17">
        <v>0.41331378675181202</v>
      </c>
      <c r="BE597" s="17">
        <v>0.45437247653118101</v>
      </c>
      <c r="BF597" s="17">
        <v>0.457575099691587</v>
      </c>
      <c r="BG597" s="17"/>
      <c r="BH597" s="17">
        <v>0.45847464357175199</v>
      </c>
      <c r="BI597" s="17">
        <v>0.38804190132809402</v>
      </c>
      <c r="BJ597" s="17">
        <v>0.36915118149509402</v>
      </c>
      <c r="BK597" s="17"/>
      <c r="BL597" s="17">
        <v>0.367563265499045</v>
      </c>
      <c r="BM597" s="17">
        <v>0.376512235983609</v>
      </c>
      <c r="BN597" s="17">
        <v>0.43037004385933902</v>
      </c>
      <c r="BO597" s="17"/>
      <c r="BP597" s="17">
        <v>0.41832205705367898</v>
      </c>
      <c r="BQ597" s="17">
        <v>0.45851218668842297</v>
      </c>
      <c r="BR597" s="17"/>
      <c r="BS597" s="17">
        <v>0.42919945898367801</v>
      </c>
      <c r="BT597" s="17">
        <v>0.377696753576718</v>
      </c>
      <c r="BU597" s="17">
        <v>0.37031562803256501</v>
      </c>
      <c r="BV597" s="17">
        <v>0.555005309246558</v>
      </c>
      <c r="BW597" s="17"/>
      <c r="BX597" s="17">
        <v>0.45239294940212399</v>
      </c>
      <c r="BY597" s="17">
        <v>0.41625187273797898</v>
      </c>
      <c r="BZ597" s="17">
        <v>0.44439706794059902</v>
      </c>
      <c r="CA597" s="17"/>
      <c r="CB597" s="17">
        <v>0.533483884982902</v>
      </c>
      <c r="CC597" s="17">
        <v>0.63477916588949501</v>
      </c>
      <c r="CD597" s="17">
        <v>0.73074771400898697</v>
      </c>
      <c r="CE597" s="17">
        <v>0.28884886469709398</v>
      </c>
      <c r="CF597" s="17">
        <v>0.113490685947621</v>
      </c>
      <c r="CG597" s="17">
        <v>0.134199119518398</v>
      </c>
      <c r="CH597" s="17"/>
      <c r="CI597" s="17">
        <v>0.45945770539054698</v>
      </c>
      <c r="CJ597" s="17">
        <v>0.45858116878932398</v>
      </c>
      <c r="CK597" s="17">
        <v>0.34842594878230898</v>
      </c>
      <c r="CL597" s="17">
        <v>0.45651684371546403</v>
      </c>
    </row>
    <row r="598" spans="2:90" x14ac:dyDescent="0.35">
      <c r="B598" t="s">
        <v>150</v>
      </c>
      <c r="C598" s="17">
        <v>3.4308322289778599E-2</v>
      </c>
      <c r="D598" s="17">
        <v>4.6302186602982999E-2</v>
      </c>
      <c r="E598" s="17">
        <v>2.2959819248641E-2</v>
      </c>
      <c r="F598" s="17"/>
      <c r="G598" s="17">
        <v>3.1022144673101201E-2</v>
      </c>
      <c r="H598" s="17">
        <v>1.6162408894521901E-2</v>
      </c>
      <c r="I598" s="17">
        <v>2.9766530780965202E-2</v>
      </c>
      <c r="J598" s="17">
        <v>6.36219440947242E-2</v>
      </c>
      <c r="K598" s="17">
        <v>3.1125476713320901E-2</v>
      </c>
      <c r="L598" s="17">
        <v>2.56568181964941E-2</v>
      </c>
      <c r="M598" s="17">
        <v>2.5960643771356599E-2</v>
      </c>
      <c r="N598" s="17">
        <v>4.37082317458529E-2</v>
      </c>
      <c r="O598" s="17">
        <v>4.0917707786920901E-2</v>
      </c>
      <c r="P598" s="17"/>
      <c r="Q598" s="17">
        <v>3.9795621646706497E-2</v>
      </c>
      <c r="R598" s="17">
        <v>3.1686674487668501E-2</v>
      </c>
      <c r="S598" s="17">
        <v>2.4388745960220101E-2</v>
      </c>
      <c r="T598" s="17">
        <v>3.2731003794667202E-2</v>
      </c>
      <c r="U598" s="17"/>
      <c r="V598" s="17">
        <v>4.1158725389161002E-2</v>
      </c>
      <c r="W598" s="17">
        <v>1.0329215236279001E-2</v>
      </c>
      <c r="X598" s="17">
        <v>1.7516321033006599E-2</v>
      </c>
      <c r="Y598" s="17">
        <v>3.9694228514234202E-2</v>
      </c>
      <c r="Z598" s="17">
        <v>2.7353722719270501E-2</v>
      </c>
      <c r="AA598" s="17">
        <v>6.5091307797677897E-2</v>
      </c>
      <c r="AB598" s="17">
        <v>2.5691277516622101E-2</v>
      </c>
      <c r="AC598" s="17">
        <v>5.5825344861918202E-2</v>
      </c>
      <c r="AD598" s="17">
        <v>4.1277559653015897E-2</v>
      </c>
      <c r="AE598" s="17"/>
      <c r="AF598" s="17">
        <v>4.94813280276825E-2</v>
      </c>
      <c r="AG598" s="17">
        <v>2.9817465967710802E-2</v>
      </c>
      <c r="AH598" s="17">
        <v>3.004049241864E-2</v>
      </c>
      <c r="AI598" s="17">
        <v>4.6534355515651098E-2</v>
      </c>
      <c r="AJ598" s="17">
        <v>1.6789001903005599E-2</v>
      </c>
      <c r="AK598" s="17">
        <v>3.6712346798913699E-2</v>
      </c>
      <c r="AL598" s="17"/>
      <c r="AM598" s="17">
        <v>9.6312441795861597E-2</v>
      </c>
      <c r="AN598" s="17">
        <v>5.4642560443317001E-2</v>
      </c>
      <c r="AO598" s="17">
        <v>6.2488663619701498E-2</v>
      </c>
      <c r="AP598" s="17">
        <v>6.7531570224130796E-2</v>
      </c>
      <c r="AQ598" s="17">
        <v>2.6745317569375E-2</v>
      </c>
      <c r="AR598" s="17">
        <v>1.28305806168263E-2</v>
      </c>
      <c r="AS598" s="17">
        <v>5.2424015105670199E-2</v>
      </c>
      <c r="AT598" s="17">
        <v>4.5144346184205097E-2</v>
      </c>
      <c r="AU598" s="17">
        <v>1.0069653879005601E-2</v>
      </c>
      <c r="AV598" s="17">
        <v>0</v>
      </c>
      <c r="AW598" s="17">
        <v>2.1413612895871501E-2</v>
      </c>
      <c r="AX598" s="17">
        <v>4.3069275275373402E-2</v>
      </c>
      <c r="AY598" s="17">
        <v>1.04501286749953E-2</v>
      </c>
      <c r="AZ598" s="17">
        <v>0</v>
      </c>
      <c r="BA598" s="17">
        <v>9.8571568038238293E-3</v>
      </c>
      <c r="BB598" s="17">
        <v>8.3502624206820593E-3</v>
      </c>
      <c r="BC598" s="17"/>
      <c r="BD598" s="17">
        <v>2.36552864856386E-2</v>
      </c>
      <c r="BE598" s="17">
        <v>2.7557984010949901E-2</v>
      </c>
      <c r="BF598" s="17">
        <v>4.4520011206465197E-2</v>
      </c>
      <c r="BG598" s="17"/>
      <c r="BH598" s="17">
        <v>2.6486233927070401E-2</v>
      </c>
      <c r="BI598" s="17">
        <v>3.1913296285289203E-2</v>
      </c>
      <c r="BJ598" s="17">
        <v>2.6666145365495001E-2</v>
      </c>
      <c r="BK598" s="17"/>
      <c r="BL598" s="17">
        <v>2.3083982258067501E-2</v>
      </c>
      <c r="BM598" s="17">
        <v>8.8838259519649805E-3</v>
      </c>
      <c r="BN598" s="17">
        <v>2.5699799614277902E-2</v>
      </c>
      <c r="BO598" s="17"/>
      <c r="BP598" s="17">
        <v>1.8157497348351901E-2</v>
      </c>
      <c r="BQ598" s="17">
        <v>4.3165812309451698E-2</v>
      </c>
      <c r="BR598" s="17"/>
      <c r="BS598" s="17">
        <v>2.51035251338106E-2</v>
      </c>
      <c r="BT598" s="17">
        <v>1.7203936702730099E-2</v>
      </c>
      <c r="BU598" s="17">
        <v>1.15175632455511E-2</v>
      </c>
      <c r="BV598" s="17">
        <v>1.4938535833507899E-2</v>
      </c>
      <c r="BW598" s="17"/>
      <c r="BX598" s="17">
        <v>2.3684242195354699E-2</v>
      </c>
      <c r="BY598" s="17">
        <v>1.6670381165014899E-3</v>
      </c>
      <c r="BZ598" s="17">
        <v>3.7366651400462303E-2</v>
      </c>
      <c r="CA598" s="17"/>
      <c r="CB598" s="17">
        <v>8.0337147906302496E-3</v>
      </c>
      <c r="CC598" s="17">
        <v>6.0142979075265704E-3</v>
      </c>
      <c r="CD598" s="17">
        <v>8.0382922385029299E-3</v>
      </c>
      <c r="CE598" s="17">
        <v>1.32678348410538E-2</v>
      </c>
      <c r="CF598" s="17">
        <v>3.2007073607719198E-2</v>
      </c>
      <c r="CG598" s="17">
        <v>0.16329123142931901</v>
      </c>
      <c r="CH598" s="17"/>
      <c r="CI598" s="17">
        <v>5.4718776151961003E-2</v>
      </c>
      <c r="CJ598" s="17">
        <v>1.00185090644043E-2</v>
      </c>
      <c r="CK598" s="17">
        <v>0.1206862331113</v>
      </c>
      <c r="CL598" s="17">
        <v>2.1063868585877901E-2</v>
      </c>
    </row>
    <row r="599" spans="2:90" x14ac:dyDescent="0.35"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</row>
    <row r="600" spans="2:90" x14ac:dyDescent="0.35">
      <c r="B600" s="6" t="s">
        <v>345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</row>
    <row r="601" spans="2:90" x14ac:dyDescent="0.35">
      <c r="B601" s="24" t="s">
        <v>130</v>
      </c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</row>
    <row r="602" spans="2:90" x14ac:dyDescent="0.35">
      <c r="B602" t="s">
        <v>329</v>
      </c>
      <c r="C602" s="17">
        <v>5.7192074016843002E-2</v>
      </c>
      <c r="D602" s="17">
        <v>7.5394722247908802E-2</v>
      </c>
      <c r="E602" s="17">
        <v>3.9292519894606498E-2</v>
      </c>
      <c r="F602" s="17"/>
      <c r="G602" s="17">
        <v>7.4510533217275396E-3</v>
      </c>
      <c r="H602" s="17">
        <v>3.4450931642157699E-2</v>
      </c>
      <c r="I602" s="17">
        <v>7.1550875492998697E-2</v>
      </c>
      <c r="J602" s="17">
        <v>4.65703893385871E-2</v>
      </c>
      <c r="K602" s="17">
        <v>6.5560087897521394E-2</v>
      </c>
      <c r="L602" s="17">
        <v>7.2047737562592598E-2</v>
      </c>
      <c r="M602" s="17">
        <v>8.67551865374495E-2</v>
      </c>
      <c r="N602" s="17">
        <v>7.1822972792284001E-2</v>
      </c>
      <c r="O602" s="17">
        <v>5.5018089818367699E-2</v>
      </c>
      <c r="P602" s="17"/>
      <c r="Q602" s="17">
        <v>4.4695149488650401E-2</v>
      </c>
      <c r="R602" s="17">
        <v>6.9914436894131696E-2</v>
      </c>
      <c r="S602" s="17">
        <v>3.4356075905754402E-2</v>
      </c>
      <c r="T602" s="17">
        <v>6.0110717179942798E-2</v>
      </c>
      <c r="U602" s="17"/>
      <c r="V602" s="17">
        <v>6.3688390595919894E-2</v>
      </c>
      <c r="W602" s="17">
        <v>3.5134531940228898E-2</v>
      </c>
      <c r="X602" s="17">
        <v>5.6395024793196198E-2</v>
      </c>
      <c r="Y602" s="17">
        <v>7.8084617013037802E-2</v>
      </c>
      <c r="Z602" s="17">
        <v>7.1241026592511802E-2</v>
      </c>
      <c r="AA602" s="17">
        <v>4.08111783263643E-2</v>
      </c>
      <c r="AB602" s="17">
        <v>8.7349451617145094E-2</v>
      </c>
      <c r="AC602" s="17">
        <v>3.06983593146531E-2</v>
      </c>
      <c r="AD602" s="17">
        <v>4.9038693723947799E-2</v>
      </c>
      <c r="AE602" s="17"/>
      <c r="AF602" s="17">
        <v>6.5644319924652195E-2</v>
      </c>
      <c r="AG602" s="17">
        <v>6.5688163731060206E-2</v>
      </c>
      <c r="AH602" s="17">
        <v>4.4314189495459698E-2</v>
      </c>
      <c r="AI602" s="17">
        <v>6.5472009858120198E-2</v>
      </c>
      <c r="AJ602" s="17">
        <v>5.0507508197412398E-2</v>
      </c>
      <c r="AK602" s="17">
        <v>5.3219909332212698E-2</v>
      </c>
      <c r="AL602" s="17"/>
      <c r="AM602" s="17">
        <v>7.2737171774720499E-2</v>
      </c>
      <c r="AN602" s="17">
        <v>5.3561028500562997E-2</v>
      </c>
      <c r="AO602" s="17">
        <v>6.1990730441693002E-2</v>
      </c>
      <c r="AP602" s="17">
        <v>5.1916059101845803E-2</v>
      </c>
      <c r="AQ602" s="17">
        <v>5.87237168445887E-2</v>
      </c>
      <c r="AR602" s="17">
        <v>7.8980787138552402E-2</v>
      </c>
      <c r="AS602" s="17">
        <v>7.0396210750298699E-2</v>
      </c>
      <c r="AT602" s="17">
        <v>3.5226249035005597E-2</v>
      </c>
      <c r="AU602" s="17">
        <v>5.9755041519498599E-2</v>
      </c>
      <c r="AV602" s="17">
        <v>0.10110418130896801</v>
      </c>
      <c r="AW602" s="17">
        <v>5.3147012638668001E-2</v>
      </c>
      <c r="AX602" s="17">
        <v>4.5032977261582202E-2</v>
      </c>
      <c r="AY602" s="17">
        <v>4.0518098494052003E-2</v>
      </c>
      <c r="AZ602" s="17">
        <v>6.1251414945885797E-2</v>
      </c>
      <c r="BA602" s="17">
        <v>6.5352346402419506E-2</v>
      </c>
      <c r="BB602" s="17">
        <v>2.55977544301817E-2</v>
      </c>
      <c r="BC602" s="17"/>
      <c r="BD602" s="17">
        <v>6.0534242618460299E-2</v>
      </c>
      <c r="BE602" s="17">
        <v>3.20824882698897E-2</v>
      </c>
      <c r="BF602" s="17">
        <v>7.2214178752707803E-2</v>
      </c>
      <c r="BG602" s="17"/>
      <c r="BH602" s="17">
        <v>4.8642306301878803E-2</v>
      </c>
      <c r="BI602" s="17">
        <v>7.5928925377756501E-2</v>
      </c>
      <c r="BJ602" s="17">
        <v>7.1831991147233903E-2</v>
      </c>
      <c r="BK602" s="17"/>
      <c r="BL602" s="17">
        <v>4.3521905243439997E-2</v>
      </c>
      <c r="BM602" s="17">
        <v>5.3522911241460101E-2</v>
      </c>
      <c r="BN602" s="17">
        <v>3.9508467817274698E-2</v>
      </c>
      <c r="BO602" s="17"/>
      <c r="BP602" s="17">
        <v>4.1153561899949703E-2</v>
      </c>
      <c r="BQ602" s="17">
        <v>5.8634510679201002E-2</v>
      </c>
      <c r="BR602" s="17"/>
      <c r="BS602" s="17">
        <v>9.4012978571253597E-2</v>
      </c>
      <c r="BT602" s="17">
        <v>6.5319981370293601E-2</v>
      </c>
      <c r="BU602" s="17">
        <v>6.10522006538032E-2</v>
      </c>
      <c r="BV602" s="17">
        <v>3.7674783122381997E-2</v>
      </c>
      <c r="BW602" s="17"/>
      <c r="BX602" s="17">
        <v>5.1733560341003099E-2</v>
      </c>
      <c r="BY602" s="17">
        <v>3.4404385855755802E-2</v>
      </c>
      <c r="BZ602" s="17">
        <v>5.9133151586595302E-2</v>
      </c>
      <c r="CA602" s="17"/>
      <c r="CB602" s="17">
        <v>3.3738233544826697E-2</v>
      </c>
      <c r="CC602" s="17">
        <v>8.3601599532853801E-3</v>
      </c>
      <c r="CD602" s="17">
        <v>3.2114369571456101E-2</v>
      </c>
      <c r="CE602" s="17">
        <v>1.8271252334533802E-2</v>
      </c>
      <c r="CF602" s="17">
        <v>0.119952747391374</v>
      </c>
      <c r="CG602" s="17">
        <v>0.17078369321622</v>
      </c>
      <c r="CH602" s="17"/>
      <c r="CI602" s="17">
        <v>5.7529894076600002E-2</v>
      </c>
      <c r="CJ602" s="17">
        <v>5.9198276994941602E-2</v>
      </c>
      <c r="CK602" s="17">
        <v>6.3945991972233801E-2</v>
      </c>
      <c r="CL602" s="17">
        <v>5.4135377441178897E-2</v>
      </c>
    </row>
    <row r="603" spans="2:90" x14ac:dyDescent="0.35">
      <c r="B603" t="s">
        <v>330</v>
      </c>
      <c r="C603" s="17">
        <v>9.9477444181111097E-2</v>
      </c>
      <c r="D603" s="17">
        <v>0.114495760715757</v>
      </c>
      <c r="E603" s="17">
        <v>8.4027469360093004E-2</v>
      </c>
      <c r="F603" s="17"/>
      <c r="G603" s="17">
        <v>8.0114742896271005E-2</v>
      </c>
      <c r="H603" s="17">
        <v>6.0840086399348799E-2</v>
      </c>
      <c r="I603" s="17">
        <v>0.139243541138378</v>
      </c>
      <c r="J603" s="17">
        <v>8.8020532966925996E-2</v>
      </c>
      <c r="K603" s="17">
        <v>9.7704148378417094E-2</v>
      </c>
      <c r="L603" s="17">
        <v>0.100355667104403</v>
      </c>
      <c r="M603" s="17">
        <v>8.4155438220696502E-2</v>
      </c>
      <c r="N603" s="17">
        <v>0.112204930273775</v>
      </c>
      <c r="O603" s="17">
        <v>0.12984519766002101</v>
      </c>
      <c r="P603" s="17"/>
      <c r="Q603" s="17">
        <v>6.5415388789219694E-2</v>
      </c>
      <c r="R603" s="17">
        <v>0.12969051197325601</v>
      </c>
      <c r="S603" s="17">
        <v>0.117723411092179</v>
      </c>
      <c r="T603" s="17">
        <v>9.8520065097228104E-2</v>
      </c>
      <c r="U603" s="17"/>
      <c r="V603" s="17">
        <v>9.5624477013748793E-2</v>
      </c>
      <c r="W603" s="17">
        <v>9.8332062503149006E-2</v>
      </c>
      <c r="X603" s="17">
        <v>0.109881178292939</v>
      </c>
      <c r="Y603" s="17">
        <v>8.1664305558861103E-2</v>
      </c>
      <c r="Z603" s="17">
        <v>9.3503468774203999E-2</v>
      </c>
      <c r="AA603" s="17">
        <v>0.11842765270203</v>
      </c>
      <c r="AB603" s="17">
        <v>0.144925920100616</v>
      </c>
      <c r="AC603" s="17">
        <v>7.8358902573449393E-2</v>
      </c>
      <c r="AD603" s="17">
        <v>7.3040068844022393E-2</v>
      </c>
      <c r="AE603" s="17"/>
      <c r="AF603" s="17">
        <v>9.8736776194502496E-2</v>
      </c>
      <c r="AG603" s="17">
        <v>0.10341768957714099</v>
      </c>
      <c r="AH603" s="17">
        <v>8.5312125308187201E-2</v>
      </c>
      <c r="AI603" s="17">
        <v>0.14585564943830201</v>
      </c>
      <c r="AJ603" s="17">
        <v>0.10298142301889</v>
      </c>
      <c r="AK603" s="17">
        <v>9.3186123691053793E-2</v>
      </c>
      <c r="AL603" s="17"/>
      <c r="AM603" s="17">
        <v>8.9683626944891404E-2</v>
      </c>
      <c r="AN603" s="17">
        <v>0.129050311820991</v>
      </c>
      <c r="AO603" s="17">
        <v>0.17357025576055801</v>
      </c>
      <c r="AP603" s="17">
        <v>0.12790993870078299</v>
      </c>
      <c r="AQ603" s="17">
        <v>0.147068329088649</v>
      </c>
      <c r="AR603" s="17">
        <v>8.0614080696673002E-2</v>
      </c>
      <c r="AS603" s="17">
        <v>0.120027289379275</v>
      </c>
      <c r="AT603" s="17">
        <v>6.2615642442664293E-2</v>
      </c>
      <c r="AU603" s="17">
        <v>8.1753645012590304E-2</v>
      </c>
      <c r="AV603" s="17">
        <v>0.10552658717656301</v>
      </c>
      <c r="AW603" s="17">
        <v>8.9712146713945895E-2</v>
      </c>
      <c r="AX603" s="17">
        <v>8.1557318906346807E-2</v>
      </c>
      <c r="AY603" s="17">
        <v>8.1422409512089094E-2</v>
      </c>
      <c r="AZ603" s="17">
        <v>6.2695094329840106E-2</v>
      </c>
      <c r="BA603" s="17">
        <v>0.16653073216945599</v>
      </c>
      <c r="BB603" s="17">
        <v>5.70648292932232E-2</v>
      </c>
      <c r="BC603" s="17"/>
      <c r="BD603" s="17">
        <v>9.53963101676637E-2</v>
      </c>
      <c r="BE603" s="17">
        <v>0.104711518027226</v>
      </c>
      <c r="BF603" s="17">
        <v>0.100275125288837</v>
      </c>
      <c r="BG603" s="17"/>
      <c r="BH603" s="17">
        <v>9.2809627350609603E-2</v>
      </c>
      <c r="BI603" s="17">
        <v>0.102309843942305</v>
      </c>
      <c r="BJ603" s="17">
        <v>0.114356112324261</v>
      </c>
      <c r="BK603" s="17"/>
      <c r="BL603" s="17">
        <v>8.8713732673339402E-2</v>
      </c>
      <c r="BM603" s="17">
        <v>0.118981533693531</v>
      </c>
      <c r="BN603" s="17">
        <v>9.5877717724753106E-2</v>
      </c>
      <c r="BO603" s="17"/>
      <c r="BP603" s="17">
        <v>9.8851246793089695E-2</v>
      </c>
      <c r="BQ603" s="17">
        <v>0.10312272766455199</v>
      </c>
      <c r="BR603" s="17"/>
      <c r="BS603" s="17">
        <v>0.12611172758082201</v>
      </c>
      <c r="BT603" s="17">
        <v>0.132803224554747</v>
      </c>
      <c r="BU603" s="17">
        <v>0.106151447024307</v>
      </c>
      <c r="BV603" s="17">
        <v>7.41322443321831E-2</v>
      </c>
      <c r="BW603" s="17"/>
      <c r="BX603" s="17">
        <v>0.124805899380352</v>
      </c>
      <c r="BY603" s="17">
        <v>8.2259698347378396E-2</v>
      </c>
      <c r="BZ603" s="17">
        <v>9.8026228562964501E-2</v>
      </c>
      <c r="CA603" s="17"/>
      <c r="CB603" s="17">
        <v>9.8074001138136496E-2</v>
      </c>
      <c r="CC603" s="17">
        <v>5.0681855415712601E-2</v>
      </c>
      <c r="CD603" s="17">
        <v>8.8117147074341998E-2</v>
      </c>
      <c r="CE603" s="17">
        <v>2.7173019581818999E-2</v>
      </c>
      <c r="CF603" s="17">
        <v>0.1394861716385</v>
      </c>
      <c r="CG603" s="17">
        <v>0.222071808274661</v>
      </c>
      <c r="CH603" s="17"/>
      <c r="CI603" s="17">
        <v>8.6937523506002298E-2</v>
      </c>
      <c r="CJ603" s="17">
        <v>0.10994909506165799</v>
      </c>
      <c r="CK603" s="17">
        <v>0.12261734091503899</v>
      </c>
      <c r="CL603" s="17">
        <v>8.9955653427853E-2</v>
      </c>
    </row>
    <row r="604" spans="2:90" x14ac:dyDescent="0.35">
      <c r="B604" t="s">
        <v>331</v>
      </c>
      <c r="C604" s="17">
        <v>0.17315709951584701</v>
      </c>
      <c r="D604" s="17">
        <v>0.193584979000197</v>
      </c>
      <c r="E604" s="17">
        <v>0.15244447957614099</v>
      </c>
      <c r="F604" s="17"/>
      <c r="G604" s="17">
        <v>0.13153170565029301</v>
      </c>
      <c r="H604" s="17">
        <v>0.13511134159339899</v>
      </c>
      <c r="I604" s="17">
        <v>0.16231671755063701</v>
      </c>
      <c r="J604" s="17">
        <v>0.175370352884791</v>
      </c>
      <c r="K604" s="17">
        <v>0.20395860092184001</v>
      </c>
      <c r="L604" s="17">
        <v>0.193259039898004</v>
      </c>
      <c r="M604" s="17">
        <v>0.17298958759793501</v>
      </c>
      <c r="N604" s="17">
        <v>0.154573640751967</v>
      </c>
      <c r="O604" s="17">
        <v>0.22383065435954499</v>
      </c>
      <c r="P604" s="17"/>
      <c r="Q604" s="17">
        <v>0.15368172911035899</v>
      </c>
      <c r="R604" s="17">
        <v>0.15829094222405901</v>
      </c>
      <c r="S604" s="17">
        <v>0.165516192353382</v>
      </c>
      <c r="T604" s="17">
        <v>0.17866521372094701</v>
      </c>
      <c r="U604" s="17"/>
      <c r="V604" s="17">
        <v>0.18282689160325699</v>
      </c>
      <c r="W604" s="17">
        <v>0.15659074604031401</v>
      </c>
      <c r="X604" s="17">
        <v>0.20905484492566201</v>
      </c>
      <c r="Y604" s="17">
        <v>0.17468725750004499</v>
      </c>
      <c r="Z604" s="17">
        <v>0.20955995920294801</v>
      </c>
      <c r="AA604" s="17">
        <v>0.182295682748921</v>
      </c>
      <c r="AB604" s="17">
        <v>0.128439318427537</v>
      </c>
      <c r="AC604" s="17">
        <v>0.12556032285621699</v>
      </c>
      <c r="AD604" s="17">
        <v>0.17015326762324701</v>
      </c>
      <c r="AE604" s="17"/>
      <c r="AF604" s="17">
        <v>0.17541208858763799</v>
      </c>
      <c r="AG604" s="17">
        <v>0.15239856958720799</v>
      </c>
      <c r="AH604" s="17">
        <v>0.17679459159948899</v>
      </c>
      <c r="AI604" s="17">
        <v>0.19137968461740601</v>
      </c>
      <c r="AJ604" s="17">
        <v>0.15600897088150301</v>
      </c>
      <c r="AK604" s="17">
        <v>0.18922467893997699</v>
      </c>
      <c r="AL604" s="17"/>
      <c r="AM604" s="17">
        <v>0.114448331258496</v>
      </c>
      <c r="AN604" s="17">
        <v>0.18455338307296501</v>
      </c>
      <c r="AO604" s="17">
        <v>0.17125935571176101</v>
      </c>
      <c r="AP604" s="17">
        <v>0.20181764701650701</v>
      </c>
      <c r="AQ604" s="17">
        <v>0.16588091472783001</v>
      </c>
      <c r="AR604" s="17">
        <v>0.153467459967884</v>
      </c>
      <c r="AS604" s="17">
        <v>0.165582261033036</v>
      </c>
      <c r="AT604" s="17">
        <v>0.217693421412575</v>
      </c>
      <c r="AU604" s="17">
        <v>0.174519032885319</v>
      </c>
      <c r="AV604" s="17">
        <v>0.163457482409822</v>
      </c>
      <c r="AW604" s="17">
        <v>0.18142598368385901</v>
      </c>
      <c r="AX604" s="17">
        <v>0.241211234048161</v>
      </c>
      <c r="AY604" s="17">
        <v>0.154138682325241</v>
      </c>
      <c r="AZ604" s="17">
        <v>0.11815116342257601</v>
      </c>
      <c r="BA604" s="17">
        <v>0.17632175156508301</v>
      </c>
      <c r="BB604" s="17">
        <v>0.200275647122377</v>
      </c>
      <c r="BC604" s="17"/>
      <c r="BD604" s="17">
        <v>0.193692641875157</v>
      </c>
      <c r="BE604" s="17">
        <v>0.141048210739004</v>
      </c>
      <c r="BF604" s="17">
        <v>0.175133399957975</v>
      </c>
      <c r="BG604" s="17"/>
      <c r="BH604" s="17">
        <v>0.15598609732096999</v>
      </c>
      <c r="BI604" s="17">
        <v>0.19429842840722</v>
      </c>
      <c r="BJ604" s="17">
        <v>0.21064035453261301</v>
      </c>
      <c r="BK604" s="17"/>
      <c r="BL604" s="17">
        <v>0.23585251591727399</v>
      </c>
      <c r="BM604" s="17">
        <v>0.162977121178288</v>
      </c>
      <c r="BN604" s="17">
        <v>0.19775375956400201</v>
      </c>
      <c r="BO604" s="17"/>
      <c r="BP604" s="17">
        <v>0.14732546361512999</v>
      </c>
      <c r="BQ604" s="17">
        <v>0.175036176442393</v>
      </c>
      <c r="BR604" s="17"/>
      <c r="BS604" s="17">
        <v>0.194720418898885</v>
      </c>
      <c r="BT604" s="17">
        <v>0.19100461757279799</v>
      </c>
      <c r="BU604" s="17">
        <v>0.22033328658933499</v>
      </c>
      <c r="BV604" s="17">
        <v>0.133625218419755</v>
      </c>
      <c r="BW604" s="17"/>
      <c r="BX604" s="17">
        <v>0.18794129356009101</v>
      </c>
      <c r="BY604" s="17">
        <v>0.15802542788516799</v>
      </c>
      <c r="BZ604" s="17">
        <v>0.17262229795112899</v>
      </c>
      <c r="CA604" s="17"/>
      <c r="CB604" s="17">
        <v>0.15603945067938099</v>
      </c>
      <c r="CC604" s="17">
        <v>0.11651450623829999</v>
      </c>
      <c r="CD604" s="17">
        <v>0.164758094200533</v>
      </c>
      <c r="CE604" s="17">
        <v>0.131220029142817</v>
      </c>
      <c r="CF604" s="17">
        <v>0.22159462442984501</v>
      </c>
      <c r="CG604" s="17">
        <v>0.27899088386553</v>
      </c>
      <c r="CH604" s="17"/>
      <c r="CI604" s="17">
        <v>0.211266460021273</v>
      </c>
      <c r="CJ604" s="17">
        <v>0.14264458175369399</v>
      </c>
      <c r="CK604" s="17">
        <v>0.24702097327146499</v>
      </c>
      <c r="CL604" s="17">
        <v>0.162942789240199</v>
      </c>
    </row>
    <row r="605" spans="2:90" x14ac:dyDescent="0.35">
      <c r="B605" t="s">
        <v>332</v>
      </c>
      <c r="C605" s="17">
        <v>0.62201121693680395</v>
      </c>
      <c r="D605" s="17">
        <v>0.568090140047947</v>
      </c>
      <c r="E605" s="17">
        <v>0.675997556170569</v>
      </c>
      <c r="F605" s="17"/>
      <c r="G605" s="17">
        <v>0.74720220380234303</v>
      </c>
      <c r="H605" s="17">
        <v>0.72920048521115999</v>
      </c>
      <c r="I605" s="17">
        <v>0.58636116396403803</v>
      </c>
      <c r="J605" s="17">
        <v>0.632268189262983</v>
      </c>
      <c r="K605" s="17">
        <v>0.58797942155498595</v>
      </c>
      <c r="L605" s="17">
        <v>0.58219473780640196</v>
      </c>
      <c r="M605" s="17">
        <v>0.61275872658856001</v>
      </c>
      <c r="N605" s="17">
        <v>0.58460948328615203</v>
      </c>
      <c r="O605" s="17">
        <v>0.54931941305013898</v>
      </c>
      <c r="P605" s="17"/>
      <c r="Q605" s="17">
        <v>0.67703125407334297</v>
      </c>
      <c r="R605" s="17">
        <v>0.60174636873186205</v>
      </c>
      <c r="S605" s="17">
        <v>0.64563979053410403</v>
      </c>
      <c r="T605" s="17">
        <v>0.61774663452746303</v>
      </c>
      <c r="U605" s="17"/>
      <c r="V605" s="17">
        <v>0.58947964369689398</v>
      </c>
      <c r="W605" s="17">
        <v>0.68954981964047102</v>
      </c>
      <c r="X605" s="17">
        <v>0.60265939116957801</v>
      </c>
      <c r="Y605" s="17">
        <v>0.60010068564350605</v>
      </c>
      <c r="Z605" s="17">
        <v>0.58346700282057395</v>
      </c>
      <c r="AA605" s="17">
        <v>0.580734990052445</v>
      </c>
      <c r="AB605" s="17">
        <v>0.60803547817296699</v>
      </c>
      <c r="AC605" s="17">
        <v>0.68919469342701301</v>
      </c>
      <c r="AD605" s="17">
        <v>0.66238253797478897</v>
      </c>
      <c r="AE605" s="17"/>
      <c r="AF605" s="17">
        <v>0.61056296370668695</v>
      </c>
      <c r="AG605" s="17">
        <v>0.63022213214207501</v>
      </c>
      <c r="AH605" s="17">
        <v>0.64697672393210903</v>
      </c>
      <c r="AI605" s="17">
        <v>0.53974063745482703</v>
      </c>
      <c r="AJ605" s="17">
        <v>0.65533627641464498</v>
      </c>
      <c r="AK605" s="17">
        <v>0.61063247942197296</v>
      </c>
      <c r="AL605" s="17"/>
      <c r="AM605" s="17">
        <v>0.62074668073644801</v>
      </c>
      <c r="AN605" s="17">
        <v>0.53772453563762102</v>
      </c>
      <c r="AO605" s="17">
        <v>0.512365788275709</v>
      </c>
      <c r="AP605" s="17">
        <v>0.53794207381566805</v>
      </c>
      <c r="AQ605" s="17">
        <v>0.57822127822540603</v>
      </c>
      <c r="AR605" s="17">
        <v>0.64025364182868005</v>
      </c>
      <c r="AS605" s="17">
        <v>0.60484222386758801</v>
      </c>
      <c r="AT605" s="17">
        <v>0.64854433637930597</v>
      </c>
      <c r="AU605" s="17">
        <v>0.64934373748013596</v>
      </c>
      <c r="AV605" s="17">
        <v>0.61486400632281002</v>
      </c>
      <c r="AW605" s="17">
        <v>0.63209108456358198</v>
      </c>
      <c r="AX605" s="17">
        <v>0.59663827218759902</v>
      </c>
      <c r="AY605" s="17">
        <v>0.72392080966861805</v>
      </c>
      <c r="AZ605" s="17">
        <v>0.74845711941999005</v>
      </c>
      <c r="BA605" s="17">
        <v>0.55629635239823805</v>
      </c>
      <c r="BB605" s="17">
        <v>0.69908134802581001</v>
      </c>
      <c r="BC605" s="17"/>
      <c r="BD605" s="17">
        <v>0.61051450629764503</v>
      </c>
      <c r="BE605" s="17">
        <v>0.68187676531506602</v>
      </c>
      <c r="BF605" s="17">
        <v>0.59820373660091797</v>
      </c>
      <c r="BG605" s="17"/>
      <c r="BH605" s="17">
        <v>0.66086310510389701</v>
      </c>
      <c r="BI605" s="17">
        <v>0.57633997570270901</v>
      </c>
      <c r="BJ605" s="17">
        <v>0.56572354032963901</v>
      </c>
      <c r="BK605" s="17"/>
      <c r="BL605" s="17">
        <v>0.60934099227209204</v>
      </c>
      <c r="BM605" s="17">
        <v>0.62423876171107895</v>
      </c>
      <c r="BN605" s="17">
        <v>0.63391226283635105</v>
      </c>
      <c r="BO605" s="17"/>
      <c r="BP605" s="17">
        <v>0.67940734846629403</v>
      </c>
      <c r="BQ605" s="17">
        <v>0.60701630726039102</v>
      </c>
      <c r="BR605" s="17"/>
      <c r="BS605" s="17">
        <v>0.54119452282676594</v>
      </c>
      <c r="BT605" s="17">
        <v>0.57503008130962596</v>
      </c>
      <c r="BU605" s="17">
        <v>0.58096529548522102</v>
      </c>
      <c r="BV605" s="17">
        <v>0.72910650410663402</v>
      </c>
      <c r="BW605" s="17"/>
      <c r="BX605" s="17">
        <v>0.60435487410421596</v>
      </c>
      <c r="BY605" s="17">
        <v>0.70716812249362604</v>
      </c>
      <c r="BZ605" s="17">
        <v>0.61852748443706296</v>
      </c>
      <c r="CA605" s="17"/>
      <c r="CB605" s="17">
        <v>0.68732304955974299</v>
      </c>
      <c r="CC605" s="17">
        <v>0.81334074732460704</v>
      </c>
      <c r="CD605" s="17">
        <v>0.69815540334993498</v>
      </c>
      <c r="CE605" s="17">
        <v>0.80426247993031597</v>
      </c>
      <c r="CF605" s="17">
        <v>0.446363699638404</v>
      </c>
      <c r="CG605" s="17">
        <v>0.15021082190424301</v>
      </c>
      <c r="CH605" s="17"/>
      <c r="CI605" s="17">
        <v>0.58762447115908201</v>
      </c>
      <c r="CJ605" s="17">
        <v>0.66281793087285701</v>
      </c>
      <c r="CK605" s="17">
        <v>0.414851292425162</v>
      </c>
      <c r="CL605" s="17">
        <v>0.66079825002146297</v>
      </c>
    </row>
    <row r="606" spans="2:90" x14ac:dyDescent="0.35">
      <c r="B606" t="s">
        <v>150</v>
      </c>
      <c r="C606" s="17">
        <v>4.8162165349394798E-2</v>
      </c>
      <c r="D606" s="17">
        <v>4.8434397988190103E-2</v>
      </c>
      <c r="E606" s="17">
        <v>4.8237974998591102E-2</v>
      </c>
      <c r="F606" s="17"/>
      <c r="G606" s="17">
        <v>3.3700294329366103E-2</v>
      </c>
      <c r="H606" s="17">
        <v>4.0397155153934002E-2</v>
      </c>
      <c r="I606" s="17">
        <v>4.0527701853948203E-2</v>
      </c>
      <c r="J606" s="17">
        <v>5.7770535546713103E-2</v>
      </c>
      <c r="K606" s="17">
        <v>4.4797741247235803E-2</v>
      </c>
      <c r="L606" s="17">
        <v>5.2142817628598598E-2</v>
      </c>
      <c r="M606" s="17">
        <v>4.3341061055359002E-2</v>
      </c>
      <c r="N606" s="17">
        <v>7.6788972895821997E-2</v>
      </c>
      <c r="O606" s="17">
        <v>4.1986645111926998E-2</v>
      </c>
      <c r="P606" s="17"/>
      <c r="Q606" s="17">
        <v>5.9176478538427398E-2</v>
      </c>
      <c r="R606" s="17">
        <v>4.0357740176691498E-2</v>
      </c>
      <c r="S606" s="17">
        <v>3.6764530114579801E-2</v>
      </c>
      <c r="T606" s="17">
        <v>4.4957369474418897E-2</v>
      </c>
      <c r="U606" s="17"/>
      <c r="V606" s="17">
        <v>6.8380597090180698E-2</v>
      </c>
      <c r="W606" s="17">
        <v>2.0392839875836899E-2</v>
      </c>
      <c r="X606" s="17">
        <v>2.2009560818624901E-2</v>
      </c>
      <c r="Y606" s="17">
        <v>6.5463134284549501E-2</v>
      </c>
      <c r="Z606" s="17">
        <v>4.2228542609762401E-2</v>
      </c>
      <c r="AA606" s="17">
        <v>7.7730496170239499E-2</v>
      </c>
      <c r="AB606" s="17">
        <v>3.1249831681734699E-2</v>
      </c>
      <c r="AC606" s="17">
        <v>7.6187721828667301E-2</v>
      </c>
      <c r="AD606" s="17">
        <v>4.5385431833993697E-2</v>
      </c>
      <c r="AE606" s="17"/>
      <c r="AF606" s="17">
        <v>4.9643851586520502E-2</v>
      </c>
      <c r="AG606" s="17">
        <v>4.8273444962515802E-2</v>
      </c>
      <c r="AH606" s="17">
        <v>4.6602369664754902E-2</v>
      </c>
      <c r="AI606" s="17">
        <v>5.7552018631344799E-2</v>
      </c>
      <c r="AJ606" s="17">
        <v>3.5165821487549501E-2</v>
      </c>
      <c r="AK606" s="17">
        <v>5.3736808614783797E-2</v>
      </c>
      <c r="AL606" s="17"/>
      <c r="AM606" s="17">
        <v>0.102384189285445</v>
      </c>
      <c r="AN606" s="17">
        <v>9.511074096786E-2</v>
      </c>
      <c r="AO606" s="17">
        <v>8.0813869810279299E-2</v>
      </c>
      <c r="AP606" s="17">
        <v>8.04142813651956E-2</v>
      </c>
      <c r="AQ606" s="17">
        <v>5.0105761113526603E-2</v>
      </c>
      <c r="AR606" s="17">
        <v>4.6684030368210901E-2</v>
      </c>
      <c r="AS606" s="17">
        <v>3.9152014969802099E-2</v>
      </c>
      <c r="AT606" s="17">
        <v>3.5920350730448303E-2</v>
      </c>
      <c r="AU606" s="17">
        <v>3.4628543102456097E-2</v>
      </c>
      <c r="AV606" s="17">
        <v>1.50477427818369E-2</v>
      </c>
      <c r="AW606" s="17">
        <v>4.3623772399945401E-2</v>
      </c>
      <c r="AX606" s="17">
        <v>3.5560197596310301E-2</v>
      </c>
      <c r="AY606" s="17">
        <v>0</v>
      </c>
      <c r="AZ606" s="17">
        <v>9.4452078817077404E-3</v>
      </c>
      <c r="BA606" s="17">
        <v>3.5498817464803899E-2</v>
      </c>
      <c r="BB606" s="17">
        <v>1.7980421128408499E-2</v>
      </c>
      <c r="BC606" s="17"/>
      <c r="BD606" s="17">
        <v>3.9862299041074002E-2</v>
      </c>
      <c r="BE606" s="17">
        <v>4.0281017648814102E-2</v>
      </c>
      <c r="BF606" s="17">
        <v>5.4173559399562303E-2</v>
      </c>
      <c r="BG606" s="17"/>
      <c r="BH606" s="17">
        <v>4.1698863922644699E-2</v>
      </c>
      <c r="BI606" s="17">
        <v>5.1122826570009897E-2</v>
      </c>
      <c r="BJ606" s="17">
        <v>3.7448001666252902E-2</v>
      </c>
      <c r="BK606" s="17"/>
      <c r="BL606" s="17">
        <v>2.25708538938547E-2</v>
      </c>
      <c r="BM606" s="17">
        <v>4.02796721756426E-2</v>
      </c>
      <c r="BN606" s="17">
        <v>3.2947792057618497E-2</v>
      </c>
      <c r="BO606" s="17"/>
      <c r="BP606" s="17">
        <v>3.32623792255363E-2</v>
      </c>
      <c r="BQ606" s="17">
        <v>5.6190277953462903E-2</v>
      </c>
      <c r="BR606" s="17"/>
      <c r="BS606" s="17">
        <v>4.3960352122273401E-2</v>
      </c>
      <c r="BT606" s="17">
        <v>3.5842095192534999E-2</v>
      </c>
      <c r="BU606" s="17">
        <v>3.1497770247334002E-2</v>
      </c>
      <c r="BV606" s="17">
        <v>2.54612500190457E-2</v>
      </c>
      <c r="BW606" s="17"/>
      <c r="BX606" s="17">
        <v>3.1164372614338898E-2</v>
      </c>
      <c r="BY606" s="17">
        <v>1.81423654180724E-2</v>
      </c>
      <c r="BZ606" s="17">
        <v>5.1690837462248E-2</v>
      </c>
      <c r="CA606" s="17"/>
      <c r="CB606" s="17">
        <v>2.4825265077913099E-2</v>
      </c>
      <c r="CC606" s="17">
        <v>1.1102731068095201E-2</v>
      </c>
      <c r="CD606" s="17">
        <v>1.6854985803734599E-2</v>
      </c>
      <c r="CE606" s="17">
        <v>1.9073219010513499E-2</v>
      </c>
      <c r="CF606" s="17">
        <v>7.2602756901878202E-2</v>
      </c>
      <c r="CG606" s="17">
        <v>0.17794279273934599</v>
      </c>
      <c r="CH606" s="17"/>
      <c r="CI606" s="17">
        <v>5.6641651237042297E-2</v>
      </c>
      <c r="CJ606" s="17">
        <v>2.5390115316849302E-2</v>
      </c>
      <c r="CK606" s="17">
        <v>0.151564401416101</v>
      </c>
      <c r="CL606" s="17">
        <v>3.2167929869305702E-2</v>
      </c>
    </row>
    <row r="607" spans="2:90" x14ac:dyDescent="0.35"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</row>
    <row r="608" spans="2:90" x14ac:dyDescent="0.35">
      <c r="B608" s="6" t="s">
        <v>358</v>
      </c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</row>
    <row r="609" spans="2:90" x14ac:dyDescent="0.35">
      <c r="B609" s="24" t="s">
        <v>130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</row>
    <row r="610" spans="2:90" x14ac:dyDescent="0.35">
      <c r="B610" t="s">
        <v>346</v>
      </c>
      <c r="C610" s="17">
        <v>0.733158133228062</v>
      </c>
      <c r="D610" s="17">
        <v>0.68637587196387295</v>
      </c>
      <c r="E610" s="17">
        <v>0.77786312769560395</v>
      </c>
      <c r="F610" s="17"/>
      <c r="G610" s="17">
        <v>0.79718288304004703</v>
      </c>
      <c r="H610" s="17">
        <v>0.75570850564550296</v>
      </c>
      <c r="I610" s="17">
        <v>0.73189913292234998</v>
      </c>
      <c r="J610" s="17">
        <v>0.73804418073005396</v>
      </c>
      <c r="K610" s="17">
        <v>0.71683957239254403</v>
      </c>
      <c r="L610" s="17">
        <v>0.75428182611259498</v>
      </c>
      <c r="M610" s="17">
        <v>0.74950013759244105</v>
      </c>
      <c r="N610" s="17">
        <v>0.70670966430869997</v>
      </c>
      <c r="O610" s="17">
        <v>0.65757961691831401</v>
      </c>
      <c r="P610" s="17"/>
      <c r="Q610" s="17">
        <v>0.69804633030499197</v>
      </c>
      <c r="R610" s="17">
        <v>0.63250143439070405</v>
      </c>
      <c r="S610" s="17">
        <v>0.74011490607958996</v>
      </c>
      <c r="T610" s="17">
        <v>0.74553484355593402</v>
      </c>
      <c r="U610" s="17"/>
      <c r="V610" s="17">
        <v>0.66489931108347999</v>
      </c>
      <c r="W610" s="17">
        <v>0.82381053634861101</v>
      </c>
      <c r="X610" s="17">
        <v>0.76896365957038504</v>
      </c>
      <c r="Y610" s="17">
        <v>0.69768696607755598</v>
      </c>
      <c r="Z610" s="17">
        <v>0.73568891572525397</v>
      </c>
      <c r="AA610" s="17">
        <v>0.69243890637768102</v>
      </c>
      <c r="AB610" s="17">
        <v>0.72803997295453804</v>
      </c>
      <c r="AC610" s="17">
        <v>0.69948634775674701</v>
      </c>
      <c r="AD610" s="17">
        <v>0.75792735690309598</v>
      </c>
      <c r="AE610" s="17"/>
      <c r="AF610" s="17">
        <v>0.74410522606115204</v>
      </c>
      <c r="AG610" s="17">
        <v>0.70831520766123901</v>
      </c>
      <c r="AH610" s="17">
        <v>0.80243197171172698</v>
      </c>
      <c r="AI610" s="17">
        <v>0.68040807651982405</v>
      </c>
      <c r="AJ610" s="17">
        <v>0.74794999169909804</v>
      </c>
      <c r="AK610" s="17">
        <v>0.71898946327353996</v>
      </c>
      <c r="AL610" s="17"/>
      <c r="AM610" s="17">
        <v>0.61725654987411305</v>
      </c>
      <c r="AN610" s="17">
        <v>0.62533002215470002</v>
      </c>
      <c r="AO610" s="17">
        <v>0.67660792424213201</v>
      </c>
      <c r="AP610" s="17">
        <v>0.68288716184565301</v>
      </c>
      <c r="AQ610" s="17">
        <v>0.72744862420382395</v>
      </c>
      <c r="AR610" s="17">
        <v>0.71204126996831696</v>
      </c>
      <c r="AS610" s="17">
        <v>0.75466439075847602</v>
      </c>
      <c r="AT610" s="17">
        <v>0.77947159331159699</v>
      </c>
      <c r="AU610" s="17">
        <v>0.75631099062748997</v>
      </c>
      <c r="AV610" s="17">
        <v>0.84755943645584197</v>
      </c>
      <c r="AW610" s="17">
        <v>0.704972430657541</v>
      </c>
      <c r="AX610" s="17">
        <v>0.76266209942291896</v>
      </c>
      <c r="AY610" s="17">
        <v>0.71999563161668301</v>
      </c>
      <c r="AZ610" s="17">
        <v>0.75052582080021102</v>
      </c>
      <c r="BA610" s="17">
        <v>0.72811424156008997</v>
      </c>
      <c r="BB610" s="17">
        <v>0.75352405766141295</v>
      </c>
      <c r="BC610" s="17"/>
      <c r="BD610" s="17">
        <v>0.74571354659526101</v>
      </c>
      <c r="BE610" s="17">
        <v>0.74818805714567305</v>
      </c>
      <c r="BF610" s="17">
        <v>0.72604528600178797</v>
      </c>
      <c r="BG610" s="17"/>
      <c r="BH610" s="17">
        <v>0.78099383109244602</v>
      </c>
      <c r="BI610" s="17">
        <v>0.67290803994951498</v>
      </c>
      <c r="BJ610" s="17">
        <v>0.67724478311053304</v>
      </c>
      <c r="BK610" s="17"/>
      <c r="BL610" s="17">
        <v>0.67261488087796595</v>
      </c>
      <c r="BM610" s="17">
        <v>0.72934249225490799</v>
      </c>
      <c r="BN610" s="17">
        <v>0.74841758306233297</v>
      </c>
      <c r="BO610" s="17"/>
      <c r="BP610" s="17">
        <v>0.76304987012149394</v>
      </c>
      <c r="BQ610" s="17">
        <v>0.70620083885688301</v>
      </c>
      <c r="BR610" s="17"/>
      <c r="BS610" s="17">
        <v>0.84902715968356601</v>
      </c>
      <c r="BT610" s="17">
        <v>0.83651242032296602</v>
      </c>
      <c r="BU610" s="17">
        <v>0.71529418479737705</v>
      </c>
      <c r="BV610" s="17">
        <v>0.68452089541693095</v>
      </c>
      <c r="BW610" s="17"/>
      <c r="BX610" s="17">
        <v>0.778463343533772</v>
      </c>
      <c r="BY610" s="17">
        <v>0.83300589415345305</v>
      </c>
      <c r="BZ610" s="17">
        <v>0.72253413708580905</v>
      </c>
      <c r="CA610" s="17"/>
      <c r="CB610" s="17">
        <v>0.91063304184845595</v>
      </c>
      <c r="CC610" s="17">
        <v>0.82628696448363803</v>
      </c>
      <c r="CD610" s="17">
        <v>0.70123442327525198</v>
      </c>
      <c r="CE610" s="17">
        <v>0.78476932117589804</v>
      </c>
      <c r="CF610" s="17">
        <v>0.73396540536367405</v>
      </c>
      <c r="CG610" s="17">
        <v>0.39746558775319701</v>
      </c>
      <c r="CH610" s="17"/>
      <c r="CI610" s="17">
        <v>0.64656139514458899</v>
      </c>
      <c r="CJ610" s="17">
        <v>0.84496628709937005</v>
      </c>
      <c r="CK610" s="17">
        <v>0.42466916406046501</v>
      </c>
      <c r="CL610" s="17">
        <v>0.76875362995012897</v>
      </c>
    </row>
    <row r="611" spans="2:90" x14ac:dyDescent="0.35">
      <c r="B611" t="s">
        <v>347</v>
      </c>
      <c r="C611" s="17">
        <v>0.71749623266270302</v>
      </c>
      <c r="D611" s="17">
        <v>0.65357876190702802</v>
      </c>
      <c r="E611" s="17">
        <v>0.77899913526639397</v>
      </c>
      <c r="F611" s="17"/>
      <c r="G611" s="17">
        <v>0.80734519863474696</v>
      </c>
      <c r="H611" s="17">
        <v>0.74435851081233595</v>
      </c>
      <c r="I611" s="17">
        <v>0.69915639989483003</v>
      </c>
      <c r="J611" s="17">
        <v>0.69387361012562598</v>
      </c>
      <c r="K611" s="17">
        <v>0.68954947353658103</v>
      </c>
      <c r="L611" s="17">
        <v>0.77961607535710498</v>
      </c>
      <c r="M611" s="17">
        <v>0.69321199003767697</v>
      </c>
      <c r="N611" s="17">
        <v>0.69401675871027602</v>
      </c>
      <c r="O611" s="17">
        <v>0.66336826593954301</v>
      </c>
      <c r="P611" s="17"/>
      <c r="Q611" s="17">
        <v>0.65047150363329298</v>
      </c>
      <c r="R611" s="17">
        <v>0.63337559627774398</v>
      </c>
      <c r="S611" s="17">
        <v>0.71524425272035097</v>
      </c>
      <c r="T611" s="17">
        <v>0.733105473580416</v>
      </c>
      <c r="U611" s="17"/>
      <c r="V611" s="17">
        <v>0.63626208203299295</v>
      </c>
      <c r="W611" s="17">
        <v>0.81586448779783804</v>
      </c>
      <c r="X611" s="17">
        <v>0.74724289250652698</v>
      </c>
      <c r="Y611" s="17">
        <v>0.69304054208152599</v>
      </c>
      <c r="Z611" s="17">
        <v>0.72916602474002701</v>
      </c>
      <c r="AA611" s="17">
        <v>0.66656755068320805</v>
      </c>
      <c r="AB611" s="17">
        <v>0.727707952095069</v>
      </c>
      <c r="AC611" s="17">
        <v>0.68785512633079604</v>
      </c>
      <c r="AD611" s="17">
        <v>0.73446844854892501</v>
      </c>
      <c r="AE611" s="17"/>
      <c r="AF611" s="17">
        <v>0.71449918265319201</v>
      </c>
      <c r="AG611" s="17">
        <v>0.71763703540675094</v>
      </c>
      <c r="AH611" s="17">
        <v>0.83089550962175296</v>
      </c>
      <c r="AI611" s="17">
        <v>0.72577390903322703</v>
      </c>
      <c r="AJ611" s="17">
        <v>0.75602608577472796</v>
      </c>
      <c r="AK611" s="17">
        <v>0.66387241199356195</v>
      </c>
      <c r="AL611" s="17"/>
      <c r="AM611" s="17">
        <v>0.59709007876563203</v>
      </c>
      <c r="AN611" s="17">
        <v>0.63005396752313902</v>
      </c>
      <c r="AO611" s="17">
        <v>0.65391063686596096</v>
      </c>
      <c r="AP611" s="17">
        <v>0.68821744432294296</v>
      </c>
      <c r="AQ611" s="17">
        <v>0.68235311678176203</v>
      </c>
      <c r="AR611" s="17">
        <v>0.683594337712224</v>
      </c>
      <c r="AS611" s="17">
        <v>0.721008023830494</v>
      </c>
      <c r="AT611" s="17">
        <v>0.75664708059090402</v>
      </c>
      <c r="AU611" s="17">
        <v>0.75854735351036595</v>
      </c>
      <c r="AV611" s="17">
        <v>0.79235526451206095</v>
      </c>
      <c r="AW611" s="17">
        <v>0.74243761010853004</v>
      </c>
      <c r="AX611" s="17">
        <v>0.73535924479603798</v>
      </c>
      <c r="AY611" s="17">
        <v>0.70160094179645804</v>
      </c>
      <c r="AZ611" s="17">
        <v>0.84134771308170797</v>
      </c>
      <c r="BA611" s="17">
        <v>0.71978409353445005</v>
      </c>
      <c r="BB611" s="17">
        <v>0.74487519840870897</v>
      </c>
      <c r="BC611" s="17"/>
      <c r="BD611" s="17">
        <v>0.71992090722112301</v>
      </c>
      <c r="BE611" s="17">
        <v>0.74084196325396801</v>
      </c>
      <c r="BF611" s="17">
        <v>0.70603356288959096</v>
      </c>
      <c r="BG611" s="17"/>
      <c r="BH611" s="17">
        <v>0.76474317115539503</v>
      </c>
      <c r="BI611" s="17">
        <v>0.64435222184116003</v>
      </c>
      <c r="BJ611" s="17">
        <v>0.68950643996225403</v>
      </c>
      <c r="BK611" s="17"/>
      <c r="BL611" s="17">
        <v>0.67995395706457396</v>
      </c>
      <c r="BM611" s="17">
        <v>0.683906550308508</v>
      </c>
      <c r="BN611" s="17">
        <v>0.66806661950472201</v>
      </c>
      <c r="BO611" s="17"/>
      <c r="BP611" s="17">
        <v>0.74258102770383705</v>
      </c>
      <c r="BQ611" s="17">
        <v>0.69606116695292397</v>
      </c>
      <c r="BR611" s="17"/>
      <c r="BS611" s="17">
        <v>0.74945060824200804</v>
      </c>
      <c r="BT611" s="17">
        <v>0.78615032964138998</v>
      </c>
      <c r="BU611" s="17">
        <v>0.72756770159779305</v>
      </c>
      <c r="BV611" s="17">
        <v>0.69448529933148295</v>
      </c>
      <c r="BW611" s="17"/>
      <c r="BX611" s="17">
        <v>0.752623084679092</v>
      </c>
      <c r="BY611" s="17">
        <v>0.81723426153735201</v>
      </c>
      <c r="BZ611" s="17">
        <v>0.70788733414228899</v>
      </c>
      <c r="CA611" s="17"/>
      <c r="CB611" s="17">
        <v>0.87995332961339601</v>
      </c>
      <c r="CC611" s="17">
        <v>0.75833625232586799</v>
      </c>
      <c r="CD611" s="17">
        <v>0.72895708270729598</v>
      </c>
      <c r="CE611" s="17">
        <v>0.76080241188592901</v>
      </c>
      <c r="CF611" s="17">
        <v>0.68004410273052696</v>
      </c>
      <c r="CG611" s="17">
        <v>0.438745123280809</v>
      </c>
      <c r="CH611" s="17"/>
      <c r="CI611" s="17">
        <v>0.66717141108880995</v>
      </c>
      <c r="CJ611" s="17">
        <v>0.80591419571684697</v>
      </c>
      <c r="CK611" s="17">
        <v>0.477162488404132</v>
      </c>
      <c r="CL611" s="17">
        <v>0.74060848348179897</v>
      </c>
    </row>
    <row r="612" spans="2:90" x14ac:dyDescent="0.35">
      <c r="B612" t="s">
        <v>348</v>
      </c>
      <c r="C612" s="17">
        <v>0.71640083546829902</v>
      </c>
      <c r="D612" s="17">
        <v>0.67964994680624902</v>
      </c>
      <c r="E612" s="17">
        <v>0.74996768617624598</v>
      </c>
      <c r="F612" s="17"/>
      <c r="G612" s="17">
        <v>0.78675208391135298</v>
      </c>
      <c r="H612" s="17">
        <v>0.77584466407080799</v>
      </c>
      <c r="I612" s="17">
        <v>0.70996086880681597</v>
      </c>
      <c r="J612" s="17">
        <v>0.68863733182785603</v>
      </c>
      <c r="K612" s="17">
        <v>0.67798616344838503</v>
      </c>
      <c r="L612" s="17">
        <v>0.780931779990653</v>
      </c>
      <c r="M612" s="17">
        <v>0.698358536443624</v>
      </c>
      <c r="N612" s="17">
        <v>0.68392403748040997</v>
      </c>
      <c r="O612" s="17">
        <v>0.65382905099481803</v>
      </c>
      <c r="P612" s="17"/>
      <c r="Q612" s="17">
        <v>0.68848560409765802</v>
      </c>
      <c r="R612" s="17">
        <v>0.67580640925678204</v>
      </c>
      <c r="S612" s="17">
        <v>0.72437538382454703</v>
      </c>
      <c r="T612" s="17">
        <v>0.723272421206544</v>
      </c>
      <c r="U612" s="17"/>
      <c r="V612" s="17">
        <v>0.65004138386958699</v>
      </c>
      <c r="W612" s="17">
        <v>0.79186755745038695</v>
      </c>
      <c r="X612" s="17">
        <v>0.73361080669386802</v>
      </c>
      <c r="Y612" s="17">
        <v>0.68812936944135605</v>
      </c>
      <c r="Z612" s="17">
        <v>0.71783713055268705</v>
      </c>
      <c r="AA612" s="17">
        <v>0.69957807543330497</v>
      </c>
      <c r="AB612" s="17">
        <v>0.72071473464185398</v>
      </c>
      <c r="AC612" s="17">
        <v>0.64946678107216504</v>
      </c>
      <c r="AD612" s="17">
        <v>0.74930686702903204</v>
      </c>
      <c r="AE612" s="17"/>
      <c r="AF612" s="17">
        <v>0.70802452773515601</v>
      </c>
      <c r="AG612" s="17">
        <v>0.70817069702657498</v>
      </c>
      <c r="AH612" s="17">
        <v>0.80321108606303704</v>
      </c>
      <c r="AI612" s="17">
        <v>0.69596074791884999</v>
      </c>
      <c r="AJ612" s="17">
        <v>0.75004231154522305</v>
      </c>
      <c r="AK612" s="17">
        <v>0.685352396813244</v>
      </c>
      <c r="AL612" s="17"/>
      <c r="AM612" s="17">
        <v>0.57512288103579901</v>
      </c>
      <c r="AN612" s="17">
        <v>0.60886941455379795</v>
      </c>
      <c r="AO612" s="17">
        <v>0.59087257844033803</v>
      </c>
      <c r="AP612" s="17">
        <v>0.65326359262831901</v>
      </c>
      <c r="AQ612" s="17">
        <v>0.722364570397244</v>
      </c>
      <c r="AR612" s="17">
        <v>0.68809961411996401</v>
      </c>
      <c r="AS612" s="17">
        <v>0.71682195339809496</v>
      </c>
      <c r="AT612" s="17">
        <v>0.71663896882925004</v>
      </c>
      <c r="AU612" s="17">
        <v>0.76423164212385897</v>
      </c>
      <c r="AV612" s="17">
        <v>0.78660884887357996</v>
      </c>
      <c r="AW612" s="17">
        <v>0.67936883757524502</v>
      </c>
      <c r="AX612" s="17">
        <v>0.75714886537175596</v>
      </c>
      <c r="AY612" s="17">
        <v>0.71323216071362705</v>
      </c>
      <c r="AZ612" s="17">
        <v>0.87804969760431695</v>
      </c>
      <c r="BA612" s="17">
        <v>0.83915497106676196</v>
      </c>
      <c r="BB612" s="17">
        <v>0.79093967083536498</v>
      </c>
      <c r="BC612" s="17"/>
      <c r="BD612" s="17">
        <v>0.71285722628195203</v>
      </c>
      <c r="BE612" s="17">
        <v>0.75048403515858397</v>
      </c>
      <c r="BF612" s="17">
        <v>0.70771719209572004</v>
      </c>
      <c r="BG612" s="17"/>
      <c r="BH612" s="17">
        <v>0.76070049845906995</v>
      </c>
      <c r="BI612" s="17">
        <v>0.67204655473905694</v>
      </c>
      <c r="BJ612" s="17">
        <v>0.64407573521681405</v>
      </c>
      <c r="BK612" s="17"/>
      <c r="BL612" s="17">
        <v>0.69873764822981699</v>
      </c>
      <c r="BM612" s="17">
        <v>0.71830730722945602</v>
      </c>
      <c r="BN612" s="17">
        <v>0.69791951370754701</v>
      </c>
      <c r="BO612" s="17"/>
      <c r="BP612" s="17">
        <v>0.76048332688413001</v>
      </c>
      <c r="BQ612" s="17">
        <v>0.69331794761466903</v>
      </c>
      <c r="BR612" s="17"/>
      <c r="BS612" s="17">
        <v>0.75707977935462401</v>
      </c>
      <c r="BT612" s="17">
        <v>0.75846943707068204</v>
      </c>
      <c r="BU612" s="17">
        <v>0.69913587276883005</v>
      </c>
      <c r="BV612" s="17">
        <v>0.72339209006498895</v>
      </c>
      <c r="BW612" s="17"/>
      <c r="BX612" s="17">
        <v>0.71906750248902895</v>
      </c>
      <c r="BY612" s="17">
        <v>0.86675192792904099</v>
      </c>
      <c r="BZ612" s="17">
        <v>0.70689752905930003</v>
      </c>
      <c r="CA612" s="17"/>
      <c r="CB612" s="17">
        <v>0.84473294254960596</v>
      </c>
      <c r="CC612" s="17">
        <v>0.78818173622218302</v>
      </c>
      <c r="CD612" s="17">
        <v>0.748627916218919</v>
      </c>
      <c r="CE612" s="17">
        <v>0.756949381191796</v>
      </c>
      <c r="CF612" s="17">
        <v>0.73501375922093304</v>
      </c>
      <c r="CG612" s="17">
        <v>0.36854367216307299</v>
      </c>
      <c r="CH612" s="17"/>
      <c r="CI612" s="17">
        <v>0.63837660336585</v>
      </c>
      <c r="CJ612" s="17">
        <v>0.80563409393049501</v>
      </c>
      <c r="CK612" s="17">
        <v>0.46559261633980198</v>
      </c>
      <c r="CL612" s="17">
        <v>0.74803457768329495</v>
      </c>
    </row>
    <row r="613" spans="2:90" x14ac:dyDescent="0.35">
      <c r="B613" t="s">
        <v>349</v>
      </c>
      <c r="C613" s="17">
        <v>0.63295828447576996</v>
      </c>
      <c r="D613" s="17">
        <v>0.61444223473246296</v>
      </c>
      <c r="E613" s="17">
        <v>0.65424535990752697</v>
      </c>
      <c r="F613" s="17"/>
      <c r="G613" s="17">
        <v>0.69867368852868905</v>
      </c>
      <c r="H613" s="17">
        <v>0.66640692652337197</v>
      </c>
      <c r="I613" s="17">
        <v>0.66326478644851905</v>
      </c>
      <c r="J613" s="17">
        <v>0.59995830960822305</v>
      </c>
      <c r="K613" s="17">
        <v>0.58653278253323105</v>
      </c>
      <c r="L613" s="17">
        <v>0.66830070385947904</v>
      </c>
      <c r="M613" s="17">
        <v>0.64915021017005103</v>
      </c>
      <c r="N613" s="17">
        <v>0.58432044198528998</v>
      </c>
      <c r="O613" s="17">
        <v>0.58796449308997301</v>
      </c>
      <c r="P613" s="17"/>
      <c r="Q613" s="17">
        <v>0.57112115247244999</v>
      </c>
      <c r="R613" s="17">
        <v>0.48785436853432501</v>
      </c>
      <c r="S613" s="17">
        <v>0.56221912281268904</v>
      </c>
      <c r="T613" s="17">
        <v>0.65842595114879199</v>
      </c>
      <c r="U613" s="17"/>
      <c r="V613" s="17">
        <v>0.559549107836675</v>
      </c>
      <c r="W613" s="17">
        <v>0.71230552256198498</v>
      </c>
      <c r="X613" s="17">
        <v>0.71315243219358004</v>
      </c>
      <c r="Y613" s="17">
        <v>0.605280244659126</v>
      </c>
      <c r="Z613" s="17">
        <v>0.686359240526634</v>
      </c>
      <c r="AA613" s="17">
        <v>0.60106912148204195</v>
      </c>
      <c r="AB613" s="17">
        <v>0.64090258809038203</v>
      </c>
      <c r="AC613" s="17">
        <v>0.58358071530347999</v>
      </c>
      <c r="AD613" s="17">
        <v>0.59314174898914296</v>
      </c>
      <c r="AE613" s="17"/>
      <c r="AF613" s="17">
        <v>0.65629554143477598</v>
      </c>
      <c r="AG613" s="17">
        <v>0.66072575756463803</v>
      </c>
      <c r="AH613" s="17">
        <v>0.76295430457902602</v>
      </c>
      <c r="AI613" s="17">
        <v>0.69828512113047903</v>
      </c>
      <c r="AJ613" s="17">
        <v>0.614864253285484</v>
      </c>
      <c r="AK613" s="17">
        <v>0.56957962431891096</v>
      </c>
      <c r="AL613" s="17"/>
      <c r="AM613" s="17">
        <v>0.571730853063803</v>
      </c>
      <c r="AN613" s="17">
        <v>0.55782140868094798</v>
      </c>
      <c r="AO613" s="17">
        <v>0.54087733336588695</v>
      </c>
      <c r="AP613" s="17">
        <v>0.50822924889320598</v>
      </c>
      <c r="AQ613" s="17">
        <v>0.60285812685205997</v>
      </c>
      <c r="AR613" s="17">
        <v>0.61012148641257802</v>
      </c>
      <c r="AS613" s="17">
        <v>0.63009347892302803</v>
      </c>
      <c r="AT613" s="17">
        <v>0.67421643594281</v>
      </c>
      <c r="AU613" s="17">
        <v>0.72704796824721396</v>
      </c>
      <c r="AV613" s="17">
        <v>0.75530343402537903</v>
      </c>
      <c r="AW613" s="17">
        <v>0.60453630679871195</v>
      </c>
      <c r="AX613" s="17">
        <v>0.66511951453996698</v>
      </c>
      <c r="AY613" s="17">
        <v>0.68412110729682596</v>
      </c>
      <c r="AZ613" s="17">
        <v>0.67909350646926903</v>
      </c>
      <c r="BA613" s="17">
        <v>0.62182574422832804</v>
      </c>
      <c r="BB613" s="17">
        <v>0.61132403122052703</v>
      </c>
      <c r="BC613" s="17"/>
      <c r="BD613" s="17">
        <v>0.61824143269163701</v>
      </c>
      <c r="BE613" s="17">
        <v>0.65556236671689405</v>
      </c>
      <c r="BF613" s="17">
        <v>0.63325806294866405</v>
      </c>
      <c r="BG613" s="17"/>
      <c r="BH613" s="17">
        <v>0.67461236539609704</v>
      </c>
      <c r="BI613" s="17">
        <v>0.564905900537366</v>
      </c>
      <c r="BJ613" s="17">
        <v>0.57616673080456804</v>
      </c>
      <c r="BK613" s="17"/>
      <c r="BL613" s="17">
        <v>0.58211366406465803</v>
      </c>
      <c r="BM613" s="17">
        <v>0.579392994137234</v>
      </c>
      <c r="BN613" s="17">
        <v>0.53522228991348597</v>
      </c>
      <c r="BO613" s="17"/>
      <c r="BP613" s="17">
        <v>0.64294115636731297</v>
      </c>
      <c r="BQ613" s="17">
        <v>0.61731407324682397</v>
      </c>
      <c r="BR613" s="17"/>
      <c r="BS613" s="17">
        <v>0.64640079077812895</v>
      </c>
      <c r="BT613" s="17">
        <v>0.674921912480692</v>
      </c>
      <c r="BU613" s="17">
        <v>0.62307574297012902</v>
      </c>
      <c r="BV613" s="17">
        <v>0.63875995455465295</v>
      </c>
      <c r="BW613" s="17"/>
      <c r="BX613" s="17">
        <v>0.61320592625799297</v>
      </c>
      <c r="BY613" s="17">
        <v>0.71366666040502202</v>
      </c>
      <c r="BZ613" s="17">
        <v>0.62995556464676705</v>
      </c>
      <c r="CA613" s="17"/>
      <c r="CB613" s="17">
        <v>0.757013655984484</v>
      </c>
      <c r="CC613" s="17">
        <v>0.66948930723042899</v>
      </c>
      <c r="CD613" s="17">
        <v>0.626131644332241</v>
      </c>
      <c r="CE613" s="17">
        <v>0.70943000914476295</v>
      </c>
      <c r="CF613" s="17">
        <v>0.560042062389704</v>
      </c>
      <c r="CG613" s="17">
        <v>0.42549406198448497</v>
      </c>
      <c r="CH613" s="17"/>
      <c r="CI613" s="17">
        <v>0.61574693535446101</v>
      </c>
      <c r="CJ613" s="17">
        <v>0.66521134995118403</v>
      </c>
      <c r="CK613" s="17">
        <v>0.42533484072548999</v>
      </c>
      <c r="CL613" s="17">
        <v>0.67306019164791298</v>
      </c>
    </row>
    <row r="614" spans="2:90" x14ac:dyDescent="0.35">
      <c r="B614" t="s">
        <v>350</v>
      </c>
      <c r="C614" s="17">
        <v>0.59224305430430702</v>
      </c>
      <c r="D614" s="17">
        <v>0.50553572507441702</v>
      </c>
      <c r="E614" s="17">
        <v>0.67342752133940398</v>
      </c>
      <c r="F614" s="17"/>
      <c r="G614" s="17">
        <v>0.65801329888187599</v>
      </c>
      <c r="H614" s="17">
        <v>0.64459042297797398</v>
      </c>
      <c r="I614" s="17">
        <v>0.58116931642455105</v>
      </c>
      <c r="J614" s="17">
        <v>0.57531960613655297</v>
      </c>
      <c r="K614" s="17">
        <v>0.57454984707399104</v>
      </c>
      <c r="L614" s="17">
        <v>0.61498864937931097</v>
      </c>
      <c r="M614" s="17">
        <v>0.59675357828823095</v>
      </c>
      <c r="N614" s="17">
        <v>0.55166577628832603</v>
      </c>
      <c r="O614" s="17">
        <v>0.54138452546396099</v>
      </c>
      <c r="P614" s="17"/>
      <c r="Q614" s="17">
        <v>0.538674032153451</v>
      </c>
      <c r="R614" s="17">
        <v>0.44392372695974802</v>
      </c>
      <c r="S614" s="17">
        <v>0.56643402661514197</v>
      </c>
      <c r="T614" s="17">
        <v>0.61011529253187802</v>
      </c>
      <c r="U614" s="17"/>
      <c r="V614" s="17">
        <v>0.51639694535255698</v>
      </c>
      <c r="W614" s="17">
        <v>0.68814376119074805</v>
      </c>
      <c r="X614" s="17">
        <v>0.60559939917351502</v>
      </c>
      <c r="Y614" s="17">
        <v>0.58801683283870598</v>
      </c>
      <c r="Z614" s="17">
        <v>0.61995243233986996</v>
      </c>
      <c r="AA614" s="17">
        <v>0.53238956222450895</v>
      </c>
      <c r="AB614" s="17">
        <v>0.61722736622659402</v>
      </c>
      <c r="AC614" s="17">
        <v>0.56131290027870495</v>
      </c>
      <c r="AD614" s="17">
        <v>0.58779317052867497</v>
      </c>
      <c r="AE614" s="17"/>
      <c r="AF614" s="17">
        <v>0.60570311029692103</v>
      </c>
      <c r="AG614" s="17">
        <v>0.55783175871082902</v>
      </c>
      <c r="AH614" s="17">
        <v>0.70721061295881105</v>
      </c>
      <c r="AI614" s="17">
        <v>0.55218803127368599</v>
      </c>
      <c r="AJ614" s="17">
        <v>0.58951543704680498</v>
      </c>
      <c r="AK614" s="17">
        <v>0.57943875959646596</v>
      </c>
      <c r="AL614" s="17"/>
      <c r="AM614" s="17">
        <v>0.57176265596377196</v>
      </c>
      <c r="AN614" s="17">
        <v>0.46441503380006</v>
      </c>
      <c r="AO614" s="17">
        <v>0.54428992910605101</v>
      </c>
      <c r="AP614" s="17">
        <v>0.51633648625712103</v>
      </c>
      <c r="AQ614" s="17">
        <v>0.62808177024374001</v>
      </c>
      <c r="AR614" s="17">
        <v>0.61502299957028495</v>
      </c>
      <c r="AS614" s="17">
        <v>0.549977688896371</v>
      </c>
      <c r="AT614" s="17">
        <v>0.63590134731497305</v>
      </c>
      <c r="AU614" s="17">
        <v>0.57119282179995701</v>
      </c>
      <c r="AV614" s="17">
        <v>0.71269802955475603</v>
      </c>
      <c r="AW614" s="17">
        <v>0.53367502701077496</v>
      </c>
      <c r="AX614" s="17">
        <v>0.64676358719735005</v>
      </c>
      <c r="AY614" s="17">
        <v>0.55701108113817299</v>
      </c>
      <c r="AZ614" s="17">
        <v>0.638161356302823</v>
      </c>
      <c r="BA614" s="17">
        <v>0.617094471126442</v>
      </c>
      <c r="BB614" s="17">
        <v>0.63178823681782703</v>
      </c>
      <c r="BC614" s="17"/>
      <c r="BD614" s="17">
        <v>0.59994729758758902</v>
      </c>
      <c r="BE614" s="17">
        <v>0.60133823436174605</v>
      </c>
      <c r="BF614" s="17">
        <v>0.58328392424362197</v>
      </c>
      <c r="BG614" s="17"/>
      <c r="BH614" s="17">
        <v>0.644029540156553</v>
      </c>
      <c r="BI614" s="17">
        <v>0.51437251674784701</v>
      </c>
      <c r="BJ614" s="17">
        <v>0.51337788703748999</v>
      </c>
      <c r="BK614" s="17"/>
      <c r="BL614" s="17">
        <v>0.56624512636905699</v>
      </c>
      <c r="BM614" s="17">
        <v>0.59007065234105505</v>
      </c>
      <c r="BN614" s="17">
        <v>0.56790132323508602</v>
      </c>
      <c r="BO614" s="17"/>
      <c r="BP614" s="17">
        <v>0.63063091432262797</v>
      </c>
      <c r="BQ614" s="17">
        <v>0.56842727983170405</v>
      </c>
      <c r="BR614" s="17"/>
      <c r="BS614" s="17">
        <v>0.677278152927829</v>
      </c>
      <c r="BT614" s="17">
        <v>0.67065199723814595</v>
      </c>
      <c r="BU614" s="17">
        <v>0.57320781961405298</v>
      </c>
      <c r="BV614" s="17">
        <v>0.55964472940446497</v>
      </c>
      <c r="BW614" s="17"/>
      <c r="BX614" s="17">
        <v>0.64808920449081397</v>
      </c>
      <c r="BY614" s="17">
        <v>0.66797923024783801</v>
      </c>
      <c r="BZ614" s="17">
        <v>0.58205644797410505</v>
      </c>
      <c r="CA614" s="17"/>
      <c r="CB614" s="17">
        <v>0.80646508926292204</v>
      </c>
      <c r="CC614" s="17">
        <v>0.62870919927450197</v>
      </c>
      <c r="CD614" s="17">
        <v>0.58875941999617498</v>
      </c>
      <c r="CE614" s="17">
        <v>0.62459352710496596</v>
      </c>
      <c r="CF614" s="17">
        <v>0.58318298114096401</v>
      </c>
      <c r="CG614" s="17">
        <v>0.26630933292147402</v>
      </c>
      <c r="CH614" s="17"/>
      <c r="CI614" s="17">
        <v>0.47210769140365499</v>
      </c>
      <c r="CJ614" s="17">
        <v>0.73301597743211699</v>
      </c>
      <c r="CK614" s="17">
        <v>0.31511522494646899</v>
      </c>
      <c r="CL614" s="17">
        <v>0.60993264804571701</v>
      </c>
    </row>
    <row r="615" spans="2:90" x14ac:dyDescent="0.35">
      <c r="B615" t="s">
        <v>351</v>
      </c>
      <c r="C615" s="17">
        <v>0.45589210680431602</v>
      </c>
      <c r="D615" s="17">
        <v>0.41405747407271098</v>
      </c>
      <c r="E615" s="17">
        <v>0.49495488212208399</v>
      </c>
      <c r="F615" s="17"/>
      <c r="G615" s="17">
        <v>0.42615622999686198</v>
      </c>
      <c r="H615" s="17">
        <v>0.43687080525105398</v>
      </c>
      <c r="I615" s="17">
        <v>0.48172592312926399</v>
      </c>
      <c r="J615" s="17">
        <v>0.46694397108351399</v>
      </c>
      <c r="K615" s="17">
        <v>0.438950973187683</v>
      </c>
      <c r="L615" s="17">
        <v>0.485624202479288</v>
      </c>
      <c r="M615" s="17">
        <v>0.467214696831392</v>
      </c>
      <c r="N615" s="17">
        <v>0.44759945211741198</v>
      </c>
      <c r="O615" s="17">
        <v>0.451663118898399</v>
      </c>
      <c r="P615" s="17"/>
      <c r="Q615" s="17">
        <v>0.46272084810644998</v>
      </c>
      <c r="R615" s="17">
        <v>0.47360322078768002</v>
      </c>
      <c r="S615" s="17">
        <v>0.497416453232708</v>
      </c>
      <c r="T615" s="17">
        <v>0.45370551942822401</v>
      </c>
      <c r="U615" s="17"/>
      <c r="V615" s="17">
        <v>0.45340621190390701</v>
      </c>
      <c r="W615" s="17">
        <v>0.46772678776453802</v>
      </c>
      <c r="X615" s="17">
        <v>0.44220111851576199</v>
      </c>
      <c r="Y615" s="17">
        <v>0.42569578378691098</v>
      </c>
      <c r="Z615" s="17">
        <v>0.52920091506012201</v>
      </c>
      <c r="AA615" s="17">
        <v>0.47142773275555999</v>
      </c>
      <c r="AB615" s="17">
        <v>0.44671505050677701</v>
      </c>
      <c r="AC615" s="17">
        <v>0.43260524586611798</v>
      </c>
      <c r="AD615" s="17">
        <v>0.43114055864627199</v>
      </c>
      <c r="AE615" s="17"/>
      <c r="AF615" s="17">
        <v>0.467658319324399</v>
      </c>
      <c r="AG615" s="17">
        <v>0.48509251499761602</v>
      </c>
      <c r="AH615" s="17">
        <v>0.47295912925810801</v>
      </c>
      <c r="AI615" s="17">
        <v>0.43390031171806798</v>
      </c>
      <c r="AJ615" s="17">
        <v>0.42317597114698902</v>
      </c>
      <c r="AK615" s="17">
        <v>0.45109819320970901</v>
      </c>
      <c r="AL615" s="17"/>
      <c r="AM615" s="17">
        <v>0.37059375590857702</v>
      </c>
      <c r="AN615" s="17">
        <v>0.40572927045273599</v>
      </c>
      <c r="AO615" s="17">
        <v>0.41056628019362801</v>
      </c>
      <c r="AP615" s="17">
        <v>0.38207720477007301</v>
      </c>
      <c r="AQ615" s="17">
        <v>0.40698446911527097</v>
      </c>
      <c r="AR615" s="17">
        <v>0.44868485594655499</v>
      </c>
      <c r="AS615" s="17">
        <v>0.49476029587825998</v>
      </c>
      <c r="AT615" s="17">
        <v>0.46829073723423997</v>
      </c>
      <c r="AU615" s="17">
        <v>0.53358823814409295</v>
      </c>
      <c r="AV615" s="17">
        <v>0.508034729814268</v>
      </c>
      <c r="AW615" s="17">
        <v>0.44866674949973401</v>
      </c>
      <c r="AX615" s="17">
        <v>0.37865989908192399</v>
      </c>
      <c r="AY615" s="17">
        <v>0.455354718401141</v>
      </c>
      <c r="AZ615" s="17">
        <v>0.50493087264337899</v>
      </c>
      <c r="BA615" s="17">
        <v>0.42590270850744399</v>
      </c>
      <c r="BB615" s="17">
        <v>0.52516467429684699</v>
      </c>
      <c r="BC615" s="17"/>
      <c r="BD615" s="17">
        <v>0.46656351090026099</v>
      </c>
      <c r="BE615" s="17">
        <v>0.43535705132814301</v>
      </c>
      <c r="BF615" s="17">
        <v>0.47262119730764501</v>
      </c>
      <c r="BG615" s="17"/>
      <c r="BH615" s="17">
        <v>0.48718657218616102</v>
      </c>
      <c r="BI615" s="17">
        <v>0.42911694632087399</v>
      </c>
      <c r="BJ615" s="17">
        <v>0.43565328401643799</v>
      </c>
      <c r="BK615" s="17"/>
      <c r="BL615" s="17">
        <v>0.419893314103094</v>
      </c>
      <c r="BM615" s="17">
        <v>0.50169632263228503</v>
      </c>
      <c r="BN615" s="17">
        <v>0.45288394511506402</v>
      </c>
      <c r="BO615" s="17"/>
      <c r="BP615" s="17">
        <v>0.46113183332563301</v>
      </c>
      <c r="BQ615" s="17">
        <v>0.44291605441354198</v>
      </c>
      <c r="BR615" s="17"/>
      <c r="BS615" s="17">
        <v>0.44628899279434803</v>
      </c>
      <c r="BT615" s="17">
        <v>0.48085346692614001</v>
      </c>
      <c r="BU615" s="17">
        <v>0.47331145943784397</v>
      </c>
      <c r="BV615" s="17">
        <v>0.45404621104135001</v>
      </c>
      <c r="BW615" s="17"/>
      <c r="BX615" s="17">
        <v>0.51177058706532297</v>
      </c>
      <c r="BY615" s="17">
        <v>0.54277489278472502</v>
      </c>
      <c r="BZ615" s="17">
        <v>0.44501733475481697</v>
      </c>
      <c r="CA615" s="17"/>
      <c r="CB615" s="17">
        <v>0.54950556512591597</v>
      </c>
      <c r="CC615" s="17">
        <v>0.49668038700578598</v>
      </c>
      <c r="CD615" s="17">
        <v>0.40247160501739798</v>
      </c>
      <c r="CE615" s="17">
        <v>0.526372249393108</v>
      </c>
      <c r="CF615" s="17">
        <v>0.51643503149653802</v>
      </c>
      <c r="CG615" s="17">
        <v>0.24437210162973</v>
      </c>
      <c r="CH615" s="17"/>
      <c r="CI615" s="17">
        <v>0.42316749539654203</v>
      </c>
      <c r="CJ615" s="17">
        <v>0.48757251291118198</v>
      </c>
      <c r="CK615" s="17">
        <v>0.28375546679035701</v>
      </c>
      <c r="CL615" s="17">
        <v>0.49036668227156699</v>
      </c>
    </row>
    <row r="616" spans="2:90" x14ac:dyDescent="0.35">
      <c r="B616" t="s">
        <v>352</v>
      </c>
      <c r="C616" s="17">
        <v>0.41253475751204899</v>
      </c>
      <c r="D616" s="17">
        <v>0.41803241270753699</v>
      </c>
      <c r="E616" s="17">
        <v>0.40252589352704798</v>
      </c>
      <c r="F616" s="17"/>
      <c r="G616" s="17">
        <v>0.44444271919794398</v>
      </c>
      <c r="H616" s="17">
        <v>0.39574559985283603</v>
      </c>
      <c r="I616" s="17">
        <v>0.44324052276935999</v>
      </c>
      <c r="J616" s="17">
        <v>0.40714807694310201</v>
      </c>
      <c r="K616" s="17">
        <v>0.38578088146594702</v>
      </c>
      <c r="L616" s="17">
        <v>0.493101223710598</v>
      </c>
      <c r="M616" s="17">
        <v>0.450942045629596</v>
      </c>
      <c r="N616" s="17">
        <v>0.35153328654841098</v>
      </c>
      <c r="O616" s="17">
        <v>0.34856113984968701</v>
      </c>
      <c r="P616" s="17"/>
      <c r="Q616" s="17">
        <v>0.34427578132769099</v>
      </c>
      <c r="R616" s="17">
        <v>0.35506350178940299</v>
      </c>
      <c r="S616" s="17">
        <v>0.468895219600729</v>
      </c>
      <c r="T616" s="17">
        <v>0.42418197879584901</v>
      </c>
      <c r="U616" s="17"/>
      <c r="V616" s="17">
        <v>0.35780027982200402</v>
      </c>
      <c r="W616" s="17">
        <v>0.46752653121767102</v>
      </c>
      <c r="X616" s="17">
        <v>0.48600865518463898</v>
      </c>
      <c r="Y616" s="17">
        <v>0.408944639372399</v>
      </c>
      <c r="Z616" s="17">
        <v>0.45332863594707201</v>
      </c>
      <c r="AA616" s="17">
        <v>0.37532829001928603</v>
      </c>
      <c r="AB616" s="17">
        <v>0.42104355150927603</v>
      </c>
      <c r="AC616" s="17">
        <v>0.39226237712598999</v>
      </c>
      <c r="AD616" s="17">
        <v>0.36772112730100198</v>
      </c>
      <c r="AE616" s="17"/>
      <c r="AF616" s="17">
        <v>0.43111735886174302</v>
      </c>
      <c r="AG616" s="17">
        <v>0.388412718354538</v>
      </c>
      <c r="AH616" s="17">
        <v>0.522513616058357</v>
      </c>
      <c r="AI616" s="17">
        <v>0.45665253985980803</v>
      </c>
      <c r="AJ616" s="17">
        <v>0.41637228434443802</v>
      </c>
      <c r="AK616" s="17">
        <v>0.37569078482242402</v>
      </c>
      <c r="AL616" s="17"/>
      <c r="AM616" s="17">
        <v>0.35576246099526398</v>
      </c>
      <c r="AN616" s="17">
        <v>0.414174287944923</v>
      </c>
      <c r="AO616" s="17">
        <v>0.35694198494106999</v>
      </c>
      <c r="AP616" s="17">
        <v>0.37324831098657102</v>
      </c>
      <c r="AQ616" s="17">
        <v>0.43050297578073599</v>
      </c>
      <c r="AR616" s="17">
        <v>0.34715873244835999</v>
      </c>
      <c r="AS616" s="17">
        <v>0.38541676503771999</v>
      </c>
      <c r="AT616" s="17">
        <v>0.41691276659933202</v>
      </c>
      <c r="AU616" s="17">
        <v>0.47608261149853298</v>
      </c>
      <c r="AV616" s="17">
        <v>0.47717796455980699</v>
      </c>
      <c r="AW616" s="17">
        <v>0.33777585558442602</v>
      </c>
      <c r="AX616" s="17">
        <v>0.37816717309028802</v>
      </c>
      <c r="AY616" s="17">
        <v>0.42764647002596401</v>
      </c>
      <c r="AZ616" s="17">
        <v>0.47126056327399302</v>
      </c>
      <c r="BA616" s="17">
        <v>0.44504943237285299</v>
      </c>
      <c r="BB616" s="17">
        <v>0.45101125890424199</v>
      </c>
      <c r="BC616" s="17"/>
      <c r="BD616" s="17">
        <v>0.43093055432109501</v>
      </c>
      <c r="BE616" s="17">
        <v>0.42338526402052801</v>
      </c>
      <c r="BF616" s="17">
        <v>0.39387267957420102</v>
      </c>
      <c r="BG616" s="17"/>
      <c r="BH616" s="17">
        <v>0.453579389947181</v>
      </c>
      <c r="BI616" s="17">
        <v>0.337429240699266</v>
      </c>
      <c r="BJ616" s="17">
        <v>0.35322698572406502</v>
      </c>
      <c r="BK616" s="17"/>
      <c r="BL616" s="17">
        <v>0.334804544607118</v>
      </c>
      <c r="BM616" s="17">
        <v>0.40742737459553702</v>
      </c>
      <c r="BN616" s="17">
        <v>0.359506327803365</v>
      </c>
      <c r="BO616" s="17"/>
      <c r="BP616" s="17">
        <v>0.423553488981466</v>
      </c>
      <c r="BQ616" s="17">
        <v>0.39091881992641098</v>
      </c>
      <c r="BR616" s="17"/>
      <c r="BS616" s="17">
        <v>0.43176926423889</v>
      </c>
      <c r="BT616" s="17">
        <v>0.43218465981505</v>
      </c>
      <c r="BU616" s="17">
        <v>0.40968715032948</v>
      </c>
      <c r="BV616" s="17">
        <v>0.40963371748775201</v>
      </c>
      <c r="BW616" s="17"/>
      <c r="BX616" s="17">
        <v>0.46092877935994703</v>
      </c>
      <c r="BY616" s="17">
        <v>0.50490354778931601</v>
      </c>
      <c r="BZ616" s="17">
        <v>0.40206434267430802</v>
      </c>
      <c r="CA616" s="17"/>
      <c r="CB616" s="17">
        <v>0.51229107749508396</v>
      </c>
      <c r="CC616" s="17">
        <v>0.45190141546840901</v>
      </c>
      <c r="CD616" s="17">
        <v>0.43173493560415099</v>
      </c>
      <c r="CE616" s="17">
        <v>0.43855063244702902</v>
      </c>
      <c r="CF616" s="17">
        <v>0.427441322566319</v>
      </c>
      <c r="CG616" s="17">
        <v>0.17577885564911699</v>
      </c>
      <c r="CH616" s="17"/>
      <c r="CI616" s="17">
        <v>0.357651270911585</v>
      </c>
      <c r="CJ616" s="17">
        <v>0.499103344965663</v>
      </c>
      <c r="CK616" s="17">
        <v>0.184697661877298</v>
      </c>
      <c r="CL616" s="17">
        <v>0.434434258838586</v>
      </c>
    </row>
    <row r="617" spans="2:90" x14ac:dyDescent="0.35">
      <c r="B617" t="s">
        <v>353</v>
      </c>
      <c r="C617" s="17">
        <v>0.32118219944569998</v>
      </c>
      <c r="D617" s="17">
        <v>0.31884952221999002</v>
      </c>
      <c r="E617" s="17">
        <v>0.32122760832984398</v>
      </c>
      <c r="F617" s="17"/>
      <c r="G617" s="17">
        <v>0.284373566566546</v>
      </c>
      <c r="H617" s="17">
        <v>0.29615477350650998</v>
      </c>
      <c r="I617" s="17">
        <v>0.34590818997250899</v>
      </c>
      <c r="J617" s="17">
        <v>0.35659132316228798</v>
      </c>
      <c r="K617" s="17">
        <v>0.30570895488803701</v>
      </c>
      <c r="L617" s="17">
        <v>0.34912396048778599</v>
      </c>
      <c r="M617" s="17">
        <v>0.32346907048164197</v>
      </c>
      <c r="N617" s="17">
        <v>0.350264557486823</v>
      </c>
      <c r="O617" s="17">
        <v>0.28025162310733098</v>
      </c>
      <c r="P617" s="17"/>
      <c r="Q617" s="17">
        <v>0.30741606567604701</v>
      </c>
      <c r="R617" s="17">
        <v>0.33503852460049399</v>
      </c>
      <c r="S617" s="17">
        <v>0.33093439643644301</v>
      </c>
      <c r="T617" s="17">
        <v>0.32242998758073899</v>
      </c>
      <c r="U617" s="17"/>
      <c r="V617" s="17">
        <v>0.31653178811106503</v>
      </c>
      <c r="W617" s="17">
        <v>0.35170999770247002</v>
      </c>
      <c r="X617" s="17">
        <v>0.27485974182759798</v>
      </c>
      <c r="Y617" s="17">
        <v>0.29290214886257598</v>
      </c>
      <c r="Z617" s="17">
        <v>0.38629754592753102</v>
      </c>
      <c r="AA617" s="17">
        <v>0.31464996636116899</v>
      </c>
      <c r="AB617" s="17">
        <v>0.32276816747445602</v>
      </c>
      <c r="AC617" s="17">
        <v>0.25134092228324501</v>
      </c>
      <c r="AD617" s="17">
        <v>0.32944800649565198</v>
      </c>
      <c r="AE617" s="17"/>
      <c r="AF617" s="17">
        <v>0.31416228788828099</v>
      </c>
      <c r="AG617" s="17">
        <v>0.35032919332258999</v>
      </c>
      <c r="AH617" s="17">
        <v>0.31017034501054003</v>
      </c>
      <c r="AI617" s="17">
        <v>0.31341512858671</v>
      </c>
      <c r="AJ617" s="17">
        <v>0.31096964660375898</v>
      </c>
      <c r="AK617" s="17">
        <v>0.320787244371322</v>
      </c>
      <c r="AL617" s="17"/>
      <c r="AM617" s="17">
        <v>0.24461231452141399</v>
      </c>
      <c r="AN617" s="17">
        <v>0.24908100087686799</v>
      </c>
      <c r="AO617" s="17">
        <v>0.274059936509088</v>
      </c>
      <c r="AP617" s="17">
        <v>0.24064106191704401</v>
      </c>
      <c r="AQ617" s="17">
        <v>0.27493100083328098</v>
      </c>
      <c r="AR617" s="17">
        <v>0.325966815012592</v>
      </c>
      <c r="AS617" s="17">
        <v>0.34621726901598898</v>
      </c>
      <c r="AT617" s="17">
        <v>0.31394073718542898</v>
      </c>
      <c r="AU617" s="17">
        <v>0.38177619773364901</v>
      </c>
      <c r="AV617" s="17">
        <v>0.34011631723661501</v>
      </c>
      <c r="AW617" s="17">
        <v>0.31689641729141399</v>
      </c>
      <c r="AX617" s="17">
        <v>0.295271199265488</v>
      </c>
      <c r="AY617" s="17">
        <v>0.45049789277548902</v>
      </c>
      <c r="AZ617" s="17">
        <v>0.39034511283260998</v>
      </c>
      <c r="BA617" s="17">
        <v>0.32223539481533803</v>
      </c>
      <c r="BB617" s="17">
        <v>0.38149395670115299</v>
      </c>
      <c r="BC617" s="17"/>
      <c r="BD617" s="17">
        <v>0.36250574303390398</v>
      </c>
      <c r="BE617" s="17">
        <v>0.29535195902772299</v>
      </c>
      <c r="BF617" s="17">
        <v>0.30939631411183399</v>
      </c>
      <c r="BG617" s="17"/>
      <c r="BH617" s="17">
        <v>0.34038677808207202</v>
      </c>
      <c r="BI617" s="17">
        <v>0.31759304039487701</v>
      </c>
      <c r="BJ617" s="17">
        <v>0.31192526815510901</v>
      </c>
      <c r="BK617" s="17"/>
      <c r="BL617" s="17">
        <v>0.33784983722831802</v>
      </c>
      <c r="BM617" s="17">
        <v>0.36607956200334002</v>
      </c>
      <c r="BN617" s="17">
        <v>0.30733762422951599</v>
      </c>
      <c r="BO617" s="17"/>
      <c r="BP617" s="17">
        <v>0.34649628782703901</v>
      </c>
      <c r="BQ617" s="17">
        <v>0.28728065047031998</v>
      </c>
      <c r="BR617" s="17"/>
      <c r="BS617" s="17">
        <v>0.34266286157237902</v>
      </c>
      <c r="BT617" s="17">
        <v>0.35243651510468099</v>
      </c>
      <c r="BU617" s="17">
        <v>0.329956752617178</v>
      </c>
      <c r="BV617" s="17">
        <v>0.30614619213775002</v>
      </c>
      <c r="BW617" s="17"/>
      <c r="BX617" s="17">
        <v>0.35561300411326602</v>
      </c>
      <c r="BY617" s="17">
        <v>0.38918833255334401</v>
      </c>
      <c r="BZ617" s="17">
        <v>0.31359219264264698</v>
      </c>
      <c r="CA617" s="17"/>
      <c r="CB617" s="17">
        <v>0.40283646356040698</v>
      </c>
      <c r="CC617" s="17">
        <v>0.374708117215591</v>
      </c>
      <c r="CD617" s="17">
        <v>0.26148462847798598</v>
      </c>
      <c r="CE617" s="17">
        <v>0.358933393253974</v>
      </c>
      <c r="CF617" s="17">
        <v>0.37749850048186301</v>
      </c>
      <c r="CG617" s="17">
        <v>0.15824264665027399</v>
      </c>
      <c r="CH617" s="17"/>
      <c r="CI617" s="17">
        <v>0.27747936874553503</v>
      </c>
      <c r="CJ617" s="17">
        <v>0.38712192388265798</v>
      </c>
      <c r="CK617" s="17">
        <v>0.17658877915589</v>
      </c>
      <c r="CL617" s="17">
        <v>0.33058301983093802</v>
      </c>
    </row>
    <row r="618" spans="2:90" x14ac:dyDescent="0.35">
      <c r="B618" t="s">
        <v>354</v>
      </c>
      <c r="C618" s="17">
        <v>0.204765879012034</v>
      </c>
      <c r="D618" s="17">
        <v>0.23124194300381901</v>
      </c>
      <c r="E618" s="17">
        <v>0.179228771520202</v>
      </c>
      <c r="F618" s="17"/>
      <c r="G618" s="17">
        <v>0.18915529547533599</v>
      </c>
      <c r="H618" s="17">
        <v>0.196957861092217</v>
      </c>
      <c r="I618" s="17">
        <v>0.18816806331442201</v>
      </c>
      <c r="J618" s="17">
        <v>0.24219125388398899</v>
      </c>
      <c r="K618" s="17">
        <v>0.20287597660744999</v>
      </c>
      <c r="L618" s="17">
        <v>0.242177089225524</v>
      </c>
      <c r="M618" s="17">
        <v>0.16831509324896099</v>
      </c>
      <c r="N618" s="17">
        <v>0.21291015527856899</v>
      </c>
      <c r="O618" s="17">
        <v>0.200230110878723</v>
      </c>
      <c r="P618" s="17"/>
      <c r="Q618" s="17">
        <v>0.22038594589438901</v>
      </c>
      <c r="R618" s="17">
        <v>0.26623571763339898</v>
      </c>
      <c r="S618" s="17">
        <v>0.22567626773793401</v>
      </c>
      <c r="T618" s="17">
        <v>0.19772334847458201</v>
      </c>
      <c r="U618" s="17"/>
      <c r="V618" s="17">
        <v>0.232575825277334</v>
      </c>
      <c r="W618" s="17">
        <v>0.18379138185330901</v>
      </c>
      <c r="X618" s="17">
        <v>0.18860864996906901</v>
      </c>
      <c r="Y618" s="17">
        <v>0.23383120123184301</v>
      </c>
      <c r="Z618" s="17">
        <v>0.232705354063898</v>
      </c>
      <c r="AA618" s="17">
        <v>0.181344669859243</v>
      </c>
      <c r="AB618" s="17">
        <v>0.21744856772085799</v>
      </c>
      <c r="AC618" s="17">
        <v>0.18921270586307801</v>
      </c>
      <c r="AD618" s="17">
        <v>0.18037677348560799</v>
      </c>
      <c r="AE618" s="17"/>
      <c r="AF618" s="17">
        <v>0.22479574249430001</v>
      </c>
      <c r="AG618" s="17">
        <v>0.229377108077605</v>
      </c>
      <c r="AH618" s="17">
        <v>0.22373498959511301</v>
      </c>
      <c r="AI618" s="17">
        <v>0.18838403346424901</v>
      </c>
      <c r="AJ618" s="17">
        <v>0.16855837931694401</v>
      </c>
      <c r="AK618" s="17">
        <v>0.19721753783620399</v>
      </c>
      <c r="AL618" s="17"/>
      <c r="AM618" s="17">
        <v>0.11319800984039401</v>
      </c>
      <c r="AN618" s="17">
        <v>0.192688368374903</v>
      </c>
      <c r="AO618" s="17">
        <v>0.175091539873407</v>
      </c>
      <c r="AP618" s="17">
        <v>0.190096922367367</v>
      </c>
      <c r="AQ618" s="17">
        <v>0.26013679299286602</v>
      </c>
      <c r="AR618" s="17">
        <v>0.205831317211812</v>
      </c>
      <c r="AS618" s="17">
        <v>0.23208670754979399</v>
      </c>
      <c r="AT618" s="17">
        <v>0.176261982480926</v>
      </c>
      <c r="AU618" s="17">
        <v>0.247766150042452</v>
      </c>
      <c r="AV618" s="17">
        <v>0.28872809718102299</v>
      </c>
      <c r="AW618" s="17">
        <v>0.186245759168814</v>
      </c>
      <c r="AX618" s="17">
        <v>0.17739589254301399</v>
      </c>
      <c r="AY618" s="17">
        <v>0.24416079479445499</v>
      </c>
      <c r="AZ618" s="17">
        <v>0.29947756937148501</v>
      </c>
      <c r="BA618" s="17">
        <v>8.3652661528325803E-2</v>
      </c>
      <c r="BB618" s="17">
        <v>0.22836075478654599</v>
      </c>
      <c r="BC618" s="17"/>
      <c r="BD618" s="17">
        <v>0.211887297926103</v>
      </c>
      <c r="BE618" s="17">
        <v>0.192760897711276</v>
      </c>
      <c r="BF618" s="17">
        <v>0.209164740463121</v>
      </c>
      <c r="BG618" s="17"/>
      <c r="BH618" s="17">
        <v>0.197930323494413</v>
      </c>
      <c r="BI618" s="17">
        <v>0.22582303164515299</v>
      </c>
      <c r="BJ618" s="17">
        <v>0.23174932812601401</v>
      </c>
      <c r="BK618" s="17"/>
      <c r="BL618" s="17">
        <v>0.19238621332439801</v>
      </c>
      <c r="BM618" s="17">
        <v>0.23082051301282</v>
      </c>
      <c r="BN618" s="17">
        <v>0.20010162679214399</v>
      </c>
      <c r="BO618" s="17"/>
      <c r="BP618" s="17">
        <v>0.20781114777249701</v>
      </c>
      <c r="BQ618" s="17">
        <v>0.19686666241273401</v>
      </c>
      <c r="BR618" s="17"/>
      <c r="BS618" s="17">
        <v>0.20067710089517701</v>
      </c>
      <c r="BT618" s="17">
        <v>0.21685322607715199</v>
      </c>
      <c r="BU618" s="17">
        <v>0.18934110167266499</v>
      </c>
      <c r="BV618" s="17">
        <v>0.20894211817692701</v>
      </c>
      <c r="BW618" s="17"/>
      <c r="BX618" s="17">
        <v>0.219599040056981</v>
      </c>
      <c r="BY618" s="17">
        <v>0.22565657539133599</v>
      </c>
      <c r="BZ618" s="17">
        <v>0.20201264007994199</v>
      </c>
      <c r="CA618" s="17"/>
      <c r="CB618" s="17">
        <v>0.188281968302458</v>
      </c>
      <c r="CC618" s="17">
        <v>0.19514176280484699</v>
      </c>
      <c r="CD618" s="17">
        <v>0.14367301351408401</v>
      </c>
      <c r="CE618" s="17">
        <v>0.22030247318666399</v>
      </c>
      <c r="CF618" s="17">
        <v>0.31426887464356901</v>
      </c>
      <c r="CG618" s="17">
        <v>0.21747641146611801</v>
      </c>
      <c r="CH618" s="17"/>
      <c r="CI618" s="17">
        <v>0.229407594939423</v>
      </c>
      <c r="CJ618" s="17">
        <v>0.209577914770224</v>
      </c>
      <c r="CK618" s="17">
        <v>0.175798560774136</v>
      </c>
      <c r="CL618" s="17">
        <v>0.20410964595155501</v>
      </c>
    </row>
    <row r="619" spans="2:90" x14ac:dyDescent="0.35">
      <c r="B619" t="s">
        <v>355</v>
      </c>
      <c r="C619" s="17">
        <v>0.19685738996812999</v>
      </c>
      <c r="D619" s="17">
        <v>0.180511586461614</v>
      </c>
      <c r="E619" s="17">
        <v>0.21464941655771599</v>
      </c>
      <c r="F619" s="17"/>
      <c r="G619" s="17">
        <v>0.192271150301703</v>
      </c>
      <c r="H619" s="17">
        <v>0.202631909189326</v>
      </c>
      <c r="I619" s="17">
        <v>0.149507454976892</v>
      </c>
      <c r="J619" s="17">
        <v>0.19143484147978701</v>
      </c>
      <c r="K619" s="17">
        <v>0.196835062383895</v>
      </c>
      <c r="L619" s="17">
        <v>0.24901598794589899</v>
      </c>
      <c r="M619" s="17">
        <v>0.197969397671591</v>
      </c>
      <c r="N619" s="17">
        <v>0.195504369699705</v>
      </c>
      <c r="O619" s="17">
        <v>0.19344310306904</v>
      </c>
      <c r="P619" s="17"/>
      <c r="Q619" s="17">
        <v>0.21560473512232001</v>
      </c>
      <c r="R619" s="17">
        <v>0.205519833614761</v>
      </c>
      <c r="S619" s="17">
        <v>0.241845307326993</v>
      </c>
      <c r="T619" s="17">
        <v>0.191569428369744</v>
      </c>
      <c r="U619" s="17"/>
      <c r="V619" s="17">
        <v>0.166397120325119</v>
      </c>
      <c r="W619" s="17">
        <v>0.19760233776238401</v>
      </c>
      <c r="X619" s="17">
        <v>0.173150394045996</v>
      </c>
      <c r="Y619" s="17">
        <v>0.23741665979780099</v>
      </c>
      <c r="Z619" s="17">
        <v>0.19858034014564299</v>
      </c>
      <c r="AA619" s="17">
        <v>0.21549242729210299</v>
      </c>
      <c r="AB619" s="17">
        <v>0.20721395904789899</v>
      </c>
      <c r="AC619" s="17">
        <v>0.21554252436239801</v>
      </c>
      <c r="AD619" s="17">
        <v>0.18933160365041701</v>
      </c>
      <c r="AE619" s="17"/>
      <c r="AF619" s="17">
        <v>0.198622391348169</v>
      </c>
      <c r="AG619" s="17">
        <v>0.20709877019419501</v>
      </c>
      <c r="AH619" s="17">
        <v>0.22385439164051199</v>
      </c>
      <c r="AI619" s="17">
        <v>0.26623295102375699</v>
      </c>
      <c r="AJ619" s="17">
        <v>0.17746885144326299</v>
      </c>
      <c r="AK619" s="17">
        <v>0.18533388513210999</v>
      </c>
      <c r="AL619" s="17"/>
      <c r="AM619" s="17">
        <v>0.100686363291607</v>
      </c>
      <c r="AN619" s="17">
        <v>0.16848468688363499</v>
      </c>
      <c r="AO619" s="17">
        <v>0.18735936228602601</v>
      </c>
      <c r="AP619" s="17">
        <v>0.17159063916949799</v>
      </c>
      <c r="AQ619" s="17">
        <v>0.230938868423812</v>
      </c>
      <c r="AR619" s="17">
        <v>0.22268515636484701</v>
      </c>
      <c r="AS619" s="17">
        <v>0.17880655131274101</v>
      </c>
      <c r="AT619" s="17">
        <v>0.168672398435501</v>
      </c>
      <c r="AU619" s="17">
        <v>0.20853198945411</v>
      </c>
      <c r="AV619" s="17">
        <v>0.22705257835912901</v>
      </c>
      <c r="AW619" s="17">
        <v>0.188630873913151</v>
      </c>
      <c r="AX619" s="17">
        <v>0.20830133396716199</v>
      </c>
      <c r="AY619" s="17">
        <v>0.19610765112311199</v>
      </c>
      <c r="AZ619" s="17">
        <v>0.22217948879938801</v>
      </c>
      <c r="BA619" s="17">
        <v>0.244201887793246</v>
      </c>
      <c r="BB619" s="17">
        <v>0.18143308867826699</v>
      </c>
      <c r="BC619" s="17"/>
      <c r="BD619" s="17">
        <v>0.20904667393725401</v>
      </c>
      <c r="BE619" s="17">
        <v>0.19227412272823199</v>
      </c>
      <c r="BF619" s="17">
        <v>0.191671285679859</v>
      </c>
      <c r="BG619" s="17"/>
      <c r="BH619" s="17">
        <v>0.203022832719638</v>
      </c>
      <c r="BI619" s="17">
        <v>0.20060211308665801</v>
      </c>
      <c r="BJ619" s="17">
        <v>0.18923340821266099</v>
      </c>
      <c r="BK619" s="17"/>
      <c r="BL619" s="17">
        <v>0.17502488437838801</v>
      </c>
      <c r="BM619" s="17">
        <v>0.237859991719993</v>
      </c>
      <c r="BN619" s="17">
        <v>0.15606581014871801</v>
      </c>
      <c r="BO619" s="17"/>
      <c r="BP619" s="17">
        <v>0.172961347731652</v>
      </c>
      <c r="BQ619" s="17">
        <v>0.19736715885428999</v>
      </c>
      <c r="BR619" s="17"/>
      <c r="BS619" s="17">
        <v>0.179379533095821</v>
      </c>
      <c r="BT619" s="17">
        <v>0.21644254692836701</v>
      </c>
      <c r="BU619" s="17">
        <v>0.197313707901282</v>
      </c>
      <c r="BV619" s="17">
        <v>0.20074925872093599</v>
      </c>
      <c r="BW619" s="17"/>
      <c r="BX619" s="17">
        <v>0.213981944628758</v>
      </c>
      <c r="BY619" s="17">
        <v>0.22347589862078901</v>
      </c>
      <c r="BZ619" s="17">
        <v>0.193525170203243</v>
      </c>
      <c r="CA619" s="17"/>
      <c r="CB619" s="17">
        <v>0.229476901928547</v>
      </c>
      <c r="CC619" s="17">
        <v>0.19829910194470399</v>
      </c>
      <c r="CD619" s="17">
        <v>0.16211112334500899</v>
      </c>
      <c r="CE619" s="17">
        <v>0.19181505593216899</v>
      </c>
      <c r="CF619" s="17">
        <v>0.28818431524371702</v>
      </c>
      <c r="CG619" s="17">
        <v>0.13621875459777799</v>
      </c>
      <c r="CH619" s="17"/>
      <c r="CI619" s="17">
        <v>0.21608954332189401</v>
      </c>
      <c r="CJ619" s="17">
        <v>0.22350015426234701</v>
      </c>
      <c r="CK619" s="17">
        <v>0.12859582012555601</v>
      </c>
      <c r="CL619" s="17">
        <v>0.19499829200466201</v>
      </c>
    </row>
    <row r="620" spans="2:90" x14ac:dyDescent="0.35">
      <c r="B620" t="s">
        <v>356</v>
      </c>
      <c r="C620" s="17">
        <v>0.13779501068480501</v>
      </c>
      <c r="D620" s="17">
        <v>0.15877839272043001</v>
      </c>
      <c r="E620" s="17">
        <v>0.115744053574227</v>
      </c>
      <c r="F620" s="17"/>
      <c r="G620" s="17">
        <v>0.11144663507355</v>
      </c>
      <c r="H620" s="17">
        <v>0.112020482145661</v>
      </c>
      <c r="I620" s="17">
        <v>0.123202123644543</v>
      </c>
      <c r="J620" s="17">
        <v>0.14528883341035501</v>
      </c>
      <c r="K620" s="17">
        <v>0.14685158807544699</v>
      </c>
      <c r="L620" s="17">
        <v>0.178588798046971</v>
      </c>
      <c r="M620" s="17">
        <v>0.12422808947184399</v>
      </c>
      <c r="N620" s="17">
        <v>0.15225881824761001</v>
      </c>
      <c r="O620" s="17">
        <v>0.14296416298742901</v>
      </c>
      <c r="P620" s="17"/>
      <c r="Q620" s="17">
        <v>0.15643988386069499</v>
      </c>
      <c r="R620" s="17">
        <v>0.24998864531202</v>
      </c>
      <c r="S620" s="17">
        <v>0.192623257529311</v>
      </c>
      <c r="T620" s="17">
        <v>0.12536398750237701</v>
      </c>
      <c r="U620" s="17"/>
      <c r="V620" s="17">
        <v>0.168717552525639</v>
      </c>
      <c r="W620" s="17">
        <v>0.12320239412517001</v>
      </c>
      <c r="X620" s="17">
        <v>0.14679649205736101</v>
      </c>
      <c r="Y620" s="17">
        <v>0.14685426979581101</v>
      </c>
      <c r="Z620" s="17">
        <v>0.14735926053352799</v>
      </c>
      <c r="AA620" s="17">
        <v>0.116408164111266</v>
      </c>
      <c r="AB620" s="17">
        <v>0.13188645055124701</v>
      </c>
      <c r="AC620" s="17">
        <v>0.110362570211384</v>
      </c>
      <c r="AD620" s="17">
        <v>0.12755496872913499</v>
      </c>
      <c r="AE620" s="17"/>
      <c r="AF620" s="17">
        <v>0.15383685777915501</v>
      </c>
      <c r="AG620" s="17">
        <v>0.107256515416341</v>
      </c>
      <c r="AH620" s="17">
        <v>0.13390424813455801</v>
      </c>
      <c r="AI620" s="17">
        <v>0.13704390417277201</v>
      </c>
      <c r="AJ620" s="17">
        <v>0.11243813458404101</v>
      </c>
      <c r="AK620" s="17">
        <v>0.160846234871206</v>
      </c>
      <c r="AL620" s="17"/>
      <c r="AM620" s="17">
        <v>8.7466335448273702E-2</v>
      </c>
      <c r="AN620" s="17">
        <v>9.2374203480265898E-2</v>
      </c>
      <c r="AO620" s="17">
        <v>0.140151958739098</v>
      </c>
      <c r="AP620" s="17">
        <v>0.14109133717823799</v>
      </c>
      <c r="AQ620" s="17">
        <v>0.16400186694416599</v>
      </c>
      <c r="AR620" s="17">
        <v>0.114040910967727</v>
      </c>
      <c r="AS620" s="17">
        <v>0.132609516275672</v>
      </c>
      <c r="AT620" s="17">
        <v>0.113517592905724</v>
      </c>
      <c r="AU620" s="17">
        <v>0.15488237801759799</v>
      </c>
      <c r="AV620" s="17">
        <v>0.13011594660662601</v>
      </c>
      <c r="AW620" s="17">
        <v>0.117231424417028</v>
      </c>
      <c r="AX620" s="17">
        <v>0.124381362994005</v>
      </c>
      <c r="AY620" s="17">
        <v>0.192830887016679</v>
      </c>
      <c r="AZ620" s="17">
        <v>0.191003475088839</v>
      </c>
      <c r="BA620" s="17">
        <v>7.7894699053320499E-2</v>
      </c>
      <c r="BB620" s="17">
        <v>0.199449423009675</v>
      </c>
      <c r="BC620" s="17"/>
      <c r="BD620" s="17">
        <v>0.14344711499571</v>
      </c>
      <c r="BE620" s="17">
        <v>0.133677968625671</v>
      </c>
      <c r="BF620" s="17">
        <v>0.13896704901908599</v>
      </c>
      <c r="BG620" s="17"/>
      <c r="BH620" s="17">
        <v>0.13348235981866499</v>
      </c>
      <c r="BI620" s="17">
        <v>0.18053939322365301</v>
      </c>
      <c r="BJ620" s="17">
        <v>0.132761226852458</v>
      </c>
      <c r="BK620" s="17"/>
      <c r="BL620" s="17">
        <v>0.14629097710247099</v>
      </c>
      <c r="BM620" s="17">
        <v>0.19243632408210001</v>
      </c>
      <c r="BN620" s="17">
        <v>0.15262497659099999</v>
      </c>
      <c r="BO620" s="17"/>
      <c r="BP620" s="17">
        <v>0.13809103531043099</v>
      </c>
      <c r="BQ620" s="17">
        <v>0.13608679508859101</v>
      </c>
      <c r="BR620" s="17"/>
      <c r="BS620" s="17">
        <v>0.13844841956276699</v>
      </c>
      <c r="BT620" s="17">
        <v>0.131347775583813</v>
      </c>
      <c r="BU620" s="17">
        <v>0.123490460843414</v>
      </c>
      <c r="BV620" s="17">
        <v>0.14677112030723</v>
      </c>
      <c r="BW620" s="17"/>
      <c r="BX620" s="17">
        <v>0.176425999391712</v>
      </c>
      <c r="BY620" s="17">
        <v>0.171944672393647</v>
      </c>
      <c r="BZ620" s="17">
        <v>0.131869389232151</v>
      </c>
      <c r="CA620" s="17"/>
      <c r="CB620" s="17">
        <v>0.120364999681542</v>
      </c>
      <c r="CC620" s="17">
        <v>0.169290058049099</v>
      </c>
      <c r="CD620" s="17">
        <v>9.3909902418789298E-2</v>
      </c>
      <c r="CE620" s="17">
        <v>0.148927165367399</v>
      </c>
      <c r="CF620" s="17">
        <v>0.24529963475594699</v>
      </c>
      <c r="CG620" s="17">
        <v>8.4593121145103298E-2</v>
      </c>
      <c r="CH620" s="17"/>
      <c r="CI620" s="17">
        <v>0.15124802760905101</v>
      </c>
      <c r="CJ620" s="17">
        <v>0.166586240662741</v>
      </c>
      <c r="CK620" s="17">
        <v>7.2866713946979994E-2</v>
      </c>
      <c r="CL620" s="17">
        <v>0.13507811951881499</v>
      </c>
    </row>
    <row r="621" spans="2:90" x14ac:dyDescent="0.35">
      <c r="B621" t="s">
        <v>357</v>
      </c>
      <c r="C621" s="17">
        <v>9.8474794747662298E-2</v>
      </c>
      <c r="D621" s="17">
        <v>9.6987214267424293E-2</v>
      </c>
      <c r="E621" s="17">
        <v>9.7002371827730999E-2</v>
      </c>
      <c r="F621" s="17"/>
      <c r="G621" s="17">
        <v>4.8494541777644798E-2</v>
      </c>
      <c r="H621" s="17">
        <v>5.7649192741232903E-2</v>
      </c>
      <c r="I621" s="17">
        <v>0.112297724834657</v>
      </c>
      <c r="J621" s="17">
        <v>0.16769238619587001</v>
      </c>
      <c r="K621" s="17">
        <v>0.106055435173979</v>
      </c>
      <c r="L621" s="17">
        <v>0.14866143728247699</v>
      </c>
      <c r="M621" s="17">
        <v>6.9513009121536004E-2</v>
      </c>
      <c r="N621" s="17">
        <v>0.103027416163088</v>
      </c>
      <c r="O621" s="17">
        <v>7.5104044237248105E-2</v>
      </c>
      <c r="P621" s="17"/>
      <c r="Q621" s="17">
        <v>9.4812730614757396E-2</v>
      </c>
      <c r="R621" s="17">
        <v>6.8708710249107893E-2</v>
      </c>
      <c r="S621" s="17">
        <v>0.12040655939551199</v>
      </c>
      <c r="T621" s="17">
        <v>0.101316611420232</v>
      </c>
      <c r="U621" s="17"/>
      <c r="V621" s="17">
        <v>0.100881519057236</v>
      </c>
      <c r="W621" s="17">
        <v>0.102379121975799</v>
      </c>
      <c r="X621" s="17">
        <v>0.110571762316847</v>
      </c>
      <c r="Y621" s="17">
        <v>0.128344886723741</v>
      </c>
      <c r="Z621" s="17">
        <v>8.1490372910126299E-2</v>
      </c>
      <c r="AA621" s="17">
        <v>8.96956232508926E-2</v>
      </c>
      <c r="AB621" s="17">
        <v>0.10797339280713</v>
      </c>
      <c r="AC621" s="17">
        <v>6.6199298199322396E-2</v>
      </c>
      <c r="AD621" s="17">
        <v>8.0841025538998093E-2</v>
      </c>
      <c r="AE621" s="17"/>
      <c r="AF621" s="17">
        <v>0.120901576614245</v>
      </c>
      <c r="AG621" s="17">
        <v>9.1093991307933594E-2</v>
      </c>
      <c r="AH621" s="17">
        <v>0.109943741267225</v>
      </c>
      <c r="AI621" s="17">
        <v>8.5350788694423696E-2</v>
      </c>
      <c r="AJ621" s="17">
        <v>8.7093412788109698E-2</v>
      </c>
      <c r="AK621" s="17">
        <v>9.3101694979537603E-2</v>
      </c>
      <c r="AL621" s="17"/>
      <c r="AM621" s="17">
        <v>9.8229623826750295E-2</v>
      </c>
      <c r="AN621" s="17">
        <v>0.108838908602717</v>
      </c>
      <c r="AO621" s="17">
        <v>9.9153339270668994E-2</v>
      </c>
      <c r="AP621" s="17">
        <v>0.101862796823629</v>
      </c>
      <c r="AQ621" s="17">
        <v>0.128345097441109</v>
      </c>
      <c r="AR621" s="17">
        <v>8.1189790576090298E-2</v>
      </c>
      <c r="AS621" s="17">
        <v>0.11173190260829299</v>
      </c>
      <c r="AT621" s="17">
        <v>9.1499175405257399E-2</v>
      </c>
      <c r="AU621" s="17">
        <v>0.13837853912300799</v>
      </c>
      <c r="AV621" s="17">
        <v>0.142582966968614</v>
      </c>
      <c r="AW621" s="17">
        <v>3.7862733854006403E-2</v>
      </c>
      <c r="AX621" s="17">
        <v>7.9261982819939403E-2</v>
      </c>
      <c r="AY621" s="17">
        <v>7.8967274219914896E-2</v>
      </c>
      <c r="AZ621" s="17">
        <v>0.139640770021498</v>
      </c>
      <c r="BA621" s="17">
        <v>8.7751754325977899E-2</v>
      </c>
      <c r="BB621" s="17">
        <v>7.1795565094403102E-2</v>
      </c>
      <c r="BC621" s="17"/>
      <c r="BD621" s="17">
        <v>0.12026267025948301</v>
      </c>
      <c r="BE621" s="17">
        <v>8.4334391613773804E-2</v>
      </c>
      <c r="BF621" s="17">
        <v>8.8297908648830498E-2</v>
      </c>
      <c r="BG621" s="17"/>
      <c r="BH621" s="17">
        <v>0.106451280793638</v>
      </c>
      <c r="BI621" s="17">
        <v>6.9003792668657998E-2</v>
      </c>
      <c r="BJ621" s="17">
        <v>8.9886081847056001E-2</v>
      </c>
      <c r="BK621" s="17"/>
      <c r="BL621" s="17">
        <v>0.12160626167055499</v>
      </c>
      <c r="BM621" s="17">
        <v>0.10225636714781</v>
      </c>
      <c r="BN621" s="17">
        <v>3.83200011280952E-2</v>
      </c>
      <c r="BO621" s="17"/>
      <c r="BP621" s="17">
        <v>8.76640522213646E-2</v>
      </c>
      <c r="BQ621" s="17">
        <v>8.8857403874723004E-2</v>
      </c>
      <c r="BR621" s="17"/>
      <c r="BS621" s="17">
        <v>9.5467810067466102E-2</v>
      </c>
      <c r="BT621" s="17">
        <v>0.117883047769181</v>
      </c>
      <c r="BU621" s="17">
        <v>9.4267235354051099E-2</v>
      </c>
      <c r="BV621" s="17">
        <v>9.3874809759155006E-2</v>
      </c>
      <c r="BW621" s="17"/>
      <c r="BX621" s="17">
        <v>0.128087271428072</v>
      </c>
      <c r="BY621" s="17">
        <v>0.11112305090356001</v>
      </c>
      <c r="BZ621" s="17">
        <v>9.4763892027119795E-2</v>
      </c>
      <c r="CA621" s="17"/>
      <c r="CB621" s="17">
        <v>0.118224720436576</v>
      </c>
      <c r="CC621" s="17">
        <v>8.3993199545198294E-2</v>
      </c>
      <c r="CD621" s="17">
        <v>8.7764539508773096E-2</v>
      </c>
      <c r="CE621" s="17">
        <v>6.39096317739032E-2</v>
      </c>
      <c r="CF621" s="17">
        <v>0.112371198576647</v>
      </c>
      <c r="CG621" s="17">
        <v>0.13403090727438</v>
      </c>
      <c r="CH621" s="17"/>
      <c r="CI621" s="17">
        <v>0.106223455134901</v>
      </c>
      <c r="CJ621" s="17">
        <v>9.6295788764382606E-2</v>
      </c>
      <c r="CK621" s="17">
        <v>0.102963632254141</v>
      </c>
      <c r="CL621" s="17">
        <v>9.6826736466987903E-2</v>
      </c>
    </row>
    <row r="622" spans="2:90" x14ac:dyDescent="0.35">
      <c r="B622" t="s">
        <v>110</v>
      </c>
      <c r="C622" s="17">
        <v>3.1697857057662197E-2</v>
      </c>
      <c r="D622" s="17">
        <v>3.65642186312903E-2</v>
      </c>
      <c r="E622" s="17">
        <v>2.7424586261802501E-2</v>
      </c>
      <c r="F622" s="17"/>
      <c r="G622" s="17">
        <v>2.8027710566796999E-2</v>
      </c>
      <c r="H622" s="17">
        <v>4.1407041337031297E-2</v>
      </c>
      <c r="I622" s="17">
        <v>1.3447695014237499E-2</v>
      </c>
      <c r="J622" s="17">
        <v>4.46330447580515E-2</v>
      </c>
      <c r="K622" s="17">
        <v>2.1866221518485801E-2</v>
      </c>
      <c r="L622" s="17">
        <v>3.0663221481817899E-2</v>
      </c>
      <c r="M622" s="17">
        <v>1.5638462188328001E-2</v>
      </c>
      <c r="N622" s="17">
        <v>4.3269624554364103E-2</v>
      </c>
      <c r="O622" s="17">
        <v>4.4432752789093297E-2</v>
      </c>
      <c r="P622" s="17"/>
      <c r="Q622" s="17">
        <v>2.7326024775333101E-2</v>
      </c>
      <c r="R622" s="17">
        <v>2.5726764707432299E-2</v>
      </c>
      <c r="S622" s="17">
        <v>1.4544859435858599E-2</v>
      </c>
      <c r="T622" s="17">
        <v>3.3157675726195802E-2</v>
      </c>
      <c r="U622" s="17"/>
      <c r="V622" s="17">
        <v>4.0773084976236697E-2</v>
      </c>
      <c r="W622" s="17">
        <v>1.31602856936097E-2</v>
      </c>
      <c r="X622" s="17">
        <v>2.44249749850022E-2</v>
      </c>
      <c r="Y622" s="17">
        <v>5.2147294469211999E-2</v>
      </c>
      <c r="Z622" s="17">
        <v>3.6275117159971802E-2</v>
      </c>
      <c r="AA622" s="17">
        <v>2.9074598725378799E-2</v>
      </c>
      <c r="AB622" s="17">
        <v>2.53152045142526E-2</v>
      </c>
      <c r="AC622" s="17">
        <v>4.1456311711598803E-2</v>
      </c>
      <c r="AD622" s="17">
        <v>3.2476546906413703E-2</v>
      </c>
      <c r="AE622" s="17"/>
      <c r="AF622" s="17">
        <v>2.8138872023072699E-2</v>
      </c>
      <c r="AG622" s="17">
        <v>4.0556230312328002E-2</v>
      </c>
      <c r="AH622" s="17">
        <v>2.0179701654816699E-2</v>
      </c>
      <c r="AI622" s="17">
        <v>2.23642608803814E-2</v>
      </c>
      <c r="AJ622" s="17">
        <v>3.3545468808302503E-2</v>
      </c>
      <c r="AK622" s="17">
        <v>3.2553599449681003E-2</v>
      </c>
      <c r="AL622" s="17"/>
      <c r="AM622" s="17">
        <v>8.8437672479110593E-2</v>
      </c>
      <c r="AN622" s="17">
        <v>6.6767388038293504E-2</v>
      </c>
      <c r="AO622" s="17">
        <v>3.7246210626275297E-2</v>
      </c>
      <c r="AP622" s="17">
        <v>2.6855085523170001E-2</v>
      </c>
      <c r="AQ622" s="17">
        <v>8.7012051642112696E-3</v>
      </c>
      <c r="AR622" s="17">
        <v>3.0788456889349398E-2</v>
      </c>
      <c r="AS622" s="17">
        <v>2.3088421728432201E-2</v>
      </c>
      <c r="AT622" s="17">
        <v>3.3066222411769298E-2</v>
      </c>
      <c r="AU622" s="17">
        <v>2.59606595933758E-2</v>
      </c>
      <c r="AV622" s="17">
        <v>4.1631974494771001E-3</v>
      </c>
      <c r="AW622" s="17">
        <v>1.37401445878519E-2</v>
      </c>
      <c r="AX622" s="17">
        <v>3.8447094711587498E-2</v>
      </c>
      <c r="AY622" s="17">
        <v>1.2556777456387299E-2</v>
      </c>
      <c r="AZ622" s="17">
        <v>2.05978635863685E-2</v>
      </c>
      <c r="BA622" s="17">
        <v>2.4755324270528099E-2</v>
      </c>
      <c r="BB622" s="17">
        <v>2.2436959259775902E-2</v>
      </c>
      <c r="BC622" s="17"/>
      <c r="BD622" s="17">
        <v>2.4981523108016001E-2</v>
      </c>
      <c r="BE622" s="17">
        <v>3.4582207350272197E-2</v>
      </c>
      <c r="BF622" s="17">
        <v>3.4408301770758598E-2</v>
      </c>
      <c r="BG622" s="17"/>
      <c r="BH622" s="17">
        <v>2.9607031822249299E-2</v>
      </c>
      <c r="BI622" s="17">
        <v>2.4801164228819401E-2</v>
      </c>
      <c r="BJ622" s="17">
        <v>1.1042068405917E-2</v>
      </c>
      <c r="BK622" s="17"/>
      <c r="BL622" s="17">
        <v>3.7655416187976201E-2</v>
      </c>
      <c r="BM622" s="17">
        <v>2.52148462494905E-2</v>
      </c>
      <c r="BN622" s="17">
        <v>3.4433346639803297E-2</v>
      </c>
      <c r="BO622" s="17"/>
      <c r="BP622" s="17">
        <v>2.5853807741069299E-2</v>
      </c>
      <c r="BQ622" s="17">
        <v>3.6315783535535301E-2</v>
      </c>
      <c r="BR622" s="17"/>
      <c r="BS622" s="17">
        <v>3.5158078958300899E-3</v>
      </c>
      <c r="BT622" s="17">
        <v>1.4073612883178E-2</v>
      </c>
      <c r="BU622" s="17">
        <v>1.8917108333383299E-2</v>
      </c>
      <c r="BV622" s="17">
        <v>3.8978202546257397E-2</v>
      </c>
      <c r="BW622" s="17"/>
      <c r="BX622" s="17">
        <v>2.2959489580190999E-2</v>
      </c>
      <c r="BY622" s="17">
        <v>2.0016279051451799E-2</v>
      </c>
      <c r="BZ622" s="17">
        <v>3.3281390682941503E-2</v>
      </c>
      <c r="CA622" s="17"/>
      <c r="CB622" s="17">
        <v>1.40394975845033E-2</v>
      </c>
      <c r="CC622" s="17">
        <v>1.52929626979088E-2</v>
      </c>
      <c r="CD622" s="17">
        <v>5.3587816758804203E-2</v>
      </c>
      <c r="CE622" s="17">
        <v>1.6462668362221999E-2</v>
      </c>
      <c r="CF622" s="17">
        <v>1.7540782997504001E-2</v>
      </c>
      <c r="CG622" s="17">
        <v>6.8896085488395695E-2</v>
      </c>
      <c r="CH622" s="17"/>
      <c r="CI622" s="17">
        <v>4.6372081717832997E-2</v>
      </c>
      <c r="CJ622" s="17">
        <v>1.9382196999302301E-2</v>
      </c>
      <c r="CK622" s="17">
        <v>0.102892937140979</v>
      </c>
      <c r="CL622" s="17">
        <v>1.67193644548135E-2</v>
      </c>
    </row>
    <row r="623" spans="2:90" x14ac:dyDescent="0.35">
      <c r="B623" t="s">
        <v>249</v>
      </c>
      <c r="C623" s="17">
        <v>2.2530158852702799E-2</v>
      </c>
      <c r="D623" s="17">
        <v>2.65631815727191E-2</v>
      </c>
      <c r="E623" s="17">
        <v>1.8918984838534599E-2</v>
      </c>
      <c r="F623" s="17"/>
      <c r="G623" s="17">
        <v>1.3615801084328799E-2</v>
      </c>
      <c r="H623" s="17">
        <v>1.5736389050283701E-2</v>
      </c>
      <c r="I623" s="17">
        <v>2.5228584716846501E-2</v>
      </c>
      <c r="J623" s="17">
        <v>2.67488538304489E-2</v>
      </c>
      <c r="K623" s="17">
        <v>3.8415196820664903E-2</v>
      </c>
      <c r="L623" s="17">
        <v>2.46825690484089E-2</v>
      </c>
      <c r="M623" s="17">
        <v>2.48380492450575E-2</v>
      </c>
      <c r="N623" s="17">
        <v>1.58734786962559E-2</v>
      </c>
      <c r="O623" s="17">
        <v>1.8522643146826601E-2</v>
      </c>
      <c r="P623" s="17"/>
      <c r="Q623" s="17">
        <v>2.6818496649000399E-2</v>
      </c>
      <c r="R623" s="17">
        <v>2.4338403971941199E-2</v>
      </c>
      <c r="S623" s="17">
        <v>2.3751911131558501E-2</v>
      </c>
      <c r="T623" s="17">
        <v>1.9830948951278501E-2</v>
      </c>
      <c r="U623" s="17"/>
      <c r="V623" s="17">
        <v>3.2761570934925703E-2</v>
      </c>
      <c r="W623" s="17">
        <v>1.4282080016510599E-2</v>
      </c>
      <c r="X623" s="17">
        <v>1.7696175525573499E-2</v>
      </c>
      <c r="Y623" s="17">
        <v>4.2558929019276603E-2</v>
      </c>
      <c r="Z623" s="17">
        <v>1.7633884164402099E-2</v>
      </c>
      <c r="AA623" s="17">
        <v>2.0932309389620801E-2</v>
      </c>
      <c r="AB623" s="17">
        <v>2.8333582545727602E-2</v>
      </c>
      <c r="AC623" s="17">
        <v>1.33413807240429E-2</v>
      </c>
      <c r="AD623" s="17">
        <v>1.09167371324303E-2</v>
      </c>
      <c r="AE623" s="17"/>
      <c r="AF623" s="17">
        <v>3.0623673836120802E-2</v>
      </c>
      <c r="AG623" s="17">
        <v>1.8525637642896199E-2</v>
      </c>
      <c r="AH623" s="17">
        <v>2.09391634200469E-2</v>
      </c>
      <c r="AI623" s="17">
        <v>9.8062985088506902E-2</v>
      </c>
      <c r="AJ623" s="17">
        <v>6.4708325156296502E-3</v>
      </c>
      <c r="AK623" s="17">
        <v>1.84766657852828E-2</v>
      </c>
      <c r="AL623" s="17"/>
      <c r="AM623" s="17">
        <v>5.8388284239981901E-2</v>
      </c>
      <c r="AN623" s="17">
        <v>4.0278189535277599E-2</v>
      </c>
      <c r="AO623" s="17">
        <v>4.5396554009031601E-2</v>
      </c>
      <c r="AP623" s="17">
        <v>2.0907976070484301E-2</v>
      </c>
      <c r="AQ623" s="17">
        <v>3.72714955592635E-3</v>
      </c>
      <c r="AR623" s="17">
        <v>2.2856227012656698E-2</v>
      </c>
      <c r="AS623" s="17">
        <v>2.1317622418440499E-2</v>
      </c>
      <c r="AT623" s="17">
        <v>2.44274553590457E-2</v>
      </c>
      <c r="AU623" s="17">
        <v>9.1690891692667604E-3</v>
      </c>
      <c r="AV623" s="17">
        <v>9.5135548033326509E-3</v>
      </c>
      <c r="AW623" s="17">
        <v>5.1119083502843402E-2</v>
      </c>
      <c r="AX623" s="17">
        <v>2.5987891861468299E-2</v>
      </c>
      <c r="AY623" s="17">
        <v>0</v>
      </c>
      <c r="AZ623" s="17">
        <v>0</v>
      </c>
      <c r="BA623" s="17">
        <v>0</v>
      </c>
      <c r="BB623" s="17">
        <v>5.9358083176791303E-3</v>
      </c>
      <c r="BC623" s="17"/>
      <c r="BD623" s="17">
        <v>1.6525997993209099E-2</v>
      </c>
      <c r="BE623" s="17">
        <v>1.7020434331935001E-2</v>
      </c>
      <c r="BF623" s="17">
        <v>2.9069023147318299E-2</v>
      </c>
      <c r="BG623" s="17"/>
      <c r="BH623" s="17">
        <v>1.3724215660508699E-2</v>
      </c>
      <c r="BI623" s="17">
        <v>1.5597337114303399E-2</v>
      </c>
      <c r="BJ623" s="17">
        <v>1.4209818355417901E-2</v>
      </c>
      <c r="BK623" s="17"/>
      <c r="BL623" s="17">
        <v>0</v>
      </c>
      <c r="BM623" s="17">
        <v>0</v>
      </c>
      <c r="BN623" s="17">
        <v>1.20902772489218E-2</v>
      </c>
      <c r="BO623" s="17"/>
      <c r="BP623" s="17">
        <v>2.5190895831903499E-2</v>
      </c>
      <c r="BQ623" s="17">
        <v>2.2356763117253299E-2</v>
      </c>
      <c r="BR623" s="17"/>
      <c r="BS623" s="17">
        <v>2.117525615045E-3</v>
      </c>
      <c r="BT623" s="17">
        <v>9.5416813954214696E-3</v>
      </c>
      <c r="BU623" s="17">
        <v>2.3653499293761E-2</v>
      </c>
      <c r="BV623" s="17">
        <v>3.3187976569327503E-2</v>
      </c>
      <c r="BW623" s="17"/>
      <c r="BX623" s="17">
        <v>7.7559887450598299E-3</v>
      </c>
      <c r="BY623" s="17">
        <v>1.27400186267478E-2</v>
      </c>
      <c r="BZ623" s="17">
        <v>2.45954208403561E-2</v>
      </c>
      <c r="CA623" s="17"/>
      <c r="CB623" s="17">
        <v>1.93161267720769E-3</v>
      </c>
      <c r="CC623" s="17">
        <v>3.16383113787089E-2</v>
      </c>
      <c r="CD623" s="17">
        <v>3.20050808348308E-2</v>
      </c>
      <c r="CE623" s="17">
        <v>6.8386833700782596E-3</v>
      </c>
      <c r="CF623" s="17">
        <v>9.2858292627917404E-3</v>
      </c>
      <c r="CG623" s="17">
        <v>5.1316263318095898E-2</v>
      </c>
      <c r="CH623" s="17"/>
      <c r="CI623" s="17">
        <v>2.6817472264757301E-2</v>
      </c>
      <c r="CJ623" s="17">
        <v>1.0154746596460601E-2</v>
      </c>
      <c r="CK623" s="17">
        <v>7.0635572270305397E-2</v>
      </c>
      <c r="CL623" s="17">
        <v>1.6062956815860799E-2</v>
      </c>
    </row>
    <row r="624" spans="2:90" x14ac:dyDescent="0.35"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</row>
    <row r="625" spans="2:90" x14ac:dyDescent="0.35">
      <c r="B625" s="6" t="s">
        <v>364</v>
      </c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</row>
    <row r="626" spans="2:90" x14ac:dyDescent="0.35">
      <c r="B626" s="24" t="s">
        <v>130</v>
      </c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</row>
    <row r="627" spans="2:90" x14ac:dyDescent="0.35">
      <c r="B627" t="s">
        <v>359</v>
      </c>
      <c r="C627" s="17">
        <v>1.3723772592356701E-2</v>
      </c>
      <c r="D627" s="17">
        <v>1.33304406183429E-2</v>
      </c>
      <c r="E627" s="17">
        <v>1.4372613012586299E-2</v>
      </c>
      <c r="F627" s="17"/>
      <c r="G627" s="17">
        <v>4.83696476289339E-3</v>
      </c>
      <c r="H627" s="17">
        <v>1.13757686322222E-2</v>
      </c>
      <c r="I627" s="17">
        <v>1.0456442160965499E-2</v>
      </c>
      <c r="J627" s="17">
        <v>3.3313719257351201E-3</v>
      </c>
      <c r="K627" s="17">
        <v>1.2599693263785201E-2</v>
      </c>
      <c r="L627" s="17">
        <v>8.5427378391416901E-3</v>
      </c>
      <c r="M627" s="17">
        <v>2.79436806583741E-2</v>
      </c>
      <c r="N627" s="17">
        <v>2.59340541480561E-2</v>
      </c>
      <c r="O627" s="17">
        <v>1.6244695968799201E-2</v>
      </c>
      <c r="P627" s="17"/>
      <c r="Q627" s="17">
        <v>8.3543848960347805E-3</v>
      </c>
      <c r="R627" s="17">
        <v>1.15149386277568E-2</v>
      </c>
      <c r="S627" s="17">
        <v>1.24057578251895E-2</v>
      </c>
      <c r="T627" s="17">
        <v>1.4318953275031E-2</v>
      </c>
      <c r="U627" s="17"/>
      <c r="V627" s="17">
        <v>8.4974322433220405E-3</v>
      </c>
      <c r="W627" s="17">
        <v>5.5593321561470902E-3</v>
      </c>
      <c r="X627" s="17">
        <v>7.8721591956484108E-3</v>
      </c>
      <c r="Y627" s="17">
        <v>2.08407993815913E-2</v>
      </c>
      <c r="Z627" s="17">
        <v>3.0125700093860602E-2</v>
      </c>
      <c r="AA627" s="17">
        <v>2.6587788541328799E-2</v>
      </c>
      <c r="AB627" s="17">
        <v>0</v>
      </c>
      <c r="AC627" s="17">
        <v>1.51388171851941E-2</v>
      </c>
      <c r="AD627" s="17">
        <v>1.68204185107186E-2</v>
      </c>
      <c r="AE627" s="17"/>
      <c r="AF627" s="17">
        <v>1.6429681042627101E-2</v>
      </c>
      <c r="AG627" s="17">
        <v>1.8822147109364199E-2</v>
      </c>
      <c r="AH627" s="17">
        <v>3.25484306455008E-3</v>
      </c>
      <c r="AI627" s="17">
        <v>7.1179970988090096E-3</v>
      </c>
      <c r="AJ627" s="17">
        <v>1.2242579047183001E-2</v>
      </c>
      <c r="AK627" s="17">
        <v>1.3719762834987799E-2</v>
      </c>
      <c r="AL627" s="17"/>
      <c r="AM627" s="17">
        <v>3.9428863567164798E-3</v>
      </c>
      <c r="AN627" s="17">
        <v>4.0370380029372196E-3</v>
      </c>
      <c r="AO627" s="17">
        <v>1.45592590478299E-2</v>
      </c>
      <c r="AP627" s="17">
        <v>8.0668106513901404E-3</v>
      </c>
      <c r="AQ627" s="17">
        <v>2.4835019930852902E-2</v>
      </c>
      <c r="AR627" s="17">
        <v>1.04837398787773E-2</v>
      </c>
      <c r="AS627" s="17">
        <v>2.2825411242800499E-2</v>
      </c>
      <c r="AT627" s="17">
        <v>1.58702933664558E-2</v>
      </c>
      <c r="AU627" s="17">
        <v>3.16131847325491E-2</v>
      </c>
      <c r="AV627" s="17">
        <v>2.28762332173078E-2</v>
      </c>
      <c r="AW627" s="17">
        <v>3.2463420917438701E-2</v>
      </c>
      <c r="AX627" s="17">
        <v>8.8778207431515592E-3</v>
      </c>
      <c r="AY627" s="17">
        <v>9.66591144181452E-3</v>
      </c>
      <c r="AZ627" s="17">
        <v>1.3370649306960599E-2</v>
      </c>
      <c r="BA627" s="17">
        <v>0</v>
      </c>
      <c r="BB627" s="17">
        <v>1.46750141500068E-3</v>
      </c>
      <c r="BC627" s="17"/>
      <c r="BD627" s="17">
        <v>7.8777219720364399E-3</v>
      </c>
      <c r="BE627" s="17">
        <v>9.3557192586047992E-3</v>
      </c>
      <c r="BF627" s="17">
        <v>2.1640755468700399E-2</v>
      </c>
      <c r="BG627" s="17"/>
      <c r="BH627" s="17">
        <v>1.3530928421445499E-2</v>
      </c>
      <c r="BI627" s="17">
        <v>1.6546547798703501E-2</v>
      </c>
      <c r="BJ627" s="17">
        <v>1.96847391785764E-2</v>
      </c>
      <c r="BK627" s="17"/>
      <c r="BL627" s="17">
        <v>2.2850341776033199E-2</v>
      </c>
      <c r="BM627" s="17">
        <v>1.68483289063306E-2</v>
      </c>
      <c r="BN627" s="17">
        <v>2.96461615870456E-2</v>
      </c>
      <c r="BO627" s="17"/>
      <c r="BP627" s="17">
        <v>1.3469308638771001E-2</v>
      </c>
      <c r="BQ627" s="17">
        <v>1.6632905601536602E-2</v>
      </c>
      <c r="BR627" s="17"/>
      <c r="BS627" s="17">
        <v>7.0920233963379195E-2</v>
      </c>
      <c r="BT627" s="17">
        <v>6.2338865220748201E-3</v>
      </c>
      <c r="BU627" s="17">
        <v>5.6005530296812499E-3</v>
      </c>
      <c r="BV627" s="17">
        <v>4.7695453233462803E-3</v>
      </c>
      <c r="BW627" s="17"/>
      <c r="BX627" s="17">
        <v>2.4953635858959499E-2</v>
      </c>
      <c r="BY627" s="17">
        <v>2.0087394735924899E-2</v>
      </c>
      <c r="BZ627" s="17">
        <v>1.2220200374796399E-2</v>
      </c>
      <c r="CA627" s="17"/>
      <c r="CB627" s="17">
        <v>2.26293340434617E-2</v>
      </c>
      <c r="CC627" s="17">
        <v>1.48191585500445E-2</v>
      </c>
      <c r="CD627" s="17">
        <v>4.75922791784281E-3</v>
      </c>
      <c r="CE627" s="17">
        <v>5.3043363372217399E-3</v>
      </c>
      <c r="CF627" s="17">
        <v>2.5169370845376699E-2</v>
      </c>
      <c r="CG627" s="17">
        <v>1.46170868252642E-2</v>
      </c>
      <c r="CH627" s="17"/>
      <c r="CI627" s="17">
        <v>6.75706264854899E-3</v>
      </c>
      <c r="CJ627" s="17">
        <v>2.1345028777753901E-2</v>
      </c>
      <c r="CK627" s="17">
        <v>6.9615632606313798E-3</v>
      </c>
      <c r="CL627" s="17">
        <v>1.25917522535178E-2</v>
      </c>
    </row>
    <row r="628" spans="2:90" x14ac:dyDescent="0.35">
      <c r="B628" t="s">
        <v>360</v>
      </c>
      <c r="C628" s="17">
        <v>8.6887942250151201E-2</v>
      </c>
      <c r="D628" s="17">
        <v>7.8926535777988305E-2</v>
      </c>
      <c r="E628" s="17">
        <v>9.3792363669624804E-2</v>
      </c>
      <c r="F628" s="17"/>
      <c r="G628" s="17">
        <v>6.7456096567768201E-2</v>
      </c>
      <c r="H628" s="17">
        <v>9.1274369589388907E-2</v>
      </c>
      <c r="I628" s="17">
        <v>8.5281568622937898E-2</v>
      </c>
      <c r="J628" s="17">
        <v>8.3754277966918797E-2</v>
      </c>
      <c r="K628" s="17">
        <v>0.119131587198917</v>
      </c>
      <c r="L628" s="17">
        <v>9.2287634900628801E-2</v>
      </c>
      <c r="M628" s="17">
        <v>7.2738519429050005E-2</v>
      </c>
      <c r="N628" s="17">
        <v>7.2826976086147105E-2</v>
      </c>
      <c r="O628" s="17">
        <v>9.79177482590744E-2</v>
      </c>
      <c r="P628" s="17"/>
      <c r="Q628" s="17">
        <v>0.1104409734785</v>
      </c>
      <c r="R628" s="17">
        <v>7.9545926115366802E-2</v>
      </c>
      <c r="S628" s="17">
        <v>7.1196538458796907E-2</v>
      </c>
      <c r="T628" s="17">
        <v>8.4941080462016899E-2</v>
      </c>
      <c r="U628" s="17"/>
      <c r="V628" s="17">
        <v>8.3763358714969399E-2</v>
      </c>
      <c r="W628" s="17">
        <v>8.3382393812997002E-2</v>
      </c>
      <c r="X628" s="17">
        <v>7.3874601880355398E-2</v>
      </c>
      <c r="Y628" s="17">
        <v>7.9099684488727506E-2</v>
      </c>
      <c r="Z628" s="17">
        <v>6.6749684757127004E-2</v>
      </c>
      <c r="AA628" s="17">
        <v>9.5873306570286199E-2</v>
      </c>
      <c r="AB628" s="17">
        <v>9.1624634028990806E-2</v>
      </c>
      <c r="AC628" s="17">
        <v>0.14443856955620701</v>
      </c>
      <c r="AD628" s="17">
        <v>9.4659018653640806E-2</v>
      </c>
      <c r="AE628" s="17"/>
      <c r="AF628" s="17">
        <v>9.1178980230248396E-2</v>
      </c>
      <c r="AG628" s="17">
        <v>0.10602168200565699</v>
      </c>
      <c r="AH628" s="17">
        <v>6.5034103958847303E-2</v>
      </c>
      <c r="AI628" s="17">
        <v>8.5711967476696904E-2</v>
      </c>
      <c r="AJ628" s="17">
        <v>5.8861710625813003E-2</v>
      </c>
      <c r="AK628" s="17">
        <v>9.6856476201214098E-2</v>
      </c>
      <c r="AL628" s="17"/>
      <c r="AM628" s="17">
        <v>5.5533322503557601E-2</v>
      </c>
      <c r="AN628" s="17">
        <v>0.104791000923722</v>
      </c>
      <c r="AO628" s="17">
        <v>9.5042786340816296E-2</v>
      </c>
      <c r="AP628" s="17">
        <v>0.120063387876109</v>
      </c>
      <c r="AQ628" s="17">
        <v>7.1993011609508897E-2</v>
      </c>
      <c r="AR628" s="17">
        <v>9.6897617336465E-2</v>
      </c>
      <c r="AS628" s="17">
        <v>0.123614525791557</v>
      </c>
      <c r="AT628" s="17">
        <v>7.70682120640864E-2</v>
      </c>
      <c r="AU628" s="17">
        <v>6.5836515584203698E-2</v>
      </c>
      <c r="AV628" s="17">
        <v>7.9016071072280897E-2</v>
      </c>
      <c r="AW628" s="17">
        <v>5.0987110174010801E-2</v>
      </c>
      <c r="AX628" s="17">
        <v>9.3169904542321297E-2</v>
      </c>
      <c r="AY628" s="17">
        <v>0.108645149248322</v>
      </c>
      <c r="AZ628" s="17">
        <v>1.2583010498589901E-2</v>
      </c>
      <c r="BA628" s="17">
        <v>0.243992683585911</v>
      </c>
      <c r="BB628" s="17">
        <v>5.3535183643198501E-2</v>
      </c>
      <c r="BC628" s="17"/>
      <c r="BD628" s="17">
        <v>0.108342633511502</v>
      </c>
      <c r="BE628" s="17">
        <v>7.5433059943431496E-2</v>
      </c>
      <c r="BF628" s="17">
        <v>7.7293931669453197E-2</v>
      </c>
      <c r="BG628" s="17"/>
      <c r="BH628" s="17">
        <v>9.0367074019611804E-2</v>
      </c>
      <c r="BI628" s="17">
        <v>7.2889595428606804E-2</v>
      </c>
      <c r="BJ628" s="17">
        <v>9.9720476245764897E-2</v>
      </c>
      <c r="BK628" s="17"/>
      <c r="BL628" s="17">
        <v>0.134012102230403</v>
      </c>
      <c r="BM628" s="17">
        <v>8.7186357318811705E-2</v>
      </c>
      <c r="BN628" s="17">
        <v>7.3141010617149796E-2</v>
      </c>
      <c r="BO628" s="17"/>
      <c r="BP628" s="17">
        <v>0.101785911842947</v>
      </c>
      <c r="BQ628" s="17">
        <v>7.6826085374831293E-2</v>
      </c>
      <c r="BR628" s="17"/>
      <c r="BS628" s="17">
        <v>0.34285477603748499</v>
      </c>
      <c r="BT628" s="17">
        <v>0.105076161119176</v>
      </c>
      <c r="BU628" s="17">
        <v>5.9564709532507802E-2</v>
      </c>
      <c r="BV628" s="17">
        <v>1.3987788752254701E-2</v>
      </c>
      <c r="BW628" s="17"/>
      <c r="BX628" s="17">
        <v>0.12349340343399599</v>
      </c>
      <c r="BY628" s="17">
        <v>8.7914303125120996E-2</v>
      </c>
      <c r="BZ628" s="17">
        <v>8.3198424399496498E-2</v>
      </c>
      <c r="CA628" s="17"/>
      <c r="CB628" s="17">
        <v>0.174800933823026</v>
      </c>
      <c r="CC628" s="17">
        <v>5.0117626155332398E-2</v>
      </c>
      <c r="CD628" s="17">
        <v>2.6710268052745099E-2</v>
      </c>
      <c r="CE628" s="17">
        <v>3.2217127383691001E-2</v>
      </c>
      <c r="CF628" s="17">
        <v>0.14087841683885699</v>
      </c>
      <c r="CG628" s="17">
        <v>0.127569298479045</v>
      </c>
      <c r="CH628" s="17"/>
      <c r="CI628" s="17">
        <v>7.1298825557033096E-2</v>
      </c>
      <c r="CJ628" s="17">
        <v>9.5105720903541399E-2</v>
      </c>
      <c r="CK628" s="17">
        <v>8.3667142814279005E-2</v>
      </c>
      <c r="CL628" s="17">
        <v>8.6395927046139506E-2</v>
      </c>
    </row>
    <row r="629" spans="2:90" x14ac:dyDescent="0.35">
      <c r="B629" t="s">
        <v>361</v>
      </c>
      <c r="C629" s="17">
        <v>0.23506510237865699</v>
      </c>
      <c r="D629" s="17">
        <v>0.20406656550039301</v>
      </c>
      <c r="E629" s="17">
        <v>0.26600699831986901</v>
      </c>
      <c r="F629" s="17"/>
      <c r="G629" s="17">
        <v>0.178026593582433</v>
      </c>
      <c r="H629" s="17">
        <v>0.158814823878689</v>
      </c>
      <c r="I629" s="17">
        <v>0.22914320801324201</v>
      </c>
      <c r="J629" s="17">
        <v>0.29584526624056001</v>
      </c>
      <c r="K629" s="17">
        <v>0.23679976823863799</v>
      </c>
      <c r="L629" s="17">
        <v>0.31459970140210702</v>
      </c>
      <c r="M629" s="17">
        <v>0.26303269011212799</v>
      </c>
      <c r="N629" s="17">
        <v>0.19687810595831901</v>
      </c>
      <c r="O629" s="17">
        <v>0.23962909714045899</v>
      </c>
      <c r="P629" s="17"/>
      <c r="Q629" s="17">
        <v>0.24338492467601699</v>
      </c>
      <c r="R629" s="17">
        <v>0.18377148533444199</v>
      </c>
      <c r="S629" s="17">
        <v>0.25885338890602699</v>
      </c>
      <c r="T629" s="17">
        <v>0.23767225105885401</v>
      </c>
      <c r="U629" s="17"/>
      <c r="V629" s="17">
        <v>0.19794154182301099</v>
      </c>
      <c r="W629" s="17">
        <v>0.231009135159532</v>
      </c>
      <c r="X629" s="17">
        <v>0.19321470359957399</v>
      </c>
      <c r="Y629" s="17">
        <v>0.24496233663307099</v>
      </c>
      <c r="Z629" s="17">
        <v>0.315063736536981</v>
      </c>
      <c r="AA629" s="17">
        <v>0.21631703080597001</v>
      </c>
      <c r="AB629" s="17">
        <v>0.29736632114491801</v>
      </c>
      <c r="AC629" s="17">
        <v>0.19786784058419199</v>
      </c>
      <c r="AD629" s="17">
        <v>0.23457976183134299</v>
      </c>
      <c r="AE629" s="17"/>
      <c r="AF629" s="17">
        <v>0.21112284607045301</v>
      </c>
      <c r="AG629" s="17">
        <v>0.238229358587702</v>
      </c>
      <c r="AH629" s="17">
        <v>0.178603451712568</v>
      </c>
      <c r="AI629" s="17">
        <v>0.18029472097766899</v>
      </c>
      <c r="AJ629" s="17">
        <v>0.24457234095563399</v>
      </c>
      <c r="AK629" s="17">
        <v>0.26726379515200099</v>
      </c>
      <c r="AL629" s="17"/>
      <c r="AM629" s="17">
        <v>0.14248668801427899</v>
      </c>
      <c r="AN629" s="17">
        <v>0.21906249395958</v>
      </c>
      <c r="AO629" s="17">
        <v>0.26594870911795898</v>
      </c>
      <c r="AP629" s="17">
        <v>0.31507474689113601</v>
      </c>
      <c r="AQ629" s="17">
        <v>0.329924385251879</v>
      </c>
      <c r="AR629" s="17">
        <v>0.27968074324681602</v>
      </c>
      <c r="AS629" s="17">
        <v>0.28690620851127402</v>
      </c>
      <c r="AT629" s="17">
        <v>0.22643912620052201</v>
      </c>
      <c r="AU629" s="17">
        <v>0.19601800891968699</v>
      </c>
      <c r="AV629" s="17">
        <v>0.22508190448445001</v>
      </c>
      <c r="AW629" s="17">
        <v>0.18088848930509399</v>
      </c>
      <c r="AX629" s="17">
        <v>0.29059378199702002</v>
      </c>
      <c r="AY629" s="17">
        <v>0.26701779596805902</v>
      </c>
      <c r="AZ629" s="17">
        <v>0.314112643275544</v>
      </c>
      <c r="BA629" s="17">
        <v>8.2199117058951096E-2</v>
      </c>
      <c r="BB629" s="17">
        <v>0.187467348247464</v>
      </c>
      <c r="BC629" s="17"/>
      <c r="BD629" s="17">
        <v>0.261271791652817</v>
      </c>
      <c r="BE629" s="17">
        <v>0.19465004773667</v>
      </c>
      <c r="BF629" s="17">
        <v>0.245421845078095</v>
      </c>
      <c r="BG629" s="17"/>
      <c r="BH629" s="17">
        <v>0.23193528778526901</v>
      </c>
      <c r="BI629" s="17">
        <v>0.24758596983351899</v>
      </c>
      <c r="BJ629" s="17">
        <v>0.28377326298486399</v>
      </c>
      <c r="BK629" s="17"/>
      <c r="BL629" s="17">
        <v>0.27788364863111997</v>
      </c>
      <c r="BM629" s="17">
        <v>0.27581657865324399</v>
      </c>
      <c r="BN629" s="17">
        <v>0.29116169158359201</v>
      </c>
      <c r="BO629" s="17"/>
      <c r="BP629" s="17">
        <v>0.223355759631678</v>
      </c>
      <c r="BQ629" s="17">
        <v>0.230702542081997</v>
      </c>
      <c r="BR629" s="17"/>
      <c r="BS629" s="17">
        <v>0.35750217428266501</v>
      </c>
      <c r="BT629" s="17">
        <v>0.46638821776139</v>
      </c>
      <c r="BU629" s="17">
        <v>0.239501306184083</v>
      </c>
      <c r="BV629" s="17">
        <v>7.6349741029656401E-2</v>
      </c>
      <c r="BW629" s="17"/>
      <c r="BX629" s="17">
        <v>0.26536262509720798</v>
      </c>
      <c r="BY629" s="17">
        <v>0.222077176615081</v>
      </c>
      <c r="BZ629" s="17">
        <v>0.23286168493675599</v>
      </c>
      <c r="CA629" s="17"/>
      <c r="CB629" s="17">
        <v>0.40872871390776999</v>
      </c>
      <c r="CC629" s="17">
        <v>0.176939911798074</v>
      </c>
      <c r="CD629" s="17">
        <v>0.12436442436822399</v>
      </c>
      <c r="CE629" s="17">
        <v>0.138561118194126</v>
      </c>
      <c r="CF629" s="17">
        <v>0.32529731007432799</v>
      </c>
      <c r="CG629" s="17">
        <v>0.28728984055532603</v>
      </c>
      <c r="CH629" s="17"/>
      <c r="CI629" s="17">
        <v>0.16861107148048801</v>
      </c>
      <c r="CJ629" s="17">
        <v>0.25307859006407002</v>
      </c>
      <c r="CK629" s="17">
        <v>0.24409075295965399</v>
      </c>
      <c r="CL629" s="17">
        <v>0.23694766103038201</v>
      </c>
    </row>
    <row r="630" spans="2:90" x14ac:dyDescent="0.35">
      <c r="B630" t="s">
        <v>362</v>
      </c>
      <c r="C630" s="17">
        <v>0.28418706805411298</v>
      </c>
      <c r="D630" s="17">
        <v>0.26661926351995302</v>
      </c>
      <c r="E630" s="17">
        <v>0.30166858807193098</v>
      </c>
      <c r="F630" s="17"/>
      <c r="G630" s="17">
        <v>0.27317849069598099</v>
      </c>
      <c r="H630" s="17">
        <v>0.28674392174137903</v>
      </c>
      <c r="I630" s="17">
        <v>0.31488474538227301</v>
      </c>
      <c r="J630" s="17">
        <v>0.28280985034323802</v>
      </c>
      <c r="K630" s="17">
        <v>0.28600423961469301</v>
      </c>
      <c r="L630" s="17">
        <v>0.21756734753383999</v>
      </c>
      <c r="M630" s="17">
        <v>0.277971485288658</v>
      </c>
      <c r="N630" s="17">
        <v>0.335169346925207</v>
      </c>
      <c r="O630" s="17">
        <v>0.282974753479246</v>
      </c>
      <c r="P630" s="17"/>
      <c r="Q630" s="17">
        <v>0.32538858306281399</v>
      </c>
      <c r="R630" s="17">
        <v>0.33394321483089701</v>
      </c>
      <c r="S630" s="17">
        <v>0.298377702333812</v>
      </c>
      <c r="T630" s="17">
        <v>0.27584577857881998</v>
      </c>
      <c r="U630" s="17"/>
      <c r="V630" s="17">
        <v>0.304633861357958</v>
      </c>
      <c r="W630" s="17">
        <v>0.28947024514159198</v>
      </c>
      <c r="X630" s="17">
        <v>0.32329128634284499</v>
      </c>
      <c r="Y630" s="17">
        <v>0.25279048136833299</v>
      </c>
      <c r="Z630" s="17">
        <v>0.23188223649579101</v>
      </c>
      <c r="AA630" s="17">
        <v>0.30216476679433701</v>
      </c>
      <c r="AB630" s="17">
        <v>0.239142801521014</v>
      </c>
      <c r="AC630" s="17">
        <v>0.32755775396037101</v>
      </c>
      <c r="AD630" s="17">
        <v>0.289307710654229</v>
      </c>
      <c r="AE630" s="17"/>
      <c r="AF630" s="17">
        <v>0.27747363137401498</v>
      </c>
      <c r="AG630" s="17">
        <v>0.27606712594268001</v>
      </c>
      <c r="AH630" s="17">
        <v>0.31616577869238299</v>
      </c>
      <c r="AI630" s="17">
        <v>0.233877082077207</v>
      </c>
      <c r="AJ630" s="17">
        <v>0.28150760588546198</v>
      </c>
      <c r="AK630" s="17">
        <v>0.29389151692311</v>
      </c>
      <c r="AL630" s="17"/>
      <c r="AM630" s="17">
        <v>0.24980077084219701</v>
      </c>
      <c r="AN630" s="17">
        <v>0.240222618751638</v>
      </c>
      <c r="AO630" s="17">
        <v>0.248365817338566</v>
      </c>
      <c r="AP630" s="17">
        <v>0.19554713371756199</v>
      </c>
      <c r="AQ630" s="17">
        <v>0.27817191588676199</v>
      </c>
      <c r="AR630" s="17">
        <v>0.25874028255826897</v>
      </c>
      <c r="AS630" s="17">
        <v>0.266134602543243</v>
      </c>
      <c r="AT630" s="17">
        <v>0.30734929203454397</v>
      </c>
      <c r="AU630" s="17">
        <v>0.33255144811196702</v>
      </c>
      <c r="AV630" s="17">
        <v>0.352046634222618</v>
      </c>
      <c r="AW630" s="17">
        <v>0.34382999370921802</v>
      </c>
      <c r="AX630" s="17">
        <v>0.25444032107569597</v>
      </c>
      <c r="AY630" s="17">
        <v>0.24739438447324599</v>
      </c>
      <c r="AZ630" s="17">
        <v>0.382096092152025</v>
      </c>
      <c r="BA630" s="17">
        <v>0.38033696327880401</v>
      </c>
      <c r="BB630" s="17">
        <v>0.28323906408196597</v>
      </c>
      <c r="BC630" s="17"/>
      <c r="BD630" s="17">
        <v>0.30045059815417002</v>
      </c>
      <c r="BE630" s="17">
        <v>0.29455175564178898</v>
      </c>
      <c r="BF630" s="17">
        <v>0.26904564988296997</v>
      </c>
      <c r="BG630" s="17"/>
      <c r="BH630" s="17">
        <v>0.274739984541789</v>
      </c>
      <c r="BI630" s="17">
        <v>0.36224436032480201</v>
      </c>
      <c r="BJ630" s="17">
        <v>0.29419896164481601</v>
      </c>
      <c r="BK630" s="17"/>
      <c r="BL630" s="17">
        <v>0.293532463010241</v>
      </c>
      <c r="BM630" s="17">
        <v>0.29435143449763002</v>
      </c>
      <c r="BN630" s="17">
        <v>0.344236709532108</v>
      </c>
      <c r="BO630" s="17"/>
      <c r="BP630" s="17">
        <v>0.28972781633555</v>
      </c>
      <c r="BQ630" s="17">
        <v>0.27696740993416402</v>
      </c>
      <c r="BR630" s="17"/>
      <c r="BS630" s="17">
        <v>0.17082848397836101</v>
      </c>
      <c r="BT630" s="17">
        <v>0.334452315075835</v>
      </c>
      <c r="BU630" s="17">
        <v>0.44705785782608498</v>
      </c>
      <c r="BV630" s="17">
        <v>0.19950858146464201</v>
      </c>
      <c r="BW630" s="17"/>
      <c r="BX630" s="17">
        <v>0.31678260699303601</v>
      </c>
      <c r="BY630" s="17">
        <v>0.32206397657291502</v>
      </c>
      <c r="BZ630" s="17">
        <v>0.27863032894177803</v>
      </c>
      <c r="CA630" s="17"/>
      <c r="CB630" s="17">
        <v>0.27010422358017999</v>
      </c>
      <c r="CC630" s="17">
        <v>0.32340360365226201</v>
      </c>
      <c r="CD630" s="17">
        <v>0.272818617916463</v>
      </c>
      <c r="CE630" s="17">
        <v>0.27181936029626702</v>
      </c>
      <c r="CF630" s="17">
        <v>0.31459752380926997</v>
      </c>
      <c r="CG630" s="17">
        <v>0.26030043993510599</v>
      </c>
      <c r="CH630" s="17"/>
      <c r="CI630" s="17">
        <v>0.26611447602349497</v>
      </c>
      <c r="CJ630" s="17">
        <v>0.29276927886293402</v>
      </c>
      <c r="CK630" s="17">
        <v>0.26424250848569403</v>
      </c>
      <c r="CL630" s="17">
        <v>0.28848862594088898</v>
      </c>
    </row>
    <row r="631" spans="2:90" x14ac:dyDescent="0.35">
      <c r="B631" t="s">
        <v>363</v>
      </c>
      <c r="C631" s="17">
        <v>0.34062665988878499</v>
      </c>
      <c r="D631" s="17">
        <v>0.391892222905243</v>
      </c>
      <c r="E631" s="17">
        <v>0.29053817515168401</v>
      </c>
      <c r="F631" s="17"/>
      <c r="G631" s="17">
        <v>0.44395911659038101</v>
      </c>
      <c r="H631" s="17">
        <v>0.39337785827678801</v>
      </c>
      <c r="I631" s="17">
        <v>0.31877536160119402</v>
      </c>
      <c r="J631" s="17">
        <v>0.28996666431145401</v>
      </c>
      <c r="K631" s="17">
        <v>0.325276831830899</v>
      </c>
      <c r="L631" s="17">
        <v>0.33640760090301802</v>
      </c>
      <c r="M631" s="17">
        <v>0.32293596691642901</v>
      </c>
      <c r="N631" s="17">
        <v>0.32204910887403898</v>
      </c>
      <c r="O631" s="17">
        <v>0.31827740735640198</v>
      </c>
      <c r="P631" s="17"/>
      <c r="Q631" s="17">
        <v>0.27674362736924002</v>
      </c>
      <c r="R631" s="17">
        <v>0.35820228077453098</v>
      </c>
      <c r="S631" s="17">
        <v>0.34755074897615701</v>
      </c>
      <c r="T631" s="17">
        <v>0.34767931577203698</v>
      </c>
      <c r="U631" s="17"/>
      <c r="V631" s="17">
        <v>0.35652941264759203</v>
      </c>
      <c r="W631" s="17">
        <v>0.35669872397235203</v>
      </c>
      <c r="X631" s="17">
        <v>0.379041575353388</v>
      </c>
      <c r="Y631" s="17">
        <v>0.36614531654570398</v>
      </c>
      <c r="Z631" s="17">
        <v>0.31991225226036202</v>
      </c>
      <c r="AA631" s="17">
        <v>0.31655380651624698</v>
      </c>
      <c r="AB631" s="17">
        <v>0.33706513713876701</v>
      </c>
      <c r="AC631" s="17">
        <v>0.249916300864191</v>
      </c>
      <c r="AD631" s="17">
        <v>0.31973561236040798</v>
      </c>
      <c r="AE631" s="17"/>
      <c r="AF631" s="17">
        <v>0.34882833285318199</v>
      </c>
      <c r="AG631" s="17">
        <v>0.32797482838696201</v>
      </c>
      <c r="AH631" s="17">
        <v>0.39088474206145601</v>
      </c>
      <c r="AI631" s="17">
        <v>0.45896111515340199</v>
      </c>
      <c r="AJ631" s="17">
        <v>0.37651905874505898</v>
      </c>
      <c r="AK631" s="17">
        <v>0.28847367440293098</v>
      </c>
      <c r="AL631" s="17"/>
      <c r="AM631" s="17">
        <v>0.418744554911057</v>
      </c>
      <c r="AN631" s="17">
        <v>0.37311232713700299</v>
      </c>
      <c r="AO631" s="17">
        <v>0.32875898996783198</v>
      </c>
      <c r="AP631" s="17">
        <v>0.29437535950375199</v>
      </c>
      <c r="AQ631" s="17">
        <v>0.28671021873805302</v>
      </c>
      <c r="AR631" s="17">
        <v>0.32465931016236699</v>
      </c>
      <c r="AS631" s="17">
        <v>0.282721716133149</v>
      </c>
      <c r="AT631" s="17">
        <v>0.34087244478384299</v>
      </c>
      <c r="AU631" s="17">
        <v>0.35378637713710798</v>
      </c>
      <c r="AV631" s="17">
        <v>0.31826798329178602</v>
      </c>
      <c r="AW631" s="17">
        <v>0.36299692741880502</v>
      </c>
      <c r="AX631" s="17">
        <v>0.31214778716333502</v>
      </c>
      <c r="AY631" s="17">
        <v>0.35781662437940798</v>
      </c>
      <c r="AZ631" s="17">
        <v>0.22720135379568401</v>
      </c>
      <c r="BA631" s="17">
        <v>0.227150361105387</v>
      </c>
      <c r="BB631" s="17">
        <v>0.45434725663650799</v>
      </c>
      <c r="BC631" s="17"/>
      <c r="BD631" s="17">
        <v>0.286154190765181</v>
      </c>
      <c r="BE631" s="17">
        <v>0.38759341648669599</v>
      </c>
      <c r="BF631" s="17">
        <v>0.34771686612971803</v>
      </c>
      <c r="BG631" s="17"/>
      <c r="BH631" s="17">
        <v>0.359429278034119</v>
      </c>
      <c r="BI631" s="17">
        <v>0.26320842845401798</v>
      </c>
      <c r="BJ631" s="17">
        <v>0.28638956423991702</v>
      </c>
      <c r="BK631" s="17"/>
      <c r="BL631" s="17">
        <v>0.24103878564762801</v>
      </c>
      <c r="BM631" s="17">
        <v>0.293890537767796</v>
      </c>
      <c r="BN631" s="17">
        <v>0.23677355144331699</v>
      </c>
      <c r="BO631" s="17"/>
      <c r="BP631" s="17">
        <v>0.34120495087192099</v>
      </c>
      <c r="BQ631" s="17">
        <v>0.35368719744654498</v>
      </c>
      <c r="BR631" s="17"/>
      <c r="BS631" s="17">
        <v>4.6839072611800203E-2</v>
      </c>
      <c r="BT631" s="17">
        <v>7.5521896935356395E-2</v>
      </c>
      <c r="BU631" s="17">
        <v>0.215717481455418</v>
      </c>
      <c r="BV631" s="17">
        <v>0.66475228850029899</v>
      </c>
      <c r="BW631" s="17"/>
      <c r="BX631" s="17">
        <v>0.23173659883709299</v>
      </c>
      <c r="BY631" s="17">
        <v>0.32874242353538102</v>
      </c>
      <c r="BZ631" s="17">
        <v>0.35214452364538701</v>
      </c>
      <c r="CA631" s="17"/>
      <c r="CB631" s="17">
        <v>0.115361668631591</v>
      </c>
      <c r="CC631" s="17">
        <v>0.411822819177946</v>
      </c>
      <c r="CD631" s="17">
        <v>0.52755498046110205</v>
      </c>
      <c r="CE631" s="17">
        <v>0.52433629613910504</v>
      </c>
      <c r="CF631" s="17">
        <v>0.16115026451724301</v>
      </c>
      <c r="CG631" s="17">
        <v>0.20119764691163</v>
      </c>
      <c r="CH631" s="17"/>
      <c r="CI631" s="17">
        <v>0.42134327931511101</v>
      </c>
      <c r="CJ631" s="17">
        <v>0.31821296795626502</v>
      </c>
      <c r="CK631" s="17">
        <v>0.26693880305406198</v>
      </c>
      <c r="CL631" s="17">
        <v>0.35535051264270101</v>
      </c>
    </row>
    <row r="632" spans="2:90" x14ac:dyDescent="0.35">
      <c r="B632" t="s">
        <v>150</v>
      </c>
      <c r="C632" s="17">
        <v>3.9509454835937402E-2</v>
      </c>
      <c r="D632" s="17">
        <v>4.51649716780805E-2</v>
      </c>
      <c r="E632" s="17">
        <v>3.3621261774304897E-2</v>
      </c>
      <c r="F632" s="17"/>
      <c r="G632" s="17">
        <v>3.2542737800543099E-2</v>
      </c>
      <c r="H632" s="17">
        <v>5.8413257881533003E-2</v>
      </c>
      <c r="I632" s="17">
        <v>4.1458674219387301E-2</v>
      </c>
      <c r="J632" s="17">
        <v>4.4292569212093499E-2</v>
      </c>
      <c r="K632" s="17">
        <v>2.0187879853068399E-2</v>
      </c>
      <c r="L632" s="17">
        <v>3.05949774212643E-2</v>
      </c>
      <c r="M632" s="17">
        <v>3.5377657595361503E-2</v>
      </c>
      <c r="N632" s="17">
        <v>4.7142408008231197E-2</v>
      </c>
      <c r="O632" s="17">
        <v>4.49562977960202E-2</v>
      </c>
      <c r="P632" s="17"/>
      <c r="Q632" s="17">
        <v>3.5687506517394801E-2</v>
      </c>
      <c r="R632" s="17">
        <v>3.3022154317005503E-2</v>
      </c>
      <c r="S632" s="17">
        <v>1.16158635000177E-2</v>
      </c>
      <c r="T632" s="17">
        <v>3.95426208532405E-2</v>
      </c>
      <c r="U632" s="17"/>
      <c r="V632" s="17">
        <v>4.8634393213148198E-2</v>
      </c>
      <c r="W632" s="17">
        <v>3.3880169757379397E-2</v>
      </c>
      <c r="X632" s="17">
        <v>2.2705673628189E-2</v>
      </c>
      <c r="Y632" s="17">
        <v>3.6161381582572198E-2</v>
      </c>
      <c r="Z632" s="17">
        <v>3.6266389855878003E-2</v>
      </c>
      <c r="AA632" s="17">
        <v>4.25033007718306E-2</v>
      </c>
      <c r="AB632" s="17">
        <v>3.4801106166310602E-2</v>
      </c>
      <c r="AC632" s="17">
        <v>6.5080717849845204E-2</v>
      </c>
      <c r="AD632" s="17">
        <v>4.48974779896604E-2</v>
      </c>
      <c r="AE632" s="17"/>
      <c r="AF632" s="17">
        <v>5.4966528429474498E-2</v>
      </c>
      <c r="AG632" s="17">
        <v>3.28848579676344E-2</v>
      </c>
      <c r="AH632" s="17">
        <v>4.6057080510195601E-2</v>
      </c>
      <c r="AI632" s="17">
        <v>3.4037117216216099E-2</v>
      </c>
      <c r="AJ632" s="17">
        <v>2.62967047408488E-2</v>
      </c>
      <c r="AK632" s="17">
        <v>3.97947744857566E-2</v>
      </c>
      <c r="AL632" s="17"/>
      <c r="AM632" s="17">
        <v>0.129491777372192</v>
      </c>
      <c r="AN632" s="17">
        <v>5.8774521225120703E-2</v>
      </c>
      <c r="AO632" s="17">
        <v>4.7324438186995901E-2</v>
      </c>
      <c r="AP632" s="17">
        <v>6.6872561360051E-2</v>
      </c>
      <c r="AQ632" s="17">
        <v>8.3654485829436302E-3</v>
      </c>
      <c r="AR632" s="17">
        <v>2.9538306817305401E-2</v>
      </c>
      <c r="AS632" s="17">
        <v>1.77975357779773E-2</v>
      </c>
      <c r="AT632" s="17">
        <v>3.2400631550549501E-2</v>
      </c>
      <c r="AU632" s="17">
        <v>2.01944655144859E-2</v>
      </c>
      <c r="AV632" s="17">
        <v>2.71117371155762E-3</v>
      </c>
      <c r="AW632" s="17">
        <v>2.8834058475434101E-2</v>
      </c>
      <c r="AX632" s="17">
        <v>4.0770384478476099E-2</v>
      </c>
      <c r="AY632" s="17">
        <v>9.46013448915046E-3</v>
      </c>
      <c r="AZ632" s="17">
        <v>5.06362509711972E-2</v>
      </c>
      <c r="BA632" s="17">
        <v>6.63208749709467E-2</v>
      </c>
      <c r="BB632" s="17">
        <v>1.99436459758634E-2</v>
      </c>
      <c r="BC632" s="17"/>
      <c r="BD632" s="17">
        <v>3.5903063944293802E-2</v>
      </c>
      <c r="BE632" s="17">
        <v>3.8416000932809002E-2</v>
      </c>
      <c r="BF632" s="17">
        <v>3.8880951771063099E-2</v>
      </c>
      <c r="BG632" s="17"/>
      <c r="BH632" s="17">
        <v>2.9997447197765901E-2</v>
      </c>
      <c r="BI632" s="17">
        <v>3.7525098160351301E-2</v>
      </c>
      <c r="BJ632" s="17">
        <v>1.6232995706061501E-2</v>
      </c>
      <c r="BK632" s="17"/>
      <c r="BL632" s="17">
        <v>3.0682658704575701E-2</v>
      </c>
      <c r="BM632" s="17">
        <v>3.1906762856188403E-2</v>
      </c>
      <c r="BN632" s="17">
        <v>2.5040875236787202E-2</v>
      </c>
      <c r="BO632" s="17"/>
      <c r="BP632" s="17">
        <v>3.04562526791319E-2</v>
      </c>
      <c r="BQ632" s="17">
        <v>4.5183859560926E-2</v>
      </c>
      <c r="BR632" s="17"/>
      <c r="BS632" s="17">
        <v>1.1055259126309299E-2</v>
      </c>
      <c r="BT632" s="17">
        <v>1.23275225861675E-2</v>
      </c>
      <c r="BU632" s="17">
        <v>3.25580919722257E-2</v>
      </c>
      <c r="BV632" s="17">
        <v>4.0632054929801702E-2</v>
      </c>
      <c r="BW632" s="17"/>
      <c r="BX632" s="17">
        <v>3.7671129779707602E-2</v>
      </c>
      <c r="BY632" s="17">
        <v>1.9114725415576201E-2</v>
      </c>
      <c r="BZ632" s="17">
        <v>4.09448377017873E-2</v>
      </c>
      <c r="CA632" s="17"/>
      <c r="CB632" s="17">
        <v>8.3751260139720996E-3</v>
      </c>
      <c r="CC632" s="17">
        <v>2.2896880666341001E-2</v>
      </c>
      <c r="CD632" s="17">
        <v>4.3792481283622703E-2</v>
      </c>
      <c r="CE632" s="17">
        <v>2.7761761649589101E-2</v>
      </c>
      <c r="CF632" s="17">
        <v>3.2907113914925401E-2</v>
      </c>
      <c r="CG632" s="17">
        <v>0.10902568729362801</v>
      </c>
      <c r="CH632" s="17"/>
      <c r="CI632" s="17">
        <v>6.5875284975324397E-2</v>
      </c>
      <c r="CJ632" s="17">
        <v>1.9488413435434601E-2</v>
      </c>
      <c r="CK632" s="17">
        <v>0.13409922942567801</v>
      </c>
      <c r="CL632" s="17">
        <v>2.02255210863709E-2</v>
      </c>
    </row>
    <row r="633" spans="2:90" x14ac:dyDescent="0.35"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</row>
    <row r="634" spans="2:90" x14ac:dyDescent="0.35">
      <c r="B634" s="6" t="s">
        <v>377</v>
      </c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</row>
    <row r="635" spans="2:90" x14ac:dyDescent="0.35">
      <c r="B635" s="24" t="s">
        <v>130</v>
      </c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</row>
    <row r="636" spans="2:90" x14ac:dyDescent="0.35">
      <c r="B636" t="s">
        <v>365</v>
      </c>
      <c r="C636" s="17">
        <v>0.434524367384722</v>
      </c>
      <c r="D636" s="17">
        <v>0.35572375791268102</v>
      </c>
      <c r="E636" s="17">
        <v>0.50700318029264402</v>
      </c>
      <c r="F636" s="17"/>
      <c r="G636" s="17">
        <v>0.37532597727625899</v>
      </c>
      <c r="H636" s="17">
        <v>0.36903878457234801</v>
      </c>
      <c r="I636" s="17">
        <v>0.51252897444408696</v>
      </c>
      <c r="J636" s="17">
        <v>0.45928164264038801</v>
      </c>
      <c r="K636" s="17">
        <v>0.43352210651796702</v>
      </c>
      <c r="L636" s="17">
        <v>0.481815303726642</v>
      </c>
      <c r="M636" s="17">
        <v>0.45836154663065298</v>
      </c>
      <c r="N636" s="17">
        <v>0.42472497876270099</v>
      </c>
      <c r="O636" s="17">
        <v>0.39920827402180997</v>
      </c>
      <c r="P636" s="17"/>
      <c r="Q636" s="17">
        <v>0.45305173381666602</v>
      </c>
      <c r="R636" s="17">
        <v>0.41479426753715298</v>
      </c>
      <c r="S636" s="17">
        <v>0.43012150544394301</v>
      </c>
      <c r="T636" s="17">
        <v>0.43502821314623902</v>
      </c>
      <c r="U636" s="17"/>
      <c r="V636" s="17">
        <v>0.43210617831797099</v>
      </c>
      <c r="W636" s="17">
        <v>0.478448628597131</v>
      </c>
      <c r="X636" s="17">
        <v>0.36366613106505902</v>
      </c>
      <c r="Y636" s="17">
        <v>0.38594095289529401</v>
      </c>
      <c r="Z636" s="17">
        <v>0.48312595102900602</v>
      </c>
      <c r="AA636" s="17">
        <v>0.44273278408288602</v>
      </c>
      <c r="AB636" s="17">
        <v>0.38870952822190402</v>
      </c>
      <c r="AC636" s="17">
        <v>0.48604539462855401</v>
      </c>
      <c r="AD636" s="17">
        <v>0.454241115059485</v>
      </c>
      <c r="AE636" s="17"/>
      <c r="AF636" s="17">
        <v>0.42389645402131498</v>
      </c>
      <c r="AG636" s="17">
        <v>0.41594738881761301</v>
      </c>
      <c r="AH636" s="17">
        <v>0.47057314437923498</v>
      </c>
      <c r="AI636" s="17">
        <v>0.32676721947481502</v>
      </c>
      <c r="AJ636" s="17">
        <v>0.45113052379534102</v>
      </c>
      <c r="AK636" s="17">
        <v>0.44743284911367898</v>
      </c>
      <c r="AL636" s="17"/>
      <c r="AM636" s="17">
        <v>0.366911879289961</v>
      </c>
      <c r="AN636" s="17">
        <v>0.39156057159201002</v>
      </c>
      <c r="AO636" s="17">
        <v>0.40243596783110303</v>
      </c>
      <c r="AP636" s="17">
        <v>0.43371741110046402</v>
      </c>
      <c r="AQ636" s="17">
        <v>0.34485375747910602</v>
      </c>
      <c r="AR636" s="17">
        <v>0.43725028768732599</v>
      </c>
      <c r="AS636" s="17">
        <v>0.46209415786574098</v>
      </c>
      <c r="AT636" s="17">
        <v>0.38846982204214697</v>
      </c>
      <c r="AU636" s="17">
        <v>0.46999270384908698</v>
      </c>
      <c r="AV636" s="17">
        <v>0.470039076894057</v>
      </c>
      <c r="AW636" s="17">
        <v>0.50820140879307396</v>
      </c>
      <c r="AX636" s="17">
        <v>0.44217060507926398</v>
      </c>
      <c r="AY636" s="17">
        <v>0.43231019073300198</v>
      </c>
      <c r="AZ636" s="17">
        <v>0.497681829441325</v>
      </c>
      <c r="BA636" s="17">
        <v>0.47524855200969301</v>
      </c>
      <c r="BB636" s="17">
        <v>0.46477677535404899</v>
      </c>
      <c r="BC636" s="17"/>
      <c r="BD636" s="17">
        <v>0.48315868066671303</v>
      </c>
      <c r="BE636" s="17">
        <v>0.41099900663287098</v>
      </c>
      <c r="BF636" s="17">
        <v>0.421930655369537</v>
      </c>
      <c r="BG636" s="17"/>
      <c r="BH636" s="17">
        <v>0.45232663019576602</v>
      </c>
      <c r="BI636" s="17">
        <v>0.41245757539858602</v>
      </c>
      <c r="BJ636" s="17">
        <v>0.489036334494658</v>
      </c>
      <c r="BK636" s="17"/>
      <c r="BL636" s="17">
        <v>0.432590815768012</v>
      </c>
      <c r="BM636" s="17">
        <v>0.44107978598870201</v>
      </c>
      <c r="BN636" s="17">
        <v>0.49573674792644201</v>
      </c>
      <c r="BO636" s="17"/>
      <c r="BP636" s="17">
        <v>0.48022507911954998</v>
      </c>
      <c r="BQ636" s="17">
        <v>0.39475530350951399</v>
      </c>
      <c r="BR636" s="17"/>
      <c r="BS636" s="17">
        <v>0.57476988289595499</v>
      </c>
      <c r="BT636" s="17">
        <v>0.54180389432745202</v>
      </c>
      <c r="BU636" s="17">
        <v>0.44983228714378998</v>
      </c>
      <c r="BV636" s="17">
        <v>0.336118045449876</v>
      </c>
      <c r="BW636" s="17"/>
      <c r="BX636" s="17">
        <v>0.43742874600489101</v>
      </c>
      <c r="BY636" s="17">
        <v>0.522491555160569</v>
      </c>
      <c r="BZ636" s="17">
        <v>0.42883102256757299</v>
      </c>
      <c r="CA636" s="17"/>
      <c r="CB636" s="17">
        <v>0.60694426850389804</v>
      </c>
      <c r="CC636" s="17">
        <v>0.46214766102336202</v>
      </c>
      <c r="CD636" s="17">
        <v>0.34331494908250598</v>
      </c>
      <c r="CE636" s="17">
        <v>0.40835474349504602</v>
      </c>
      <c r="CF636" s="17">
        <v>0.53527692905978896</v>
      </c>
      <c r="CG636" s="17">
        <v>0.27210854803344903</v>
      </c>
      <c r="CH636" s="17"/>
      <c r="CI636" s="17">
        <v>0.33069767176982401</v>
      </c>
      <c r="CJ636" s="17">
        <v>0.50646615554685903</v>
      </c>
      <c r="CK636" s="17">
        <v>0.267470759844533</v>
      </c>
      <c r="CL636" s="17">
        <v>0.45985225620575498</v>
      </c>
    </row>
    <row r="637" spans="2:90" x14ac:dyDescent="0.35">
      <c r="B637" t="s">
        <v>366</v>
      </c>
      <c r="C637" s="17">
        <v>0.43058002265213302</v>
      </c>
      <c r="D637" s="17">
        <v>0.42979118773189701</v>
      </c>
      <c r="E637" s="17">
        <v>0.43135027899953099</v>
      </c>
      <c r="F637" s="17"/>
      <c r="G637" s="17">
        <v>0.38948617536176</v>
      </c>
      <c r="H637" s="17">
        <v>0.44101227829054301</v>
      </c>
      <c r="I637" s="17">
        <v>0.51944809534277903</v>
      </c>
      <c r="J637" s="17">
        <v>0.42947842149916399</v>
      </c>
      <c r="K637" s="17">
        <v>0.43703315267716503</v>
      </c>
      <c r="L637" s="17">
        <v>0.42896574618915001</v>
      </c>
      <c r="M637" s="17">
        <v>0.43029343931020703</v>
      </c>
      <c r="N637" s="17">
        <v>0.42652961514669901</v>
      </c>
      <c r="O637" s="17">
        <v>0.38138908875086303</v>
      </c>
      <c r="P637" s="17"/>
      <c r="Q637" s="17">
        <v>0.54541909506238395</v>
      </c>
      <c r="R637" s="17">
        <v>0.45963316012549299</v>
      </c>
      <c r="S637" s="17">
        <v>0.452838021612958</v>
      </c>
      <c r="T637" s="17">
        <v>0.41479251177829202</v>
      </c>
      <c r="U637" s="17"/>
      <c r="V637" s="17">
        <v>0.43445164046395102</v>
      </c>
      <c r="W637" s="17">
        <v>0.43146338729813399</v>
      </c>
      <c r="X637" s="17">
        <v>0.41590223584455299</v>
      </c>
      <c r="Y637" s="17">
        <v>0.411488426623694</v>
      </c>
      <c r="Z637" s="17">
        <v>0.45015728421664902</v>
      </c>
      <c r="AA637" s="17">
        <v>0.48278159947999699</v>
      </c>
      <c r="AB637" s="17">
        <v>0.40119061277668799</v>
      </c>
      <c r="AC637" s="17">
        <v>0.42042840096571799</v>
      </c>
      <c r="AD637" s="17">
        <v>0.42020834882479902</v>
      </c>
      <c r="AE637" s="17"/>
      <c r="AF637" s="17">
        <v>0.407605299915476</v>
      </c>
      <c r="AG637" s="17">
        <v>0.40718148719349601</v>
      </c>
      <c r="AH637" s="17">
        <v>0.47000282898164703</v>
      </c>
      <c r="AI637" s="17">
        <v>0.33547873314131899</v>
      </c>
      <c r="AJ637" s="17">
        <v>0.475096160025194</v>
      </c>
      <c r="AK637" s="17">
        <v>0.435312993441693</v>
      </c>
      <c r="AL637" s="17"/>
      <c r="AM637" s="17">
        <v>0.314987810617747</v>
      </c>
      <c r="AN637" s="17">
        <v>0.32864090766771098</v>
      </c>
      <c r="AO637" s="17">
        <v>0.31440869205197902</v>
      </c>
      <c r="AP637" s="17">
        <v>0.41021230302846801</v>
      </c>
      <c r="AQ637" s="17">
        <v>0.434677026542655</v>
      </c>
      <c r="AR637" s="17">
        <v>0.375297448771718</v>
      </c>
      <c r="AS637" s="17">
        <v>0.431519127185512</v>
      </c>
      <c r="AT637" s="17">
        <v>0.31708695126974201</v>
      </c>
      <c r="AU637" s="17">
        <v>0.49599746610839801</v>
      </c>
      <c r="AV637" s="17">
        <v>0.54837124167402596</v>
      </c>
      <c r="AW637" s="17">
        <v>0.47807840891027498</v>
      </c>
      <c r="AX637" s="17">
        <v>0.42887585586975302</v>
      </c>
      <c r="AY637" s="17">
        <v>0.41340237352573</v>
      </c>
      <c r="AZ637" s="17">
        <v>0.52523926851375102</v>
      </c>
      <c r="BA637" s="17">
        <v>0.63577302540758296</v>
      </c>
      <c r="BB637" s="17">
        <v>0.53855344145069095</v>
      </c>
      <c r="BC637" s="17"/>
      <c r="BD637" s="17">
        <v>0.47869125074551</v>
      </c>
      <c r="BE637" s="17">
        <v>0.44436334631409302</v>
      </c>
      <c r="BF637" s="17">
        <v>0.384170754066054</v>
      </c>
      <c r="BG637" s="17"/>
      <c r="BH637" s="17">
        <v>0.43760819054257999</v>
      </c>
      <c r="BI637" s="17">
        <v>0.46362588671225202</v>
      </c>
      <c r="BJ637" s="17">
        <v>0.49332552460472401</v>
      </c>
      <c r="BK637" s="17"/>
      <c r="BL637" s="17">
        <v>0.39429860676142803</v>
      </c>
      <c r="BM637" s="17">
        <v>0.43173534871765401</v>
      </c>
      <c r="BN637" s="17">
        <v>0.51010622440602205</v>
      </c>
      <c r="BO637" s="17"/>
      <c r="BP637" s="17">
        <v>0.53218147637801305</v>
      </c>
      <c r="BQ637" s="17">
        <v>0.36882012440158402</v>
      </c>
      <c r="BR637" s="17"/>
      <c r="BS637" s="17">
        <v>0.45416286591756699</v>
      </c>
      <c r="BT637" s="17">
        <v>0.497581086706057</v>
      </c>
      <c r="BU637" s="17">
        <v>0.447388199965914</v>
      </c>
      <c r="BV637" s="17">
        <v>0.39035083841613599</v>
      </c>
      <c r="BW637" s="17"/>
      <c r="BX637" s="17">
        <v>0.41227595007504197</v>
      </c>
      <c r="BY637" s="17">
        <v>0.49735626253512799</v>
      </c>
      <c r="BZ637" s="17">
        <v>0.42828995766748701</v>
      </c>
      <c r="CA637" s="17"/>
      <c r="CB637" s="17">
        <v>0.48044940724996599</v>
      </c>
      <c r="CC637" s="17">
        <v>0.45790495311352403</v>
      </c>
      <c r="CD637" s="17">
        <v>0.30411633134263599</v>
      </c>
      <c r="CE637" s="17">
        <v>0.56767713557423405</v>
      </c>
      <c r="CF637" s="17">
        <v>0.51939490304004199</v>
      </c>
      <c r="CG637" s="17">
        <v>0.29791600123485701</v>
      </c>
      <c r="CH637" s="17"/>
      <c r="CI637" s="17">
        <v>0.39493002262524601</v>
      </c>
      <c r="CJ637" s="17">
        <v>0.43406806991772401</v>
      </c>
      <c r="CK637" s="17">
        <v>0.31344723437314098</v>
      </c>
      <c r="CL637" s="17">
        <v>0.46769798869984203</v>
      </c>
    </row>
    <row r="638" spans="2:90" x14ac:dyDescent="0.35">
      <c r="B638" t="s">
        <v>367</v>
      </c>
      <c r="C638" s="17">
        <v>0.31978097305119602</v>
      </c>
      <c r="D638" s="17">
        <v>0.30687830683705603</v>
      </c>
      <c r="E638" s="17">
        <v>0.33475607073564301</v>
      </c>
      <c r="F638" s="17"/>
      <c r="G638" s="17">
        <v>0.277903941028743</v>
      </c>
      <c r="H638" s="17">
        <v>0.314445653525247</v>
      </c>
      <c r="I638" s="17">
        <v>0.35645428988285499</v>
      </c>
      <c r="J638" s="17">
        <v>0.36436796096756702</v>
      </c>
      <c r="K638" s="17">
        <v>0.33333626348269602</v>
      </c>
      <c r="L638" s="17">
        <v>0.345838265970903</v>
      </c>
      <c r="M638" s="17">
        <v>0.27708620967354203</v>
      </c>
      <c r="N638" s="17">
        <v>0.32135078731963901</v>
      </c>
      <c r="O638" s="17">
        <v>0.29281635239985798</v>
      </c>
      <c r="P638" s="17"/>
      <c r="Q638" s="17">
        <v>0.25920808760136099</v>
      </c>
      <c r="R638" s="17">
        <v>0.28633041769974499</v>
      </c>
      <c r="S638" s="17">
        <v>0.35275251798177099</v>
      </c>
      <c r="T638" s="17">
        <v>0.330796194761389</v>
      </c>
      <c r="U638" s="17"/>
      <c r="V638" s="17">
        <v>0.26454140871808002</v>
      </c>
      <c r="W638" s="17">
        <v>0.36966117410994198</v>
      </c>
      <c r="X638" s="17">
        <v>0.356504761996219</v>
      </c>
      <c r="Y638" s="17">
        <v>0.28547409851296301</v>
      </c>
      <c r="Z638" s="17">
        <v>0.35056795322471201</v>
      </c>
      <c r="AA638" s="17">
        <v>0.326844544369014</v>
      </c>
      <c r="AB638" s="17">
        <v>0.29083313869958499</v>
      </c>
      <c r="AC638" s="17">
        <v>0.28763689699088701</v>
      </c>
      <c r="AD638" s="17">
        <v>0.33436983387239599</v>
      </c>
      <c r="AE638" s="17"/>
      <c r="AF638" s="17">
        <v>0.34771453778732497</v>
      </c>
      <c r="AG638" s="17">
        <v>0.29295029165404002</v>
      </c>
      <c r="AH638" s="17">
        <v>0.39112352622455399</v>
      </c>
      <c r="AI638" s="17">
        <v>0.36071020604587001</v>
      </c>
      <c r="AJ638" s="17">
        <v>0.32270862835759001</v>
      </c>
      <c r="AK638" s="17">
        <v>0.28928946382271398</v>
      </c>
      <c r="AL638" s="17"/>
      <c r="AM638" s="17">
        <v>0.28243082589959501</v>
      </c>
      <c r="AN638" s="17">
        <v>0.272352111057446</v>
      </c>
      <c r="AO638" s="17">
        <v>0.26853636657452501</v>
      </c>
      <c r="AP638" s="17">
        <v>0.27108717514456698</v>
      </c>
      <c r="AQ638" s="17">
        <v>0.28118895151427198</v>
      </c>
      <c r="AR638" s="17">
        <v>0.28659916845856698</v>
      </c>
      <c r="AS638" s="17">
        <v>0.31988559773300801</v>
      </c>
      <c r="AT638" s="17">
        <v>0.24644891516377501</v>
      </c>
      <c r="AU638" s="17">
        <v>0.33933334759027101</v>
      </c>
      <c r="AV638" s="17">
        <v>0.417712504256541</v>
      </c>
      <c r="AW638" s="17">
        <v>0.45223213676275797</v>
      </c>
      <c r="AX638" s="17">
        <v>0.342792957767666</v>
      </c>
      <c r="AY638" s="17">
        <v>0.422236545870529</v>
      </c>
      <c r="AZ638" s="17">
        <v>0.38479006268074201</v>
      </c>
      <c r="BA638" s="17">
        <v>0.27800440101506002</v>
      </c>
      <c r="BB638" s="17">
        <v>0.32511168375405802</v>
      </c>
      <c r="BC638" s="17"/>
      <c r="BD638" s="17">
        <v>0.34291913521960299</v>
      </c>
      <c r="BE638" s="17">
        <v>0.31409727390591302</v>
      </c>
      <c r="BF638" s="17">
        <v>0.30674544825273498</v>
      </c>
      <c r="BG638" s="17"/>
      <c r="BH638" s="17">
        <v>0.337207154755433</v>
      </c>
      <c r="BI638" s="17">
        <v>0.28298900772329599</v>
      </c>
      <c r="BJ638" s="17">
        <v>0.35159405725736997</v>
      </c>
      <c r="BK638" s="17"/>
      <c r="BL638" s="17">
        <v>0.28789117077861498</v>
      </c>
      <c r="BM638" s="17">
        <v>0.29374504891862002</v>
      </c>
      <c r="BN638" s="17">
        <v>0.31394389555804703</v>
      </c>
      <c r="BO638" s="17"/>
      <c r="BP638" s="17">
        <v>0.33005559909318699</v>
      </c>
      <c r="BQ638" s="17">
        <v>0.29563411314487897</v>
      </c>
      <c r="BR638" s="17"/>
      <c r="BS638" s="17">
        <v>0.35357607883678899</v>
      </c>
      <c r="BT638" s="17">
        <v>0.35615352062033501</v>
      </c>
      <c r="BU638" s="17">
        <v>0.31846841920317698</v>
      </c>
      <c r="BV638" s="17">
        <v>0.30430621728631702</v>
      </c>
      <c r="BW638" s="17"/>
      <c r="BX638" s="17">
        <v>0.28310509784939902</v>
      </c>
      <c r="BY638" s="17">
        <v>0.35562196694817899</v>
      </c>
      <c r="BZ638" s="17">
        <v>0.32121195571878702</v>
      </c>
      <c r="CA638" s="17"/>
      <c r="CB638" s="17">
        <v>0.41128533128582401</v>
      </c>
      <c r="CC638" s="17">
        <v>0.36686381851500299</v>
      </c>
      <c r="CD638" s="17">
        <v>0.234013147299934</v>
      </c>
      <c r="CE638" s="17">
        <v>0.38233228678245801</v>
      </c>
      <c r="CF638" s="17">
        <v>0.32705990755938402</v>
      </c>
      <c r="CG638" s="17">
        <v>0.204117760512459</v>
      </c>
      <c r="CH638" s="17"/>
      <c r="CI638" s="17">
        <v>0.26208412551433102</v>
      </c>
      <c r="CJ638" s="17">
        <v>0.31418195362969997</v>
      </c>
      <c r="CK638" s="17">
        <v>0.245628577745305</v>
      </c>
      <c r="CL638" s="17">
        <v>0.35576451364650002</v>
      </c>
    </row>
    <row r="639" spans="2:90" x14ac:dyDescent="0.35">
      <c r="B639" t="s">
        <v>368</v>
      </c>
      <c r="C639" s="17">
        <v>0.31590442732512902</v>
      </c>
      <c r="D639" s="17">
        <v>0.30658163189771698</v>
      </c>
      <c r="E639" s="17">
        <v>0.32119563218723002</v>
      </c>
      <c r="F639" s="17"/>
      <c r="G639" s="17">
        <v>0.248433061321224</v>
      </c>
      <c r="H639" s="17">
        <v>0.30056864496149099</v>
      </c>
      <c r="I639" s="17">
        <v>0.36462471399726398</v>
      </c>
      <c r="J639" s="17">
        <v>0.32854937479344398</v>
      </c>
      <c r="K639" s="17">
        <v>0.29311589356436202</v>
      </c>
      <c r="L639" s="17">
        <v>0.34046931434796102</v>
      </c>
      <c r="M639" s="17">
        <v>0.36689881270136898</v>
      </c>
      <c r="N639" s="17">
        <v>0.273257989588999</v>
      </c>
      <c r="O639" s="17">
        <v>0.326460375427299</v>
      </c>
      <c r="P639" s="17"/>
      <c r="Q639" s="17">
        <v>0.42461190286899603</v>
      </c>
      <c r="R639" s="17">
        <v>0.31619409570646201</v>
      </c>
      <c r="S639" s="17">
        <v>0.37059781615088799</v>
      </c>
      <c r="T639" s="17">
        <v>0.30170516368220601</v>
      </c>
      <c r="U639" s="17"/>
      <c r="V639" s="17">
        <v>0.33323132653175203</v>
      </c>
      <c r="W639" s="17">
        <v>0.31866542610401399</v>
      </c>
      <c r="X639" s="17">
        <v>0.28200857484928399</v>
      </c>
      <c r="Y639" s="17">
        <v>0.27080709603325898</v>
      </c>
      <c r="Z639" s="17">
        <v>0.30729636144747002</v>
      </c>
      <c r="AA639" s="17">
        <v>0.33098686862677701</v>
      </c>
      <c r="AB639" s="17">
        <v>0.359121333559141</v>
      </c>
      <c r="AC639" s="17">
        <v>0.27352881202229601</v>
      </c>
      <c r="AD639" s="17">
        <v>0.325452615134464</v>
      </c>
      <c r="AE639" s="17"/>
      <c r="AF639" s="17">
        <v>0.30074179963811698</v>
      </c>
      <c r="AG639" s="17">
        <v>0.27466342068684402</v>
      </c>
      <c r="AH639" s="17">
        <v>0.34036751914860902</v>
      </c>
      <c r="AI639" s="17">
        <v>0.25592070396010203</v>
      </c>
      <c r="AJ639" s="17">
        <v>0.37886571987055601</v>
      </c>
      <c r="AK639" s="17">
        <v>0.31271770699713097</v>
      </c>
      <c r="AL639" s="17"/>
      <c r="AM639" s="17">
        <v>0.22540467049003801</v>
      </c>
      <c r="AN639" s="17">
        <v>0.26017801975181698</v>
      </c>
      <c r="AO639" s="17">
        <v>0.207775585287405</v>
      </c>
      <c r="AP639" s="17">
        <v>0.22465946312207999</v>
      </c>
      <c r="AQ639" s="17">
        <v>0.28141494213242302</v>
      </c>
      <c r="AR639" s="17">
        <v>0.32592351690559701</v>
      </c>
      <c r="AS639" s="17">
        <v>0.32169421083567201</v>
      </c>
      <c r="AT639" s="17">
        <v>0.225119106161251</v>
      </c>
      <c r="AU639" s="17">
        <v>0.35170661311596402</v>
      </c>
      <c r="AV639" s="17">
        <v>0.38206157607607999</v>
      </c>
      <c r="AW639" s="17">
        <v>0.38748993198000897</v>
      </c>
      <c r="AX639" s="17">
        <v>0.40069767472679402</v>
      </c>
      <c r="AY639" s="17">
        <v>0.27066824875275702</v>
      </c>
      <c r="AZ639" s="17">
        <v>0.40969779846267801</v>
      </c>
      <c r="BA639" s="17">
        <v>0.43233384991961799</v>
      </c>
      <c r="BB639" s="17">
        <v>0.44588006608818498</v>
      </c>
      <c r="BC639" s="17"/>
      <c r="BD639" s="17">
        <v>0.39449127054913902</v>
      </c>
      <c r="BE639" s="17">
        <v>0.33419578887786699</v>
      </c>
      <c r="BF639" s="17">
        <v>0.24271383647356801</v>
      </c>
      <c r="BG639" s="17"/>
      <c r="BH639" s="17">
        <v>0.30781649029063701</v>
      </c>
      <c r="BI639" s="17">
        <v>0.37844286160338803</v>
      </c>
      <c r="BJ639" s="17">
        <v>0.39588959001269403</v>
      </c>
      <c r="BK639" s="17"/>
      <c r="BL639" s="17">
        <v>0.38944287530634197</v>
      </c>
      <c r="BM639" s="17">
        <v>0.32485949554508398</v>
      </c>
      <c r="BN639" s="17">
        <v>0.38582510660484298</v>
      </c>
      <c r="BO639" s="17"/>
      <c r="BP639" s="17">
        <v>0.36794482078301299</v>
      </c>
      <c r="BQ639" s="17">
        <v>0.26259175860397199</v>
      </c>
      <c r="BR639" s="17"/>
      <c r="BS639" s="17">
        <v>0.36654602083816501</v>
      </c>
      <c r="BT639" s="17">
        <v>0.38294931971089402</v>
      </c>
      <c r="BU639" s="17">
        <v>0.32828874708677203</v>
      </c>
      <c r="BV639" s="17">
        <v>0.26126091690355002</v>
      </c>
      <c r="BW639" s="17"/>
      <c r="BX639" s="17">
        <v>0.39646361095722998</v>
      </c>
      <c r="BY639" s="17">
        <v>0.40165730950086298</v>
      </c>
      <c r="BZ639" s="17">
        <v>0.30265400830307898</v>
      </c>
      <c r="CA639" s="17"/>
      <c r="CB639" s="17">
        <v>0.37279138908329501</v>
      </c>
      <c r="CC639" s="17">
        <v>0.37693269918261701</v>
      </c>
      <c r="CD639" s="17">
        <v>0.21026323797540999</v>
      </c>
      <c r="CE639" s="17">
        <v>0.33451930156040399</v>
      </c>
      <c r="CF639" s="17">
        <v>0.42441207549904603</v>
      </c>
      <c r="CG639" s="17">
        <v>0.21949850976760399</v>
      </c>
      <c r="CH639" s="17"/>
      <c r="CI639" s="17">
        <v>0.30632500246787903</v>
      </c>
      <c r="CJ639" s="17">
        <v>0.33196446906639798</v>
      </c>
      <c r="CK639" s="17">
        <v>0.18412181004394901</v>
      </c>
      <c r="CL639" s="17">
        <v>0.34365803392757599</v>
      </c>
    </row>
    <row r="640" spans="2:90" x14ac:dyDescent="0.35">
      <c r="B640" t="s">
        <v>369</v>
      </c>
      <c r="C640" s="17">
        <v>0.28160519862328298</v>
      </c>
      <c r="D640" s="17">
        <v>0.25486307065077002</v>
      </c>
      <c r="E640" s="17">
        <v>0.30538926461689597</v>
      </c>
      <c r="F640" s="17"/>
      <c r="G640" s="17">
        <v>0.261919926295959</v>
      </c>
      <c r="H640" s="17">
        <v>0.25250123632214</v>
      </c>
      <c r="I640" s="17">
        <v>0.300375762193136</v>
      </c>
      <c r="J640" s="17">
        <v>0.33191001674148701</v>
      </c>
      <c r="K640" s="17">
        <v>0.27788728673103502</v>
      </c>
      <c r="L640" s="17">
        <v>0.28102843026763702</v>
      </c>
      <c r="M640" s="17">
        <v>0.33228858398487998</v>
      </c>
      <c r="N640" s="17">
        <v>0.25198520384797501</v>
      </c>
      <c r="O640" s="17">
        <v>0.24821015223330101</v>
      </c>
      <c r="P640" s="17"/>
      <c r="Q640" s="17">
        <v>0.238989509894663</v>
      </c>
      <c r="R640" s="17">
        <v>0.200556397317596</v>
      </c>
      <c r="S640" s="17">
        <v>0.24906971172549</v>
      </c>
      <c r="T640" s="17">
        <v>0.29158470656434099</v>
      </c>
      <c r="U640" s="17"/>
      <c r="V640" s="17">
        <v>0.265648844013123</v>
      </c>
      <c r="W640" s="17">
        <v>0.31733304372431997</v>
      </c>
      <c r="X640" s="17">
        <v>0.26364651370724701</v>
      </c>
      <c r="Y640" s="17">
        <v>0.254461196045834</v>
      </c>
      <c r="Z640" s="17">
        <v>0.28940467280410198</v>
      </c>
      <c r="AA640" s="17">
        <v>0.27620005777117002</v>
      </c>
      <c r="AB640" s="17">
        <v>0.29240578099728398</v>
      </c>
      <c r="AC640" s="17">
        <v>0.222064401724588</v>
      </c>
      <c r="AD640" s="17">
        <v>0.30329898132600502</v>
      </c>
      <c r="AE640" s="17"/>
      <c r="AF640" s="17">
        <v>0.274331393142908</v>
      </c>
      <c r="AG640" s="17">
        <v>0.26131300011785502</v>
      </c>
      <c r="AH640" s="17">
        <v>0.32505845694346303</v>
      </c>
      <c r="AI640" s="17">
        <v>0.22464450639065101</v>
      </c>
      <c r="AJ640" s="17">
        <v>0.330813496473366</v>
      </c>
      <c r="AK640" s="17">
        <v>0.26421072841971899</v>
      </c>
      <c r="AL640" s="17"/>
      <c r="AM640" s="17">
        <v>0.23409134335950901</v>
      </c>
      <c r="AN640" s="17">
        <v>0.19993006565250099</v>
      </c>
      <c r="AO640" s="17">
        <v>0.256486352138317</v>
      </c>
      <c r="AP640" s="17">
        <v>0.25161772698477902</v>
      </c>
      <c r="AQ640" s="17">
        <v>0.18315379267961601</v>
      </c>
      <c r="AR640" s="17">
        <v>0.347112713595853</v>
      </c>
      <c r="AS640" s="17">
        <v>0.33858496873240101</v>
      </c>
      <c r="AT640" s="17">
        <v>0.26098501547481701</v>
      </c>
      <c r="AU640" s="17">
        <v>0.32496598580918401</v>
      </c>
      <c r="AV640" s="17">
        <v>0.30536939415660802</v>
      </c>
      <c r="AW640" s="17">
        <v>0.31408623049940199</v>
      </c>
      <c r="AX640" s="17">
        <v>0.29998875881204301</v>
      </c>
      <c r="AY640" s="17">
        <v>0.32685555234997798</v>
      </c>
      <c r="AZ640" s="17">
        <v>0.20492022641471699</v>
      </c>
      <c r="BA640" s="17">
        <v>0.29503662631559202</v>
      </c>
      <c r="BB640" s="17">
        <v>0.29334303839674303</v>
      </c>
      <c r="BC640" s="17"/>
      <c r="BD640" s="17">
        <v>0.33230378879934003</v>
      </c>
      <c r="BE640" s="17">
        <v>0.28668294671345301</v>
      </c>
      <c r="BF640" s="17">
        <v>0.23991828310186999</v>
      </c>
      <c r="BG640" s="17"/>
      <c r="BH640" s="17">
        <v>0.28571736407531201</v>
      </c>
      <c r="BI640" s="17">
        <v>0.29178685444355501</v>
      </c>
      <c r="BJ640" s="17">
        <v>0.306195026014842</v>
      </c>
      <c r="BK640" s="17"/>
      <c r="BL640" s="17">
        <v>0.32203939527346898</v>
      </c>
      <c r="BM640" s="17">
        <v>0.29434730613296101</v>
      </c>
      <c r="BN640" s="17">
        <v>0.33003322943720298</v>
      </c>
      <c r="BO640" s="17"/>
      <c r="BP640" s="17">
        <v>0.32281032206282601</v>
      </c>
      <c r="BQ640" s="17">
        <v>0.24518354187671099</v>
      </c>
      <c r="BR640" s="17"/>
      <c r="BS640" s="17">
        <v>0.38968418147447098</v>
      </c>
      <c r="BT640" s="17">
        <v>0.34231308167003799</v>
      </c>
      <c r="BU640" s="17">
        <v>0.29140633268166899</v>
      </c>
      <c r="BV640" s="17">
        <v>0.21665009295180401</v>
      </c>
      <c r="BW640" s="17"/>
      <c r="BX640" s="17">
        <v>0.30389534613346703</v>
      </c>
      <c r="BY640" s="17">
        <v>0.39871504555053</v>
      </c>
      <c r="BZ640" s="17">
        <v>0.27220050909708698</v>
      </c>
      <c r="CA640" s="17"/>
      <c r="CB640" s="17">
        <v>0.36440704039847599</v>
      </c>
      <c r="CC640" s="17">
        <v>0.280444642632796</v>
      </c>
      <c r="CD640" s="17">
        <v>0.21538764895058099</v>
      </c>
      <c r="CE640" s="17">
        <v>0.288533956107209</v>
      </c>
      <c r="CF640" s="17">
        <v>0.327052064119709</v>
      </c>
      <c r="CG640" s="17">
        <v>0.23433755218633601</v>
      </c>
      <c r="CH640" s="17"/>
      <c r="CI640" s="17">
        <v>0.25110643147508899</v>
      </c>
      <c r="CJ640" s="17">
        <v>0.31641472701933399</v>
      </c>
      <c r="CK640" s="17">
        <v>0.17647802221002001</v>
      </c>
      <c r="CL640" s="17">
        <v>0.29589907995220999</v>
      </c>
    </row>
    <row r="641" spans="2:90" x14ac:dyDescent="0.35">
      <c r="B641" t="s">
        <v>370</v>
      </c>
      <c r="C641" s="17">
        <v>0.28048870765644301</v>
      </c>
      <c r="D641" s="17">
        <v>0.189411597526294</v>
      </c>
      <c r="E641" s="17">
        <v>0.36573919903013202</v>
      </c>
      <c r="F641" s="17"/>
      <c r="G641" s="17">
        <v>0.222063029347499</v>
      </c>
      <c r="H641" s="17">
        <v>0.26736839435634002</v>
      </c>
      <c r="I641" s="17">
        <v>0.30585123202273801</v>
      </c>
      <c r="J641" s="17">
        <v>0.33440766909612102</v>
      </c>
      <c r="K641" s="17">
        <v>0.27136479457506701</v>
      </c>
      <c r="L641" s="17">
        <v>0.33140339829829402</v>
      </c>
      <c r="M641" s="17">
        <v>0.30220685655929702</v>
      </c>
      <c r="N641" s="17">
        <v>0.26052518216475201</v>
      </c>
      <c r="O641" s="17">
        <v>0.233327090633072</v>
      </c>
      <c r="P641" s="17"/>
      <c r="Q641" s="17">
        <v>0.25266085502649099</v>
      </c>
      <c r="R641" s="17">
        <v>0.238964915768929</v>
      </c>
      <c r="S641" s="17">
        <v>0.34408066646688001</v>
      </c>
      <c r="T641" s="17">
        <v>0.284322314385967</v>
      </c>
      <c r="U641" s="17"/>
      <c r="V641" s="17">
        <v>0.29144251445855901</v>
      </c>
      <c r="W641" s="17">
        <v>0.28239696218842503</v>
      </c>
      <c r="X641" s="17">
        <v>0.30806594546485799</v>
      </c>
      <c r="Y641" s="17">
        <v>0.21821533539615801</v>
      </c>
      <c r="Z641" s="17">
        <v>0.2366170138764</v>
      </c>
      <c r="AA641" s="17">
        <v>0.27733502544931399</v>
      </c>
      <c r="AB641" s="17">
        <v>0.30575304733744302</v>
      </c>
      <c r="AC641" s="17">
        <v>0.30106536531067501</v>
      </c>
      <c r="AD641" s="17">
        <v>0.299115526575367</v>
      </c>
      <c r="AE641" s="17"/>
      <c r="AF641" s="17">
        <v>0.29093621893654298</v>
      </c>
      <c r="AG641" s="17">
        <v>0.27413761207113002</v>
      </c>
      <c r="AH641" s="17">
        <v>0.32583080151695998</v>
      </c>
      <c r="AI641" s="17">
        <v>0.22663607715775499</v>
      </c>
      <c r="AJ641" s="17">
        <v>0.28157243513313501</v>
      </c>
      <c r="AK641" s="17">
        <v>0.27194558721319101</v>
      </c>
      <c r="AL641" s="17"/>
      <c r="AM641" s="17">
        <v>0.278034884482944</v>
      </c>
      <c r="AN641" s="17">
        <v>0.28415185988022501</v>
      </c>
      <c r="AO641" s="17">
        <v>0.25482561232513301</v>
      </c>
      <c r="AP641" s="17">
        <v>0.32337386238188398</v>
      </c>
      <c r="AQ641" s="17">
        <v>0.28723069620622899</v>
      </c>
      <c r="AR641" s="17">
        <v>0.293476070917155</v>
      </c>
      <c r="AS641" s="17">
        <v>0.32463714473505001</v>
      </c>
      <c r="AT641" s="17">
        <v>0.22781451875564501</v>
      </c>
      <c r="AU641" s="17">
        <v>0.26663031920555902</v>
      </c>
      <c r="AV641" s="17">
        <v>0.33366895917221001</v>
      </c>
      <c r="AW641" s="17">
        <v>0.33200217847189001</v>
      </c>
      <c r="AX641" s="17">
        <v>0.206826582410257</v>
      </c>
      <c r="AY641" s="17">
        <v>0.25971781244919101</v>
      </c>
      <c r="AZ641" s="17">
        <v>0.230786205634746</v>
      </c>
      <c r="BA641" s="17">
        <v>0.20844750604410101</v>
      </c>
      <c r="BB641" s="17">
        <v>0.22832275734999299</v>
      </c>
      <c r="BC641" s="17"/>
      <c r="BD641" s="17">
        <v>0.32069929544985298</v>
      </c>
      <c r="BE641" s="17">
        <v>0.26797957275712703</v>
      </c>
      <c r="BF641" s="17">
        <v>0.25581707858939601</v>
      </c>
      <c r="BG641" s="17"/>
      <c r="BH641" s="17">
        <v>0.27784859365826098</v>
      </c>
      <c r="BI641" s="17">
        <v>0.28196861901255899</v>
      </c>
      <c r="BJ641" s="17">
        <v>0.30739447976284701</v>
      </c>
      <c r="BK641" s="17"/>
      <c r="BL641" s="17">
        <v>0.26986911282741499</v>
      </c>
      <c r="BM641" s="17">
        <v>0.24637573731675699</v>
      </c>
      <c r="BN641" s="17">
        <v>0.28653909660432098</v>
      </c>
      <c r="BO641" s="17"/>
      <c r="BP641" s="17">
        <v>0.25477447654697699</v>
      </c>
      <c r="BQ641" s="17">
        <v>0.26741641150248602</v>
      </c>
      <c r="BR641" s="17"/>
      <c r="BS641" s="17">
        <v>0.38682659956413901</v>
      </c>
      <c r="BT641" s="17">
        <v>0.35900427087167203</v>
      </c>
      <c r="BU641" s="17">
        <v>0.27317769651852603</v>
      </c>
      <c r="BV641" s="17">
        <v>0.21412771944870199</v>
      </c>
      <c r="BW641" s="17"/>
      <c r="BX641" s="17">
        <v>0.314551671027473</v>
      </c>
      <c r="BY641" s="17">
        <v>0.34721547762150301</v>
      </c>
      <c r="BZ641" s="17">
        <v>0.27301375961694302</v>
      </c>
      <c r="CA641" s="17"/>
      <c r="CB641" s="17">
        <v>0.389115585562755</v>
      </c>
      <c r="CC641" s="17">
        <v>0.28431739939415901</v>
      </c>
      <c r="CD641" s="17">
        <v>0.25723713649600499</v>
      </c>
      <c r="CE641" s="17">
        <v>0.20699841261751001</v>
      </c>
      <c r="CF641" s="17">
        <v>0.33430107993430602</v>
      </c>
      <c r="CG641" s="17">
        <v>0.21507333000648199</v>
      </c>
      <c r="CH641" s="17"/>
      <c r="CI641" s="17">
        <v>0.204964496471229</v>
      </c>
      <c r="CJ641" s="17">
        <v>0.34603280478758602</v>
      </c>
      <c r="CK641" s="17">
        <v>0.21903114771054299</v>
      </c>
      <c r="CL641" s="17">
        <v>0.27513382396284902</v>
      </c>
    </row>
    <row r="642" spans="2:90" x14ac:dyDescent="0.35">
      <c r="B642" t="s">
        <v>371</v>
      </c>
      <c r="C642" s="17">
        <v>0.240116423542376</v>
      </c>
      <c r="D642" s="17">
        <v>0.29452404515768499</v>
      </c>
      <c r="E642" s="17">
        <v>0.182925690564049</v>
      </c>
      <c r="F642" s="17"/>
      <c r="G642" s="17">
        <v>0.241621887840203</v>
      </c>
      <c r="H642" s="17">
        <v>0.20223206584974299</v>
      </c>
      <c r="I642" s="17">
        <v>0.241491381216419</v>
      </c>
      <c r="J642" s="17">
        <v>0.25101240334632002</v>
      </c>
      <c r="K642" s="17">
        <v>0.20545063480234399</v>
      </c>
      <c r="L642" s="17">
        <v>0.251784987099892</v>
      </c>
      <c r="M642" s="17">
        <v>0.24356457857507599</v>
      </c>
      <c r="N642" s="17">
        <v>0.26417101900503998</v>
      </c>
      <c r="O642" s="17">
        <v>0.25496236901633801</v>
      </c>
      <c r="P642" s="17"/>
      <c r="Q642" s="17">
        <v>0.27236779429052999</v>
      </c>
      <c r="R642" s="17">
        <v>0.305702541017841</v>
      </c>
      <c r="S642" s="17">
        <v>0.27612908764265598</v>
      </c>
      <c r="T642" s="17">
        <v>0.233642679506916</v>
      </c>
      <c r="U642" s="17"/>
      <c r="V642" s="17">
        <v>0.258093577073016</v>
      </c>
      <c r="W642" s="17">
        <v>0.27110279842059498</v>
      </c>
      <c r="X642" s="17">
        <v>0.206061515718195</v>
      </c>
      <c r="Y642" s="17">
        <v>0.23520750487692699</v>
      </c>
      <c r="Z642" s="17">
        <v>0.26389982217534602</v>
      </c>
      <c r="AA642" s="17">
        <v>0.217649209211628</v>
      </c>
      <c r="AB642" s="17">
        <v>0.21869092802710199</v>
      </c>
      <c r="AC642" s="17">
        <v>0.203934070355729</v>
      </c>
      <c r="AD642" s="17">
        <v>0.240526017963271</v>
      </c>
      <c r="AE642" s="17"/>
      <c r="AF642" s="17">
        <v>0.21468744109121399</v>
      </c>
      <c r="AG642" s="17">
        <v>0.245936548709589</v>
      </c>
      <c r="AH642" s="17">
        <v>0.24251796992768901</v>
      </c>
      <c r="AI642" s="17">
        <v>0.17140896725954799</v>
      </c>
      <c r="AJ642" s="17">
        <v>0.22457473201696501</v>
      </c>
      <c r="AK642" s="17">
        <v>0.27337480668581299</v>
      </c>
      <c r="AL642" s="17"/>
      <c r="AM642" s="17">
        <v>0.19687024837669501</v>
      </c>
      <c r="AN642" s="17">
        <v>0.17719762950616799</v>
      </c>
      <c r="AO642" s="17">
        <v>0.217239765613403</v>
      </c>
      <c r="AP642" s="17">
        <v>0.20025406511028501</v>
      </c>
      <c r="AQ642" s="17">
        <v>0.204970259656721</v>
      </c>
      <c r="AR642" s="17">
        <v>0.22248887430953501</v>
      </c>
      <c r="AS642" s="17">
        <v>0.227015859644216</v>
      </c>
      <c r="AT642" s="17">
        <v>0.31184389423837</v>
      </c>
      <c r="AU642" s="17">
        <v>0.299420417836607</v>
      </c>
      <c r="AV642" s="17">
        <v>0.27282564115712199</v>
      </c>
      <c r="AW642" s="17">
        <v>0.29697810968802402</v>
      </c>
      <c r="AX642" s="17">
        <v>0.12894796400485101</v>
      </c>
      <c r="AY642" s="17">
        <v>0.240999754602539</v>
      </c>
      <c r="AZ642" s="17">
        <v>0.31999489519096702</v>
      </c>
      <c r="BA642" s="17">
        <v>0.19410444896568399</v>
      </c>
      <c r="BB642" s="17">
        <v>0.36890229595759599</v>
      </c>
      <c r="BC642" s="17"/>
      <c r="BD642" s="17">
        <v>0.289446235159178</v>
      </c>
      <c r="BE642" s="17">
        <v>0.219091884773712</v>
      </c>
      <c r="BF642" s="17">
        <v>0.22220318174055101</v>
      </c>
      <c r="BG642" s="17"/>
      <c r="BH642" s="17">
        <v>0.24170255439355101</v>
      </c>
      <c r="BI642" s="17">
        <v>0.297399958525769</v>
      </c>
      <c r="BJ642" s="17">
        <v>0.21948794370260899</v>
      </c>
      <c r="BK642" s="17"/>
      <c r="BL642" s="17">
        <v>0.27609533857337198</v>
      </c>
      <c r="BM642" s="17">
        <v>0.30701171587145198</v>
      </c>
      <c r="BN642" s="17">
        <v>0.32536959899333401</v>
      </c>
      <c r="BO642" s="17"/>
      <c r="BP642" s="17">
        <v>0.26020468030768701</v>
      </c>
      <c r="BQ642" s="17">
        <v>0.216761956218775</v>
      </c>
      <c r="BR642" s="17"/>
      <c r="BS642" s="17">
        <v>0.24077995950589701</v>
      </c>
      <c r="BT642" s="17">
        <v>0.25995029168521699</v>
      </c>
      <c r="BU642" s="17">
        <v>0.213988453405309</v>
      </c>
      <c r="BV642" s="17">
        <v>0.245898146141175</v>
      </c>
      <c r="BW642" s="17"/>
      <c r="BX642" s="17">
        <v>0.25491254239949401</v>
      </c>
      <c r="BY642" s="17">
        <v>0.231625553479817</v>
      </c>
      <c r="BZ642" s="17">
        <v>0.23917236117895099</v>
      </c>
      <c r="CA642" s="17"/>
      <c r="CB642" s="17">
        <v>0.21236796967973101</v>
      </c>
      <c r="CC642" s="17">
        <v>0.26554197731171703</v>
      </c>
      <c r="CD642" s="17">
        <v>0.174765364119323</v>
      </c>
      <c r="CE642" s="17">
        <v>0.30768236760824902</v>
      </c>
      <c r="CF642" s="17">
        <v>0.31290104903508698</v>
      </c>
      <c r="CG642" s="17">
        <v>0.204453039949372</v>
      </c>
      <c r="CH642" s="17"/>
      <c r="CI642" s="17">
        <v>0.19424402214106101</v>
      </c>
      <c r="CJ642" s="17">
        <v>0.25554971732113002</v>
      </c>
      <c r="CK642" s="17">
        <v>0.172520760598279</v>
      </c>
      <c r="CL642" s="17">
        <v>0.259297445275817</v>
      </c>
    </row>
    <row r="643" spans="2:90" x14ac:dyDescent="0.35">
      <c r="B643" t="s">
        <v>372</v>
      </c>
      <c r="C643" s="17">
        <v>0.22610291614805</v>
      </c>
      <c r="D643" s="17">
        <v>0.22945353217016101</v>
      </c>
      <c r="E643" s="17">
        <v>0.220717164054685</v>
      </c>
      <c r="F643" s="17"/>
      <c r="G643" s="17">
        <v>0.19557758541702799</v>
      </c>
      <c r="H643" s="17">
        <v>0.22432938253111101</v>
      </c>
      <c r="I643" s="17">
        <v>0.256820955862613</v>
      </c>
      <c r="J643" s="17">
        <v>0.27552723401616502</v>
      </c>
      <c r="K643" s="17">
        <v>0.219343825217201</v>
      </c>
      <c r="L643" s="17">
        <v>0.24829366916743301</v>
      </c>
      <c r="M643" s="17">
        <v>0.208099326222277</v>
      </c>
      <c r="N643" s="17">
        <v>0.23865541070732199</v>
      </c>
      <c r="O643" s="17">
        <v>0.17412851660277401</v>
      </c>
      <c r="P643" s="17"/>
      <c r="Q643" s="17">
        <v>0.21272807296913801</v>
      </c>
      <c r="R643" s="17">
        <v>0.1453899892294</v>
      </c>
      <c r="S643" s="17">
        <v>0.25912411716468597</v>
      </c>
      <c r="T643" s="17">
        <v>0.23166962689426299</v>
      </c>
      <c r="U643" s="17"/>
      <c r="V643" s="17">
        <v>0.18590509932663599</v>
      </c>
      <c r="W643" s="17">
        <v>0.25006094060191802</v>
      </c>
      <c r="X643" s="17">
        <v>0.25721328878727701</v>
      </c>
      <c r="Y643" s="17">
        <v>0.17990446362309301</v>
      </c>
      <c r="Z643" s="17">
        <v>0.243323153565844</v>
      </c>
      <c r="AA643" s="17">
        <v>0.237673599321991</v>
      </c>
      <c r="AB643" s="17">
        <v>0.24116326871961799</v>
      </c>
      <c r="AC643" s="17">
        <v>0.17506108120527999</v>
      </c>
      <c r="AD643" s="17">
        <v>0.24408321681139999</v>
      </c>
      <c r="AE643" s="17"/>
      <c r="AF643" s="17">
        <v>0.21156520062614201</v>
      </c>
      <c r="AG643" s="17">
        <v>0.24449730512793399</v>
      </c>
      <c r="AH643" s="17">
        <v>0.25961167111592998</v>
      </c>
      <c r="AI643" s="17">
        <v>0.252512259574042</v>
      </c>
      <c r="AJ643" s="17">
        <v>0.23738675682399499</v>
      </c>
      <c r="AK643" s="17">
        <v>0.206584949285396</v>
      </c>
      <c r="AL643" s="17"/>
      <c r="AM643" s="17">
        <v>0.220267819522553</v>
      </c>
      <c r="AN643" s="17">
        <v>0.14491639404551501</v>
      </c>
      <c r="AO643" s="17">
        <v>0.16272969150483699</v>
      </c>
      <c r="AP643" s="17">
        <v>0.10230994393321299</v>
      </c>
      <c r="AQ643" s="17">
        <v>0.150135819252945</v>
      </c>
      <c r="AR643" s="17">
        <v>0.26564025883796599</v>
      </c>
      <c r="AS643" s="17">
        <v>0.23301979488532501</v>
      </c>
      <c r="AT643" s="17">
        <v>0.20256165156619599</v>
      </c>
      <c r="AU643" s="17">
        <v>0.29072003830284299</v>
      </c>
      <c r="AV643" s="17">
        <v>0.30641769605757702</v>
      </c>
      <c r="AW643" s="17">
        <v>0.275208357276713</v>
      </c>
      <c r="AX643" s="17">
        <v>0.23079451560141301</v>
      </c>
      <c r="AY643" s="17">
        <v>0.25440631547192699</v>
      </c>
      <c r="AZ643" s="17">
        <v>0.20474548535168199</v>
      </c>
      <c r="BA643" s="17">
        <v>0.25426765799731699</v>
      </c>
      <c r="BB643" s="17">
        <v>0.32453682392039601</v>
      </c>
      <c r="BC643" s="17"/>
      <c r="BD643" s="17">
        <v>0.26308506494383599</v>
      </c>
      <c r="BE643" s="17">
        <v>0.239018078080069</v>
      </c>
      <c r="BF643" s="17">
        <v>0.192167350518584</v>
      </c>
      <c r="BG643" s="17"/>
      <c r="BH643" s="17">
        <v>0.23430655867238301</v>
      </c>
      <c r="BI643" s="17">
        <v>0.23348648070195699</v>
      </c>
      <c r="BJ643" s="17">
        <v>0.26922762303537101</v>
      </c>
      <c r="BK643" s="17"/>
      <c r="BL643" s="17">
        <v>0.31788430155443298</v>
      </c>
      <c r="BM643" s="17">
        <v>0.204785085830333</v>
      </c>
      <c r="BN643" s="17">
        <v>0.25372900735463</v>
      </c>
      <c r="BO643" s="17"/>
      <c r="BP643" s="17">
        <v>0.25634632972051302</v>
      </c>
      <c r="BQ643" s="17">
        <v>0.19944472911203101</v>
      </c>
      <c r="BR643" s="17"/>
      <c r="BS643" s="17">
        <v>0.28845032767122097</v>
      </c>
      <c r="BT643" s="17">
        <v>0.24274848443445901</v>
      </c>
      <c r="BU643" s="17">
        <v>0.23567293816899901</v>
      </c>
      <c r="BV643" s="17">
        <v>0.19904218679726099</v>
      </c>
      <c r="BW643" s="17"/>
      <c r="BX643" s="17">
        <v>0.22121573054792501</v>
      </c>
      <c r="BY643" s="17">
        <v>0.252806444180386</v>
      </c>
      <c r="BZ643" s="17">
        <v>0.22494614170888699</v>
      </c>
      <c r="CA643" s="17"/>
      <c r="CB643" s="17">
        <v>0.24078176064250001</v>
      </c>
      <c r="CC643" s="17">
        <v>0.26340452653324198</v>
      </c>
      <c r="CD643" s="17">
        <v>0.173977342558642</v>
      </c>
      <c r="CE643" s="17">
        <v>0.304280188837039</v>
      </c>
      <c r="CF643" s="17">
        <v>0.245419235833233</v>
      </c>
      <c r="CG643" s="17">
        <v>0.138327131601574</v>
      </c>
      <c r="CH643" s="17"/>
      <c r="CI643" s="17">
        <v>0.246832086942367</v>
      </c>
      <c r="CJ643" s="17">
        <v>0.23347057448384601</v>
      </c>
      <c r="CK643" s="17">
        <v>0.140848359476692</v>
      </c>
      <c r="CL643" s="17">
        <v>0.23979909995145501</v>
      </c>
    </row>
    <row r="644" spans="2:90" x14ac:dyDescent="0.35">
      <c r="B644" t="s">
        <v>373</v>
      </c>
      <c r="C644" s="17">
        <v>0.191003239758503</v>
      </c>
      <c r="D644" s="17">
        <v>0.15987142012668701</v>
      </c>
      <c r="E644" s="17">
        <v>0.21635819299579701</v>
      </c>
      <c r="F644" s="17"/>
      <c r="G644" s="17">
        <v>0.159626776626662</v>
      </c>
      <c r="H644" s="17">
        <v>0.14587508824999501</v>
      </c>
      <c r="I644" s="17">
        <v>0.23397351096855201</v>
      </c>
      <c r="J644" s="17">
        <v>0.22359589075656899</v>
      </c>
      <c r="K644" s="17">
        <v>0.15808883092423401</v>
      </c>
      <c r="L644" s="17">
        <v>0.20915148712980999</v>
      </c>
      <c r="M644" s="17">
        <v>0.230605304941399</v>
      </c>
      <c r="N644" s="17">
        <v>0.16158025067346801</v>
      </c>
      <c r="O644" s="17">
        <v>0.19611522723862601</v>
      </c>
      <c r="P644" s="17"/>
      <c r="Q644" s="17">
        <v>0.162328677404182</v>
      </c>
      <c r="R644" s="17">
        <v>0.161458054263907</v>
      </c>
      <c r="S644" s="17">
        <v>0.21860426421524401</v>
      </c>
      <c r="T644" s="17">
        <v>0.197177995507374</v>
      </c>
      <c r="U644" s="17"/>
      <c r="V644" s="17">
        <v>0.19342609219433399</v>
      </c>
      <c r="W644" s="17">
        <v>0.17618821651359101</v>
      </c>
      <c r="X644" s="17">
        <v>0.156407172461861</v>
      </c>
      <c r="Y644" s="17">
        <v>0.16099216453076001</v>
      </c>
      <c r="Z644" s="17">
        <v>0.20661168039901501</v>
      </c>
      <c r="AA644" s="17">
        <v>0.179825024891374</v>
      </c>
      <c r="AB644" s="17">
        <v>0.240273207046272</v>
      </c>
      <c r="AC644" s="17">
        <v>0.176033357271137</v>
      </c>
      <c r="AD644" s="17">
        <v>0.21977521244975501</v>
      </c>
      <c r="AE644" s="17"/>
      <c r="AF644" s="17">
        <v>0.17863288945743599</v>
      </c>
      <c r="AG644" s="17">
        <v>0.18430842080563301</v>
      </c>
      <c r="AH644" s="17">
        <v>0.243384086528385</v>
      </c>
      <c r="AI644" s="17">
        <v>0.183428213932746</v>
      </c>
      <c r="AJ644" s="17">
        <v>0.19455090172862899</v>
      </c>
      <c r="AK644" s="17">
        <v>0.18830189177911899</v>
      </c>
      <c r="AL644" s="17"/>
      <c r="AM644" s="17">
        <v>0.13728489053162701</v>
      </c>
      <c r="AN644" s="17">
        <v>0.16738283708784199</v>
      </c>
      <c r="AO644" s="17">
        <v>0.17952856438012901</v>
      </c>
      <c r="AP644" s="17">
        <v>0.12818974668314401</v>
      </c>
      <c r="AQ644" s="17">
        <v>0.23742904725001199</v>
      </c>
      <c r="AR644" s="17">
        <v>0.22823473418102699</v>
      </c>
      <c r="AS644" s="17">
        <v>0.208373370556828</v>
      </c>
      <c r="AT644" s="17">
        <v>0.15343700947840899</v>
      </c>
      <c r="AU644" s="17">
        <v>0.241488547818062</v>
      </c>
      <c r="AV644" s="17">
        <v>0.22387499359131799</v>
      </c>
      <c r="AW644" s="17">
        <v>0.16566964331582701</v>
      </c>
      <c r="AX644" s="17">
        <v>0.22837261683548599</v>
      </c>
      <c r="AY644" s="17">
        <v>0.16759662622509</v>
      </c>
      <c r="AZ644" s="17">
        <v>0.17239334355327299</v>
      </c>
      <c r="BA644" s="17">
        <v>0.120550316119345</v>
      </c>
      <c r="BB644" s="17">
        <v>0.173280482562396</v>
      </c>
      <c r="BC644" s="17"/>
      <c r="BD644" s="17">
        <v>0.206372288468885</v>
      </c>
      <c r="BE644" s="17">
        <v>0.177945151022492</v>
      </c>
      <c r="BF644" s="17">
        <v>0.18885473517656701</v>
      </c>
      <c r="BG644" s="17"/>
      <c r="BH644" s="17">
        <v>0.18395055621722101</v>
      </c>
      <c r="BI644" s="17">
        <v>0.20662015914239401</v>
      </c>
      <c r="BJ644" s="17">
        <v>0.19758811866316101</v>
      </c>
      <c r="BK644" s="17"/>
      <c r="BL644" s="17">
        <v>0.19742989875656899</v>
      </c>
      <c r="BM644" s="17">
        <v>0.160825919769015</v>
      </c>
      <c r="BN644" s="17">
        <v>0.22858043943190001</v>
      </c>
      <c r="BO644" s="17"/>
      <c r="BP644" s="17">
        <v>0.19714247685449601</v>
      </c>
      <c r="BQ644" s="17">
        <v>0.18222323499179999</v>
      </c>
      <c r="BR644" s="17"/>
      <c r="BS644" s="17">
        <v>0.272311204139494</v>
      </c>
      <c r="BT644" s="17">
        <v>0.23653086268433601</v>
      </c>
      <c r="BU644" s="17">
        <v>0.207810143451503</v>
      </c>
      <c r="BV644" s="17">
        <v>0.13402103380569499</v>
      </c>
      <c r="BW644" s="17"/>
      <c r="BX644" s="17">
        <v>0.18595791631310499</v>
      </c>
      <c r="BY644" s="17">
        <v>0.20899582441234699</v>
      </c>
      <c r="BZ644" s="17">
        <v>0.19039742211232999</v>
      </c>
      <c r="CA644" s="17"/>
      <c r="CB644" s="17">
        <v>0.25462837474681099</v>
      </c>
      <c r="CC644" s="17">
        <v>0.21818521375900801</v>
      </c>
      <c r="CD644" s="17">
        <v>0.12092417662898999</v>
      </c>
      <c r="CE644" s="17">
        <v>0.13853657991322699</v>
      </c>
      <c r="CF644" s="17">
        <v>0.28342301442797802</v>
      </c>
      <c r="CG644" s="17">
        <v>0.166124426900702</v>
      </c>
      <c r="CH644" s="17"/>
      <c r="CI644" s="17">
        <v>0.126993711423695</v>
      </c>
      <c r="CJ644" s="17">
        <v>0.20526015117457999</v>
      </c>
      <c r="CK644" s="17">
        <v>0.17901003720661801</v>
      </c>
      <c r="CL644" s="17">
        <v>0.200147501281666</v>
      </c>
    </row>
    <row r="645" spans="2:90" x14ac:dyDescent="0.35">
      <c r="B645" t="s">
        <v>374</v>
      </c>
      <c r="C645" s="17">
        <v>0.175985160512862</v>
      </c>
      <c r="D645" s="17">
        <v>0.139218288666245</v>
      </c>
      <c r="E645" s="17">
        <v>0.21054234594080301</v>
      </c>
      <c r="F645" s="17"/>
      <c r="G645" s="17">
        <v>0.143378970195012</v>
      </c>
      <c r="H645" s="17">
        <v>0.148806368259462</v>
      </c>
      <c r="I645" s="17">
        <v>0.21520752210115399</v>
      </c>
      <c r="J645" s="17">
        <v>0.201552479632534</v>
      </c>
      <c r="K645" s="17">
        <v>0.189733240608358</v>
      </c>
      <c r="L645" s="17">
        <v>0.17538891773995599</v>
      </c>
      <c r="M645" s="17">
        <v>0.181941666837688</v>
      </c>
      <c r="N645" s="17">
        <v>0.16523730246304699</v>
      </c>
      <c r="O645" s="17">
        <v>0.16539358086606801</v>
      </c>
      <c r="P645" s="17"/>
      <c r="Q645" s="17">
        <v>0.240961924772949</v>
      </c>
      <c r="R645" s="17">
        <v>0.26317994664176803</v>
      </c>
      <c r="S645" s="17">
        <v>0.26964918795403298</v>
      </c>
      <c r="T645" s="17">
        <v>0.160844047180488</v>
      </c>
      <c r="U645" s="17"/>
      <c r="V645" s="17">
        <v>0.201084967461827</v>
      </c>
      <c r="W645" s="17">
        <v>0.151882834542138</v>
      </c>
      <c r="X645" s="17">
        <v>0.183794120277505</v>
      </c>
      <c r="Y645" s="17">
        <v>0.10395911482445</v>
      </c>
      <c r="Z645" s="17">
        <v>0.18059679436936099</v>
      </c>
      <c r="AA645" s="17">
        <v>0.16876432037196101</v>
      </c>
      <c r="AB645" s="17">
        <v>0.18753629682560399</v>
      </c>
      <c r="AC645" s="17">
        <v>0.20621789846020699</v>
      </c>
      <c r="AD645" s="17">
        <v>0.20748805546598101</v>
      </c>
      <c r="AE645" s="17"/>
      <c r="AF645" s="17">
        <v>0.15296050585345899</v>
      </c>
      <c r="AG645" s="17">
        <v>0.171628038536046</v>
      </c>
      <c r="AH645" s="17">
        <v>0.183264421478532</v>
      </c>
      <c r="AI645" s="17">
        <v>0.174864939232839</v>
      </c>
      <c r="AJ645" s="17">
        <v>0.21217364817342799</v>
      </c>
      <c r="AK645" s="17">
        <v>0.17040826547476601</v>
      </c>
      <c r="AL645" s="17"/>
      <c r="AM645" s="17">
        <v>0.150773554468523</v>
      </c>
      <c r="AN645" s="17">
        <v>0.112002987273899</v>
      </c>
      <c r="AO645" s="17">
        <v>0.132731869134145</v>
      </c>
      <c r="AP645" s="17">
        <v>0.17095970245682501</v>
      </c>
      <c r="AQ645" s="17">
        <v>0.158865680490579</v>
      </c>
      <c r="AR645" s="17">
        <v>0.17860450503161299</v>
      </c>
      <c r="AS645" s="17">
        <v>0.176406875488229</v>
      </c>
      <c r="AT645" s="17">
        <v>0.15233972397860099</v>
      </c>
      <c r="AU645" s="17">
        <v>0.17438599898440299</v>
      </c>
      <c r="AV645" s="17">
        <v>0.16980755749767501</v>
      </c>
      <c r="AW645" s="17">
        <v>0.208140875195887</v>
      </c>
      <c r="AX645" s="17">
        <v>0.234975510541164</v>
      </c>
      <c r="AY645" s="17">
        <v>0.18510212789132</v>
      </c>
      <c r="AZ645" s="17">
        <v>0.24673527301234599</v>
      </c>
      <c r="BA645" s="17">
        <v>0.17421055233743701</v>
      </c>
      <c r="BB645" s="17">
        <v>0.236374473951907</v>
      </c>
      <c r="BC645" s="17"/>
      <c r="BD645" s="17">
        <v>0.21741397542347801</v>
      </c>
      <c r="BE645" s="17">
        <v>0.177942717908675</v>
      </c>
      <c r="BF645" s="17">
        <v>0.14097471576055101</v>
      </c>
      <c r="BG645" s="17"/>
      <c r="BH645" s="17">
        <v>0.18597189722506399</v>
      </c>
      <c r="BI645" s="17">
        <v>0.15858169475904599</v>
      </c>
      <c r="BJ645" s="17">
        <v>0.206099308909518</v>
      </c>
      <c r="BK645" s="17"/>
      <c r="BL645" s="17">
        <v>0.193689615307227</v>
      </c>
      <c r="BM645" s="17">
        <v>0.165270080911953</v>
      </c>
      <c r="BN645" s="17">
        <v>0.21994476410974101</v>
      </c>
      <c r="BO645" s="17"/>
      <c r="BP645" s="17">
        <v>0.197244267510717</v>
      </c>
      <c r="BQ645" s="17">
        <v>0.152286190677485</v>
      </c>
      <c r="BR645" s="17"/>
      <c r="BS645" s="17">
        <v>0.28579288228104199</v>
      </c>
      <c r="BT645" s="17">
        <v>0.234970508308052</v>
      </c>
      <c r="BU645" s="17">
        <v>0.16331990879423</v>
      </c>
      <c r="BV645" s="17">
        <v>0.12612510731440901</v>
      </c>
      <c r="BW645" s="17"/>
      <c r="BX645" s="17">
        <v>0.190685559392474</v>
      </c>
      <c r="BY645" s="17">
        <v>0.19038019511702201</v>
      </c>
      <c r="BZ645" s="17">
        <v>0.17364423466541801</v>
      </c>
      <c r="CA645" s="17"/>
      <c r="CB645" s="17">
        <v>0.27308180576396401</v>
      </c>
      <c r="CC645" s="17">
        <v>0.203038631243426</v>
      </c>
      <c r="CD645" s="17">
        <v>7.9849212379339493E-2</v>
      </c>
      <c r="CE645" s="17">
        <v>0.16954882131662799</v>
      </c>
      <c r="CF645" s="17">
        <v>0.236998981066908</v>
      </c>
      <c r="CG645" s="17">
        <v>0.124066310301886</v>
      </c>
      <c r="CH645" s="17"/>
      <c r="CI645" s="17">
        <v>0.17995006448603401</v>
      </c>
      <c r="CJ645" s="17">
        <v>0.19264416912571899</v>
      </c>
      <c r="CK645" s="17">
        <v>0.12717543961920499</v>
      </c>
      <c r="CL645" s="17">
        <v>0.178262048746086</v>
      </c>
    </row>
    <row r="646" spans="2:90" x14ac:dyDescent="0.35">
      <c r="B646" t="s">
        <v>375</v>
      </c>
      <c r="C646" s="17">
        <v>0.11892364763938899</v>
      </c>
      <c r="D646" s="17">
        <v>9.4526867393224301E-2</v>
      </c>
      <c r="E646" s="17">
        <v>0.14225513072763801</v>
      </c>
      <c r="F646" s="17"/>
      <c r="G646" s="17">
        <v>6.5893244357976E-2</v>
      </c>
      <c r="H646" s="17">
        <v>8.9080627699860304E-2</v>
      </c>
      <c r="I646" s="17">
        <v>0.17498616107909001</v>
      </c>
      <c r="J646" s="17">
        <v>0.102619964093246</v>
      </c>
      <c r="K646" s="17">
        <v>0.13730749750826701</v>
      </c>
      <c r="L646" s="17">
        <v>0.13893866863287599</v>
      </c>
      <c r="M646" s="17">
        <v>0.133297222392017</v>
      </c>
      <c r="N646" s="17">
        <v>0.109798310115661</v>
      </c>
      <c r="O646" s="17">
        <v>0.11869531656226499</v>
      </c>
      <c r="P646" s="17"/>
      <c r="Q646" s="17">
        <v>0.13880202054302701</v>
      </c>
      <c r="R646" s="17">
        <v>9.3607491765169207E-2</v>
      </c>
      <c r="S646" s="17">
        <v>0.17290584079065799</v>
      </c>
      <c r="T646" s="17">
        <v>0.114389646448204</v>
      </c>
      <c r="U646" s="17"/>
      <c r="V646" s="17">
        <v>0.12683027288549201</v>
      </c>
      <c r="W646" s="17">
        <v>0.100978209986836</v>
      </c>
      <c r="X646" s="17">
        <v>0.148894816603105</v>
      </c>
      <c r="Y646" s="17">
        <v>0.1029624626587</v>
      </c>
      <c r="Z646" s="17">
        <v>9.9413966470102103E-2</v>
      </c>
      <c r="AA646" s="17">
        <v>0.106079888478624</v>
      </c>
      <c r="AB646" s="17">
        <v>0.122165303347343</v>
      </c>
      <c r="AC646" s="17">
        <v>0.124963764146079</v>
      </c>
      <c r="AD646" s="17">
        <v>0.139584418253278</v>
      </c>
      <c r="AE646" s="17"/>
      <c r="AF646" s="17">
        <v>0.106796554433991</v>
      </c>
      <c r="AG646" s="17">
        <v>0.10520590440241399</v>
      </c>
      <c r="AH646" s="17">
        <v>0.12155920226665599</v>
      </c>
      <c r="AI646" s="17">
        <v>7.00960422673641E-2</v>
      </c>
      <c r="AJ646" s="17">
        <v>0.13451373687624901</v>
      </c>
      <c r="AK646" s="17">
        <v>0.13158722634655601</v>
      </c>
      <c r="AL646" s="17"/>
      <c r="AM646" s="17">
        <v>0.121624905065981</v>
      </c>
      <c r="AN646" s="17">
        <v>9.1366453691666003E-2</v>
      </c>
      <c r="AO646" s="17">
        <v>7.3002131396425501E-2</v>
      </c>
      <c r="AP646" s="17">
        <v>8.6409085422401805E-2</v>
      </c>
      <c r="AQ646" s="17">
        <v>7.0729981188875898E-2</v>
      </c>
      <c r="AR646" s="17">
        <v>0.18531035511310001</v>
      </c>
      <c r="AS646" s="17">
        <v>0.13508588221746701</v>
      </c>
      <c r="AT646" s="17">
        <v>0.13501279907019401</v>
      </c>
      <c r="AU646" s="17">
        <v>0.162229988834873</v>
      </c>
      <c r="AV646" s="17">
        <v>0.133553638739112</v>
      </c>
      <c r="AW646" s="17">
        <v>0.104293600700294</v>
      </c>
      <c r="AX646" s="17">
        <v>0.13815116979014999</v>
      </c>
      <c r="AY646" s="17">
        <v>0.150735386452679</v>
      </c>
      <c r="AZ646" s="17">
        <v>9.8439874830771504E-2</v>
      </c>
      <c r="BA646" s="17">
        <v>8.8196365269219396E-2</v>
      </c>
      <c r="BB646" s="17">
        <v>0.14181445031596701</v>
      </c>
      <c r="BC646" s="17"/>
      <c r="BD646" s="17">
        <v>0.13113260025045501</v>
      </c>
      <c r="BE646" s="17">
        <v>0.11896103769425299</v>
      </c>
      <c r="BF646" s="17">
        <v>0.110983126917181</v>
      </c>
      <c r="BG646" s="17"/>
      <c r="BH646" s="17">
        <v>0.121909424071901</v>
      </c>
      <c r="BI646" s="17">
        <v>0.136745765273803</v>
      </c>
      <c r="BJ646" s="17">
        <v>0.12324801218206</v>
      </c>
      <c r="BK646" s="17"/>
      <c r="BL646" s="17">
        <v>0.17346530861603501</v>
      </c>
      <c r="BM646" s="17">
        <v>0.11137724343586899</v>
      </c>
      <c r="BN646" s="17">
        <v>0.19676234281121599</v>
      </c>
      <c r="BO646" s="17"/>
      <c r="BP646" s="17">
        <v>0.17562386627559301</v>
      </c>
      <c r="BQ646" s="17">
        <v>0.10185070138239601</v>
      </c>
      <c r="BR646" s="17"/>
      <c r="BS646" s="17">
        <v>0.169232951023633</v>
      </c>
      <c r="BT646" s="17">
        <v>0.136210797054275</v>
      </c>
      <c r="BU646" s="17">
        <v>0.125332105826157</v>
      </c>
      <c r="BV646" s="17">
        <v>9.1535198808396806E-2</v>
      </c>
      <c r="BW646" s="17"/>
      <c r="BX646" s="17">
        <v>0.172334163965012</v>
      </c>
      <c r="BY646" s="17">
        <v>0.139335576459549</v>
      </c>
      <c r="BZ646" s="17">
        <v>0.112378028926713</v>
      </c>
      <c r="CA646" s="17"/>
      <c r="CB646" s="17">
        <v>0.133162871643458</v>
      </c>
      <c r="CC646" s="17">
        <v>0.13135954096740901</v>
      </c>
      <c r="CD646" s="17">
        <v>5.8633769936200099E-2</v>
      </c>
      <c r="CE646" s="17">
        <v>0.150054387734845</v>
      </c>
      <c r="CF646" s="17">
        <v>0.16617709804809999</v>
      </c>
      <c r="CG646" s="17">
        <v>0.101803548480786</v>
      </c>
      <c r="CH646" s="17"/>
      <c r="CI646" s="17">
        <v>0.102153803019141</v>
      </c>
      <c r="CJ646" s="17">
        <v>0.13355272909601501</v>
      </c>
      <c r="CK646" s="17">
        <v>7.9489696693141501E-2</v>
      </c>
      <c r="CL646" s="17">
        <v>0.124554056621418</v>
      </c>
    </row>
    <row r="647" spans="2:90" x14ac:dyDescent="0.35">
      <c r="B647" t="s">
        <v>376</v>
      </c>
      <c r="C647" s="17">
        <v>8.3763234050005297E-2</v>
      </c>
      <c r="D647" s="17">
        <v>9.7877329070696198E-2</v>
      </c>
      <c r="E647" s="17">
        <v>7.12170512782513E-2</v>
      </c>
      <c r="F647" s="17"/>
      <c r="G647" s="17">
        <v>0.15705164892599799</v>
      </c>
      <c r="H647" s="17">
        <v>0.14235130837711399</v>
      </c>
      <c r="I647" s="17">
        <v>5.6790066573966701E-2</v>
      </c>
      <c r="J647" s="17">
        <v>4.9486910818611E-2</v>
      </c>
      <c r="K647" s="17">
        <v>7.2665582542927307E-2</v>
      </c>
      <c r="L647" s="17">
        <v>6.8280361881691398E-2</v>
      </c>
      <c r="M647" s="17">
        <v>7.3088720622980594E-2</v>
      </c>
      <c r="N647" s="17">
        <v>4.9037300689379601E-2</v>
      </c>
      <c r="O647" s="17">
        <v>8.8671821537184406E-2</v>
      </c>
      <c r="P647" s="17"/>
      <c r="Q647" s="17">
        <v>6.0253011392954699E-2</v>
      </c>
      <c r="R647" s="17">
        <v>3.6798158350693E-2</v>
      </c>
      <c r="S647" s="17">
        <v>4.4218939131487597E-2</v>
      </c>
      <c r="T647" s="17">
        <v>9.1525181940389805E-2</v>
      </c>
      <c r="U647" s="17"/>
      <c r="V647" s="17">
        <v>6.5720599054106002E-2</v>
      </c>
      <c r="W647" s="17">
        <v>8.2866790186285302E-2</v>
      </c>
      <c r="X647" s="17">
        <v>0.11476913282713599</v>
      </c>
      <c r="Y647" s="17">
        <v>0.12656763833055801</v>
      </c>
      <c r="Z647" s="17">
        <v>6.1817746893367997E-2</v>
      </c>
      <c r="AA647" s="17">
        <v>8.2002469505883802E-2</v>
      </c>
      <c r="AB647" s="17">
        <v>8.3066873812209993E-2</v>
      </c>
      <c r="AC647" s="17">
        <v>5.5115224318467798E-2</v>
      </c>
      <c r="AD647" s="17">
        <v>7.7017534268323196E-2</v>
      </c>
      <c r="AE647" s="17"/>
      <c r="AF647" s="17">
        <v>7.6591845341484596E-2</v>
      </c>
      <c r="AG647" s="17">
        <v>9.9623066717648104E-2</v>
      </c>
      <c r="AH647" s="17">
        <v>0.110694559165183</v>
      </c>
      <c r="AI647" s="17">
        <v>0.15805572325550399</v>
      </c>
      <c r="AJ647" s="17">
        <v>8.7590448679325E-2</v>
      </c>
      <c r="AK647" s="17">
        <v>5.8685198272182E-2</v>
      </c>
      <c r="AL647" s="17"/>
      <c r="AM647" s="17">
        <v>0.138310143761875</v>
      </c>
      <c r="AN647" s="17">
        <v>9.1316052972507999E-2</v>
      </c>
      <c r="AO647" s="17">
        <v>7.5724076330639406E-2</v>
      </c>
      <c r="AP647" s="17">
        <v>6.8177180671443002E-2</v>
      </c>
      <c r="AQ647" s="17">
        <v>0.114421638155791</v>
      </c>
      <c r="AR647" s="17">
        <v>8.6610632820161002E-2</v>
      </c>
      <c r="AS647" s="17">
        <v>5.5961666920850597E-2</v>
      </c>
      <c r="AT647" s="17">
        <v>5.1669654829263598E-2</v>
      </c>
      <c r="AU647" s="17">
        <v>3.9512819689554501E-2</v>
      </c>
      <c r="AV647" s="17">
        <v>7.9762359968991906E-2</v>
      </c>
      <c r="AW647" s="17">
        <v>9.5672611052973394E-2</v>
      </c>
      <c r="AX647" s="17">
        <v>7.3455890334144194E-2</v>
      </c>
      <c r="AY647" s="17">
        <v>7.5127215810343803E-2</v>
      </c>
      <c r="AZ647" s="17">
        <v>4.6152924086879703E-2</v>
      </c>
      <c r="BA647" s="17">
        <v>9.1588529330372495E-2</v>
      </c>
      <c r="BB647" s="17">
        <v>8.4722036042598606E-2</v>
      </c>
      <c r="BC647" s="17"/>
      <c r="BD647" s="17">
        <v>5.0324590499083402E-2</v>
      </c>
      <c r="BE647" s="17">
        <v>0.118287269352919</v>
      </c>
      <c r="BF647" s="17">
        <v>8.8055051571513096E-2</v>
      </c>
      <c r="BG647" s="17"/>
      <c r="BH647" s="17">
        <v>8.8558277186664397E-2</v>
      </c>
      <c r="BI647" s="17">
        <v>4.6837978833849797E-2</v>
      </c>
      <c r="BJ647" s="17">
        <v>5.2404755427803797E-2</v>
      </c>
      <c r="BK647" s="17"/>
      <c r="BL647" s="17">
        <v>5.78250651116618E-2</v>
      </c>
      <c r="BM647" s="17">
        <v>4.5722384273771802E-2</v>
      </c>
      <c r="BN647" s="17">
        <v>5.3052218571174002E-2</v>
      </c>
      <c r="BO647" s="17"/>
      <c r="BP647" s="17">
        <v>7.4754068595538903E-2</v>
      </c>
      <c r="BQ647" s="17">
        <v>0.10011615765515</v>
      </c>
      <c r="BR647" s="17"/>
      <c r="BS647" s="17">
        <v>1.9352568472229301E-2</v>
      </c>
      <c r="BT647" s="17">
        <v>3.2622378919268301E-2</v>
      </c>
      <c r="BU647" s="17">
        <v>5.14738443136794E-2</v>
      </c>
      <c r="BV647" s="17">
        <v>0.15270665537536199</v>
      </c>
      <c r="BW647" s="17"/>
      <c r="BX647" s="17">
        <v>4.0726370930798499E-2</v>
      </c>
      <c r="BY647" s="17">
        <v>8.4029935299457695E-2</v>
      </c>
      <c r="BZ647" s="17">
        <v>8.8010442066994002E-2</v>
      </c>
      <c r="CA647" s="17"/>
      <c r="CB647" s="17">
        <v>4.9160207314057201E-2</v>
      </c>
      <c r="CC647" s="17">
        <v>8.1708983058084703E-2</v>
      </c>
      <c r="CD647" s="17">
        <v>0.189516116433398</v>
      </c>
      <c r="CE647" s="17">
        <v>7.0288626927872799E-2</v>
      </c>
      <c r="CF647" s="17">
        <v>1.6362413773535499E-2</v>
      </c>
      <c r="CG647" s="17">
        <v>4.3754821085969398E-2</v>
      </c>
      <c r="CH647" s="17"/>
      <c r="CI647" s="17">
        <v>0.10600396010751301</v>
      </c>
      <c r="CJ647" s="17">
        <v>7.7686880768311206E-2</v>
      </c>
      <c r="CK647" s="17">
        <v>8.3982987874854004E-2</v>
      </c>
      <c r="CL647" s="17">
        <v>8.2298768358516697E-2</v>
      </c>
    </row>
    <row r="648" spans="2:90" x14ac:dyDescent="0.35">
      <c r="B648" t="s">
        <v>110</v>
      </c>
      <c r="C648" s="17">
        <v>3.4904297425363003E-2</v>
      </c>
      <c r="D648" s="17">
        <v>4.0069235006741401E-2</v>
      </c>
      <c r="E648" s="17">
        <v>2.94206279094745E-2</v>
      </c>
      <c r="F648" s="17"/>
      <c r="G648" s="17">
        <v>4.2271137557826098E-2</v>
      </c>
      <c r="H648" s="17">
        <v>5.3143093168175698E-2</v>
      </c>
      <c r="I648" s="17">
        <v>2.45055108464741E-2</v>
      </c>
      <c r="J648" s="17">
        <v>1.6791156017281799E-2</v>
      </c>
      <c r="K648" s="17">
        <v>4.5550109553853697E-2</v>
      </c>
      <c r="L648" s="17">
        <v>2.4731924462674301E-2</v>
      </c>
      <c r="M648" s="17">
        <v>3.3929795083979898E-2</v>
      </c>
      <c r="N648" s="17">
        <v>3.5727876716509503E-2</v>
      </c>
      <c r="O648" s="17">
        <v>3.7422794636230897E-2</v>
      </c>
      <c r="P648" s="17"/>
      <c r="Q648" s="17">
        <v>2.3083620640416101E-2</v>
      </c>
      <c r="R648" s="17">
        <v>1.4850982325261599E-2</v>
      </c>
      <c r="S648" s="17">
        <v>1.5795172485966999E-2</v>
      </c>
      <c r="T648" s="17">
        <v>3.5100013678723403E-2</v>
      </c>
      <c r="U648" s="17"/>
      <c r="V648" s="17">
        <v>3.2204812343265603E-2</v>
      </c>
      <c r="W648" s="17">
        <v>3.8390496204296E-2</v>
      </c>
      <c r="X648" s="17">
        <v>3.2924929649339102E-2</v>
      </c>
      <c r="Y648" s="17">
        <v>5.0499952530381899E-2</v>
      </c>
      <c r="Z648" s="17">
        <v>3.1943399822714498E-2</v>
      </c>
      <c r="AA648" s="17">
        <v>2.0169249234279402E-2</v>
      </c>
      <c r="AB648" s="17">
        <v>2.3957997795067801E-2</v>
      </c>
      <c r="AC648" s="17">
        <v>5.2171259745561402E-2</v>
      </c>
      <c r="AD648" s="17">
        <v>4.0204012192224303E-2</v>
      </c>
      <c r="AE648" s="17"/>
      <c r="AF648" s="17">
        <v>4.18514671470126E-2</v>
      </c>
      <c r="AG648" s="17">
        <v>4.2769326963380198E-2</v>
      </c>
      <c r="AH648" s="17">
        <v>9.8910010466842207E-3</v>
      </c>
      <c r="AI648" s="17">
        <v>2.99197071425144E-2</v>
      </c>
      <c r="AJ648" s="17">
        <v>2.4129004702004801E-2</v>
      </c>
      <c r="AK648" s="17">
        <v>3.9936818848484802E-2</v>
      </c>
      <c r="AL648" s="17"/>
      <c r="AM648" s="17">
        <v>5.2683202790575999E-2</v>
      </c>
      <c r="AN648" s="17">
        <v>4.8810670442422502E-2</v>
      </c>
      <c r="AO648" s="17">
        <v>5.6552418082604701E-2</v>
      </c>
      <c r="AP648" s="17">
        <v>3.0552655252855599E-2</v>
      </c>
      <c r="AQ648" s="17">
        <v>3.8150396121087401E-3</v>
      </c>
      <c r="AR648" s="17">
        <v>3.3894999675177097E-2</v>
      </c>
      <c r="AS648" s="17">
        <v>2.67180944633711E-2</v>
      </c>
      <c r="AT648" s="17">
        <v>7.1513768207470602E-2</v>
      </c>
      <c r="AU648" s="17">
        <v>1.07755142384015E-2</v>
      </c>
      <c r="AV648" s="17">
        <v>4.2148773986811199E-3</v>
      </c>
      <c r="AW648" s="17">
        <v>2.2555908263520601E-2</v>
      </c>
      <c r="AX648" s="17">
        <v>4.7965730757458303E-2</v>
      </c>
      <c r="AY648" s="17">
        <v>1.4198273116366599E-2</v>
      </c>
      <c r="AZ648" s="17">
        <v>2.92462966407874E-2</v>
      </c>
      <c r="BA648" s="17">
        <v>2.4755324270528099E-2</v>
      </c>
      <c r="BB648" s="17">
        <v>2.77360202076949E-2</v>
      </c>
      <c r="BC648" s="17"/>
      <c r="BD648" s="17">
        <v>1.8865049260166699E-2</v>
      </c>
      <c r="BE648" s="17">
        <v>3.5799376707660903E-2</v>
      </c>
      <c r="BF648" s="17">
        <v>4.1471521959996697E-2</v>
      </c>
      <c r="BG648" s="17"/>
      <c r="BH648" s="17">
        <v>3.0919736032504301E-2</v>
      </c>
      <c r="BI648" s="17">
        <v>1.41488634540093E-2</v>
      </c>
      <c r="BJ648" s="17">
        <v>2.0174681117815899E-2</v>
      </c>
      <c r="BK648" s="17"/>
      <c r="BL648" s="17">
        <v>3.3752365010254803E-2</v>
      </c>
      <c r="BM648" s="17">
        <v>3.4196652441258697E-2</v>
      </c>
      <c r="BN648" s="17">
        <v>1.76677068795341E-2</v>
      </c>
      <c r="BO648" s="17"/>
      <c r="BP648" s="17">
        <v>3.86724797586896E-2</v>
      </c>
      <c r="BQ648" s="17">
        <v>4.0791691557792997E-2</v>
      </c>
      <c r="BR648" s="17"/>
      <c r="BS648" s="17">
        <v>1.6778294881348899E-2</v>
      </c>
      <c r="BT648" s="17">
        <v>1.8421428093410099E-2</v>
      </c>
      <c r="BU648" s="17">
        <v>2.2078361809883599E-2</v>
      </c>
      <c r="BV648" s="17">
        <v>4.2759544965830801E-2</v>
      </c>
      <c r="BW648" s="17"/>
      <c r="BX648" s="17">
        <v>3.1967797448450401E-2</v>
      </c>
      <c r="BY648" s="17">
        <v>2.76282843462172E-2</v>
      </c>
      <c r="BZ648" s="17">
        <v>3.5642325414268101E-2</v>
      </c>
      <c r="CA648" s="17"/>
      <c r="CB648" s="17">
        <v>1.43544004499354E-2</v>
      </c>
      <c r="CC648" s="17">
        <v>2.8376889331209399E-2</v>
      </c>
      <c r="CD648" s="17">
        <v>5.8798905897226E-2</v>
      </c>
      <c r="CE648" s="17">
        <v>1.8609811770334401E-2</v>
      </c>
      <c r="CF648" s="17">
        <v>1.2485502064226901E-2</v>
      </c>
      <c r="CG648" s="17">
        <v>6.9111843964705003E-2</v>
      </c>
      <c r="CH648" s="17"/>
      <c r="CI648" s="17">
        <v>3.8841929520136799E-2</v>
      </c>
      <c r="CJ648" s="17">
        <v>3.2341168467223201E-2</v>
      </c>
      <c r="CK648" s="17">
        <v>6.9249139486096706E-2</v>
      </c>
      <c r="CL648" s="17">
        <v>2.63910585780151E-2</v>
      </c>
    </row>
    <row r="649" spans="2:90" x14ac:dyDescent="0.35"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</row>
    <row r="650" spans="2:90" x14ac:dyDescent="0.35">
      <c r="B650" s="6" t="s">
        <v>383</v>
      </c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</row>
    <row r="651" spans="2:90" x14ac:dyDescent="0.35">
      <c r="B651" s="24" t="s">
        <v>130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</row>
    <row r="652" spans="2:90" x14ac:dyDescent="0.35">
      <c r="B652" t="s">
        <v>365</v>
      </c>
      <c r="C652" s="17">
        <v>0.28125575907061701</v>
      </c>
      <c r="D652" s="17">
        <v>0.243806363609927</v>
      </c>
      <c r="E652" s="17">
        <v>0.31665594436528599</v>
      </c>
      <c r="F652" s="17"/>
      <c r="G652" s="17">
        <v>0.239215631869793</v>
      </c>
      <c r="H652" s="17">
        <v>0.25171561884617399</v>
      </c>
      <c r="I652" s="17">
        <v>0.26019249281475998</v>
      </c>
      <c r="J652" s="17">
        <v>0.293478490903057</v>
      </c>
      <c r="K652" s="17">
        <v>0.306273610210332</v>
      </c>
      <c r="L652" s="17">
        <v>0.297410152806936</v>
      </c>
      <c r="M652" s="17">
        <v>0.32339896880711499</v>
      </c>
      <c r="N652" s="17">
        <v>0.240246330843356</v>
      </c>
      <c r="O652" s="17">
        <v>0.31502276597779499</v>
      </c>
      <c r="P652" s="17"/>
      <c r="Q652" s="17">
        <v>0.302403148808912</v>
      </c>
      <c r="R652" s="17">
        <v>0.29338412995964802</v>
      </c>
      <c r="S652" s="17">
        <v>0.30940844187661798</v>
      </c>
      <c r="T652" s="17">
        <v>0.27543274333783402</v>
      </c>
      <c r="U652" s="17"/>
      <c r="V652" s="17">
        <v>0.32431130814992298</v>
      </c>
      <c r="W652" s="17">
        <v>0.278101764415357</v>
      </c>
      <c r="X652" s="17">
        <v>0.21587875299904</v>
      </c>
      <c r="Y652" s="17">
        <v>0.219803876031024</v>
      </c>
      <c r="Z652" s="17">
        <v>0.29708182977110098</v>
      </c>
      <c r="AA652" s="17">
        <v>0.268078566247341</v>
      </c>
      <c r="AB652" s="17">
        <v>0.27293092407358399</v>
      </c>
      <c r="AC652" s="17">
        <v>0.32922593076919598</v>
      </c>
      <c r="AD652" s="17">
        <v>0.31825134199218302</v>
      </c>
      <c r="AE652" s="17"/>
      <c r="AF652" s="17">
        <v>0.28650603937208202</v>
      </c>
      <c r="AG652" s="17">
        <v>0.26021473415056801</v>
      </c>
      <c r="AH652" s="17">
        <v>0.21734181921927401</v>
      </c>
      <c r="AI652" s="17">
        <v>0.21980995064860701</v>
      </c>
      <c r="AJ652" s="17">
        <v>0.27719937612393297</v>
      </c>
      <c r="AK652" s="17">
        <v>0.31767164355159999</v>
      </c>
      <c r="AL652" s="17"/>
      <c r="AM652" s="17">
        <v>0.19500517606847201</v>
      </c>
      <c r="AN652" s="17">
        <v>0.28593357340661202</v>
      </c>
      <c r="AO652" s="17">
        <v>0.31283403259296999</v>
      </c>
      <c r="AP652" s="17">
        <v>0.33508094188273002</v>
      </c>
      <c r="AQ652" s="17">
        <v>0.220569350870881</v>
      </c>
      <c r="AR652" s="17">
        <v>0.28044649118821602</v>
      </c>
      <c r="AS652" s="17">
        <v>0.30502068819480499</v>
      </c>
      <c r="AT652" s="17">
        <v>0.298380077187194</v>
      </c>
      <c r="AU652" s="17">
        <v>0.27597004159147398</v>
      </c>
      <c r="AV652" s="17">
        <v>0.317635061212791</v>
      </c>
      <c r="AW652" s="17">
        <v>0.30340252849010901</v>
      </c>
      <c r="AX652" s="17">
        <v>0.30300648074326902</v>
      </c>
      <c r="AY652" s="17">
        <v>0.34955296797923502</v>
      </c>
      <c r="AZ652" s="17">
        <v>0.37539530991314701</v>
      </c>
      <c r="BA652" s="17">
        <v>0.21639552984121399</v>
      </c>
      <c r="BB652" s="17">
        <v>0.25330238907651897</v>
      </c>
      <c r="BC652" s="17"/>
      <c r="BD652" s="17">
        <v>0.31478251588800299</v>
      </c>
      <c r="BE652" s="17">
        <v>0.245797521883762</v>
      </c>
      <c r="BF652" s="17">
        <v>0.28328331157539999</v>
      </c>
      <c r="BG652" s="17"/>
      <c r="BH652" s="17">
        <v>0.28658568239437598</v>
      </c>
      <c r="BI652" s="17">
        <v>0.29943291378701797</v>
      </c>
      <c r="BJ652" s="17">
        <v>0.32644970501091503</v>
      </c>
      <c r="BK652" s="17"/>
      <c r="BL652" s="17">
        <v>0.238500923278987</v>
      </c>
      <c r="BM652" s="17">
        <v>0.32178503250006601</v>
      </c>
      <c r="BN652" s="17">
        <v>0.35779258017105697</v>
      </c>
      <c r="BO652" s="17"/>
      <c r="BP652" s="17">
        <v>0.31889512665096698</v>
      </c>
      <c r="BQ652" s="17">
        <v>0.25528578891294901</v>
      </c>
      <c r="BR652" s="17"/>
      <c r="BS652" s="17">
        <v>0.41785351447177799</v>
      </c>
      <c r="BT652" s="17">
        <v>0.370017347508318</v>
      </c>
      <c r="BU652" s="17">
        <v>0.278605162370064</v>
      </c>
      <c r="BV652" s="17">
        <v>0.19419490828304101</v>
      </c>
      <c r="BW652" s="17"/>
      <c r="BX652" s="17">
        <v>0.29133857059127399</v>
      </c>
      <c r="BY652" s="17">
        <v>0.29061083269765298</v>
      </c>
      <c r="BZ652" s="17">
        <v>0.279681997862744</v>
      </c>
      <c r="CA652" s="17"/>
      <c r="CB652" s="17">
        <v>0.37165475262769099</v>
      </c>
      <c r="CC652" s="17">
        <v>0.29312703212018898</v>
      </c>
      <c r="CD652" s="17">
        <v>0.170408407920461</v>
      </c>
      <c r="CE652" s="17">
        <v>0.24845138982480999</v>
      </c>
      <c r="CF652" s="17">
        <v>0.44609155922408</v>
      </c>
      <c r="CG652" s="17">
        <v>0.21971794497559799</v>
      </c>
      <c r="CH652" s="17"/>
      <c r="CI652" s="17">
        <v>0.20509245527474801</v>
      </c>
      <c r="CJ652" s="17">
        <v>0.337357723109449</v>
      </c>
      <c r="CK652" s="17">
        <v>0.231842115234697</v>
      </c>
      <c r="CL652" s="17">
        <v>0.27840735505264003</v>
      </c>
    </row>
    <row r="653" spans="2:90" x14ac:dyDescent="0.35">
      <c r="B653" t="s">
        <v>378</v>
      </c>
      <c r="C653" s="17">
        <v>0.24140940326273699</v>
      </c>
      <c r="D653" s="17">
        <v>0.27521414198065602</v>
      </c>
      <c r="E653" s="17">
        <v>0.21035558758685799</v>
      </c>
      <c r="F653" s="17"/>
      <c r="G653" s="17">
        <v>0.207825632733594</v>
      </c>
      <c r="H653" s="17">
        <v>0.26084852237674</v>
      </c>
      <c r="I653" s="17">
        <v>0.256655104796496</v>
      </c>
      <c r="J653" s="17">
        <v>0.25030477620644798</v>
      </c>
      <c r="K653" s="17">
        <v>0.212055441308027</v>
      </c>
      <c r="L653" s="17">
        <v>0.248178212285661</v>
      </c>
      <c r="M653" s="17">
        <v>0.19950817113973399</v>
      </c>
      <c r="N653" s="17">
        <v>0.28615485794918299</v>
      </c>
      <c r="O653" s="17">
        <v>0.24897700180700899</v>
      </c>
      <c r="P653" s="17"/>
      <c r="Q653" s="17">
        <v>0.36545234350092498</v>
      </c>
      <c r="R653" s="17">
        <v>0.34243369125120698</v>
      </c>
      <c r="S653" s="17">
        <v>0.22656259499900699</v>
      </c>
      <c r="T653" s="17">
        <v>0.21801474482671901</v>
      </c>
      <c r="U653" s="17"/>
      <c r="V653" s="17">
        <v>0.290747180591578</v>
      </c>
      <c r="W653" s="17">
        <v>0.21165123015949699</v>
      </c>
      <c r="X653" s="17">
        <v>0.191863831853094</v>
      </c>
      <c r="Y653" s="17">
        <v>0.197697872408373</v>
      </c>
      <c r="Z653" s="17">
        <v>0.23912147692389599</v>
      </c>
      <c r="AA653" s="17">
        <v>0.26499098780046798</v>
      </c>
      <c r="AB653" s="17">
        <v>0.253348725189047</v>
      </c>
      <c r="AC653" s="17">
        <v>0.27038626999265702</v>
      </c>
      <c r="AD653" s="17">
        <v>0.24981821390679701</v>
      </c>
      <c r="AE653" s="17"/>
      <c r="AF653" s="17">
        <v>0.19676982655011099</v>
      </c>
      <c r="AG653" s="17">
        <v>0.24535671558949401</v>
      </c>
      <c r="AH653" s="17">
        <v>0.222040221069149</v>
      </c>
      <c r="AI653" s="17">
        <v>0.20571911735123699</v>
      </c>
      <c r="AJ653" s="17">
        <v>0.24909926189826601</v>
      </c>
      <c r="AK653" s="17">
        <v>0.27585660437550302</v>
      </c>
      <c r="AL653" s="17"/>
      <c r="AM653" s="17">
        <v>0.16719939109152099</v>
      </c>
      <c r="AN653" s="17">
        <v>0.20858406549241801</v>
      </c>
      <c r="AO653" s="17">
        <v>0.20891410311596401</v>
      </c>
      <c r="AP653" s="17">
        <v>0.26487459143282199</v>
      </c>
      <c r="AQ653" s="17">
        <v>0.22442454200352799</v>
      </c>
      <c r="AR653" s="17">
        <v>0.20950341218119201</v>
      </c>
      <c r="AS653" s="17">
        <v>0.22435658052351901</v>
      </c>
      <c r="AT653" s="17">
        <v>0.18439672861331</v>
      </c>
      <c r="AU653" s="17">
        <v>0.27362194901730502</v>
      </c>
      <c r="AV653" s="17">
        <v>0.30652781934299</v>
      </c>
      <c r="AW653" s="17">
        <v>0.25590566663074199</v>
      </c>
      <c r="AX653" s="17">
        <v>0.234519138974074</v>
      </c>
      <c r="AY653" s="17">
        <v>0.20073556198390299</v>
      </c>
      <c r="AZ653" s="17">
        <v>0.26345208062854403</v>
      </c>
      <c r="BA653" s="17">
        <v>0.26512364555012602</v>
      </c>
      <c r="BB653" s="17">
        <v>0.36172801547474798</v>
      </c>
      <c r="BC653" s="17"/>
      <c r="BD653" s="17">
        <v>0.27626962417258699</v>
      </c>
      <c r="BE653" s="17">
        <v>0.246659891729234</v>
      </c>
      <c r="BF653" s="17">
        <v>0.21379221638124499</v>
      </c>
      <c r="BG653" s="17"/>
      <c r="BH653" s="17">
        <v>0.23670705102622</v>
      </c>
      <c r="BI653" s="17">
        <v>0.33180516682001399</v>
      </c>
      <c r="BJ653" s="17">
        <v>0.25424719193837803</v>
      </c>
      <c r="BK653" s="17"/>
      <c r="BL653" s="17">
        <v>0.213414877581971</v>
      </c>
      <c r="BM653" s="17">
        <v>0.26695274695563398</v>
      </c>
      <c r="BN653" s="17">
        <v>0.296538125568797</v>
      </c>
      <c r="BO653" s="17"/>
      <c r="BP653" s="17">
        <v>0.30826623235110401</v>
      </c>
      <c r="BQ653" s="17">
        <v>0.20931153071520001</v>
      </c>
      <c r="BR653" s="17"/>
      <c r="BS653" s="17">
        <v>0.250581097887973</v>
      </c>
      <c r="BT653" s="17">
        <v>0.23479311370434999</v>
      </c>
      <c r="BU653" s="17">
        <v>0.25999741434879697</v>
      </c>
      <c r="BV653" s="17">
        <v>0.234013953980649</v>
      </c>
      <c r="BW653" s="17"/>
      <c r="BX653" s="17">
        <v>0.20939071125726</v>
      </c>
      <c r="BY653" s="17">
        <v>0.28994653935048098</v>
      </c>
      <c r="BZ653" s="17">
        <v>0.241598823754648</v>
      </c>
      <c r="CA653" s="17"/>
      <c r="CB653" s="17">
        <v>0.17466192843259301</v>
      </c>
      <c r="CC653" s="17">
        <v>0.26829621167949302</v>
      </c>
      <c r="CD653" s="17">
        <v>0.14856964569171999</v>
      </c>
      <c r="CE653" s="17">
        <v>0.34383669569335401</v>
      </c>
      <c r="CF653" s="17">
        <v>0.35673116656569898</v>
      </c>
      <c r="CG653" s="17">
        <v>0.21767689472995899</v>
      </c>
      <c r="CH653" s="17"/>
      <c r="CI653" s="17">
        <v>0.24854516596141699</v>
      </c>
      <c r="CJ653" s="17">
        <v>0.22140055343585699</v>
      </c>
      <c r="CK653" s="17">
        <v>0.21412670136072501</v>
      </c>
      <c r="CL653" s="17">
        <v>0.258871182752338</v>
      </c>
    </row>
    <row r="654" spans="2:90" x14ac:dyDescent="0.35">
      <c r="B654" t="s">
        <v>367</v>
      </c>
      <c r="C654" s="17">
        <v>0.214302240847904</v>
      </c>
      <c r="D654" s="17">
        <v>0.23518390246311</v>
      </c>
      <c r="E654" s="17">
        <v>0.19626367394549099</v>
      </c>
      <c r="F654" s="17"/>
      <c r="G654" s="17">
        <v>0.183310802482713</v>
      </c>
      <c r="H654" s="17">
        <v>0.189720506092768</v>
      </c>
      <c r="I654" s="17">
        <v>0.21908791882706999</v>
      </c>
      <c r="J654" s="17">
        <v>0.196581611921953</v>
      </c>
      <c r="K654" s="17">
        <v>0.22122025866649001</v>
      </c>
      <c r="L654" s="17">
        <v>0.25533577025376403</v>
      </c>
      <c r="M654" s="17">
        <v>0.196297938330348</v>
      </c>
      <c r="N654" s="17">
        <v>0.22181313377211101</v>
      </c>
      <c r="O654" s="17">
        <v>0.24094516779535199</v>
      </c>
      <c r="P654" s="17"/>
      <c r="Q654" s="17">
        <v>0.17497539387682201</v>
      </c>
      <c r="R654" s="17">
        <v>0.26231127559771</v>
      </c>
      <c r="S654" s="17">
        <v>0.23570117795569601</v>
      </c>
      <c r="T654" s="17">
        <v>0.217864547832329</v>
      </c>
      <c r="U654" s="17"/>
      <c r="V654" s="17">
        <v>0.19491445802261101</v>
      </c>
      <c r="W654" s="17">
        <v>0.220581767008355</v>
      </c>
      <c r="X654" s="17">
        <v>0.250998637038994</v>
      </c>
      <c r="Y654" s="17">
        <v>0.158258385457718</v>
      </c>
      <c r="Z654" s="17">
        <v>0.21503636465089901</v>
      </c>
      <c r="AA654" s="17">
        <v>0.256356979025823</v>
      </c>
      <c r="AB654" s="17">
        <v>0.214199492079065</v>
      </c>
      <c r="AC654" s="17">
        <v>0.22028752178112301</v>
      </c>
      <c r="AD654" s="17">
        <v>0.21077658701809099</v>
      </c>
      <c r="AE654" s="17"/>
      <c r="AF654" s="17">
        <v>0.23243198090370401</v>
      </c>
      <c r="AG654" s="17">
        <v>0.19398625513179399</v>
      </c>
      <c r="AH654" s="17">
        <v>0.28290746458947702</v>
      </c>
      <c r="AI654" s="17">
        <v>0.22061857103812499</v>
      </c>
      <c r="AJ654" s="17">
        <v>0.198747022115284</v>
      </c>
      <c r="AK654" s="17">
        <v>0.20372064401727299</v>
      </c>
      <c r="AL654" s="17"/>
      <c r="AM654" s="17">
        <v>0.18973426607587901</v>
      </c>
      <c r="AN654" s="17">
        <v>0.14262316228886701</v>
      </c>
      <c r="AO654" s="17">
        <v>0.212190675142856</v>
      </c>
      <c r="AP654" s="17">
        <v>0.19616876508009101</v>
      </c>
      <c r="AQ654" s="17">
        <v>0.18279195434786899</v>
      </c>
      <c r="AR654" s="17">
        <v>0.197601114776499</v>
      </c>
      <c r="AS654" s="17">
        <v>0.23314677803124501</v>
      </c>
      <c r="AT654" s="17">
        <v>0.21305423552845201</v>
      </c>
      <c r="AU654" s="17">
        <v>0.305082689837675</v>
      </c>
      <c r="AV654" s="17">
        <v>0.29199611761599598</v>
      </c>
      <c r="AW654" s="17">
        <v>0.29723205661866298</v>
      </c>
      <c r="AX654" s="17">
        <v>0.21074769931488099</v>
      </c>
      <c r="AY654" s="17">
        <v>0.26053453439004798</v>
      </c>
      <c r="AZ654" s="17">
        <v>0.24756314250582301</v>
      </c>
      <c r="BA654" s="17">
        <v>0.12498370397080499</v>
      </c>
      <c r="BB654" s="17">
        <v>0.204002444988306</v>
      </c>
      <c r="BC654" s="17"/>
      <c r="BD654" s="17">
        <v>0.22524810848961199</v>
      </c>
      <c r="BE654" s="17">
        <v>0.20104358116469301</v>
      </c>
      <c r="BF654" s="17">
        <v>0.21587008005755001</v>
      </c>
      <c r="BG654" s="17"/>
      <c r="BH654" s="17">
        <v>0.22296054027312801</v>
      </c>
      <c r="BI654" s="17">
        <v>0.19083958534210699</v>
      </c>
      <c r="BJ654" s="17">
        <v>0.231517749597619</v>
      </c>
      <c r="BK654" s="17"/>
      <c r="BL654" s="17">
        <v>0.22510865907227601</v>
      </c>
      <c r="BM654" s="17">
        <v>0.211745842766243</v>
      </c>
      <c r="BN654" s="17">
        <v>0.20258342495506701</v>
      </c>
      <c r="BO654" s="17"/>
      <c r="BP654" s="17">
        <v>0.20666341048313999</v>
      </c>
      <c r="BQ654" s="17">
        <v>0.21000475639671801</v>
      </c>
      <c r="BR654" s="17"/>
      <c r="BS654" s="17">
        <v>0.22804424404654799</v>
      </c>
      <c r="BT654" s="17">
        <v>0.24078618610806901</v>
      </c>
      <c r="BU654" s="17">
        <v>0.21782864398075</v>
      </c>
      <c r="BV654" s="17">
        <v>0.20087048302968499</v>
      </c>
      <c r="BW654" s="17"/>
      <c r="BX654" s="17">
        <v>0.201288393527814</v>
      </c>
      <c r="BY654" s="17">
        <v>0.18991376541567001</v>
      </c>
      <c r="BZ654" s="17">
        <v>0.21709018278801401</v>
      </c>
      <c r="CA654" s="17"/>
      <c r="CB654" s="17">
        <v>0.23445133974305499</v>
      </c>
      <c r="CC654" s="17">
        <v>0.243065571635388</v>
      </c>
      <c r="CD654" s="17">
        <v>0.13640335062977099</v>
      </c>
      <c r="CE654" s="17">
        <v>0.27023012497714899</v>
      </c>
      <c r="CF654" s="17">
        <v>0.24908584717385199</v>
      </c>
      <c r="CG654" s="17">
        <v>0.179602338686629</v>
      </c>
      <c r="CH654" s="17"/>
      <c r="CI654" s="17">
        <v>0.20219497606103201</v>
      </c>
      <c r="CJ654" s="17">
        <v>0.18804039273099499</v>
      </c>
      <c r="CK654" s="17">
        <v>0.20044665110325099</v>
      </c>
      <c r="CL654" s="17">
        <v>0.236195230012994</v>
      </c>
    </row>
    <row r="655" spans="2:90" x14ac:dyDescent="0.35">
      <c r="B655" t="s">
        <v>379</v>
      </c>
      <c r="C655" s="17">
        <v>0.17769465805828299</v>
      </c>
      <c r="D655" s="17">
        <v>0.15125608390395501</v>
      </c>
      <c r="E655" s="17">
        <v>0.20161770244327401</v>
      </c>
      <c r="F655" s="17"/>
      <c r="G655" s="17">
        <v>0.14268479668822001</v>
      </c>
      <c r="H655" s="17">
        <v>0.17203783200617001</v>
      </c>
      <c r="I655" s="17">
        <v>0.181264572321891</v>
      </c>
      <c r="J655" s="17">
        <v>0.18326012859444801</v>
      </c>
      <c r="K655" s="17">
        <v>0.15773285077957799</v>
      </c>
      <c r="L655" s="17">
        <v>0.230093895693813</v>
      </c>
      <c r="M655" s="17">
        <v>0.179159748126585</v>
      </c>
      <c r="N655" s="17">
        <v>0.17883939051789399</v>
      </c>
      <c r="O655" s="17">
        <v>0.17225136437139699</v>
      </c>
      <c r="P655" s="17"/>
      <c r="Q655" s="17">
        <v>0.28178228505747299</v>
      </c>
      <c r="R655" s="17">
        <v>0.235922282141551</v>
      </c>
      <c r="S655" s="17">
        <v>0.18636915062157</v>
      </c>
      <c r="T655" s="17">
        <v>0.15857023685136901</v>
      </c>
      <c r="U655" s="17"/>
      <c r="V655" s="17">
        <v>0.23192376294966599</v>
      </c>
      <c r="W655" s="17">
        <v>0.171368132522663</v>
      </c>
      <c r="X655" s="17">
        <v>0.17225250364458899</v>
      </c>
      <c r="Y655" s="17">
        <v>0.12435399195671799</v>
      </c>
      <c r="Z655" s="17">
        <v>0.15980169212186801</v>
      </c>
      <c r="AA655" s="17">
        <v>0.17005434514727799</v>
      </c>
      <c r="AB655" s="17">
        <v>0.21205648973396499</v>
      </c>
      <c r="AC655" s="17">
        <v>0.18060920702494701</v>
      </c>
      <c r="AD655" s="17">
        <v>0.15548033045009499</v>
      </c>
      <c r="AE655" s="17"/>
      <c r="AF655" s="17">
        <v>0.15227746326584499</v>
      </c>
      <c r="AG655" s="17">
        <v>0.14487853071779999</v>
      </c>
      <c r="AH655" s="17">
        <v>0.13513954758605001</v>
      </c>
      <c r="AI655" s="17">
        <v>0.12507801745511701</v>
      </c>
      <c r="AJ655" s="17">
        <v>0.225839262678903</v>
      </c>
      <c r="AK655" s="17">
        <v>0.20287174744498301</v>
      </c>
      <c r="AL655" s="17"/>
      <c r="AM655" s="17">
        <v>0.16808642219772199</v>
      </c>
      <c r="AN655" s="17">
        <v>0.17215277383847699</v>
      </c>
      <c r="AO655" s="17">
        <v>0.135778204516908</v>
      </c>
      <c r="AP655" s="17">
        <v>0.15050825166679899</v>
      </c>
      <c r="AQ655" s="17">
        <v>0.152665603911252</v>
      </c>
      <c r="AR655" s="17">
        <v>0.18068047268287199</v>
      </c>
      <c r="AS655" s="17">
        <v>0.24291256418903501</v>
      </c>
      <c r="AT655" s="17">
        <v>0.123541801901869</v>
      </c>
      <c r="AU655" s="17">
        <v>0.15247743208690701</v>
      </c>
      <c r="AV655" s="17">
        <v>0.16501745545555099</v>
      </c>
      <c r="AW655" s="17">
        <v>0.21070964933797301</v>
      </c>
      <c r="AX655" s="17">
        <v>0.193980154886678</v>
      </c>
      <c r="AY655" s="17">
        <v>0.112644672656539</v>
      </c>
      <c r="AZ655" s="17">
        <v>0.257574746021273</v>
      </c>
      <c r="BA655" s="17">
        <v>0.228381621003513</v>
      </c>
      <c r="BB655" s="17">
        <v>0.27795320425053899</v>
      </c>
      <c r="BC655" s="17"/>
      <c r="BD655" s="17">
        <v>0.22999299422571501</v>
      </c>
      <c r="BE655" s="17">
        <v>0.17355285692518799</v>
      </c>
      <c r="BF655" s="17">
        <v>0.14011019444466399</v>
      </c>
      <c r="BG655" s="17"/>
      <c r="BH655" s="17">
        <v>0.17067130440320399</v>
      </c>
      <c r="BI655" s="17">
        <v>0.24755420657558599</v>
      </c>
      <c r="BJ655" s="17">
        <v>0.21647525551534999</v>
      </c>
      <c r="BK655" s="17"/>
      <c r="BL655" s="17">
        <v>0.16486103349593001</v>
      </c>
      <c r="BM655" s="17">
        <v>0.18813976180745201</v>
      </c>
      <c r="BN655" s="17">
        <v>0.26776372998011599</v>
      </c>
      <c r="BO655" s="17"/>
      <c r="BP655" s="17">
        <v>0.20001416893190199</v>
      </c>
      <c r="BQ655" s="17">
        <v>0.14807825980092201</v>
      </c>
      <c r="BR655" s="17"/>
      <c r="BS655" s="17">
        <v>0.16463774753763799</v>
      </c>
      <c r="BT655" s="17">
        <v>0.224947279653232</v>
      </c>
      <c r="BU655" s="17">
        <v>0.20041627069798401</v>
      </c>
      <c r="BV655" s="17">
        <v>0.14782497154655699</v>
      </c>
      <c r="BW655" s="17"/>
      <c r="BX655" s="17">
        <v>0.22881969152168299</v>
      </c>
      <c r="BY655" s="17">
        <v>0.236610024485158</v>
      </c>
      <c r="BZ655" s="17">
        <v>0.16900940985597701</v>
      </c>
      <c r="CA655" s="17"/>
      <c r="CB655" s="17">
        <v>0.20611420803309</v>
      </c>
      <c r="CC655" s="17">
        <v>0.20411434131452599</v>
      </c>
      <c r="CD655" s="17">
        <v>8.5937571972880406E-2</v>
      </c>
      <c r="CE655" s="17">
        <v>0.17519395556321299</v>
      </c>
      <c r="CF655" s="17">
        <v>0.307185515515362</v>
      </c>
      <c r="CG655" s="17">
        <v>0.14201795548169199</v>
      </c>
      <c r="CH655" s="17"/>
      <c r="CI655" s="17">
        <v>0.174341572370558</v>
      </c>
      <c r="CJ655" s="17">
        <v>0.17765514427472301</v>
      </c>
      <c r="CK655" s="17">
        <v>0.15203889676163401</v>
      </c>
      <c r="CL655" s="17">
        <v>0.18529898792812899</v>
      </c>
    </row>
    <row r="656" spans="2:90" x14ac:dyDescent="0.35">
      <c r="B656" t="s">
        <v>369</v>
      </c>
      <c r="C656" s="17">
        <v>0.17083977370935199</v>
      </c>
      <c r="D656" s="17">
        <v>0.16924869145524499</v>
      </c>
      <c r="E656" s="17">
        <v>0.172619574015691</v>
      </c>
      <c r="F656" s="17"/>
      <c r="G656" s="17">
        <v>0.167104705777843</v>
      </c>
      <c r="H656" s="17">
        <v>0.143337798953873</v>
      </c>
      <c r="I656" s="17">
        <v>0.16653999959570701</v>
      </c>
      <c r="J656" s="17">
        <v>0.20872145583910101</v>
      </c>
      <c r="K656" s="17">
        <v>0.177071091451416</v>
      </c>
      <c r="L656" s="17">
        <v>0.13603980894262299</v>
      </c>
      <c r="M656" s="17">
        <v>0.16416050725849199</v>
      </c>
      <c r="N656" s="17">
        <v>0.19393217787358499</v>
      </c>
      <c r="O656" s="17">
        <v>0.179395756551299</v>
      </c>
      <c r="P656" s="17"/>
      <c r="Q656" s="17">
        <v>0.17665166190356699</v>
      </c>
      <c r="R656" s="17">
        <v>0.18992017549660101</v>
      </c>
      <c r="S656" s="17">
        <v>0.165466212266454</v>
      </c>
      <c r="T656" s="17">
        <v>0.17068433983992101</v>
      </c>
      <c r="U656" s="17"/>
      <c r="V656" s="17">
        <v>0.166629016186495</v>
      </c>
      <c r="W656" s="17">
        <v>0.20297324982713399</v>
      </c>
      <c r="X656" s="17">
        <v>0.13727641660817599</v>
      </c>
      <c r="Y656" s="17">
        <v>0.16306120404254301</v>
      </c>
      <c r="Z656" s="17">
        <v>0.16792188499919899</v>
      </c>
      <c r="AA656" s="17">
        <v>0.18635619954796401</v>
      </c>
      <c r="AB656" s="17">
        <v>0.174117239021024</v>
      </c>
      <c r="AC656" s="17">
        <v>0.14104798124901899</v>
      </c>
      <c r="AD656" s="17">
        <v>0.16546508565370999</v>
      </c>
      <c r="AE656" s="17"/>
      <c r="AF656" s="17">
        <v>0.18785912348179401</v>
      </c>
      <c r="AG656" s="17">
        <v>0.170866733677076</v>
      </c>
      <c r="AH656" s="17">
        <v>0.17543819896604901</v>
      </c>
      <c r="AI656" s="17">
        <v>0.112742770184319</v>
      </c>
      <c r="AJ656" s="17">
        <v>0.173411544388657</v>
      </c>
      <c r="AK656" s="17">
        <v>0.16470776831232201</v>
      </c>
      <c r="AL656" s="17"/>
      <c r="AM656" s="17">
        <v>0.13663187594281401</v>
      </c>
      <c r="AN656" s="17">
        <v>0.13155047061225</v>
      </c>
      <c r="AO656" s="17">
        <v>0.13467780027168699</v>
      </c>
      <c r="AP656" s="17">
        <v>0.165757508506853</v>
      </c>
      <c r="AQ656" s="17">
        <v>0.110305911560602</v>
      </c>
      <c r="AR656" s="17">
        <v>0.19165506197115501</v>
      </c>
      <c r="AS656" s="17">
        <v>0.18504390488772199</v>
      </c>
      <c r="AT656" s="17">
        <v>0.20018739766002</v>
      </c>
      <c r="AU656" s="17">
        <v>0.17908150437470199</v>
      </c>
      <c r="AV656" s="17">
        <v>0.20409656873544499</v>
      </c>
      <c r="AW656" s="17">
        <v>0.213883696026159</v>
      </c>
      <c r="AX656" s="17">
        <v>0.23808215966858601</v>
      </c>
      <c r="AY656" s="17">
        <v>0.19287561727073199</v>
      </c>
      <c r="AZ656" s="17">
        <v>0.16573649878393401</v>
      </c>
      <c r="BA656" s="17">
        <v>7.2221964010476203E-2</v>
      </c>
      <c r="BB656" s="17">
        <v>0.18474908726422401</v>
      </c>
      <c r="BC656" s="17"/>
      <c r="BD656" s="17">
        <v>0.197085283974371</v>
      </c>
      <c r="BE656" s="17">
        <v>0.17816097218673399</v>
      </c>
      <c r="BF656" s="17">
        <v>0.14135933895105601</v>
      </c>
      <c r="BG656" s="17"/>
      <c r="BH656" s="17">
        <v>0.174161403908586</v>
      </c>
      <c r="BI656" s="17">
        <v>0.16954954321275401</v>
      </c>
      <c r="BJ656" s="17">
        <v>0.18124224307906001</v>
      </c>
      <c r="BK656" s="17"/>
      <c r="BL656" s="17">
        <v>0.11260938874514401</v>
      </c>
      <c r="BM656" s="17">
        <v>0.22168190494030299</v>
      </c>
      <c r="BN656" s="17">
        <v>0.21372685100276001</v>
      </c>
      <c r="BO656" s="17"/>
      <c r="BP656" s="17">
        <v>0.20868250192900401</v>
      </c>
      <c r="BQ656" s="17">
        <v>0.14744000860770701</v>
      </c>
      <c r="BR656" s="17"/>
      <c r="BS656" s="17">
        <v>0.27201570516361601</v>
      </c>
      <c r="BT656" s="17">
        <v>0.213610465640276</v>
      </c>
      <c r="BU656" s="17">
        <v>0.17891410941708299</v>
      </c>
      <c r="BV656" s="17">
        <v>0.11495707196371301</v>
      </c>
      <c r="BW656" s="17"/>
      <c r="BX656" s="17">
        <v>0.18673892340237999</v>
      </c>
      <c r="BY656" s="17">
        <v>0.286737194362707</v>
      </c>
      <c r="BZ656" s="17">
        <v>0.16214273465512899</v>
      </c>
      <c r="CA656" s="17"/>
      <c r="CB656" s="17">
        <v>0.211224791756595</v>
      </c>
      <c r="CC656" s="17">
        <v>0.14683977176655</v>
      </c>
      <c r="CD656" s="17">
        <v>0.11695331810298901</v>
      </c>
      <c r="CE656" s="17">
        <v>0.17928736789887301</v>
      </c>
      <c r="CF656" s="17">
        <v>0.25991167909444901</v>
      </c>
      <c r="CG656" s="17">
        <v>0.14572893810166199</v>
      </c>
      <c r="CH656" s="17"/>
      <c r="CI656" s="17">
        <v>0.15410054114265001</v>
      </c>
      <c r="CJ656" s="17">
        <v>0.18193768758548401</v>
      </c>
      <c r="CK656" s="17">
        <v>0.10154388189600699</v>
      </c>
      <c r="CL656" s="17">
        <v>0.186494252689968</v>
      </c>
    </row>
    <row r="657" spans="2:90" x14ac:dyDescent="0.35">
      <c r="B657" t="s">
        <v>376</v>
      </c>
      <c r="C657" s="17">
        <v>0.16602993393861601</v>
      </c>
      <c r="D657" s="17">
        <v>0.16164188261152301</v>
      </c>
      <c r="E657" s="17">
        <v>0.171934702098512</v>
      </c>
      <c r="F657" s="17"/>
      <c r="G657" s="17">
        <v>0.25821738554747198</v>
      </c>
      <c r="H657" s="17">
        <v>0.23444135980859801</v>
      </c>
      <c r="I657" s="17">
        <v>0.13648460457525799</v>
      </c>
      <c r="J657" s="17">
        <v>0.122488000977076</v>
      </c>
      <c r="K657" s="17">
        <v>0.14347795769235699</v>
      </c>
      <c r="L657" s="17">
        <v>0.15666919451417899</v>
      </c>
      <c r="M657" s="17">
        <v>0.17731367499630199</v>
      </c>
      <c r="N657" s="17">
        <v>0.13240695228670901</v>
      </c>
      <c r="O657" s="17">
        <v>0.13825997399145201</v>
      </c>
      <c r="P657" s="17"/>
      <c r="Q657" s="17">
        <v>0.11907245690316</v>
      </c>
      <c r="R657" s="17">
        <v>9.3757011128133005E-2</v>
      </c>
      <c r="S657" s="17">
        <v>8.8462144828067898E-2</v>
      </c>
      <c r="T657" s="17">
        <v>0.181725375327456</v>
      </c>
      <c r="U657" s="17"/>
      <c r="V657" s="17">
        <v>0.122912019997913</v>
      </c>
      <c r="W657" s="17">
        <v>0.1829471372274</v>
      </c>
      <c r="X657" s="17">
        <v>0.22773249094360201</v>
      </c>
      <c r="Y657" s="17">
        <v>0.237102677311674</v>
      </c>
      <c r="Z657" s="17">
        <v>0.133412081001336</v>
      </c>
      <c r="AA657" s="17">
        <v>0.162291317336414</v>
      </c>
      <c r="AB657" s="17">
        <v>0.15622000266795799</v>
      </c>
      <c r="AC657" s="17">
        <v>0.11930067215392701</v>
      </c>
      <c r="AD657" s="17">
        <v>0.14642767375780599</v>
      </c>
      <c r="AE657" s="17"/>
      <c r="AF657" s="17">
        <v>0.178880415087769</v>
      </c>
      <c r="AG657" s="17">
        <v>0.174190696463007</v>
      </c>
      <c r="AH657" s="17">
        <v>0.221684209259568</v>
      </c>
      <c r="AI657" s="17">
        <v>0.26958466703226602</v>
      </c>
      <c r="AJ657" s="17">
        <v>0.17420505310686701</v>
      </c>
      <c r="AK657" s="17">
        <v>0.117079605615449</v>
      </c>
      <c r="AL657" s="17"/>
      <c r="AM657" s="17">
        <v>0.243545990874032</v>
      </c>
      <c r="AN657" s="17">
        <v>0.20981481746057501</v>
      </c>
      <c r="AO657" s="17">
        <v>0.144893915196392</v>
      </c>
      <c r="AP657" s="17">
        <v>0.136259967110722</v>
      </c>
      <c r="AQ657" s="17">
        <v>0.19593132538838201</v>
      </c>
      <c r="AR657" s="17">
        <v>0.17525481332385801</v>
      </c>
      <c r="AS657" s="17">
        <v>0.106411885508352</v>
      </c>
      <c r="AT657" s="17">
        <v>9.6387143285693505E-2</v>
      </c>
      <c r="AU657" s="17">
        <v>0.12871517051589601</v>
      </c>
      <c r="AV657" s="17">
        <v>0.15000529171145099</v>
      </c>
      <c r="AW657" s="17">
        <v>0.21042842318003499</v>
      </c>
      <c r="AX657" s="17">
        <v>0.118963671087947</v>
      </c>
      <c r="AY657" s="17">
        <v>0.141297343701868</v>
      </c>
      <c r="AZ657" s="17">
        <v>9.0898996018412406E-2</v>
      </c>
      <c r="BA657" s="17">
        <v>0.21679615475401101</v>
      </c>
      <c r="BB657" s="17">
        <v>0.13443987405471999</v>
      </c>
      <c r="BC657" s="17"/>
      <c r="BD657" s="17">
        <v>9.9222679066017505E-2</v>
      </c>
      <c r="BE657" s="17">
        <v>0.19911069371793999</v>
      </c>
      <c r="BF657" s="17">
        <v>0.19859708557748201</v>
      </c>
      <c r="BG657" s="17"/>
      <c r="BH657" s="17">
        <v>0.18441997389860301</v>
      </c>
      <c r="BI657" s="17">
        <v>9.0215059532284397E-2</v>
      </c>
      <c r="BJ657" s="17">
        <v>0.10249480048614899</v>
      </c>
      <c r="BK657" s="17"/>
      <c r="BL657" s="17">
        <v>0.14337461945132701</v>
      </c>
      <c r="BM657" s="17">
        <v>9.8045584290001195E-2</v>
      </c>
      <c r="BN657" s="17">
        <v>0.106779158652918</v>
      </c>
      <c r="BO657" s="17"/>
      <c r="BP657" s="17">
        <v>0.13771009683961399</v>
      </c>
      <c r="BQ657" s="17">
        <v>0.19883930156274199</v>
      </c>
      <c r="BR657" s="17"/>
      <c r="BS657" s="17">
        <v>6.9152308129617299E-2</v>
      </c>
      <c r="BT657" s="17">
        <v>0.105195537493948</v>
      </c>
      <c r="BU657" s="17">
        <v>0.11893037930957499</v>
      </c>
      <c r="BV657" s="17">
        <v>0.25987725149041202</v>
      </c>
      <c r="BW657" s="17"/>
      <c r="BX657" s="17">
        <v>0.119604883886775</v>
      </c>
      <c r="BY657" s="17">
        <v>0.14183744317657501</v>
      </c>
      <c r="BZ657" s="17">
        <v>0.17211582984580001</v>
      </c>
      <c r="CA657" s="17"/>
      <c r="CB657" s="17">
        <v>0.146010403702339</v>
      </c>
      <c r="CC657" s="17">
        <v>0.13816698489715701</v>
      </c>
      <c r="CD657" s="17">
        <v>0.34289836605451002</v>
      </c>
      <c r="CE657" s="17">
        <v>0.15678962254398399</v>
      </c>
      <c r="CF657" s="17">
        <v>2.86827293736647E-2</v>
      </c>
      <c r="CG657" s="17">
        <v>8.76541486277604E-2</v>
      </c>
      <c r="CH657" s="17"/>
      <c r="CI657" s="17">
        <v>0.17276706833454999</v>
      </c>
      <c r="CJ657" s="17">
        <v>0.16038254767789101</v>
      </c>
      <c r="CK657" s="17">
        <v>0.14038711093265899</v>
      </c>
      <c r="CL657" s="17">
        <v>0.174674509308757</v>
      </c>
    </row>
    <row r="658" spans="2:90" x14ac:dyDescent="0.35">
      <c r="B658" t="s">
        <v>370</v>
      </c>
      <c r="C658" s="17">
        <v>0.16255233984079601</v>
      </c>
      <c r="D658" s="17">
        <v>0.11857660712111701</v>
      </c>
      <c r="E658" s="17">
        <v>0.20204434827534901</v>
      </c>
      <c r="F658" s="17"/>
      <c r="G658" s="17">
        <v>0.124855061454449</v>
      </c>
      <c r="H658" s="17">
        <v>0.13999690595724701</v>
      </c>
      <c r="I658" s="17">
        <v>0.173152749264573</v>
      </c>
      <c r="J658" s="17">
        <v>0.18416822879487299</v>
      </c>
      <c r="K658" s="17">
        <v>0.139171576907136</v>
      </c>
      <c r="L658" s="17">
        <v>0.17884920229729001</v>
      </c>
      <c r="M658" s="17">
        <v>0.2020850631118</v>
      </c>
      <c r="N658" s="17">
        <v>0.15379564732530501</v>
      </c>
      <c r="O658" s="17">
        <v>0.16426320421931301</v>
      </c>
      <c r="P658" s="17"/>
      <c r="Q658" s="17">
        <v>0.14436592975820001</v>
      </c>
      <c r="R658" s="17">
        <v>0.14267759649645301</v>
      </c>
      <c r="S658" s="17">
        <v>0.226558871105318</v>
      </c>
      <c r="T658" s="17">
        <v>0.16403138247526</v>
      </c>
      <c r="U658" s="17"/>
      <c r="V658" s="17">
        <v>0.17304371181445399</v>
      </c>
      <c r="W658" s="17">
        <v>0.179065654879633</v>
      </c>
      <c r="X658" s="17">
        <v>0.183021685015615</v>
      </c>
      <c r="Y658" s="17">
        <v>9.6136460512013897E-2</v>
      </c>
      <c r="Z658" s="17">
        <v>0.15713057979908801</v>
      </c>
      <c r="AA658" s="17">
        <v>0.14063672612681899</v>
      </c>
      <c r="AB658" s="17">
        <v>0.19299823063424501</v>
      </c>
      <c r="AC658" s="17">
        <v>0.14802083288189499</v>
      </c>
      <c r="AD658" s="17">
        <v>0.16985486401125199</v>
      </c>
      <c r="AE658" s="17"/>
      <c r="AF658" s="17">
        <v>0.18873756701425001</v>
      </c>
      <c r="AG658" s="17">
        <v>0.15080447763256999</v>
      </c>
      <c r="AH658" s="17">
        <v>0.18422156365223299</v>
      </c>
      <c r="AI658" s="17">
        <v>0.130328446893276</v>
      </c>
      <c r="AJ658" s="17">
        <v>0.13390630868603901</v>
      </c>
      <c r="AK658" s="17">
        <v>0.167722351383919</v>
      </c>
      <c r="AL658" s="17"/>
      <c r="AM658" s="17">
        <v>0.16124148975345701</v>
      </c>
      <c r="AN658" s="17">
        <v>0.177257500121006</v>
      </c>
      <c r="AO658" s="17">
        <v>0.14677392215358101</v>
      </c>
      <c r="AP658" s="17">
        <v>0.21615900105703401</v>
      </c>
      <c r="AQ658" s="17">
        <v>0.20240183432830999</v>
      </c>
      <c r="AR658" s="17">
        <v>0.14416126071775201</v>
      </c>
      <c r="AS658" s="17">
        <v>0.28020463937861401</v>
      </c>
      <c r="AT658" s="17">
        <v>0.146369882675631</v>
      </c>
      <c r="AU658" s="17">
        <v>0.145606101027903</v>
      </c>
      <c r="AV658" s="17">
        <v>0.16533367808757601</v>
      </c>
      <c r="AW658" s="17">
        <v>0.15632104111995901</v>
      </c>
      <c r="AX658" s="17">
        <v>6.7397157492891893E-2</v>
      </c>
      <c r="AY658" s="17">
        <v>0.115368938571681</v>
      </c>
      <c r="AZ658" s="17">
        <v>9.6444014311446294E-2</v>
      </c>
      <c r="BA658" s="17">
        <v>0.15781572268535199</v>
      </c>
      <c r="BB658" s="17">
        <v>0.11685243990988201</v>
      </c>
      <c r="BC658" s="17"/>
      <c r="BD658" s="17">
        <v>0.17188325084419201</v>
      </c>
      <c r="BE658" s="17">
        <v>0.14673661963555901</v>
      </c>
      <c r="BF658" s="17">
        <v>0.16426585035316199</v>
      </c>
      <c r="BG658" s="17"/>
      <c r="BH658" s="17">
        <v>0.15436195085923499</v>
      </c>
      <c r="BI658" s="17">
        <v>0.15632611852999601</v>
      </c>
      <c r="BJ658" s="17">
        <v>0.178246800936008</v>
      </c>
      <c r="BK658" s="17"/>
      <c r="BL658" s="17">
        <v>0.19679875790912399</v>
      </c>
      <c r="BM658" s="17">
        <v>0.16821994406285801</v>
      </c>
      <c r="BN658" s="17">
        <v>0.167879790363338</v>
      </c>
      <c r="BO658" s="17"/>
      <c r="BP658" s="17">
        <v>0.142137962785054</v>
      </c>
      <c r="BQ658" s="17">
        <v>0.17043028912313099</v>
      </c>
      <c r="BR658" s="17"/>
      <c r="BS658" s="17">
        <v>0.21620464390904101</v>
      </c>
      <c r="BT658" s="17">
        <v>0.201999009963895</v>
      </c>
      <c r="BU658" s="17">
        <v>0.176466598471749</v>
      </c>
      <c r="BV658" s="17">
        <v>0.12276802627575099</v>
      </c>
      <c r="BW658" s="17"/>
      <c r="BX658" s="17">
        <v>0.19771995949473301</v>
      </c>
      <c r="BY658" s="17">
        <v>0.222656948119905</v>
      </c>
      <c r="BZ658" s="17">
        <v>0.15537488917386499</v>
      </c>
      <c r="CA658" s="17"/>
      <c r="CB658" s="17">
        <v>0.20372145845634801</v>
      </c>
      <c r="CC658" s="17">
        <v>0.16330497102263999</v>
      </c>
      <c r="CD658" s="17">
        <v>0.14709287179012501</v>
      </c>
      <c r="CE658" s="17">
        <v>0.10911522307044</v>
      </c>
      <c r="CF658" s="17">
        <v>0.21715677310256101</v>
      </c>
      <c r="CG658" s="17">
        <v>0.148237229432687</v>
      </c>
      <c r="CH658" s="17"/>
      <c r="CI658" s="17">
        <v>0.144449436256532</v>
      </c>
      <c r="CJ658" s="17">
        <v>0.19417716800854701</v>
      </c>
      <c r="CK658" s="17">
        <v>0.139016559983239</v>
      </c>
      <c r="CL658" s="17">
        <v>0.15422641676797599</v>
      </c>
    </row>
    <row r="659" spans="2:90" x14ac:dyDescent="0.35">
      <c r="B659" t="s">
        <v>371</v>
      </c>
      <c r="C659" s="17">
        <v>0.15069536822953999</v>
      </c>
      <c r="D659" s="17">
        <v>0.218266207540385</v>
      </c>
      <c r="E659" s="17">
        <v>8.3348290696008395E-2</v>
      </c>
      <c r="F659" s="17"/>
      <c r="G659" s="17">
        <v>0.16137553780376601</v>
      </c>
      <c r="H659" s="17">
        <v>0.122899017484499</v>
      </c>
      <c r="I659" s="17">
        <v>0.117555627817357</v>
      </c>
      <c r="J659" s="17">
        <v>0.160362593163837</v>
      </c>
      <c r="K659" s="17">
        <v>0.163974174460601</v>
      </c>
      <c r="L659" s="17">
        <v>0.122243444319745</v>
      </c>
      <c r="M659" s="17">
        <v>0.11711485623947</v>
      </c>
      <c r="N659" s="17">
        <v>0.200004771629582</v>
      </c>
      <c r="O659" s="17">
        <v>0.18487941559477</v>
      </c>
      <c r="P659" s="17"/>
      <c r="Q659" s="17">
        <v>0.189850876238191</v>
      </c>
      <c r="R659" s="17">
        <v>0.23287751381652999</v>
      </c>
      <c r="S659" s="17">
        <v>0.21132230792645701</v>
      </c>
      <c r="T659" s="17">
        <v>0.13977554771013501</v>
      </c>
      <c r="U659" s="17"/>
      <c r="V659" s="17">
        <v>0.168932187613302</v>
      </c>
      <c r="W659" s="17">
        <v>0.15106127394914001</v>
      </c>
      <c r="X659" s="17">
        <v>0.12149369230986</v>
      </c>
      <c r="Y659" s="17">
        <v>0.13423814363115</v>
      </c>
      <c r="Z659" s="17">
        <v>0.140397350632044</v>
      </c>
      <c r="AA659" s="17">
        <v>0.15619403133280399</v>
      </c>
      <c r="AB659" s="17">
        <v>0.17078720583010501</v>
      </c>
      <c r="AC659" s="17">
        <v>0.162499048404258</v>
      </c>
      <c r="AD659" s="17">
        <v>0.145620705172578</v>
      </c>
      <c r="AE659" s="17"/>
      <c r="AF659" s="17">
        <v>0.14802567184450799</v>
      </c>
      <c r="AG659" s="17">
        <v>0.16473339832756301</v>
      </c>
      <c r="AH659" s="17">
        <v>9.6625490626395305E-2</v>
      </c>
      <c r="AI659" s="17">
        <v>9.9037622027236594E-2</v>
      </c>
      <c r="AJ659" s="17">
        <v>0.130617230009615</v>
      </c>
      <c r="AK659" s="17">
        <v>0.17925107897504</v>
      </c>
      <c r="AL659" s="17"/>
      <c r="AM659" s="17">
        <v>0.12418198132119999</v>
      </c>
      <c r="AN659" s="17">
        <v>0.12556100558709099</v>
      </c>
      <c r="AO659" s="17">
        <v>0.13858784564069701</v>
      </c>
      <c r="AP659" s="17">
        <v>0.148834279024394</v>
      </c>
      <c r="AQ659" s="17">
        <v>0.13093533545043701</v>
      </c>
      <c r="AR659" s="17">
        <v>0.11716447135809099</v>
      </c>
      <c r="AS659" s="17">
        <v>0.113945282473132</v>
      </c>
      <c r="AT659" s="17">
        <v>0.25178689160332801</v>
      </c>
      <c r="AU659" s="17">
        <v>0.19982535469612001</v>
      </c>
      <c r="AV659" s="17">
        <v>0.184785424690184</v>
      </c>
      <c r="AW659" s="17">
        <v>0.16327800974166801</v>
      </c>
      <c r="AX659" s="17">
        <v>9.5477359525371203E-2</v>
      </c>
      <c r="AY659" s="17">
        <v>0.18500247573327</v>
      </c>
      <c r="AZ659" s="17">
        <v>0.17892837472812001</v>
      </c>
      <c r="BA659" s="17">
        <v>0.119797647761282</v>
      </c>
      <c r="BB659" s="17">
        <v>0.23663055897671101</v>
      </c>
      <c r="BC659" s="17"/>
      <c r="BD659" s="17">
        <v>0.16132116161339</v>
      </c>
      <c r="BE659" s="17">
        <v>0.149865066903307</v>
      </c>
      <c r="BF659" s="17">
        <v>0.142586808970326</v>
      </c>
      <c r="BG659" s="17"/>
      <c r="BH659" s="17">
        <v>0.13988602366586</v>
      </c>
      <c r="BI659" s="17">
        <v>0.23586152432580401</v>
      </c>
      <c r="BJ659" s="17">
        <v>0.12726405079238001</v>
      </c>
      <c r="BK659" s="17"/>
      <c r="BL659" s="17">
        <v>0.15852842140956</v>
      </c>
      <c r="BM659" s="17">
        <v>0.21228316472373601</v>
      </c>
      <c r="BN659" s="17">
        <v>0.23510839391051699</v>
      </c>
      <c r="BO659" s="17"/>
      <c r="BP659" s="17">
        <v>0.158471061626932</v>
      </c>
      <c r="BQ659" s="17">
        <v>0.149125697500089</v>
      </c>
      <c r="BR659" s="17"/>
      <c r="BS659" s="17">
        <v>0.12787822845065</v>
      </c>
      <c r="BT659" s="17">
        <v>0.15203515601429901</v>
      </c>
      <c r="BU659" s="17">
        <v>0.15258324951424601</v>
      </c>
      <c r="BV659" s="17">
        <v>0.15551258870582699</v>
      </c>
      <c r="BW659" s="17"/>
      <c r="BX659" s="17">
        <v>0.13764979966687399</v>
      </c>
      <c r="BY659" s="17">
        <v>0.13933306931964901</v>
      </c>
      <c r="BZ659" s="17">
        <v>0.15268598994291699</v>
      </c>
      <c r="CA659" s="17"/>
      <c r="CB659" s="17">
        <v>8.7971325657752897E-2</v>
      </c>
      <c r="CC659" s="17">
        <v>0.14791437287074499</v>
      </c>
      <c r="CD659" s="17">
        <v>0.10507046069817901</v>
      </c>
      <c r="CE659" s="17">
        <v>0.19499825747739499</v>
      </c>
      <c r="CF659" s="17">
        <v>0.225805657588806</v>
      </c>
      <c r="CG659" s="17">
        <v>0.18546280483664199</v>
      </c>
      <c r="CH659" s="17"/>
      <c r="CI659" s="17">
        <v>0.14350876298993701</v>
      </c>
      <c r="CJ659" s="17">
        <v>0.128731962715561</v>
      </c>
      <c r="CK659" s="17">
        <v>0.140209907086386</v>
      </c>
      <c r="CL659" s="17">
        <v>0.16805223503598701</v>
      </c>
    </row>
    <row r="660" spans="2:90" x14ac:dyDescent="0.35">
      <c r="B660" t="s">
        <v>380</v>
      </c>
      <c r="C660" s="17">
        <v>0.135368121762835</v>
      </c>
      <c r="D660" s="17">
        <v>0.13232768190289901</v>
      </c>
      <c r="E660" s="17">
        <v>0.14030502515155699</v>
      </c>
      <c r="F660" s="17"/>
      <c r="G660" s="17">
        <v>0.10829234960436</v>
      </c>
      <c r="H660" s="17">
        <v>0.13056048973041201</v>
      </c>
      <c r="I660" s="17">
        <v>0.161521421137752</v>
      </c>
      <c r="J660" s="17">
        <v>0.131505818149489</v>
      </c>
      <c r="K660" s="17">
        <v>0.120779592063591</v>
      </c>
      <c r="L660" s="17">
        <v>0.16397127102900799</v>
      </c>
      <c r="M660" s="17">
        <v>0.126082468489598</v>
      </c>
      <c r="N660" s="17">
        <v>0.14826570175029299</v>
      </c>
      <c r="O660" s="17">
        <v>0.127046173819893</v>
      </c>
      <c r="P660" s="17"/>
      <c r="Q660" s="17">
        <v>0.23347766867925099</v>
      </c>
      <c r="R660" s="17">
        <v>0.183073577383429</v>
      </c>
      <c r="S660" s="17">
        <v>0.158476505359882</v>
      </c>
      <c r="T660" s="17">
        <v>0.117510410427586</v>
      </c>
      <c r="U660" s="17"/>
      <c r="V660" s="17">
        <v>0.15996404627506899</v>
      </c>
      <c r="W660" s="17">
        <v>0.13177209197978401</v>
      </c>
      <c r="X660" s="17">
        <v>0.1040215139057</v>
      </c>
      <c r="Y660" s="17">
        <v>0.106009865762454</v>
      </c>
      <c r="Z660" s="17">
        <v>0.111804408799248</v>
      </c>
      <c r="AA660" s="17">
        <v>0.16358607299581501</v>
      </c>
      <c r="AB660" s="17">
        <v>0.14690225629906301</v>
      </c>
      <c r="AC660" s="17">
        <v>0.115178009615513</v>
      </c>
      <c r="AD660" s="17">
        <v>0.14559588252212799</v>
      </c>
      <c r="AE660" s="17"/>
      <c r="AF660" s="17">
        <v>0.14357002363742799</v>
      </c>
      <c r="AG660" s="17">
        <v>0.116828530868523</v>
      </c>
      <c r="AH660" s="17">
        <v>0.10328337377681</v>
      </c>
      <c r="AI660" s="17">
        <v>0.14577632129089901</v>
      </c>
      <c r="AJ660" s="17">
        <v>0.13613800946374599</v>
      </c>
      <c r="AK660" s="17">
        <v>0.14705292713330001</v>
      </c>
      <c r="AL660" s="17"/>
      <c r="AM660" s="17">
        <v>0.118075947306356</v>
      </c>
      <c r="AN660" s="17">
        <v>0.15249883219528701</v>
      </c>
      <c r="AO660" s="17">
        <v>8.7027914594264899E-2</v>
      </c>
      <c r="AP660" s="17">
        <v>0.10073452782766</v>
      </c>
      <c r="AQ660" s="17">
        <v>9.0677345768725201E-2</v>
      </c>
      <c r="AR660" s="17">
        <v>0.17408043792661601</v>
      </c>
      <c r="AS660" s="17">
        <v>0.16235816378861001</v>
      </c>
      <c r="AT660" s="17">
        <v>9.0487286937299793E-2</v>
      </c>
      <c r="AU660" s="17">
        <v>0.13106844159879799</v>
      </c>
      <c r="AV660" s="17">
        <v>0.16526384879299899</v>
      </c>
      <c r="AW660" s="17">
        <v>0.15884476889402999</v>
      </c>
      <c r="AX660" s="17">
        <v>0.123347324677283</v>
      </c>
      <c r="AY660" s="17">
        <v>8.1726727446397807E-2</v>
      </c>
      <c r="AZ660" s="17">
        <v>0.17903443712755601</v>
      </c>
      <c r="BA660" s="17">
        <v>0.15145351742177701</v>
      </c>
      <c r="BB660" s="17">
        <v>0.25061088214310701</v>
      </c>
      <c r="BC660" s="17"/>
      <c r="BD660" s="17">
        <v>0.17291259064110601</v>
      </c>
      <c r="BE660" s="17">
        <v>0.14359066802662401</v>
      </c>
      <c r="BF660" s="17">
        <v>9.8271035797847503E-2</v>
      </c>
      <c r="BG660" s="17"/>
      <c r="BH660" s="17">
        <v>0.12756143154420299</v>
      </c>
      <c r="BI660" s="17">
        <v>0.17362290192559901</v>
      </c>
      <c r="BJ660" s="17">
        <v>0.20303005081089301</v>
      </c>
      <c r="BK660" s="17"/>
      <c r="BL660" s="17">
        <v>0.10907049384670001</v>
      </c>
      <c r="BM660" s="17">
        <v>0.12066110741769</v>
      </c>
      <c r="BN660" s="17">
        <v>0.19617507174347901</v>
      </c>
      <c r="BO660" s="17"/>
      <c r="BP660" s="17">
        <v>0.16285919888803199</v>
      </c>
      <c r="BQ660" s="17">
        <v>0.111622456608978</v>
      </c>
      <c r="BR660" s="17"/>
      <c r="BS660" s="17">
        <v>0.14101352579738399</v>
      </c>
      <c r="BT660" s="17">
        <v>0.15850749701721301</v>
      </c>
      <c r="BU660" s="17">
        <v>0.160433324966511</v>
      </c>
      <c r="BV660" s="17">
        <v>0.10962703598232799</v>
      </c>
      <c r="BW660" s="17"/>
      <c r="BX660" s="17">
        <v>0.12556425454809</v>
      </c>
      <c r="BY660" s="17">
        <v>0.16754898152011599</v>
      </c>
      <c r="BZ660" s="17">
        <v>0.134361851706534</v>
      </c>
      <c r="CA660" s="17"/>
      <c r="CB660" s="17">
        <v>0.122028883093032</v>
      </c>
      <c r="CC660" s="17">
        <v>0.16159744893460001</v>
      </c>
      <c r="CD660" s="17">
        <v>7.2502509581079802E-2</v>
      </c>
      <c r="CE660" s="17">
        <v>0.13113987599044699</v>
      </c>
      <c r="CF660" s="17">
        <v>0.26728666039854498</v>
      </c>
      <c r="CG660" s="17">
        <v>0.107996784871491</v>
      </c>
      <c r="CH660" s="17"/>
      <c r="CI660" s="17">
        <v>0.14200408669367301</v>
      </c>
      <c r="CJ660" s="17">
        <v>0.13381902618201499</v>
      </c>
      <c r="CK660" s="17">
        <v>0.110676997339838</v>
      </c>
      <c r="CL660" s="17">
        <v>0.14136497856358199</v>
      </c>
    </row>
    <row r="661" spans="2:90" x14ac:dyDescent="0.35">
      <c r="B661" t="s">
        <v>381</v>
      </c>
      <c r="C661" s="17">
        <v>0.12701568339484101</v>
      </c>
      <c r="D661" s="17">
        <v>0.14914149861374301</v>
      </c>
      <c r="E661" s="17">
        <v>0.104516824577935</v>
      </c>
      <c r="F661" s="17"/>
      <c r="G661" s="17">
        <v>0.1078745359579</v>
      </c>
      <c r="H661" s="17">
        <v>0.154704647777896</v>
      </c>
      <c r="I661" s="17">
        <v>0.11245603761423099</v>
      </c>
      <c r="J661" s="17">
        <v>0.103749485506033</v>
      </c>
      <c r="K661" s="17">
        <v>0.13233828423275201</v>
      </c>
      <c r="L661" s="17">
        <v>0.11238291423317</v>
      </c>
      <c r="M661" s="17">
        <v>0.122239668863906</v>
      </c>
      <c r="N661" s="17">
        <v>0.14562020266824899</v>
      </c>
      <c r="O661" s="17">
        <v>0.14819725908887901</v>
      </c>
      <c r="P661" s="17"/>
      <c r="Q661" s="17">
        <v>0.241183363358313</v>
      </c>
      <c r="R661" s="17">
        <v>0.16304656542412499</v>
      </c>
      <c r="S661" s="17">
        <v>0.15046808103267501</v>
      </c>
      <c r="T661" s="17">
        <v>0.111101387432173</v>
      </c>
      <c r="U661" s="17"/>
      <c r="V661" s="17">
        <v>0.19052635577339599</v>
      </c>
      <c r="W661" s="17">
        <v>9.9459365550285797E-2</v>
      </c>
      <c r="X661" s="17">
        <v>8.20626437071586E-2</v>
      </c>
      <c r="Y661" s="17">
        <v>0.10479365422197499</v>
      </c>
      <c r="Z661" s="17">
        <v>0.122041449034131</v>
      </c>
      <c r="AA661" s="17">
        <v>0.12201021447919599</v>
      </c>
      <c r="AB661" s="17">
        <v>0.14206840793345801</v>
      </c>
      <c r="AC661" s="17">
        <v>0.13965928954970899</v>
      </c>
      <c r="AD661" s="17">
        <v>0.123498428502888</v>
      </c>
      <c r="AE661" s="17"/>
      <c r="AF661" s="17">
        <v>9.7125370106610404E-2</v>
      </c>
      <c r="AG661" s="17">
        <v>0.11572733500841199</v>
      </c>
      <c r="AH661" s="17">
        <v>0.10711801339638199</v>
      </c>
      <c r="AI661" s="17">
        <v>0.103691793267761</v>
      </c>
      <c r="AJ661" s="17">
        <v>0.13692982937661399</v>
      </c>
      <c r="AK661" s="17">
        <v>0.15661498116738001</v>
      </c>
      <c r="AL661" s="17"/>
      <c r="AM661" s="17">
        <v>0.11537940968984001</v>
      </c>
      <c r="AN661" s="17">
        <v>0.13819441721922701</v>
      </c>
      <c r="AO661" s="17">
        <v>8.2374740415975894E-2</v>
      </c>
      <c r="AP661" s="17">
        <v>8.1193800509309397E-2</v>
      </c>
      <c r="AQ661" s="17">
        <v>0.121124702526066</v>
      </c>
      <c r="AR661" s="17">
        <v>0.16419666550775799</v>
      </c>
      <c r="AS661" s="17">
        <v>0.14737356416622899</v>
      </c>
      <c r="AT661" s="17">
        <v>0.109189457229646</v>
      </c>
      <c r="AU661" s="17">
        <v>9.8548192724402697E-2</v>
      </c>
      <c r="AV661" s="17">
        <v>0.17761668124021801</v>
      </c>
      <c r="AW661" s="17">
        <v>0.15414268807652401</v>
      </c>
      <c r="AX661" s="17">
        <v>7.8762857797832903E-2</v>
      </c>
      <c r="AY661" s="17">
        <v>9.6482049323587393E-2</v>
      </c>
      <c r="AZ661" s="17">
        <v>0.109741227689475</v>
      </c>
      <c r="BA661" s="17">
        <v>0.14834524837201399</v>
      </c>
      <c r="BB661" s="17">
        <v>0.237639153845387</v>
      </c>
      <c r="BC661" s="17"/>
      <c r="BD661" s="17">
        <v>0.14574026163892301</v>
      </c>
      <c r="BE661" s="17">
        <v>0.14124539697810901</v>
      </c>
      <c r="BF661" s="17">
        <v>9.9242190352841597E-2</v>
      </c>
      <c r="BG661" s="17"/>
      <c r="BH661" s="17">
        <v>0.118981955506877</v>
      </c>
      <c r="BI661" s="17">
        <v>0.19024401740906699</v>
      </c>
      <c r="BJ661" s="17">
        <v>0.140748115024626</v>
      </c>
      <c r="BK661" s="17"/>
      <c r="BL661" s="17">
        <v>0.13027037457166701</v>
      </c>
      <c r="BM661" s="17">
        <v>0.15576414522925</v>
      </c>
      <c r="BN661" s="17">
        <v>0.187841884955597</v>
      </c>
      <c r="BO661" s="17"/>
      <c r="BP661" s="17">
        <v>0.17844236390100099</v>
      </c>
      <c r="BQ661" s="17">
        <v>0.110011642868154</v>
      </c>
      <c r="BR661" s="17"/>
      <c r="BS661" s="17">
        <v>0.11519487674611401</v>
      </c>
      <c r="BT661" s="17">
        <v>0.13338211489264401</v>
      </c>
      <c r="BU661" s="17">
        <v>0.14077213690599</v>
      </c>
      <c r="BV661" s="17">
        <v>0.122743361750642</v>
      </c>
      <c r="BW661" s="17"/>
      <c r="BX661" s="17">
        <v>0.138075755397706</v>
      </c>
      <c r="BY661" s="17">
        <v>0.138139436015766</v>
      </c>
      <c r="BZ661" s="17">
        <v>0.12523642056810799</v>
      </c>
      <c r="CA661" s="17"/>
      <c r="CB661" s="17">
        <v>7.9382392614851804E-2</v>
      </c>
      <c r="CC661" s="17">
        <v>0.14850227866434801</v>
      </c>
      <c r="CD661" s="17">
        <v>6.3372919667572705E-2</v>
      </c>
      <c r="CE661" s="17">
        <v>0.16193150021720801</v>
      </c>
      <c r="CF661" s="17">
        <v>0.25186575800361499</v>
      </c>
      <c r="CG661" s="17">
        <v>0.110443997076398</v>
      </c>
      <c r="CH661" s="17"/>
      <c r="CI661" s="17">
        <v>0.117503484900485</v>
      </c>
      <c r="CJ661" s="17">
        <v>0.10503862738996</v>
      </c>
      <c r="CK661" s="17">
        <v>0.105779444932651</v>
      </c>
      <c r="CL661" s="17">
        <v>0.14776386822235499</v>
      </c>
    </row>
    <row r="662" spans="2:90" x14ac:dyDescent="0.35">
      <c r="B662" t="s">
        <v>373</v>
      </c>
      <c r="C662" s="17">
        <v>0.122353901521426</v>
      </c>
      <c r="D662" s="17">
        <v>0.11084134966207999</v>
      </c>
      <c r="E662" s="17">
        <v>0.13049784113808399</v>
      </c>
      <c r="F662" s="17"/>
      <c r="G662" s="17">
        <v>9.5095487738544204E-2</v>
      </c>
      <c r="H662" s="17">
        <v>8.7358374013478901E-2</v>
      </c>
      <c r="I662" s="17">
        <v>0.13184705931920901</v>
      </c>
      <c r="J662" s="17">
        <v>0.14409885060187</v>
      </c>
      <c r="K662" s="17">
        <v>9.9061360224923303E-2</v>
      </c>
      <c r="L662" s="17">
        <v>0.128112553110523</v>
      </c>
      <c r="M662" s="17">
        <v>0.14230532087817099</v>
      </c>
      <c r="N662" s="17">
        <v>0.118964000433691</v>
      </c>
      <c r="O662" s="17">
        <v>0.149953543956614</v>
      </c>
      <c r="P662" s="17"/>
      <c r="Q662" s="17">
        <v>0.11389752912822</v>
      </c>
      <c r="R662" s="17">
        <v>0.117693916079567</v>
      </c>
      <c r="S662" s="17">
        <v>0.13577785249393401</v>
      </c>
      <c r="T662" s="17">
        <v>0.120501118601943</v>
      </c>
      <c r="U662" s="17"/>
      <c r="V662" s="17">
        <v>0.119765270967146</v>
      </c>
      <c r="W662" s="17">
        <v>7.3785070199739899E-2</v>
      </c>
      <c r="X662" s="17">
        <v>0.118266465743899</v>
      </c>
      <c r="Y662" s="17">
        <v>9.8578044527140196E-2</v>
      </c>
      <c r="Z662" s="17">
        <v>0.138412054077755</v>
      </c>
      <c r="AA662" s="17">
        <v>0.15518789532903801</v>
      </c>
      <c r="AB662" s="17">
        <v>0.155170851711941</v>
      </c>
      <c r="AC662" s="17">
        <v>0.113809231649885</v>
      </c>
      <c r="AD662" s="17">
        <v>0.14389657441616399</v>
      </c>
      <c r="AE662" s="17"/>
      <c r="AF662" s="17">
        <v>0.11547260596994301</v>
      </c>
      <c r="AG662" s="17">
        <v>0.11046089479564</v>
      </c>
      <c r="AH662" s="17">
        <v>0.12135248635346201</v>
      </c>
      <c r="AI662" s="17">
        <v>0.128463988994752</v>
      </c>
      <c r="AJ662" s="17">
        <v>0.12495211196841</v>
      </c>
      <c r="AK662" s="17">
        <v>0.13175511294821801</v>
      </c>
      <c r="AL662" s="17"/>
      <c r="AM662" s="17">
        <v>6.2963479202463202E-2</v>
      </c>
      <c r="AN662" s="17">
        <v>0.15123921846028601</v>
      </c>
      <c r="AO662" s="17">
        <v>0.14445406911453701</v>
      </c>
      <c r="AP662" s="17">
        <v>0.11929068031701801</v>
      </c>
      <c r="AQ662" s="17">
        <v>0.17064438517602501</v>
      </c>
      <c r="AR662" s="17">
        <v>0.153055763071583</v>
      </c>
      <c r="AS662" s="17">
        <v>0.123871471502047</v>
      </c>
      <c r="AT662" s="17">
        <v>0.114151817879698</v>
      </c>
      <c r="AU662" s="17">
        <v>0.124835157752099</v>
      </c>
      <c r="AV662" s="17">
        <v>0.120610217334207</v>
      </c>
      <c r="AW662" s="17">
        <v>0.10804994282998</v>
      </c>
      <c r="AX662" s="17">
        <v>0.10966084552987</v>
      </c>
      <c r="AY662" s="17">
        <v>7.6385994548036698E-2</v>
      </c>
      <c r="AZ662" s="17">
        <v>7.0212094801174102E-2</v>
      </c>
      <c r="BA662" s="17">
        <v>8.7896012402958204E-2</v>
      </c>
      <c r="BB662" s="17">
        <v>8.4459186903046699E-2</v>
      </c>
      <c r="BC662" s="17"/>
      <c r="BD662" s="17">
        <v>0.136081792032264</v>
      </c>
      <c r="BE662" s="17">
        <v>0.103063889074343</v>
      </c>
      <c r="BF662" s="17">
        <v>0.123063598222206</v>
      </c>
      <c r="BG662" s="17"/>
      <c r="BH662" s="17">
        <v>0.11167353737832</v>
      </c>
      <c r="BI662" s="17">
        <v>0.12538527638342201</v>
      </c>
      <c r="BJ662" s="17">
        <v>0.150075003888164</v>
      </c>
      <c r="BK662" s="17"/>
      <c r="BL662" s="17">
        <v>9.9718180518088895E-2</v>
      </c>
      <c r="BM662" s="17">
        <v>0.13970348727199899</v>
      </c>
      <c r="BN662" s="17">
        <v>0.140609523665883</v>
      </c>
      <c r="BO662" s="17"/>
      <c r="BP662" s="17">
        <v>0.121730083268888</v>
      </c>
      <c r="BQ662" s="17">
        <v>0.123110452547173</v>
      </c>
      <c r="BR662" s="17"/>
      <c r="BS662" s="17">
        <v>0.184115054080043</v>
      </c>
      <c r="BT662" s="17">
        <v>0.15775370901798499</v>
      </c>
      <c r="BU662" s="17">
        <v>0.13922866889813701</v>
      </c>
      <c r="BV662" s="17">
        <v>7.5236407327260099E-2</v>
      </c>
      <c r="BW662" s="17"/>
      <c r="BX662" s="17">
        <v>0.11165629378000801</v>
      </c>
      <c r="BY662" s="17">
        <v>0.101580858096552</v>
      </c>
      <c r="BZ662" s="17">
        <v>0.12469020763413299</v>
      </c>
      <c r="CA662" s="17"/>
      <c r="CB662" s="17">
        <v>0.14372954195757301</v>
      </c>
      <c r="CC662" s="17">
        <v>0.117991966499798</v>
      </c>
      <c r="CD662" s="17">
        <v>8.1020134532962002E-2</v>
      </c>
      <c r="CE662" s="17">
        <v>5.9563353187392698E-2</v>
      </c>
      <c r="CF662" s="17">
        <v>0.221584387282041</v>
      </c>
      <c r="CG662" s="17">
        <v>0.149310901158801</v>
      </c>
      <c r="CH662" s="17"/>
      <c r="CI662" s="17">
        <v>9.9663820666279601E-2</v>
      </c>
      <c r="CJ662" s="17">
        <v>0.123671821285617</v>
      </c>
      <c r="CK662" s="17">
        <v>0.127651201121465</v>
      </c>
      <c r="CL662" s="17">
        <v>0.12525715780751101</v>
      </c>
    </row>
    <row r="663" spans="2:90" x14ac:dyDescent="0.35">
      <c r="B663" t="s">
        <v>372</v>
      </c>
      <c r="C663" s="17">
        <v>0.120170900643142</v>
      </c>
      <c r="D663" s="17">
        <v>0.125047186954064</v>
      </c>
      <c r="E663" s="17">
        <v>0.11424818042700099</v>
      </c>
      <c r="F663" s="17"/>
      <c r="G663" s="17">
        <v>0.106362991952071</v>
      </c>
      <c r="H663" s="17">
        <v>0.12702331883356399</v>
      </c>
      <c r="I663" s="17">
        <v>0.14415093142063601</v>
      </c>
      <c r="J663" s="17">
        <v>0.13894219002643399</v>
      </c>
      <c r="K663" s="17">
        <v>0.113545189378067</v>
      </c>
      <c r="L663" s="17">
        <v>0.114173872167405</v>
      </c>
      <c r="M663" s="17">
        <v>0.119476434676848</v>
      </c>
      <c r="N663" s="17">
        <v>0.109121199021357</v>
      </c>
      <c r="O663" s="17">
        <v>0.11166115426485</v>
      </c>
      <c r="P663" s="17"/>
      <c r="Q663" s="17">
        <v>0.12011319099159901</v>
      </c>
      <c r="R663" s="17">
        <v>0.12875865143464499</v>
      </c>
      <c r="S663" s="17">
        <v>0.13765754455585399</v>
      </c>
      <c r="T663" s="17">
        <v>0.118406678873481</v>
      </c>
      <c r="U663" s="17"/>
      <c r="V663" s="17">
        <v>9.4786554870187903E-2</v>
      </c>
      <c r="W663" s="17">
        <v>0.121876768688503</v>
      </c>
      <c r="X663" s="17">
        <v>0.120840592417821</v>
      </c>
      <c r="Y663" s="17">
        <v>6.63985800586014E-2</v>
      </c>
      <c r="Z663" s="17">
        <v>0.14589094800263899</v>
      </c>
      <c r="AA663" s="17">
        <v>0.15297407949323</v>
      </c>
      <c r="AB663" s="17">
        <v>0.13182006658119799</v>
      </c>
      <c r="AC663" s="17">
        <v>0.123080159187628</v>
      </c>
      <c r="AD663" s="17">
        <v>0.13657558700824801</v>
      </c>
      <c r="AE663" s="17"/>
      <c r="AF663" s="17">
        <v>0.120765485991991</v>
      </c>
      <c r="AG663" s="17">
        <v>0.110347635052847</v>
      </c>
      <c r="AH663" s="17">
        <v>8.6644185106225693E-2</v>
      </c>
      <c r="AI663" s="17">
        <v>0.14489753180769099</v>
      </c>
      <c r="AJ663" s="17">
        <v>0.13279330592457</v>
      </c>
      <c r="AK663" s="17">
        <v>0.12327814141973401</v>
      </c>
      <c r="AL663" s="17"/>
      <c r="AM663" s="17">
        <v>8.7813658501377803E-2</v>
      </c>
      <c r="AN663" s="17">
        <v>7.9692331689196302E-2</v>
      </c>
      <c r="AO663" s="17">
        <v>0.118332145199321</v>
      </c>
      <c r="AP663" s="17">
        <v>5.3842206291123899E-2</v>
      </c>
      <c r="AQ663" s="17">
        <v>0.10988231073848399</v>
      </c>
      <c r="AR663" s="17">
        <v>0.11306627079876901</v>
      </c>
      <c r="AS663" s="17">
        <v>0.154437346506447</v>
      </c>
      <c r="AT663" s="17">
        <v>0.104072666132147</v>
      </c>
      <c r="AU663" s="17">
        <v>0.145012251202979</v>
      </c>
      <c r="AV663" s="17">
        <v>0.13174159842372099</v>
      </c>
      <c r="AW663" s="17">
        <v>0.174345078177813</v>
      </c>
      <c r="AX663" s="17">
        <v>0.129909441433811</v>
      </c>
      <c r="AY663" s="17">
        <v>8.4684016595634903E-2</v>
      </c>
      <c r="AZ663" s="17">
        <v>0.192492653625223</v>
      </c>
      <c r="BA663" s="17">
        <v>7.1554037468505999E-2</v>
      </c>
      <c r="BB663" s="17">
        <v>0.16285290273450601</v>
      </c>
      <c r="BC663" s="17"/>
      <c r="BD663" s="17">
        <v>0.128443897558109</v>
      </c>
      <c r="BE663" s="17">
        <v>0.13362851852198501</v>
      </c>
      <c r="BF663" s="17">
        <v>0.10446116539547599</v>
      </c>
      <c r="BG663" s="17"/>
      <c r="BH663" s="17">
        <v>0.11260718779371701</v>
      </c>
      <c r="BI663" s="17">
        <v>0.164472341864694</v>
      </c>
      <c r="BJ663" s="17">
        <v>0.158914802498304</v>
      </c>
      <c r="BK663" s="17"/>
      <c r="BL663" s="17">
        <v>0.16682748268849501</v>
      </c>
      <c r="BM663" s="17">
        <v>0.1167282936101</v>
      </c>
      <c r="BN663" s="17">
        <v>0.149000940305373</v>
      </c>
      <c r="BO663" s="17"/>
      <c r="BP663" s="17">
        <v>0.12581358412579099</v>
      </c>
      <c r="BQ663" s="17">
        <v>0.118405023284685</v>
      </c>
      <c r="BR663" s="17"/>
      <c r="BS663" s="17">
        <v>0.152094382074414</v>
      </c>
      <c r="BT663" s="17">
        <v>0.142786124890046</v>
      </c>
      <c r="BU663" s="17">
        <v>0.126804760484622</v>
      </c>
      <c r="BV663" s="17">
        <v>9.9765742407636096E-2</v>
      </c>
      <c r="BW663" s="17"/>
      <c r="BX663" s="17">
        <v>0.103525838639382</v>
      </c>
      <c r="BY663" s="17">
        <v>0.14282462087054501</v>
      </c>
      <c r="BZ663" s="17">
        <v>0.120427823237009</v>
      </c>
      <c r="CA663" s="17"/>
      <c r="CB663" s="17">
        <v>0.110567948689666</v>
      </c>
      <c r="CC663" s="17">
        <v>0.118210817400088</v>
      </c>
      <c r="CD663" s="17">
        <v>9.0551732198291199E-2</v>
      </c>
      <c r="CE663" s="17">
        <v>0.142892710997023</v>
      </c>
      <c r="CF663" s="17">
        <v>0.17485120599767801</v>
      </c>
      <c r="CG663" s="17">
        <v>0.106941596860657</v>
      </c>
      <c r="CH663" s="17"/>
      <c r="CI663" s="17">
        <v>0.13054535496417799</v>
      </c>
      <c r="CJ663" s="17">
        <v>0.10367794460103399</v>
      </c>
      <c r="CK663" s="17">
        <v>0.111946451896017</v>
      </c>
      <c r="CL663" s="17">
        <v>0.129759753735183</v>
      </c>
    </row>
    <row r="664" spans="2:90" x14ac:dyDescent="0.35">
      <c r="B664" t="s">
        <v>382</v>
      </c>
      <c r="C664" s="17">
        <v>0.108441376134757</v>
      </c>
      <c r="D664" s="17">
        <v>9.2933141491434695E-2</v>
      </c>
      <c r="E664" s="17">
        <v>0.123058407198187</v>
      </c>
      <c r="F664" s="17"/>
      <c r="G664" s="17">
        <v>8.8589227405089205E-2</v>
      </c>
      <c r="H664" s="17">
        <v>8.2777990959535502E-2</v>
      </c>
      <c r="I664" s="17">
        <v>0.106265379029511</v>
      </c>
      <c r="J664" s="17">
        <v>0.13506525307754599</v>
      </c>
      <c r="K664" s="17">
        <v>0.12486142180505699</v>
      </c>
      <c r="L664" s="17">
        <v>8.5527940460944696E-2</v>
      </c>
      <c r="M664" s="17">
        <v>0.105075401153882</v>
      </c>
      <c r="N664" s="17">
        <v>0.105995634701906</v>
      </c>
      <c r="O664" s="17">
        <v>0.139556200412953</v>
      </c>
      <c r="P664" s="17"/>
      <c r="Q664" s="17">
        <v>0.15929967581651</v>
      </c>
      <c r="R664" s="17">
        <v>0.181617038735749</v>
      </c>
      <c r="S664" s="17">
        <v>0.217506558408709</v>
      </c>
      <c r="T664" s="17">
        <v>9.3619652968027101E-2</v>
      </c>
      <c r="U664" s="17"/>
      <c r="V664" s="17">
        <v>0.11988176911059401</v>
      </c>
      <c r="W664" s="17">
        <v>9.9944736557734296E-2</v>
      </c>
      <c r="X664" s="17">
        <v>8.3449907145449406E-2</v>
      </c>
      <c r="Y664" s="17">
        <v>8.7852172428767195E-2</v>
      </c>
      <c r="Z664" s="17">
        <v>0.11559265614434901</v>
      </c>
      <c r="AA664" s="17">
        <v>0.116591793062538</v>
      </c>
      <c r="AB664" s="17">
        <v>9.9156835694831594E-2</v>
      </c>
      <c r="AC664" s="17">
        <v>0.11475287921873099</v>
      </c>
      <c r="AD664" s="17">
        <v>0.13187465520299699</v>
      </c>
      <c r="AE664" s="17"/>
      <c r="AF664" s="17">
        <v>0.10004755790940301</v>
      </c>
      <c r="AG664" s="17">
        <v>0.109681387242962</v>
      </c>
      <c r="AH664" s="17">
        <v>8.0966408926965203E-2</v>
      </c>
      <c r="AI664" s="17">
        <v>0.10241297422858001</v>
      </c>
      <c r="AJ664" s="17">
        <v>0.13832822102294301</v>
      </c>
      <c r="AK664" s="17">
        <v>0.103533309950108</v>
      </c>
      <c r="AL664" s="17"/>
      <c r="AM664" s="17">
        <v>6.8998444243642501E-2</v>
      </c>
      <c r="AN664" s="17">
        <v>0.10596657372523199</v>
      </c>
      <c r="AO664" s="17">
        <v>0.127406721794732</v>
      </c>
      <c r="AP664" s="17">
        <v>7.3982004800437401E-2</v>
      </c>
      <c r="AQ664" s="17">
        <v>9.7791013676173696E-2</v>
      </c>
      <c r="AR664" s="17">
        <v>8.42280261272354E-2</v>
      </c>
      <c r="AS664" s="17">
        <v>0.137283474990784</v>
      </c>
      <c r="AT664" s="17">
        <v>0.107914399113864</v>
      </c>
      <c r="AU664" s="17">
        <v>9.1705619286532897E-2</v>
      </c>
      <c r="AV664" s="17">
        <v>7.6197004460847595E-2</v>
      </c>
      <c r="AW664" s="17">
        <v>0.147841013922582</v>
      </c>
      <c r="AX664" s="17">
        <v>0.12909288788293399</v>
      </c>
      <c r="AY664" s="17">
        <v>0.13656464264191001</v>
      </c>
      <c r="AZ664" s="17">
        <v>0.174897753929801</v>
      </c>
      <c r="BA664" s="17">
        <v>0.106076392555009</v>
      </c>
      <c r="BB664" s="17">
        <v>0.10422404869485</v>
      </c>
      <c r="BC664" s="17"/>
      <c r="BD664" s="17">
        <v>0.134009130746231</v>
      </c>
      <c r="BE664" s="17">
        <v>0.108149169763403</v>
      </c>
      <c r="BF664" s="17">
        <v>8.4911018254163306E-2</v>
      </c>
      <c r="BG664" s="17"/>
      <c r="BH664" s="17">
        <v>0.108016396641786</v>
      </c>
      <c r="BI664" s="17">
        <v>0.11208406499883899</v>
      </c>
      <c r="BJ664" s="17">
        <v>0.14632971515614199</v>
      </c>
      <c r="BK664" s="17"/>
      <c r="BL664" s="17">
        <v>0.101678387210673</v>
      </c>
      <c r="BM664" s="17">
        <v>0.117851934694925</v>
      </c>
      <c r="BN664" s="17">
        <v>0.15478976807181599</v>
      </c>
      <c r="BO664" s="17"/>
      <c r="BP664" s="17">
        <v>0.110079177656648</v>
      </c>
      <c r="BQ664" s="17">
        <v>9.7750140118397402E-2</v>
      </c>
      <c r="BR664" s="17"/>
      <c r="BS664" s="17">
        <v>0.162103094966944</v>
      </c>
      <c r="BT664" s="17">
        <v>0.15475476581734501</v>
      </c>
      <c r="BU664" s="17">
        <v>0.100692801223627</v>
      </c>
      <c r="BV664" s="17">
        <v>7.4654134089843602E-2</v>
      </c>
      <c r="BW664" s="17"/>
      <c r="BX664" s="17">
        <v>0.12717275844965401</v>
      </c>
      <c r="BY664" s="17">
        <v>0.14384066825700001</v>
      </c>
      <c r="BZ664" s="17">
        <v>0.104410388373584</v>
      </c>
      <c r="CA664" s="17"/>
      <c r="CB664" s="17">
        <v>0.147252981777173</v>
      </c>
      <c r="CC664" s="17">
        <v>0.111051719805143</v>
      </c>
      <c r="CD664" s="17">
        <v>5.2360016042483998E-2</v>
      </c>
      <c r="CE664" s="17">
        <v>8.8563342821601096E-2</v>
      </c>
      <c r="CF664" s="17">
        <v>0.164772200837012</v>
      </c>
      <c r="CG664" s="17">
        <v>0.115870970372978</v>
      </c>
      <c r="CH664" s="17"/>
      <c r="CI664" s="17">
        <v>8.9621185058069305E-2</v>
      </c>
      <c r="CJ664" s="17">
        <v>0.11872778767871001</v>
      </c>
      <c r="CK664" s="17">
        <v>9.43218520424252E-2</v>
      </c>
      <c r="CL664" s="17">
        <v>0.110355106513956</v>
      </c>
    </row>
    <row r="665" spans="2:90" x14ac:dyDescent="0.35">
      <c r="B665" t="s">
        <v>375</v>
      </c>
      <c r="C665" s="17">
        <v>7.4335057084169306E-2</v>
      </c>
      <c r="D665" s="17">
        <v>6.1671646928252701E-2</v>
      </c>
      <c r="E665" s="17">
        <v>8.7873020738264099E-2</v>
      </c>
      <c r="F665" s="17"/>
      <c r="G665" s="17">
        <v>3.5984030220900499E-2</v>
      </c>
      <c r="H665" s="17">
        <v>5.2389987666309402E-2</v>
      </c>
      <c r="I665" s="17">
        <v>9.6833682797771894E-2</v>
      </c>
      <c r="J665" s="17">
        <v>6.8897315783561397E-2</v>
      </c>
      <c r="K665" s="17">
        <v>9.4916732122713302E-2</v>
      </c>
      <c r="L665" s="17">
        <v>8.6775235063214995E-2</v>
      </c>
      <c r="M665" s="17">
        <v>7.0571363281902999E-2</v>
      </c>
      <c r="N665" s="17">
        <v>7.1173335007181607E-2</v>
      </c>
      <c r="O665" s="17">
        <v>9.0107075440349002E-2</v>
      </c>
      <c r="P665" s="17"/>
      <c r="Q665" s="17">
        <v>9.4669467227590703E-2</v>
      </c>
      <c r="R665" s="17">
        <v>7.9329264824970894E-2</v>
      </c>
      <c r="S665" s="17">
        <v>0.127518176235946</v>
      </c>
      <c r="T665" s="17">
        <v>6.7556674460534302E-2</v>
      </c>
      <c r="U665" s="17"/>
      <c r="V665" s="17">
        <v>8.9302602450013896E-2</v>
      </c>
      <c r="W665" s="17">
        <v>6.8235940969369496E-2</v>
      </c>
      <c r="X665" s="17">
        <v>6.3960273014033106E-2</v>
      </c>
      <c r="Y665" s="17">
        <v>4.1985867351366897E-2</v>
      </c>
      <c r="Z665" s="17">
        <v>7.4247914159344897E-2</v>
      </c>
      <c r="AA665" s="17">
        <v>6.4185520754550598E-2</v>
      </c>
      <c r="AB665" s="17">
        <v>9.3490360535216699E-2</v>
      </c>
      <c r="AC665" s="17">
        <v>3.9447821026533901E-2</v>
      </c>
      <c r="AD665" s="17">
        <v>0.10041401550833701</v>
      </c>
      <c r="AE665" s="17"/>
      <c r="AF665" s="17">
        <v>6.1832856898176497E-2</v>
      </c>
      <c r="AG665" s="17">
        <v>7.6297148383204394E-2</v>
      </c>
      <c r="AH665" s="17">
        <v>6.0168870659325399E-2</v>
      </c>
      <c r="AI665" s="17">
        <v>5.8135797618191098E-2</v>
      </c>
      <c r="AJ665" s="17">
        <v>8.3783239276211396E-2</v>
      </c>
      <c r="AK665" s="17">
        <v>8.2239182841726502E-2</v>
      </c>
      <c r="AL665" s="17"/>
      <c r="AM665" s="17">
        <v>6.7975137039154698E-2</v>
      </c>
      <c r="AN665" s="17">
        <v>6.6619409073296595E-2</v>
      </c>
      <c r="AO665" s="17">
        <v>3.6797264252913797E-2</v>
      </c>
      <c r="AP665" s="17">
        <v>6.5071043165709802E-2</v>
      </c>
      <c r="AQ665" s="17">
        <v>3.4997346512758598E-2</v>
      </c>
      <c r="AR665" s="17">
        <v>0.10721694141716499</v>
      </c>
      <c r="AS665" s="17">
        <v>8.9715508377640599E-2</v>
      </c>
      <c r="AT665" s="17">
        <v>6.0436062155393801E-2</v>
      </c>
      <c r="AU665" s="17">
        <v>0.10075233781561101</v>
      </c>
      <c r="AV665" s="17">
        <v>0.108151262991588</v>
      </c>
      <c r="AW665" s="17">
        <v>7.7705340706069506E-2</v>
      </c>
      <c r="AX665" s="17">
        <v>6.7120357939254097E-2</v>
      </c>
      <c r="AY665" s="17">
        <v>0.101005372966278</v>
      </c>
      <c r="AZ665" s="17">
        <v>5.80730802797257E-2</v>
      </c>
      <c r="BA665" s="17">
        <v>8.3868606342946794E-2</v>
      </c>
      <c r="BB665" s="17">
        <v>0.104614856029888</v>
      </c>
      <c r="BC665" s="17"/>
      <c r="BD665" s="17">
        <v>9.4584749949918098E-2</v>
      </c>
      <c r="BE665" s="17">
        <v>7.1349996710791494E-2</v>
      </c>
      <c r="BF665" s="17">
        <v>6.0549246257249702E-2</v>
      </c>
      <c r="BG665" s="17"/>
      <c r="BH665" s="17">
        <v>6.8906731567763793E-2</v>
      </c>
      <c r="BI665" s="17">
        <v>0.106449385569579</v>
      </c>
      <c r="BJ665" s="17">
        <v>8.8302867844965299E-2</v>
      </c>
      <c r="BK665" s="17"/>
      <c r="BL665" s="17">
        <v>8.7264067372275697E-2</v>
      </c>
      <c r="BM665" s="17">
        <v>9.2229033154372794E-2</v>
      </c>
      <c r="BN665" s="17">
        <v>0.111677099204034</v>
      </c>
      <c r="BO665" s="17"/>
      <c r="BP665" s="17">
        <v>0.109251925051008</v>
      </c>
      <c r="BQ665" s="17">
        <v>5.99476000155535E-2</v>
      </c>
      <c r="BR665" s="17"/>
      <c r="BS665" s="17">
        <v>8.9986184820344498E-2</v>
      </c>
      <c r="BT665" s="17">
        <v>8.2632337627672595E-2</v>
      </c>
      <c r="BU665" s="17">
        <v>9.5781204178281301E-2</v>
      </c>
      <c r="BV665" s="17">
        <v>5.24644025292254E-2</v>
      </c>
      <c r="BW665" s="17"/>
      <c r="BX665" s="17">
        <v>8.9886467197415804E-2</v>
      </c>
      <c r="BY665" s="17">
        <v>7.6006249927672395E-2</v>
      </c>
      <c r="BZ665" s="17">
        <v>7.2691707074121606E-2</v>
      </c>
      <c r="CA665" s="17"/>
      <c r="CB665" s="17">
        <v>7.64917194016453E-2</v>
      </c>
      <c r="CC665" s="17">
        <v>8.36553516641904E-2</v>
      </c>
      <c r="CD665" s="17">
        <v>2.7862991744349901E-2</v>
      </c>
      <c r="CE665" s="17">
        <v>8.3922792502646407E-2</v>
      </c>
      <c r="CF665" s="17">
        <v>0.108011303810541</v>
      </c>
      <c r="CG665" s="17">
        <v>9.0413090247288802E-2</v>
      </c>
      <c r="CH665" s="17"/>
      <c r="CI665" s="17">
        <v>6.9119143383885098E-2</v>
      </c>
      <c r="CJ665" s="17">
        <v>8.6152463410445607E-2</v>
      </c>
      <c r="CK665" s="17">
        <v>8.5691205270109094E-2</v>
      </c>
      <c r="CL665" s="17">
        <v>6.5512886554125196E-2</v>
      </c>
    </row>
    <row r="666" spans="2:90" x14ac:dyDescent="0.35">
      <c r="B666" t="s">
        <v>110</v>
      </c>
      <c r="C666" s="17">
        <v>4.3775887951258301E-2</v>
      </c>
      <c r="D666" s="17">
        <v>4.5487097738941502E-2</v>
      </c>
      <c r="E666" s="17">
        <v>4.2458967277970099E-2</v>
      </c>
      <c r="F666" s="17"/>
      <c r="G666" s="17">
        <v>4.91123759719592E-2</v>
      </c>
      <c r="H666" s="17">
        <v>6.9198507347365198E-2</v>
      </c>
      <c r="I666" s="17">
        <v>2.1307601075233999E-2</v>
      </c>
      <c r="J666" s="17">
        <v>4.6571453235147497E-2</v>
      </c>
      <c r="K666" s="17">
        <v>4.83342011529369E-2</v>
      </c>
      <c r="L666" s="17">
        <v>4.0526722847016701E-2</v>
      </c>
      <c r="M666" s="17">
        <v>3.5083841621313297E-2</v>
      </c>
      <c r="N666" s="17">
        <v>4.8044164875821999E-2</v>
      </c>
      <c r="O666" s="17">
        <v>3.6472293656051098E-2</v>
      </c>
      <c r="P666" s="17"/>
      <c r="Q666" s="17">
        <v>2.7979216621258799E-2</v>
      </c>
      <c r="R666" s="17">
        <v>2.1030360532643198E-2</v>
      </c>
      <c r="S666" s="17">
        <v>2.4907746016721799E-2</v>
      </c>
      <c r="T666" s="17">
        <v>4.4775613124476997E-2</v>
      </c>
      <c r="U666" s="17"/>
      <c r="V666" s="17">
        <v>3.57642422017748E-2</v>
      </c>
      <c r="W666" s="17">
        <v>5.0914613175810697E-2</v>
      </c>
      <c r="X666" s="17">
        <v>3.4799568916221497E-2</v>
      </c>
      <c r="Y666" s="17">
        <v>5.9406348503354599E-2</v>
      </c>
      <c r="Z666" s="17">
        <v>5.4523415931645301E-2</v>
      </c>
      <c r="AA666" s="17">
        <v>3.3608261580637303E-2</v>
      </c>
      <c r="AB666" s="17">
        <v>2.2457141039289402E-2</v>
      </c>
      <c r="AC666" s="17">
        <v>7.1368974771873206E-2</v>
      </c>
      <c r="AD666" s="17">
        <v>4.80331716679595E-2</v>
      </c>
      <c r="AE666" s="17"/>
      <c r="AF666" s="17">
        <v>4.4840892136377902E-2</v>
      </c>
      <c r="AG666" s="17">
        <v>5.4601097270127699E-2</v>
      </c>
      <c r="AH666" s="17">
        <v>5.0343855432831E-2</v>
      </c>
      <c r="AI666" s="17">
        <v>5.6889007116364299E-2</v>
      </c>
      <c r="AJ666" s="17">
        <v>3.2891981835590799E-2</v>
      </c>
      <c r="AK666" s="17">
        <v>4.0227135884069301E-2</v>
      </c>
      <c r="AL666" s="17"/>
      <c r="AM666" s="17">
        <v>0.10435133882542599</v>
      </c>
      <c r="AN666" s="17">
        <v>4.85114439815372E-2</v>
      </c>
      <c r="AO666" s="17">
        <v>8.2139791940774795E-2</v>
      </c>
      <c r="AP666" s="17">
        <v>3.8235065518757702E-2</v>
      </c>
      <c r="AQ666" s="17">
        <v>2.4967809960556801E-2</v>
      </c>
      <c r="AR666" s="17">
        <v>3.7984109317057001E-2</v>
      </c>
      <c r="AS666" s="17">
        <v>3.8698888186274497E-2</v>
      </c>
      <c r="AT666" s="17">
        <v>1.9676198358737601E-2</v>
      </c>
      <c r="AU666" s="17">
        <v>2.2237476680331401E-2</v>
      </c>
      <c r="AV666" s="17">
        <v>8.37807484815822E-3</v>
      </c>
      <c r="AW666" s="17">
        <v>3.09475968842861E-2</v>
      </c>
      <c r="AX666" s="17">
        <v>6.5494065791467201E-2</v>
      </c>
      <c r="AY666" s="17">
        <v>3.82206525235117E-2</v>
      </c>
      <c r="AZ666" s="17">
        <v>3.35212767523516E-2</v>
      </c>
      <c r="BA666" s="17">
        <v>5.6463718167122798E-2</v>
      </c>
      <c r="BB666" s="17">
        <v>2.3727695303042098E-2</v>
      </c>
      <c r="BC666" s="17"/>
      <c r="BD666" s="17">
        <v>3.2531867326619002E-2</v>
      </c>
      <c r="BE666" s="17">
        <v>5.07974324475425E-2</v>
      </c>
      <c r="BF666" s="17">
        <v>4.2213496940311498E-2</v>
      </c>
      <c r="BG666" s="17"/>
      <c r="BH666" s="17">
        <v>3.8793169646839598E-2</v>
      </c>
      <c r="BI666" s="17">
        <v>1.50226411721586E-2</v>
      </c>
      <c r="BJ666" s="17">
        <v>2.4554813882452401E-2</v>
      </c>
      <c r="BK666" s="17"/>
      <c r="BL666" s="17">
        <v>3.6412393049957199E-2</v>
      </c>
      <c r="BM666" s="17">
        <v>3.1573611035673098E-2</v>
      </c>
      <c r="BN666" s="17">
        <v>1.0087260431123299E-2</v>
      </c>
      <c r="BO666" s="17"/>
      <c r="BP666" s="17">
        <v>3.3158944289777399E-2</v>
      </c>
      <c r="BQ666" s="17">
        <v>4.9074780435085001E-2</v>
      </c>
      <c r="BR666" s="17"/>
      <c r="BS666" s="17">
        <v>9.95998565421502E-3</v>
      </c>
      <c r="BT666" s="17">
        <v>3.5190228149846597E-2</v>
      </c>
      <c r="BU666" s="17">
        <v>3.2577993316756301E-2</v>
      </c>
      <c r="BV666" s="17">
        <v>5.1625753137452803E-2</v>
      </c>
      <c r="BW666" s="17"/>
      <c r="BX666" s="17">
        <v>3.3009615991011702E-2</v>
      </c>
      <c r="BY666" s="17">
        <v>1.7646989433591199E-2</v>
      </c>
      <c r="BZ666" s="17">
        <v>4.6448115569119097E-2</v>
      </c>
      <c r="CA666" s="17"/>
      <c r="CB666" s="17">
        <v>3.4796209242607401E-2</v>
      </c>
      <c r="CC666" s="17">
        <v>4.1621606746317201E-2</v>
      </c>
      <c r="CD666" s="17">
        <v>6.8184732867897793E-2</v>
      </c>
      <c r="CE666" s="17">
        <v>2.7167460195049301E-2</v>
      </c>
      <c r="CF666" s="17">
        <v>2.5376966973633602E-2</v>
      </c>
      <c r="CG666" s="17">
        <v>5.5054057189634797E-2</v>
      </c>
      <c r="CH666" s="17"/>
      <c r="CI666" s="17">
        <v>3.7292129698320103E-2</v>
      </c>
      <c r="CJ666" s="17">
        <v>3.1302677032092198E-2</v>
      </c>
      <c r="CK666" s="17">
        <v>0.10138661083882899</v>
      </c>
      <c r="CL666" s="17">
        <v>3.7252839572152197E-2</v>
      </c>
    </row>
    <row r="667" spans="2:90" x14ac:dyDescent="0.35"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</row>
    <row r="668" spans="2:90" x14ac:dyDescent="0.35">
      <c r="B668" s="6" t="s">
        <v>388</v>
      </c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</row>
    <row r="669" spans="2:90" x14ac:dyDescent="0.35">
      <c r="B669" s="24" t="s">
        <v>130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</row>
    <row r="670" spans="2:90" x14ac:dyDescent="0.35">
      <c r="B670" t="s">
        <v>384</v>
      </c>
      <c r="C670" s="17">
        <v>0.20677849811271701</v>
      </c>
      <c r="D670" s="17">
        <v>0.17772875280818801</v>
      </c>
      <c r="E670" s="17">
        <v>0.23769921254423901</v>
      </c>
      <c r="F670" s="17"/>
      <c r="G670" s="17">
        <v>0.16227811377531101</v>
      </c>
      <c r="H670" s="17">
        <v>0.20796086166352701</v>
      </c>
      <c r="I670" s="17">
        <v>0.25911863308904798</v>
      </c>
      <c r="J670" s="17">
        <v>0.21068777823834101</v>
      </c>
      <c r="K670" s="17">
        <v>0.20610145302594399</v>
      </c>
      <c r="L670" s="17">
        <v>0.22055572812294499</v>
      </c>
      <c r="M670" s="17">
        <v>0.218138495715749</v>
      </c>
      <c r="N670" s="17">
        <v>0.16678457975022801</v>
      </c>
      <c r="O670" s="17">
        <v>0.212290702921653</v>
      </c>
      <c r="P670" s="17"/>
      <c r="Q670" s="17">
        <v>0.26788479353144701</v>
      </c>
      <c r="R670" s="17">
        <v>0.22202977680597599</v>
      </c>
      <c r="S670" s="17">
        <v>0.23475389561452001</v>
      </c>
      <c r="T670" s="17">
        <v>0.200650200151828</v>
      </c>
      <c r="U670" s="17"/>
      <c r="V670" s="17">
        <v>0.22492796661390699</v>
      </c>
      <c r="W670" s="17">
        <v>0.199832156188673</v>
      </c>
      <c r="X670" s="17">
        <v>0.21335449493176001</v>
      </c>
      <c r="Y670" s="17">
        <v>0.18792797749922499</v>
      </c>
      <c r="Z670" s="17">
        <v>0.192529198949077</v>
      </c>
      <c r="AA670" s="17">
        <v>0.22304870238159899</v>
      </c>
      <c r="AB670" s="17">
        <v>0.21980005661537799</v>
      </c>
      <c r="AC670" s="17">
        <v>0.19802725642291399</v>
      </c>
      <c r="AD670" s="17">
        <v>0.19188471401724899</v>
      </c>
      <c r="AE670" s="17"/>
      <c r="AF670" s="17">
        <v>0.19068742535017899</v>
      </c>
      <c r="AG670" s="17">
        <v>0.213375739682344</v>
      </c>
      <c r="AH670" s="17">
        <v>0.20970252049468099</v>
      </c>
      <c r="AI670" s="17">
        <v>0.25385412676737701</v>
      </c>
      <c r="AJ670" s="17">
        <v>0.16707659823950499</v>
      </c>
      <c r="AK670" s="17">
        <v>0.23176707802590901</v>
      </c>
      <c r="AL670" s="17"/>
      <c r="AM670" s="17">
        <v>0.137707668363623</v>
      </c>
      <c r="AN670" s="17">
        <v>0.19413180690791201</v>
      </c>
      <c r="AO670" s="17">
        <v>0.16864094172345001</v>
      </c>
      <c r="AP670" s="17">
        <v>0.17880181518685501</v>
      </c>
      <c r="AQ670" s="17">
        <v>0.15344605038644499</v>
      </c>
      <c r="AR670" s="17">
        <v>0.19337096783621199</v>
      </c>
      <c r="AS670" s="17">
        <v>0.21542043652298001</v>
      </c>
      <c r="AT670" s="17">
        <v>0.17807179454866501</v>
      </c>
      <c r="AU670" s="17">
        <v>0.20594531811421399</v>
      </c>
      <c r="AV670" s="17">
        <v>0.267228414545301</v>
      </c>
      <c r="AW670" s="17">
        <v>0.22018335522400001</v>
      </c>
      <c r="AX670" s="17">
        <v>0.23873810747304999</v>
      </c>
      <c r="AY670" s="17">
        <v>0.27229029650563902</v>
      </c>
      <c r="AZ670" s="17">
        <v>0.23338021261635999</v>
      </c>
      <c r="BA670" s="17">
        <v>0.24463927723869</v>
      </c>
      <c r="BB670" s="17">
        <v>0.30783708941841298</v>
      </c>
      <c r="BC670" s="17"/>
      <c r="BD670" s="17">
        <v>0.236260318677358</v>
      </c>
      <c r="BE670" s="17">
        <v>0.19550265005686701</v>
      </c>
      <c r="BF670" s="17">
        <v>0.191637101003475</v>
      </c>
      <c r="BG670" s="17"/>
      <c r="BH670" s="17">
        <v>0.20299553346134699</v>
      </c>
      <c r="BI670" s="17">
        <v>0.249059646501092</v>
      </c>
      <c r="BJ670" s="17">
        <v>0.26723123972324903</v>
      </c>
      <c r="BK670" s="17"/>
      <c r="BL670" s="17">
        <v>0.20869855475282301</v>
      </c>
      <c r="BM670" s="17">
        <v>0.249221445499021</v>
      </c>
      <c r="BN670" s="17">
        <v>0.30287235013138403</v>
      </c>
      <c r="BO670" s="17"/>
      <c r="BP670" s="17">
        <v>0.241137906696893</v>
      </c>
      <c r="BQ670" s="17">
        <v>0.187631672875023</v>
      </c>
      <c r="BR670" s="17"/>
      <c r="BS670" s="17">
        <v>0.52721531584071701</v>
      </c>
      <c r="BT670" s="17">
        <v>0.24497794938572801</v>
      </c>
      <c r="BU670" s="17">
        <v>0.13546409180143901</v>
      </c>
      <c r="BV670" s="17">
        <v>0.13490862653710201</v>
      </c>
      <c r="BW670" s="17"/>
      <c r="BX670" s="17">
        <v>0.23535709813405201</v>
      </c>
      <c r="BY670" s="17">
        <v>0.28475201426772001</v>
      </c>
      <c r="BZ670" s="17">
        <v>0.19915576142300501</v>
      </c>
      <c r="CA670" s="17"/>
      <c r="CB670" s="17">
        <v>0.297409663841048</v>
      </c>
      <c r="CC670" s="17">
        <v>0.28720914491930699</v>
      </c>
      <c r="CD670" s="17">
        <v>6.79875063163351E-2</v>
      </c>
      <c r="CE670" s="17">
        <v>0.15132855047117499</v>
      </c>
      <c r="CF670" s="17">
        <v>0.39159082592210198</v>
      </c>
      <c r="CG670" s="17">
        <v>0.113963011968782</v>
      </c>
      <c r="CH670" s="17"/>
      <c r="CI670" s="17">
        <v>0.15771531096952399</v>
      </c>
      <c r="CJ670" s="17">
        <v>0.26948102078851499</v>
      </c>
      <c r="CK670" s="17">
        <v>8.6776340595592E-2</v>
      </c>
      <c r="CL670" s="17">
        <v>0.21274573745388101</v>
      </c>
    </row>
    <row r="671" spans="2:90" x14ac:dyDescent="0.35">
      <c r="B671" t="s">
        <v>385</v>
      </c>
      <c r="C671" s="17">
        <v>0.40666423423818898</v>
      </c>
      <c r="D671" s="17">
        <v>0.40262312214458001</v>
      </c>
      <c r="E671" s="17">
        <v>0.40791273115853599</v>
      </c>
      <c r="F671" s="17"/>
      <c r="G671" s="17">
        <v>0.45644486462699402</v>
      </c>
      <c r="H671" s="17">
        <v>0.43640338751596802</v>
      </c>
      <c r="I671" s="17">
        <v>0.34902616585643498</v>
      </c>
      <c r="J671" s="17">
        <v>0.391826838308176</v>
      </c>
      <c r="K671" s="17">
        <v>0.39407581972825201</v>
      </c>
      <c r="L671" s="17">
        <v>0.42102980876739299</v>
      </c>
      <c r="M671" s="17">
        <v>0.38989242102101301</v>
      </c>
      <c r="N671" s="17">
        <v>0.43784585275315901</v>
      </c>
      <c r="O671" s="17">
        <v>0.38251205803891503</v>
      </c>
      <c r="P671" s="17"/>
      <c r="Q671" s="17">
        <v>0.40614716144688601</v>
      </c>
      <c r="R671" s="17">
        <v>0.402203140381867</v>
      </c>
      <c r="S671" s="17">
        <v>0.40119417407328001</v>
      </c>
      <c r="T671" s="17">
        <v>0.40567862068608901</v>
      </c>
      <c r="U671" s="17"/>
      <c r="V671" s="17">
        <v>0.38299946022897802</v>
      </c>
      <c r="W671" s="17">
        <v>0.45803589804514999</v>
      </c>
      <c r="X671" s="17">
        <v>0.36814505722992702</v>
      </c>
      <c r="Y671" s="17">
        <v>0.37351030909149802</v>
      </c>
      <c r="Z671" s="17">
        <v>0.42492350698424097</v>
      </c>
      <c r="AA671" s="17">
        <v>0.375124066513295</v>
      </c>
      <c r="AB671" s="17">
        <v>0.40501099217254599</v>
      </c>
      <c r="AC671" s="17">
        <v>0.38778629776631901</v>
      </c>
      <c r="AD671" s="17">
        <v>0.449689691958371</v>
      </c>
      <c r="AE671" s="17"/>
      <c r="AF671" s="17">
        <v>0.35203605054746601</v>
      </c>
      <c r="AG671" s="17">
        <v>0.39270942989637603</v>
      </c>
      <c r="AH671" s="17">
        <v>0.44054479769076099</v>
      </c>
      <c r="AI671" s="17">
        <v>0.35975874352293302</v>
      </c>
      <c r="AJ671" s="17">
        <v>0.44679253323482498</v>
      </c>
      <c r="AK671" s="17">
        <v>0.425370531663054</v>
      </c>
      <c r="AL671" s="17"/>
      <c r="AM671" s="17">
        <v>0.35634073197417299</v>
      </c>
      <c r="AN671" s="17">
        <v>0.27650866283199299</v>
      </c>
      <c r="AO671" s="17">
        <v>0.30695465766340202</v>
      </c>
      <c r="AP671" s="17">
        <v>0.35925785238229901</v>
      </c>
      <c r="AQ671" s="17">
        <v>0.45732847208675098</v>
      </c>
      <c r="AR671" s="17">
        <v>0.45592873784687699</v>
      </c>
      <c r="AS671" s="17">
        <v>0.44276327838533203</v>
      </c>
      <c r="AT671" s="17">
        <v>0.41623016268013702</v>
      </c>
      <c r="AU671" s="17">
        <v>0.42426639326024301</v>
      </c>
      <c r="AV671" s="17">
        <v>0.36106562380700902</v>
      </c>
      <c r="AW671" s="17">
        <v>0.45694672882873</v>
      </c>
      <c r="AX671" s="17">
        <v>0.424123626891314</v>
      </c>
      <c r="AY671" s="17">
        <v>0.44006625448709602</v>
      </c>
      <c r="AZ671" s="17">
        <v>0.526458198615675</v>
      </c>
      <c r="BA671" s="17">
        <v>0.48469697618454499</v>
      </c>
      <c r="BB671" s="17">
        <v>0.41251183458020302</v>
      </c>
      <c r="BC671" s="17"/>
      <c r="BD671" s="17">
        <v>0.443959775365738</v>
      </c>
      <c r="BE671" s="17">
        <v>0.43344654798049898</v>
      </c>
      <c r="BF671" s="17">
        <v>0.36061804345297999</v>
      </c>
      <c r="BG671" s="17"/>
      <c r="BH671" s="17">
        <v>0.41951520577114099</v>
      </c>
      <c r="BI671" s="17">
        <v>0.458351902468557</v>
      </c>
      <c r="BJ671" s="17">
        <v>0.40091634394652198</v>
      </c>
      <c r="BK671" s="17"/>
      <c r="BL671" s="17">
        <v>0.32028476090399799</v>
      </c>
      <c r="BM671" s="17">
        <v>0.44985081299895402</v>
      </c>
      <c r="BN671" s="17">
        <v>0.45630854529387299</v>
      </c>
      <c r="BO671" s="17"/>
      <c r="BP671" s="17">
        <v>0.46405511968963697</v>
      </c>
      <c r="BQ671" s="17">
        <v>0.37285894153454302</v>
      </c>
      <c r="BR671" s="17"/>
      <c r="BS671" s="17">
        <v>0.33675744649703498</v>
      </c>
      <c r="BT671" s="17">
        <v>0.529772922194786</v>
      </c>
      <c r="BU671" s="17">
        <v>0.483355428324592</v>
      </c>
      <c r="BV671" s="17">
        <v>0.33512061543206301</v>
      </c>
      <c r="BW671" s="17"/>
      <c r="BX671" s="17">
        <v>0.41420151562596402</v>
      </c>
      <c r="BY671" s="17">
        <v>0.46955534304267099</v>
      </c>
      <c r="BZ671" s="17">
        <v>0.402052847999188</v>
      </c>
      <c r="CA671" s="17"/>
      <c r="CB671" s="17">
        <v>0.52176353651359297</v>
      </c>
      <c r="CC671" s="17">
        <v>0.44512815619502399</v>
      </c>
      <c r="CD671" s="17">
        <v>0.30383052141098799</v>
      </c>
      <c r="CE671" s="17">
        <v>0.46432991270483198</v>
      </c>
      <c r="CF671" s="17">
        <v>0.41626694530759201</v>
      </c>
      <c r="CG671" s="17">
        <v>0.30107366357445697</v>
      </c>
      <c r="CH671" s="17"/>
      <c r="CI671" s="17">
        <v>0.34727028460994802</v>
      </c>
      <c r="CJ671" s="17">
        <v>0.42850748080247297</v>
      </c>
      <c r="CK671" s="17">
        <v>0.29809331528203997</v>
      </c>
      <c r="CL671" s="17">
        <v>0.43600466209869099</v>
      </c>
    </row>
    <row r="672" spans="2:90" x14ac:dyDescent="0.35">
      <c r="B672" t="s">
        <v>386</v>
      </c>
      <c r="C672" s="17">
        <v>0.20600404104460401</v>
      </c>
      <c r="D672" s="17">
        <v>0.218010199777803</v>
      </c>
      <c r="E672" s="17">
        <v>0.19432012628815901</v>
      </c>
      <c r="F672" s="17"/>
      <c r="G672" s="17">
        <v>0.15316303142764701</v>
      </c>
      <c r="H672" s="17">
        <v>0.13800053596937001</v>
      </c>
      <c r="I672" s="17">
        <v>0.22728693778938</v>
      </c>
      <c r="J672" s="17">
        <v>0.21142705876651999</v>
      </c>
      <c r="K672" s="17">
        <v>0.24468958648698799</v>
      </c>
      <c r="L672" s="17">
        <v>0.219870451861266</v>
      </c>
      <c r="M672" s="17">
        <v>0.216318466570395</v>
      </c>
      <c r="N672" s="17">
        <v>0.224511165165976</v>
      </c>
      <c r="O672" s="17">
        <v>0.21507756569088801</v>
      </c>
      <c r="P672" s="17"/>
      <c r="Q672" s="17">
        <v>0.18328162462797301</v>
      </c>
      <c r="R672" s="17">
        <v>0.182453192788814</v>
      </c>
      <c r="S672" s="17">
        <v>0.20288858354466299</v>
      </c>
      <c r="T672" s="17">
        <v>0.208422023414398</v>
      </c>
      <c r="U672" s="17"/>
      <c r="V672" s="17">
        <v>0.218319581510896</v>
      </c>
      <c r="W672" s="17">
        <v>0.181532318284263</v>
      </c>
      <c r="X672" s="17">
        <v>0.21423130792846301</v>
      </c>
      <c r="Y672" s="17">
        <v>0.22126275415449201</v>
      </c>
      <c r="Z672" s="17">
        <v>0.23008698020648899</v>
      </c>
      <c r="AA672" s="17">
        <v>0.205205465859087</v>
      </c>
      <c r="AB672" s="17">
        <v>0.167423008869449</v>
      </c>
      <c r="AC672" s="17">
        <v>0.229784896870845</v>
      </c>
      <c r="AD672" s="17">
        <v>0.20761799696490699</v>
      </c>
      <c r="AE672" s="17"/>
      <c r="AF672" s="17">
        <v>0.218199839723874</v>
      </c>
      <c r="AG672" s="17">
        <v>0.21384562281295499</v>
      </c>
      <c r="AH672" s="17">
        <v>0.20473212437211699</v>
      </c>
      <c r="AI672" s="17">
        <v>0.175289751782369</v>
      </c>
      <c r="AJ672" s="17">
        <v>0.21353055868336701</v>
      </c>
      <c r="AK672" s="17">
        <v>0.193034723758056</v>
      </c>
      <c r="AL672" s="17"/>
      <c r="AM672" s="17">
        <v>0.15689050959366899</v>
      </c>
      <c r="AN672" s="17">
        <v>0.209920368834598</v>
      </c>
      <c r="AO672" s="17">
        <v>0.30239973481503701</v>
      </c>
      <c r="AP672" s="17">
        <v>0.25486692536687799</v>
      </c>
      <c r="AQ672" s="17">
        <v>0.21931604749310801</v>
      </c>
      <c r="AR672" s="17">
        <v>0.180868915535984</v>
      </c>
      <c r="AS672" s="17">
        <v>0.201039011157544</v>
      </c>
      <c r="AT672" s="17">
        <v>0.26843970630213798</v>
      </c>
      <c r="AU672" s="17">
        <v>0.20552959395311199</v>
      </c>
      <c r="AV672" s="17">
        <v>0.22180056967530501</v>
      </c>
      <c r="AW672" s="17">
        <v>0.181152879295498</v>
      </c>
      <c r="AX672" s="17">
        <v>0.16381527840093901</v>
      </c>
      <c r="AY672" s="17">
        <v>0.21169433025082701</v>
      </c>
      <c r="AZ672" s="17">
        <v>0.129085769862154</v>
      </c>
      <c r="BA672" s="17">
        <v>0.13445182264297301</v>
      </c>
      <c r="BB672" s="17">
        <v>0.191513229063176</v>
      </c>
      <c r="BC672" s="17"/>
      <c r="BD672" s="17">
        <v>0.200881517765404</v>
      </c>
      <c r="BE672" s="17">
        <v>0.16730612088005201</v>
      </c>
      <c r="BF672" s="17">
        <v>0.23819475481654701</v>
      </c>
      <c r="BG672" s="17"/>
      <c r="BH672" s="17">
        <v>0.20520735674052101</v>
      </c>
      <c r="BI672" s="17">
        <v>0.17429737724055</v>
      </c>
      <c r="BJ672" s="17">
        <v>0.20228849053384701</v>
      </c>
      <c r="BK672" s="17"/>
      <c r="BL672" s="17">
        <v>0.29954065613022801</v>
      </c>
      <c r="BM672" s="17">
        <v>0.20322848456401099</v>
      </c>
      <c r="BN672" s="17">
        <v>0.153984497946142</v>
      </c>
      <c r="BO672" s="17"/>
      <c r="BP672" s="17">
        <v>0.15459733418409999</v>
      </c>
      <c r="BQ672" s="17">
        <v>0.22308584659002401</v>
      </c>
      <c r="BR672" s="17"/>
      <c r="BS672" s="17">
        <v>8.4615698666982597E-2</v>
      </c>
      <c r="BT672" s="17">
        <v>0.162595116501767</v>
      </c>
      <c r="BU672" s="17">
        <v>0.27191810814281497</v>
      </c>
      <c r="BV672" s="17">
        <v>0.22548154343302901</v>
      </c>
      <c r="BW672" s="17"/>
      <c r="BX672" s="17">
        <v>0.243818334118658</v>
      </c>
      <c r="BY672" s="17">
        <v>0.108875025134704</v>
      </c>
      <c r="BZ672" s="17">
        <v>0.208226446013417</v>
      </c>
      <c r="CA672" s="17"/>
      <c r="CB672" s="17">
        <v>0.137571869780508</v>
      </c>
      <c r="CC672" s="17">
        <v>0.14752510608561201</v>
      </c>
      <c r="CD672" s="17">
        <v>0.277106750381092</v>
      </c>
      <c r="CE672" s="17">
        <v>0.21606699563427201</v>
      </c>
      <c r="CF672" s="17">
        <v>0.118511235511434</v>
      </c>
      <c r="CG672" s="17">
        <v>0.31489731642492902</v>
      </c>
      <c r="CH672" s="17"/>
      <c r="CI672" s="17">
        <v>0.24659554067779699</v>
      </c>
      <c r="CJ672" s="17">
        <v>0.164015530618385</v>
      </c>
      <c r="CK672" s="17">
        <v>0.29689045343630299</v>
      </c>
      <c r="CL672" s="17">
        <v>0.197470345223726</v>
      </c>
    </row>
    <row r="673" spans="2:90" x14ac:dyDescent="0.35">
      <c r="B673" t="s">
        <v>387</v>
      </c>
      <c r="C673" s="17">
        <v>0.14206185850081901</v>
      </c>
      <c r="D673" s="17">
        <v>0.16065581356272499</v>
      </c>
      <c r="E673" s="17">
        <v>0.12377108334138</v>
      </c>
      <c r="F673" s="17"/>
      <c r="G673" s="17">
        <v>0.175250691023565</v>
      </c>
      <c r="H673" s="17">
        <v>0.16092088739869501</v>
      </c>
      <c r="I673" s="17">
        <v>0.128186815038797</v>
      </c>
      <c r="J673" s="17">
        <v>0.14585600972974699</v>
      </c>
      <c r="K673" s="17">
        <v>0.13061962860106399</v>
      </c>
      <c r="L673" s="17">
        <v>0.109547719069804</v>
      </c>
      <c r="M673" s="17">
        <v>0.149600601863113</v>
      </c>
      <c r="N673" s="17">
        <v>0.13275518896175101</v>
      </c>
      <c r="O673" s="17">
        <v>0.146803085276657</v>
      </c>
      <c r="P673" s="17"/>
      <c r="Q673" s="17">
        <v>0.104487767273462</v>
      </c>
      <c r="R673" s="17">
        <v>0.16532886021301399</v>
      </c>
      <c r="S673" s="17">
        <v>0.12531831097002999</v>
      </c>
      <c r="T673" s="17">
        <v>0.147335503866831</v>
      </c>
      <c r="U673" s="17"/>
      <c r="V673" s="17">
        <v>0.118846017114041</v>
      </c>
      <c r="W673" s="17">
        <v>0.131398694664975</v>
      </c>
      <c r="X673" s="17">
        <v>0.17688347978310401</v>
      </c>
      <c r="Y673" s="17">
        <v>0.170194998604355</v>
      </c>
      <c r="Z673" s="17">
        <v>0.120884369661619</v>
      </c>
      <c r="AA673" s="17">
        <v>0.144491038550877</v>
      </c>
      <c r="AB673" s="17">
        <v>0.18331750322458401</v>
      </c>
      <c r="AC673" s="17">
        <v>0.113943548088676</v>
      </c>
      <c r="AD673" s="17">
        <v>0.12599768731539199</v>
      </c>
      <c r="AE673" s="17"/>
      <c r="AF673" s="17">
        <v>0.190435311648228</v>
      </c>
      <c r="AG673" s="17">
        <v>0.137219102181177</v>
      </c>
      <c r="AH673" s="17">
        <v>0.115996554586776</v>
      </c>
      <c r="AI673" s="17">
        <v>0.18180378689160301</v>
      </c>
      <c r="AJ673" s="17">
        <v>0.14697076016533001</v>
      </c>
      <c r="AK673" s="17">
        <v>0.108877890515997</v>
      </c>
      <c r="AL673" s="17"/>
      <c r="AM673" s="17">
        <v>0.27158317787664898</v>
      </c>
      <c r="AN673" s="17">
        <v>0.247519031328503</v>
      </c>
      <c r="AO673" s="17">
        <v>0.15166893839471701</v>
      </c>
      <c r="AP673" s="17">
        <v>0.14258973963407801</v>
      </c>
      <c r="AQ673" s="17">
        <v>0.15874594552490301</v>
      </c>
      <c r="AR673" s="17">
        <v>0.15007104967992599</v>
      </c>
      <c r="AS673" s="17">
        <v>0.10892488782038399</v>
      </c>
      <c r="AT673" s="17">
        <v>0.113852515517848</v>
      </c>
      <c r="AU673" s="17">
        <v>0.15418904079342599</v>
      </c>
      <c r="AV673" s="17">
        <v>0.13092149068616099</v>
      </c>
      <c r="AW673" s="17">
        <v>0.11474808821865801</v>
      </c>
      <c r="AX673" s="17">
        <v>0.11836947482375899</v>
      </c>
      <c r="AY673" s="17">
        <v>7.5949118756437603E-2</v>
      </c>
      <c r="AZ673" s="17">
        <v>7.7554542153458805E-2</v>
      </c>
      <c r="BA673" s="17">
        <v>9.1363537945920004E-2</v>
      </c>
      <c r="BB673" s="17">
        <v>7.3387040028755596E-2</v>
      </c>
      <c r="BC673" s="17"/>
      <c r="BD673" s="17">
        <v>8.8604164665289101E-2</v>
      </c>
      <c r="BE673" s="17">
        <v>0.16137918189273201</v>
      </c>
      <c r="BF673" s="17">
        <v>0.16865168200073</v>
      </c>
      <c r="BG673" s="17"/>
      <c r="BH673" s="17">
        <v>0.141769236904529</v>
      </c>
      <c r="BI673" s="17">
        <v>8.2403783807051198E-2</v>
      </c>
      <c r="BJ673" s="17">
        <v>0.124462693598015</v>
      </c>
      <c r="BK673" s="17"/>
      <c r="BL673" s="17">
        <v>0.13735026417718799</v>
      </c>
      <c r="BM673" s="17">
        <v>7.6054520501333406E-2</v>
      </c>
      <c r="BN673" s="17">
        <v>7.7525005801233504E-2</v>
      </c>
      <c r="BO673" s="17"/>
      <c r="BP673" s="17">
        <v>0.111057466034098</v>
      </c>
      <c r="BQ673" s="17">
        <v>0.17281694113343399</v>
      </c>
      <c r="BR673" s="17"/>
      <c r="BS673" s="17">
        <v>3.2526798359231002E-2</v>
      </c>
      <c r="BT673" s="17">
        <v>4.96025084181278E-2</v>
      </c>
      <c r="BU673" s="17">
        <v>8.2768022299925706E-2</v>
      </c>
      <c r="BV673" s="17">
        <v>0.26407829884835499</v>
      </c>
      <c r="BW673" s="17"/>
      <c r="BX673" s="17">
        <v>8.6147709944985801E-2</v>
      </c>
      <c r="BY673" s="17">
        <v>0.10014676689635001</v>
      </c>
      <c r="BZ673" s="17">
        <v>0.15017688464645201</v>
      </c>
      <c r="CA673" s="17"/>
      <c r="CB673" s="17">
        <v>4.0131789607915302E-2</v>
      </c>
      <c r="CC673" s="17">
        <v>0.104858859523488</v>
      </c>
      <c r="CD673" s="17">
        <v>0.30329992461391297</v>
      </c>
      <c r="CE673" s="17">
        <v>0.14013456540740599</v>
      </c>
      <c r="CF673" s="17">
        <v>4.4015605196686403E-2</v>
      </c>
      <c r="CG673" s="17">
        <v>0.15617427823126601</v>
      </c>
      <c r="CH673" s="17"/>
      <c r="CI673" s="17">
        <v>0.185339651406175</v>
      </c>
      <c r="CJ673" s="17">
        <v>0.123634463205095</v>
      </c>
      <c r="CK673" s="17">
        <v>0.186775645967835</v>
      </c>
      <c r="CL673" s="17">
        <v>0.13131924734109901</v>
      </c>
    </row>
    <row r="674" spans="2:90" x14ac:dyDescent="0.35">
      <c r="B674" t="s">
        <v>150</v>
      </c>
      <c r="C674" s="17">
        <v>3.8491368103670702E-2</v>
      </c>
      <c r="D674" s="17">
        <v>4.0982111706703801E-2</v>
      </c>
      <c r="E674" s="17">
        <v>3.6296846667686698E-2</v>
      </c>
      <c r="F674" s="17"/>
      <c r="G674" s="17">
        <v>5.2863299146482398E-2</v>
      </c>
      <c r="H674" s="17">
        <v>5.67143274524404E-2</v>
      </c>
      <c r="I674" s="17">
        <v>3.6381448226339402E-2</v>
      </c>
      <c r="J674" s="17">
        <v>4.0202314957216399E-2</v>
      </c>
      <c r="K674" s="17">
        <v>2.4513512157751799E-2</v>
      </c>
      <c r="L674" s="17">
        <v>2.8996292178591999E-2</v>
      </c>
      <c r="M674" s="17">
        <v>2.6050014829730302E-2</v>
      </c>
      <c r="N674" s="17">
        <v>3.8103213368886703E-2</v>
      </c>
      <c r="O674" s="17">
        <v>4.33165880718865E-2</v>
      </c>
      <c r="P674" s="17"/>
      <c r="Q674" s="17">
        <v>3.8198653120231199E-2</v>
      </c>
      <c r="R674" s="17">
        <v>2.7985029810329302E-2</v>
      </c>
      <c r="S674" s="17">
        <v>3.5845035797506801E-2</v>
      </c>
      <c r="T674" s="17">
        <v>3.7913651880854299E-2</v>
      </c>
      <c r="U674" s="17"/>
      <c r="V674" s="17">
        <v>5.4906974532178097E-2</v>
      </c>
      <c r="W674" s="17">
        <v>2.92009328169387E-2</v>
      </c>
      <c r="X674" s="17">
        <v>2.7385660126746699E-2</v>
      </c>
      <c r="Y674" s="17">
        <v>4.7103960650429703E-2</v>
      </c>
      <c r="Z674" s="17">
        <v>3.15759441985747E-2</v>
      </c>
      <c r="AA674" s="17">
        <v>5.2130726695141003E-2</v>
      </c>
      <c r="AB674" s="17">
        <v>2.4448439118043098E-2</v>
      </c>
      <c r="AC674" s="17">
        <v>7.0458000851245997E-2</v>
      </c>
      <c r="AD674" s="17">
        <v>2.4809909744080798E-2</v>
      </c>
      <c r="AE674" s="17"/>
      <c r="AF674" s="17">
        <v>4.8641372730253499E-2</v>
      </c>
      <c r="AG674" s="17">
        <v>4.2850105427147497E-2</v>
      </c>
      <c r="AH674" s="17">
        <v>2.9024002855665101E-2</v>
      </c>
      <c r="AI674" s="17">
        <v>2.9293591035716798E-2</v>
      </c>
      <c r="AJ674" s="17">
        <v>2.5629549676973899E-2</v>
      </c>
      <c r="AK674" s="17">
        <v>4.0949776036983701E-2</v>
      </c>
      <c r="AL674" s="17"/>
      <c r="AM674" s="17">
        <v>7.7477912191885101E-2</v>
      </c>
      <c r="AN674" s="17">
        <v>7.1920130096994495E-2</v>
      </c>
      <c r="AO674" s="17">
        <v>7.0335727403393306E-2</v>
      </c>
      <c r="AP674" s="17">
        <v>6.4483667429889799E-2</v>
      </c>
      <c r="AQ674" s="17">
        <v>1.11634845087929E-2</v>
      </c>
      <c r="AR674" s="17">
        <v>1.9760329101000399E-2</v>
      </c>
      <c r="AS674" s="17">
        <v>3.1852386113760102E-2</v>
      </c>
      <c r="AT674" s="17">
        <v>2.34058209512116E-2</v>
      </c>
      <c r="AU674" s="17">
        <v>1.0069653879005601E-2</v>
      </c>
      <c r="AV674" s="17">
        <v>1.89839012862245E-2</v>
      </c>
      <c r="AW674" s="17">
        <v>2.6968948433114801E-2</v>
      </c>
      <c r="AX674" s="17">
        <v>5.4953512410937398E-2</v>
      </c>
      <c r="AY674" s="17">
        <v>0</v>
      </c>
      <c r="AZ674" s="17">
        <v>3.35212767523516E-2</v>
      </c>
      <c r="BA674" s="17">
        <v>4.4848385987872101E-2</v>
      </c>
      <c r="BB674" s="17">
        <v>1.4750806909453001E-2</v>
      </c>
      <c r="BC674" s="17"/>
      <c r="BD674" s="17">
        <v>3.02942235262104E-2</v>
      </c>
      <c r="BE674" s="17">
        <v>4.2365499189849297E-2</v>
      </c>
      <c r="BF674" s="17">
        <v>4.08984187262686E-2</v>
      </c>
      <c r="BG674" s="17"/>
      <c r="BH674" s="17">
        <v>3.0512667122462599E-2</v>
      </c>
      <c r="BI674" s="17">
        <v>3.5887289982749503E-2</v>
      </c>
      <c r="BJ674" s="17">
        <v>5.1012321983675201E-3</v>
      </c>
      <c r="BK674" s="17"/>
      <c r="BL674" s="17">
        <v>3.4125764035763402E-2</v>
      </c>
      <c r="BM674" s="17">
        <v>2.1644736436680599E-2</v>
      </c>
      <c r="BN674" s="17">
        <v>9.3096008273680902E-3</v>
      </c>
      <c r="BO674" s="17"/>
      <c r="BP674" s="17">
        <v>2.91521733952727E-2</v>
      </c>
      <c r="BQ674" s="17">
        <v>4.3606597866976599E-2</v>
      </c>
      <c r="BR674" s="17"/>
      <c r="BS674" s="17">
        <v>1.8884740636034202E-2</v>
      </c>
      <c r="BT674" s="17">
        <v>1.30515034995911E-2</v>
      </c>
      <c r="BU674" s="17">
        <v>2.6494349431227401E-2</v>
      </c>
      <c r="BV674" s="17">
        <v>4.0410915749449598E-2</v>
      </c>
      <c r="BW674" s="17"/>
      <c r="BX674" s="17">
        <v>2.0475342176340401E-2</v>
      </c>
      <c r="BY674" s="17">
        <v>3.6670850658554299E-2</v>
      </c>
      <c r="BZ674" s="17">
        <v>4.0388059917938098E-2</v>
      </c>
      <c r="CA674" s="17"/>
      <c r="CB674" s="17">
        <v>3.1231402569367002E-3</v>
      </c>
      <c r="CC674" s="17">
        <v>1.52787332765688E-2</v>
      </c>
      <c r="CD674" s="17">
        <v>4.7775297277671602E-2</v>
      </c>
      <c r="CE674" s="17">
        <v>2.81399757823152E-2</v>
      </c>
      <c r="CF674" s="17">
        <v>2.9615388062185999E-2</v>
      </c>
      <c r="CG674" s="17">
        <v>0.113891729800567</v>
      </c>
      <c r="CH674" s="17"/>
      <c r="CI674" s="17">
        <v>6.3079212336557097E-2</v>
      </c>
      <c r="CJ674" s="17">
        <v>1.43615045855333E-2</v>
      </c>
      <c r="CK674" s="17">
        <v>0.13146424471822901</v>
      </c>
      <c r="CL674" s="17">
        <v>2.2460007882603501E-2</v>
      </c>
    </row>
    <row r="675" spans="2:90" x14ac:dyDescent="0.35"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</row>
    <row r="676" spans="2:90" x14ac:dyDescent="0.35">
      <c r="B676" s="6" t="s">
        <v>393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</row>
    <row r="677" spans="2:90" x14ac:dyDescent="0.35">
      <c r="B677" s="24" t="s">
        <v>130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</row>
    <row r="678" spans="2:90" x14ac:dyDescent="0.35">
      <c r="B678" t="s">
        <v>389</v>
      </c>
      <c r="C678" s="17">
        <v>0.213095925603867</v>
      </c>
      <c r="D678" s="17">
        <v>0.208843658928622</v>
      </c>
      <c r="E678" s="17">
        <v>0.21913987065801399</v>
      </c>
      <c r="F678" s="17"/>
      <c r="G678" s="17">
        <v>0.209876908672226</v>
      </c>
      <c r="H678" s="17">
        <v>0.22168022190506001</v>
      </c>
      <c r="I678" s="17">
        <v>0.20279032698905</v>
      </c>
      <c r="J678" s="17">
        <v>0.16927934854597301</v>
      </c>
      <c r="K678" s="17">
        <v>0.19628523696584299</v>
      </c>
      <c r="L678" s="17">
        <v>0.186510724137569</v>
      </c>
      <c r="M678" s="17">
        <v>0.26757603708211097</v>
      </c>
      <c r="N678" s="17">
        <v>0.21166646266963601</v>
      </c>
      <c r="O678" s="17">
        <v>0.24576677931455301</v>
      </c>
      <c r="P678" s="17"/>
      <c r="Q678" s="17">
        <v>0.22814505944722399</v>
      </c>
      <c r="R678" s="17">
        <v>0.23472253355787201</v>
      </c>
      <c r="S678" s="17">
        <v>0.202709465688234</v>
      </c>
      <c r="T678" s="17">
        <v>0.21335106263687101</v>
      </c>
      <c r="U678" s="17"/>
      <c r="V678" s="17">
        <v>0.241327482001129</v>
      </c>
      <c r="W678" s="17">
        <v>0.19368150635023301</v>
      </c>
      <c r="X678" s="17">
        <v>0.160045535933109</v>
      </c>
      <c r="Y678" s="17">
        <v>0.19425752653999001</v>
      </c>
      <c r="Z678" s="17">
        <v>0.215640923690196</v>
      </c>
      <c r="AA678" s="17">
        <v>0.25069100078108197</v>
      </c>
      <c r="AB678" s="17">
        <v>0.21039994124113301</v>
      </c>
      <c r="AC678" s="17">
        <v>0.23969449916386901</v>
      </c>
      <c r="AD678" s="17">
        <v>0.215834020481244</v>
      </c>
      <c r="AE678" s="17"/>
      <c r="AF678" s="17">
        <v>0.187465820094674</v>
      </c>
      <c r="AG678" s="17">
        <v>0.220419419506834</v>
      </c>
      <c r="AH678" s="17">
        <v>0.18444539938404</v>
      </c>
      <c r="AI678" s="17">
        <v>0.20182674215278301</v>
      </c>
      <c r="AJ678" s="17">
        <v>0.20743766659023</v>
      </c>
      <c r="AK678" s="17">
        <v>0.23988671481847401</v>
      </c>
      <c r="AL678" s="17"/>
      <c r="AM678" s="17">
        <v>0.190436244354412</v>
      </c>
      <c r="AN678" s="17">
        <v>0.148509825588341</v>
      </c>
      <c r="AO678" s="17">
        <v>0.15636726681136601</v>
      </c>
      <c r="AP678" s="17">
        <v>0.164235395051192</v>
      </c>
      <c r="AQ678" s="17">
        <v>0.16154169235379101</v>
      </c>
      <c r="AR678" s="17">
        <v>0.18908789869314499</v>
      </c>
      <c r="AS678" s="17">
        <v>0.229688095600528</v>
      </c>
      <c r="AT678" s="17">
        <v>0.184160365847677</v>
      </c>
      <c r="AU678" s="17">
        <v>0.250341869642079</v>
      </c>
      <c r="AV678" s="17">
        <v>0.24274432371476801</v>
      </c>
      <c r="AW678" s="17">
        <v>0.24716330177259199</v>
      </c>
      <c r="AX678" s="17">
        <v>0.26259006533414497</v>
      </c>
      <c r="AY678" s="17">
        <v>0.35625985021715201</v>
      </c>
      <c r="AZ678" s="17">
        <v>0.372374032600157</v>
      </c>
      <c r="BA678" s="17">
        <v>0.188991332238575</v>
      </c>
      <c r="BB678" s="17">
        <v>0.34801873800500199</v>
      </c>
      <c r="BC678" s="17"/>
      <c r="BD678" s="17">
        <v>0.23359321706031499</v>
      </c>
      <c r="BE678" s="17">
        <v>0.224684820293437</v>
      </c>
      <c r="BF678" s="17">
        <v>0.19183722527069799</v>
      </c>
      <c r="BG678" s="17"/>
      <c r="BH678" s="17">
        <v>0.209481044724145</v>
      </c>
      <c r="BI678" s="17">
        <v>0.26887014924705399</v>
      </c>
      <c r="BJ678" s="17">
        <v>0.283807816647763</v>
      </c>
      <c r="BK678" s="17"/>
      <c r="BL678" s="17">
        <v>0.22882911857313701</v>
      </c>
      <c r="BM678" s="17">
        <v>0.30102041931635098</v>
      </c>
      <c r="BN678" s="17">
        <v>0.34776479478609801</v>
      </c>
      <c r="BO678" s="17"/>
      <c r="BP678" s="17">
        <v>0.26030160925902401</v>
      </c>
      <c r="BQ678" s="17">
        <v>0.201294057630934</v>
      </c>
      <c r="BR678" s="17"/>
      <c r="BS678" s="17">
        <v>0.44009309002590002</v>
      </c>
      <c r="BT678" s="17">
        <v>0.20094714138134701</v>
      </c>
      <c r="BU678" s="17">
        <v>0.18073118161673701</v>
      </c>
      <c r="BV678" s="17">
        <v>0.17154754927156099</v>
      </c>
      <c r="BW678" s="17"/>
      <c r="BX678" s="17">
        <v>0.27478408811550398</v>
      </c>
      <c r="BY678" s="17">
        <v>0.33655816172098502</v>
      </c>
      <c r="BZ678" s="17">
        <v>0.199397777966975</v>
      </c>
      <c r="CA678" s="17"/>
      <c r="CB678" s="17">
        <v>0.24547769433428501</v>
      </c>
      <c r="CC678" s="17">
        <v>0.311132840113581</v>
      </c>
      <c r="CD678" s="17">
        <v>7.4364163699868605E-2</v>
      </c>
      <c r="CE678" s="17">
        <v>0.16782235215739999</v>
      </c>
      <c r="CF678" s="17">
        <v>0.35003920394086002</v>
      </c>
      <c r="CG678" s="17">
        <v>0.19874625648914601</v>
      </c>
      <c r="CH678" s="17"/>
      <c r="CI678" s="17">
        <v>0.21861177701464199</v>
      </c>
      <c r="CJ678" s="17">
        <v>0.24847447164174299</v>
      </c>
      <c r="CK678" s="17">
        <v>0.110108385325772</v>
      </c>
      <c r="CL678" s="17">
        <v>0.21840482736481601</v>
      </c>
    </row>
    <row r="679" spans="2:90" x14ac:dyDescent="0.35">
      <c r="B679" t="s">
        <v>390</v>
      </c>
      <c r="C679" s="17">
        <v>0.35840481338434099</v>
      </c>
      <c r="D679" s="17">
        <v>0.35605464451476998</v>
      </c>
      <c r="E679" s="17">
        <v>0.35991370785014598</v>
      </c>
      <c r="F679" s="17"/>
      <c r="G679" s="17">
        <v>0.37185512832343298</v>
      </c>
      <c r="H679" s="17">
        <v>0.34145895553265498</v>
      </c>
      <c r="I679" s="17">
        <v>0.33607093064787502</v>
      </c>
      <c r="J679" s="17">
        <v>0.38197511648364302</v>
      </c>
      <c r="K679" s="17">
        <v>0.356673049440417</v>
      </c>
      <c r="L679" s="17">
        <v>0.36404384610051199</v>
      </c>
      <c r="M679" s="17">
        <v>0.36850204618371701</v>
      </c>
      <c r="N679" s="17">
        <v>0.35638186439700997</v>
      </c>
      <c r="O679" s="17">
        <v>0.34852761418782402</v>
      </c>
      <c r="P679" s="17"/>
      <c r="Q679" s="17">
        <v>0.38742326260172499</v>
      </c>
      <c r="R679" s="17">
        <v>0.37242411806581899</v>
      </c>
      <c r="S679" s="17">
        <v>0.36756936166747001</v>
      </c>
      <c r="T679" s="17">
        <v>0.35477772232149801</v>
      </c>
      <c r="U679" s="17"/>
      <c r="V679" s="17">
        <v>0.36242849567485802</v>
      </c>
      <c r="W679" s="17">
        <v>0.37401821311966099</v>
      </c>
      <c r="X679" s="17">
        <v>0.38554902645598199</v>
      </c>
      <c r="Y679" s="17">
        <v>0.34311831844850099</v>
      </c>
      <c r="Z679" s="17">
        <v>0.33930856906392898</v>
      </c>
      <c r="AA679" s="17">
        <v>0.33640918344385101</v>
      </c>
      <c r="AB679" s="17">
        <v>0.36238318948025799</v>
      </c>
      <c r="AC679" s="17">
        <v>0.33590032020828597</v>
      </c>
      <c r="AD679" s="17">
        <v>0.36203734901246698</v>
      </c>
      <c r="AE679" s="17"/>
      <c r="AF679" s="17">
        <v>0.35282902852331299</v>
      </c>
      <c r="AG679" s="17">
        <v>0.34271265610724799</v>
      </c>
      <c r="AH679" s="17">
        <v>0.36656186863644502</v>
      </c>
      <c r="AI679" s="17">
        <v>0.29856200985882603</v>
      </c>
      <c r="AJ679" s="17">
        <v>0.33946435157757998</v>
      </c>
      <c r="AK679" s="17">
        <v>0.38892431893384</v>
      </c>
      <c r="AL679" s="17"/>
      <c r="AM679" s="17">
        <v>0.37049242598188797</v>
      </c>
      <c r="AN679" s="17">
        <v>0.32157957515205599</v>
      </c>
      <c r="AO679" s="17">
        <v>0.35470329374725101</v>
      </c>
      <c r="AP679" s="17">
        <v>0.31700407254957302</v>
      </c>
      <c r="AQ679" s="17">
        <v>0.39907681731380201</v>
      </c>
      <c r="AR679" s="17">
        <v>0.40012622524457703</v>
      </c>
      <c r="AS679" s="17">
        <v>0.334960808739802</v>
      </c>
      <c r="AT679" s="17">
        <v>0.41781938188773698</v>
      </c>
      <c r="AU679" s="17">
        <v>0.33630864838657099</v>
      </c>
      <c r="AV679" s="17">
        <v>0.31969330148603098</v>
      </c>
      <c r="AW679" s="17">
        <v>0.41722390156267603</v>
      </c>
      <c r="AX679" s="17">
        <v>0.371276658627953</v>
      </c>
      <c r="AY679" s="17">
        <v>0.34475652446666299</v>
      </c>
      <c r="AZ679" s="17">
        <v>0.35706891183897499</v>
      </c>
      <c r="BA679" s="17">
        <v>0.40146178167282398</v>
      </c>
      <c r="BB679" s="17">
        <v>0.364735212395637</v>
      </c>
      <c r="BC679" s="17"/>
      <c r="BD679" s="17">
        <v>0.40900780944944798</v>
      </c>
      <c r="BE679" s="17">
        <v>0.35263349831438701</v>
      </c>
      <c r="BF679" s="17">
        <v>0.32414448792410899</v>
      </c>
      <c r="BG679" s="17"/>
      <c r="BH679" s="17">
        <v>0.358271394767322</v>
      </c>
      <c r="BI679" s="17">
        <v>0.41347876563230102</v>
      </c>
      <c r="BJ679" s="17">
        <v>0.37864040625584899</v>
      </c>
      <c r="BK679" s="17"/>
      <c r="BL679" s="17">
        <v>0.44706492591352998</v>
      </c>
      <c r="BM679" s="17">
        <v>0.41105425224973502</v>
      </c>
      <c r="BN679" s="17">
        <v>0.37608137585614998</v>
      </c>
      <c r="BO679" s="17"/>
      <c r="BP679" s="17">
        <v>0.36920531149146302</v>
      </c>
      <c r="BQ679" s="17">
        <v>0.33490446053528999</v>
      </c>
      <c r="BR679" s="17"/>
      <c r="BS679" s="17">
        <v>0.36974601993497502</v>
      </c>
      <c r="BT679" s="17">
        <v>0.44925540535848801</v>
      </c>
      <c r="BU679" s="17">
        <v>0.42647489252001097</v>
      </c>
      <c r="BV679" s="17">
        <v>0.27588313960724298</v>
      </c>
      <c r="BW679" s="17"/>
      <c r="BX679" s="17">
        <v>0.37772223406463201</v>
      </c>
      <c r="BY679" s="17">
        <v>0.354427748353705</v>
      </c>
      <c r="BZ679" s="17">
        <v>0.35673545769835202</v>
      </c>
      <c r="CA679" s="17"/>
      <c r="CB679" s="17">
        <v>0.38787237936107499</v>
      </c>
      <c r="CC679" s="17">
        <v>0.32468672846462898</v>
      </c>
      <c r="CD679" s="17">
        <v>0.24744025408678599</v>
      </c>
      <c r="CE679" s="17">
        <v>0.40356504395263398</v>
      </c>
      <c r="CF679" s="17">
        <v>0.44293431015232398</v>
      </c>
      <c r="CG679" s="17">
        <v>0.40493810811505299</v>
      </c>
      <c r="CH679" s="17"/>
      <c r="CI679" s="17">
        <v>0.34130480478740399</v>
      </c>
      <c r="CJ679" s="17">
        <v>0.35509380024157</v>
      </c>
      <c r="CK679" s="17">
        <v>0.36725987563346502</v>
      </c>
      <c r="CL679" s="17">
        <v>0.36183703961799402</v>
      </c>
    </row>
    <row r="680" spans="2:90" x14ac:dyDescent="0.35">
      <c r="B680" t="s">
        <v>391</v>
      </c>
      <c r="C680" s="17">
        <v>0.23823295670601999</v>
      </c>
      <c r="D680" s="17">
        <v>0.23395505918165499</v>
      </c>
      <c r="E680" s="17">
        <v>0.241868388749301</v>
      </c>
      <c r="F680" s="17"/>
      <c r="G680" s="17">
        <v>0.20746167074289401</v>
      </c>
      <c r="H680" s="17">
        <v>0.219972341169306</v>
      </c>
      <c r="I680" s="17">
        <v>0.26881959269844502</v>
      </c>
      <c r="J680" s="17">
        <v>0.26972928397041601</v>
      </c>
      <c r="K680" s="17">
        <v>0.27795691216979501</v>
      </c>
      <c r="L680" s="17">
        <v>0.23892505990221199</v>
      </c>
      <c r="M680" s="17">
        <v>0.191979340408958</v>
      </c>
      <c r="N680" s="17">
        <v>0.236050234270584</v>
      </c>
      <c r="O680" s="17">
        <v>0.23732810396832801</v>
      </c>
      <c r="P680" s="17"/>
      <c r="Q680" s="17">
        <v>0.211067732421367</v>
      </c>
      <c r="R680" s="17">
        <v>0.223683357031186</v>
      </c>
      <c r="S680" s="17">
        <v>0.26814444165798701</v>
      </c>
      <c r="T680" s="17">
        <v>0.23879615962981701</v>
      </c>
      <c r="U680" s="17"/>
      <c r="V680" s="17">
        <v>0.22754633815493899</v>
      </c>
      <c r="W680" s="17">
        <v>0.25070563831195602</v>
      </c>
      <c r="X680" s="17">
        <v>0.27601673353571698</v>
      </c>
      <c r="Y680" s="17">
        <v>0.23770469927114299</v>
      </c>
      <c r="Z680" s="17">
        <v>0.22964831459044399</v>
      </c>
      <c r="AA680" s="17">
        <v>0.21564788448757599</v>
      </c>
      <c r="AB680" s="17">
        <v>0.230957461454114</v>
      </c>
      <c r="AC680" s="17">
        <v>0.225934842566751</v>
      </c>
      <c r="AD680" s="17">
        <v>0.243002835381255</v>
      </c>
      <c r="AE680" s="17"/>
      <c r="AF680" s="17">
        <v>0.226511110278035</v>
      </c>
      <c r="AG680" s="17">
        <v>0.26211045811299999</v>
      </c>
      <c r="AH680" s="17">
        <v>0.25941802858212998</v>
      </c>
      <c r="AI680" s="17">
        <v>0.180429470523219</v>
      </c>
      <c r="AJ680" s="17">
        <v>0.27499460120747599</v>
      </c>
      <c r="AK680" s="17">
        <v>0.213073802582327</v>
      </c>
      <c r="AL680" s="17"/>
      <c r="AM680" s="17">
        <v>0.17298633376235101</v>
      </c>
      <c r="AN680" s="17">
        <v>0.21530369262424701</v>
      </c>
      <c r="AO680" s="17">
        <v>0.22795304195029401</v>
      </c>
      <c r="AP680" s="17">
        <v>0.320745877857749</v>
      </c>
      <c r="AQ680" s="17">
        <v>0.29806378775886</v>
      </c>
      <c r="AR680" s="17">
        <v>0.24782553137919799</v>
      </c>
      <c r="AS680" s="17">
        <v>0.29380482764348098</v>
      </c>
      <c r="AT680" s="17">
        <v>0.238680021154074</v>
      </c>
      <c r="AU680" s="17">
        <v>0.25432225801313302</v>
      </c>
      <c r="AV680" s="17">
        <v>0.28871737263817399</v>
      </c>
      <c r="AW680" s="17">
        <v>0.16209190202524401</v>
      </c>
      <c r="AX680" s="17">
        <v>0.17909287546619099</v>
      </c>
      <c r="AY680" s="17">
        <v>0.17921479504613499</v>
      </c>
      <c r="AZ680" s="17">
        <v>0.16512530120614699</v>
      </c>
      <c r="BA680" s="17">
        <v>0.215836732192174</v>
      </c>
      <c r="BB680" s="17">
        <v>0.192550977834961</v>
      </c>
      <c r="BC680" s="17"/>
      <c r="BD680" s="17">
        <v>0.225683225485902</v>
      </c>
      <c r="BE680" s="17">
        <v>0.22438682581802</v>
      </c>
      <c r="BF680" s="17">
        <v>0.26166615530701398</v>
      </c>
      <c r="BG680" s="17"/>
      <c r="BH680" s="17">
        <v>0.245847290657082</v>
      </c>
      <c r="BI680" s="17">
        <v>0.206656544021904</v>
      </c>
      <c r="BJ680" s="17">
        <v>0.23415893621345199</v>
      </c>
      <c r="BK680" s="17"/>
      <c r="BL680" s="17">
        <v>0.26347873383996301</v>
      </c>
      <c r="BM680" s="17">
        <v>0.183511566010303</v>
      </c>
      <c r="BN680" s="17">
        <v>0.20605470476653701</v>
      </c>
      <c r="BO680" s="17"/>
      <c r="BP680" s="17">
        <v>0.207081128697401</v>
      </c>
      <c r="BQ680" s="17">
        <v>0.24715396733933001</v>
      </c>
      <c r="BR680" s="17"/>
      <c r="BS680" s="17">
        <v>0.13777642131801399</v>
      </c>
      <c r="BT680" s="17">
        <v>0.23784576786730499</v>
      </c>
      <c r="BU680" s="17">
        <v>0.27567691902567798</v>
      </c>
      <c r="BV680" s="17">
        <v>0.25079080664289399</v>
      </c>
      <c r="BW680" s="17"/>
      <c r="BX680" s="17">
        <v>0.25005967265969897</v>
      </c>
      <c r="BY680" s="17">
        <v>0.16838119709728699</v>
      </c>
      <c r="BZ680" s="17">
        <v>0.241353715300062</v>
      </c>
      <c r="CA680" s="17"/>
      <c r="CB680" s="17">
        <v>0.25189604069888499</v>
      </c>
      <c r="CC680" s="17">
        <v>0.22624697811384101</v>
      </c>
      <c r="CD680" s="17">
        <v>0.29076930679777901</v>
      </c>
      <c r="CE680" s="17">
        <v>0.260125293244995</v>
      </c>
      <c r="CF680" s="17">
        <v>0.13524549019523199</v>
      </c>
      <c r="CG680" s="17">
        <v>0.219985499067956</v>
      </c>
      <c r="CH680" s="17"/>
      <c r="CI680" s="17">
        <v>0.24651608363522401</v>
      </c>
      <c r="CJ680" s="17">
        <v>0.21748610153768699</v>
      </c>
      <c r="CK680" s="17">
        <v>0.24571067398235599</v>
      </c>
      <c r="CL680" s="17">
        <v>0.24662045271368799</v>
      </c>
    </row>
    <row r="681" spans="2:90" x14ac:dyDescent="0.35">
      <c r="B681" t="s">
        <v>392</v>
      </c>
      <c r="C681" s="17">
        <v>0.135013259348498</v>
      </c>
      <c r="D681" s="17">
        <v>0.152066170007671</v>
      </c>
      <c r="E681" s="17">
        <v>0.11768213117453</v>
      </c>
      <c r="F681" s="17"/>
      <c r="G681" s="17">
        <v>0.13305821278029301</v>
      </c>
      <c r="H681" s="17">
        <v>0.14595960265081301</v>
      </c>
      <c r="I681" s="17">
        <v>0.14127573238125599</v>
      </c>
      <c r="J681" s="17">
        <v>0.14023016012529699</v>
      </c>
      <c r="K681" s="17">
        <v>0.118440112324657</v>
      </c>
      <c r="L681" s="17">
        <v>0.16040298436147701</v>
      </c>
      <c r="M681" s="17">
        <v>0.128996097879196</v>
      </c>
      <c r="N681" s="17">
        <v>0.124889618752584</v>
      </c>
      <c r="O681" s="17">
        <v>0.12355507017566</v>
      </c>
      <c r="P681" s="17"/>
      <c r="Q681" s="17">
        <v>0.111645078704757</v>
      </c>
      <c r="R681" s="17">
        <v>0.123197215681597</v>
      </c>
      <c r="S681" s="17">
        <v>0.10898174114970299</v>
      </c>
      <c r="T681" s="17">
        <v>0.13919899387198501</v>
      </c>
      <c r="U681" s="17"/>
      <c r="V681" s="17">
        <v>0.11526485994241401</v>
      </c>
      <c r="W681" s="17">
        <v>0.13608943857973299</v>
      </c>
      <c r="X681" s="17">
        <v>0.138073866149973</v>
      </c>
      <c r="Y681" s="17">
        <v>0.138580493163631</v>
      </c>
      <c r="Z681" s="17">
        <v>0.17725949760031001</v>
      </c>
      <c r="AA681" s="17">
        <v>0.14388936221565199</v>
      </c>
      <c r="AB681" s="17">
        <v>0.131627081160965</v>
      </c>
      <c r="AC681" s="17">
        <v>0.110852495782458</v>
      </c>
      <c r="AD681" s="17">
        <v>0.127649615002041</v>
      </c>
      <c r="AE681" s="17"/>
      <c r="AF681" s="17">
        <v>0.17339081544222701</v>
      </c>
      <c r="AG681" s="17">
        <v>0.116328843059716</v>
      </c>
      <c r="AH681" s="17">
        <v>0.124751950732406</v>
      </c>
      <c r="AI681" s="17">
        <v>0.27790258236275101</v>
      </c>
      <c r="AJ681" s="17">
        <v>0.126884020332338</v>
      </c>
      <c r="AK681" s="17">
        <v>0.105800912900854</v>
      </c>
      <c r="AL681" s="17"/>
      <c r="AM681" s="17">
        <v>0.167467103045712</v>
      </c>
      <c r="AN681" s="17">
        <v>0.2237104012941</v>
      </c>
      <c r="AO681" s="17">
        <v>0.17951886383152499</v>
      </c>
      <c r="AP681" s="17">
        <v>0.12857049055004399</v>
      </c>
      <c r="AQ681" s="17">
        <v>0.11301184730224501</v>
      </c>
      <c r="AR681" s="17">
        <v>0.12225444788369599</v>
      </c>
      <c r="AS681" s="17">
        <v>0.107529235359427</v>
      </c>
      <c r="AT681" s="17">
        <v>0.12995501256078501</v>
      </c>
      <c r="AU681" s="17">
        <v>0.12596490488342801</v>
      </c>
      <c r="AV681" s="17">
        <v>0.106162884630052</v>
      </c>
      <c r="AW681" s="17">
        <v>0.14217695166163499</v>
      </c>
      <c r="AX681" s="17">
        <v>0.12979795037493</v>
      </c>
      <c r="AY681" s="17">
        <v>0.107117250539683</v>
      </c>
      <c r="AZ681" s="17">
        <v>7.6185457713933202E-2</v>
      </c>
      <c r="BA681" s="17">
        <v>0.121262417645813</v>
      </c>
      <c r="BB681" s="17">
        <v>7.34745624009258E-2</v>
      </c>
      <c r="BC681" s="17"/>
      <c r="BD681" s="17">
        <v>9.0466765226027507E-2</v>
      </c>
      <c r="BE681" s="17">
        <v>0.13494527929663</v>
      </c>
      <c r="BF681" s="17">
        <v>0.169502788612507</v>
      </c>
      <c r="BG681" s="17"/>
      <c r="BH681" s="17">
        <v>0.13997915412230399</v>
      </c>
      <c r="BI681" s="17">
        <v>7.1828497101796604E-2</v>
      </c>
      <c r="BJ681" s="17">
        <v>8.6807625045038694E-2</v>
      </c>
      <c r="BK681" s="17"/>
      <c r="BL681" s="17">
        <v>4.0794693697678998E-2</v>
      </c>
      <c r="BM681" s="17">
        <v>7.3513561938659905E-2</v>
      </c>
      <c r="BN681" s="17">
        <v>4.4065438919947797E-2</v>
      </c>
      <c r="BO681" s="17"/>
      <c r="BP681" s="17">
        <v>0.11628196532204001</v>
      </c>
      <c r="BQ681" s="17">
        <v>0.15417289226887099</v>
      </c>
      <c r="BR681" s="17"/>
      <c r="BS681" s="17">
        <v>3.6718071421865901E-2</v>
      </c>
      <c r="BT681" s="17">
        <v>7.0694617085420297E-2</v>
      </c>
      <c r="BU681" s="17">
        <v>7.8678084375481197E-2</v>
      </c>
      <c r="BV681" s="17">
        <v>0.2429554584626</v>
      </c>
      <c r="BW681" s="17"/>
      <c r="BX681" s="17">
        <v>6.3604667283700303E-2</v>
      </c>
      <c r="BY681" s="17">
        <v>7.33977015368526E-2</v>
      </c>
      <c r="BZ681" s="17">
        <v>0.14587389664626901</v>
      </c>
      <c r="CA681" s="17"/>
      <c r="CB681" s="17">
        <v>8.3495800750921001E-2</v>
      </c>
      <c r="CC681" s="17">
        <v>0.107603909150236</v>
      </c>
      <c r="CD681" s="17">
        <v>0.30902096478221802</v>
      </c>
      <c r="CE681" s="17">
        <v>0.126151902651681</v>
      </c>
      <c r="CF681" s="17">
        <v>2.8115679539010601E-2</v>
      </c>
      <c r="CG681" s="17">
        <v>7.2747763334853194E-2</v>
      </c>
      <c r="CH681" s="17"/>
      <c r="CI681" s="17">
        <v>0.135032613178556</v>
      </c>
      <c r="CJ681" s="17">
        <v>0.14661742032077699</v>
      </c>
      <c r="CK681" s="17">
        <v>0.137584862786718</v>
      </c>
      <c r="CL681" s="17">
        <v>0.12748049617197499</v>
      </c>
    </row>
    <row r="682" spans="2:90" x14ac:dyDescent="0.35">
      <c r="B682" t="s">
        <v>150</v>
      </c>
      <c r="C682" s="17">
        <v>5.5253044957274698E-2</v>
      </c>
      <c r="D682" s="17">
        <v>4.9080467367281701E-2</v>
      </c>
      <c r="E682" s="17">
        <v>6.1395901568009302E-2</v>
      </c>
      <c r="F682" s="17"/>
      <c r="G682" s="17">
        <v>7.7748079481154794E-2</v>
      </c>
      <c r="H682" s="17">
        <v>7.0928878742165594E-2</v>
      </c>
      <c r="I682" s="17">
        <v>5.1043417283374699E-2</v>
      </c>
      <c r="J682" s="17">
        <v>3.87860908746714E-2</v>
      </c>
      <c r="K682" s="17">
        <v>5.0644689099288397E-2</v>
      </c>
      <c r="L682" s="17">
        <v>5.0117385498230603E-2</v>
      </c>
      <c r="M682" s="17">
        <v>4.2946478446016602E-2</v>
      </c>
      <c r="N682" s="17">
        <v>7.1011819910185403E-2</v>
      </c>
      <c r="O682" s="17">
        <v>4.4822432353635103E-2</v>
      </c>
      <c r="P682" s="17"/>
      <c r="Q682" s="17">
        <v>6.1718866824927901E-2</v>
      </c>
      <c r="R682" s="17">
        <v>4.5972775663524999E-2</v>
      </c>
      <c r="S682" s="17">
        <v>5.2594989836605599E-2</v>
      </c>
      <c r="T682" s="17">
        <v>5.3876061539829802E-2</v>
      </c>
      <c r="U682" s="17"/>
      <c r="V682" s="17">
        <v>5.3432824226660403E-2</v>
      </c>
      <c r="W682" s="17">
        <v>4.5505203638416897E-2</v>
      </c>
      <c r="X682" s="17">
        <v>4.0314837925218602E-2</v>
      </c>
      <c r="Y682" s="17">
        <v>8.6338962576734193E-2</v>
      </c>
      <c r="Z682" s="17">
        <v>3.8142695055121897E-2</v>
      </c>
      <c r="AA682" s="17">
        <v>5.3362569071838797E-2</v>
      </c>
      <c r="AB682" s="17">
        <v>6.4632326663530901E-2</v>
      </c>
      <c r="AC682" s="17">
        <v>8.7617842278636601E-2</v>
      </c>
      <c r="AD682" s="17">
        <v>5.1476180122992397E-2</v>
      </c>
      <c r="AE682" s="17"/>
      <c r="AF682" s="17">
        <v>5.9803225661750302E-2</v>
      </c>
      <c r="AG682" s="17">
        <v>5.84286232132019E-2</v>
      </c>
      <c r="AH682" s="17">
        <v>6.4822752664978306E-2</v>
      </c>
      <c r="AI682" s="17">
        <v>4.1279195102421298E-2</v>
      </c>
      <c r="AJ682" s="17">
        <v>5.1219360292376399E-2</v>
      </c>
      <c r="AK682" s="17">
        <v>5.2314250764504702E-2</v>
      </c>
      <c r="AL682" s="17"/>
      <c r="AM682" s="17">
        <v>9.8617892855635894E-2</v>
      </c>
      <c r="AN682" s="17">
        <v>9.0896505341256303E-2</v>
      </c>
      <c r="AO682" s="17">
        <v>8.1457533659563999E-2</v>
      </c>
      <c r="AP682" s="17">
        <v>6.9444163991441502E-2</v>
      </c>
      <c r="AQ682" s="17">
        <v>2.8305855271301798E-2</v>
      </c>
      <c r="AR682" s="17">
        <v>4.0705896799383898E-2</v>
      </c>
      <c r="AS682" s="17">
        <v>3.40170326567628E-2</v>
      </c>
      <c r="AT682" s="17">
        <v>2.9385218549727199E-2</v>
      </c>
      <c r="AU682" s="17">
        <v>3.30623190747888E-2</v>
      </c>
      <c r="AV682" s="17">
        <v>4.2682117530975401E-2</v>
      </c>
      <c r="AW682" s="17">
        <v>3.1343942977853E-2</v>
      </c>
      <c r="AX682" s="17">
        <v>5.7242450196780502E-2</v>
      </c>
      <c r="AY682" s="17">
        <v>1.2651579730368101E-2</v>
      </c>
      <c r="AZ682" s="17">
        <v>2.92462966407874E-2</v>
      </c>
      <c r="BA682" s="17">
        <v>7.2447736250614E-2</v>
      </c>
      <c r="BB682" s="17">
        <v>2.1220509363473E-2</v>
      </c>
      <c r="BC682" s="17"/>
      <c r="BD682" s="17">
        <v>4.1248982778307401E-2</v>
      </c>
      <c r="BE682" s="17">
        <v>6.3349576277526506E-2</v>
      </c>
      <c r="BF682" s="17">
        <v>5.2849342885673299E-2</v>
      </c>
      <c r="BG682" s="17"/>
      <c r="BH682" s="17">
        <v>4.6421115729146901E-2</v>
      </c>
      <c r="BI682" s="17">
        <v>3.9166043996943498E-2</v>
      </c>
      <c r="BJ682" s="17">
        <v>1.6585215837897498E-2</v>
      </c>
      <c r="BK682" s="17"/>
      <c r="BL682" s="17">
        <v>1.9832527975690399E-2</v>
      </c>
      <c r="BM682" s="17">
        <v>3.09002004849512E-2</v>
      </c>
      <c r="BN682" s="17">
        <v>2.6033685671268E-2</v>
      </c>
      <c r="BO682" s="17"/>
      <c r="BP682" s="17">
        <v>4.7129985230071801E-2</v>
      </c>
      <c r="BQ682" s="17">
        <v>6.2474622225573803E-2</v>
      </c>
      <c r="BR682" s="17"/>
      <c r="BS682" s="17">
        <v>1.5666397299245301E-2</v>
      </c>
      <c r="BT682" s="17">
        <v>4.1257068307439998E-2</v>
      </c>
      <c r="BU682" s="17">
        <v>3.8438922462091997E-2</v>
      </c>
      <c r="BV682" s="17">
        <v>5.8823046015702297E-2</v>
      </c>
      <c r="BW682" s="17"/>
      <c r="BX682" s="17">
        <v>3.3829337876465297E-2</v>
      </c>
      <c r="BY682" s="17">
        <v>6.7235191291170407E-2</v>
      </c>
      <c r="BZ682" s="17">
        <v>5.6639152388341302E-2</v>
      </c>
      <c r="CA682" s="17"/>
      <c r="CB682" s="17">
        <v>3.1258084854834098E-2</v>
      </c>
      <c r="CC682" s="17">
        <v>3.0329544157712301E-2</v>
      </c>
      <c r="CD682" s="17">
        <v>7.8405310633348102E-2</v>
      </c>
      <c r="CE682" s="17">
        <v>4.2335407993289699E-2</v>
      </c>
      <c r="CF682" s="17">
        <v>4.3665316172573097E-2</v>
      </c>
      <c r="CG682" s="17">
        <v>0.103582372992993</v>
      </c>
      <c r="CH682" s="17"/>
      <c r="CI682" s="17">
        <v>5.8534721384174197E-2</v>
      </c>
      <c r="CJ682" s="17">
        <v>3.2328206258223101E-2</v>
      </c>
      <c r="CK682" s="17">
        <v>0.139336202271688</v>
      </c>
      <c r="CL682" s="17">
        <v>4.5657184131526501E-2</v>
      </c>
    </row>
    <row r="683" spans="2:90" x14ac:dyDescent="0.35"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</row>
    <row r="684" spans="2:90" x14ac:dyDescent="0.35">
      <c r="B684" s="6" t="s">
        <v>398</v>
      </c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</row>
    <row r="685" spans="2:90" x14ac:dyDescent="0.35">
      <c r="B685" s="24" t="s">
        <v>130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</row>
    <row r="686" spans="2:90" x14ac:dyDescent="0.35">
      <c r="B686" t="s">
        <v>394</v>
      </c>
      <c r="C686" s="17">
        <v>0.34530246385538998</v>
      </c>
      <c r="D686" s="17">
        <v>0.340640444794723</v>
      </c>
      <c r="E686" s="17">
        <v>0.34625611553063601</v>
      </c>
      <c r="F686" s="17"/>
      <c r="G686" s="17">
        <v>0.28305740410663999</v>
      </c>
      <c r="H686" s="17">
        <v>0.33774560387311198</v>
      </c>
      <c r="I686" s="17">
        <v>0.312526642303665</v>
      </c>
      <c r="J686" s="17">
        <v>0.37648576088927899</v>
      </c>
      <c r="K686" s="17">
        <v>0.36231498338006601</v>
      </c>
      <c r="L686" s="17">
        <v>0.42508082518833901</v>
      </c>
      <c r="M686" s="17">
        <v>0.38765793194894399</v>
      </c>
      <c r="N686" s="17">
        <v>0.30413534626225702</v>
      </c>
      <c r="O686" s="17">
        <v>0.318297277999471</v>
      </c>
      <c r="P686" s="17"/>
      <c r="Q686" s="17">
        <v>0.37950994448123399</v>
      </c>
      <c r="R686" s="17">
        <v>0.39912056753955599</v>
      </c>
      <c r="S686" s="17">
        <v>0.36908414440625897</v>
      </c>
      <c r="T686" s="17">
        <v>0.33916704620273003</v>
      </c>
      <c r="U686" s="17"/>
      <c r="V686" s="17">
        <v>0.35159651364114303</v>
      </c>
      <c r="W686" s="17">
        <v>0.39109669733966401</v>
      </c>
      <c r="X686" s="17">
        <v>0.34637524614628701</v>
      </c>
      <c r="Y686" s="17">
        <v>0.41413429562405701</v>
      </c>
      <c r="Z686" s="17">
        <v>0.27370657593539299</v>
      </c>
      <c r="AA686" s="17">
        <v>0.31332593775560802</v>
      </c>
      <c r="AB686" s="17">
        <v>0.31953707708317403</v>
      </c>
      <c r="AC686" s="17">
        <v>0.26630235191392898</v>
      </c>
      <c r="AD686" s="17">
        <v>0.34872108860209</v>
      </c>
      <c r="AE686" s="17"/>
      <c r="AF686" s="17">
        <v>0.32841362287065801</v>
      </c>
      <c r="AG686" s="17">
        <v>0.32761078248272502</v>
      </c>
      <c r="AH686" s="17">
        <v>0.33808847992829599</v>
      </c>
      <c r="AI686" s="17">
        <v>0.34151820465843402</v>
      </c>
      <c r="AJ686" s="17">
        <v>0.322856809944089</v>
      </c>
      <c r="AK686" s="17">
        <v>0.38244638413562698</v>
      </c>
      <c r="AL686" s="17"/>
      <c r="AM686" s="17">
        <v>0.276832016319428</v>
      </c>
      <c r="AN686" s="17">
        <v>0.30462567529375301</v>
      </c>
      <c r="AO686" s="17">
        <v>0.30872724328384699</v>
      </c>
      <c r="AP686" s="17">
        <v>0.33242994538940601</v>
      </c>
      <c r="AQ686" s="17">
        <v>0.29941466650325399</v>
      </c>
      <c r="AR686" s="17">
        <v>0.27313258495812398</v>
      </c>
      <c r="AS686" s="17">
        <v>0.33784073009863202</v>
      </c>
      <c r="AT686" s="17">
        <v>0.43468293759812499</v>
      </c>
      <c r="AU686" s="17">
        <v>0.40928909707672301</v>
      </c>
      <c r="AV686" s="17">
        <v>0.37280738591189599</v>
      </c>
      <c r="AW686" s="17">
        <v>0.30105198080386297</v>
      </c>
      <c r="AX686" s="17">
        <v>0.37095022746728201</v>
      </c>
      <c r="AY686" s="17">
        <v>0.32727157994217498</v>
      </c>
      <c r="AZ686" s="17">
        <v>0.41078069131501699</v>
      </c>
      <c r="BA686" s="17">
        <v>0.28143463883879399</v>
      </c>
      <c r="BB686" s="17">
        <v>0.45394105843400301</v>
      </c>
      <c r="BC686" s="17"/>
      <c r="BD686" s="17">
        <v>0.390133271682226</v>
      </c>
      <c r="BE686" s="17">
        <v>0.33376962346978101</v>
      </c>
      <c r="BF686" s="17">
        <v>0.31496778180770502</v>
      </c>
      <c r="BG686" s="17"/>
      <c r="BH686" s="17">
        <v>0.35062469278720998</v>
      </c>
      <c r="BI686" s="17">
        <v>0.39499528826425401</v>
      </c>
      <c r="BJ686" s="17">
        <v>0.35102501532258801</v>
      </c>
      <c r="BK686" s="17"/>
      <c r="BL686" s="17">
        <v>0.35996172200079202</v>
      </c>
      <c r="BM686" s="17">
        <v>0.39524137754639399</v>
      </c>
      <c r="BN686" s="17">
        <v>0.416372766873147</v>
      </c>
      <c r="BO686" s="17"/>
      <c r="BP686" s="17">
        <v>0.35822405272403202</v>
      </c>
      <c r="BQ686" s="17">
        <v>0.324538806080297</v>
      </c>
      <c r="BR686" s="17"/>
      <c r="BS686" s="17">
        <v>0.52834734518693305</v>
      </c>
      <c r="BT686" s="17">
        <v>0.39602467828830901</v>
      </c>
      <c r="BU686" s="17">
        <v>0.29740250996570899</v>
      </c>
      <c r="BV686" s="17">
        <v>0.30151434257071802</v>
      </c>
      <c r="BW686" s="17"/>
      <c r="BX686" s="17">
        <v>0.37646125399156499</v>
      </c>
      <c r="BY686" s="17">
        <v>0.38237652021583601</v>
      </c>
      <c r="BZ686" s="17">
        <v>0.33993739679989998</v>
      </c>
      <c r="CA686" s="17"/>
      <c r="CB686" s="17">
        <v>0.43772310345451099</v>
      </c>
      <c r="CC686" s="17">
        <v>0.42095238818567399</v>
      </c>
      <c r="CD686" s="17">
        <v>0.27503757458552203</v>
      </c>
      <c r="CE686" s="17">
        <v>0.328317515132378</v>
      </c>
      <c r="CF686" s="17">
        <v>0.47504070006581101</v>
      </c>
      <c r="CG686" s="17">
        <v>0.15840166254725199</v>
      </c>
      <c r="CH686" s="17"/>
      <c r="CI686" s="17">
        <v>0.23064358581931799</v>
      </c>
      <c r="CJ686" s="17">
        <v>0.49133336329276001</v>
      </c>
      <c r="CK686" s="17">
        <v>0.107825551954686</v>
      </c>
      <c r="CL686" s="17">
        <v>0.34810850841943197</v>
      </c>
    </row>
    <row r="687" spans="2:90" x14ac:dyDescent="0.35">
      <c r="B687" t="s">
        <v>395</v>
      </c>
      <c r="C687" s="17">
        <v>0.42241793905073599</v>
      </c>
      <c r="D687" s="17">
        <v>0.382022845162444</v>
      </c>
      <c r="E687" s="17">
        <v>0.46392281968440702</v>
      </c>
      <c r="F687" s="17"/>
      <c r="G687" s="17">
        <v>0.50709755218863095</v>
      </c>
      <c r="H687" s="17">
        <v>0.48836178007964198</v>
      </c>
      <c r="I687" s="17">
        <v>0.41915718993947598</v>
      </c>
      <c r="J687" s="17">
        <v>0.370981496670997</v>
      </c>
      <c r="K687" s="17">
        <v>0.39566441268657798</v>
      </c>
      <c r="L687" s="17">
        <v>0.36164374761467999</v>
      </c>
      <c r="M687" s="17">
        <v>0.42772548512299702</v>
      </c>
      <c r="N687" s="17">
        <v>0.44195159232290498</v>
      </c>
      <c r="O687" s="17">
        <v>0.39328546199523001</v>
      </c>
      <c r="P687" s="17"/>
      <c r="Q687" s="17">
        <v>0.38027917292466901</v>
      </c>
      <c r="R687" s="17">
        <v>0.33525228234322102</v>
      </c>
      <c r="S687" s="17">
        <v>0.34849349209470798</v>
      </c>
      <c r="T687" s="17">
        <v>0.43563041293357602</v>
      </c>
      <c r="U687" s="17"/>
      <c r="V687" s="17">
        <v>0.37874492379693198</v>
      </c>
      <c r="W687" s="17">
        <v>0.42849476219097599</v>
      </c>
      <c r="X687" s="17">
        <v>0.42301173867133401</v>
      </c>
      <c r="Y687" s="17">
        <v>0.36866999993433103</v>
      </c>
      <c r="Z687" s="17">
        <v>0.48488216365291498</v>
      </c>
      <c r="AA687" s="17">
        <v>0.41971361717596201</v>
      </c>
      <c r="AB687" s="17">
        <v>0.468108096835126</v>
      </c>
      <c r="AC687" s="17">
        <v>0.46824905752607998</v>
      </c>
      <c r="AD687" s="17">
        <v>0.42119597877982001</v>
      </c>
      <c r="AE687" s="17"/>
      <c r="AF687" s="17">
        <v>0.39939599888593103</v>
      </c>
      <c r="AG687" s="17">
        <v>0.42528619150840702</v>
      </c>
      <c r="AH687" s="17">
        <v>0.46634375335349398</v>
      </c>
      <c r="AI687" s="17">
        <v>0.50102587808608201</v>
      </c>
      <c r="AJ687" s="17">
        <v>0.46738376421500399</v>
      </c>
      <c r="AK687" s="17">
        <v>0.38683875488525399</v>
      </c>
      <c r="AL687" s="17"/>
      <c r="AM687" s="17">
        <v>0.30019730769432301</v>
      </c>
      <c r="AN687" s="17">
        <v>0.32998959913196801</v>
      </c>
      <c r="AO687" s="17">
        <v>0.38522776913008799</v>
      </c>
      <c r="AP687" s="17">
        <v>0.36680949503902899</v>
      </c>
      <c r="AQ687" s="17">
        <v>0.42766503352983398</v>
      </c>
      <c r="AR687" s="17">
        <v>0.48207965636216099</v>
      </c>
      <c r="AS687" s="17">
        <v>0.41866306605055198</v>
      </c>
      <c r="AT687" s="17">
        <v>0.368299851293453</v>
      </c>
      <c r="AU687" s="17">
        <v>0.45848454101717601</v>
      </c>
      <c r="AV687" s="17">
        <v>0.41822528241122398</v>
      </c>
      <c r="AW687" s="17">
        <v>0.52095029684138605</v>
      </c>
      <c r="AX687" s="17">
        <v>0.43460175586420002</v>
      </c>
      <c r="AY687" s="17">
        <v>0.50109541992558804</v>
      </c>
      <c r="AZ687" s="17">
        <v>0.444557609181575</v>
      </c>
      <c r="BA687" s="17">
        <v>0.537677303031316</v>
      </c>
      <c r="BB687" s="17">
        <v>0.433213171871209</v>
      </c>
      <c r="BC687" s="17"/>
      <c r="BD687" s="17">
        <v>0.39664912777303402</v>
      </c>
      <c r="BE687" s="17">
        <v>0.44034220904316101</v>
      </c>
      <c r="BF687" s="17">
        <v>0.44049185878911801</v>
      </c>
      <c r="BG687" s="17"/>
      <c r="BH687" s="17">
        <v>0.44759792858525299</v>
      </c>
      <c r="BI687" s="17">
        <v>0.39102427003392898</v>
      </c>
      <c r="BJ687" s="17">
        <v>0.38927713315622697</v>
      </c>
      <c r="BK687" s="17"/>
      <c r="BL687" s="17">
        <v>0.36840304133227902</v>
      </c>
      <c r="BM687" s="17">
        <v>0.44606918260691902</v>
      </c>
      <c r="BN687" s="17">
        <v>0.43924733998492699</v>
      </c>
      <c r="BO687" s="17"/>
      <c r="BP687" s="17">
        <v>0.46294709494567599</v>
      </c>
      <c r="BQ687" s="17">
        <v>0.41692881363197098</v>
      </c>
      <c r="BR687" s="17"/>
      <c r="BS687" s="17">
        <v>0.34210178561306998</v>
      </c>
      <c r="BT687" s="17">
        <v>0.43883042730706501</v>
      </c>
      <c r="BU687" s="17">
        <v>0.46762773155436799</v>
      </c>
      <c r="BV687" s="17">
        <v>0.42946605917165298</v>
      </c>
      <c r="BW687" s="17"/>
      <c r="BX687" s="17">
        <v>0.42448488036244503</v>
      </c>
      <c r="BY687" s="17">
        <v>0.47590799641070802</v>
      </c>
      <c r="BZ687" s="17">
        <v>0.41892618880615501</v>
      </c>
      <c r="CA687" s="17"/>
      <c r="CB687" s="17">
        <v>0.49465669144173302</v>
      </c>
      <c r="CC687" s="17">
        <v>0.45866766030764999</v>
      </c>
      <c r="CD687" s="17">
        <v>0.43562986704955098</v>
      </c>
      <c r="CE687" s="17">
        <v>0.462278375574739</v>
      </c>
      <c r="CF687" s="17">
        <v>0.38314369952891603</v>
      </c>
      <c r="CG687" s="17">
        <v>0.26127181779299702</v>
      </c>
      <c r="CH687" s="17"/>
      <c r="CI687" s="17">
        <v>0.44231863526464799</v>
      </c>
      <c r="CJ687" s="17">
        <v>0.38923585372035302</v>
      </c>
      <c r="CK687" s="17">
        <v>0.30719955527724302</v>
      </c>
      <c r="CL687" s="17">
        <v>0.46819098722403202</v>
      </c>
    </row>
    <row r="688" spans="2:90" x14ac:dyDescent="0.35">
      <c r="B688" t="s">
        <v>396</v>
      </c>
      <c r="C688" s="17">
        <v>0.130528421427762</v>
      </c>
      <c r="D688" s="17">
        <v>0.15098996447128199</v>
      </c>
      <c r="E688" s="17">
        <v>0.112509378621145</v>
      </c>
      <c r="F688" s="17"/>
      <c r="G688" s="17">
        <v>0.103330403409466</v>
      </c>
      <c r="H688" s="17">
        <v>0.10380956391509701</v>
      </c>
      <c r="I688" s="17">
        <v>0.16103463531578599</v>
      </c>
      <c r="J688" s="17">
        <v>0.13924687707428299</v>
      </c>
      <c r="K688" s="17">
        <v>0.14315028175073199</v>
      </c>
      <c r="L688" s="17">
        <v>0.12538348645567601</v>
      </c>
      <c r="M688" s="17">
        <v>0.10811220528048</v>
      </c>
      <c r="N688" s="17">
        <v>0.13391379930168801</v>
      </c>
      <c r="O688" s="17">
        <v>0.155935047924188</v>
      </c>
      <c r="P688" s="17"/>
      <c r="Q688" s="17">
        <v>0.14607105833239101</v>
      </c>
      <c r="R688" s="17">
        <v>0.18572004402183001</v>
      </c>
      <c r="S688" s="17">
        <v>0.17204001893203599</v>
      </c>
      <c r="T688" s="17">
        <v>0.12572445366014001</v>
      </c>
      <c r="U688" s="17"/>
      <c r="V688" s="17">
        <v>0.14459784528571901</v>
      </c>
      <c r="W688" s="17">
        <v>9.7552591528959801E-2</v>
      </c>
      <c r="X688" s="17">
        <v>0.134220420199407</v>
      </c>
      <c r="Y688" s="17">
        <v>0.13545813143741001</v>
      </c>
      <c r="Z688" s="17">
        <v>0.14424218217742499</v>
      </c>
      <c r="AA688" s="17">
        <v>0.14203831373033399</v>
      </c>
      <c r="AB688" s="17">
        <v>0.14228247953248899</v>
      </c>
      <c r="AC688" s="17">
        <v>0.101430938317681</v>
      </c>
      <c r="AD688" s="17">
        <v>0.127114149262679</v>
      </c>
      <c r="AE688" s="17"/>
      <c r="AF688" s="17">
        <v>0.14007430348633301</v>
      </c>
      <c r="AG688" s="17">
        <v>0.13273595161298299</v>
      </c>
      <c r="AH688" s="17">
        <v>0.13282045088043801</v>
      </c>
      <c r="AI688" s="17">
        <v>7.3285283412942298E-2</v>
      </c>
      <c r="AJ688" s="17">
        <v>0.12699729528429901</v>
      </c>
      <c r="AK688" s="17">
        <v>0.13194226536082099</v>
      </c>
      <c r="AL688" s="17"/>
      <c r="AM688" s="17">
        <v>0.17835821448431799</v>
      </c>
      <c r="AN688" s="17">
        <v>0.18383393273732801</v>
      </c>
      <c r="AO688" s="17">
        <v>0.17231517555324599</v>
      </c>
      <c r="AP688" s="17">
        <v>0.14137935847779101</v>
      </c>
      <c r="AQ688" s="17">
        <v>0.17454164464254901</v>
      </c>
      <c r="AR688" s="17">
        <v>0.15510934156598</v>
      </c>
      <c r="AS688" s="17">
        <v>0.15325523871341001</v>
      </c>
      <c r="AT688" s="17">
        <v>0.12096765532900899</v>
      </c>
      <c r="AU688" s="17">
        <v>9.3654033031085104E-2</v>
      </c>
      <c r="AV688" s="17">
        <v>0.15926686665592099</v>
      </c>
      <c r="AW688" s="17">
        <v>0.10578663200516999</v>
      </c>
      <c r="AX688" s="17">
        <v>8.9180774221920403E-2</v>
      </c>
      <c r="AY688" s="17">
        <v>0.111325003730653</v>
      </c>
      <c r="AZ688" s="17">
        <v>5.2968801143872001E-2</v>
      </c>
      <c r="BA688" s="17">
        <v>0.13603967214201801</v>
      </c>
      <c r="BB688" s="17">
        <v>6.0927640697888599E-2</v>
      </c>
      <c r="BC688" s="17"/>
      <c r="BD688" s="17">
        <v>0.122792228521095</v>
      </c>
      <c r="BE688" s="17">
        <v>0.13028063227681</v>
      </c>
      <c r="BF688" s="17">
        <v>0.132225248382704</v>
      </c>
      <c r="BG688" s="17"/>
      <c r="BH688" s="17">
        <v>0.116199280182187</v>
      </c>
      <c r="BI688" s="17">
        <v>0.15284092598395599</v>
      </c>
      <c r="BJ688" s="17">
        <v>0.139511360525543</v>
      </c>
      <c r="BK688" s="17"/>
      <c r="BL688" s="17">
        <v>0.157624312087354</v>
      </c>
      <c r="BM688" s="17">
        <v>9.3238633196315895E-2</v>
      </c>
      <c r="BN688" s="17">
        <v>8.8179724311118604E-2</v>
      </c>
      <c r="BO688" s="17"/>
      <c r="BP688" s="17">
        <v>0.103246283519492</v>
      </c>
      <c r="BQ688" s="17">
        <v>0.142596836789882</v>
      </c>
      <c r="BR688" s="17"/>
      <c r="BS688" s="17">
        <v>8.7837268406637997E-2</v>
      </c>
      <c r="BT688" s="17">
        <v>9.9708014224692595E-2</v>
      </c>
      <c r="BU688" s="17">
        <v>0.15914016960808799</v>
      </c>
      <c r="BV688" s="17">
        <v>0.14802766640770701</v>
      </c>
      <c r="BW688" s="17"/>
      <c r="BX688" s="17">
        <v>0.107404305203204</v>
      </c>
      <c r="BY688" s="17">
        <v>7.48277501921919E-2</v>
      </c>
      <c r="BZ688" s="17">
        <v>0.13624211706711301</v>
      </c>
      <c r="CA688" s="17"/>
      <c r="CB688" s="17">
        <v>4.2483530818789202E-2</v>
      </c>
      <c r="CC688" s="17">
        <v>8.2548049718762895E-2</v>
      </c>
      <c r="CD688" s="17">
        <v>0.159679744582921</v>
      </c>
      <c r="CE688" s="17">
        <v>0.12782672982978799</v>
      </c>
      <c r="CF688" s="17">
        <v>7.8303273343609994E-2</v>
      </c>
      <c r="CG688" s="17">
        <v>0.29733919201391801</v>
      </c>
      <c r="CH688" s="17"/>
      <c r="CI688" s="17">
        <v>0.154813694020356</v>
      </c>
      <c r="CJ688" s="17">
        <v>8.1506077845496794E-2</v>
      </c>
      <c r="CK688" s="17">
        <v>0.285359208242706</v>
      </c>
      <c r="CL688" s="17">
        <v>0.11278147354036</v>
      </c>
    </row>
    <row r="689" spans="2:90" x14ac:dyDescent="0.35">
      <c r="B689" t="s">
        <v>397</v>
      </c>
      <c r="C689" s="17">
        <v>5.0836905162133399E-2</v>
      </c>
      <c r="D689" s="17">
        <v>6.7185090145661597E-2</v>
      </c>
      <c r="E689" s="17">
        <v>3.4663655709042097E-2</v>
      </c>
      <c r="F689" s="17"/>
      <c r="G689" s="17">
        <v>4.1760119484427601E-2</v>
      </c>
      <c r="H689" s="17">
        <v>2.39399600919314E-2</v>
      </c>
      <c r="I689" s="17">
        <v>6.2961761708671404E-2</v>
      </c>
      <c r="J689" s="17">
        <v>6.4645593564000001E-2</v>
      </c>
      <c r="K689" s="17">
        <v>5.0454478963309103E-2</v>
      </c>
      <c r="L689" s="17">
        <v>3.7547850442309898E-2</v>
      </c>
      <c r="M689" s="17">
        <v>4.0884124166232001E-2</v>
      </c>
      <c r="N689" s="17">
        <v>6.0834426013194998E-2</v>
      </c>
      <c r="O689" s="17">
        <v>7.2566884879586194E-2</v>
      </c>
      <c r="P689" s="17"/>
      <c r="Q689" s="17">
        <v>4.0469927985613198E-2</v>
      </c>
      <c r="R689" s="17">
        <v>4.1996389634759997E-2</v>
      </c>
      <c r="S689" s="17">
        <v>8.0547532348713799E-2</v>
      </c>
      <c r="T689" s="17">
        <v>4.8987657821800902E-2</v>
      </c>
      <c r="U689" s="17"/>
      <c r="V689" s="17">
        <v>6.4134284756935597E-2</v>
      </c>
      <c r="W689" s="17">
        <v>3.3994161481502298E-2</v>
      </c>
      <c r="X689" s="17">
        <v>5.3180524930976102E-2</v>
      </c>
      <c r="Y689" s="17">
        <v>4.2122323327802302E-2</v>
      </c>
      <c r="Z689" s="17">
        <v>5.0112020536742199E-2</v>
      </c>
      <c r="AA689" s="17">
        <v>5.6779573760283399E-2</v>
      </c>
      <c r="AB689" s="17">
        <v>3.8364887140777897E-2</v>
      </c>
      <c r="AC689" s="17">
        <v>9.7457207947238805E-2</v>
      </c>
      <c r="AD689" s="17">
        <v>4.9482955235228901E-2</v>
      </c>
      <c r="AE689" s="17"/>
      <c r="AF689" s="17">
        <v>6.73512581064038E-2</v>
      </c>
      <c r="AG689" s="17">
        <v>5.0602244778610903E-2</v>
      </c>
      <c r="AH689" s="17">
        <v>3.3325631865504503E-2</v>
      </c>
      <c r="AI689" s="17">
        <v>3.9099624861209402E-2</v>
      </c>
      <c r="AJ689" s="17">
        <v>5.1101740053918099E-2</v>
      </c>
      <c r="AK689" s="17">
        <v>4.5910896237667698E-2</v>
      </c>
      <c r="AL689" s="17"/>
      <c r="AM689" s="17">
        <v>9.4187642332666993E-2</v>
      </c>
      <c r="AN689" s="17">
        <v>9.8496311925242705E-2</v>
      </c>
      <c r="AO689" s="17">
        <v>4.9786763155168799E-2</v>
      </c>
      <c r="AP689" s="17">
        <v>0.105908324016839</v>
      </c>
      <c r="AQ689" s="17">
        <v>6.6775134477825904E-2</v>
      </c>
      <c r="AR689" s="17">
        <v>4.9589966619958702E-2</v>
      </c>
      <c r="AS689" s="17">
        <v>5.1656909943013099E-2</v>
      </c>
      <c r="AT689" s="17">
        <v>3.9989718696526802E-2</v>
      </c>
      <c r="AU689" s="17">
        <v>1.8085532642469201E-2</v>
      </c>
      <c r="AV689" s="17">
        <v>3.5590413714463399E-2</v>
      </c>
      <c r="AW689" s="17">
        <v>5.3605253454469898E-2</v>
      </c>
      <c r="AX689" s="17">
        <v>5.0713485928728999E-2</v>
      </c>
      <c r="AY689" s="17">
        <v>3.2735595968081198E-2</v>
      </c>
      <c r="AZ689" s="17">
        <v>3.3424668386760302E-2</v>
      </c>
      <c r="BA689" s="17">
        <v>5.2492394232039998E-3</v>
      </c>
      <c r="BB689" s="17">
        <v>2.35238254672662E-2</v>
      </c>
      <c r="BC689" s="17"/>
      <c r="BD689" s="17">
        <v>5.33145546778915E-2</v>
      </c>
      <c r="BE689" s="17">
        <v>4.3292144134965301E-2</v>
      </c>
      <c r="BF689" s="17">
        <v>5.6110224041016898E-2</v>
      </c>
      <c r="BG689" s="17"/>
      <c r="BH689" s="17">
        <v>4.5085151488692903E-2</v>
      </c>
      <c r="BI689" s="17">
        <v>2.8817268075322599E-2</v>
      </c>
      <c r="BJ689" s="17">
        <v>8.5510684006668294E-2</v>
      </c>
      <c r="BK689" s="17"/>
      <c r="BL689" s="17">
        <v>4.5820245342742899E-2</v>
      </c>
      <c r="BM689" s="17">
        <v>3.76987852704549E-2</v>
      </c>
      <c r="BN689" s="17">
        <v>2.7357490268279001E-2</v>
      </c>
      <c r="BO689" s="17"/>
      <c r="BP689" s="17">
        <v>3.75767976943309E-2</v>
      </c>
      <c r="BQ689" s="17">
        <v>5.3033961175603203E-2</v>
      </c>
      <c r="BR689" s="17"/>
      <c r="BS689" s="17">
        <v>2.1434653531004599E-2</v>
      </c>
      <c r="BT689" s="17">
        <v>3.71027426909507E-2</v>
      </c>
      <c r="BU689" s="17">
        <v>4.2866850697945401E-2</v>
      </c>
      <c r="BV689" s="17">
        <v>6.8331739138386305E-2</v>
      </c>
      <c r="BW689" s="17"/>
      <c r="BX689" s="17">
        <v>4.5767294507700201E-2</v>
      </c>
      <c r="BY689" s="17">
        <v>3.43129455704103E-2</v>
      </c>
      <c r="BZ689" s="17">
        <v>5.2354546531532903E-2</v>
      </c>
      <c r="CA689" s="17"/>
      <c r="CB689" s="17">
        <v>1.5463865388053499E-2</v>
      </c>
      <c r="CC689" s="17">
        <v>2.5745914851380999E-2</v>
      </c>
      <c r="CD689" s="17">
        <v>6.6021397414120497E-2</v>
      </c>
      <c r="CE689" s="17">
        <v>4.4940146178994299E-2</v>
      </c>
      <c r="CF689" s="17">
        <v>1.5906425228039901E-2</v>
      </c>
      <c r="CG689" s="17">
        <v>0.136530447058761</v>
      </c>
      <c r="CH689" s="17"/>
      <c r="CI689" s="17">
        <v>9.1461583191569398E-2</v>
      </c>
      <c r="CJ689" s="17">
        <v>1.97007132575799E-2</v>
      </c>
      <c r="CK689" s="17">
        <v>0.11800249013030099</v>
      </c>
      <c r="CL689" s="17">
        <v>4.2208990940498597E-2</v>
      </c>
    </row>
    <row r="690" spans="2:90" x14ac:dyDescent="0.35">
      <c r="B690" t="s">
        <v>110</v>
      </c>
      <c r="C690" s="17">
        <v>5.0914270503978697E-2</v>
      </c>
      <c r="D690" s="17">
        <v>5.9161655425889199E-2</v>
      </c>
      <c r="E690" s="17">
        <v>4.26480304547701E-2</v>
      </c>
      <c r="F690" s="17"/>
      <c r="G690" s="17">
        <v>6.4754520810836297E-2</v>
      </c>
      <c r="H690" s="17">
        <v>4.6143092040217402E-2</v>
      </c>
      <c r="I690" s="17">
        <v>4.4319770732401398E-2</v>
      </c>
      <c r="J690" s="17">
        <v>4.8640271801441301E-2</v>
      </c>
      <c r="K690" s="17">
        <v>4.8415843219314997E-2</v>
      </c>
      <c r="L690" s="17">
        <v>5.03440902989956E-2</v>
      </c>
      <c r="M690" s="17">
        <v>3.5620253481347203E-2</v>
      </c>
      <c r="N690" s="17">
        <v>5.9164836099955598E-2</v>
      </c>
      <c r="O690" s="17">
        <v>5.9915327201525301E-2</v>
      </c>
      <c r="P690" s="17"/>
      <c r="Q690" s="17">
        <v>5.36698962760929E-2</v>
      </c>
      <c r="R690" s="17">
        <v>3.7910716460633202E-2</v>
      </c>
      <c r="S690" s="17">
        <v>2.98348122182833E-2</v>
      </c>
      <c r="T690" s="17">
        <v>5.0490429381753799E-2</v>
      </c>
      <c r="U690" s="17"/>
      <c r="V690" s="17">
        <v>6.0926432519270601E-2</v>
      </c>
      <c r="W690" s="17">
        <v>4.8861787458897202E-2</v>
      </c>
      <c r="X690" s="17">
        <v>4.3212070051995503E-2</v>
      </c>
      <c r="Y690" s="17">
        <v>3.9615249676400399E-2</v>
      </c>
      <c r="Z690" s="17">
        <v>4.7057057697525502E-2</v>
      </c>
      <c r="AA690" s="17">
        <v>6.8142557577812304E-2</v>
      </c>
      <c r="AB690" s="17">
        <v>3.1707459408432101E-2</v>
      </c>
      <c r="AC690" s="17">
        <v>6.6560444295070603E-2</v>
      </c>
      <c r="AD690" s="17">
        <v>5.3485828120182502E-2</v>
      </c>
      <c r="AE690" s="17"/>
      <c r="AF690" s="17">
        <v>6.4764816650673407E-2</v>
      </c>
      <c r="AG690" s="17">
        <v>6.3764829617273699E-2</v>
      </c>
      <c r="AH690" s="17">
        <v>2.9421683972267899E-2</v>
      </c>
      <c r="AI690" s="17">
        <v>4.5071008981332601E-2</v>
      </c>
      <c r="AJ690" s="17">
        <v>3.1660390502689498E-2</v>
      </c>
      <c r="AK690" s="17">
        <v>5.28616993806304E-2</v>
      </c>
      <c r="AL690" s="17"/>
      <c r="AM690" s="17">
        <v>0.15042481916926401</v>
      </c>
      <c r="AN690" s="17">
        <v>8.3054480911709305E-2</v>
      </c>
      <c r="AO690" s="17">
        <v>8.3943048877650403E-2</v>
      </c>
      <c r="AP690" s="17">
        <v>5.3472877076934898E-2</v>
      </c>
      <c r="AQ690" s="17">
        <v>3.1603520846536698E-2</v>
      </c>
      <c r="AR690" s="17">
        <v>4.0088450493777003E-2</v>
      </c>
      <c r="AS690" s="17">
        <v>3.8584055194393403E-2</v>
      </c>
      <c r="AT690" s="17">
        <v>3.6059837082885703E-2</v>
      </c>
      <c r="AU690" s="17">
        <v>2.0486796232547101E-2</v>
      </c>
      <c r="AV690" s="17">
        <v>1.41100513064959E-2</v>
      </c>
      <c r="AW690" s="17">
        <v>1.8605836895110899E-2</v>
      </c>
      <c r="AX690" s="17">
        <v>5.4553756517868597E-2</v>
      </c>
      <c r="AY690" s="17">
        <v>2.7572400433503098E-2</v>
      </c>
      <c r="AZ690" s="17">
        <v>5.8268229972775698E-2</v>
      </c>
      <c r="BA690" s="17">
        <v>3.9599146564668099E-2</v>
      </c>
      <c r="BB690" s="17">
        <v>2.8394303529633201E-2</v>
      </c>
      <c r="BC690" s="17"/>
      <c r="BD690" s="17">
        <v>3.7110817345754402E-2</v>
      </c>
      <c r="BE690" s="17">
        <v>5.2315391075283102E-2</v>
      </c>
      <c r="BF690" s="17">
        <v>5.6204886979455797E-2</v>
      </c>
      <c r="BG690" s="17"/>
      <c r="BH690" s="17">
        <v>4.0492946956657901E-2</v>
      </c>
      <c r="BI690" s="17">
        <v>3.2322247642538E-2</v>
      </c>
      <c r="BJ690" s="17">
        <v>3.4675806988974399E-2</v>
      </c>
      <c r="BK690" s="17"/>
      <c r="BL690" s="17">
        <v>6.8190679236831794E-2</v>
      </c>
      <c r="BM690" s="17">
        <v>2.7752021379916399E-2</v>
      </c>
      <c r="BN690" s="17">
        <v>2.8842678562528701E-2</v>
      </c>
      <c r="BO690" s="17"/>
      <c r="BP690" s="17">
        <v>3.8005771116468898E-2</v>
      </c>
      <c r="BQ690" s="17">
        <v>6.2901582322247004E-2</v>
      </c>
      <c r="BR690" s="17"/>
      <c r="BS690" s="17">
        <v>2.0278947262354401E-2</v>
      </c>
      <c r="BT690" s="17">
        <v>2.8334137488982801E-2</v>
      </c>
      <c r="BU690" s="17">
        <v>3.2962738173889498E-2</v>
      </c>
      <c r="BV690" s="17">
        <v>5.2660192711536297E-2</v>
      </c>
      <c r="BW690" s="17"/>
      <c r="BX690" s="17">
        <v>4.5882265935085702E-2</v>
      </c>
      <c r="BY690" s="17">
        <v>3.2574787610853299E-2</v>
      </c>
      <c r="BZ690" s="17">
        <v>5.2539750795299801E-2</v>
      </c>
      <c r="CA690" s="17"/>
      <c r="CB690" s="17">
        <v>9.6728088969136802E-3</v>
      </c>
      <c r="CC690" s="17">
        <v>1.2085986936531999E-2</v>
      </c>
      <c r="CD690" s="17">
        <v>6.3631416367884996E-2</v>
      </c>
      <c r="CE690" s="17">
        <v>3.6637233284100297E-2</v>
      </c>
      <c r="CF690" s="17">
        <v>4.7605901833623301E-2</v>
      </c>
      <c r="CG690" s="17">
        <v>0.14645688058707301</v>
      </c>
      <c r="CH690" s="17"/>
      <c r="CI690" s="17">
        <v>8.0762501704108799E-2</v>
      </c>
      <c r="CJ690" s="17">
        <v>1.8223991883811099E-2</v>
      </c>
      <c r="CK690" s="17">
        <v>0.18161319439506299</v>
      </c>
      <c r="CL690" s="17">
        <v>2.8710039875677801E-2</v>
      </c>
    </row>
    <row r="691" spans="2:90" x14ac:dyDescent="0.35"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</row>
    <row r="692" spans="2:90" x14ac:dyDescent="0.35">
      <c r="B692" s="6" t="s">
        <v>413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</row>
    <row r="693" spans="2:90" x14ac:dyDescent="0.35">
      <c r="B693" s="24" t="s">
        <v>130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</row>
    <row r="694" spans="2:90" x14ac:dyDescent="0.35">
      <c r="B694" t="s">
        <v>399</v>
      </c>
      <c r="C694" s="17">
        <v>0.59302064783439601</v>
      </c>
      <c r="D694" s="17">
        <v>0.51651687097117105</v>
      </c>
      <c r="E694" s="17">
        <v>0.66563884152620201</v>
      </c>
      <c r="F694" s="17"/>
      <c r="G694" s="17">
        <v>0.66014157600884305</v>
      </c>
      <c r="H694" s="17">
        <v>0.65634628466215095</v>
      </c>
      <c r="I694" s="17">
        <v>0.61823766383530798</v>
      </c>
      <c r="J694" s="17">
        <v>0.57072115103098398</v>
      </c>
      <c r="K694" s="17">
        <v>0.595754470624688</v>
      </c>
      <c r="L694" s="17">
        <v>0.65275224980611601</v>
      </c>
      <c r="M694" s="17">
        <v>0.56123760646264698</v>
      </c>
      <c r="N694" s="17">
        <v>0.52213878877652697</v>
      </c>
      <c r="O694" s="17">
        <v>0.515721696158989</v>
      </c>
      <c r="P694" s="17"/>
      <c r="Q694" s="17">
        <v>0.56531000292396505</v>
      </c>
      <c r="R694" s="17">
        <v>0.54756023647372998</v>
      </c>
      <c r="S694" s="17">
        <v>0.57128641208999398</v>
      </c>
      <c r="T694" s="17">
        <v>0.60066185559900298</v>
      </c>
      <c r="U694" s="17"/>
      <c r="V694" s="17">
        <v>0.54446697692673796</v>
      </c>
      <c r="W694" s="17">
        <v>0.66574693438644394</v>
      </c>
      <c r="X694" s="17">
        <v>0.61586292276464505</v>
      </c>
      <c r="Y694" s="17">
        <v>0.58353702628874005</v>
      </c>
      <c r="Z694" s="17">
        <v>0.58046782797877305</v>
      </c>
      <c r="AA694" s="17">
        <v>0.54247921086316597</v>
      </c>
      <c r="AB694" s="17">
        <v>0.58622983596659906</v>
      </c>
      <c r="AC694" s="17">
        <v>0.56604613619090005</v>
      </c>
      <c r="AD694" s="17">
        <v>0.62117188219248498</v>
      </c>
      <c r="AE694" s="17"/>
      <c r="AF694" s="17">
        <v>0.60890112585445899</v>
      </c>
      <c r="AG694" s="17">
        <v>0.55423965489975102</v>
      </c>
      <c r="AH694" s="17">
        <v>0.70343109975989404</v>
      </c>
      <c r="AI694" s="17">
        <v>0.54443366046335195</v>
      </c>
      <c r="AJ694" s="17">
        <v>0.60275397751118098</v>
      </c>
      <c r="AK694" s="17">
        <v>0.57436205019155695</v>
      </c>
      <c r="AL694" s="17"/>
      <c r="AM694" s="17">
        <v>0.50772292784351303</v>
      </c>
      <c r="AN694" s="17">
        <v>0.47773144062806999</v>
      </c>
      <c r="AO694" s="17">
        <v>0.55828472404923801</v>
      </c>
      <c r="AP694" s="17">
        <v>0.55287290848794401</v>
      </c>
      <c r="AQ694" s="17">
        <v>0.57150268922804404</v>
      </c>
      <c r="AR694" s="17">
        <v>0.56053560204209596</v>
      </c>
      <c r="AS694" s="17">
        <v>0.53532838481323097</v>
      </c>
      <c r="AT694" s="17">
        <v>0.58787633802753403</v>
      </c>
      <c r="AU694" s="17">
        <v>0.65154589042844402</v>
      </c>
      <c r="AV694" s="17">
        <v>0.68223087690801898</v>
      </c>
      <c r="AW694" s="17">
        <v>0.52826673711287597</v>
      </c>
      <c r="AX694" s="17">
        <v>0.61328343224272697</v>
      </c>
      <c r="AY694" s="17">
        <v>0.67618911335570797</v>
      </c>
      <c r="AZ694" s="17">
        <v>0.60853228404582904</v>
      </c>
      <c r="BA694" s="17">
        <v>0.66104675257818701</v>
      </c>
      <c r="BB694" s="17">
        <v>0.64991523602121803</v>
      </c>
      <c r="BC694" s="17"/>
      <c r="BD694" s="17">
        <v>0.59854781815791802</v>
      </c>
      <c r="BE694" s="17">
        <v>0.64867376107265196</v>
      </c>
      <c r="BF694" s="17">
        <v>0.55399036237017496</v>
      </c>
      <c r="BG694" s="17"/>
      <c r="BH694" s="17">
        <v>0.62589287063377497</v>
      </c>
      <c r="BI694" s="17">
        <v>0.55654942683839603</v>
      </c>
      <c r="BJ694" s="17">
        <v>0.56875074548028504</v>
      </c>
      <c r="BK694" s="17"/>
      <c r="BL694" s="17">
        <v>0.539731152457402</v>
      </c>
      <c r="BM694" s="17">
        <v>0.59181185525886604</v>
      </c>
      <c r="BN694" s="17">
        <v>0.54820786659139997</v>
      </c>
      <c r="BO694" s="17"/>
      <c r="BP694" s="17">
        <v>0.61880686097580095</v>
      </c>
      <c r="BQ694" s="17">
        <v>0.57320075857825303</v>
      </c>
      <c r="BR694" s="17"/>
      <c r="BS694" s="17">
        <v>0.678650828081096</v>
      </c>
      <c r="BT694" s="17">
        <v>0.62081766440520703</v>
      </c>
      <c r="BU694" s="17">
        <v>0.59383208005334398</v>
      </c>
      <c r="BV694" s="17">
        <v>0.56940247116417997</v>
      </c>
      <c r="BW694" s="17"/>
      <c r="BX694" s="17">
        <v>0.64169024758511495</v>
      </c>
      <c r="BY694" s="17">
        <v>0.72955455770601896</v>
      </c>
      <c r="BZ694" s="17">
        <v>0.57980897088552297</v>
      </c>
      <c r="CA694" s="17"/>
      <c r="CB694" s="17">
        <v>0.77228212326160595</v>
      </c>
      <c r="CC694" s="17">
        <v>0.67619595326258997</v>
      </c>
      <c r="CD694" s="17">
        <v>0.60543713623765805</v>
      </c>
      <c r="CE694" s="17">
        <v>0.61468030625482994</v>
      </c>
      <c r="CF694" s="17">
        <v>0.57606150500854303</v>
      </c>
      <c r="CG694" s="17">
        <v>0.24967722658216901</v>
      </c>
      <c r="CH694" s="17"/>
      <c r="CI694" s="17">
        <v>0.50917215553077999</v>
      </c>
      <c r="CJ694" s="17">
        <v>0.69888804308363595</v>
      </c>
      <c r="CK694" s="17">
        <v>0.28604238815768701</v>
      </c>
      <c r="CL694" s="17">
        <v>0.631101232593552</v>
      </c>
    </row>
    <row r="695" spans="2:90" x14ac:dyDescent="0.35">
      <c r="B695" t="s">
        <v>400</v>
      </c>
      <c r="C695" s="17">
        <v>0.52129391446185802</v>
      </c>
      <c r="D695" s="17">
        <v>0.47946195851297202</v>
      </c>
      <c r="E695" s="17">
        <v>0.55863964073391903</v>
      </c>
      <c r="F695" s="17"/>
      <c r="G695" s="17">
        <v>0.51156800030084704</v>
      </c>
      <c r="H695" s="17">
        <v>0.57192075349934102</v>
      </c>
      <c r="I695" s="17">
        <v>0.54975221364346705</v>
      </c>
      <c r="J695" s="17">
        <v>0.52618311683938701</v>
      </c>
      <c r="K695" s="17">
        <v>0.57195361219537799</v>
      </c>
      <c r="L695" s="17">
        <v>0.57949238029898298</v>
      </c>
      <c r="M695" s="17">
        <v>0.53864682165814604</v>
      </c>
      <c r="N695" s="17">
        <v>0.44032537124650001</v>
      </c>
      <c r="O695" s="17">
        <v>0.41834011468360699</v>
      </c>
      <c r="P695" s="17"/>
      <c r="Q695" s="17">
        <v>0.49480105861068602</v>
      </c>
      <c r="R695" s="17">
        <v>0.470272478670062</v>
      </c>
      <c r="S695" s="17">
        <v>0.49969522403355798</v>
      </c>
      <c r="T695" s="17">
        <v>0.53087528825888097</v>
      </c>
      <c r="U695" s="17"/>
      <c r="V695" s="17">
        <v>0.46204883943027403</v>
      </c>
      <c r="W695" s="17">
        <v>0.62053661618207301</v>
      </c>
      <c r="X695" s="17">
        <v>0.52355399605478903</v>
      </c>
      <c r="Y695" s="17">
        <v>0.474843063502697</v>
      </c>
      <c r="Z695" s="17">
        <v>0.56776426949482595</v>
      </c>
      <c r="AA695" s="17">
        <v>0.45925294757252999</v>
      </c>
      <c r="AB695" s="17">
        <v>0.50661119762895501</v>
      </c>
      <c r="AC695" s="17">
        <v>0.52366410376091899</v>
      </c>
      <c r="AD695" s="17">
        <v>0.54160068376747805</v>
      </c>
      <c r="AE695" s="17"/>
      <c r="AF695" s="17">
        <v>0.51966044015102897</v>
      </c>
      <c r="AG695" s="17">
        <v>0.52111615779982101</v>
      </c>
      <c r="AH695" s="17">
        <v>0.60551686630007595</v>
      </c>
      <c r="AI695" s="17">
        <v>0.53233903372138003</v>
      </c>
      <c r="AJ695" s="17">
        <v>0.53418502471551399</v>
      </c>
      <c r="AK695" s="17">
        <v>0.48988739004094001</v>
      </c>
      <c r="AL695" s="17"/>
      <c r="AM695" s="17">
        <v>0.39165866205104399</v>
      </c>
      <c r="AN695" s="17">
        <v>0.44364511651331101</v>
      </c>
      <c r="AO695" s="17">
        <v>0.47006950839592399</v>
      </c>
      <c r="AP695" s="17">
        <v>0.547948375555112</v>
      </c>
      <c r="AQ695" s="17">
        <v>0.479020864030621</v>
      </c>
      <c r="AR695" s="17">
        <v>0.539468551615092</v>
      </c>
      <c r="AS695" s="17">
        <v>0.47883971195966701</v>
      </c>
      <c r="AT695" s="17">
        <v>0.45139779079270198</v>
      </c>
      <c r="AU695" s="17">
        <v>0.61761871999912399</v>
      </c>
      <c r="AV695" s="17">
        <v>0.55349594446029404</v>
      </c>
      <c r="AW695" s="17">
        <v>0.52400754947542005</v>
      </c>
      <c r="AX695" s="17">
        <v>0.49945573589266301</v>
      </c>
      <c r="AY695" s="17">
        <v>0.55595413015460304</v>
      </c>
      <c r="AZ695" s="17">
        <v>0.499540455353985</v>
      </c>
      <c r="BA695" s="17">
        <v>0.53750424959167897</v>
      </c>
      <c r="BB695" s="17">
        <v>0.58114221337741001</v>
      </c>
      <c r="BC695" s="17"/>
      <c r="BD695" s="17">
        <v>0.53527064673116298</v>
      </c>
      <c r="BE695" s="17">
        <v>0.54229189010136303</v>
      </c>
      <c r="BF695" s="17">
        <v>0.506337737825025</v>
      </c>
      <c r="BG695" s="17"/>
      <c r="BH695" s="17">
        <v>0.54346034483801398</v>
      </c>
      <c r="BI695" s="17">
        <v>0.49243986484973101</v>
      </c>
      <c r="BJ695" s="17">
        <v>0.53627910705644</v>
      </c>
      <c r="BK695" s="17"/>
      <c r="BL695" s="17">
        <v>0.50775709774988598</v>
      </c>
      <c r="BM695" s="17">
        <v>0.54328443635629298</v>
      </c>
      <c r="BN695" s="17">
        <v>0.48081580577998401</v>
      </c>
      <c r="BO695" s="17"/>
      <c r="BP695" s="17">
        <v>0.55875813862424695</v>
      </c>
      <c r="BQ695" s="17">
        <v>0.49660920083656801</v>
      </c>
      <c r="BR695" s="17"/>
      <c r="BS695" s="17">
        <v>0.57939493099228301</v>
      </c>
      <c r="BT695" s="17">
        <v>0.56576728431782497</v>
      </c>
      <c r="BU695" s="17">
        <v>0.52720602951787898</v>
      </c>
      <c r="BV695" s="17">
        <v>0.49510517336218302</v>
      </c>
      <c r="BW695" s="17"/>
      <c r="BX695" s="17">
        <v>0.55007824830688701</v>
      </c>
      <c r="BY695" s="17">
        <v>0.637158944495263</v>
      </c>
      <c r="BZ695" s="17">
        <v>0.51132235012871297</v>
      </c>
      <c r="CA695" s="17"/>
      <c r="CB695" s="17">
        <v>0.66543480121908205</v>
      </c>
      <c r="CC695" s="17">
        <v>0.58819747083013796</v>
      </c>
      <c r="CD695" s="17">
        <v>0.54207391969573504</v>
      </c>
      <c r="CE695" s="17">
        <v>0.54993908434716099</v>
      </c>
      <c r="CF695" s="17">
        <v>0.50245307450249199</v>
      </c>
      <c r="CG695" s="17">
        <v>0.22120104167252699</v>
      </c>
      <c r="CH695" s="17"/>
      <c r="CI695" s="17">
        <v>0.45963193498836602</v>
      </c>
      <c r="CJ695" s="17">
        <v>0.61218419788032097</v>
      </c>
      <c r="CK695" s="17">
        <v>0.26478176954805099</v>
      </c>
      <c r="CL695" s="17">
        <v>0.54979770674151096</v>
      </c>
    </row>
    <row r="696" spans="2:90" x14ac:dyDescent="0.35">
      <c r="B696" t="s">
        <v>401</v>
      </c>
      <c r="C696" s="17">
        <v>0.51817495572821204</v>
      </c>
      <c r="D696" s="17">
        <v>0.48079939560544099</v>
      </c>
      <c r="E696" s="17">
        <v>0.551023173094216</v>
      </c>
      <c r="F696" s="17"/>
      <c r="G696" s="17">
        <v>0.55420385661679905</v>
      </c>
      <c r="H696" s="17">
        <v>0.59410380201471602</v>
      </c>
      <c r="I696" s="17">
        <v>0.49837240484012502</v>
      </c>
      <c r="J696" s="17">
        <v>0.54910523859271598</v>
      </c>
      <c r="K696" s="17">
        <v>0.51487889172287604</v>
      </c>
      <c r="L696" s="17">
        <v>0.58641482579898796</v>
      </c>
      <c r="M696" s="17">
        <v>0.50119846228944298</v>
      </c>
      <c r="N696" s="17">
        <v>0.45444050522073198</v>
      </c>
      <c r="O696" s="17">
        <v>0.42532067971382398</v>
      </c>
      <c r="P696" s="17"/>
      <c r="Q696" s="17">
        <v>0.51478831333694997</v>
      </c>
      <c r="R696" s="17">
        <v>0.49970530589189899</v>
      </c>
      <c r="S696" s="17">
        <v>0.49583781484313599</v>
      </c>
      <c r="T696" s="17">
        <v>0.52369324673241402</v>
      </c>
      <c r="U696" s="17"/>
      <c r="V696" s="17">
        <v>0.452433070286829</v>
      </c>
      <c r="W696" s="17">
        <v>0.60220988443841095</v>
      </c>
      <c r="X696" s="17">
        <v>0.53981439829979705</v>
      </c>
      <c r="Y696" s="17">
        <v>0.49888951153745498</v>
      </c>
      <c r="Z696" s="17">
        <v>0.53983531496088299</v>
      </c>
      <c r="AA696" s="17">
        <v>0.46184648727567701</v>
      </c>
      <c r="AB696" s="17">
        <v>0.497746869798596</v>
      </c>
      <c r="AC696" s="17">
        <v>0.48634585706469202</v>
      </c>
      <c r="AD696" s="17">
        <v>0.55607463819882497</v>
      </c>
      <c r="AE696" s="17"/>
      <c r="AF696" s="17">
        <v>0.520741913244399</v>
      </c>
      <c r="AG696" s="17">
        <v>0.49470898299830302</v>
      </c>
      <c r="AH696" s="17">
        <v>0.63421531547573595</v>
      </c>
      <c r="AI696" s="17">
        <v>0.58400857209137103</v>
      </c>
      <c r="AJ696" s="17">
        <v>0.53497555639382899</v>
      </c>
      <c r="AK696" s="17">
        <v>0.47816855798851199</v>
      </c>
      <c r="AL696" s="17"/>
      <c r="AM696" s="17">
        <v>0.437805465983788</v>
      </c>
      <c r="AN696" s="17">
        <v>0.43124213317299798</v>
      </c>
      <c r="AO696" s="17">
        <v>0.44846299433458597</v>
      </c>
      <c r="AP696" s="17">
        <v>0.44857712133267302</v>
      </c>
      <c r="AQ696" s="17">
        <v>0.47676374189424497</v>
      </c>
      <c r="AR696" s="17">
        <v>0.50746219941845705</v>
      </c>
      <c r="AS696" s="17">
        <v>0.46728511485428598</v>
      </c>
      <c r="AT696" s="17">
        <v>0.46281880053519597</v>
      </c>
      <c r="AU696" s="17">
        <v>0.56904273177487597</v>
      </c>
      <c r="AV696" s="17">
        <v>0.59542453102267401</v>
      </c>
      <c r="AW696" s="17">
        <v>0.51270322402627599</v>
      </c>
      <c r="AX696" s="17">
        <v>0.56117542814223997</v>
      </c>
      <c r="AY696" s="17">
        <v>0.59355716583737494</v>
      </c>
      <c r="AZ696" s="17">
        <v>0.54872102782767496</v>
      </c>
      <c r="BA696" s="17">
        <v>0.55051089950451704</v>
      </c>
      <c r="BB696" s="17">
        <v>0.59300656949959496</v>
      </c>
      <c r="BC696" s="17"/>
      <c r="BD696" s="17">
        <v>0.53617671237083098</v>
      </c>
      <c r="BE696" s="17">
        <v>0.56570572231364802</v>
      </c>
      <c r="BF696" s="17">
        <v>0.47717872732916999</v>
      </c>
      <c r="BG696" s="17"/>
      <c r="BH696" s="17">
        <v>0.55210269100920695</v>
      </c>
      <c r="BI696" s="17">
        <v>0.47152109750854998</v>
      </c>
      <c r="BJ696" s="17">
        <v>0.50523957627134897</v>
      </c>
      <c r="BK696" s="17"/>
      <c r="BL696" s="17">
        <v>0.48086863688616499</v>
      </c>
      <c r="BM696" s="17">
        <v>0.52806035415403496</v>
      </c>
      <c r="BN696" s="17">
        <v>0.495105332997613</v>
      </c>
      <c r="BO696" s="17"/>
      <c r="BP696" s="17">
        <v>0.56541692279289202</v>
      </c>
      <c r="BQ696" s="17">
        <v>0.49095524377925198</v>
      </c>
      <c r="BR696" s="17"/>
      <c r="BS696" s="17">
        <v>0.61326215825438601</v>
      </c>
      <c r="BT696" s="17">
        <v>0.55587466045625</v>
      </c>
      <c r="BU696" s="17">
        <v>0.51379859465274202</v>
      </c>
      <c r="BV696" s="17">
        <v>0.49575387931010001</v>
      </c>
      <c r="BW696" s="17"/>
      <c r="BX696" s="17">
        <v>0.54308214552445999</v>
      </c>
      <c r="BY696" s="17">
        <v>0.62015687573635203</v>
      </c>
      <c r="BZ696" s="17">
        <v>0.50944061583408295</v>
      </c>
      <c r="CA696" s="17"/>
      <c r="CB696" s="17">
        <v>0.67493781225798499</v>
      </c>
      <c r="CC696" s="17">
        <v>0.61623946478708302</v>
      </c>
      <c r="CD696" s="17">
        <v>0.530307949975375</v>
      </c>
      <c r="CE696" s="17">
        <v>0.50043319856458701</v>
      </c>
      <c r="CF696" s="17">
        <v>0.511553301074682</v>
      </c>
      <c r="CG696" s="17">
        <v>0.220131070642646</v>
      </c>
      <c r="CH696" s="17"/>
      <c r="CI696" s="17">
        <v>0.447381131328351</v>
      </c>
      <c r="CJ696" s="17">
        <v>0.61770882278102801</v>
      </c>
      <c r="CK696" s="17">
        <v>0.24174125042334799</v>
      </c>
      <c r="CL696" s="17">
        <v>0.54893213129843599</v>
      </c>
    </row>
    <row r="697" spans="2:90" x14ac:dyDescent="0.35">
      <c r="B697" t="s">
        <v>402</v>
      </c>
      <c r="C697" s="17">
        <v>0.48797598634643002</v>
      </c>
      <c r="D697" s="17">
        <v>0.43821532251290601</v>
      </c>
      <c r="E697" s="17">
        <v>0.53456152972687199</v>
      </c>
      <c r="F697" s="17"/>
      <c r="G697" s="17">
        <v>0.62525870267186201</v>
      </c>
      <c r="H697" s="17">
        <v>0.57397638367027903</v>
      </c>
      <c r="I697" s="17">
        <v>0.44814140849476602</v>
      </c>
      <c r="J697" s="17">
        <v>0.47135162962224703</v>
      </c>
      <c r="K697" s="17">
        <v>0.47856670241389998</v>
      </c>
      <c r="L697" s="17">
        <v>0.48618309726401898</v>
      </c>
      <c r="M697" s="17">
        <v>0.47744542107175098</v>
      </c>
      <c r="N697" s="17">
        <v>0.42069444676996698</v>
      </c>
      <c r="O697" s="17">
        <v>0.42398145324388298</v>
      </c>
      <c r="P697" s="17"/>
      <c r="Q697" s="17">
        <v>0.44481795737434598</v>
      </c>
      <c r="R697" s="17">
        <v>0.42579543599508901</v>
      </c>
      <c r="S697" s="17">
        <v>0.46562983513735001</v>
      </c>
      <c r="T697" s="17">
        <v>0.49419701767976199</v>
      </c>
      <c r="U697" s="17"/>
      <c r="V697" s="17">
        <v>0.44569037355572799</v>
      </c>
      <c r="W697" s="17">
        <v>0.53269133403452795</v>
      </c>
      <c r="X697" s="17">
        <v>0.470260426235591</v>
      </c>
      <c r="Y697" s="17">
        <v>0.54126964856606496</v>
      </c>
      <c r="Z697" s="17">
        <v>0.541918206973104</v>
      </c>
      <c r="AA697" s="17">
        <v>0.433900665132124</v>
      </c>
      <c r="AB697" s="17">
        <v>0.47198620416742898</v>
      </c>
      <c r="AC697" s="17">
        <v>0.40425204834459999</v>
      </c>
      <c r="AD697" s="17">
        <v>0.50550041300749604</v>
      </c>
      <c r="AE697" s="17"/>
      <c r="AF697" s="17">
        <v>0.50985130412698698</v>
      </c>
      <c r="AG697" s="17">
        <v>0.53678410681826505</v>
      </c>
      <c r="AH697" s="17">
        <v>0.55426868492228598</v>
      </c>
      <c r="AI697" s="17">
        <v>0.461925605076069</v>
      </c>
      <c r="AJ697" s="17">
        <v>0.50326654699540196</v>
      </c>
      <c r="AK697" s="17">
        <v>0.42295034438597801</v>
      </c>
      <c r="AL697" s="17"/>
      <c r="AM697" s="17">
        <v>0.45991237440087601</v>
      </c>
      <c r="AN697" s="17">
        <v>0.44395921935167199</v>
      </c>
      <c r="AO697" s="17">
        <v>0.46814698851907099</v>
      </c>
      <c r="AP697" s="17">
        <v>0.45438760702195202</v>
      </c>
      <c r="AQ697" s="17">
        <v>0.48629036448570401</v>
      </c>
      <c r="AR697" s="17">
        <v>0.52740261693851698</v>
      </c>
      <c r="AS697" s="17">
        <v>0.449334782106388</v>
      </c>
      <c r="AT697" s="17">
        <v>0.45779878737336899</v>
      </c>
      <c r="AU697" s="17">
        <v>0.51335888560488596</v>
      </c>
      <c r="AV697" s="17">
        <v>0.59808629473989605</v>
      </c>
      <c r="AW697" s="17">
        <v>0.44167959797664502</v>
      </c>
      <c r="AX697" s="17">
        <v>0.49085982097693198</v>
      </c>
      <c r="AY697" s="17">
        <v>0.50802217222591395</v>
      </c>
      <c r="AZ697" s="17">
        <v>0.51988870024224398</v>
      </c>
      <c r="BA697" s="17">
        <v>0.58801876746559001</v>
      </c>
      <c r="BB697" s="17">
        <v>0.42405159971627898</v>
      </c>
      <c r="BC697" s="17"/>
      <c r="BD697" s="17">
        <v>0.45268772229061599</v>
      </c>
      <c r="BE697" s="17">
        <v>0.54714610818794696</v>
      </c>
      <c r="BF697" s="17">
        <v>0.47394728636177602</v>
      </c>
      <c r="BG697" s="17"/>
      <c r="BH697" s="17">
        <v>0.52863236179373896</v>
      </c>
      <c r="BI697" s="17">
        <v>0.37213865471754898</v>
      </c>
      <c r="BJ697" s="17">
        <v>0.41723893258223699</v>
      </c>
      <c r="BK697" s="17"/>
      <c r="BL697" s="17">
        <v>0.42808655351485603</v>
      </c>
      <c r="BM697" s="17">
        <v>0.44524945614796402</v>
      </c>
      <c r="BN697" s="17">
        <v>0.42264657294961699</v>
      </c>
      <c r="BO697" s="17"/>
      <c r="BP697" s="17">
        <v>0.54427122856445498</v>
      </c>
      <c r="BQ697" s="17">
        <v>0.47924989774113502</v>
      </c>
      <c r="BR697" s="17"/>
      <c r="BS697" s="17">
        <v>0.501752579937358</v>
      </c>
      <c r="BT697" s="17">
        <v>0.54047467823161099</v>
      </c>
      <c r="BU697" s="17">
        <v>0.45451072787312902</v>
      </c>
      <c r="BV697" s="17">
        <v>0.48783296364777601</v>
      </c>
      <c r="BW697" s="17"/>
      <c r="BX697" s="17">
        <v>0.463600241100807</v>
      </c>
      <c r="BY697" s="17">
        <v>0.62044847773855005</v>
      </c>
      <c r="BZ697" s="17">
        <v>0.48225037666943898</v>
      </c>
      <c r="CA697" s="17"/>
      <c r="CB697" s="17">
        <v>0.59579555124537398</v>
      </c>
      <c r="CC697" s="17">
        <v>0.53398128315636895</v>
      </c>
      <c r="CD697" s="17">
        <v>0.50732151893078803</v>
      </c>
      <c r="CE697" s="17">
        <v>0.48523253622078999</v>
      </c>
      <c r="CF697" s="17">
        <v>0.46921988599464198</v>
      </c>
      <c r="CG697" s="17">
        <v>0.293342882805887</v>
      </c>
      <c r="CH697" s="17"/>
      <c r="CI697" s="17">
        <v>0.452029725688885</v>
      </c>
      <c r="CJ697" s="17">
        <v>0.56720065696279598</v>
      </c>
      <c r="CK697" s="17">
        <v>0.32447370727279101</v>
      </c>
      <c r="CL697" s="17">
        <v>0.49283432701241903</v>
      </c>
    </row>
    <row r="698" spans="2:90" x14ac:dyDescent="0.35">
      <c r="B698" t="s">
        <v>403</v>
      </c>
      <c r="C698" s="17">
        <v>0.48545131090222399</v>
      </c>
      <c r="D698" s="17">
        <v>0.44573796156105</v>
      </c>
      <c r="E698" s="17">
        <v>0.51963071320315402</v>
      </c>
      <c r="F698" s="17"/>
      <c r="G698" s="17">
        <v>0.446657251632256</v>
      </c>
      <c r="H698" s="17">
        <v>0.478477748793177</v>
      </c>
      <c r="I698" s="17">
        <v>0.48510491982519299</v>
      </c>
      <c r="J698" s="17">
        <v>0.46403829238236899</v>
      </c>
      <c r="K698" s="17">
        <v>0.50683635550070505</v>
      </c>
      <c r="L698" s="17">
        <v>0.574445617188588</v>
      </c>
      <c r="M698" s="17">
        <v>0.51725667036887102</v>
      </c>
      <c r="N698" s="17">
        <v>0.45269715660689502</v>
      </c>
      <c r="O698" s="17">
        <v>0.44507253787318701</v>
      </c>
      <c r="P698" s="17"/>
      <c r="Q698" s="17">
        <v>0.43888609115490201</v>
      </c>
      <c r="R698" s="17">
        <v>0.47370100095303402</v>
      </c>
      <c r="S698" s="17">
        <v>0.51210780411898305</v>
      </c>
      <c r="T698" s="17">
        <v>0.49133280141540298</v>
      </c>
      <c r="U698" s="17"/>
      <c r="V698" s="17">
        <v>0.48240425359760197</v>
      </c>
      <c r="W698" s="17">
        <v>0.57340427751631196</v>
      </c>
      <c r="X698" s="17">
        <v>0.48645334983472399</v>
      </c>
      <c r="Y698" s="17">
        <v>0.43693112378215199</v>
      </c>
      <c r="Z698" s="17">
        <v>0.51918455409451403</v>
      </c>
      <c r="AA698" s="17">
        <v>0.39971876478670698</v>
      </c>
      <c r="AB698" s="17">
        <v>0.45368033557964099</v>
      </c>
      <c r="AC698" s="17">
        <v>0.47399512261501198</v>
      </c>
      <c r="AD698" s="17">
        <v>0.49774296081894498</v>
      </c>
      <c r="AE698" s="17"/>
      <c r="AF698" s="17">
        <v>0.462680368331152</v>
      </c>
      <c r="AG698" s="17">
        <v>0.44611593930874299</v>
      </c>
      <c r="AH698" s="17">
        <v>0.57204560560755902</v>
      </c>
      <c r="AI698" s="17">
        <v>0.42106717436438801</v>
      </c>
      <c r="AJ698" s="17">
        <v>0.49652276245947402</v>
      </c>
      <c r="AK698" s="17">
        <v>0.50130877762540504</v>
      </c>
      <c r="AL698" s="17"/>
      <c r="AM698" s="17">
        <v>0.41799621551634097</v>
      </c>
      <c r="AN698" s="17">
        <v>0.354469048424227</v>
      </c>
      <c r="AO698" s="17">
        <v>0.432813097635107</v>
      </c>
      <c r="AP698" s="17">
        <v>0.43850938691625901</v>
      </c>
      <c r="AQ698" s="17">
        <v>0.47496735270957902</v>
      </c>
      <c r="AR698" s="17">
        <v>0.44858671399678401</v>
      </c>
      <c r="AS698" s="17">
        <v>0.43584206894247302</v>
      </c>
      <c r="AT698" s="17">
        <v>0.43818586226059703</v>
      </c>
      <c r="AU698" s="17">
        <v>0.53892655411130597</v>
      </c>
      <c r="AV698" s="17">
        <v>0.51314993071092097</v>
      </c>
      <c r="AW698" s="17">
        <v>0.40767102656146098</v>
      </c>
      <c r="AX698" s="17">
        <v>0.50318492941472603</v>
      </c>
      <c r="AY698" s="17">
        <v>0.55209637163030101</v>
      </c>
      <c r="AZ698" s="17">
        <v>0.543716261641359</v>
      </c>
      <c r="BA698" s="17">
        <v>0.67766862265379801</v>
      </c>
      <c r="BB698" s="17">
        <v>0.56910762967765904</v>
      </c>
      <c r="BC698" s="17"/>
      <c r="BD698" s="17">
        <v>0.52305309917411902</v>
      </c>
      <c r="BE698" s="17">
        <v>0.48514076430302999</v>
      </c>
      <c r="BF698" s="17">
        <v>0.467444354977332</v>
      </c>
      <c r="BG698" s="17"/>
      <c r="BH698" s="17">
        <v>0.51499185533116398</v>
      </c>
      <c r="BI698" s="17">
        <v>0.44808476399723102</v>
      </c>
      <c r="BJ698" s="17">
        <v>0.52501112804800698</v>
      </c>
      <c r="BK698" s="17"/>
      <c r="BL698" s="17">
        <v>0.433046150003907</v>
      </c>
      <c r="BM698" s="17">
        <v>0.58094403755714097</v>
      </c>
      <c r="BN698" s="17">
        <v>0.52683580536063601</v>
      </c>
      <c r="BO698" s="17"/>
      <c r="BP698" s="17">
        <v>0.52220098575747498</v>
      </c>
      <c r="BQ698" s="17">
        <v>0.46026530957718798</v>
      </c>
      <c r="BR698" s="17"/>
      <c r="BS698" s="17">
        <v>0.58530508620057797</v>
      </c>
      <c r="BT698" s="17">
        <v>0.54827761657655305</v>
      </c>
      <c r="BU698" s="17">
        <v>0.48048208290282601</v>
      </c>
      <c r="BV698" s="17">
        <v>0.43594605302994699</v>
      </c>
      <c r="BW698" s="17"/>
      <c r="BX698" s="17">
        <v>0.51641242368662299</v>
      </c>
      <c r="BY698" s="17">
        <v>0.50444119475872196</v>
      </c>
      <c r="BZ698" s="17">
        <v>0.48121710575026699</v>
      </c>
      <c r="CA698" s="17"/>
      <c r="CB698" s="17">
        <v>0.64779302366291203</v>
      </c>
      <c r="CC698" s="17">
        <v>0.52853203691083495</v>
      </c>
      <c r="CD698" s="17">
        <v>0.45838298401174099</v>
      </c>
      <c r="CE698" s="17">
        <v>0.52957316585066605</v>
      </c>
      <c r="CF698" s="17">
        <v>0.50983956041585898</v>
      </c>
      <c r="CG698" s="17">
        <v>0.20845220945363699</v>
      </c>
      <c r="CH698" s="17"/>
      <c r="CI698" s="17">
        <v>0.37216385066943197</v>
      </c>
      <c r="CJ698" s="17">
        <v>0.61162301948865205</v>
      </c>
      <c r="CK698" s="17">
        <v>0.24571845827750299</v>
      </c>
      <c r="CL698" s="17">
        <v>0.50026275862790803</v>
      </c>
    </row>
    <row r="699" spans="2:90" x14ac:dyDescent="0.35">
      <c r="B699" t="s">
        <v>404</v>
      </c>
      <c r="C699" s="17">
        <v>0.482786328982373</v>
      </c>
      <c r="D699" s="17">
        <v>0.41480217356158</v>
      </c>
      <c r="E699" s="17">
        <v>0.54823806144707299</v>
      </c>
      <c r="F699" s="17"/>
      <c r="G699" s="17">
        <v>0.47769909884797901</v>
      </c>
      <c r="H699" s="17">
        <v>0.50696888630381598</v>
      </c>
      <c r="I699" s="17">
        <v>0.526379510199666</v>
      </c>
      <c r="J699" s="17">
        <v>0.47850918932382602</v>
      </c>
      <c r="K699" s="17">
        <v>0.51676460097774402</v>
      </c>
      <c r="L699" s="17">
        <v>0.52927667514662402</v>
      </c>
      <c r="M699" s="17">
        <v>0.46210598613195097</v>
      </c>
      <c r="N699" s="17">
        <v>0.45735338210007898</v>
      </c>
      <c r="O699" s="17">
        <v>0.40223915092577101</v>
      </c>
      <c r="P699" s="17"/>
      <c r="Q699" s="17">
        <v>0.52158487556251898</v>
      </c>
      <c r="R699" s="17">
        <v>0.45088864586775002</v>
      </c>
      <c r="S699" s="17">
        <v>0.46958627530875602</v>
      </c>
      <c r="T699" s="17">
        <v>0.48001051732398198</v>
      </c>
      <c r="U699" s="17"/>
      <c r="V699" s="17">
        <v>0.43093664169078999</v>
      </c>
      <c r="W699" s="17">
        <v>0.55609234429795396</v>
      </c>
      <c r="X699" s="17">
        <v>0.45548969984270399</v>
      </c>
      <c r="Y699" s="17">
        <v>0.48961932713609302</v>
      </c>
      <c r="Z699" s="17">
        <v>0.52199254439422704</v>
      </c>
      <c r="AA699" s="17">
        <v>0.45093279330441999</v>
      </c>
      <c r="AB699" s="17">
        <v>0.44593729734709298</v>
      </c>
      <c r="AC699" s="17">
        <v>0.53023449084943397</v>
      </c>
      <c r="AD699" s="17">
        <v>0.48761486969638301</v>
      </c>
      <c r="AE699" s="17"/>
      <c r="AF699" s="17">
        <v>0.50123334723734103</v>
      </c>
      <c r="AG699" s="17">
        <v>0.45779008399771198</v>
      </c>
      <c r="AH699" s="17">
        <v>0.56662517838580495</v>
      </c>
      <c r="AI699" s="17">
        <v>0.51306219421275601</v>
      </c>
      <c r="AJ699" s="17">
        <v>0.48920510986384902</v>
      </c>
      <c r="AK699" s="17">
        <v>0.45406240232613798</v>
      </c>
      <c r="AL699" s="17"/>
      <c r="AM699" s="17">
        <v>0.364236674056446</v>
      </c>
      <c r="AN699" s="17">
        <v>0.47658694410929597</v>
      </c>
      <c r="AO699" s="17">
        <v>0.44035118311018501</v>
      </c>
      <c r="AP699" s="17">
        <v>0.44484511175161601</v>
      </c>
      <c r="AQ699" s="17">
        <v>0.49403694258915998</v>
      </c>
      <c r="AR699" s="17">
        <v>0.45257910630638698</v>
      </c>
      <c r="AS699" s="17">
        <v>0.46781318406386502</v>
      </c>
      <c r="AT699" s="17">
        <v>0.42862659714149998</v>
      </c>
      <c r="AU699" s="17">
        <v>0.47709718362750902</v>
      </c>
      <c r="AV699" s="17">
        <v>0.57277321084561295</v>
      </c>
      <c r="AW699" s="17">
        <v>0.43799919380013502</v>
      </c>
      <c r="AX699" s="17">
        <v>0.505447565898411</v>
      </c>
      <c r="AY699" s="17">
        <v>0.41783073955859501</v>
      </c>
      <c r="AZ699" s="17">
        <v>0.54585981115414495</v>
      </c>
      <c r="BA699" s="17">
        <v>0.46737465064345002</v>
      </c>
      <c r="BB699" s="17">
        <v>0.48099154940512401</v>
      </c>
      <c r="BC699" s="17"/>
      <c r="BD699" s="17">
        <v>0.49261758899651897</v>
      </c>
      <c r="BE699" s="17">
        <v>0.49174990332334401</v>
      </c>
      <c r="BF699" s="17">
        <v>0.47320283896112297</v>
      </c>
      <c r="BG699" s="17"/>
      <c r="BH699" s="17">
        <v>0.51174587000815597</v>
      </c>
      <c r="BI699" s="17">
        <v>0.43070868875750801</v>
      </c>
      <c r="BJ699" s="17">
        <v>0.48645020872484901</v>
      </c>
      <c r="BK699" s="17"/>
      <c r="BL699" s="17">
        <v>0.49130350409241902</v>
      </c>
      <c r="BM699" s="17">
        <v>0.49166875220092499</v>
      </c>
      <c r="BN699" s="17">
        <v>0.45003236850487899</v>
      </c>
      <c r="BO699" s="17"/>
      <c r="BP699" s="17">
        <v>0.51528327095976201</v>
      </c>
      <c r="BQ699" s="17">
        <v>0.46552421671924399</v>
      </c>
      <c r="BR699" s="17"/>
      <c r="BS699" s="17">
        <v>0.58720132672422898</v>
      </c>
      <c r="BT699" s="17">
        <v>0.54679764379201601</v>
      </c>
      <c r="BU699" s="17">
        <v>0.47481392508092102</v>
      </c>
      <c r="BV699" s="17">
        <v>0.438303767504652</v>
      </c>
      <c r="BW699" s="17"/>
      <c r="BX699" s="17">
        <v>0.53452179125626897</v>
      </c>
      <c r="BY699" s="17">
        <v>0.56594915089833797</v>
      </c>
      <c r="BZ699" s="17">
        <v>0.47255059246155001</v>
      </c>
      <c r="CA699" s="17"/>
      <c r="CB699" s="17">
        <v>0.63566808683598996</v>
      </c>
      <c r="CC699" s="17">
        <v>0.53539101668170197</v>
      </c>
      <c r="CD699" s="17">
        <v>0.47200023178114697</v>
      </c>
      <c r="CE699" s="17">
        <v>0.49091014043337799</v>
      </c>
      <c r="CF699" s="17">
        <v>0.52224503036500503</v>
      </c>
      <c r="CG699" s="17">
        <v>0.20950556606649501</v>
      </c>
      <c r="CH699" s="17"/>
      <c r="CI699" s="17">
        <v>0.35463034990043502</v>
      </c>
      <c r="CJ699" s="17">
        <v>0.58740279023149999</v>
      </c>
      <c r="CK699" s="17">
        <v>0.274931459588448</v>
      </c>
      <c r="CL699" s="17">
        <v>0.50516153268711494</v>
      </c>
    </row>
    <row r="700" spans="2:90" x14ac:dyDescent="0.35">
      <c r="B700" t="s">
        <v>405</v>
      </c>
      <c r="C700" s="17">
        <v>0.45598501660596602</v>
      </c>
      <c r="D700" s="17">
        <v>0.40059490374877998</v>
      </c>
      <c r="E700" s="17">
        <v>0.51093134695383902</v>
      </c>
      <c r="F700" s="17"/>
      <c r="G700" s="17">
        <v>0.51216232404184303</v>
      </c>
      <c r="H700" s="17">
        <v>0.50373588915134604</v>
      </c>
      <c r="I700" s="17">
        <v>0.44536793052275597</v>
      </c>
      <c r="J700" s="17">
        <v>0.446988876044499</v>
      </c>
      <c r="K700" s="17">
        <v>0.46924746533471501</v>
      </c>
      <c r="L700" s="17">
        <v>0.438910973127976</v>
      </c>
      <c r="M700" s="17">
        <v>0.50518038807283905</v>
      </c>
      <c r="N700" s="17">
        <v>0.42845703836806898</v>
      </c>
      <c r="O700" s="17">
        <v>0.364424187810996</v>
      </c>
      <c r="P700" s="17"/>
      <c r="Q700" s="17">
        <v>0.443931869763321</v>
      </c>
      <c r="R700" s="17">
        <v>0.372757795297466</v>
      </c>
      <c r="S700" s="17">
        <v>0.45685288377285999</v>
      </c>
      <c r="T700" s="17">
        <v>0.46401474767046302</v>
      </c>
      <c r="U700" s="17"/>
      <c r="V700" s="17">
        <v>0.43929289525541698</v>
      </c>
      <c r="W700" s="17">
        <v>0.51269621001943499</v>
      </c>
      <c r="X700" s="17">
        <v>0.423286930406021</v>
      </c>
      <c r="Y700" s="17">
        <v>0.43403013564087101</v>
      </c>
      <c r="Z700" s="17">
        <v>0.448119693812916</v>
      </c>
      <c r="AA700" s="17">
        <v>0.41869370871363998</v>
      </c>
      <c r="AB700" s="17">
        <v>0.50530827519770605</v>
      </c>
      <c r="AC700" s="17">
        <v>0.404910875837317</v>
      </c>
      <c r="AD700" s="17">
        <v>0.46569034257930197</v>
      </c>
      <c r="AE700" s="17"/>
      <c r="AF700" s="17">
        <v>0.42618586008474302</v>
      </c>
      <c r="AG700" s="17">
        <v>0.45284623004297703</v>
      </c>
      <c r="AH700" s="17">
        <v>0.46487931111012898</v>
      </c>
      <c r="AI700" s="17">
        <v>0.46688522436267599</v>
      </c>
      <c r="AJ700" s="17">
        <v>0.475786804628481</v>
      </c>
      <c r="AK700" s="17">
        <v>0.46294791134574198</v>
      </c>
      <c r="AL700" s="17"/>
      <c r="AM700" s="17">
        <v>0.427198076156453</v>
      </c>
      <c r="AN700" s="17">
        <v>0.35117003142970599</v>
      </c>
      <c r="AO700" s="17">
        <v>0.33882331161055801</v>
      </c>
      <c r="AP700" s="17">
        <v>0.39021063606878897</v>
      </c>
      <c r="AQ700" s="17">
        <v>0.443418958461824</v>
      </c>
      <c r="AR700" s="17">
        <v>0.48058021680063301</v>
      </c>
      <c r="AS700" s="17">
        <v>0.43448414308211297</v>
      </c>
      <c r="AT700" s="17">
        <v>0.44368235616670398</v>
      </c>
      <c r="AU700" s="17">
        <v>0.445848581884358</v>
      </c>
      <c r="AV700" s="17">
        <v>0.49426174698868702</v>
      </c>
      <c r="AW700" s="17">
        <v>0.46249375498045803</v>
      </c>
      <c r="AX700" s="17">
        <v>0.52349261422609805</v>
      </c>
      <c r="AY700" s="17">
        <v>0.47015637072988598</v>
      </c>
      <c r="AZ700" s="17">
        <v>0.54647535397328895</v>
      </c>
      <c r="BA700" s="17">
        <v>0.48339788452236399</v>
      </c>
      <c r="BB700" s="17">
        <v>0.485029640642127</v>
      </c>
      <c r="BC700" s="17"/>
      <c r="BD700" s="17">
        <v>0.51725970346220196</v>
      </c>
      <c r="BE700" s="17">
        <v>0.48103913563789702</v>
      </c>
      <c r="BF700" s="17">
        <v>0.39734077301842302</v>
      </c>
      <c r="BG700" s="17"/>
      <c r="BH700" s="17">
        <v>0.49225865415453801</v>
      </c>
      <c r="BI700" s="17">
        <v>0.39701793373813099</v>
      </c>
      <c r="BJ700" s="17">
        <v>0.44445976891589201</v>
      </c>
      <c r="BK700" s="17"/>
      <c r="BL700" s="17">
        <v>0.528414493840479</v>
      </c>
      <c r="BM700" s="17">
        <v>0.51803932860499002</v>
      </c>
      <c r="BN700" s="17">
        <v>0.47735756319597</v>
      </c>
      <c r="BO700" s="17"/>
      <c r="BP700" s="17">
        <v>0.48049546882435801</v>
      </c>
      <c r="BQ700" s="17">
        <v>0.42342856950043001</v>
      </c>
      <c r="BR700" s="17"/>
      <c r="BS700" s="17">
        <v>0.52710781218706704</v>
      </c>
      <c r="BT700" s="17">
        <v>0.52238652518794204</v>
      </c>
      <c r="BU700" s="17">
        <v>0.44832859823559001</v>
      </c>
      <c r="BV700" s="17">
        <v>0.42488961829218802</v>
      </c>
      <c r="BW700" s="17"/>
      <c r="BX700" s="17">
        <v>0.52947845803596205</v>
      </c>
      <c r="BY700" s="17">
        <v>0.58090376719981895</v>
      </c>
      <c r="BZ700" s="17">
        <v>0.44102783456275302</v>
      </c>
      <c r="CA700" s="17"/>
      <c r="CB700" s="17">
        <v>0.56945025803296301</v>
      </c>
      <c r="CC700" s="17">
        <v>0.53727813189154205</v>
      </c>
      <c r="CD700" s="17">
        <v>0.40106905051107999</v>
      </c>
      <c r="CE700" s="17">
        <v>0.47683424647309602</v>
      </c>
      <c r="CF700" s="17">
        <v>0.50425995253771605</v>
      </c>
      <c r="CG700" s="17">
        <v>0.240237792616697</v>
      </c>
      <c r="CH700" s="17"/>
      <c r="CI700" s="17">
        <v>0.382322112617411</v>
      </c>
      <c r="CJ700" s="17">
        <v>0.51227316541394596</v>
      </c>
      <c r="CK700" s="17">
        <v>0.26734488070678603</v>
      </c>
      <c r="CL700" s="17">
        <v>0.48952357383761502</v>
      </c>
    </row>
    <row r="701" spans="2:90" x14ac:dyDescent="0.35">
      <c r="B701" t="s">
        <v>406</v>
      </c>
      <c r="C701" s="17">
        <v>0.45508848640071398</v>
      </c>
      <c r="D701" s="17">
        <v>0.40406188819793198</v>
      </c>
      <c r="E701" s="17">
        <v>0.50114420778026503</v>
      </c>
      <c r="F701" s="17"/>
      <c r="G701" s="17">
        <v>0.45233457402314797</v>
      </c>
      <c r="H701" s="17">
        <v>0.51830163039959698</v>
      </c>
      <c r="I701" s="17">
        <v>0.46788381721288802</v>
      </c>
      <c r="J701" s="17">
        <v>0.44219250086628598</v>
      </c>
      <c r="K701" s="17">
        <v>0.48871217860815602</v>
      </c>
      <c r="L701" s="17">
        <v>0.50012248674775095</v>
      </c>
      <c r="M701" s="17">
        <v>0.44546502617190997</v>
      </c>
      <c r="N701" s="17">
        <v>0.41312696314451303</v>
      </c>
      <c r="O701" s="17">
        <v>0.379424921443964</v>
      </c>
      <c r="P701" s="17"/>
      <c r="Q701" s="17">
        <v>0.42642820524170399</v>
      </c>
      <c r="R701" s="17">
        <v>0.450997240349228</v>
      </c>
      <c r="S701" s="17">
        <v>0.49441072315352902</v>
      </c>
      <c r="T701" s="17">
        <v>0.45800002513268501</v>
      </c>
      <c r="U701" s="17"/>
      <c r="V701" s="17">
        <v>0.43397606412004402</v>
      </c>
      <c r="W701" s="17">
        <v>0.55556442658640204</v>
      </c>
      <c r="X701" s="17">
        <v>0.45116080740125802</v>
      </c>
      <c r="Y701" s="17">
        <v>0.46083402896207598</v>
      </c>
      <c r="Z701" s="17">
        <v>0.427426741856753</v>
      </c>
      <c r="AA701" s="17">
        <v>0.41801254980788299</v>
      </c>
      <c r="AB701" s="17">
        <v>0.443214066347556</v>
      </c>
      <c r="AC701" s="17">
        <v>0.39289385031725499</v>
      </c>
      <c r="AD701" s="17">
        <v>0.43969136146744298</v>
      </c>
      <c r="AE701" s="17"/>
      <c r="AF701" s="17">
        <v>0.47930412351733198</v>
      </c>
      <c r="AG701" s="17">
        <v>0.44649748052502403</v>
      </c>
      <c r="AH701" s="17">
        <v>0.51172825194099303</v>
      </c>
      <c r="AI701" s="17">
        <v>0.42786565566555701</v>
      </c>
      <c r="AJ701" s="17">
        <v>0.45182643094099101</v>
      </c>
      <c r="AK701" s="17">
        <v>0.43457135290392002</v>
      </c>
      <c r="AL701" s="17"/>
      <c r="AM701" s="17">
        <v>0.324128077995124</v>
      </c>
      <c r="AN701" s="17">
        <v>0.38190769448799899</v>
      </c>
      <c r="AO701" s="17">
        <v>0.39145948652041401</v>
      </c>
      <c r="AP701" s="17">
        <v>0.41164216346078802</v>
      </c>
      <c r="AQ701" s="17">
        <v>0.46286413198904502</v>
      </c>
      <c r="AR701" s="17">
        <v>0.45046171001653201</v>
      </c>
      <c r="AS701" s="17">
        <v>0.38033000713194698</v>
      </c>
      <c r="AT701" s="17">
        <v>0.42486446938125899</v>
      </c>
      <c r="AU701" s="17">
        <v>0.48489666675248599</v>
      </c>
      <c r="AV701" s="17">
        <v>0.57161461754259602</v>
      </c>
      <c r="AW701" s="17">
        <v>0.39295243301678401</v>
      </c>
      <c r="AX701" s="17">
        <v>0.50831655649857899</v>
      </c>
      <c r="AY701" s="17">
        <v>0.44049429602165802</v>
      </c>
      <c r="AZ701" s="17">
        <v>0.60070661068335096</v>
      </c>
      <c r="BA701" s="17">
        <v>0.56304406252753103</v>
      </c>
      <c r="BB701" s="17">
        <v>0.48759488564359299</v>
      </c>
      <c r="BC701" s="17"/>
      <c r="BD701" s="17">
        <v>0.467021340940245</v>
      </c>
      <c r="BE701" s="17">
        <v>0.47385552900439099</v>
      </c>
      <c r="BF701" s="17">
        <v>0.43798531398788998</v>
      </c>
      <c r="BG701" s="17"/>
      <c r="BH701" s="17">
        <v>0.48851499421565397</v>
      </c>
      <c r="BI701" s="17">
        <v>0.428631246144282</v>
      </c>
      <c r="BJ701" s="17">
        <v>0.386219149764089</v>
      </c>
      <c r="BK701" s="17"/>
      <c r="BL701" s="17">
        <v>0.388382171972533</v>
      </c>
      <c r="BM701" s="17">
        <v>0.439395057111094</v>
      </c>
      <c r="BN701" s="17">
        <v>0.41893857127600997</v>
      </c>
      <c r="BO701" s="17"/>
      <c r="BP701" s="17">
        <v>0.49121166959364798</v>
      </c>
      <c r="BQ701" s="17">
        <v>0.42678992893526002</v>
      </c>
      <c r="BR701" s="17"/>
      <c r="BS701" s="17">
        <v>0.50775694724447296</v>
      </c>
      <c r="BT701" s="17">
        <v>0.541081500088472</v>
      </c>
      <c r="BU701" s="17">
        <v>0.43959196841493198</v>
      </c>
      <c r="BV701" s="17">
        <v>0.42337067744206303</v>
      </c>
      <c r="BW701" s="17"/>
      <c r="BX701" s="17">
        <v>0.426279315619713</v>
      </c>
      <c r="BY701" s="17">
        <v>0.47517230578445002</v>
      </c>
      <c r="BZ701" s="17">
        <v>0.45670841008788698</v>
      </c>
      <c r="CA701" s="17"/>
      <c r="CB701" s="17">
        <v>0.62826268559276899</v>
      </c>
      <c r="CC701" s="17">
        <v>0.51673001336025004</v>
      </c>
      <c r="CD701" s="17">
        <v>0.42508695563336701</v>
      </c>
      <c r="CE701" s="17">
        <v>0.469537867034239</v>
      </c>
      <c r="CF701" s="17">
        <v>0.47925895339476998</v>
      </c>
      <c r="CG701" s="17">
        <v>0.18053576547802</v>
      </c>
      <c r="CH701" s="17"/>
      <c r="CI701" s="17">
        <v>0.42093253241337603</v>
      </c>
      <c r="CJ701" s="17">
        <v>0.53682118101012799</v>
      </c>
      <c r="CK701" s="17">
        <v>0.21231814271468599</v>
      </c>
      <c r="CL701" s="17">
        <v>0.47916465885217502</v>
      </c>
    </row>
    <row r="702" spans="2:90" x14ac:dyDescent="0.35">
      <c r="B702" t="s">
        <v>407</v>
      </c>
      <c r="C702" s="17">
        <v>0.380207710847976</v>
      </c>
      <c r="D702" s="17">
        <v>0.34199660730702403</v>
      </c>
      <c r="E702" s="17">
        <v>0.41563421331474099</v>
      </c>
      <c r="F702" s="17"/>
      <c r="G702" s="17">
        <v>0.45044996536336102</v>
      </c>
      <c r="H702" s="17">
        <v>0.44646669873497202</v>
      </c>
      <c r="I702" s="17">
        <v>0.36466136291190099</v>
      </c>
      <c r="J702" s="17">
        <v>0.40831541257895099</v>
      </c>
      <c r="K702" s="17">
        <v>0.41094517611468201</v>
      </c>
      <c r="L702" s="17">
        <v>0.38787970397938498</v>
      </c>
      <c r="M702" s="17">
        <v>0.34037255505555197</v>
      </c>
      <c r="N702" s="17">
        <v>0.29308486106945197</v>
      </c>
      <c r="O702" s="17">
        <v>0.33518095138916598</v>
      </c>
      <c r="P702" s="17"/>
      <c r="Q702" s="17">
        <v>0.37200190195111799</v>
      </c>
      <c r="R702" s="17">
        <v>0.296034150416641</v>
      </c>
      <c r="S702" s="17">
        <v>0.41580203208730498</v>
      </c>
      <c r="T702" s="17">
        <v>0.38632092813730101</v>
      </c>
      <c r="U702" s="17"/>
      <c r="V702" s="17">
        <v>0.33042940945799798</v>
      </c>
      <c r="W702" s="17">
        <v>0.44240965100669599</v>
      </c>
      <c r="X702" s="17">
        <v>0.355024875100038</v>
      </c>
      <c r="Y702" s="17">
        <v>0.41599780052459601</v>
      </c>
      <c r="Z702" s="17">
        <v>0.430950986526354</v>
      </c>
      <c r="AA702" s="17">
        <v>0.35258647976329799</v>
      </c>
      <c r="AB702" s="17">
        <v>0.38741482982394898</v>
      </c>
      <c r="AC702" s="17">
        <v>0.34412547247354702</v>
      </c>
      <c r="AD702" s="17">
        <v>0.35396992805543998</v>
      </c>
      <c r="AE702" s="17"/>
      <c r="AF702" s="17">
        <v>0.39541749618420002</v>
      </c>
      <c r="AG702" s="17">
        <v>0.38595941052256599</v>
      </c>
      <c r="AH702" s="17">
        <v>0.41308534033342598</v>
      </c>
      <c r="AI702" s="17">
        <v>0.37350577292412201</v>
      </c>
      <c r="AJ702" s="17">
        <v>0.41256023962947602</v>
      </c>
      <c r="AK702" s="17">
        <v>0.33931373791055203</v>
      </c>
      <c r="AL702" s="17"/>
      <c r="AM702" s="17">
        <v>0.32855244522298299</v>
      </c>
      <c r="AN702" s="17">
        <v>0.31330211516033102</v>
      </c>
      <c r="AO702" s="17">
        <v>0.31996659521551502</v>
      </c>
      <c r="AP702" s="17">
        <v>0.31792353807146201</v>
      </c>
      <c r="AQ702" s="17">
        <v>0.31329258697707602</v>
      </c>
      <c r="AR702" s="17">
        <v>0.35245321193871598</v>
      </c>
      <c r="AS702" s="17">
        <v>0.34233504977807899</v>
      </c>
      <c r="AT702" s="17">
        <v>0.47235562648681401</v>
      </c>
      <c r="AU702" s="17">
        <v>0.36904652287314099</v>
      </c>
      <c r="AV702" s="17">
        <v>0.452740945693554</v>
      </c>
      <c r="AW702" s="17">
        <v>0.41275296819184698</v>
      </c>
      <c r="AX702" s="17">
        <v>0.47047295853461202</v>
      </c>
      <c r="AY702" s="17">
        <v>0.38225436831224802</v>
      </c>
      <c r="AZ702" s="17">
        <v>0.38361964256186498</v>
      </c>
      <c r="BA702" s="17">
        <v>0.45201386561793</v>
      </c>
      <c r="BB702" s="17">
        <v>0.424753404856058</v>
      </c>
      <c r="BC702" s="17"/>
      <c r="BD702" s="17">
        <v>0.40829910650532902</v>
      </c>
      <c r="BE702" s="17">
        <v>0.42541629063448</v>
      </c>
      <c r="BF702" s="17">
        <v>0.333116940961525</v>
      </c>
      <c r="BG702" s="17"/>
      <c r="BH702" s="17">
        <v>0.41308003900935297</v>
      </c>
      <c r="BI702" s="17">
        <v>0.348681910418498</v>
      </c>
      <c r="BJ702" s="17">
        <v>0.31489549318609</v>
      </c>
      <c r="BK702" s="17"/>
      <c r="BL702" s="17">
        <v>0.26802588171743802</v>
      </c>
      <c r="BM702" s="17">
        <v>0.33789673246357299</v>
      </c>
      <c r="BN702" s="17">
        <v>0.26615852708306997</v>
      </c>
      <c r="BO702" s="17"/>
      <c r="BP702" s="17">
        <v>0.39861763039652898</v>
      </c>
      <c r="BQ702" s="17">
        <v>0.346203862906937</v>
      </c>
      <c r="BR702" s="17"/>
      <c r="BS702" s="17">
        <v>0.45056152830442198</v>
      </c>
      <c r="BT702" s="17">
        <v>0.45002709662294599</v>
      </c>
      <c r="BU702" s="17">
        <v>0.35567611605695798</v>
      </c>
      <c r="BV702" s="17">
        <v>0.351024792859359</v>
      </c>
      <c r="BW702" s="17"/>
      <c r="BX702" s="17">
        <v>0.29806539205193699</v>
      </c>
      <c r="BY702" s="17">
        <v>0.45725305540579497</v>
      </c>
      <c r="BZ702" s="17">
        <v>0.38361096446482501</v>
      </c>
      <c r="CA702" s="17"/>
      <c r="CB702" s="17">
        <v>0.47736263902848097</v>
      </c>
      <c r="CC702" s="17">
        <v>0.43663247354984502</v>
      </c>
      <c r="CD702" s="17">
        <v>0.35008367703170201</v>
      </c>
      <c r="CE702" s="17">
        <v>0.35162526721030601</v>
      </c>
      <c r="CF702" s="17">
        <v>0.40698081652755802</v>
      </c>
      <c r="CG702" s="17">
        <v>0.24973493583948</v>
      </c>
      <c r="CH702" s="17"/>
      <c r="CI702" s="17">
        <v>0.35081427734945902</v>
      </c>
      <c r="CJ702" s="17">
        <v>0.42908970979967098</v>
      </c>
      <c r="CK702" s="17">
        <v>0.265403452021092</v>
      </c>
      <c r="CL702" s="17">
        <v>0.38852963840443899</v>
      </c>
    </row>
    <row r="703" spans="2:90" x14ac:dyDescent="0.35">
      <c r="B703" t="s">
        <v>408</v>
      </c>
      <c r="C703" s="17">
        <v>0.344669387868486</v>
      </c>
      <c r="D703" s="17">
        <v>0.32528585404717503</v>
      </c>
      <c r="E703" s="17">
        <v>0.361222394514707</v>
      </c>
      <c r="F703" s="17"/>
      <c r="G703" s="17">
        <v>0.315248177428473</v>
      </c>
      <c r="H703" s="17">
        <v>0.379216449434428</v>
      </c>
      <c r="I703" s="17">
        <v>0.36210224941048702</v>
      </c>
      <c r="J703" s="17">
        <v>0.40284680164630199</v>
      </c>
      <c r="K703" s="17">
        <v>0.35977006615625901</v>
      </c>
      <c r="L703" s="17">
        <v>0.36236495869680602</v>
      </c>
      <c r="M703" s="17">
        <v>0.32916998861118202</v>
      </c>
      <c r="N703" s="17">
        <v>0.30947202385588202</v>
      </c>
      <c r="O703" s="17">
        <v>0.29194537308698398</v>
      </c>
      <c r="P703" s="17"/>
      <c r="Q703" s="17">
        <v>0.38780834393441099</v>
      </c>
      <c r="R703" s="17">
        <v>0.330634927252831</v>
      </c>
      <c r="S703" s="17">
        <v>0.355738350793178</v>
      </c>
      <c r="T703" s="17">
        <v>0.33980601922040499</v>
      </c>
      <c r="U703" s="17"/>
      <c r="V703" s="17">
        <v>0.33017859650515802</v>
      </c>
      <c r="W703" s="17">
        <v>0.35774480070117298</v>
      </c>
      <c r="X703" s="17">
        <v>0.37734034474750999</v>
      </c>
      <c r="Y703" s="17">
        <v>0.30850696336192601</v>
      </c>
      <c r="Z703" s="17">
        <v>0.37075345118651498</v>
      </c>
      <c r="AA703" s="17">
        <v>0.32284726359683902</v>
      </c>
      <c r="AB703" s="17">
        <v>0.33563633864595399</v>
      </c>
      <c r="AC703" s="17">
        <v>0.30544026715313299</v>
      </c>
      <c r="AD703" s="17">
        <v>0.37044168845210701</v>
      </c>
      <c r="AE703" s="17"/>
      <c r="AF703" s="17">
        <v>0.35545003574656098</v>
      </c>
      <c r="AG703" s="17">
        <v>0.31321461672490702</v>
      </c>
      <c r="AH703" s="17">
        <v>0.37016233555259997</v>
      </c>
      <c r="AI703" s="17">
        <v>0.37287662622900902</v>
      </c>
      <c r="AJ703" s="17">
        <v>0.34147140233154</v>
      </c>
      <c r="AK703" s="17">
        <v>0.34656511929748601</v>
      </c>
      <c r="AL703" s="17"/>
      <c r="AM703" s="17">
        <v>0.28323430233611002</v>
      </c>
      <c r="AN703" s="17">
        <v>0.30925234272273999</v>
      </c>
      <c r="AO703" s="17">
        <v>0.28966610796551401</v>
      </c>
      <c r="AP703" s="17">
        <v>0.32754388062874801</v>
      </c>
      <c r="AQ703" s="17">
        <v>0.37083983555891997</v>
      </c>
      <c r="AR703" s="17">
        <v>0.33423077787657002</v>
      </c>
      <c r="AS703" s="17">
        <v>0.38341808543036798</v>
      </c>
      <c r="AT703" s="17">
        <v>0.37913705577861401</v>
      </c>
      <c r="AU703" s="17">
        <v>0.30612510309330199</v>
      </c>
      <c r="AV703" s="17">
        <v>0.43672345056419098</v>
      </c>
      <c r="AW703" s="17">
        <v>0.33676502343452303</v>
      </c>
      <c r="AX703" s="17">
        <v>0.33172905441830403</v>
      </c>
      <c r="AY703" s="17">
        <v>0.33469278432270499</v>
      </c>
      <c r="AZ703" s="17">
        <v>0.32444650901194899</v>
      </c>
      <c r="BA703" s="17">
        <v>0.29690630292194597</v>
      </c>
      <c r="BB703" s="17">
        <v>0.37182066771375299</v>
      </c>
      <c r="BC703" s="17"/>
      <c r="BD703" s="17">
        <v>0.37885157097768002</v>
      </c>
      <c r="BE703" s="17">
        <v>0.35269576028066701</v>
      </c>
      <c r="BF703" s="17">
        <v>0.32027149643068498</v>
      </c>
      <c r="BG703" s="17"/>
      <c r="BH703" s="17">
        <v>0.34615005123606102</v>
      </c>
      <c r="BI703" s="17">
        <v>0.344512872271315</v>
      </c>
      <c r="BJ703" s="17">
        <v>0.35454240703909301</v>
      </c>
      <c r="BK703" s="17"/>
      <c r="BL703" s="17">
        <v>0.32048577084722601</v>
      </c>
      <c r="BM703" s="17">
        <v>0.32686167947202499</v>
      </c>
      <c r="BN703" s="17">
        <v>0.37358373418596902</v>
      </c>
      <c r="BO703" s="17"/>
      <c r="BP703" s="17">
        <v>0.35379067785260199</v>
      </c>
      <c r="BQ703" s="17">
        <v>0.32774293410647098</v>
      </c>
      <c r="BR703" s="17"/>
      <c r="BS703" s="17">
        <v>0.41057150581542701</v>
      </c>
      <c r="BT703" s="17">
        <v>0.370697054722949</v>
      </c>
      <c r="BU703" s="17">
        <v>0.33023255440246602</v>
      </c>
      <c r="BV703" s="17">
        <v>0.32606773351431401</v>
      </c>
      <c r="BW703" s="17"/>
      <c r="BX703" s="17">
        <v>0.34976141431959301</v>
      </c>
      <c r="BY703" s="17">
        <v>0.40979817354346099</v>
      </c>
      <c r="BZ703" s="17">
        <v>0.340162743360719</v>
      </c>
      <c r="CA703" s="17"/>
      <c r="CB703" s="17">
        <v>0.44446987044889003</v>
      </c>
      <c r="CC703" s="17">
        <v>0.38760127166273101</v>
      </c>
      <c r="CD703" s="17">
        <v>0.29996388905523602</v>
      </c>
      <c r="CE703" s="17">
        <v>0.33759423376547498</v>
      </c>
      <c r="CF703" s="17">
        <v>0.38367273489293402</v>
      </c>
      <c r="CG703" s="17">
        <v>0.21424427550167599</v>
      </c>
      <c r="CH703" s="17"/>
      <c r="CI703" s="17">
        <v>0.30411355244161498</v>
      </c>
      <c r="CJ703" s="17">
        <v>0.41443032132574997</v>
      </c>
      <c r="CK703" s="17">
        <v>0.20798614166192</v>
      </c>
      <c r="CL703" s="17">
        <v>0.34900505381366498</v>
      </c>
    </row>
    <row r="704" spans="2:90" x14ac:dyDescent="0.35">
      <c r="B704" t="s">
        <v>409</v>
      </c>
      <c r="C704" s="17">
        <v>0.34391264048635101</v>
      </c>
      <c r="D704" s="17">
        <v>0.34256072163309897</v>
      </c>
      <c r="E704" s="17">
        <v>0.34385864629957302</v>
      </c>
      <c r="F704" s="17"/>
      <c r="G704" s="17">
        <v>0.305154992774679</v>
      </c>
      <c r="H704" s="17">
        <v>0.34848790654004103</v>
      </c>
      <c r="I704" s="17">
        <v>0.402836412515864</v>
      </c>
      <c r="J704" s="17">
        <v>0.37359990847859897</v>
      </c>
      <c r="K704" s="17">
        <v>0.376165719646746</v>
      </c>
      <c r="L704" s="17">
        <v>0.31718545706340201</v>
      </c>
      <c r="M704" s="17">
        <v>0.407099519797885</v>
      </c>
      <c r="N704" s="17">
        <v>0.29875037073105898</v>
      </c>
      <c r="O704" s="17">
        <v>0.27641184090106402</v>
      </c>
      <c r="P704" s="17"/>
      <c r="Q704" s="17">
        <v>0.30909120992011602</v>
      </c>
      <c r="R704" s="17">
        <v>0.367193052651689</v>
      </c>
      <c r="S704" s="17">
        <v>0.34939432352505501</v>
      </c>
      <c r="T704" s="17">
        <v>0.34526127428541298</v>
      </c>
      <c r="U704" s="17"/>
      <c r="V704" s="17">
        <v>0.341569991661413</v>
      </c>
      <c r="W704" s="17">
        <v>0.407008113071678</v>
      </c>
      <c r="X704" s="17">
        <v>0.365864150514422</v>
      </c>
      <c r="Y704" s="17">
        <v>0.29242259002361798</v>
      </c>
      <c r="Z704" s="17">
        <v>0.381724214917047</v>
      </c>
      <c r="AA704" s="17">
        <v>0.296704393162185</v>
      </c>
      <c r="AB704" s="17">
        <v>0.306629807661561</v>
      </c>
      <c r="AC704" s="17">
        <v>0.293644172834156</v>
      </c>
      <c r="AD704" s="17">
        <v>0.35379685510069298</v>
      </c>
      <c r="AE704" s="17"/>
      <c r="AF704" s="17">
        <v>0.34965613006315199</v>
      </c>
      <c r="AG704" s="17">
        <v>0.34083348643614803</v>
      </c>
      <c r="AH704" s="17">
        <v>0.386802879712912</v>
      </c>
      <c r="AI704" s="17">
        <v>0.35109012582797999</v>
      </c>
      <c r="AJ704" s="17">
        <v>0.34364722337643899</v>
      </c>
      <c r="AK704" s="17">
        <v>0.329896830256457</v>
      </c>
      <c r="AL704" s="17"/>
      <c r="AM704" s="17">
        <v>0.32564280329672401</v>
      </c>
      <c r="AN704" s="17">
        <v>0.32144073222964098</v>
      </c>
      <c r="AO704" s="17">
        <v>0.29346940324336701</v>
      </c>
      <c r="AP704" s="17">
        <v>0.29956985713758599</v>
      </c>
      <c r="AQ704" s="17">
        <v>0.35112582241831403</v>
      </c>
      <c r="AR704" s="17">
        <v>0.32186707728897901</v>
      </c>
      <c r="AS704" s="17">
        <v>0.34157145677634498</v>
      </c>
      <c r="AT704" s="17">
        <v>0.21971526937222599</v>
      </c>
      <c r="AU704" s="17">
        <v>0.38021145582141302</v>
      </c>
      <c r="AV704" s="17">
        <v>0.394532122779093</v>
      </c>
      <c r="AW704" s="17">
        <v>0.31962595942116601</v>
      </c>
      <c r="AX704" s="17">
        <v>0.37922810974999499</v>
      </c>
      <c r="AY704" s="17">
        <v>0.295440132265059</v>
      </c>
      <c r="AZ704" s="17">
        <v>0.43233473401248301</v>
      </c>
      <c r="BA704" s="17">
        <v>0.36890853205459401</v>
      </c>
      <c r="BB704" s="17">
        <v>0.38075617603200701</v>
      </c>
      <c r="BC704" s="17"/>
      <c r="BD704" s="17">
        <v>0.36069246104953701</v>
      </c>
      <c r="BE704" s="17">
        <v>0.35714810514591899</v>
      </c>
      <c r="BF704" s="17">
        <v>0.32614741099897099</v>
      </c>
      <c r="BG704" s="17"/>
      <c r="BH704" s="17">
        <v>0.35264412760186498</v>
      </c>
      <c r="BI704" s="17">
        <v>0.34879336085775903</v>
      </c>
      <c r="BJ704" s="17">
        <v>0.30850618907065203</v>
      </c>
      <c r="BK704" s="17"/>
      <c r="BL704" s="17">
        <v>0.35994048421084301</v>
      </c>
      <c r="BM704" s="17">
        <v>0.30389893039504801</v>
      </c>
      <c r="BN704" s="17">
        <v>0.30800951772748397</v>
      </c>
      <c r="BO704" s="17"/>
      <c r="BP704" s="17">
        <v>0.32392185809833302</v>
      </c>
      <c r="BQ704" s="17">
        <v>0.33649305761384302</v>
      </c>
      <c r="BR704" s="17"/>
      <c r="BS704" s="17">
        <v>0.37951178718386303</v>
      </c>
      <c r="BT704" s="17">
        <v>0.399239027530083</v>
      </c>
      <c r="BU704" s="17">
        <v>0.34448128997926603</v>
      </c>
      <c r="BV704" s="17">
        <v>0.31856762644629899</v>
      </c>
      <c r="BW704" s="17"/>
      <c r="BX704" s="17">
        <v>0.32522122614443399</v>
      </c>
      <c r="BY704" s="17">
        <v>0.38666661348046799</v>
      </c>
      <c r="BZ704" s="17">
        <v>0.34313712501119398</v>
      </c>
      <c r="CA704" s="17"/>
      <c r="CB704" s="17">
        <v>0.432338074104542</v>
      </c>
      <c r="CC704" s="17">
        <v>0.39496556202732203</v>
      </c>
      <c r="CD704" s="17">
        <v>0.31361985380713697</v>
      </c>
      <c r="CE704" s="17">
        <v>0.344477995410858</v>
      </c>
      <c r="CF704" s="17">
        <v>0.37048810764312201</v>
      </c>
      <c r="CG704" s="17">
        <v>0.19843402952580999</v>
      </c>
      <c r="CH704" s="17"/>
      <c r="CI704" s="17">
        <v>0.29787749604054597</v>
      </c>
      <c r="CJ704" s="17">
        <v>0.41595005405181001</v>
      </c>
      <c r="CK704" s="17">
        <v>0.201800480059628</v>
      </c>
      <c r="CL704" s="17">
        <v>0.34957996620380399</v>
      </c>
    </row>
    <row r="705" spans="2:90" x14ac:dyDescent="0.35">
      <c r="B705" t="s">
        <v>410</v>
      </c>
      <c r="C705" s="17">
        <v>0.334470090271141</v>
      </c>
      <c r="D705" s="17">
        <v>0.27318088257725898</v>
      </c>
      <c r="E705" s="17">
        <v>0.39165428302820199</v>
      </c>
      <c r="F705" s="17"/>
      <c r="G705" s="17">
        <v>0.31581261107500302</v>
      </c>
      <c r="H705" s="17">
        <v>0.36783027471508201</v>
      </c>
      <c r="I705" s="17">
        <v>0.342533448557305</v>
      </c>
      <c r="J705" s="17">
        <v>0.38044131380369101</v>
      </c>
      <c r="K705" s="17">
        <v>0.32638334415803799</v>
      </c>
      <c r="L705" s="17">
        <v>0.35356652944271499</v>
      </c>
      <c r="M705" s="17">
        <v>0.33259088156140498</v>
      </c>
      <c r="N705" s="17">
        <v>0.29129312484231501</v>
      </c>
      <c r="O705" s="17">
        <v>0.306509371829498</v>
      </c>
      <c r="P705" s="17"/>
      <c r="Q705" s="17">
        <v>0.30685344315790197</v>
      </c>
      <c r="R705" s="17">
        <v>0.280530671274277</v>
      </c>
      <c r="S705" s="17">
        <v>0.37823834788056099</v>
      </c>
      <c r="T705" s="17">
        <v>0.33929264379185398</v>
      </c>
      <c r="U705" s="17"/>
      <c r="V705" s="17">
        <v>0.28915581314647898</v>
      </c>
      <c r="W705" s="17">
        <v>0.429764212032483</v>
      </c>
      <c r="X705" s="17">
        <v>0.34206757952101902</v>
      </c>
      <c r="Y705" s="17">
        <v>0.32495720961478097</v>
      </c>
      <c r="Z705" s="17">
        <v>0.33128626724082799</v>
      </c>
      <c r="AA705" s="17">
        <v>0.32533257290838302</v>
      </c>
      <c r="AB705" s="17">
        <v>0.31347057885725099</v>
      </c>
      <c r="AC705" s="17">
        <v>0.28312509683551301</v>
      </c>
      <c r="AD705" s="17">
        <v>0.322392593546174</v>
      </c>
      <c r="AE705" s="17"/>
      <c r="AF705" s="17">
        <v>0.357998782615224</v>
      </c>
      <c r="AG705" s="17">
        <v>0.29868631383482602</v>
      </c>
      <c r="AH705" s="17">
        <v>0.41964830184054502</v>
      </c>
      <c r="AI705" s="17">
        <v>0.27666914557675099</v>
      </c>
      <c r="AJ705" s="17">
        <v>0.359455746343813</v>
      </c>
      <c r="AK705" s="17">
        <v>0.30706470401113001</v>
      </c>
      <c r="AL705" s="17"/>
      <c r="AM705" s="17">
        <v>0.246998182658418</v>
      </c>
      <c r="AN705" s="17">
        <v>0.26664849451940997</v>
      </c>
      <c r="AO705" s="17">
        <v>0.26115086536844501</v>
      </c>
      <c r="AP705" s="17">
        <v>0.28951388762763802</v>
      </c>
      <c r="AQ705" s="17">
        <v>0.369668778817272</v>
      </c>
      <c r="AR705" s="17">
        <v>0.30045651583934002</v>
      </c>
      <c r="AS705" s="17">
        <v>0.32340067411006401</v>
      </c>
      <c r="AT705" s="17">
        <v>0.329512207008127</v>
      </c>
      <c r="AU705" s="17">
        <v>0.33666909133553002</v>
      </c>
      <c r="AV705" s="17">
        <v>0.39610590990036898</v>
      </c>
      <c r="AW705" s="17">
        <v>0.31341330051500099</v>
      </c>
      <c r="AX705" s="17">
        <v>0.44840920814255802</v>
      </c>
      <c r="AY705" s="17">
        <v>0.34138847930080102</v>
      </c>
      <c r="AZ705" s="17">
        <v>0.32833742592356302</v>
      </c>
      <c r="BA705" s="17">
        <v>0.342553154955063</v>
      </c>
      <c r="BB705" s="17">
        <v>0.39391276866466401</v>
      </c>
      <c r="BC705" s="17"/>
      <c r="BD705" s="17">
        <v>0.35837015260208299</v>
      </c>
      <c r="BE705" s="17">
        <v>0.33744934129708198</v>
      </c>
      <c r="BF705" s="17">
        <v>0.32072335820113901</v>
      </c>
      <c r="BG705" s="17"/>
      <c r="BH705" s="17">
        <v>0.34976377358215099</v>
      </c>
      <c r="BI705" s="17">
        <v>0.30964939777512901</v>
      </c>
      <c r="BJ705" s="17">
        <v>0.35254099858856103</v>
      </c>
      <c r="BK705" s="17"/>
      <c r="BL705" s="17">
        <v>0.256370100004916</v>
      </c>
      <c r="BM705" s="17">
        <v>0.351942222112131</v>
      </c>
      <c r="BN705" s="17">
        <v>0.34102883625989999</v>
      </c>
      <c r="BO705" s="17"/>
      <c r="BP705" s="17">
        <v>0.34274597972651399</v>
      </c>
      <c r="BQ705" s="17">
        <v>0.310939192182694</v>
      </c>
      <c r="BR705" s="17"/>
      <c r="BS705" s="17">
        <v>0.40847997594329799</v>
      </c>
      <c r="BT705" s="17">
        <v>0.40928191309075301</v>
      </c>
      <c r="BU705" s="17">
        <v>0.31021252693000101</v>
      </c>
      <c r="BV705" s="17">
        <v>0.30508727341881597</v>
      </c>
      <c r="BW705" s="17"/>
      <c r="BX705" s="17">
        <v>0.34338055142921697</v>
      </c>
      <c r="BY705" s="17">
        <v>0.41704105893857102</v>
      </c>
      <c r="BZ705" s="17">
        <v>0.32851333137361399</v>
      </c>
      <c r="CA705" s="17"/>
      <c r="CB705" s="17">
        <v>0.45538675618274399</v>
      </c>
      <c r="CC705" s="17">
        <v>0.33679871373426701</v>
      </c>
      <c r="CD705" s="17">
        <v>0.36273856528397203</v>
      </c>
      <c r="CE705" s="17">
        <v>0.29702914715742001</v>
      </c>
      <c r="CF705" s="17">
        <v>0.35563586241802198</v>
      </c>
      <c r="CG705" s="17">
        <v>0.16738080251756199</v>
      </c>
      <c r="CH705" s="17"/>
      <c r="CI705" s="17">
        <v>0.28883507896991401</v>
      </c>
      <c r="CJ705" s="17">
        <v>0.40459303140962599</v>
      </c>
      <c r="CK705" s="17">
        <v>0.17814575806458499</v>
      </c>
      <c r="CL705" s="17">
        <v>0.34495960537234199</v>
      </c>
    </row>
    <row r="706" spans="2:90" x14ac:dyDescent="0.35">
      <c r="B706" t="s">
        <v>411</v>
      </c>
      <c r="C706" s="17">
        <v>0.13328050064337099</v>
      </c>
      <c r="D706" s="17">
        <v>0.138402437605261</v>
      </c>
      <c r="E706" s="17">
        <v>0.12938644498525301</v>
      </c>
      <c r="F706" s="17"/>
      <c r="G706" s="17">
        <v>0.13327441974262599</v>
      </c>
      <c r="H706" s="17">
        <v>0.120412141745308</v>
      </c>
      <c r="I706" s="17">
        <v>0.14413636084645801</v>
      </c>
      <c r="J706" s="17">
        <v>0.13742485626409201</v>
      </c>
      <c r="K706" s="17">
        <v>0.150517115977089</v>
      </c>
      <c r="L706" s="17">
        <v>0.103031169140369</v>
      </c>
      <c r="M706" s="17">
        <v>0.15023713966414601</v>
      </c>
      <c r="N706" s="17">
        <v>0.114748323438309</v>
      </c>
      <c r="O706" s="17">
        <v>0.146415963580245</v>
      </c>
      <c r="P706" s="17"/>
      <c r="Q706" s="17">
        <v>0.13954991198983599</v>
      </c>
      <c r="R706" s="17">
        <v>0.15783546265618101</v>
      </c>
      <c r="S706" s="17">
        <v>0.16745079840614599</v>
      </c>
      <c r="T706" s="17">
        <v>0.129844176756468</v>
      </c>
      <c r="U706" s="17"/>
      <c r="V706" s="17">
        <v>0.14837419026457199</v>
      </c>
      <c r="W706" s="17">
        <v>0.12285209196024401</v>
      </c>
      <c r="X706" s="17">
        <v>0.112274676276405</v>
      </c>
      <c r="Y706" s="17">
        <v>0.13133961804194</v>
      </c>
      <c r="Z706" s="17">
        <v>0.124518570623531</v>
      </c>
      <c r="AA706" s="17">
        <v>0.13272113350700099</v>
      </c>
      <c r="AB706" s="17">
        <v>0.150652857297008</v>
      </c>
      <c r="AC706" s="17">
        <v>0.13400866988961599</v>
      </c>
      <c r="AD706" s="17">
        <v>0.136809945868269</v>
      </c>
      <c r="AE706" s="17"/>
      <c r="AF706" s="17">
        <v>0.12958771021257001</v>
      </c>
      <c r="AG706" s="17">
        <v>0.154118128126388</v>
      </c>
      <c r="AH706" s="17">
        <v>9.8241922252597397E-2</v>
      </c>
      <c r="AI706" s="17">
        <v>0.13275435741841099</v>
      </c>
      <c r="AJ706" s="17">
        <v>0.11937178516177301</v>
      </c>
      <c r="AK706" s="17">
        <v>0.142632929714132</v>
      </c>
      <c r="AL706" s="17"/>
      <c r="AM706" s="17">
        <v>0.13298471218920399</v>
      </c>
      <c r="AN706" s="17">
        <v>0.126282681604517</v>
      </c>
      <c r="AO706" s="17">
        <v>0.113831132005943</v>
      </c>
      <c r="AP706" s="17">
        <v>0.116833270954982</v>
      </c>
      <c r="AQ706" s="17">
        <v>0.141091670799362</v>
      </c>
      <c r="AR706" s="17">
        <v>0.17772156770265801</v>
      </c>
      <c r="AS706" s="17">
        <v>0.14137544436105701</v>
      </c>
      <c r="AT706" s="17">
        <v>0.16781233058832101</v>
      </c>
      <c r="AU706" s="17">
        <v>0.10903150984988901</v>
      </c>
      <c r="AV706" s="17">
        <v>0.215542838080863</v>
      </c>
      <c r="AW706" s="17">
        <v>0.120544301939411</v>
      </c>
      <c r="AX706" s="17">
        <v>0.14125009108753001</v>
      </c>
      <c r="AY706" s="17">
        <v>6.81574466986168E-2</v>
      </c>
      <c r="AZ706" s="17">
        <v>0.1610608568927</v>
      </c>
      <c r="BA706" s="17">
        <v>7.1523565969750902E-2</v>
      </c>
      <c r="BB706" s="17">
        <v>0.13111305257358999</v>
      </c>
      <c r="BC706" s="17"/>
      <c r="BD706" s="17">
        <v>0.14731924395989099</v>
      </c>
      <c r="BE706" s="17">
        <v>0.11861393117737699</v>
      </c>
      <c r="BF706" s="17">
        <v>0.130806540996693</v>
      </c>
      <c r="BG706" s="17"/>
      <c r="BH706" s="17">
        <v>0.124575570730761</v>
      </c>
      <c r="BI706" s="17">
        <v>0.15777874261077501</v>
      </c>
      <c r="BJ706" s="17">
        <v>0.13999440523493401</v>
      </c>
      <c r="BK706" s="17"/>
      <c r="BL706" s="17">
        <v>0.139995253501178</v>
      </c>
      <c r="BM706" s="17">
        <v>0.123276908141039</v>
      </c>
      <c r="BN706" s="17">
        <v>0.15240556214623599</v>
      </c>
      <c r="BO706" s="17"/>
      <c r="BP706" s="17">
        <v>0.102435891044591</v>
      </c>
      <c r="BQ706" s="17">
        <v>0.13937447921176099</v>
      </c>
      <c r="BR706" s="17"/>
      <c r="BS706" s="17">
        <v>0.14278055129015499</v>
      </c>
      <c r="BT706" s="17">
        <v>0.14474715398353699</v>
      </c>
      <c r="BU706" s="17">
        <v>0.11758758268981701</v>
      </c>
      <c r="BV706" s="17">
        <v>0.139821022538891</v>
      </c>
      <c r="BW706" s="17"/>
      <c r="BX706" s="17">
        <v>0.13721812084316401</v>
      </c>
      <c r="BY706" s="17">
        <v>9.4660020005453302E-2</v>
      </c>
      <c r="BZ706" s="17">
        <v>0.13526364771986399</v>
      </c>
      <c r="CA706" s="17"/>
      <c r="CB706" s="17">
        <v>0.135127020525489</v>
      </c>
      <c r="CC706" s="17">
        <v>0.147099105199617</v>
      </c>
      <c r="CD706" s="17">
        <v>9.8222537757354497E-2</v>
      </c>
      <c r="CE706" s="17">
        <v>0.12264976918973999</v>
      </c>
      <c r="CF706" s="17">
        <v>0.193161566603051</v>
      </c>
      <c r="CG706" s="17">
        <v>0.12827007542609001</v>
      </c>
      <c r="CH706" s="17"/>
      <c r="CI706" s="17">
        <v>0.102196974233143</v>
      </c>
      <c r="CJ706" s="17">
        <v>0.12954521309616801</v>
      </c>
      <c r="CK706" s="17">
        <v>0.119630671212969</v>
      </c>
      <c r="CL706" s="17">
        <v>0.1460902563116</v>
      </c>
    </row>
    <row r="707" spans="2:90" x14ac:dyDescent="0.35">
      <c r="B707" t="s">
        <v>412</v>
      </c>
      <c r="C707" s="17">
        <v>7.5203601056321207E-2</v>
      </c>
      <c r="D707" s="17">
        <v>7.8413870359131596E-2</v>
      </c>
      <c r="E707" s="17">
        <v>7.1923973166964403E-2</v>
      </c>
      <c r="F707" s="17"/>
      <c r="G707" s="17">
        <v>6.1328060352644397E-2</v>
      </c>
      <c r="H707" s="17">
        <v>6.8158194038415998E-2</v>
      </c>
      <c r="I707" s="17">
        <v>7.2613344347405906E-2</v>
      </c>
      <c r="J707" s="17">
        <v>5.7066212325821097E-2</v>
      </c>
      <c r="K707" s="17">
        <v>9.4025458917477905E-2</v>
      </c>
      <c r="L707" s="17">
        <v>9.2094226237329394E-2</v>
      </c>
      <c r="M707" s="17">
        <v>6.9599371064262505E-2</v>
      </c>
      <c r="N707" s="17">
        <v>7.1033249634945297E-2</v>
      </c>
      <c r="O707" s="17">
        <v>8.9195738831699706E-2</v>
      </c>
      <c r="P707" s="17"/>
      <c r="Q707" s="17">
        <v>8.0737699754735104E-2</v>
      </c>
      <c r="R707" s="17">
        <v>0.109168285491113</v>
      </c>
      <c r="S707" s="17">
        <v>8.7824060259762901E-2</v>
      </c>
      <c r="T707" s="17">
        <v>7.0188404752749095E-2</v>
      </c>
      <c r="U707" s="17"/>
      <c r="V707" s="17">
        <v>9.8316646096998306E-2</v>
      </c>
      <c r="W707" s="17">
        <v>6.9938158742455403E-2</v>
      </c>
      <c r="X707" s="17">
        <v>7.1904633489164704E-2</v>
      </c>
      <c r="Y707" s="17">
        <v>6.5326711510160507E-2</v>
      </c>
      <c r="Z707" s="17">
        <v>6.3386185457942501E-2</v>
      </c>
      <c r="AA707" s="17">
        <v>7.3393562249017996E-2</v>
      </c>
      <c r="AB707" s="17">
        <v>9.9663556985798998E-2</v>
      </c>
      <c r="AC707" s="17">
        <v>3.3993835231051303E-2</v>
      </c>
      <c r="AD707" s="17">
        <v>6.7228807217031297E-2</v>
      </c>
      <c r="AE707" s="17"/>
      <c r="AF707" s="17">
        <v>6.3718754973845895E-2</v>
      </c>
      <c r="AG707" s="17">
        <v>8.0577942491161805E-2</v>
      </c>
      <c r="AH707" s="17">
        <v>2.6568165128001801E-2</v>
      </c>
      <c r="AI707" s="17">
        <v>0.107270525930783</v>
      </c>
      <c r="AJ707" s="17">
        <v>4.74848161641898E-2</v>
      </c>
      <c r="AK707" s="17">
        <v>0.105498278444285</v>
      </c>
      <c r="AL707" s="17"/>
      <c r="AM707" s="17">
        <v>6.0726951403568E-2</v>
      </c>
      <c r="AN707" s="17">
        <v>0.119515175326978</v>
      </c>
      <c r="AO707" s="17">
        <v>7.4205919942563994E-2</v>
      </c>
      <c r="AP707" s="17">
        <v>5.8265655104254702E-2</v>
      </c>
      <c r="AQ707" s="17">
        <v>0.107707321205316</v>
      </c>
      <c r="AR707" s="17">
        <v>9.6112545562396901E-2</v>
      </c>
      <c r="AS707" s="17">
        <v>6.3264784016493103E-2</v>
      </c>
      <c r="AT707" s="17">
        <v>7.71670210053432E-2</v>
      </c>
      <c r="AU707" s="17">
        <v>7.4080781086898598E-2</v>
      </c>
      <c r="AV707" s="17">
        <v>4.2453655335155001E-2</v>
      </c>
      <c r="AW707" s="17">
        <v>7.7807732078164604E-2</v>
      </c>
      <c r="AX707" s="17">
        <v>4.0170269218795802E-2</v>
      </c>
      <c r="AY707" s="17">
        <v>0.10920268687316299</v>
      </c>
      <c r="AZ707" s="17">
        <v>4.3031820389084798E-2</v>
      </c>
      <c r="BA707" s="17">
        <v>3.10306197995153E-2</v>
      </c>
      <c r="BB707" s="17">
        <v>7.0893941412815506E-2</v>
      </c>
      <c r="BC707" s="17"/>
      <c r="BD707" s="17">
        <v>6.3418949703163696E-2</v>
      </c>
      <c r="BE707" s="17">
        <v>7.3985739460738498E-2</v>
      </c>
      <c r="BF707" s="17">
        <v>9.1148161720729995E-2</v>
      </c>
      <c r="BG707" s="17"/>
      <c r="BH707" s="17">
        <v>6.99587253783331E-2</v>
      </c>
      <c r="BI707" s="17">
        <v>8.0485737712385499E-2</v>
      </c>
      <c r="BJ707" s="17">
        <v>9.2281098858815594E-2</v>
      </c>
      <c r="BK707" s="17"/>
      <c r="BL707" s="17">
        <v>8.7398648310415494E-2</v>
      </c>
      <c r="BM707" s="17">
        <v>9.0298857137887698E-2</v>
      </c>
      <c r="BN707" s="17">
        <v>0.105520270502736</v>
      </c>
      <c r="BO707" s="17"/>
      <c r="BP707" s="17">
        <v>5.5357633421429298E-2</v>
      </c>
      <c r="BQ707" s="17">
        <v>9.0879338248416E-2</v>
      </c>
      <c r="BR707" s="17"/>
      <c r="BS707" s="17">
        <v>7.2297478495909603E-2</v>
      </c>
      <c r="BT707" s="17">
        <v>7.4847556840691803E-2</v>
      </c>
      <c r="BU707" s="17">
        <v>8.5286373443604596E-2</v>
      </c>
      <c r="BV707" s="17">
        <v>7.2137511718199002E-2</v>
      </c>
      <c r="BW707" s="17"/>
      <c r="BX707" s="17">
        <v>9.0390384319217906E-2</v>
      </c>
      <c r="BY707" s="17">
        <v>7.7433436620862495E-2</v>
      </c>
      <c r="BZ707" s="17">
        <v>7.3562045298814605E-2</v>
      </c>
      <c r="CA707" s="17"/>
      <c r="CB707" s="17">
        <v>5.4546463050972903E-2</v>
      </c>
      <c r="CC707" s="17">
        <v>8.5736863989479897E-2</v>
      </c>
      <c r="CD707" s="17">
        <v>7.03090238664279E-2</v>
      </c>
      <c r="CE707" s="17">
        <v>4.4267275166267703E-2</v>
      </c>
      <c r="CF707" s="17">
        <v>0.11643831675435</v>
      </c>
      <c r="CG707" s="17">
        <v>9.5052900354519201E-2</v>
      </c>
      <c r="CH707" s="17"/>
      <c r="CI707" s="17">
        <v>6.9228392654080595E-2</v>
      </c>
      <c r="CJ707" s="17">
        <v>7.9445559043147596E-2</v>
      </c>
      <c r="CK707" s="17">
        <v>7.83312288454973E-2</v>
      </c>
      <c r="CL707" s="17">
        <v>7.3209826060025907E-2</v>
      </c>
    </row>
    <row r="708" spans="2:90" x14ac:dyDescent="0.35">
      <c r="B708" t="s">
        <v>110</v>
      </c>
      <c r="C708" s="17">
        <v>3.2970937763236001E-2</v>
      </c>
      <c r="D708" s="17">
        <v>3.7026935900334103E-2</v>
      </c>
      <c r="E708" s="17">
        <v>2.8328486008290701E-2</v>
      </c>
      <c r="F708" s="17"/>
      <c r="G708" s="17">
        <v>5.1295567905705802E-2</v>
      </c>
      <c r="H708" s="17">
        <v>3.9453317939879502E-2</v>
      </c>
      <c r="I708" s="17">
        <v>4.3282004722362002E-2</v>
      </c>
      <c r="J708" s="17">
        <v>4.2498917588278597E-2</v>
      </c>
      <c r="K708" s="17">
        <v>2.55695407363935E-2</v>
      </c>
      <c r="L708" s="17">
        <v>1.4812592796018801E-2</v>
      </c>
      <c r="M708" s="17">
        <v>2.0648048314004401E-2</v>
      </c>
      <c r="N708" s="17">
        <v>2.3067345754214701E-2</v>
      </c>
      <c r="O708" s="17">
        <v>3.8340881611565403E-2</v>
      </c>
      <c r="P708" s="17"/>
      <c r="Q708" s="17">
        <v>1.6366610931575501E-2</v>
      </c>
      <c r="R708" s="17">
        <v>3.6878039874382602E-2</v>
      </c>
      <c r="S708" s="17">
        <v>2.05549426062842E-2</v>
      </c>
      <c r="T708" s="17">
        <v>3.5621391879806702E-2</v>
      </c>
      <c r="U708" s="17"/>
      <c r="V708" s="17">
        <v>2.7015484862441898E-2</v>
      </c>
      <c r="W708" s="17">
        <v>3.3239693926515899E-2</v>
      </c>
      <c r="X708" s="17">
        <v>3.5874894546556603E-2</v>
      </c>
      <c r="Y708" s="17">
        <v>4.1025503436726299E-2</v>
      </c>
      <c r="Z708" s="17">
        <v>2.3939164545775399E-2</v>
      </c>
      <c r="AA708" s="17">
        <v>3.0437840698742401E-2</v>
      </c>
      <c r="AB708" s="17">
        <v>3.9016041048212102E-2</v>
      </c>
      <c r="AC708" s="17">
        <v>5.66007528105636E-2</v>
      </c>
      <c r="AD708" s="17">
        <v>2.7720847325485999E-2</v>
      </c>
      <c r="AE708" s="17"/>
      <c r="AF708" s="17">
        <v>5.21208707545344E-2</v>
      </c>
      <c r="AG708" s="17">
        <v>2.9000337223096102E-2</v>
      </c>
      <c r="AH708" s="17">
        <v>1.8461415031847901E-2</v>
      </c>
      <c r="AI708" s="17">
        <v>4.91266735433213E-2</v>
      </c>
      <c r="AJ708" s="17">
        <v>2.80165184647291E-2</v>
      </c>
      <c r="AK708" s="17">
        <v>2.68015497172421E-2</v>
      </c>
      <c r="AL708" s="17"/>
      <c r="AM708" s="17">
        <v>9.1176243209255006E-2</v>
      </c>
      <c r="AN708" s="17">
        <v>7.16307584253911E-2</v>
      </c>
      <c r="AO708" s="17">
        <v>4.2098978232499501E-2</v>
      </c>
      <c r="AP708" s="17">
        <v>2.8374323850563501E-2</v>
      </c>
      <c r="AQ708" s="17">
        <v>8.0744022273194008E-3</v>
      </c>
      <c r="AR708" s="17">
        <v>1.8295340355034599E-2</v>
      </c>
      <c r="AS708" s="17">
        <v>3.2089095299871299E-2</v>
      </c>
      <c r="AT708" s="17">
        <v>3.0282628100098099E-2</v>
      </c>
      <c r="AU708" s="17">
        <v>1.29706190029041E-2</v>
      </c>
      <c r="AV708" s="17">
        <v>2.1455856622089001E-2</v>
      </c>
      <c r="AW708" s="17">
        <v>2.55370636939455E-2</v>
      </c>
      <c r="AX708" s="17">
        <v>2.29253485059219E-2</v>
      </c>
      <c r="AY708" s="17">
        <v>1.3910683006113599E-2</v>
      </c>
      <c r="AZ708" s="17">
        <v>4.2749801115641896E-3</v>
      </c>
      <c r="BA708" s="17">
        <v>2.9741989760844301E-2</v>
      </c>
      <c r="BB708" s="17">
        <v>1.4750806909453001E-2</v>
      </c>
      <c r="BC708" s="17"/>
      <c r="BD708" s="17">
        <v>1.9513802417635898E-2</v>
      </c>
      <c r="BE708" s="17">
        <v>3.79283483603906E-2</v>
      </c>
      <c r="BF708" s="17">
        <v>3.5696827281952101E-2</v>
      </c>
      <c r="BG708" s="17"/>
      <c r="BH708" s="17">
        <v>2.3913944842200899E-2</v>
      </c>
      <c r="BI708" s="17">
        <v>1.7305607729261499E-2</v>
      </c>
      <c r="BJ708" s="17">
        <v>2.79350856888397E-3</v>
      </c>
      <c r="BK708" s="17"/>
      <c r="BL708" s="17">
        <v>3.89689885358376E-2</v>
      </c>
      <c r="BM708" s="17">
        <v>1.43204786148187E-2</v>
      </c>
      <c r="BN708" s="17">
        <v>8.1044188161102596E-3</v>
      </c>
      <c r="BO708" s="17"/>
      <c r="BP708" s="17">
        <v>1.8316381034634399E-2</v>
      </c>
      <c r="BQ708" s="17">
        <v>4.11744893062434E-2</v>
      </c>
      <c r="BR708" s="17"/>
      <c r="BS708" s="17">
        <v>8.0538981858195701E-3</v>
      </c>
      <c r="BT708" s="17">
        <v>1.9556525797966899E-2</v>
      </c>
      <c r="BU708" s="17">
        <v>1.6775841191418998E-2</v>
      </c>
      <c r="BV708" s="17">
        <v>4.5338715242570299E-2</v>
      </c>
      <c r="BW708" s="17"/>
      <c r="BX708" s="17">
        <v>1.8964021442119301E-2</v>
      </c>
      <c r="BY708" s="17">
        <v>1.5833219003067299E-2</v>
      </c>
      <c r="BZ708" s="17">
        <v>3.5411700180417699E-2</v>
      </c>
      <c r="CA708" s="17"/>
      <c r="CB708" s="17">
        <v>1.0812614470681299E-2</v>
      </c>
      <c r="CC708" s="17">
        <v>1.01015790605437E-2</v>
      </c>
      <c r="CD708" s="17">
        <v>7.1754530633054994E-2</v>
      </c>
      <c r="CE708" s="17">
        <v>1.1784069729217099E-2</v>
      </c>
      <c r="CF708" s="17">
        <v>2.4801810814997501E-2</v>
      </c>
      <c r="CG708" s="17">
        <v>6.0002592680810901E-2</v>
      </c>
      <c r="CH708" s="17"/>
      <c r="CI708" s="17">
        <v>3.18520569775676E-2</v>
      </c>
      <c r="CJ708" s="17">
        <v>2.1316440689061002E-2</v>
      </c>
      <c r="CK708" s="17">
        <v>0.101124335232328</v>
      </c>
      <c r="CL708" s="17">
        <v>2.19552855507851E-2</v>
      </c>
    </row>
    <row r="709" spans="2:90" x14ac:dyDescent="0.35">
      <c r="B709" t="s">
        <v>249</v>
      </c>
      <c r="C709" s="17">
        <v>1.17404286458575E-2</v>
      </c>
      <c r="D709" s="17">
        <v>1.53163213760112E-2</v>
      </c>
      <c r="E709" s="17">
        <v>8.38511161238247E-3</v>
      </c>
      <c r="F709" s="17"/>
      <c r="G709" s="17">
        <v>9.8582343951157808E-3</v>
      </c>
      <c r="H709" s="17">
        <v>1.23885475890286E-2</v>
      </c>
      <c r="I709" s="17">
        <v>1.50380544950792E-2</v>
      </c>
      <c r="J709" s="17">
        <v>2.3687081008714E-3</v>
      </c>
      <c r="K709" s="17">
        <v>2.6554480019417199E-2</v>
      </c>
      <c r="L709" s="17">
        <v>6.4836897092635402E-3</v>
      </c>
      <c r="M709" s="17">
        <v>1.7803512208028699E-2</v>
      </c>
      <c r="N709" s="17">
        <v>1.4449785198110399E-2</v>
      </c>
      <c r="O709" s="17">
        <v>1.58011812673271E-3</v>
      </c>
      <c r="P709" s="17"/>
      <c r="Q709" s="17">
        <v>1.3363490912610101E-2</v>
      </c>
      <c r="R709" s="17">
        <v>2.9620621834843298E-3</v>
      </c>
      <c r="S709" s="17">
        <v>5.5067999757960097E-3</v>
      </c>
      <c r="T709" s="17">
        <v>1.05558988520103E-2</v>
      </c>
      <c r="U709" s="17"/>
      <c r="V709" s="17">
        <v>2.09512539522199E-2</v>
      </c>
      <c r="W709" s="17">
        <v>7.34254972475117E-3</v>
      </c>
      <c r="X709" s="17">
        <v>2.0262082169683799E-2</v>
      </c>
      <c r="Y709" s="17">
        <v>2.5975689369258301E-2</v>
      </c>
      <c r="Z709" s="17">
        <v>0</v>
      </c>
      <c r="AA709" s="17">
        <v>1.11239527427433E-2</v>
      </c>
      <c r="AB709" s="17">
        <v>4.72015208063671E-3</v>
      </c>
      <c r="AC709" s="17">
        <v>4.6121921724929004E-3</v>
      </c>
      <c r="AD709" s="17">
        <v>4.3652178209685E-3</v>
      </c>
      <c r="AE709" s="17"/>
      <c r="AF709" s="17">
        <v>1.4018489481287E-2</v>
      </c>
      <c r="AG709" s="17">
        <v>1.10086877858702E-2</v>
      </c>
      <c r="AH709" s="17">
        <v>1.81405453389815E-2</v>
      </c>
      <c r="AI709" s="17">
        <v>2.3754714189381802E-2</v>
      </c>
      <c r="AJ709" s="17">
        <v>5.5337829465040402E-3</v>
      </c>
      <c r="AK709" s="17">
        <v>1.10331860114145E-2</v>
      </c>
      <c r="AL709" s="17"/>
      <c r="AM709" s="17">
        <v>4.9570206659270297E-2</v>
      </c>
      <c r="AN709" s="17">
        <v>1.0446251221610201E-2</v>
      </c>
      <c r="AO709" s="17">
        <v>9.8695272344257699E-3</v>
      </c>
      <c r="AP709" s="17">
        <v>1.3959775865084E-2</v>
      </c>
      <c r="AQ709" s="17">
        <v>1.1639476706064701E-2</v>
      </c>
      <c r="AR709" s="17">
        <v>1.2747991550232001E-2</v>
      </c>
      <c r="AS709" s="17">
        <v>2.49100207675669E-3</v>
      </c>
      <c r="AT709" s="17">
        <v>1.72081012617913E-2</v>
      </c>
      <c r="AU709" s="17">
        <v>9.1690891692667604E-3</v>
      </c>
      <c r="AV709" s="17">
        <v>0</v>
      </c>
      <c r="AW709" s="17">
        <v>1.6362244849211401E-2</v>
      </c>
      <c r="AX709" s="17">
        <v>0</v>
      </c>
      <c r="AY709" s="17">
        <v>0</v>
      </c>
      <c r="AZ709" s="17">
        <v>0</v>
      </c>
      <c r="BA709" s="17">
        <v>9.8571568038238293E-3</v>
      </c>
      <c r="BB709" s="17">
        <v>1.3695201172705999E-2</v>
      </c>
      <c r="BC709" s="17"/>
      <c r="BD709" s="17">
        <v>1.13083349698983E-2</v>
      </c>
      <c r="BE709" s="17">
        <v>1.3025304900958001E-2</v>
      </c>
      <c r="BF709" s="17">
        <v>1.0492894442881999E-2</v>
      </c>
      <c r="BG709" s="17"/>
      <c r="BH709" s="17">
        <v>1.12959697001087E-2</v>
      </c>
      <c r="BI709" s="17">
        <v>9.4351596806090104E-3</v>
      </c>
      <c r="BJ709" s="17">
        <v>2.5348811261650698E-3</v>
      </c>
      <c r="BK709" s="17"/>
      <c r="BL709" s="17">
        <v>0</v>
      </c>
      <c r="BM709" s="17">
        <v>6.4472794897459801E-3</v>
      </c>
      <c r="BN709" s="17">
        <v>0</v>
      </c>
      <c r="BO709" s="17"/>
      <c r="BP709" s="17">
        <v>5.9351132827169502E-3</v>
      </c>
      <c r="BQ709" s="17">
        <v>1.41649644466708E-2</v>
      </c>
      <c r="BR709" s="17"/>
      <c r="BS709" s="17">
        <v>4.5082671858113601E-3</v>
      </c>
      <c r="BT709" s="17">
        <v>6.66339829200999E-3</v>
      </c>
      <c r="BU709" s="17">
        <v>4.5919422491522404E-3</v>
      </c>
      <c r="BV709" s="17">
        <v>1.7104049292638202E-2</v>
      </c>
      <c r="BW709" s="17"/>
      <c r="BX709" s="17">
        <v>1.45388017500564E-3</v>
      </c>
      <c r="BY709" s="17">
        <v>0</v>
      </c>
      <c r="BZ709" s="17">
        <v>1.3480954610114899E-2</v>
      </c>
      <c r="CA709" s="17"/>
      <c r="CB709" s="17">
        <v>1.0645554366223199E-3</v>
      </c>
      <c r="CC709" s="17">
        <v>5.7730949146455801E-3</v>
      </c>
      <c r="CD709" s="17">
        <v>1.6737869885346299E-2</v>
      </c>
      <c r="CE709" s="17">
        <v>9.6583892695987494E-3</v>
      </c>
      <c r="CF709" s="17">
        <v>2.0815174265587299E-3</v>
      </c>
      <c r="CG709" s="17">
        <v>3.4707477345145801E-2</v>
      </c>
      <c r="CH709" s="17"/>
      <c r="CI709" s="17">
        <v>1.7106992744898099E-2</v>
      </c>
      <c r="CJ709" s="17">
        <v>4.04864018629769E-3</v>
      </c>
      <c r="CK709" s="17">
        <v>4.5482512116733702E-2</v>
      </c>
      <c r="CL709" s="17">
        <v>6.0918423526973298E-3</v>
      </c>
    </row>
    <row r="710" spans="2:90" x14ac:dyDescent="0.35"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</row>
    <row r="711" spans="2:90" x14ac:dyDescent="0.35">
      <c r="B711" s="6" t="s">
        <v>414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</row>
    <row r="712" spans="2:90" x14ac:dyDescent="0.35">
      <c r="B712" s="24" t="s">
        <v>415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</row>
    <row r="713" spans="2:90" x14ac:dyDescent="0.35">
      <c r="B713" t="s">
        <v>399</v>
      </c>
      <c r="C713" s="17">
        <v>0.36432239364785501</v>
      </c>
      <c r="D713" s="17">
        <v>0.30038314237649999</v>
      </c>
      <c r="E713" s="17">
        <v>0.42343022564619998</v>
      </c>
      <c r="F713" s="17"/>
      <c r="G713" s="17">
        <v>0.45155573893691298</v>
      </c>
      <c r="H713" s="17">
        <v>0.41194004807296902</v>
      </c>
      <c r="I713" s="17">
        <v>0.387522718396758</v>
      </c>
      <c r="J713" s="17">
        <v>0.34371302165525203</v>
      </c>
      <c r="K713" s="17">
        <v>0.34374740697607298</v>
      </c>
      <c r="L713" s="17">
        <v>0.38796393828133002</v>
      </c>
      <c r="M713" s="17">
        <v>0.336828523187096</v>
      </c>
      <c r="N713" s="17">
        <v>0.31761192112894998</v>
      </c>
      <c r="O713" s="17">
        <v>0.31225882698876001</v>
      </c>
      <c r="P713" s="17"/>
      <c r="Q713" s="17">
        <v>0.29717716444041697</v>
      </c>
      <c r="R713" s="17">
        <v>0.36151813071795003</v>
      </c>
      <c r="S713" s="17">
        <v>0.341329836499423</v>
      </c>
      <c r="T713" s="17">
        <v>0.376599978679789</v>
      </c>
      <c r="U713" s="17"/>
      <c r="V713" s="17">
        <v>0.339871794309481</v>
      </c>
      <c r="W713" s="17">
        <v>0.39704962869909399</v>
      </c>
      <c r="X713" s="17">
        <v>0.38898425774616802</v>
      </c>
      <c r="Y713" s="17">
        <v>0.41267482199318201</v>
      </c>
      <c r="Z713" s="17">
        <v>0.33837438485931798</v>
      </c>
      <c r="AA713" s="17">
        <v>0.32821557547326702</v>
      </c>
      <c r="AB713" s="17">
        <v>0.32468791114344803</v>
      </c>
      <c r="AC713" s="17">
        <v>0.33008544892062203</v>
      </c>
      <c r="AD713" s="17">
        <v>0.38875548753537498</v>
      </c>
      <c r="AE713" s="17"/>
      <c r="AF713" s="17">
        <v>0.344864969723847</v>
      </c>
      <c r="AG713" s="17">
        <v>0.35998200691855098</v>
      </c>
      <c r="AH713" s="17">
        <v>0.42961830106147297</v>
      </c>
      <c r="AI713" s="17">
        <v>0.31073156697312798</v>
      </c>
      <c r="AJ713" s="17">
        <v>0.39923887420652798</v>
      </c>
      <c r="AK713" s="17">
        <v>0.34828865508319301</v>
      </c>
      <c r="AL713" s="17"/>
      <c r="AM713" s="17">
        <v>0.38464775755516301</v>
      </c>
      <c r="AN713" s="17">
        <v>0.29281371415025698</v>
      </c>
      <c r="AO713" s="17">
        <v>0.29130364293628302</v>
      </c>
      <c r="AP713" s="17">
        <v>0.370994430348629</v>
      </c>
      <c r="AQ713" s="17">
        <v>0.34417386505861902</v>
      </c>
      <c r="AR713" s="17">
        <v>0.33465357152457098</v>
      </c>
      <c r="AS713" s="17">
        <v>0.32792691762370901</v>
      </c>
      <c r="AT713" s="17">
        <v>0.35118604590959002</v>
      </c>
      <c r="AU713" s="17">
        <v>0.43468901375159702</v>
      </c>
      <c r="AV713" s="17">
        <v>0.46843109079654099</v>
      </c>
      <c r="AW713" s="17">
        <v>0.27419093559875701</v>
      </c>
      <c r="AX713" s="17">
        <v>0.38340134996647002</v>
      </c>
      <c r="AY713" s="17">
        <v>0.40486696945936601</v>
      </c>
      <c r="AZ713" s="17">
        <v>0.32824965690862001</v>
      </c>
      <c r="BA713" s="17">
        <v>0.41517175496006598</v>
      </c>
      <c r="BB713" s="17">
        <v>0.375611256866206</v>
      </c>
      <c r="BC713" s="17"/>
      <c r="BD713" s="17">
        <v>0.34849716464319103</v>
      </c>
      <c r="BE713" s="17">
        <v>0.42303957395473302</v>
      </c>
      <c r="BF713" s="17">
        <v>0.33939715487046801</v>
      </c>
      <c r="BG713" s="17"/>
      <c r="BH713" s="17">
        <v>0.38425629167544401</v>
      </c>
      <c r="BI713" s="17">
        <v>0.34030848401553498</v>
      </c>
      <c r="BJ713" s="17">
        <v>0.328143386181182</v>
      </c>
      <c r="BK713" s="17"/>
      <c r="BL713" s="17">
        <v>0.33903621160716102</v>
      </c>
      <c r="BM713" s="17">
        <v>0.32234424430603598</v>
      </c>
      <c r="BN713" s="17">
        <v>0.33789640813227001</v>
      </c>
      <c r="BO713" s="17"/>
      <c r="BP713" s="17">
        <v>0.36764265381635303</v>
      </c>
      <c r="BQ713" s="17">
        <v>0.360876757740348</v>
      </c>
      <c r="BR713" s="17"/>
      <c r="BS713" s="17">
        <v>0.41413810844013299</v>
      </c>
      <c r="BT713" s="17">
        <v>0.36259564956420098</v>
      </c>
      <c r="BU713" s="17">
        <v>0.31799039802444101</v>
      </c>
      <c r="BV713" s="17">
        <v>0.38486675018785799</v>
      </c>
      <c r="BW713" s="17"/>
      <c r="BX713" s="17">
        <v>0.36990268058903097</v>
      </c>
      <c r="BY713" s="17">
        <v>0.47933997527621802</v>
      </c>
      <c r="BZ713" s="17">
        <v>0.35643947292515399</v>
      </c>
      <c r="CA713" s="17"/>
      <c r="CB713" s="17">
        <v>0.47844512118635901</v>
      </c>
      <c r="CC713" s="17">
        <v>0.38873565748803801</v>
      </c>
      <c r="CD713" s="17">
        <v>0.401242061705683</v>
      </c>
      <c r="CE713" s="17">
        <v>0.37120713071078199</v>
      </c>
      <c r="CF713" s="17">
        <v>0.314418892397134</v>
      </c>
      <c r="CG713" s="17">
        <v>0.163792015553754</v>
      </c>
      <c r="CH713" s="17"/>
      <c r="CI713" s="17">
        <v>0.32148176012570701</v>
      </c>
      <c r="CJ713" s="17">
        <v>0.43423401640812398</v>
      </c>
      <c r="CK713" s="17">
        <v>0.16029080173925001</v>
      </c>
      <c r="CL713" s="17">
        <v>0.38006283473046099</v>
      </c>
    </row>
    <row r="714" spans="2:90" x14ac:dyDescent="0.35">
      <c r="B714" t="s">
        <v>401</v>
      </c>
      <c r="C714" s="17">
        <v>0.29794384598963902</v>
      </c>
      <c r="D714" s="17">
        <v>0.28938105231066202</v>
      </c>
      <c r="E714" s="17">
        <v>0.30087123046874997</v>
      </c>
      <c r="F714" s="17"/>
      <c r="G714" s="17">
        <v>0.31974282387334801</v>
      </c>
      <c r="H714" s="17">
        <v>0.33633559610971597</v>
      </c>
      <c r="I714" s="17">
        <v>0.29937896206185699</v>
      </c>
      <c r="J714" s="17">
        <v>0.32596121431275099</v>
      </c>
      <c r="K714" s="17">
        <v>0.280091758869848</v>
      </c>
      <c r="L714" s="17">
        <v>0.32231280107989702</v>
      </c>
      <c r="M714" s="17">
        <v>0.296476274264864</v>
      </c>
      <c r="N714" s="17">
        <v>0.291131092839298</v>
      </c>
      <c r="O714" s="17">
        <v>0.21941367137061099</v>
      </c>
      <c r="P714" s="17"/>
      <c r="Q714" s="17">
        <v>0.28332209261972902</v>
      </c>
      <c r="R714" s="17">
        <v>0.26925000547855898</v>
      </c>
      <c r="S714" s="17">
        <v>0.31469816799490502</v>
      </c>
      <c r="T714" s="17">
        <v>0.30136230862934299</v>
      </c>
      <c r="U714" s="17"/>
      <c r="V714" s="17">
        <v>0.24559122422735899</v>
      </c>
      <c r="W714" s="17">
        <v>0.37642830342387901</v>
      </c>
      <c r="X714" s="17">
        <v>0.31547951160300203</v>
      </c>
      <c r="Y714" s="17">
        <v>0.29444102657034898</v>
      </c>
      <c r="Z714" s="17">
        <v>0.257722539362853</v>
      </c>
      <c r="AA714" s="17">
        <v>0.27100309398256101</v>
      </c>
      <c r="AB714" s="17">
        <v>0.31497880457579303</v>
      </c>
      <c r="AC714" s="17">
        <v>0.287039979393934</v>
      </c>
      <c r="AD714" s="17">
        <v>0.299945554341703</v>
      </c>
      <c r="AE714" s="17"/>
      <c r="AF714" s="17">
        <v>0.30044856697944999</v>
      </c>
      <c r="AG714" s="17">
        <v>0.30380966187111902</v>
      </c>
      <c r="AH714" s="17">
        <v>0.37904639415924801</v>
      </c>
      <c r="AI714" s="17">
        <v>0.38876259391886903</v>
      </c>
      <c r="AJ714" s="17">
        <v>0.280143187337484</v>
      </c>
      <c r="AK714" s="17">
        <v>0.26910272030275201</v>
      </c>
      <c r="AL714" s="17"/>
      <c r="AM714" s="17">
        <v>0.26637052763521601</v>
      </c>
      <c r="AN714" s="17">
        <v>0.24619426430844399</v>
      </c>
      <c r="AO714" s="17">
        <v>0.22037209424288401</v>
      </c>
      <c r="AP714" s="17">
        <v>0.28201935803343903</v>
      </c>
      <c r="AQ714" s="17">
        <v>0.27286609785579202</v>
      </c>
      <c r="AR714" s="17">
        <v>0.33610107868351202</v>
      </c>
      <c r="AS714" s="17">
        <v>0.230239815133016</v>
      </c>
      <c r="AT714" s="17">
        <v>0.29076807501995899</v>
      </c>
      <c r="AU714" s="17">
        <v>0.361068673309208</v>
      </c>
      <c r="AV714" s="17">
        <v>0.27484417977820502</v>
      </c>
      <c r="AW714" s="17">
        <v>0.28611256937429003</v>
      </c>
      <c r="AX714" s="17">
        <v>0.27762870107486698</v>
      </c>
      <c r="AY714" s="17">
        <v>0.268451364348266</v>
      </c>
      <c r="AZ714" s="17">
        <v>0.29203488666434801</v>
      </c>
      <c r="BA714" s="17">
        <v>0.389184181634182</v>
      </c>
      <c r="BB714" s="17">
        <v>0.33901561650529699</v>
      </c>
      <c r="BC714" s="17"/>
      <c r="BD714" s="17">
        <v>0.31129260067377201</v>
      </c>
      <c r="BE714" s="17">
        <v>0.32806170798124001</v>
      </c>
      <c r="BF714" s="17">
        <v>0.26837177125327999</v>
      </c>
      <c r="BG714" s="17"/>
      <c r="BH714" s="17">
        <v>0.31524218906769902</v>
      </c>
      <c r="BI714" s="17">
        <v>0.26580416370604898</v>
      </c>
      <c r="BJ714" s="17">
        <v>0.25931445943661602</v>
      </c>
      <c r="BK714" s="17"/>
      <c r="BL714" s="17">
        <v>0.31406636141422101</v>
      </c>
      <c r="BM714" s="17">
        <v>0.27730642525613303</v>
      </c>
      <c r="BN714" s="17">
        <v>0.26089320630073998</v>
      </c>
      <c r="BO714" s="17"/>
      <c r="BP714" s="17">
        <v>0.31490849834567602</v>
      </c>
      <c r="BQ714" s="17">
        <v>0.28001415326900198</v>
      </c>
      <c r="BR714" s="17"/>
      <c r="BS714" s="17">
        <v>0.361133034691698</v>
      </c>
      <c r="BT714" s="17">
        <v>0.28930264659435101</v>
      </c>
      <c r="BU714" s="17">
        <v>0.30284125947889201</v>
      </c>
      <c r="BV714" s="17">
        <v>0.28992935642783502</v>
      </c>
      <c r="BW714" s="17"/>
      <c r="BX714" s="17">
        <v>0.295277352554913</v>
      </c>
      <c r="BY714" s="17">
        <v>0.34931597273592702</v>
      </c>
      <c r="BZ714" s="17">
        <v>0.29494935816944201</v>
      </c>
      <c r="CA714" s="17"/>
      <c r="CB714" s="17">
        <v>0.35879784945244603</v>
      </c>
      <c r="CC714" s="17">
        <v>0.36764318887666497</v>
      </c>
      <c r="CD714" s="17">
        <v>0.33495088538801199</v>
      </c>
      <c r="CE714" s="17">
        <v>0.29589085356287598</v>
      </c>
      <c r="CF714" s="17">
        <v>0.257979391272532</v>
      </c>
      <c r="CG714" s="17">
        <v>0.1117958098905</v>
      </c>
      <c r="CH714" s="17"/>
      <c r="CI714" s="17">
        <v>0.25854722416132497</v>
      </c>
      <c r="CJ714" s="17">
        <v>0.32311039743595199</v>
      </c>
      <c r="CK714" s="17">
        <v>0.15286031378179599</v>
      </c>
      <c r="CL714" s="17">
        <v>0.32561473430735199</v>
      </c>
    </row>
    <row r="715" spans="2:90" x14ac:dyDescent="0.35">
      <c r="B715" t="s">
        <v>403</v>
      </c>
      <c r="C715" s="17">
        <v>0.25376702405187801</v>
      </c>
      <c r="D715" s="17">
        <v>0.22967097861289901</v>
      </c>
      <c r="E715" s="17">
        <v>0.27481075489095202</v>
      </c>
      <c r="F715" s="17"/>
      <c r="G715" s="17">
        <v>0.22829620010283799</v>
      </c>
      <c r="H715" s="17">
        <v>0.21311450778237101</v>
      </c>
      <c r="I715" s="17">
        <v>0.24110340715122899</v>
      </c>
      <c r="J715" s="17">
        <v>0.24221253767079201</v>
      </c>
      <c r="K715" s="17">
        <v>0.29573811462951299</v>
      </c>
      <c r="L715" s="17">
        <v>0.305051155983324</v>
      </c>
      <c r="M715" s="17">
        <v>0.250211501977118</v>
      </c>
      <c r="N715" s="17">
        <v>0.24629749973992099</v>
      </c>
      <c r="O715" s="17">
        <v>0.25780157300568202</v>
      </c>
      <c r="P715" s="17"/>
      <c r="Q715" s="17">
        <v>0.22171389907758099</v>
      </c>
      <c r="R715" s="17">
        <v>0.222606560469401</v>
      </c>
      <c r="S715" s="17">
        <v>0.26543098543682397</v>
      </c>
      <c r="T715" s="17">
        <v>0.25593232616148698</v>
      </c>
      <c r="U715" s="17"/>
      <c r="V715" s="17">
        <v>0.25872124903974902</v>
      </c>
      <c r="W715" s="17">
        <v>0.23738902662665901</v>
      </c>
      <c r="X715" s="17">
        <v>0.32915203388895498</v>
      </c>
      <c r="Y715" s="17">
        <v>0.20762757293824599</v>
      </c>
      <c r="Z715" s="17">
        <v>0.271282224019398</v>
      </c>
      <c r="AA715" s="17">
        <v>0.20220012639389601</v>
      </c>
      <c r="AB715" s="17">
        <v>0.245764407636299</v>
      </c>
      <c r="AC715" s="17">
        <v>0.26697380508128499</v>
      </c>
      <c r="AD715" s="17">
        <v>0.27861311879586698</v>
      </c>
      <c r="AE715" s="17"/>
      <c r="AF715" s="17">
        <v>0.24755388180875301</v>
      </c>
      <c r="AG715" s="17">
        <v>0.207056716033724</v>
      </c>
      <c r="AH715" s="17">
        <v>0.284140861197132</v>
      </c>
      <c r="AI715" s="17">
        <v>0.20447155833286501</v>
      </c>
      <c r="AJ715" s="17">
        <v>0.27498946344395497</v>
      </c>
      <c r="AK715" s="17">
        <v>0.26818060323831999</v>
      </c>
      <c r="AL715" s="17"/>
      <c r="AM715" s="17">
        <v>0.217653989725276</v>
      </c>
      <c r="AN715" s="17">
        <v>0.210107699646569</v>
      </c>
      <c r="AO715" s="17">
        <v>0.26024925427088602</v>
      </c>
      <c r="AP715" s="17">
        <v>0.22680011723756699</v>
      </c>
      <c r="AQ715" s="17">
        <v>0.22473517857117201</v>
      </c>
      <c r="AR715" s="17">
        <v>0.205510219218554</v>
      </c>
      <c r="AS715" s="17">
        <v>0.201257604071062</v>
      </c>
      <c r="AT715" s="17">
        <v>0.23131235490972599</v>
      </c>
      <c r="AU715" s="17">
        <v>0.27223868022955999</v>
      </c>
      <c r="AV715" s="17">
        <v>0.241042538859842</v>
      </c>
      <c r="AW715" s="17">
        <v>0.279317271530649</v>
      </c>
      <c r="AX715" s="17">
        <v>0.25857726278749099</v>
      </c>
      <c r="AY715" s="17">
        <v>0.29792111998975401</v>
      </c>
      <c r="AZ715" s="17">
        <v>0.288132561110164</v>
      </c>
      <c r="BA715" s="17">
        <v>0.33681997987877998</v>
      </c>
      <c r="BB715" s="17">
        <v>0.28886851616319098</v>
      </c>
      <c r="BC715" s="17"/>
      <c r="BD715" s="17">
        <v>0.28575258382558599</v>
      </c>
      <c r="BE715" s="17">
        <v>0.227812244041632</v>
      </c>
      <c r="BF715" s="17">
        <v>0.25462493132013803</v>
      </c>
      <c r="BG715" s="17"/>
      <c r="BH715" s="17">
        <v>0.26575971967434298</v>
      </c>
      <c r="BI715" s="17">
        <v>0.24046977250481799</v>
      </c>
      <c r="BJ715" s="17">
        <v>0.28501127518091501</v>
      </c>
      <c r="BK715" s="17"/>
      <c r="BL715" s="17">
        <v>0.20536193320666099</v>
      </c>
      <c r="BM715" s="17">
        <v>0.35754273491687999</v>
      </c>
      <c r="BN715" s="17">
        <v>0.29168889065609699</v>
      </c>
      <c r="BO715" s="17"/>
      <c r="BP715" s="17">
        <v>0.27379828192127298</v>
      </c>
      <c r="BQ715" s="17">
        <v>0.23674327210260501</v>
      </c>
      <c r="BR715" s="17"/>
      <c r="BS715" s="17">
        <v>0.27533051504564898</v>
      </c>
      <c r="BT715" s="17">
        <v>0.30224460095318301</v>
      </c>
      <c r="BU715" s="17">
        <v>0.26065718521285602</v>
      </c>
      <c r="BV715" s="17">
        <v>0.217160855317725</v>
      </c>
      <c r="BW715" s="17"/>
      <c r="BX715" s="17">
        <v>0.31984387710288498</v>
      </c>
      <c r="BY715" s="17">
        <v>0.246355260028019</v>
      </c>
      <c r="BZ715" s="17">
        <v>0.24749619505861301</v>
      </c>
      <c r="CA715" s="17"/>
      <c r="CB715" s="17">
        <v>0.32502042499221701</v>
      </c>
      <c r="CC715" s="17">
        <v>0.25275916559916101</v>
      </c>
      <c r="CD715" s="17">
        <v>0.268165913257361</v>
      </c>
      <c r="CE715" s="17">
        <v>0.28049899421908697</v>
      </c>
      <c r="CF715" s="17">
        <v>0.23630214911391401</v>
      </c>
      <c r="CG715" s="17">
        <v>0.122982978454101</v>
      </c>
      <c r="CH715" s="17"/>
      <c r="CI715" s="17">
        <v>0.15344841034162501</v>
      </c>
      <c r="CJ715" s="17">
        <v>0.34979943313941803</v>
      </c>
      <c r="CK715" s="17">
        <v>0.16232466073239901</v>
      </c>
      <c r="CL715" s="17">
        <v>0.240364850589007</v>
      </c>
    </row>
    <row r="716" spans="2:90" x14ac:dyDescent="0.35">
      <c r="B716" t="s">
        <v>400</v>
      </c>
      <c r="C716" s="17">
        <v>0.23261034757229901</v>
      </c>
      <c r="D716" s="17">
        <v>0.2216420239779</v>
      </c>
      <c r="E716" s="17">
        <v>0.24067907859541099</v>
      </c>
      <c r="F716" s="17"/>
      <c r="G716" s="17">
        <v>0.23234140904650499</v>
      </c>
      <c r="H716" s="17">
        <v>0.27527713378485502</v>
      </c>
      <c r="I716" s="17">
        <v>0.25194524024667297</v>
      </c>
      <c r="J716" s="17">
        <v>0.24327405874705199</v>
      </c>
      <c r="K716" s="17">
        <v>0.21273652277671601</v>
      </c>
      <c r="L716" s="17">
        <v>0.26660768221264097</v>
      </c>
      <c r="M716" s="17">
        <v>0.24855747339281301</v>
      </c>
      <c r="N716" s="17">
        <v>0.204284469658187</v>
      </c>
      <c r="O716" s="17">
        <v>0.166753293018779</v>
      </c>
      <c r="P716" s="17"/>
      <c r="Q716" s="17">
        <v>0.227603407614968</v>
      </c>
      <c r="R716" s="17">
        <v>0.23593413378554301</v>
      </c>
      <c r="S716" s="17">
        <v>0.22218682784816399</v>
      </c>
      <c r="T716" s="17">
        <v>0.23136692664474801</v>
      </c>
      <c r="U716" s="17"/>
      <c r="V716" s="17">
        <v>0.22377376777710201</v>
      </c>
      <c r="W716" s="17">
        <v>0.27450135384943303</v>
      </c>
      <c r="X716" s="17">
        <v>0.240977684099422</v>
      </c>
      <c r="Y716" s="17">
        <v>0.16661675913296201</v>
      </c>
      <c r="Z716" s="17">
        <v>0.242130314291162</v>
      </c>
      <c r="AA716" s="17">
        <v>0.243393639858769</v>
      </c>
      <c r="AB716" s="17">
        <v>0.20598653433276701</v>
      </c>
      <c r="AC716" s="17">
        <v>0.25856851653358198</v>
      </c>
      <c r="AD716" s="17">
        <v>0.234689280774215</v>
      </c>
      <c r="AE716" s="17"/>
      <c r="AF716" s="17">
        <v>0.231436729316322</v>
      </c>
      <c r="AG716" s="17">
        <v>0.219114226230328</v>
      </c>
      <c r="AH716" s="17">
        <v>0.288634848969268</v>
      </c>
      <c r="AI716" s="17">
        <v>0.27224435639995997</v>
      </c>
      <c r="AJ716" s="17">
        <v>0.22272766213426201</v>
      </c>
      <c r="AK716" s="17">
        <v>0.226989897589221</v>
      </c>
      <c r="AL716" s="17"/>
      <c r="AM716" s="17">
        <v>0.18564730348432601</v>
      </c>
      <c r="AN716" s="17">
        <v>0.21365327891255201</v>
      </c>
      <c r="AO716" s="17">
        <v>0.22781654174136001</v>
      </c>
      <c r="AP716" s="17">
        <v>0.24416902326721401</v>
      </c>
      <c r="AQ716" s="17">
        <v>0.200607815206576</v>
      </c>
      <c r="AR716" s="17">
        <v>0.28377142376015002</v>
      </c>
      <c r="AS716" s="17">
        <v>0.19391969113436999</v>
      </c>
      <c r="AT716" s="17">
        <v>0.213492418997804</v>
      </c>
      <c r="AU716" s="17">
        <v>0.27154247370117002</v>
      </c>
      <c r="AV716" s="17">
        <v>0.23457453405196499</v>
      </c>
      <c r="AW716" s="17">
        <v>0.22749954230720601</v>
      </c>
      <c r="AX716" s="17">
        <v>0.19566027847874301</v>
      </c>
      <c r="AY716" s="17">
        <v>0.21922400096226799</v>
      </c>
      <c r="AZ716" s="17">
        <v>0.24892027298810299</v>
      </c>
      <c r="BA716" s="17">
        <v>0.19457964553816001</v>
      </c>
      <c r="BB716" s="17">
        <v>0.24556541768702</v>
      </c>
      <c r="BC716" s="17"/>
      <c r="BD716" s="17">
        <v>0.23803121122274101</v>
      </c>
      <c r="BE716" s="17">
        <v>0.248665704639701</v>
      </c>
      <c r="BF716" s="17">
        <v>0.21671853243559899</v>
      </c>
      <c r="BG716" s="17"/>
      <c r="BH716" s="17">
        <v>0.237030420352248</v>
      </c>
      <c r="BI716" s="17">
        <v>0.25393179857981402</v>
      </c>
      <c r="BJ716" s="17">
        <v>0.20550014364396399</v>
      </c>
      <c r="BK716" s="17"/>
      <c r="BL716" s="17">
        <v>0.23932235640664001</v>
      </c>
      <c r="BM716" s="17">
        <v>0.258076743729515</v>
      </c>
      <c r="BN716" s="17">
        <v>0.19747704974001001</v>
      </c>
      <c r="BO716" s="17"/>
      <c r="BP716" s="17">
        <v>0.24073443108954001</v>
      </c>
      <c r="BQ716" s="17">
        <v>0.227084280299924</v>
      </c>
      <c r="BR716" s="17"/>
      <c r="BS716" s="17">
        <v>0.23422354063453801</v>
      </c>
      <c r="BT716" s="17">
        <v>0.25187094248108</v>
      </c>
      <c r="BU716" s="17">
        <v>0.24903169615329601</v>
      </c>
      <c r="BV716" s="17">
        <v>0.21067683280352001</v>
      </c>
      <c r="BW716" s="17"/>
      <c r="BX716" s="17">
        <v>0.223115605538033</v>
      </c>
      <c r="BY716" s="17">
        <v>0.26046203955274899</v>
      </c>
      <c r="BZ716" s="17">
        <v>0.23180815310820799</v>
      </c>
      <c r="CA716" s="17"/>
      <c r="CB716" s="17">
        <v>0.27048901493691802</v>
      </c>
      <c r="CC716" s="17">
        <v>0.24396672094072999</v>
      </c>
      <c r="CD716" s="17">
        <v>0.23323756658379799</v>
      </c>
      <c r="CE716" s="17">
        <v>0.25831304438150798</v>
      </c>
      <c r="CF716" s="17">
        <v>0.26546361053602802</v>
      </c>
      <c r="CG716" s="17">
        <v>0.106809231637014</v>
      </c>
      <c r="CH716" s="17"/>
      <c r="CI716" s="17">
        <v>0.19479561605325499</v>
      </c>
      <c r="CJ716" s="17">
        <v>0.27331464957996798</v>
      </c>
      <c r="CK716" s="17">
        <v>0.108777395372603</v>
      </c>
      <c r="CL716" s="17">
        <v>0.245778495014885</v>
      </c>
    </row>
    <row r="717" spans="2:90" x14ac:dyDescent="0.35">
      <c r="B717" t="s">
        <v>404</v>
      </c>
      <c r="C717" s="17">
        <v>0.202611284270832</v>
      </c>
      <c r="D717" s="17">
        <v>0.18522723412947201</v>
      </c>
      <c r="E717" s="17">
        <v>0.219122987837228</v>
      </c>
      <c r="F717" s="17"/>
      <c r="G717" s="17">
        <v>0.20663834640207299</v>
      </c>
      <c r="H717" s="17">
        <v>0.19868219275876101</v>
      </c>
      <c r="I717" s="17">
        <v>0.21324209870774499</v>
      </c>
      <c r="J717" s="17">
        <v>0.21066297910065801</v>
      </c>
      <c r="K717" s="17">
        <v>0.204180330987285</v>
      </c>
      <c r="L717" s="17">
        <v>0.201102634312262</v>
      </c>
      <c r="M717" s="17">
        <v>0.175847315808875</v>
      </c>
      <c r="N717" s="17">
        <v>0.225573555394466</v>
      </c>
      <c r="O717" s="17">
        <v>0.18944623270640901</v>
      </c>
      <c r="P717" s="17"/>
      <c r="Q717" s="17">
        <v>0.22454382305097501</v>
      </c>
      <c r="R717" s="17">
        <v>0.18615283933892901</v>
      </c>
      <c r="S717" s="17">
        <v>0.211099138028886</v>
      </c>
      <c r="T717" s="17">
        <v>0.202529353868458</v>
      </c>
      <c r="U717" s="17"/>
      <c r="V717" s="17">
        <v>0.169453174104018</v>
      </c>
      <c r="W717" s="17">
        <v>0.22847676611964099</v>
      </c>
      <c r="X717" s="17">
        <v>0.19515348488412901</v>
      </c>
      <c r="Y717" s="17">
        <v>0.195304054188631</v>
      </c>
      <c r="Z717" s="17">
        <v>0.23614614518724</v>
      </c>
      <c r="AA717" s="17">
        <v>0.19679037344483599</v>
      </c>
      <c r="AB717" s="17">
        <v>0.192044372829796</v>
      </c>
      <c r="AC717" s="17">
        <v>0.25459215357745801</v>
      </c>
      <c r="AD717" s="17">
        <v>0.197269554378291</v>
      </c>
      <c r="AE717" s="17"/>
      <c r="AF717" s="17">
        <v>0.23199424662653001</v>
      </c>
      <c r="AG717" s="17">
        <v>0.18006688409801999</v>
      </c>
      <c r="AH717" s="17">
        <v>0.27957609271029998</v>
      </c>
      <c r="AI717" s="17">
        <v>0.26239674507906502</v>
      </c>
      <c r="AJ717" s="17">
        <v>0.17335673651143499</v>
      </c>
      <c r="AK717" s="17">
        <v>0.18519580548341</v>
      </c>
      <c r="AL717" s="17"/>
      <c r="AM717" s="17">
        <v>0.189504183774796</v>
      </c>
      <c r="AN717" s="17">
        <v>0.227785258572345</v>
      </c>
      <c r="AO717" s="17">
        <v>0.22420320399223001</v>
      </c>
      <c r="AP717" s="17">
        <v>0.141778939321898</v>
      </c>
      <c r="AQ717" s="17">
        <v>0.24006965941981001</v>
      </c>
      <c r="AR717" s="17">
        <v>0.17811244854584901</v>
      </c>
      <c r="AS717" s="17">
        <v>0.17701216882533299</v>
      </c>
      <c r="AT717" s="17">
        <v>0.19019790408412099</v>
      </c>
      <c r="AU717" s="17">
        <v>0.19290617585609501</v>
      </c>
      <c r="AV717" s="17">
        <v>0.183367206153807</v>
      </c>
      <c r="AW717" s="17">
        <v>0.22292553890542899</v>
      </c>
      <c r="AX717" s="17">
        <v>0.193028213334798</v>
      </c>
      <c r="AY717" s="17">
        <v>0.15970848530540999</v>
      </c>
      <c r="AZ717" s="17">
        <v>0.19933928253847</v>
      </c>
      <c r="BA717" s="17">
        <v>0.32573620116810698</v>
      </c>
      <c r="BB717" s="17">
        <v>0.163609533807937</v>
      </c>
      <c r="BC717" s="17"/>
      <c r="BD717" s="17">
        <v>0.18317945179168199</v>
      </c>
      <c r="BE717" s="17">
        <v>0.187133066001864</v>
      </c>
      <c r="BF717" s="17">
        <v>0.224745736744457</v>
      </c>
      <c r="BG717" s="17"/>
      <c r="BH717" s="17">
        <v>0.21372513981323599</v>
      </c>
      <c r="BI717" s="17">
        <v>0.15675920358854101</v>
      </c>
      <c r="BJ717" s="17">
        <v>0.20450676296925999</v>
      </c>
      <c r="BK717" s="17"/>
      <c r="BL717" s="17">
        <v>0.20481133452360201</v>
      </c>
      <c r="BM717" s="17">
        <v>0.21569656976562901</v>
      </c>
      <c r="BN717" s="17">
        <v>0.19023311414189301</v>
      </c>
      <c r="BO717" s="17"/>
      <c r="BP717" s="17">
        <v>0.22556651333367</v>
      </c>
      <c r="BQ717" s="17">
        <v>0.202669287100464</v>
      </c>
      <c r="BR717" s="17"/>
      <c r="BS717" s="17">
        <v>0.21687966367623701</v>
      </c>
      <c r="BT717" s="17">
        <v>0.216019396608951</v>
      </c>
      <c r="BU717" s="17">
        <v>0.20311727291117301</v>
      </c>
      <c r="BV717" s="17">
        <v>0.19041786817154499</v>
      </c>
      <c r="BW717" s="17"/>
      <c r="BX717" s="17">
        <v>0.20208409989647799</v>
      </c>
      <c r="BY717" s="17">
        <v>0.17643238485565799</v>
      </c>
      <c r="BZ717" s="17">
        <v>0.204329693852805</v>
      </c>
      <c r="CA717" s="17"/>
      <c r="CB717" s="17">
        <v>0.23823176843195601</v>
      </c>
      <c r="CC717" s="17">
        <v>0.21706728667734601</v>
      </c>
      <c r="CD717" s="17">
        <v>0.224705554538776</v>
      </c>
      <c r="CE717" s="17">
        <v>0.186716944290897</v>
      </c>
      <c r="CF717" s="17">
        <v>0.22289557233580601</v>
      </c>
      <c r="CG717" s="17">
        <v>0.105173694410875</v>
      </c>
      <c r="CH717" s="17"/>
      <c r="CI717" s="17">
        <v>0.13653701505383101</v>
      </c>
      <c r="CJ717" s="17">
        <v>0.23885020962117501</v>
      </c>
      <c r="CK717" s="17">
        <v>0.15976357346185899</v>
      </c>
      <c r="CL717" s="17">
        <v>0.20569757432753699</v>
      </c>
    </row>
    <row r="718" spans="2:90" x14ac:dyDescent="0.35">
      <c r="B718" t="s">
        <v>405</v>
      </c>
      <c r="C718" s="17">
        <v>0.17937040397897</v>
      </c>
      <c r="D718" s="17">
        <v>0.17408192007197501</v>
      </c>
      <c r="E718" s="17">
        <v>0.18456027566264999</v>
      </c>
      <c r="F718" s="17"/>
      <c r="G718" s="17">
        <v>0.18187653066669099</v>
      </c>
      <c r="H718" s="17">
        <v>0.191952191838521</v>
      </c>
      <c r="I718" s="17">
        <v>0.139033655552217</v>
      </c>
      <c r="J718" s="17">
        <v>0.15447289446072399</v>
      </c>
      <c r="K718" s="17">
        <v>0.179201498824755</v>
      </c>
      <c r="L718" s="17">
        <v>0.15948119491420201</v>
      </c>
      <c r="M718" s="17">
        <v>0.26653561299991102</v>
      </c>
      <c r="N718" s="17">
        <v>0.17595658509477699</v>
      </c>
      <c r="O718" s="17">
        <v>0.16181670297727799</v>
      </c>
      <c r="P718" s="17"/>
      <c r="Q718" s="17">
        <v>0.199983064457191</v>
      </c>
      <c r="R718" s="17">
        <v>0.17211281654268801</v>
      </c>
      <c r="S718" s="17">
        <v>0.18603864421225799</v>
      </c>
      <c r="T718" s="17">
        <v>0.17649999850116799</v>
      </c>
      <c r="U718" s="17"/>
      <c r="V718" s="17">
        <v>0.20505616096447901</v>
      </c>
      <c r="W718" s="17">
        <v>0.17993760028174199</v>
      </c>
      <c r="X718" s="17">
        <v>0.16151661166407999</v>
      </c>
      <c r="Y718" s="17">
        <v>0.170047087476692</v>
      </c>
      <c r="Z718" s="17">
        <v>0.17464622206067101</v>
      </c>
      <c r="AA718" s="17">
        <v>0.14697793138262599</v>
      </c>
      <c r="AB718" s="17">
        <v>0.20493664187909599</v>
      </c>
      <c r="AC718" s="17">
        <v>0.22895712394937101</v>
      </c>
      <c r="AD718" s="17">
        <v>0.16254699746540299</v>
      </c>
      <c r="AE718" s="17"/>
      <c r="AF718" s="17">
        <v>0.169237539176675</v>
      </c>
      <c r="AG718" s="17">
        <v>0.17308096190459199</v>
      </c>
      <c r="AH718" s="17">
        <v>0.17457226525741401</v>
      </c>
      <c r="AI718" s="17">
        <v>0.24047342987620701</v>
      </c>
      <c r="AJ718" s="17">
        <v>0.15715538616185301</v>
      </c>
      <c r="AK718" s="17">
        <v>0.19687379347112199</v>
      </c>
      <c r="AL718" s="17"/>
      <c r="AM718" s="17">
        <v>0.23372040217884099</v>
      </c>
      <c r="AN718" s="17">
        <v>0.15230563189985899</v>
      </c>
      <c r="AO718" s="17">
        <v>0.110167950183233</v>
      </c>
      <c r="AP718" s="17">
        <v>0.12931671361703201</v>
      </c>
      <c r="AQ718" s="17">
        <v>0.156996803584497</v>
      </c>
      <c r="AR718" s="17">
        <v>0.22045712155955799</v>
      </c>
      <c r="AS718" s="17">
        <v>0.19896308923308401</v>
      </c>
      <c r="AT718" s="17">
        <v>0.18501360478312101</v>
      </c>
      <c r="AU718" s="17">
        <v>0.17420381529072601</v>
      </c>
      <c r="AV718" s="17">
        <v>0.184843104424875</v>
      </c>
      <c r="AW718" s="17">
        <v>0.215586141450719</v>
      </c>
      <c r="AX718" s="17">
        <v>0.14883474377325501</v>
      </c>
      <c r="AY718" s="17">
        <v>0.17778535277609001</v>
      </c>
      <c r="AZ718" s="17">
        <v>0.20170820455872401</v>
      </c>
      <c r="BA718" s="17">
        <v>0.24288483605539599</v>
      </c>
      <c r="BB718" s="17">
        <v>0.16784240342398901</v>
      </c>
      <c r="BC718" s="17"/>
      <c r="BD718" s="17">
        <v>0.20064103750156201</v>
      </c>
      <c r="BE718" s="17">
        <v>0.169872516695146</v>
      </c>
      <c r="BF718" s="17">
        <v>0.171902451649694</v>
      </c>
      <c r="BG718" s="17"/>
      <c r="BH718" s="17">
        <v>0.18116597631252099</v>
      </c>
      <c r="BI718" s="17">
        <v>0.17998544555325999</v>
      </c>
      <c r="BJ718" s="17">
        <v>0.206701793807366</v>
      </c>
      <c r="BK718" s="17"/>
      <c r="BL718" s="17">
        <v>0.21262093728918</v>
      </c>
      <c r="BM718" s="17">
        <v>0.21561952639572399</v>
      </c>
      <c r="BN718" s="17">
        <v>0.254418505773438</v>
      </c>
      <c r="BO718" s="17"/>
      <c r="BP718" s="17">
        <v>0.19721259169660901</v>
      </c>
      <c r="BQ718" s="17">
        <v>0.168538447839994</v>
      </c>
      <c r="BR718" s="17"/>
      <c r="BS718" s="17">
        <v>0.18815972065015499</v>
      </c>
      <c r="BT718" s="17">
        <v>0.18444355298984499</v>
      </c>
      <c r="BU718" s="17">
        <v>0.19891094991814801</v>
      </c>
      <c r="BV718" s="17">
        <v>0.16745761158325501</v>
      </c>
      <c r="BW718" s="17"/>
      <c r="BX718" s="17">
        <v>0.18674323670571399</v>
      </c>
      <c r="BY718" s="17">
        <v>0.19715323202712301</v>
      </c>
      <c r="BZ718" s="17">
        <v>0.17748737730058001</v>
      </c>
      <c r="CA718" s="17"/>
      <c r="CB718" s="17">
        <v>0.18032067296932999</v>
      </c>
      <c r="CC718" s="17">
        <v>0.22528438065457801</v>
      </c>
      <c r="CD718" s="17">
        <v>0.130134253604094</v>
      </c>
      <c r="CE718" s="17">
        <v>0.210273980214258</v>
      </c>
      <c r="CF718" s="17">
        <v>0.216538032164483</v>
      </c>
      <c r="CG718" s="17">
        <v>0.122039932125238</v>
      </c>
      <c r="CH718" s="17"/>
      <c r="CI718" s="17">
        <v>0.18024356085760199</v>
      </c>
      <c r="CJ718" s="17">
        <v>0.15728793217746101</v>
      </c>
      <c r="CK718" s="17">
        <v>0.14495093001305201</v>
      </c>
      <c r="CL718" s="17">
        <v>0.20028241069571601</v>
      </c>
    </row>
    <row r="719" spans="2:90" x14ac:dyDescent="0.35">
      <c r="B719" t="s">
        <v>402</v>
      </c>
      <c r="C719" s="17">
        <v>0.15081207308311501</v>
      </c>
      <c r="D719" s="17">
        <v>0.160048596089406</v>
      </c>
      <c r="E719" s="17">
        <v>0.142521280126547</v>
      </c>
      <c r="F719" s="17"/>
      <c r="G719" s="17">
        <v>0.213613961552582</v>
      </c>
      <c r="H719" s="17">
        <v>0.19371154112514199</v>
      </c>
      <c r="I719" s="17">
        <v>0.14144680205569099</v>
      </c>
      <c r="J719" s="17">
        <v>0.10797070701007799</v>
      </c>
      <c r="K719" s="17">
        <v>0.14162800475242299</v>
      </c>
      <c r="L719" s="17">
        <v>0.133523871474376</v>
      </c>
      <c r="M719" s="17">
        <v>0.14576580716255</v>
      </c>
      <c r="N719" s="17">
        <v>0.13833107968670899</v>
      </c>
      <c r="O719" s="17">
        <v>0.14587949404070799</v>
      </c>
      <c r="P719" s="17"/>
      <c r="Q719" s="17">
        <v>0.15459408933930699</v>
      </c>
      <c r="R719" s="17">
        <v>0.16676867556737901</v>
      </c>
      <c r="S719" s="17">
        <v>0.13706992364093601</v>
      </c>
      <c r="T719" s="17">
        <v>0.15111400220636401</v>
      </c>
      <c r="U719" s="17"/>
      <c r="V719" s="17">
        <v>0.13405956509237699</v>
      </c>
      <c r="W719" s="17">
        <v>0.136525272582179</v>
      </c>
      <c r="X719" s="17">
        <v>0.120409056413756</v>
      </c>
      <c r="Y719" s="17">
        <v>0.185189809454954</v>
      </c>
      <c r="Z719" s="17">
        <v>0.173230708124816</v>
      </c>
      <c r="AA719" s="17">
        <v>0.14008315117678699</v>
      </c>
      <c r="AB719" s="17">
        <v>0.14639941824619701</v>
      </c>
      <c r="AC719" s="17">
        <v>0.13039650373916001</v>
      </c>
      <c r="AD719" s="17">
        <v>0.186261900879785</v>
      </c>
      <c r="AE719" s="17"/>
      <c r="AF719" s="17">
        <v>0.19251857202970099</v>
      </c>
      <c r="AG719" s="17">
        <v>0.16371031733768099</v>
      </c>
      <c r="AH719" s="17">
        <v>0.16694981246982499</v>
      </c>
      <c r="AI719" s="17">
        <v>0.16186092052672299</v>
      </c>
      <c r="AJ719" s="17">
        <v>0.14944740452009</v>
      </c>
      <c r="AK719" s="17">
        <v>0.11109002404092801</v>
      </c>
      <c r="AL719" s="17"/>
      <c r="AM719" s="17">
        <v>0.16176716838168501</v>
      </c>
      <c r="AN719" s="17">
        <v>0.231748215860197</v>
      </c>
      <c r="AO719" s="17">
        <v>0.176097318930132</v>
      </c>
      <c r="AP719" s="17">
        <v>0.160706093090004</v>
      </c>
      <c r="AQ719" s="17">
        <v>0.18983449953892001</v>
      </c>
      <c r="AR719" s="17">
        <v>0.134399461877134</v>
      </c>
      <c r="AS719" s="17">
        <v>0.11905179817523601</v>
      </c>
      <c r="AT719" s="17">
        <v>0.216295883526813</v>
      </c>
      <c r="AU719" s="17">
        <v>0.146256012679118</v>
      </c>
      <c r="AV719" s="17">
        <v>0.20021660639973901</v>
      </c>
      <c r="AW719" s="17">
        <v>0.18088838425426401</v>
      </c>
      <c r="AX719" s="17">
        <v>9.8041631929748602E-2</v>
      </c>
      <c r="AY719" s="17">
        <v>0.121996296229598</v>
      </c>
      <c r="AZ719" s="17">
        <v>0.155516372718638</v>
      </c>
      <c r="BA719" s="17">
        <v>0.11743148237400899</v>
      </c>
      <c r="BB719" s="17">
        <v>7.7040467543955299E-2</v>
      </c>
      <c r="BC719" s="17"/>
      <c r="BD719" s="17">
        <v>0.116899568638654</v>
      </c>
      <c r="BE719" s="17">
        <v>0.167326532140957</v>
      </c>
      <c r="BF719" s="17">
        <v>0.161604900720068</v>
      </c>
      <c r="BG719" s="17"/>
      <c r="BH719" s="17">
        <v>0.158630913599066</v>
      </c>
      <c r="BI719" s="17">
        <v>0.126511864140713</v>
      </c>
      <c r="BJ719" s="17">
        <v>0.115875881242332</v>
      </c>
      <c r="BK719" s="17"/>
      <c r="BL719" s="17">
        <v>0.116308483014836</v>
      </c>
      <c r="BM719" s="17">
        <v>0.109955054791989</v>
      </c>
      <c r="BN719" s="17">
        <v>0.112619387532803</v>
      </c>
      <c r="BO719" s="17"/>
      <c r="BP719" s="17">
        <v>0.14392062072415601</v>
      </c>
      <c r="BQ719" s="17">
        <v>0.16813418117402401</v>
      </c>
      <c r="BR719" s="17"/>
      <c r="BS719" s="17">
        <v>0.108032591250468</v>
      </c>
      <c r="BT719" s="17">
        <v>0.15488044971225501</v>
      </c>
      <c r="BU719" s="17">
        <v>0.110180582821484</v>
      </c>
      <c r="BV719" s="17">
        <v>0.19323471991906799</v>
      </c>
      <c r="BW719" s="17"/>
      <c r="BX719" s="17">
        <v>9.8111229453055698E-2</v>
      </c>
      <c r="BY719" s="17">
        <v>0.18461840382095801</v>
      </c>
      <c r="BZ719" s="17">
        <v>0.15403975620332799</v>
      </c>
      <c r="CA719" s="17"/>
      <c r="CB719" s="17">
        <v>0.113642821724387</v>
      </c>
      <c r="CC719" s="17">
        <v>0.13629137218835699</v>
      </c>
      <c r="CD719" s="17">
        <v>0.18081940801656701</v>
      </c>
      <c r="CE719" s="17">
        <v>0.14575543046306799</v>
      </c>
      <c r="CF719" s="17">
        <v>0.176957535415533</v>
      </c>
      <c r="CG719" s="17">
        <v>0.15682059616809901</v>
      </c>
      <c r="CH719" s="17"/>
      <c r="CI719" s="17">
        <v>0.1695673809429</v>
      </c>
      <c r="CJ719" s="17">
        <v>0.14023805316815399</v>
      </c>
      <c r="CK719" s="17">
        <v>0.18398593312897599</v>
      </c>
      <c r="CL719" s="17">
        <v>0.145195670820983</v>
      </c>
    </row>
    <row r="720" spans="2:90" x14ac:dyDescent="0.35">
      <c r="B720" t="s">
        <v>406</v>
      </c>
      <c r="C720" s="17">
        <v>0.14573316590920801</v>
      </c>
      <c r="D720" s="17">
        <v>0.152064636984341</v>
      </c>
      <c r="E720" s="17">
        <v>0.13928495050895601</v>
      </c>
      <c r="F720" s="17"/>
      <c r="G720" s="17">
        <v>0.136553766334783</v>
      </c>
      <c r="H720" s="17">
        <v>0.15087571394827901</v>
      </c>
      <c r="I720" s="17">
        <v>0.143830091223801</v>
      </c>
      <c r="J720" s="17">
        <v>0.172023791904997</v>
      </c>
      <c r="K720" s="17">
        <v>0.162237235989378</v>
      </c>
      <c r="L720" s="17">
        <v>0.17138767139223399</v>
      </c>
      <c r="M720" s="17">
        <v>0.13541973674615099</v>
      </c>
      <c r="N720" s="17">
        <v>0.14165463164467099</v>
      </c>
      <c r="O720" s="17">
        <v>0.102252439558132</v>
      </c>
      <c r="P720" s="17"/>
      <c r="Q720" s="17">
        <v>0.11868532235866799</v>
      </c>
      <c r="R720" s="17">
        <v>0.16883053065766901</v>
      </c>
      <c r="S720" s="17">
        <v>0.14527948762239301</v>
      </c>
      <c r="T720" s="17">
        <v>0.14807114205133601</v>
      </c>
      <c r="U720" s="17"/>
      <c r="V720" s="17">
        <v>0.12559014542196201</v>
      </c>
      <c r="W720" s="17">
        <v>0.192716692437684</v>
      </c>
      <c r="X720" s="17">
        <v>0.122816413386703</v>
      </c>
      <c r="Y720" s="17">
        <v>0.18305706783313699</v>
      </c>
      <c r="Z720" s="17">
        <v>0.12045015148468</v>
      </c>
      <c r="AA720" s="17">
        <v>0.148959005473801</v>
      </c>
      <c r="AB720" s="17">
        <v>0.12677449196227999</v>
      </c>
      <c r="AC720" s="17">
        <v>9.4107233321689895E-2</v>
      </c>
      <c r="AD720" s="17">
        <v>0.14872314241874299</v>
      </c>
      <c r="AE720" s="17"/>
      <c r="AF720" s="17">
        <v>0.179274107838781</v>
      </c>
      <c r="AG720" s="17">
        <v>0.139518215411403</v>
      </c>
      <c r="AH720" s="17">
        <v>0.16285063897018301</v>
      </c>
      <c r="AI720" s="17">
        <v>9.8619628644177601E-2</v>
      </c>
      <c r="AJ720" s="17">
        <v>0.115002713437185</v>
      </c>
      <c r="AK720" s="17">
        <v>0.147847681673658</v>
      </c>
      <c r="AL720" s="17"/>
      <c r="AM720" s="17">
        <v>5.1527676531176902E-2</v>
      </c>
      <c r="AN720" s="17">
        <v>8.3282229447824999E-2</v>
      </c>
      <c r="AO720" s="17">
        <v>0.15479877581048099</v>
      </c>
      <c r="AP720" s="17">
        <v>0.17312230593213301</v>
      </c>
      <c r="AQ720" s="17">
        <v>0.13699969834812101</v>
      </c>
      <c r="AR720" s="17">
        <v>0.15039832742453499</v>
      </c>
      <c r="AS720" s="17">
        <v>0.11917733099794101</v>
      </c>
      <c r="AT720" s="17">
        <v>0.20132857887960401</v>
      </c>
      <c r="AU720" s="17">
        <v>0.16217876163120801</v>
      </c>
      <c r="AV720" s="17">
        <v>0.15527961634427301</v>
      </c>
      <c r="AW720" s="17">
        <v>8.9588699746845496E-2</v>
      </c>
      <c r="AX720" s="17">
        <v>0.21748523667399</v>
      </c>
      <c r="AY720" s="17">
        <v>0.15647486881408301</v>
      </c>
      <c r="AZ720" s="17">
        <v>0.21031428821193701</v>
      </c>
      <c r="BA720" s="17">
        <v>8.9387232184951204E-2</v>
      </c>
      <c r="BB720" s="17">
        <v>0.175753984154012</v>
      </c>
      <c r="BC720" s="17"/>
      <c r="BD720" s="17">
        <v>0.157974004015003</v>
      </c>
      <c r="BE720" s="17">
        <v>0.123199815340122</v>
      </c>
      <c r="BF720" s="17">
        <v>0.15452051489101701</v>
      </c>
      <c r="BG720" s="17"/>
      <c r="BH720" s="17">
        <v>0.15685822469570401</v>
      </c>
      <c r="BI720" s="17">
        <v>0.146454589389439</v>
      </c>
      <c r="BJ720" s="17">
        <v>8.8179492443536803E-2</v>
      </c>
      <c r="BK720" s="17"/>
      <c r="BL720" s="17">
        <v>0.103105577703462</v>
      </c>
      <c r="BM720" s="17">
        <v>0.114358458259731</v>
      </c>
      <c r="BN720" s="17">
        <v>0.13927368158668699</v>
      </c>
      <c r="BO720" s="17"/>
      <c r="BP720" s="17">
        <v>0.13080796145959001</v>
      </c>
      <c r="BQ720" s="17">
        <v>0.13727669459148301</v>
      </c>
      <c r="BR720" s="17"/>
      <c r="BS720" s="17">
        <v>0.119503587121779</v>
      </c>
      <c r="BT720" s="17">
        <v>0.16562449167003301</v>
      </c>
      <c r="BU720" s="17">
        <v>0.14356433888578701</v>
      </c>
      <c r="BV720" s="17">
        <v>0.148065864819588</v>
      </c>
      <c r="BW720" s="17"/>
      <c r="BX720" s="17">
        <v>0.123607747013792</v>
      </c>
      <c r="BY720" s="17">
        <v>5.7121771582517397E-2</v>
      </c>
      <c r="BZ720" s="17">
        <v>0.153625189087117</v>
      </c>
      <c r="CA720" s="17"/>
      <c r="CB720" s="17">
        <v>0.18228104135621601</v>
      </c>
      <c r="CC720" s="17">
        <v>0.17706749979693701</v>
      </c>
      <c r="CD720" s="17">
        <v>0.139508397140963</v>
      </c>
      <c r="CE720" s="17">
        <v>0.14777897098635101</v>
      </c>
      <c r="CF720" s="17">
        <v>0.14136827192410201</v>
      </c>
      <c r="CG720" s="17">
        <v>6.7985385059983902E-2</v>
      </c>
      <c r="CH720" s="17"/>
      <c r="CI720" s="17">
        <v>0.18328843481579399</v>
      </c>
      <c r="CJ720" s="17">
        <v>0.153980237712706</v>
      </c>
      <c r="CK720" s="17">
        <v>0.11564099223898899</v>
      </c>
      <c r="CL720" s="17">
        <v>0.13964409049929</v>
      </c>
    </row>
    <row r="721" spans="2:90" x14ac:dyDescent="0.35">
      <c r="B721" t="s">
        <v>410</v>
      </c>
      <c r="C721" s="17">
        <v>0.11786570243543699</v>
      </c>
      <c r="D721" s="17">
        <v>9.9989676332245106E-2</v>
      </c>
      <c r="E721" s="17">
        <v>0.13352873486542499</v>
      </c>
      <c r="F721" s="17"/>
      <c r="G721" s="17">
        <v>0.12789797517722501</v>
      </c>
      <c r="H721" s="17">
        <v>0.10015121340349201</v>
      </c>
      <c r="I721" s="17">
        <v>0.129293111475351</v>
      </c>
      <c r="J721" s="17">
        <v>0.14358577665167799</v>
      </c>
      <c r="K721" s="17">
        <v>9.5451627523381294E-2</v>
      </c>
      <c r="L721" s="17">
        <v>9.8740871887677398E-2</v>
      </c>
      <c r="M721" s="17">
        <v>0.15028828589291601</v>
      </c>
      <c r="N721" s="17">
        <v>0.10830330220801</v>
      </c>
      <c r="O721" s="17">
        <v>0.108435374761515</v>
      </c>
      <c r="P721" s="17"/>
      <c r="Q721" s="17">
        <v>0.10303363750750701</v>
      </c>
      <c r="R721" s="17">
        <v>0.12722534956687201</v>
      </c>
      <c r="S721" s="17">
        <v>0.11776526311657699</v>
      </c>
      <c r="T721" s="17">
        <v>0.11910175425739</v>
      </c>
      <c r="U721" s="17"/>
      <c r="V721" s="17">
        <v>0.116502134540276</v>
      </c>
      <c r="W721" s="17">
        <v>0.13424719096991</v>
      </c>
      <c r="X721" s="17">
        <v>0.119617363664383</v>
      </c>
      <c r="Y721" s="17">
        <v>8.5911068323039894E-2</v>
      </c>
      <c r="Z721" s="17">
        <v>0.15370378225393899</v>
      </c>
      <c r="AA721" s="17">
        <v>0.107187885162601</v>
      </c>
      <c r="AB721" s="17">
        <v>0.147499565052158</v>
      </c>
      <c r="AC721" s="17">
        <v>6.6721479009639206E-2</v>
      </c>
      <c r="AD721" s="17">
        <v>0.101278540344781</v>
      </c>
      <c r="AE721" s="17"/>
      <c r="AF721" s="17">
        <v>0.14560245162949301</v>
      </c>
      <c r="AG721" s="17">
        <v>9.0155661604671797E-2</v>
      </c>
      <c r="AH721" s="17">
        <v>9.4703806856057005E-2</v>
      </c>
      <c r="AI721" s="17">
        <v>6.0473354288721602E-2</v>
      </c>
      <c r="AJ721" s="17">
        <v>0.13126685768592999</v>
      </c>
      <c r="AK721" s="17">
        <v>0.119229014889115</v>
      </c>
      <c r="AL721" s="17"/>
      <c r="AM721" s="17">
        <v>9.3874788880400697E-2</v>
      </c>
      <c r="AN721" s="17">
        <v>0.115070625353627</v>
      </c>
      <c r="AO721" s="17">
        <v>8.3740000393853903E-2</v>
      </c>
      <c r="AP721" s="17">
        <v>9.5987451861299394E-2</v>
      </c>
      <c r="AQ721" s="17">
        <v>0.11365850410872699</v>
      </c>
      <c r="AR721" s="17">
        <v>9.2011652586621098E-2</v>
      </c>
      <c r="AS721" s="17">
        <v>0.162700864588329</v>
      </c>
      <c r="AT721" s="17">
        <v>0.113209042243321</v>
      </c>
      <c r="AU721" s="17">
        <v>0.106669747096549</v>
      </c>
      <c r="AV721" s="17">
        <v>0.17015046435695999</v>
      </c>
      <c r="AW721" s="17">
        <v>0.12936496314063101</v>
      </c>
      <c r="AX721" s="17">
        <v>0.13784776535253601</v>
      </c>
      <c r="AY721" s="17">
        <v>0.12799924500418999</v>
      </c>
      <c r="AZ721" s="17">
        <v>0.13151086639273701</v>
      </c>
      <c r="BA721" s="17">
        <v>0.131406824828014</v>
      </c>
      <c r="BB721" s="17">
        <v>0.14160910976604499</v>
      </c>
      <c r="BC721" s="17"/>
      <c r="BD721" s="17">
        <v>0.119652998156101</v>
      </c>
      <c r="BE721" s="17">
        <v>0.117844140109477</v>
      </c>
      <c r="BF721" s="17">
        <v>0.120807965370254</v>
      </c>
      <c r="BG721" s="17"/>
      <c r="BH721" s="17">
        <v>0.12313180153980401</v>
      </c>
      <c r="BI721" s="17">
        <v>0.12523002413168799</v>
      </c>
      <c r="BJ721" s="17">
        <v>0.103943861721276</v>
      </c>
      <c r="BK721" s="17"/>
      <c r="BL721" s="17">
        <v>6.0618788171157498E-2</v>
      </c>
      <c r="BM721" s="17">
        <v>0.14730367227388699</v>
      </c>
      <c r="BN721" s="17">
        <v>0.123164820433123</v>
      </c>
      <c r="BO721" s="17"/>
      <c r="BP721" s="17">
        <v>0.13121723383054501</v>
      </c>
      <c r="BQ721" s="17">
        <v>0.10799846746750701</v>
      </c>
      <c r="BR721" s="17"/>
      <c r="BS721" s="17">
        <v>0.15291811440568301</v>
      </c>
      <c r="BT721" s="17">
        <v>0.13538780636567499</v>
      </c>
      <c r="BU721" s="17">
        <v>0.109986808356795</v>
      </c>
      <c r="BV721" s="17">
        <v>0.108766376496213</v>
      </c>
      <c r="BW721" s="17"/>
      <c r="BX721" s="17">
        <v>0.146378347415557</v>
      </c>
      <c r="BY721" s="17">
        <v>0.18927470230879401</v>
      </c>
      <c r="BZ721" s="17">
        <v>0.110415798278929</v>
      </c>
      <c r="CA721" s="17"/>
      <c r="CB721" s="17">
        <v>0.13457611693688701</v>
      </c>
      <c r="CC721" s="17">
        <v>0.121979945972926</v>
      </c>
      <c r="CD721" s="17">
        <v>0.13780149619618001</v>
      </c>
      <c r="CE721" s="17">
        <v>9.0426144501218997E-2</v>
      </c>
      <c r="CF721" s="17">
        <v>0.139664270584275</v>
      </c>
      <c r="CG721" s="17">
        <v>7.4354027453686106E-2</v>
      </c>
      <c r="CH721" s="17"/>
      <c r="CI721" s="17">
        <v>0.109889169669122</v>
      </c>
      <c r="CJ721" s="17">
        <v>0.13098041470168101</v>
      </c>
      <c r="CK721" s="17">
        <v>6.5802221395807395E-2</v>
      </c>
      <c r="CL721" s="17">
        <v>0.124027849822875</v>
      </c>
    </row>
    <row r="722" spans="2:90" x14ac:dyDescent="0.35">
      <c r="B722" t="s">
        <v>408</v>
      </c>
      <c r="C722" s="17">
        <v>0.101592493631375</v>
      </c>
      <c r="D722" s="17">
        <v>0.110265425926803</v>
      </c>
      <c r="E722" s="17">
        <v>9.4902842588591801E-2</v>
      </c>
      <c r="F722" s="17"/>
      <c r="G722" s="17">
        <v>0.100773156551001</v>
      </c>
      <c r="H722" s="17">
        <v>0.102997411729237</v>
      </c>
      <c r="I722" s="17">
        <v>9.2378149216441399E-2</v>
      </c>
      <c r="J722" s="17">
        <v>0.102526245164755</v>
      </c>
      <c r="K722" s="17">
        <v>0.114181927911855</v>
      </c>
      <c r="L722" s="17">
        <v>0.101888026277572</v>
      </c>
      <c r="M722" s="17">
        <v>9.3629932935737806E-2</v>
      </c>
      <c r="N722" s="17">
        <v>0.102809900025281</v>
      </c>
      <c r="O722" s="17">
        <v>0.103150063834687</v>
      </c>
      <c r="P722" s="17"/>
      <c r="Q722" s="17">
        <v>0.119202495232064</v>
      </c>
      <c r="R722" s="17">
        <v>0.1047397717451</v>
      </c>
      <c r="S722" s="17">
        <v>0.10024781923050601</v>
      </c>
      <c r="T722" s="17">
        <v>9.9649522968193599E-2</v>
      </c>
      <c r="U722" s="17"/>
      <c r="V722" s="17">
        <v>9.4090920549475696E-2</v>
      </c>
      <c r="W722" s="17">
        <v>8.0637943251155003E-2</v>
      </c>
      <c r="X722" s="17">
        <v>0.111886948652879</v>
      </c>
      <c r="Y722" s="17">
        <v>7.5723495636288204E-2</v>
      </c>
      <c r="Z722" s="17">
        <v>9.6531696438553305E-2</v>
      </c>
      <c r="AA722" s="17">
        <v>0.11936164434064001</v>
      </c>
      <c r="AB722" s="17">
        <v>0.105756147412904</v>
      </c>
      <c r="AC722" s="17">
        <v>9.9050919576398805E-2</v>
      </c>
      <c r="AD722" s="17">
        <v>0.13332759522593399</v>
      </c>
      <c r="AE722" s="17"/>
      <c r="AF722" s="17">
        <v>7.7990692130260802E-2</v>
      </c>
      <c r="AG722" s="17">
        <v>0.10401481298934601</v>
      </c>
      <c r="AH722" s="17">
        <v>9.7905362670375903E-2</v>
      </c>
      <c r="AI722" s="17">
        <v>8.6187246213547994E-2</v>
      </c>
      <c r="AJ722" s="17">
        <v>0.11724067888319099</v>
      </c>
      <c r="AK722" s="17">
        <v>0.10956577347414199</v>
      </c>
      <c r="AL722" s="17"/>
      <c r="AM722" s="17">
        <v>0.12528476947268</v>
      </c>
      <c r="AN722" s="17">
        <v>6.9826155928862793E-2</v>
      </c>
      <c r="AO722" s="17">
        <v>8.5159791451019595E-2</v>
      </c>
      <c r="AP722" s="17">
        <v>0.112519540157585</v>
      </c>
      <c r="AQ722" s="17">
        <v>9.9452672200717296E-2</v>
      </c>
      <c r="AR722" s="17">
        <v>0.109941143629997</v>
      </c>
      <c r="AS722" s="17">
        <v>0.14105199020418899</v>
      </c>
      <c r="AT722" s="17">
        <v>9.1426560409489002E-2</v>
      </c>
      <c r="AU722" s="17">
        <v>7.4701578035270999E-2</v>
      </c>
      <c r="AV722" s="17">
        <v>0.15239035322537101</v>
      </c>
      <c r="AW722" s="17">
        <v>9.6774212696322803E-2</v>
      </c>
      <c r="AX722" s="17">
        <v>9.7786693843185807E-2</v>
      </c>
      <c r="AY722" s="17">
        <v>0.101837589400234</v>
      </c>
      <c r="AZ722" s="17">
        <v>5.6474847172271199E-2</v>
      </c>
      <c r="BA722" s="17">
        <v>4.8895856661857001E-2</v>
      </c>
      <c r="BB722" s="17">
        <v>0.118872374264755</v>
      </c>
      <c r="BC722" s="17"/>
      <c r="BD722" s="17">
        <v>0.108620097027603</v>
      </c>
      <c r="BE722" s="17">
        <v>9.81159384150872E-2</v>
      </c>
      <c r="BF722" s="17">
        <v>0.100407224171521</v>
      </c>
      <c r="BG722" s="17"/>
      <c r="BH722" s="17">
        <v>9.6238447109548805E-2</v>
      </c>
      <c r="BI722" s="17">
        <v>8.4684703664039795E-2</v>
      </c>
      <c r="BJ722" s="17">
        <v>0.12734241144849201</v>
      </c>
      <c r="BK722" s="17"/>
      <c r="BL722" s="17">
        <v>0.11401808980952099</v>
      </c>
      <c r="BM722" s="17">
        <v>0.105759707034161</v>
      </c>
      <c r="BN722" s="17">
        <v>0.109485953204878</v>
      </c>
      <c r="BO722" s="17"/>
      <c r="BP722" s="17">
        <v>9.2997746159818304E-2</v>
      </c>
      <c r="BQ722" s="17">
        <v>0.107805824202273</v>
      </c>
      <c r="BR722" s="17"/>
      <c r="BS722" s="17">
        <v>0.10259062503395699</v>
      </c>
      <c r="BT722" s="17">
        <v>0.118054444469693</v>
      </c>
      <c r="BU722" s="17">
        <v>9.2526672199888901E-2</v>
      </c>
      <c r="BV722" s="17">
        <v>9.7829894359455605E-2</v>
      </c>
      <c r="BW722" s="17"/>
      <c r="BX722" s="17">
        <v>0.11656485728676599</v>
      </c>
      <c r="BY722" s="17">
        <v>9.1394377264656004E-2</v>
      </c>
      <c r="BZ722" s="17">
        <v>0.10071325692248401</v>
      </c>
      <c r="CA722" s="17"/>
      <c r="CB722" s="17">
        <v>0.120576240516961</v>
      </c>
      <c r="CC722" s="17">
        <v>0.10281420472502301</v>
      </c>
      <c r="CD722" s="17">
        <v>7.82295656146587E-2</v>
      </c>
      <c r="CE722" s="17">
        <v>0.10762583811161799</v>
      </c>
      <c r="CF722" s="17">
        <v>0.11299220730078501</v>
      </c>
      <c r="CG722" s="17">
        <v>9.2040978185930794E-2</v>
      </c>
      <c r="CH722" s="17"/>
      <c r="CI722" s="17">
        <v>0.10726079912167499</v>
      </c>
      <c r="CJ722" s="17">
        <v>0.108947214955427</v>
      </c>
      <c r="CK722" s="17">
        <v>7.9972341650765694E-2</v>
      </c>
      <c r="CL722" s="17">
        <v>0.101051163894675</v>
      </c>
    </row>
    <row r="723" spans="2:90" x14ac:dyDescent="0.35">
      <c r="B723" t="s">
        <v>407</v>
      </c>
      <c r="C723" s="17">
        <v>7.8917183861820103E-2</v>
      </c>
      <c r="D723" s="17">
        <v>9.4379980403591801E-2</v>
      </c>
      <c r="E723" s="17">
        <v>6.5140952466472696E-2</v>
      </c>
      <c r="F723" s="17"/>
      <c r="G723" s="17">
        <v>8.2354060106283294E-2</v>
      </c>
      <c r="H723" s="17">
        <v>6.4362179435940206E-2</v>
      </c>
      <c r="I723" s="17">
        <v>9.1030480837265101E-2</v>
      </c>
      <c r="J723" s="17">
        <v>9.1102344088499196E-2</v>
      </c>
      <c r="K723" s="17">
        <v>7.4906061682116901E-2</v>
      </c>
      <c r="L723" s="17">
        <v>6.5286386800546603E-2</v>
      </c>
      <c r="M723" s="17">
        <v>6.8900723792019794E-2</v>
      </c>
      <c r="N723" s="17">
        <v>8.4142125846676602E-2</v>
      </c>
      <c r="O723" s="17">
        <v>8.8553519125605801E-2</v>
      </c>
      <c r="P723" s="17"/>
      <c r="Q723" s="17">
        <v>0.104167071530787</v>
      </c>
      <c r="R723" s="17">
        <v>9.99577944730181E-2</v>
      </c>
      <c r="S723" s="17">
        <v>6.9564067095281096E-2</v>
      </c>
      <c r="T723" s="17">
        <v>7.6787833061542701E-2</v>
      </c>
      <c r="U723" s="17"/>
      <c r="V723" s="17">
        <v>8.5290237404181901E-2</v>
      </c>
      <c r="W723" s="17">
        <v>8.0477172913288902E-2</v>
      </c>
      <c r="X723" s="17">
        <v>5.2879800911822601E-2</v>
      </c>
      <c r="Y723" s="17">
        <v>9.3846575867601797E-2</v>
      </c>
      <c r="Z723" s="17">
        <v>7.2476204759488197E-2</v>
      </c>
      <c r="AA723" s="17">
        <v>7.11358814986085E-2</v>
      </c>
      <c r="AB723" s="17">
        <v>9.8803742586280094E-2</v>
      </c>
      <c r="AC723" s="17">
        <v>0.12793060772523901</v>
      </c>
      <c r="AD723" s="17">
        <v>5.7798234476378801E-2</v>
      </c>
      <c r="AE723" s="17"/>
      <c r="AF723" s="17">
        <v>6.3708448660095202E-2</v>
      </c>
      <c r="AG723" s="17">
        <v>8.1551162044642106E-2</v>
      </c>
      <c r="AH723" s="17">
        <v>5.55094458510179E-2</v>
      </c>
      <c r="AI723" s="17">
        <v>9.4372793598138494E-2</v>
      </c>
      <c r="AJ723" s="17">
        <v>0.10181974729842599</v>
      </c>
      <c r="AK723" s="17">
        <v>7.7813317340140603E-2</v>
      </c>
      <c r="AL723" s="17"/>
      <c r="AM723" s="17">
        <v>6.4945274930010302E-2</v>
      </c>
      <c r="AN723" s="17">
        <v>8.8192916577142094E-2</v>
      </c>
      <c r="AO723" s="17">
        <v>0.110841827238207</v>
      </c>
      <c r="AP723" s="17">
        <v>6.1216825476833499E-2</v>
      </c>
      <c r="AQ723" s="17">
        <v>9.8437514654552902E-2</v>
      </c>
      <c r="AR723" s="17">
        <v>6.9230430861898701E-2</v>
      </c>
      <c r="AS723" s="17">
        <v>8.0581628105323502E-2</v>
      </c>
      <c r="AT723" s="17">
        <v>0.12837199366934501</v>
      </c>
      <c r="AU723" s="17">
        <v>5.3164282816290799E-2</v>
      </c>
      <c r="AV723" s="17">
        <v>9.6056854978329498E-2</v>
      </c>
      <c r="AW723" s="17">
        <v>6.0200013584964102E-2</v>
      </c>
      <c r="AX723" s="17">
        <v>7.6109717025807697E-2</v>
      </c>
      <c r="AY723" s="17">
        <v>9.9256495034016901E-2</v>
      </c>
      <c r="AZ723" s="17">
        <v>3.5201648304806002E-2</v>
      </c>
      <c r="BA723" s="17">
        <v>0.11676695332880201</v>
      </c>
      <c r="BB723" s="17">
        <v>7.2958200577958099E-2</v>
      </c>
      <c r="BC723" s="17"/>
      <c r="BD723" s="17">
        <v>7.9028457852346398E-2</v>
      </c>
      <c r="BE723" s="17">
        <v>8.8798860657286094E-2</v>
      </c>
      <c r="BF723" s="17">
        <v>7.4152496538722495E-2</v>
      </c>
      <c r="BG723" s="17"/>
      <c r="BH723" s="17">
        <v>8.6182232682258206E-2</v>
      </c>
      <c r="BI723" s="17">
        <v>6.8478245664530701E-2</v>
      </c>
      <c r="BJ723" s="17">
        <v>4.98700298753562E-2</v>
      </c>
      <c r="BK723" s="17"/>
      <c r="BL723" s="17">
        <v>4.1264890089299101E-2</v>
      </c>
      <c r="BM723" s="17">
        <v>8.0430410822824996E-2</v>
      </c>
      <c r="BN723" s="17">
        <v>4.2435546298725202E-2</v>
      </c>
      <c r="BO723" s="17"/>
      <c r="BP723" s="17">
        <v>6.7554271557399195E-2</v>
      </c>
      <c r="BQ723" s="17">
        <v>8.0962872085657001E-2</v>
      </c>
      <c r="BR723" s="17"/>
      <c r="BS723" s="17">
        <v>8.2948787015268394E-2</v>
      </c>
      <c r="BT723" s="17">
        <v>8.0164234527536501E-2</v>
      </c>
      <c r="BU723" s="17">
        <v>7.0485020026412298E-2</v>
      </c>
      <c r="BV723" s="17">
        <v>8.1764718739203102E-2</v>
      </c>
      <c r="BW723" s="17"/>
      <c r="BX723" s="17">
        <v>6.1671808888732499E-2</v>
      </c>
      <c r="BY723" s="17">
        <v>9.6922412345298706E-2</v>
      </c>
      <c r="BZ723" s="17">
        <v>7.9531920879937004E-2</v>
      </c>
      <c r="CA723" s="17"/>
      <c r="CB723" s="17">
        <v>6.2191556753012203E-2</v>
      </c>
      <c r="CC723" s="17">
        <v>7.6535617748685197E-2</v>
      </c>
      <c r="CD723" s="17">
        <v>7.1882428368588394E-2</v>
      </c>
      <c r="CE723" s="17">
        <v>6.4125573940381694E-2</v>
      </c>
      <c r="CF723" s="17">
        <v>0.100226023273651</v>
      </c>
      <c r="CG723" s="17">
        <v>0.113175626913778</v>
      </c>
      <c r="CH723" s="17"/>
      <c r="CI723" s="17">
        <v>8.3401070430288396E-2</v>
      </c>
      <c r="CJ723" s="17">
        <v>6.9300650218092896E-2</v>
      </c>
      <c r="CK723" s="17">
        <v>0.120231968926444</v>
      </c>
      <c r="CL723" s="17">
        <v>7.3964875036876696E-2</v>
      </c>
    </row>
    <row r="724" spans="2:90" x14ac:dyDescent="0.35">
      <c r="B724" t="s">
        <v>409</v>
      </c>
      <c r="C724" s="17">
        <v>7.4470790529703304E-2</v>
      </c>
      <c r="D724" s="17">
        <v>8.8239065002808897E-2</v>
      </c>
      <c r="E724" s="17">
        <v>6.1723546164310701E-2</v>
      </c>
      <c r="F724" s="17"/>
      <c r="G724" s="17">
        <v>9.4126668103837602E-2</v>
      </c>
      <c r="H724" s="17">
        <v>4.5938180315237602E-2</v>
      </c>
      <c r="I724" s="17">
        <v>7.0752746120407106E-2</v>
      </c>
      <c r="J724" s="17">
        <v>8.3560752177257502E-2</v>
      </c>
      <c r="K724" s="17">
        <v>6.1108174405029997E-2</v>
      </c>
      <c r="L724" s="17">
        <v>6.4106160950021002E-2</v>
      </c>
      <c r="M724" s="17">
        <v>0.102629503046706</v>
      </c>
      <c r="N724" s="17">
        <v>7.4558034373270604E-2</v>
      </c>
      <c r="O724" s="17">
        <v>7.2228322553499397E-2</v>
      </c>
      <c r="P724" s="17"/>
      <c r="Q724" s="17">
        <v>8.0622267821829505E-2</v>
      </c>
      <c r="R724" s="17">
        <v>0.105772399159504</v>
      </c>
      <c r="S724" s="17">
        <v>8.3872497421517894E-2</v>
      </c>
      <c r="T724" s="17">
        <v>7.1410549534797196E-2</v>
      </c>
      <c r="U724" s="17"/>
      <c r="V724" s="17">
        <v>0.109125827452206</v>
      </c>
      <c r="W724" s="17">
        <v>5.9834944441369498E-2</v>
      </c>
      <c r="X724" s="17">
        <v>6.2281171208913397E-2</v>
      </c>
      <c r="Y724" s="17">
        <v>6.9143401992482104E-2</v>
      </c>
      <c r="Z724" s="17">
        <v>9.5470465804312593E-2</v>
      </c>
      <c r="AA724" s="17">
        <v>6.2314246854859603E-2</v>
      </c>
      <c r="AB724" s="17">
        <v>5.6476493177860201E-2</v>
      </c>
      <c r="AC724" s="17">
        <v>6.3697785678211799E-2</v>
      </c>
      <c r="AD724" s="17">
        <v>7.4555461645210597E-2</v>
      </c>
      <c r="AE724" s="17"/>
      <c r="AF724" s="17">
        <v>5.4613163702123199E-2</v>
      </c>
      <c r="AG724" s="17">
        <v>6.3522109722725095E-2</v>
      </c>
      <c r="AH724" s="17">
        <v>5.2425756701345999E-2</v>
      </c>
      <c r="AI724" s="17">
        <v>8.7650981980675904E-2</v>
      </c>
      <c r="AJ724" s="17">
        <v>6.3804782201056301E-2</v>
      </c>
      <c r="AK724" s="17">
        <v>0.104784009638191</v>
      </c>
      <c r="AL724" s="17"/>
      <c r="AM724" s="17">
        <v>5.4859956776673303E-2</v>
      </c>
      <c r="AN724" s="17">
        <v>4.4029095623177202E-2</v>
      </c>
      <c r="AO724" s="17">
        <v>8.6078939911276506E-2</v>
      </c>
      <c r="AP724" s="17">
        <v>7.6759340257330194E-2</v>
      </c>
      <c r="AQ724" s="17">
        <v>7.4211868732991501E-2</v>
      </c>
      <c r="AR724" s="17">
        <v>8.5664649180681604E-2</v>
      </c>
      <c r="AS724" s="17">
        <v>0.106141583936871</v>
      </c>
      <c r="AT724" s="17">
        <v>2.76617660593718E-2</v>
      </c>
      <c r="AU724" s="17">
        <v>5.20399611723509E-2</v>
      </c>
      <c r="AV724" s="17">
        <v>8.4871953724392102E-2</v>
      </c>
      <c r="AW724" s="17">
        <v>0.120270443466892</v>
      </c>
      <c r="AX724" s="17">
        <v>8.1201770645629903E-2</v>
      </c>
      <c r="AY724" s="17">
        <v>9.6272740505785395E-2</v>
      </c>
      <c r="AZ724" s="17">
        <v>8.9466390414137106E-2</v>
      </c>
      <c r="BA724" s="17">
        <v>8.5564070785810794E-3</v>
      </c>
      <c r="BB724" s="17">
        <v>8.3180812136193494E-2</v>
      </c>
      <c r="BC724" s="17"/>
      <c r="BD724" s="17">
        <v>7.4433364174218697E-2</v>
      </c>
      <c r="BE724" s="17">
        <v>7.5870743897854503E-2</v>
      </c>
      <c r="BF724" s="17">
        <v>7.2560304240376003E-2</v>
      </c>
      <c r="BG724" s="17"/>
      <c r="BH724" s="17">
        <v>6.5390148869229295E-2</v>
      </c>
      <c r="BI724" s="17">
        <v>0.107597687033908</v>
      </c>
      <c r="BJ724" s="17">
        <v>7.0576507200885499E-2</v>
      </c>
      <c r="BK724" s="17"/>
      <c r="BL724" s="17">
        <v>0.121324443580739</v>
      </c>
      <c r="BM724" s="17">
        <v>7.6440432817809698E-2</v>
      </c>
      <c r="BN724" s="17">
        <v>8.8293647145964105E-2</v>
      </c>
      <c r="BO724" s="17"/>
      <c r="BP724" s="17">
        <v>7.1431727459083202E-2</v>
      </c>
      <c r="BQ724" s="17">
        <v>7.9458826645394207E-2</v>
      </c>
      <c r="BR724" s="17"/>
      <c r="BS724" s="17">
        <v>8.77061793088912E-2</v>
      </c>
      <c r="BT724" s="17">
        <v>7.4537850403977202E-2</v>
      </c>
      <c r="BU724" s="17">
        <v>8.1235094956597198E-2</v>
      </c>
      <c r="BV724" s="17">
        <v>6.4369870590841302E-2</v>
      </c>
      <c r="BW724" s="17"/>
      <c r="BX724" s="17">
        <v>7.7275588180636207E-2</v>
      </c>
      <c r="BY724" s="17">
        <v>3.8892857153509403E-2</v>
      </c>
      <c r="BZ724" s="17">
        <v>7.6446872682589997E-2</v>
      </c>
      <c r="CA724" s="17"/>
      <c r="CB724" s="17">
        <v>5.6230307751257598E-2</v>
      </c>
      <c r="CC724" s="17">
        <v>7.6697604901505206E-2</v>
      </c>
      <c r="CD724" s="17">
        <v>5.2999672317581799E-2</v>
      </c>
      <c r="CE724" s="17">
        <v>8.1315673285489498E-2</v>
      </c>
      <c r="CF724" s="17">
        <v>0.10429041734496999</v>
      </c>
      <c r="CG724" s="17">
        <v>9.2666783486462803E-2</v>
      </c>
      <c r="CH724" s="17"/>
      <c r="CI724" s="17">
        <v>8.5466853361385001E-2</v>
      </c>
      <c r="CJ724" s="17">
        <v>7.9712633711089498E-2</v>
      </c>
      <c r="CK724" s="17">
        <v>6.3536247677677099E-2</v>
      </c>
      <c r="CL724" s="17">
        <v>7.1512234936994004E-2</v>
      </c>
    </row>
    <row r="725" spans="2:90" x14ac:dyDescent="0.35">
      <c r="B725" t="s">
        <v>411</v>
      </c>
      <c r="C725" s="17">
        <v>3.9325522201012701E-2</v>
      </c>
      <c r="D725" s="17">
        <v>4.8004809766070203E-2</v>
      </c>
      <c r="E725" s="17">
        <v>3.15029643207951E-2</v>
      </c>
      <c r="F725" s="17"/>
      <c r="G725" s="17">
        <v>3.3563421327193199E-2</v>
      </c>
      <c r="H725" s="17">
        <v>2.91635338986127E-2</v>
      </c>
      <c r="I725" s="17">
        <v>5.2101936253417303E-2</v>
      </c>
      <c r="J725" s="17">
        <v>2.5749156961732599E-2</v>
      </c>
      <c r="K725" s="17">
        <v>3.9082801158141098E-2</v>
      </c>
      <c r="L725" s="17">
        <v>2.3985472078914102E-2</v>
      </c>
      <c r="M725" s="17">
        <v>3.41415491332576E-2</v>
      </c>
      <c r="N725" s="17">
        <v>4.2448520320912599E-2</v>
      </c>
      <c r="O725" s="17">
        <v>7.1236506893006105E-2</v>
      </c>
      <c r="P725" s="17"/>
      <c r="Q725" s="17">
        <v>4.0581839221365101E-2</v>
      </c>
      <c r="R725" s="17">
        <v>3.5524628118460598E-2</v>
      </c>
      <c r="S725" s="17">
        <v>2.7745338674769499E-2</v>
      </c>
      <c r="T725" s="17">
        <v>3.9859838864933397E-2</v>
      </c>
      <c r="U725" s="17"/>
      <c r="V725" s="17">
        <v>5.5556881791619599E-2</v>
      </c>
      <c r="W725" s="17">
        <v>2.9231927470473301E-2</v>
      </c>
      <c r="X725" s="17">
        <v>3.5415385898575902E-2</v>
      </c>
      <c r="Y725" s="17">
        <v>2.18890330702807E-2</v>
      </c>
      <c r="Z725" s="17">
        <v>3.00568191908419E-2</v>
      </c>
      <c r="AA725" s="17">
        <v>5.9498955327280799E-2</v>
      </c>
      <c r="AB725" s="17">
        <v>4.8316973481062099E-2</v>
      </c>
      <c r="AC725" s="17">
        <v>3.5058573899239602E-2</v>
      </c>
      <c r="AD725" s="17">
        <v>3.1971833799077899E-2</v>
      </c>
      <c r="AE725" s="17"/>
      <c r="AF725" s="17">
        <v>2.7252937525240498E-2</v>
      </c>
      <c r="AG725" s="17">
        <v>4.9053563227780303E-2</v>
      </c>
      <c r="AH725" s="17">
        <v>1.5317690592617301E-2</v>
      </c>
      <c r="AI725" s="17">
        <v>3.4118591307265397E-2</v>
      </c>
      <c r="AJ725" s="17">
        <v>3.9079305530740002E-2</v>
      </c>
      <c r="AK725" s="17">
        <v>4.9421435538742502E-2</v>
      </c>
      <c r="AL725" s="17"/>
      <c r="AM725" s="17">
        <v>4.4085166053604297E-2</v>
      </c>
      <c r="AN725" s="17">
        <v>4.8597623169476599E-2</v>
      </c>
      <c r="AO725" s="17">
        <v>1.9211267104596901E-2</v>
      </c>
      <c r="AP725" s="17">
        <v>2.67946523154565E-2</v>
      </c>
      <c r="AQ725" s="17">
        <v>3.79141541926643E-2</v>
      </c>
      <c r="AR725" s="17">
        <v>5.88731850248869E-2</v>
      </c>
      <c r="AS725" s="17">
        <v>3.3572565685743697E-2</v>
      </c>
      <c r="AT725" s="17">
        <v>7.0205534489627297E-2</v>
      </c>
      <c r="AU725" s="17">
        <v>2.92833793438169E-2</v>
      </c>
      <c r="AV725" s="17">
        <v>6.5431097281530695E-2</v>
      </c>
      <c r="AW725" s="17">
        <v>3.8686674290078903E-2</v>
      </c>
      <c r="AX725" s="17">
        <v>3.4885475769466198E-2</v>
      </c>
      <c r="AY725" s="17">
        <v>3.11601722158979E-2</v>
      </c>
      <c r="AZ725" s="17">
        <v>6.7621562935488599E-2</v>
      </c>
      <c r="BA725" s="17">
        <v>2.0105893095719401E-2</v>
      </c>
      <c r="BB725" s="17">
        <v>4.6597333569380998E-2</v>
      </c>
      <c r="BC725" s="17"/>
      <c r="BD725" s="17">
        <v>4.2445585698094701E-2</v>
      </c>
      <c r="BE725" s="17">
        <v>2.78477116712889E-2</v>
      </c>
      <c r="BF725" s="17">
        <v>4.4794100290621502E-2</v>
      </c>
      <c r="BG725" s="17"/>
      <c r="BH725" s="17">
        <v>3.17328731224195E-2</v>
      </c>
      <c r="BI725" s="17">
        <v>6.6876763103903003E-2</v>
      </c>
      <c r="BJ725" s="17">
        <v>3.29935740220813E-2</v>
      </c>
      <c r="BK725" s="17"/>
      <c r="BL725" s="17">
        <v>6.7489007540029303E-2</v>
      </c>
      <c r="BM725" s="17">
        <v>5.3371247879466503E-2</v>
      </c>
      <c r="BN725" s="17">
        <v>3.3798328117423102E-2</v>
      </c>
      <c r="BO725" s="17"/>
      <c r="BP725" s="17">
        <v>3.8196487665748902E-2</v>
      </c>
      <c r="BQ725" s="17">
        <v>3.91466880891254E-2</v>
      </c>
      <c r="BR725" s="17"/>
      <c r="BS725" s="17">
        <v>3.83255596928758E-2</v>
      </c>
      <c r="BT725" s="17">
        <v>3.7383422788665202E-2</v>
      </c>
      <c r="BU725" s="17">
        <v>3.1390225268490501E-2</v>
      </c>
      <c r="BV725" s="17">
        <v>4.7717588645848102E-2</v>
      </c>
      <c r="BW725" s="17"/>
      <c r="BX725" s="17">
        <v>3.1964810293161797E-2</v>
      </c>
      <c r="BY725" s="17">
        <v>1.8585180636502899E-2</v>
      </c>
      <c r="BZ725" s="17">
        <v>4.1395369396607901E-2</v>
      </c>
      <c r="CA725" s="17"/>
      <c r="CB725" s="17">
        <v>2.1818090300058698E-2</v>
      </c>
      <c r="CC725" s="17">
        <v>4.3788779373676603E-2</v>
      </c>
      <c r="CD725" s="17">
        <v>2.7400739149760999E-2</v>
      </c>
      <c r="CE725" s="17">
        <v>4.5918232469607197E-2</v>
      </c>
      <c r="CF725" s="17">
        <v>7.3443017905193406E-2</v>
      </c>
      <c r="CG725" s="17">
        <v>3.6019950331692203E-2</v>
      </c>
      <c r="CH725" s="17"/>
      <c r="CI725" s="17">
        <v>2.2856439766416398E-2</v>
      </c>
      <c r="CJ725" s="17">
        <v>2.93271608003054E-2</v>
      </c>
      <c r="CK725" s="17">
        <v>3.5325190846743598E-2</v>
      </c>
      <c r="CL725" s="17">
        <v>4.97888856526068E-2</v>
      </c>
    </row>
    <row r="726" spans="2:90" x14ac:dyDescent="0.35">
      <c r="B726" t="s">
        <v>110</v>
      </c>
      <c r="C726" s="17">
        <v>2.3894348007969499E-2</v>
      </c>
      <c r="D726" s="17">
        <v>2.4834028954393E-2</v>
      </c>
      <c r="E726" s="17">
        <v>2.340272869809E-2</v>
      </c>
      <c r="F726" s="17"/>
      <c r="G726" s="17">
        <v>1.6224593864369599E-2</v>
      </c>
      <c r="H726" s="17">
        <v>2.8158329440505E-2</v>
      </c>
      <c r="I726" s="17">
        <v>4.4535709471360298E-2</v>
      </c>
      <c r="J726" s="17">
        <v>2.5400250434215E-2</v>
      </c>
      <c r="K726" s="17">
        <v>1.3901757527044801E-2</v>
      </c>
      <c r="L726" s="17">
        <v>6.9894862145877899E-3</v>
      </c>
      <c r="M726" s="17">
        <v>6.4991391891331702E-3</v>
      </c>
      <c r="N726" s="17">
        <v>3.7666232841221801E-2</v>
      </c>
      <c r="O726" s="17">
        <v>3.5917861908644898E-2</v>
      </c>
      <c r="P726" s="17"/>
      <c r="Q726" s="17">
        <v>2.9843134392594301E-2</v>
      </c>
      <c r="R726" s="17">
        <v>1.04498996694213E-2</v>
      </c>
      <c r="S726" s="17">
        <v>1.83029309147488E-2</v>
      </c>
      <c r="T726" s="17">
        <v>2.4157290697534601E-2</v>
      </c>
      <c r="U726" s="17"/>
      <c r="V726" s="17">
        <v>1.91527880228776E-2</v>
      </c>
      <c r="W726" s="17">
        <v>1.01895341545531E-2</v>
      </c>
      <c r="X726" s="17">
        <v>4.1388370661534599E-2</v>
      </c>
      <c r="Y726" s="17">
        <v>2.7928544616366398E-2</v>
      </c>
      <c r="Z726" s="17">
        <v>1.58245555725233E-2</v>
      </c>
      <c r="AA726" s="17">
        <v>3.93586440054388E-2</v>
      </c>
      <c r="AB726" s="17">
        <v>1.7711866689390902E-2</v>
      </c>
      <c r="AC726" s="17">
        <v>2.0179854323831299E-2</v>
      </c>
      <c r="AD726" s="17">
        <v>2.87110714485624E-2</v>
      </c>
      <c r="AE726" s="17"/>
      <c r="AF726" s="17">
        <v>4.0842930516604203E-2</v>
      </c>
      <c r="AG726" s="17">
        <v>2.6340340638914501E-2</v>
      </c>
      <c r="AH726" s="17">
        <v>2.3279927803865098E-2</v>
      </c>
      <c r="AI726" s="17">
        <v>1.1883172698578699E-2</v>
      </c>
      <c r="AJ726" s="17">
        <v>1.9934731440064399E-2</v>
      </c>
      <c r="AK726" s="17">
        <v>1.55030958036418E-2</v>
      </c>
      <c r="AL726" s="17"/>
      <c r="AM726" s="17">
        <v>2.2089418950519898E-2</v>
      </c>
      <c r="AN726" s="17">
        <v>6.2218324455289402E-2</v>
      </c>
      <c r="AO726" s="17">
        <v>5.7389910369346001E-2</v>
      </c>
      <c r="AP726" s="17">
        <v>2.36115101120546E-2</v>
      </c>
      <c r="AQ726" s="17">
        <v>2.1939565348006802E-2</v>
      </c>
      <c r="AR726" s="17">
        <v>1.11248009235218E-2</v>
      </c>
      <c r="AS726" s="17">
        <v>4.2207567338987603E-2</v>
      </c>
      <c r="AT726" s="17">
        <v>1.07104921548965E-2</v>
      </c>
      <c r="AU726" s="17">
        <v>9.1537839591511305E-3</v>
      </c>
      <c r="AV726" s="17">
        <v>0</v>
      </c>
      <c r="AW726" s="17">
        <v>1.0019272357818E-2</v>
      </c>
      <c r="AX726" s="17">
        <v>3.4511503109280597E-2</v>
      </c>
      <c r="AY726" s="17">
        <v>2.1353955167375E-2</v>
      </c>
      <c r="AZ726" s="17">
        <v>3.7832097852304597E-2</v>
      </c>
      <c r="BA726" s="17">
        <v>0</v>
      </c>
      <c r="BB726" s="17">
        <v>1.29829280303902E-2</v>
      </c>
      <c r="BC726" s="17"/>
      <c r="BD726" s="17">
        <v>1.26112354232182E-2</v>
      </c>
      <c r="BE726" s="17">
        <v>3.2515675246508301E-2</v>
      </c>
      <c r="BF726" s="17">
        <v>2.4795702832122499E-2</v>
      </c>
      <c r="BG726" s="17"/>
      <c r="BH726" s="17">
        <v>2.0856562084118801E-2</v>
      </c>
      <c r="BI726" s="17">
        <v>2.4988876197499101E-2</v>
      </c>
      <c r="BJ726" s="17">
        <v>3.3453339037771299E-2</v>
      </c>
      <c r="BK726" s="17"/>
      <c r="BL726" s="17">
        <v>4.7191480302414502E-3</v>
      </c>
      <c r="BM726" s="17">
        <v>1.7237328874674301E-2</v>
      </c>
      <c r="BN726" s="17">
        <v>2.1772369046886401E-2</v>
      </c>
      <c r="BO726" s="17"/>
      <c r="BP726" s="17">
        <v>1.9074081296866299E-2</v>
      </c>
      <c r="BQ726" s="17">
        <v>3.0570529870646301E-2</v>
      </c>
      <c r="BR726" s="17"/>
      <c r="BS726" s="17">
        <v>2.2632916076692201E-2</v>
      </c>
      <c r="BT726" s="17">
        <v>9.9271038283690795E-3</v>
      </c>
      <c r="BU726" s="17">
        <v>2.4055591727777301E-2</v>
      </c>
      <c r="BV726" s="17">
        <v>2.3712712305999702E-2</v>
      </c>
      <c r="BW726" s="17"/>
      <c r="BX726" s="17">
        <v>1.1616981847689001E-2</v>
      </c>
      <c r="BY726" s="17">
        <v>1.7413676814922601E-2</v>
      </c>
      <c r="BZ726" s="17">
        <v>2.55591440456828E-2</v>
      </c>
      <c r="CA726" s="17"/>
      <c r="CB726" s="17">
        <v>2.1366515841666399E-2</v>
      </c>
      <c r="CC726" s="17">
        <v>5.6135111726295E-3</v>
      </c>
      <c r="CD726" s="17">
        <v>2.6939275327544601E-2</v>
      </c>
      <c r="CE726" s="17">
        <v>1.7229358894049002E-2</v>
      </c>
      <c r="CF726" s="17">
        <v>4.2480026155962197E-3</v>
      </c>
      <c r="CG726" s="17">
        <v>7.1655936758490996E-2</v>
      </c>
      <c r="CH726" s="17"/>
      <c r="CI726" s="17">
        <v>4.0657863496070402E-2</v>
      </c>
      <c r="CJ726" s="17">
        <v>1.55256017765076E-2</v>
      </c>
      <c r="CK726" s="17">
        <v>4.6834035237163903E-2</v>
      </c>
      <c r="CL726" s="17">
        <v>1.98027056716941E-2</v>
      </c>
    </row>
    <row r="727" spans="2:90" x14ac:dyDescent="0.35">
      <c r="B727" t="s">
        <v>412</v>
      </c>
      <c r="C727" s="17">
        <v>2.2783349351087199E-2</v>
      </c>
      <c r="D727" s="17">
        <v>2.0646630376379E-2</v>
      </c>
      <c r="E727" s="17">
        <v>2.5296570150635699E-2</v>
      </c>
      <c r="F727" s="17"/>
      <c r="G727" s="17">
        <v>1.40055411006154E-2</v>
      </c>
      <c r="H727" s="17">
        <v>2.4092550129203701E-2</v>
      </c>
      <c r="I727" s="17">
        <v>8.4124600242864098E-3</v>
      </c>
      <c r="J727" s="17">
        <v>1.8170883359356599E-2</v>
      </c>
      <c r="K727" s="17">
        <v>3.3358765543104102E-2</v>
      </c>
      <c r="L727" s="17">
        <v>2.1821191559951301E-2</v>
      </c>
      <c r="M727" s="17">
        <v>1.0183674453547601E-2</v>
      </c>
      <c r="N727" s="17">
        <v>2.8362121312145199E-2</v>
      </c>
      <c r="O727" s="17">
        <v>4.3873883904853597E-2</v>
      </c>
      <c r="P727" s="17"/>
      <c r="Q727" s="17">
        <v>2.98824392413343E-2</v>
      </c>
      <c r="R727" s="17">
        <v>3.2866343604875101E-2</v>
      </c>
      <c r="S727" s="17">
        <v>2.4574208223763501E-2</v>
      </c>
      <c r="T727" s="17">
        <v>2.04954720885995E-2</v>
      </c>
      <c r="U727" s="17"/>
      <c r="V727" s="17">
        <v>3.6456067944843601E-2</v>
      </c>
      <c r="W727" s="17">
        <v>1.17327950051779E-2</v>
      </c>
      <c r="X727" s="17">
        <v>1.39078485583763E-2</v>
      </c>
      <c r="Y727" s="17">
        <v>1.52375118040154E-2</v>
      </c>
      <c r="Z727" s="17">
        <v>2.1743738116475401E-2</v>
      </c>
      <c r="AA727" s="17">
        <v>3.27386166233012E-2</v>
      </c>
      <c r="AB727" s="17">
        <v>4.20919126039156E-2</v>
      </c>
      <c r="AC727" s="17">
        <v>4.0058683976692501E-3</v>
      </c>
      <c r="AD727" s="17">
        <v>1.52244561509087E-2</v>
      </c>
      <c r="AE727" s="17"/>
      <c r="AF727" s="17">
        <v>1.6048495186046501E-2</v>
      </c>
      <c r="AG727" s="17">
        <v>2.44401618425369E-2</v>
      </c>
      <c r="AH727" s="17">
        <v>1.00734465401779E-2</v>
      </c>
      <c r="AI727" s="17">
        <v>1.8081226372103101E-2</v>
      </c>
      <c r="AJ727" s="17">
        <v>2.0178234257640499E-2</v>
      </c>
      <c r="AK727" s="17">
        <v>3.1492566278580401E-2</v>
      </c>
      <c r="AL727" s="17"/>
      <c r="AM727" s="17">
        <v>1.1266615972716901E-2</v>
      </c>
      <c r="AN727" s="17">
        <v>4.7659282418272698E-2</v>
      </c>
      <c r="AO727" s="17">
        <v>1.4121142307314901E-2</v>
      </c>
      <c r="AP727" s="17">
        <v>1.0747115961756501E-2</v>
      </c>
      <c r="AQ727" s="17">
        <v>3.1243801476956799E-2</v>
      </c>
      <c r="AR727" s="17">
        <v>1.2328064606176799E-2</v>
      </c>
      <c r="AS727" s="17">
        <v>2.4525674524526999E-2</v>
      </c>
      <c r="AT727" s="17">
        <v>3.23943844374288E-2</v>
      </c>
      <c r="AU727" s="17">
        <v>3.72994141464403E-2</v>
      </c>
      <c r="AV727" s="17">
        <v>2.3058624805050399E-3</v>
      </c>
      <c r="AW727" s="17">
        <v>1.2533082406375601E-2</v>
      </c>
      <c r="AX727" s="17">
        <v>7.3866311579360499E-3</v>
      </c>
      <c r="AY727" s="17">
        <v>4.9855191397951901E-2</v>
      </c>
      <c r="AZ727" s="17">
        <v>1.0030227225514599E-2</v>
      </c>
      <c r="BA727" s="17">
        <v>0</v>
      </c>
      <c r="BB727" s="17">
        <v>4.7202125234487399E-2</v>
      </c>
      <c r="BC727" s="17"/>
      <c r="BD727" s="17">
        <v>1.89026346013632E-2</v>
      </c>
      <c r="BE727" s="17">
        <v>1.9796746929869501E-2</v>
      </c>
      <c r="BF727" s="17">
        <v>2.9782023418402699E-2</v>
      </c>
      <c r="BG727" s="17"/>
      <c r="BH727" s="17">
        <v>2.0070667779046501E-2</v>
      </c>
      <c r="BI727" s="17">
        <v>2.32443745876116E-2</v>
      </c>
      <c r="BJ727" s="17">
        <v>3.4501963603609798E-2</v>
      </c>
      <c r="BK727" s="17"/>
      <c r="BL727" s="17">
        <v>4.6414571161653699E-2</v>
      </c>
      <c r="BM727" s="17">
        <v>2.9546015845689701E-2</v>
      </c>
      <c r="BN727" s="17">
        <v>4.60397921917753E-2</v>
      </c>
      <c r="BO727" s="17"/>
      <c r="BP727" s="17">
        <v>1.28488800044082E-2</v>
      </c>
      <c r="BQ727" s="17">
        <v>3.1191345339418901E-2</v>
      </c>
      <c r="BR727" s="17"/>
      <c r="BS727" s="17">
        <v>2.1541711426431399E-2</v>
      </c>
      <c r="BT727" s="17">
        <v>2.3510001616838201E-2</v>
      </c>
      <c r="BU727" s="17">
        <v>2.2186060908010501E-2</v>
      </c>
      <c r="BV727" s="17">
        <v>2.3273099213817899E-2</v>
      </c>
      <c r="BW727" s="17"/>
      <c r="BX727" s="17">
        <v>4.3198531099722298E-2</v>
      </c>
      <c r="BY727" s="17">
        <v>1.28418842188632E-2</v>
      </c>
      <c r="BZ727" s="17">
        <v>2.1332438190168002E-2</v>
      </c>
      <c r="CA727" s="17"/>
      <c r="CB727" s="17">
        <v>1.44325034625338E-2</v>
      </c>
      <c r="CC727" s="17">
        <v>2.4665138813361499E-2</v>
      </c>
      <c r="CD727" s="17">
        <v>1.58244386708788E-2</v>
      </c>
      <c r="CE727" s="17">
        <v>1.1224642423744401E-2</v>
      </c>
      <c r="CF727" s="17">
        <v>3.82899369746851E-2</v>
      </c>
      <c r="CG727" s="17">
        <v>4.1713064129524698E-2</v>
      </c>
      <c r="CH727" s="17"/>
      <c r="CI727" s="17">
        <v>1.9302435168167899E-2</v>
      </c>
      <c r="CJ727" s="17">
        <v>2.1238582358838399E-2</v>
      </c>
      <c r="CK727" s="17">
        <v>4.4741488447630803E-2</v>
      </c>
      <c r="CL727" s="17">
        <v>1.9329438612133501E-2</v>
      </c>
    </row>
    <row r="728" spans="2:90" x14ac:dyDescent="0.35">
      <c r="B728" t="s">
        <v>249</v>
      </c>
      <c r="C728" s="17">
        <v>3.8081706309145799E-2</v>
      </c>
      <c r="D728" s="17">
        <v>4.7268332059802499E-2</v>
      </c>
      <c r="E728" s="17">
        <v>2.9737790646846299E-2</v>
      </c>
      <c r="F728" s="17"/>
      <c r="G728" s="17">
        <v>2.5050693344870801E-2</v>
      </c>
      <c r="H728" s="17">
        <v>2.0456711194297102E-2</v>
      </c>
      <c r="I728" s="17">
        <v>3.06019613365799E-2</v>
      </c>
      <c r="J728" s="17">
        <v>3.6134965640144297E-2</v>
      </c>
      <c r="K728" s="17">
        <v>5.3907577862410599E-2</v>
      </c>
      <c r="L728" s="17">
        <v>3.4978545322928802E-2</v>
      </c>
      <c r="M728" s="17">
        <v>3.4454229806507801E-2</v>
      </c>
      <c r="N728" s="17">
        <v>5.2942036526222098E-2</v>
      </c>
      <c r="O728" s="17">
        <v>5.1056838626366001E-2</v>
      </c>
      <c r="P728" s="17"/>
      <c r="Q728" s="17">
        <v>2.4270850680200299E-2</v>
      </c>
      <c r="R728" s="17">
        <v>3.5044397595405501E-2</v>
      </c>
      <c r="S728" s="17">
        <v>2.7291195263968601E-2</v>
      </c>
      <c r="T728" s="17">
        <v>3.9687585169018998E-2</v>
      </c>
      <c r="U728" s="17"/>
      <c r="V728" s="17">
        <v>4.62913513913027E-2</v>
      </c>
      <c r="W728" s="17">
        <v>2.3361885849822302E-2</v>
      </c>
      <c r="X728" s="17">
        <v>4.6491208610189703E-2</v>
      </c>
      <c r="Y728" s="17">
        <v>4.9393591157694303E-2</v>
      </c>
      <c r="Z728" s="17">
        <v>4.9342811361090602E-2</v>
      </c>
      <c r="AA728" s="17">
        <v>4.7946614844340103E-2</v>
      </c>
      <c r="AB728" s="17">
        <v>2.0651576869723302E-2</v>
      </c>
      <c r="AC728" s="17">
        <v>4.3523057552180798E-2</v>
      </c>
      <c r="AD728" s="17">
        <v>2.6627469374624301E-2</v>
      </c>
      <c r="AE728" s="17"/>
      <c r="AF728" s="17">
        <v>4.4943521913360998E-2</v>
      </c>
      <c r="AG728" s="17">
        <v>4.5258562117411298E-2</v>
      </c>
      <c r="AH728" s="17">
        <v>3.0277417016423499E-2</v>
      </c>
      <c r="AI728" s="17">
        <v>3.5563583194961897E-2</v>
      </c>
      <c r="AJ728" s="17">
        <v>2.05106009660392E-2</v>
      </c>
      <c r="AK728" s="17">
        <v>4.2953087982296398E-2</v>
      </c>
      <c r="AL728" s="17"/>
      <c r="AM728" s="17">
        <v>9.3674392313418606E-2</v>
      </c>
      <c r="AN728" s="17">
        <v>7.07402061889634E-2</v>
      </c>
      <c r="AO728" s="17">
        <v>5.2665083696065401E-2</v>
      </c>
      <c r="AP728" s="17">
        <v>7.0323259323031906E-2</v>
      </c>
      <c r="AQ728" s="17">
        <v>2.6350173304068698E-2</v>
      </c>
      <c r="AR728" s="17">
        <v>3.9014838331021998E-2</v>
      </c>
      <c r="AS728" s="17">
        <v>2.6620911403319899E-2</v>
      </c>
      <c r="AT728" s="17">
        <v>3.2183715655880199E-2</v>
      </c>
      <c r="AU728" s="17">
        <v>3.3324899775553099E-2</v>
      </c>
      <c r="AV728" s="17">
        <v>2.9754113012176502E-2</v>
      </c>
      <c r="AW728" s="17">
        <v>5.4118792544726103E-2</v>
      </c>
      <c r="AX728" s="17">
        <v>2.8115687950188002E-2</v>
      </c>
      <c r="AY728" s="17">
        <v>2.2301905907132699E-2</v>
      </c>
      <c r="AZ728" s="17">
        <v>4.6854501607430397E-2</v>
      </c>
      <c r="BA728" s="17">
        <v>0</v>
      </c>
      <c r="BB728" s="17">
        <v>2.6662607091510099E-2</v>
      </c>
      <c r="BC728" s="17"/>
      <c r="BD728" s="17">
        <v>3.7433267595656003E-2</v>
      </c>
      <c r="BE728" s="17">
        <v>3.1583656882090499E-2</v>
      </c>
      <c r="BF728" s="17">
        <v>4.1781275313177699E-2</v>
      </c>
      <c r="BG728" s="17"/>
      <c r="BH728" s="17">
        <v>2.9771550684354001E-2</v>
      </c>
      <c r="BI728" s="17">
        <v>4.41797105707111E-2</v>
      </c>
      <c r="BJ728" s="17">
        <v>5.41514238907852E-2</v>
      </c>
      <c r="BK728" s="17"/>
      <c r="BL728" s="17">
        <v>5.9873206812204698E-2</v>
      </c>
      <c r="BM728" s="17">
        <v>2.0550394728146699E-2</v>
      </c>
      <c r="BN728" s="17">
        <v>1.6339842918072899E-2</v>
      </c>
      <c r="BO728" s="17"/>
      <c r="BP728" s="17">
        <v>2.4381869802955401E-2</v>
      </c>
      <c r="BQ728" s="17">
        <v>3.9881530835270303E-2</v>
      </c>
      <c r="BR728" s="17"/>
      <c r="BS728" s="17">
        <v>3.2947288551075697E-2</v>
      </c>
      <c r="BT728" s="17">
        <v>2.3130904783783199E-2</v>
      </c>
      <c r="BU728" s="17">
        <v>5.6610443880119599E-2</v>
      </c>
      <c r="BV728" s="17">
        <v>3.4691941188800299E-2</v>
      </c>
      <c r="BW728" s="17"/>
      <c r="BX728" s="17">
        <v>4.71171373832069E-2</v>
      </c>
      <c r="BY728" s="17">
        <v>2.80189685582641E-2</v>
      </c>
      <c r="BZ728" s="17">
        <v>3.7799633036263401E-2</v>
      </c>
      <c r="CA728" s="17"/>
      <c r="CB728" s="17">
        <v>1.73256529182308E-3</v>
      </c>
      <c r="CC728" s="17">
        <v>1.3687029960881201E-2</v>
      </c>
      <c r="CD728" s="17">
        <v>3.55035108794595E-2</v>
      </c>
      <c r="CE728" s="17">
        <v>2.1118943117134002E-2</v>
      </c>
      <c r="CF728" s="17">
        <v>3.34078500013264E-2</v>
      </c>
      <c r="CG728" s="17">
        <v>0.14570147362595401</v>
      </c>
      <c r="CH728" s="17"/>
      <c r="CI728" s="17">
        <v>8.1937483430727501E-2</v>
      </c>
      <c r="CJ728" s="17">
        <v>9.8225282981072408E-3</v>
      </c>
      <c r="CK728" s="17">
        <v>0.103724211212958</v>
      </c>
      <c r="CL728" s="17">
        <v>2.9826406615741301E-2</v>
      </c>
    </row>
    <row r="729" spans="2:90" x14ac:dyDescent="0.35"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</row>
    <row r="730" spans="2:90" x14ac:dyDescent="0.35">
      <c r="B730" s="6" t="s">
        <v>423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</row>
    <row r="731" spans="2:90" x14ac:dyDescent="0.35">
      <c r="B731" s="24" t="s">
        <v>130</v>
      </c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</row>
    <row r="732" spans="2:90" x14ac:dyDescent="0.35">
      <c r="B732" t="s">
        <v>274</v>
      </c>
      <c r="C732" s="17">
        <v>4.2424658982408797E-2</v>
      </c>
      <c r="D732" s="17">
        <v>5.2268371046013597E-2</v>
      </c>
      <c r="E732" s="17">
        <v>3.3376440875873201E-2</v>
      </c>
      <c r="F732" s="17"/>
      <c r="G732" s="17">
        <v>6.9660445676846094E-2</v>
      </c>
      <c r="H732" s="17">
        <v>5.2107622021000402E-2</v>
      </c>
      <c r="I732" s="17">
        <v>3.8833787643280201E-2</v>
      </c>
      <c r="J732" s="17">
        <v>3.4002194852656799E-2</v>
      </c>
      <c r="K732" s="17">
        <v>1.25379154464658E-2</v>
      </c>
      <c r="L732" s="17">
        <v>4.2068603305038602E-2</v>
      </c>
      <c r="M732" s="17">
        <v>3.75663510441646E-2</v>
      </c>
      <c r="N732" s="17">
        <v>4.33440583488875E-2</v>
      </c>
      <c r="O732" s="17">
        <v>5.0907608440442599E-2</v>
      </c>
      <c r="P732" s="17"/>
      <c r="Q732" s="17">
        <v>4.95669821145443E-2</v>
      </c>
      <c r="R732" s="17">
        <v>4.7867585471347701E-2</v>
      </c>
      <c r="S732" s="17">
        <v>3.2504032393650503E-2</v>
      </c>
      <c r="T732" s="17">
        <v>4.17346437392528E-2</v>
      </c>
      <c r="U732" s="17"/>
      <c r="V732" s="17">
        <v>5.80133147447306E-2</v>
      </c>
      <c r="W732" s="17">
        <v>2.7180816144920201E-2</v>
      </c>
      <c r="X732" s="17">
        <v>3.1458044551547402E-2</v>
      </c>
      <c r="Y732" s="17">
        <v>2.42883798569179E-2</v>
      </c>
      <c r="Z732" s="17">
        <v>4.0171339945264901E-2</v>
      </c>
      <c r="AA732" s="17">
        <v>5.2059364304480202E-2</v>
      </c>
      <c r="AB732" s="17">
        <v>5.79695839526089E-2</v>
      </c>
      <c r="AC732" s="17">
        <v>3.2952449528901202E-2</v>
      </c>
      <c r="AD732" s="17">
        <v>4.80875556796867E-2</v>
      </c>
      <c r="AE732" s="17"/>
      <c r="AF732" s="17">
        <v>3.8941555378987802E-2</v>
      </c>
      <c r="AG732" s="17">
        <v>3.1469300933949097E-2</v>
      </c>
      <c r="AH732" s="17">
        <v>4.2591658076781801E-2</v>
      </c>
      <c r="AI732" s="17">
        <v>7.2549734786037004E-2</v>
      </c>
      <c r="AJ732" s="17">
        <v>3.5885206346766903E-2</v>
      </c>
      <c r="AK732" s="17">
        <v>5.0796600194582202E-2</v>
      </c>
      <c r="AL732" s="17"/>
      <c r="AM732" s="17">
        <v>3.61983923092805E-2</v>
      </c>
      <c r="AN732" s="17">
        <v>4.5161936723415098E-2</v>
      </c>
      <c r="AO732" s="17">
        <v>3.2076675883837599E-2</v>
      </c>
      <c r="AP732" s="17">
        <v>5.0138199153917297E-2</v>
      </c>
      <c r="AQ732" s="17">
        <v>4.9646432482147201E-2</v>
      </c>
      <c r="AR732" s="17">
        <v>1.6356621079953299E-2</v>
      </c>
      <c r="AS732" s="17">
        <v>3.2745320322987201E-2</v>
      </c>
      <c r="AT732" s="17">
        <v>6.3688491906396999E-2</v>
      </c>
      <c r="AU732" s="17">
        <v>2.13940275457098E-2</v>
      </c>
      <c r="AV732" s="17">
        <v>6.0147972890647099E-2</v>
      </c>
      <c r="AW732" s="17">
        <v>4.8111622520424301E-2</v>
      </c>
      <c r="AX732" s="17">
        <v>6.3729566471963595E-2</v>
      </c>
      <c r="AY732" s="17">
        <v>2.0677543975611501E-2</v>
      </c>
      <c r="AZ732" s="17">
        <v>4.3642054121746397E-2</v>
      </c>
      <c r="BA732" s="17">
        <v>0.10971401166925</v>
      </c>
      <c r="BB732" s="17">
        <v>5.3326592242625599E-2</v>
      </c>
      <c r="BC732" s="17"/>
      <c r="BD732" s="17">
        <v>4.3299768020776001E-2</v>
      </c>
      <c r="BE732" s="17">
        <v>4.81709903011283E-2</v>
      </c>
      <c r="BF732" s="17">
        <v>3.7869918111680299E-2</v>
      </c>
      <c r="BG732" s="17"/>
      <c r="BH732" s="17">
        <v>3.3047022620018102E-2</v>
      </c>
      <c r="BI732" s="17">
        <v>5.9529672088473297E-2</v>
      </c>
      <c r="BJ732" s="17">
        <v>3.7727203785116903E-2</v>
      </c>
      <c r="BK732" s="17"/>
      <c r="BL732" s="17">
        <v>3.3810769924951897E-2</v>
      </c>
      <c r="BM732" s="17">
        <v>4.3541542264927298E-2</v>
      </c>
      <c r="BN732" s="17">
        <v>6.7535264798348899E-2</v>
      </c>
      <c r="BO732" s="17"/>
      <c r="BP732" s="17">
        <v>4.3362172345528201E-2</v>
      </c>
      <c r="BQ732" s="17">
        <v>4.4869623253607299E-2</v>
      </c>
      <c r="BR732" s="17"/>
      <c r="BS732" s="17">
        <v>4.0607099235785302E-2</v>
      </c>
      <c r="BT732" s="17">
        <v>3.8805265318189203E-2</v>
      </c>
      <c r="BU732" s="17">
        <v>2.6660055540992999E-2</v>
      </c>
      <c r="BV732" s="17">
        <v>5.5135483372834103E-2</v>
      </c>
      <c r="BW732" s="17"/>
      <c r="BX732" s="17">
        <v>3.6265983989584701E-2</v>
      </c>
      <c r="BY732" s="17">
        <v>3.4555095772472198E-2</v>
      </c>
      <c r="BZ732" s="17">
        <v>4.3518376823016597E-2</v>
      </c>
      <c r="CA732" s="17"/>
      <c r="CB732" s="17">
        <v>1.40087132146746E-2</v>
      </c>
      <c r="CC732" s="17">
        <v>6.13442386038721E-2</v>
      </c>
      <c r="CD732" s="17">
        <v>4.3721431927885399E-2</v>
      </c>
      <c r="CE732" s="17">
        <v>2.01705842986202E-2</v>
      </c>
      <c r="CF732" s="17">
        <v>8.5797185197741294E-2</v>
      </c>
      <c r="CG732" s="17">
        <v>4.1324484461594702E-2</v>
      </c>
      <c r="CH732" s="17"/>
      <c r="CI732" s="17">
        <v>6.4800285146607003E-2</v>
      </c>
      <c r="CJ732" s="17">
        <v>3.9569263520775999E-2</v>
      </c>
      <c r="CK732" s="17">
        <v>1.4783622327062E-2</v>
      </c>
      <c r="CL732" s="17">
        <v>4.64459316091086E-2</v>
      </c>
    </row>
    <row r="733" spans="2:90" x14ac:dyDescent="0.35">
      <c r="B733" t="s">
        <v>275</v>
      </c>
      <c r="C733" s="17">
        <v>0.13416203938415</v>
      </c>
      <c r="D733" s="17">
        <v>0.14926811547508401</v>
      </c>
      <c r="E733" s="17">
        <v>0.121563438907652</v>
      </c>
      <c r="F733" s="17"/>
      <c r="G733" s="17">
        <v>0.14968000653939301</v>
      </c>
      <c r="H733" s="17">
        <v>0.126943269183351</v>
      </c>
      <c r="I733" s="17">
        <v>0.17186643201695301</v>
      </c>
      <c r="J733" s="17">
        <v>0.10769287941549301</v>
      </c>
      <c r="K733" s="17">
        <v>0.127092085591028</v>
      </c>
      <c r="L733" s="17">
        <v>0.12722459097589001</v>
      </c>
      <c r="M733" s="17">
        <v>0.12843726485038801</v>
      </c>
      <c r="N733" s="17">
        <v>0.14311962216507501</v>
      </c>
      <c r="O733" s="17">
        <v>0.12706762912325101</v>
      </c>
      <c r="P733" s="17"/>
      <c r="Q733" s="17">
        <v>0.137716992557362</v>
      </c>
      <c r="R733" s="17">
        <v>0.16132858602265801</v>
      </c>
      <c r="S733" s="17">
        <v>0.115953213887573</v>
      </c>
      <c r="T733" s="17">
        <v>0.13570180099828899</v>
      </c>
      <c r="U733" s="17"/>
      <c r="V733" s="17">
        <v>0.120839229492504</v>
      </c>
      <c r="W733" s="17">
        <v>7.9789707726229495E-2</v>
      </c>
      <c r="X733" s="17">
        <v>0.13251194969140301</v>
      </c>
      <c r="Y733" s="17">
        <v>0.14556711164568101</v>
      </c>
      <c r="Z733" s="17">
        <v>0.157824687762191</v>
      </c>
      <c r="AA733" s="17">
        <v>0.13100262824648101</v>
      </c>
      <c r="AB733" s="17">
        <v>0.16569168056995501</v>
      </c>
      <c r="AC733" s="17">
        <v>0.18828651113345399</v>
      </c>
      <c r="AD733" s="17">
        <v>0.15187068918341501</v>
      </c>
      <c r="AE733" s="17"/>
      <c r="AF733" s="17">
        <v>0.13774402995156901</v>
      </c>
      <c r="AG733" s="17">
        <v>0.13881118933758499</v>
      </c>
      <c r="AH733" s="17">
        <v>0.133818661318689</v>
      </c>
      <c r="AI733" s="17">
        <v>0.12452286016065001</v>
      </c>
      <c r="AJ733" s="17">
        <v>0.14370810168641901</v>
      </c>
      <c r="AK733" s="17">
        <v>0.124320495806036</v>
      </c>
      <c r="AL733" s="17"/>
      <c r="AM733" s="17">
        <v>7.6353824644250695E-2</v>
      </c>
      <c r="AN733" s="17">
        <v>0.16578232147616001</v>
      </c>
      <c r="AO733" s="17">
        <v>0.15393867855711099</v>
      </c>
      <c r="AP733" s="17">
        <v>0.171323695340765</v>
      </c>
      <c r="AQ733" s="17">
        <v>0.16911678153993501</v>
      </c>
      <c r="AR733" s="17">
        <v>0.134947406328672</v>
      </c>
      <c r="AS733" s="17">
        <v>0.164456630865009</v>
      </c>
      <c r="AT733" s="17">
        <v>0.111820079820383</v>
      </c>
      <c r="AU733" s="17">
        <v>0.124063050834107</v>
      </c>
      <c r="AV733" s="17">
        <v>0.182409146829629</v>
      </c>
      <c r="AW733" s="17">
        <v>0.16430737681469701</v>
      </c>
      <c r="AX733" s="17">
        <v>9.3389429416436007E-2</v>
      </c>
      <c r="AY733" s="17">
        <v>0.13995193817263701</v>
      </c>
      <c r="AZ733" s="17">
        <v>0.17100427373392599</v>
      </c>
      <c r="BA733" s="17">
        <v>0.13418219491028999</v>
      </c>
      <c r="BB733" s="17">
        <v>7.0119086315036105E-2</v>
      </c>
      <c r="BC733" s="17"/>
      <c r="BD733" s="17">
        <v>0.119140715907089</v>
      </c>
      <c r="BE733" s="17">
        <v>0.131528193343913</v>
      </c>
      <c r="BF733" s="17">
        <v>0.14585224391957899</v>
      </c>
      <c r="BG733" s="17"/>
      <c r="BH733" s="17">
        <v>0.12879220982123599</v>
      </c>
      <c r="BI733" s="17">
        <v>0.15636049213637099</v>
      </c>
      <c r="BJ733" s="17">
        <v>0.14731246190671499</v>
      </c>
      <c r="BK733" s="17"/>
      <c r="BL733" s="17">
        <v>0.142077593786408</v>
      </c>
      <c r="BM733" s="17">
        <v>0.10696436354486299</v>
      </c>
      <c r="BN733" s="17">
        <v>0.125256826156945</v>
      </c>
      <c r="BO733" s="17"/>
      <c r="BP733" s="17">
        <v>9.6032786632300193E-2</v>
      </c>
      <c r="BQ733" s="17">
        <v>0.152447885794292</v>
      </c>
      <c r="BR733" s="17"/>
      <c r="BS733" s="17">
        <v>0.110753308455716</v>
      </c>
      <c r="BT733" s="17">
        <v>0.14282344444327499</v>
      </c>
      <c r="BU733" s="17">
        <v>0.13900927248446501</v>
      </c>
      <c r="BV733" s="17">
        <v>0.13420794232659899</v>
      </c>
      <c r="BW733" s="17"/>
      <c r="BX733" s="17">
        <v>0.144692765674868</v>
      </c>
      <c r="BY733" s="17">
        <v>0.114173229594231</v>
      </c>
      <c r="BZ733" s="17">
        <v>0.13434709515888499</v>
      </c>
      <c r="CA733" s="17"/>
      <c r="CB733" s="17">
        <v>9.7234423894681302E-2</v>
      </c>
      <c r="CC733" s="17">
        <v>0.13932113590082901</v>
      </c>
      <c r="CD733" s="17">
        <v>0.12104424208899101</v>
      </c>
      <c r="CE733" s="17">
        <v>0.12653444590956101</v>
      </c>
      <c r="CF733" s="17">
        <v>0.14158155775807299</v>
      </c>
      <c r="CG733" s="17">
        <v>0.19446291648171701</v>
      </c>
      <c r="CH733" s="17"/>
      <c r="CI733" s="17">
        <v>0.18530165424818201</v>
      </c>
      <c r="CJ733" s="17">
        <v>0.113859484843004</v>
      </c>
      <c r="CK733" s="17">
        <v>0.180342160361257</v>
      </c>
      <c r="CL733" s="17">
        <v>0.122371274368344</v>
      </c>
    </row>
    <row r="734" spans="2:90" x14ac:dyDescent="0.35">
      <c r="B734" t="s">
        <v>114</v>
      </c>
      <c r="C734" s="17">
        <v>0.19583476309046599</v>
      </c>
      <c r="D734" s="17">
        <v>0.20051432258464999</v>
      </c>
      <c r="E734" s="17">
        <v>0.19438424874798399</v>
      </c>
      <c r="F734" s="17"/>
      <c r="G734" s="17">
        <v>0.24850592904621699</v>
      </c>
      <c r="H734" s="17">
        <v>0.25223547754035403</v>
      </c>
      <c r="I734" s="17">
        <v>0.15926507342275001</v>
      </c>
      <c r="J734" s="17">
        <v>0.135324750818068</v>
      </c>
      <c r="K734" s="17">
        <v>0.187980766852722</v>
      </c>
      <c r="L734" s="17">
        <v>0.18338874652046699</v>
      </c>
      <c r="M734" s="17">
        <v>0.21838175592185499</v>
      </c>
      <c r="N734" s="17">
        <v>0.181496463185884</v>
      </c>
      <c r="O734" s="17">
        <v>0.19555893875557501</v>
      </c>
      <c r="P734" s="17"/>
      <c r="Q734" s="17">
        <v>0.213058872779118</v>
      </c>
      <c r="R734" s="17">
        <v>0.236240748575271</v>
      </c>
      <c r="S734" s="17">
        <v>0.15144317600715501</v>
      </c>
      <c r="T734" s="17">
        <v>0.19095879374737701</v>
      </c>
      <c r="U734" s="17"/>
      <c r="V734" s="17">
        <v>0.175374137801485</v>
      </c>
      <c r="W734" s="17">
        <v>0.17087021093056901</v>
      </c>
      <c r="X734" s="17">
        <v>0.19639602739168099</v>
      </c>
      <c r="Y734" s="17">
        <v>0.185083022945981</v>
      </c>
      <c r="Z734" s="17">
        <v>0.18618856611850301</v>
      </c>
      <c r="AA734" s="17">
        <v>0.220116459430515</v>
      </c>
      <c r="AB734" s="17">
        <v>0.21423916149848499</v>
      </c>
      <c r="AC734" s="17">
        <v>0.20289854073852201</v>
      </c>
      <c r="AD734" s="17">
        <v>0.22828057202205199</v>
      </c>
      <c r="AE734" s="17"/>
      <c r="AF734" s="17">
        <v>0.18116446751777801</v>
      </c>
      <c r="AG734" s="17">
        <v>0.17870501571327099</v>
      </c>
      <c r="AH734" s="17">
        <v>0.17743523561051</v>
      </c>
      <c r="AI734" s="17">
        <v>0.223447346789828</v>
      </c>
      <c r="AJ734" s="17">
        <v>0.23540859526545199</v>
      </c>
      <c r="AK734" s="17">
        <v>0.19250219954537301</v>
      </c>
      <c r="AL734" s="17"/>
      <c r="AM734" s="17">
        <v>0.195817405575096</v>
      </c>
      <c r="AN734" s="17">
        <v>0.20733911366053201</v>
      </c>
      <c r="AO734" s="17">
        <v>0.156533532250345</v>
      </c>
      <c r="AP734" s="17">
        <v>0.23001856362922701</v>
      </c>
      <c r="AQ734" s="17">
        <v>0.16581027702131099</v>
      </c>
      <c r="AR734" s="17">
        <v>0.24887993009789799</v>
      </c>
      <c r="AS734" s="17">
        <v>0.19978930706622999</v>
      </c>
      <c r="AT734" s="17">
        <v>0.157737768457831</v>
      </c>
      <c r="AU734" s="17">
        <v>0.167291752275531</v>
      </c>
      <c r="AV734" s="17">
        <v>0.15131543079759699</v>
      </c>
      <c r="AW734" s="17">
        <v>0.18026265444075401</v>
      </c>
      <c r="AX734" s="17">
        <v>0.159768091844189</v>
      </c>
      <c r="AY734" s="17">
        <v>0.203835427194552</v>
      </c>
      <c r="AZ734" s="17">
        <v>0.270028504467556</v>
      </c>
      <c r="BA734" s="17">
        <v>0.20762051110251201</v>
      </c>
      <c r="BB734" s="17">
        <v>0.21326681266716699</v>
      </c>
      <c r="BC734" s="17"/>
      <c r="BD734" s="17">
        <v>0.180430481556726</v>
      </c>
      <c r="BE734" s="17">
        <v>0.22445816180379399</v>
      </c>
      <c r="BF734" s="17">
        <v>0.186400990391515</v>
      </c>
      <c r="BG734" s="17"/>
      <c r="BH734" s="17">
        <v>0.19251484123944401</v>
      </c>
      <c r="BI734" s="17">
        <v>0.175748430548407</v>
      </c>
      <c r="BJ734" s="17">
        <v>0.17822578454128299</v>
      </c>
      <c r="BK734" s="17"/>
      <c r="BL734" s="17">
        <v>0.131927891872825</v>
      </c>
      <c r="BM734" s="17">
        <v>0.16735034608757399</v>
      </c>
      <c r="BN734" s="17">
        <v>0.19679285344789599</v>
      </c>
      <c r="BO734" s="17"/>
      <c r="BP734" s="17">
        <v>0.22160193363636199</v>
      </c>
      <c r="BQ734" s="17">
        <v>0.196072828806169</v>
      </c>
      <c r="BR734" s="17"/>
      <c r="BS734" s="17">
        <v>0.144864460126686</v>
      </c>
      <c r="BT734" s="17">
        <v>0.17058976684197899</v>
      </c>
      <c r="BU734" s="17">
        <v>0.22650346396294699</v>
      </c>
      <c r="BV734" s="17">
        <v>0.191983641940809</v>
      </c>
      <c r="BW734" s="17"/>
      <c r="BX734" s="17">
        <v>0.190210242204427</v>
      </c>
      <c r="BY734" s="17">
        <v>0.158563793188821</v>
      </c>
      <c r="BZ734" s="17">
        <v>0.19868228913713401</v>
      </c>
      <c r="CA734" s="17"/>
      <c r="CB734" s="17">
        <v>0.16255075110681699</v>
      </c>
      <c r="CC734" s="17">
        <v>0.201932059945064</v>
      </c>
      <c r="CD734" s="17">
        <v>0.22851396790992301</v>
      </c>
      <c r="CE734" s="17">
        <v>0.17420277739482201</v>
      </c>
      <c r="CF734" s="17">
        <v>0.17564085931682799</v>
      </c>
      <c r="CG734" s="17">
        <v>0.22180972903413301</v>
      </c>
      <c r="CH734" s="17"/>
      <c r="CI734" s="17">
        <v>0.23142549611520899</v>
      </c>
      <c r="CJ734" s="17">
        <v>0.117831674750112</v>
      </c>
      <c r="CK734" s="17">
        <v>0.358744850218291</v>
      </c>
      <c r="CL734" s="17">
        <v>0.19049333912293101</v>
      </c>
    </row>
    <row r="735" spans="2:90" x14ac:dyDescent="0.35">
      <c r="B735" t="s">
        <v>276</v>
      </c>
      <c r="C735" s="17">
        <v>0.39766694512477202</v>
      </c>
      <c r="D735" s="17">
        <v>0.38666286824088603</v>
      </c>
      <c r="E735" s="17">
        <v>0.40630569185374799</v>
      </c>
      <c r="F735" s="17"/>
      <c r="G735" s="17">
        <v>0.35311397279611101</v>
      </c>
      <c r="H735" s="17">
        <v>0.36208009822607101</v>
      </c>
      <c r="I735" s="17">
        <v>0.35214999944036002</v>
      </c>
      <c r="J735" s="17">
        <v>0.440437075700572</v>
      </c>
      <c r="K735" s="17">
        <v>0.457775721855886</v>
      </c>
      <c r="L735" s="17">
        <v>0.40696705300521802</v>
      </c>
      <c r="M735" s="17">
        <v>0.35186148172785198</v>
      </c>
      <c r="N735" s="17">
        <v>0.44324656718683803</v>
      </c>
      <c r="O735" s="17">
        <v>0.40746395227141002</v>
      </c>
      <c r="P735" s="17"/>
      <c r="Q735" s="17">
        <v>0.40321248044358698</v>
      </c>
      <c r="R735" s="17">
        <v>0.36432414714939299</v>
      </c>
      <c r="S735" s="17">
        <v>0.42129265795434701</v>
      </c>
      <c r="T735" s="17">
        <v>0.39917950245321698</v>
      </c>
      <c r="U735" s="17"/>
      <c r="V735" s="17">
        <v>0.406387786483349</v>
      </c>
      <c r="W735" s="17">
        <v>0.44799409292763398</v>
      </c>
      <c r="X735" s="17">
        <v>0.404882710833665</v>
      </c>
      <c r="Y735" s="17">
        <v>0.38476785262884</v>
      </c>
      <c r="Z735" s="17">
        <v>0.35777539220952498</v>
      </c>
      <c r="AA735" s="17">
        <v>0.39661351426692998</v>
      </c>
      <c r="AB735" s="17">
        <v>0.41167640837249098</v>
      </c>
      <c r="AC735" s="17">
        <v>0.37770771503449502</v>
      </c>
      <c r="AD735" s="17">
        <v>0.35679003185350899</v>
      </c>
      <c r="AE735" s="17"/>
      <c r="AF735" s="17">
        <v>0.38219302409724198</v>
      </c>
      <c r="AG735" s="17">
        <v>0.432422765823262</v>
      </c>
      <c r="AH735" s="17">
        <v>0.373331973903898</v>
      </c>
      <c r="AI735" s="17">
        <v>0.38120639266634698</v>
      </c>
      <c r="AJ735" s="17">
        <v>0.36840652580723698</v>
      </c>
      <c r="AK735" s="17">
        <v>0.41670658508957198</v>
      </c>
      <c r="AL735" s="17"/>
      <c r="AM735" s="17">
        <v>0.408732524123055</v>
      </c>
      <c r="AN735" s="17">
        <v>0.40503997344055898</v>
      </c>
      <c r="AO735" s="17">
        <v>0.43404967916411602</v>
      </c>
      <c r="AP735" s="17">
        <v>0.34958949602846101</v>
      </c>
      <c r="AQ735" s="17">
        <v>0.37305545095278903</v>
      </c>
      <c r="AR735" s="17">
        <v>0.44566537602991602</v>
      </c>
      <c r="AS735" s="17">
        <v>0.35393421808700298</v>
      </c>
      <c r="AT735" s="17">
        <v>0.40656176547707401</v>
      </c>
      <c r="AU735" s="17">
        <v>0.47494714214308398</v>
      </c>
      <c r="AV735" s="17">
        <v>0.40159617002067399</v>
      </c>
      <c r="AW735" s="17">
        <v>0.40284917259087399</v>
      </c>
      <c r="AX735" s="17">
        <v>0.39940795939450702</v>
      </c>
      <c r="AY735" s="17">
        <v>0.369626779512157</v>
      </c>
      <c r="AZ735" s="17">
        <v>0.32934474249967199</v>
      </c>
      <c r="BA735" s="17">
        <v>0.37756272598192903</v>
      </c>
      <c r="BB735" s="17">
        <v>0.35971509578646799</v>
      </c>
      <c r="BC735" s="17"/>
      <c r="BD735" s="17">
        <v>0.42092580423942</v>
      </c>
      <c r="BE735" s="17">
        <v>0.37120985539103202</v>
      </c>
      <c r="BF735" s="17">
        <v>0.39866929795226502</v>
      </c>
      <c r="BG735" s="17"/>
      <c r="BH735" s="17">
        <v>0.40444930051641798</v>
      </c>
      <c r="BI735" s="17">
        <v>0.40102338807172699</v>
      </c>
      <c r="BJ735" s="17">
        <v>0.42641352076639399</v>
      </c>
      <c r="BK735" s="17"/>
      <c r="BL735" s="17">
        <v>0.44932793245562802</v>
      </c>
      <c r="BM735" s="17">
        <v>0.44070095468639098</v>
      </c>
      <c r="BN735" s="17">
        <v>0.39480765063606998</v>
      </c>
      <c r="BO735" s="17"/>
      <c r="BP735" s="17">
        <v>0.40755235242336602</v>
      </c>
      <c r="BQ735" s="17">
        <v>0.38299926362787201</v>
      </c>
      <c r="BR735" s="17"/>
      <c r="BS735" s="17">
        <v>0.39858630040671</v>
      </c>
      <c r="BT735" s="17">
        <v>0.38561897533653</v>
      </c>
      <c r="BU735" s="17">
        <v>0.42609673320889202</v>
      </c>
      <c r="BV735" s="17">
        <v>0.39006323782695801</v>
      </c>
      <c r="BW735" s="17"/>
      <c r="BX735" s="17">
        <v>0.41811112299851599</v>
      </c>
      <c r="BY735" s="17">
        <v>0.37053266534183599</v>
      </c>
      <c r="BZ735" s="17">
        <v>0.39730898171960399</v>
      </c>
      <c r="CA735" s="17"/>
      <c r="CB735" s="17">
        <v>0.43246693492883498</v>
      </c>
      <c r="CC735" s="17">
        <v>0.35540351754523503</v>
      </c>
      <c r="CD735" s="17">
        <v>0.38821424047176201</v>
      </c>
      <c r="CE735" s="17">
        <v>0.43220786198000399</v>
      </c>
      <c r="CF735" s="17">
        <v>0.369732484194365</v>
      </c>
      <c r="CG735" s="17">
        <v>0.40396064031661499</v>
      </c>
      <c r="CH735" s="17"/>
      <c r="CI735" s="17">
        <v>0.34925772709227199</v>
      </c>
      <c r="CJ735" s="17">
        <v>0.377066021702263</v>
      </c>
      <c r="CK735" s="17">
        <v>0.35269581481821599</v>
      </c>
      <c r="CL735" s="17">
        <v>0.43264754003246397</v>
      </c>
    </row>
    <row r="736" spans="2:90" x14ac:dyDescent="0.35">
      <c r="B736" t="s">
        <v>176</v>
      </c>
      <c r="C736" s="17">
        <v>0.229911593418204</v>
      </c>
      <c r="D736" s="17">
        <v>0.211286322653365</v>
      </c>
      <c r="E736" s="17">
        <v>0.244370179614743</v>
      </c>
      <c r="F736" s="17"/>
      <c r="G736" s="17">
        <v>0.17903964594143401</v>
      </c>
      <c r="H736" s="17">
        <v>0.20663353302922399</v>
      </c>
      <c r="I736" s="17">
        <v>0.277884707476657</v>
      </c>
      <c r="J736" s="17">
        <v>0.28254309921321002</v>
      </c>
      <c r="K736" s="17">
        <v>0.21461351025389799</v>
      </c>
      <c r="L736" s="17">
        <v>0.24035100619338701</v>
      </c>
      <c r="M736" s="17">
        <v>0.26375314645574</v>
      </c>
      <c r="N736" s="17">
        <v>0.188793289113316</v>
      </c>
      <c r="O736" s="17">
        <v>0.21900187140932101</v>
      </c>
      <c r="P736" s="17"/>
      <c r="Q736" s="17">
        <v>0.19644467210538899</v>
      </c>
      <c r="R736" s="17">
        <v>0.19023893278133</v>
      </c>
      <c r="S736" s="17">
        <v>0.27880691975727401</v>
      </c>
      <c r="T736" s="17">
        <v>0.23242525906186501</v>
      </c>
      <c r="U736" s="17"/>
      <c r="V736" s="17">
        <v>0.23938553147793101</v>
      </c>
      <c r="W736" s="17">
        <v>0.27416517227064702</v>
      </c>
      <c r="X736" s="17">
        <v>0.234751267531703</v>
      </c>
      <c r="Y736" s="17">
        <v>0.26029363292258101</v>
      </c>
      <c r="Z736" s="17">
        <v>0.25804001396451498</v>
      </c>
      <c r="AA736" s="17">
        <v>0.20020803375159399</v>
      </c>
      <c r="AB736" s="17">
        <v>0.15042316560645999</v>
      </c>
      <c r="AC736" s="17">
        <v>0.19815478356462801</v>
      </c>
      <c r="AD736" s="17">
        <v>0.21497115126133701</v>
      </c>
      <c r="AE736" s="17"/>
      <c r="AF736" s="17">
        <v>0.25995692305442297</v>
      </c>
      <c r="AG736" s="17">
        <v>0.21859172819193301</v>
      </c>
      <c r="AH736" s="17">
        <v>0.27282247109012198</v>
      </c>
      <c r="AI736" s="17">
        <v>0.19827366559713799</v>
      </c>
      <c r="AJ736" s="17">
        <v>0.21659157089412401</v>
      </c>
      <c r="AK736" s="17">
        <v>0.21567411936443701</v>
      </c>
      <c r="AL736" s="17"/>
      <c r="AM736" s="17">
        <v>0.28289785334831802</v>
      </c>
      <c r="AN736" s="17">
        <v>0.176676654699333</v>
      </c>
      <c r="AO736" s="17">
        <v>0.22340143414459099</v>
      </c>
      <c r="AP736" s="17">
        <v>0.19893004584763099</v>
      </c>
      <c r="AQ736" s="17">
        <v>0.242371058003818</v>
      </c>
      <c r="AR736" s="17">
        <v>0.15415066646355999</v>
      </c>
      <c r="AS736" s="17">
        <v>0.24907452365877</v>
      </c>
      <c r="AT736" s="17">
        <v>0.26019189433831602</v>
      </c>
      <c r="AU736" s="17">
        <v>0.21230402720156799</v>
      </c>
      <c r="AV736" s="17">
        <v>0.204531279461452</v>
      </c>
      <c r="AW736" s="17">
        <v>0.20446917363325101</v>
      </c>
      <c r="AX736" s="17">
        <v>0.28370495287290498</v>
      </c>
      <c r="AY736" s="17">
        <v>0.26590831114504199</v>
      </c>
      <c r="AZ736" s="17">
        <v>0.18598042517709901</v>
      </c>
      <c r="BA736" s="17">
        <v>0.17092055633601799</v>
      </c>
      <c r="BB736" s="17">
        <v>0.30357241298870402</v>
      </c>
      <c r="BC736" s="17"/>
      <c r="BD736" s="17">
        <v>0.236203230275989</v>
      </c>
      <c r="BE736" s="17">
        <v>0.22463279916013201</v>
      </c>
      <c r="BF736" s="17">
        <v>0.23120754962496101</v>
      </c>
      <c r="BG736" s="17"/>
      <c r="BH736" s="17">
        <v>0.24119662580288501</v>
      </c>
      <c r="BI736" s="17">
        <v>0.20733801715502101</v>
      </c>
      <c r="BJ736" s="17">
        <v>0.21032102900048999</v>
      </c>
      <c r="BK736" s="17"/>
      <c r="BL736" s="17">
        <v>0.24285581196018599</v>
      </c>
      <c r="BM736" s="17">
        <v>0.241442793416245</v>
      </c>
      <c r="BN736" s="17">
        <v>0.21560740496073999</v>
      </c>
      <c r="BO736" s="17"/>
      <c r="BP736" s="17">
        <v>0.23145075496244399</v>
      </c>
      <c r="BQ736" s="17">
        <v>0.223610398518059</v>
      </c>
      <c r="BR736" s="17"/>
      <c r="BS736" s="17">
        <v>0.30518883177510397</v>
      </c>
      <c r="BT736" s="17">
        <v>0.26216254806002798</v>
      </c>
      <c r="BU736" s="17">
        <v>0.18173047480270299</v>
      </c>
      <c r="BV736" s="17">
        <v>0.2286096945328</v>
      </c>
      <c r="BW736" s="17"/>
      <c r="BX736" s="17">
        <v>0.21071988513260501</v>
      </c>
      <c r="BY736" s="17">
        <v>0.32217521610263899</v>
      </c>
      <c r="BZ736" s="17">
        <v>0.22614325716136099</v>
      </c>
      <c r="CA736" s="17"/>
      <c r="CB736" s="17">
        <v>0.29373917685499101</v>
      </c>
      <c r="CC736" s="17">
        <v>0.24199904800499999</v>
      </c>
      <c r="CD736" s="17">
        <v>0.21850611760143901</v>
      </c>
      <c r="CE736" s="17">
        <v>0.24688433041699301</v>
      </c>
      <c r="CF736" s="17">
        <v>0.22724791353299301</v>
      </c>
      <c r="CG736" s="17">
        <v>0.138442229705941</v>
      </c>
      <c r="CH736" s="17"/>
      <c r="CI736" s="17">
        <v>0.16921483739772999</v>
      </c>
      <c r="CJ736" s="17">
        <v>0.35167355518384502</v>
      </c>
      <c r="CK736" s="17">
        <v>9.3433552275174594E-2</v>
      </c>
      <c r="CL736" s="17">
        <v>0.20804191486715301</v>
      </c>
    </row>
    <row r="737" spans="2:90" x14ac:dyDescent="0.35"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</row>
    <row r="738" spans="2:90" x14ac:dyDescent="0.35">
      <c r="B738" s="6" t="s">
        <v>424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</row>
    <row r="739" spans="2:90" x14ac:dyDescent="0.35">
      <c r="B739" s="24" t="s">
        <v>130</v>
      </c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</row>
    <row r="740" spans="2:90" x14ac:dyDescent="0.35">
      <c r="B740" t="s">
        <v>274</v>
      </c>
      <c r="C740" s="17">
        <v>7.0076006384702003E-2</v>
      </c>
      <c r="D740" s="17">
        <v>8.46697043700676E-2</v>
      </c>
      <c r="E740" s="17">
        <v>5.6564115355325802E-2</v>
      </c>
      <c r="F740" s="17"/>
      <c r="G740" s="17">
        <v>9.6265481390383198E-2</v>
      </c>
      <c r="H740" s="17">
        <v>9.8643637823992103E-2</v>
      </c>
      <c r="I740" s="17">
        <v>6.8936922202663203E-2</v>
      </c>
      <c r="J740" s="17">
        <v>6.5372441053413693E-2</v>
      </c>
      <c r="K740" s="17">
        <v>5.2713174757416999E-2</v>
      </c>
      <c r="L740" s="17">
        <v>6.8308773268969197E-2</v>
      </c>
      <c r="M740" s="17">
        <v>7.2851466005697196E-2</v>
      </c>
      <c r="N740" s="17">
        <v>5.3445903942645499E-2</v>
      </c>
      <c r="O740" s="17">
        <v>5.7125360321566003E-2</v>
      </c>
      <c r="P740" s="17"/>
      <c r="Q740" s="17">
        <v>5.4201041585757503E-2</v>
      </c>
      <c r="R740" s="17">
        <v>8.0982755088845296E-2</v>
      </c>
      <c r="S740" s="17">
        <v>5.0497802309792401E-2</v>
      </c>
      <c r="T740" s="17">
        <v>7.3424052954187094E-2</v>
      </c>
      <c r="U740" s="17"/>
      <c r="V740" s="17">
        <v>9.0908382544609007E-2</v>
      </c>
      <c r="W740" s="17">
        <v>5.8373233531877303E-2</v>
      </c>
      <c r="X740" s="17">
        <v>5.8398322215101398E-2</v>
      </c>
      <c r="Y740" s="17">
        <v>8.48843168736923E-2</v>
      </c>
      <c r="Z740" s="17">
        <v>6.5645121104108695E-2</v>
      </c>
      <c r="AA740" s="17">
        <v>5.4135501194586003E-2</v>
      </c>
      <c r="AB740" s="17">
        <v>5.8004427188031303E-2</v>
      </c>
      <c r="AC740" s="17">
        <v>5.4620946293960901E-2</v>
      </c>
      <c r="AD740" s="17">
        <v>8.5086775386194205E-2</v>
      </c>
      <c r="AE740" s="17"/>
      <c r="AF740" s="17">
        <v>6.4687403513476405E-2</v>
      </c>
      <c r="AG740" s="17">
        <v>6.7391838751890698E-2</v>
      </c>
      <c r="AH740" s="17">
        <v>4.3166395190313497E-2</v>
      </c>
      <c r="AI740" s="17">
        <v>0.11875882190600801</v>
      </c>
      <c r="AJ740" s="17">
        <v>7.01174487787036E-2</v>
      </c>
      <c r="AK740" s="17">
        <v>7.5295661423203403E-2</v>
      </c>
      <c r="AL740" s="17"/>
      <c r="AM740" s="17">
        <v>7.2649229554490602E-2</v>
      </c>
      <c r="AN740" s="17">
        <v>7.4694515575325804E-2</v>
      </c>
      <c r="AO740" s="17">
        <v>3.9149347584514597E-2</v>
      </c>
      <c r="AP740" s="17">
        <v>5.83908945250581E-2</v>
      </c>
      <c r="AQ740" s="17">
        <v>6.18159046032958E-2</v>
      </c>
      <c r="AR740" s="17">
        <v>5.6173779901444197E-2</v>
      </c>
      <c r="AS740" s="17">
        <v>6.8946219254945207E-2</v>
      </c>
      <c r="AT740" s="17">
        <v>9.3553008202004503E-2</v>
      </c>
      <c r="AU740" s="17">
        <v>6.4884095664174801E-2</v>
      </c>
      <c r="AV740" s="17">
        <v>6.0548582613715402E-2</v>
      </c>
      <c r="AW740" s="17">
        <v>8.1520549405496107E-2</v>
      </c>
      <c r="AX740" s="17">
        <v>8.4529425456727703E-2</v>
      </c>
      <c r="AY740" s="17">
        <v>8.0324638211833305E-2</v>
      </c>
      <c r="AZ740" s="17">
        <v>3.37012846824533E-2</v>
      </c>
      <c r="BA740" s="17">
        <v>0.15521105582073499</v>
      </c>
      <c r="BB740" s="17">
        <v>8.5191550440570502E-2</v>
      </c>
      <c r="BC740" s="17"/>
      <c r="BD740" s="17">
        <v>6.4191907947961493E-2</v>
      </c>
      <c r="BE740" s="17">
        <v>7.8908308593286097E-2</v>
      </c>
      <c r="BF740" s="17">
        <v>6.9107984231731104E-2</v>
      </c>
      <c r="BG740" s="17"/>
      <c r="BH740" s="17">
        <v>6.6243645616386404E-2</v>
      </c>
      <c r="BI740" s="17">
        <v>7.62467540706252E-2</v>
      </c>
      <c r="BJ740" s="17">
        <v>5.10175784190533E-2</v>
      </c>
      <c r="BK740" s="17"/>
      <c r="BL740" s="17">
        <v>4.7033579100235701E-2</v>
      </c>
      <c r="BM740" s="17">
        <v>6.3388576298493607E-2</v>
      </c>
      <c r="BN740" s="17">
        <v>9.7716120590452094E-2</v>
      </c>
      <c r="BO740" s="17"/>
      <c r="BP740" s="17">
        <v>6.7508659978290503E-2</v>
      </c>
      <c r="BQ740" s="17">
        <v>7.4408528444059693E-2</v>
      </c>
      <c r="BR740" s="17"/>
      <c r="BS740" s="17">
        <v>8.5208782719054896E-2</v>
      </c>
      <c r="BT740" s="17">
        <v>6.0652190659337898E-2</v>
      </c>
      <c r="BU740" s="17">
        <v>4.4566984851854098E-2</v>
      </c>
      <c r="BV740" s="17">
        <v>8.8482998930660098E-2</v>
      </c>
      <c r="BW740" s="17"/>
      <c r="BX740" s="17">
        <v>5.2829102481681801E-2</v>
      </c>
      <c r="BY740" s="17">
        <v>7.1990597728578895E-2</v>
      </c>
      <c r="BZ740" s="17">
        <v>7.1666978788897995E-2</v>
      </c>
      <c r="CA740" s="17"/>
      <c r="CB740" s="17">
        <v>4.1155461556472601E-2</v>
      </c>
      <c r="CC740" s="17">
        <v>8.7399550408118906E-2</v>
      </c>
      <c r="CD740" s="17">
        <v>5.9929127405023E-2</v>
      </c>
      <c r="CE740" s="17">
        <v>6.26403449239301E-2</v>
      </c>
      <c r="CF740" s="17">
        <v>0.13313915373999</v>
      </c>
      <c r="CG740" s="17">
        <v>5.5459587690463802E-2</v>
      </c>
      <c r="CH740" s="17"/>
      <c r="CI740" s="17">
        <v>9.5985959084125799E-2</v>
      </c>
      <c r="CJ740" s="17">
        <v>8.1727363693221394E-2</v>
      </c>
      <c r="CK740" s="17">
        <v>1.39818771059114E-2</v>
      </c>
      <c r="CL740" s="17">
        <v>7.2321834610904495E-2</v>
      </c>
    </row>
    <row r="741" spans="2:90" x14ac:dyDescent="0.35">
      <c r="B741" t="s">
        <v>275</v>
      </c>
      <c r="C741" s="17">
        <v>0.231908038492908</v>
      </c>
      <c r="D741" s="17">
        <v>0.24642129456532899</v>
      </c>
      <c r="E741" s="17">
        <v>0.219595607951039</v>
      </c>
      <c r="F741" s="17"/>
      <c r="G741" s="17">
        <v>0.25821723838048</v>
      </c>
      <c r="H741" s="17">
        <v>0.236499019394385</v>
      </c>
      <c r="I741" s="17">
        <v>0.228262957803614</v>
      </c>
      <c r="J741" s="17">
        <v>0.20996065658129601</v>
      </c>
      <c r="K741" s="17">
        <v>0.26043532128393898</v>
      </c>
      <c r="L741" s="17">
        <v>0.183467399631838</v>
      </c>
      <c r="M741" s="17">
        <v>0.24543541950888401</v>
      </c>
      <c r="N741" s="17">
        <v>0.24677524452442001</v>
      </c>
      <c r="O741" s="17">
        <v>0.21946117385665301</v>
      </c>
      <c r="P741" s="17"/>
      <c r="Q741" s="17">
        <v>0.19703346262283</v>
      </c>
      <c r="R741" s="17">
        <v>0.1943853485905</v>
      </c>
      <c r="S741" s="17">
        <v>0.22094096055995099</v>
      </c>
      <c r="T741" s="17">
        <v>0.23854243672575801</v>
      </c>
      <c r="U741" s="17"/>
      <c r="V741" s="17">
        <v>0.21921139127279601</v>
      </c>
      <c r="W741" s="17">
        <v>0.196120081362058</v>
      </c>
      <c r="X741" s="17">
        <v>0.25184611835524001</v>
      </c>
      <c r="Y741" s="17">
        <v>0.19161874625073799</v>
      </c>
      <c r="Z741" s="17">
        <v>0.25529280483190198</v>
      </c>
      <c r="AA741" s="17">
        <v>0.25321649140730002</v>
      </c>
      <c r="AB741" s="17">
        <v>0.267066895426679</v>
      </c>
      <c r="AC741" s="17">
        <v>0.246494968439638</v>
      </c>
      <c r="AD741" s="17">
        <v>0.24155356428416599</v>
      </c>
      <c r="AE741" s="17"/>
      <c r="AF741" s="17">
        <v>0.24152944782688299</v>
      </c>
      <c r="AG741" s="17">
        <v>0.25621591793994197</v>
      </c>
      <c r="AH741" s="17">
        <v>0.20340819661227799</v>
      </c>
      <c r="AI741" s="17">
        <v>0.18095387157244999</v>
      </c>
      <c r="AJ741" s="17">
        <v>0.25204804446801299</v>
      </c>
      <c r="AK741" s="17">
        <v>0.21457079896096301</v>
      </c>
      <c r="AL741" s="17"/>
      <c r="AM741" s="17">
        <v>0.19823420152118501</v>
      </c>
      <c r="AN741" s="17">
        <v>0.258560379504916</v>
      </c>
      <c r="AO741" s="17">
        <v>0.24344711789242701</v>
      </c>
      <c r="AP741" s="17">
        <v>0.28877079188240001</v>
      </c>
      <c r="AQ741" s="17">
        <v>0.17976578630103801</v>
      </c>
      <c r="AR741" s="17">
        <v>0.25297471536114302</v>
      </c>
      <c r="AS741" s="17">
        <v>0.263380699423099</v>
      </c>
      <c r="AT741" s="17">
        <v>0.22856514809922299</v>
      </c>
      <c r="AU741" s="17">
        <v>0.24823166138080599</v>
      </c>
      <c r="AV741" s="17">
        <v>0.21515297066752601</v>
      </c>
      <c r="AW741" s="17">
        <v>0.28660809810161803</v>
      </c>
      <c r="AX741" s="17">
        <v>0.20055632975201701</v>
      </c>
      <c r="AY741" s="17">
        <v>0.29483768804267102</v>
      </c>
      <c r="AZ741" s="17">
        <v>0.29572907175538099</v>
      </c>
      <c r="BA741" s="17">
        <v>0.21654156940792599</v>
      </c>
      <c r="BB741" s="17">
        <v>0.19665468743678399</v>
      </c>
      <c r="BC741" s="17"/>
      <c r="BD741" s="17">
        <v>0.220692285131393</v>
      </c>
      <c r="BE741" s="17">
        <v>0.23899856335694</v>
      </c>
      <c r="BF741" s="17">
        <v>0.23548037398977001</v>
      </c>
      <c r="BG741" s="17"/>
      <c r="BH741" s="17">
        <v>0.238545079397009</v>
      </c>
      <c r="BI741" s="17">
        <v>0.22655813937331101</v>
      </c>
      <c r="BJ741" s="17">
        <v>0.241274839764062</v>
      </c>
      <c r="BK741" s="17"/>
      <c r="BL741" s="17">
        <v>0.23489039248358801</v>
      </c>
      <c r="BM741" s="17">
        <v>0.222321921510332</v>
      </c>
      <c r="BN741" s="17">
        <v>0.21205953554620099</v>
      </c>
      <c r="BO741" s="17"/>
      <c r="BP741" s="17">
        <v>0.23836832211769099</v>
      </c>
      <c r="BQ741" s="17">
        <v>0.23712903734657101</v>
      </c>
      <c r="BR741" s="17"/>
      <c r="BS741" s="17">
        <v>0.20039912167715901</v>
      </c>
      <c r="BT741" s="17">
        <v>0.232554305003567</v>
      </c>
      <c r="BU741" s="17">
        <v>0.23810360719739199</v>
      </c>
      <c r="BV741" s="17">
        <v>0.23816194229356399</v>
      </c>
      <c r="BW741" s="17"/>
      <c r="BX741" s="17">
        <v>0.24631754087935101</v>
      </c>
      <c r="BY741" s="17">
        <v>0.23698910026139</v>
      </c>
      <c r="BZ741" s="17">
        <v>0.23016827799390099</v>
      </c>
      <c r="CA741" s="17"/>
      <c r="CB741" s="17">
        <v>0.226066051323394</v>
      </c>
      <c r="CC741" s="17">
        <v>0.24330159134358501</v>
      </c>
      <c r="CD741" s="17">
        <v>0.20012793166573301</v>
      </c>
      <c r="CE741" s="17">
        <v>0.24540044263072799</v>
      </c>
      <c r="CF741" s="17">
        <v>0.22874633810890399</v>
      </c>
      <c r="CG741" s="17">
        <v>0.25999886636685898</v>
      </c>
      <c r="CH741" s="17"/>
      <c r="CI741" s="17">
        <v>0.30953454933063201</v>
      </c>
      <c r="CJ741" s="17">
        <v>0.20547090461284601</v>
      </c>
      <c r="CK741" s="17">
        <v>0.211013006876759</v>
      </c>
      <c r="CL741" s="17">
        <v>0.23564631830723701</v>
      </c>
    </row>
    <row r="742" spans="2:90" x14ac:dyDescent="0.35">
      <c r="B742" t="s">
        <v>114</v>
      </c>
      <c r="C742" s="17">
        <v>0.22944345739888</v>
      </c>
      <c r="D742" s="17">
        <v>0.21420409683910899</v>
      </c>
      <c r="E742" s="17">
        <v>0.245149617340503</v>
      </c>
      <c r="F742" s="17"/>
      <c r="G742" s="17">
        <v>0.25267596319438401</v>
      </c>
      <c r="H742" s="17">
        <v>0.27266416116660702</v>
      </c>
      <c r="I742" s="17">
        <v>0.20235623918794399</v>
      </c>
      <c r="J742" s="17">
        <v>0.21610553199066601</v>
      </c>
      <c r="K742" s="17">
        <v>0.242562490568317</v>
      </c>
      <c r="L742" s="17">
        <v>0.22186044190132501</v>
      </c>
      <c r="M742" s="17">
        <v>0.19335795315333301</v>
      </c>
      <c r="N742" s="17">
        <v>0.22709559871927201</v>
      </c>
      <c r="O742" s="17">
        <v>0.23774876470683601</v>
      </c>
      <c r="P742" s="17"/>
      <c r="Q742" s="17">
        <v>0.27399437014907002</v>
      </c>
      <c r="R742" s="17">
        <v>0.246522722213042</v>
      </c>
      <c r="S742" s="17">
        <v>0.21152587561828901</v>
      </c>
      <c r="T742" s="17">
        <v>0.22073356019533399</v>
      </c>
      <c r="U742" s="17"/>
      <c r="V742" s="17">
        <v>0.24015504758546</v>
      </c>
      <c r="W742" s="17">
        <v>0.22428787397910499</v>
      </c>
      <c r="X742" s="17">
        <v>0.234800177918182</v>
      </c>
      <c r="Y742" s="17">
        <v>0.21242181699073201</v>
      </c>
      <c r="Z742" s="17">
        <v>0.223646668942308</v>
      </c>
      <c r="AA742" s="17">
        <v>0.24534336775643101</v>
      </c>
      <c r="AB742" s="17">
        <v>0.227537870828247</v>
      </c>
      <c r="AC742" s="17">
        <v>0.26196740415896203</v>
      </c>
      <c r="AD742" s="17">
        <v>0.21381241222445199</v>
      </c>
      <c r="AE742" s="17"/>
      <c r="AF742" s="17">
        <v>0.23281002387865801</v>
      </c>
      <c r="AG742" s="17">
        <v>0.19863504078153199</v>
      </c>
      <c r="AH742" s="17">
        <v>0.28253098148234701</v>
      </c>
      <c r="AI742" s="17">
        <v>0.23552812657858099</v>
      </c>
      <c r="AJ742" s="17">
        <v>0.23510031967879699</v>
      </c>
      <c r="AK742" s="17">
        <v>0.22600536785670799</v>
      </c>
      <c r="AL742" s="17"/>
      <c r="AM742" s="17">
        <v>0.29148353885588402</v>
      </c>
      <c r="AN742" s="17">
        <v>0.241301920289959</v>
      </c>
      <c r="AO742" s="17">
        <v>0.220929246625725</v>
      </c>
      <c r="AP742" s="17">
        <v>0.24553583376146601</v>
      </c>
      <c r="AQ742" s="17">
        <v>0.210298452673014</v>
      </c>
      <c r="AR742" s="17">
        <v>0.25534462293041099</v>
      </c>
      <c r="AS742" s="17">
        <v>0.209134117392273</v>
      </c>
      <c r="AT742" s="17">
        <v>0.194005228413825</v>
      </c>
      <c r="AU742" s="17">
        <v>0.15709712949403901</v>
      </c>
      <c r="AV742" s="17">
        <v>0.19939701092075701</v>
      </c>
      <c r="AW742" s="17">
        <v>0.18489285214065401</v>
      </c>
      <c r="AX742" s="17">
        <v>0.18696777142673601</v>
      </c>
      <c r="AY742" s="17">
        <v>0.234658521618757</v>
      </c>
      <c r="AZ742" s="17">
        <v>0.231105644566586</v>
      </c>
      <c r="BA742" s="17">
        <v>0.32917168817012099</v>
      </c>
      <c r="BB742" s="17">
        <v>0.20421509342282099</v>
      </c>
      <c r="BC742" s="17"/>
      <c r="BD742" s="17">
        <v>0.228998266017028</v>
      </c>
      <c r="BE742" s="17">
        <v>0.22697787985333501</v>
      </c>
      <c r="BF742" s="17">
        <v>0.22785822468717201</v>
      </c>
      <c r="BG742" s="17"/>
      <c r="BH742" s="17">
        <v>0.22260231598026201</v>
      </c>
      <c r="BI742" s="17">
        <v>0.20411199129148699</v>
      </c>
      <c r="BJ742" s="17">
        <v>0.24010918274047299</v>
      </c>
      <c r="BK742" s="17"/>
      <c r="BL742" s="17">
        <v>0.22277493696106901</v>
      </c>
      <c r="BM742" s="17">
        <v>0.203192441230164</v>
      </c>
      <c r="BN742" s="17">
        <v>0.20833370148945801</v>
      </c>
      <c r="BO742" s="17"/>
      <c r="BP742" s="17">
        <v>0.23819426194236901</v>
      </c>
      <c r="BQ742" s="17">
        <v>0.229417271230931</v>
      </c>
      <c r="BR742" s="17"/>
      <c r="BS742" s="17">
        <v>0.23197544162712</v>
      </c>
      <c r="BT742" s="17">
        <v>0.19727827264741801</v>
      </c>
      <c r="BU742" s="17">
        <v>0.25101828011567801</v>
      </c>
      <c r="BV742" s="17">
        <v>0.221454708811994</v>
      </c>
      <c r="BW742" s="17"/>
      <c r="BX742" s="17">
        <v>0.21017929612123801</v>
      </c>
      <c r="BY742" s="17">
        <v>0.191129362156371</v>
      </c>
      <c r="BZ742" s="17">
        <v>0.23370634236941301</v>
      </c>
      <c r="CA742" s="17"/>
      <c r="CB742" s="17">
        <v>0.21707678037931299</v>
      </c>
      <c r="CC742" s="17">
        <v>0.20346576309428199</v>
      </c>
      <c r="CD742" s="17">
        <v>0.29135959438354297</v>
      </c>
      <c r="CE742" s="17">
        <v>0.19839065484230001</v>
      </c>
      <c r="CF742" s="17">
        <v>0.18833343647816</v>
      </c>
      <c r="CG742" s="17">
        <v>0.25261000412421403</v>
      </c>
      <c r="CH742" s="17"/>
      <c r="CI742" s="17">
        <v>0.232959551676372</v>
      </c>
      <c r="CJ742" s="17">
        <v>0.149290839596114</v>
      </c>
      <c r="CK742" s="17">
        <v>0.40413605793236601</v>
      </c>
      <c r="CL742" s="17">
        <v>0.229429597762868</v>
      </c>
    </row>
    <row r="743" spans="2:90" x14ac:dyDescent="0.35">
      <c r="B743" t="s">
        <v>276</v>
      </c>
      <c r="C743" s="17">
        <v>0.34739138046460499</v>
      </c>
      <c r="D743" s="17">
        <v>0.34000608420391498</v>
      </c>
      <c r="E743" s="17">
        <v>0.35253653474602298</v>
      </c>
      <c r="F743" s="17"/>
      <c r="G743" s="17">
        <v>0.27348791230466302</v>
      </c>
      <c r="H743" s="17">
        <v>0.30570626225194703</v>
      </c>
      <c r="I743" s="17">
        <v>0.355728531742528</v>
      </c>
      <c r="J743" s="17">
        <v>0.36962351463661702</v>
      </c>
      <c r="K743" s="17">
        <v>0.3468205471909</v>
      </c>
      <c r="L743" s="17">
        <v>0.38647901192390999</v>
      </c>
      <c r="M743" s="17">
        <v>0.35839267224923599</v>
      </c>
      <c r="N743" s="17">
        <v>0.36934049890918103</v>
      </c>
      <c r="O743" s="17">
        <v>0.35549623234250399</v>
      </c>
      <c r="P743" s="17"/>
      <c r="Q743" s="17">
        <v>0.355031331053</v>
      </c>
      <c r="R743" s="17">
        <v>0.36383585969430898</v>
      </c>
      <c r="S743" s="17">
        <v>0.38170694451846598</v>
      </c>
      <c r="T743" s="17">
        <v>0.34507317549623601</v>
      </c>
      <c r="U743" s="17"/>
      <c r="V743" s="17">
        <v>0.34464474778159399</v>
      </c>
      <c r="W743" s="17">
        <v>0.41619754427933398</v>
      </c>
      <c r="X743" s="17">
        <v>0.34311420293781197</v>
      </c>
      <c r="Y743" s="17">
        <v>0.32128404662834098</v>
      </c>
      <c r="Z743" s="17">
        <v>0.32954590829642399</v>
      </c>
      <c r="AA743" s="17">
        <v>0.326463085567125</v>
      </c>
      <c r="AB743" s="17">
        <v>0.33630916743314998</v>
      </c>
      <c r="AC743" s="17">
        <v>0.33596295686212602</v>
      </c>
      <c r="AD743" s="17">
        <v>0.33486607044861899</v>
      </c>
      <c r="AE743" s="17"/>
      <c r="AF743" s="17">
        <v>0.32646252300223799</v>
      </c>
      <c r="AG743" s="17">
        <v>0.35190700869776298</v>
      </c>
      <c r="AH743" s="17">
        <v>0.33413195822729602</v>
      </c>
      <c r="AI743" s="17">
        <v>0.32963552855538703</v>
      </c>
      <c r="AJ743" s="17">
        <v>0.33292814890926198</v>
      </c>
      <c r="AK743" s="17">
        <v>0.37495187331235902</v>
      </c>
      <c r="AL743" s="17"/>
      <c r="AM743" s="17">
        <v>0.30823558459334499</v>
      </c>
      <c r="AN743" s="17">
        <v>0.314480543459913</v>
      </c>
      <c r="AO743" s="17">
        <v>0.37775961326702701</v>
      </c>
      <c r="AP743" s="17">
        <v>0.33073817397294503</v>
      </c>
      <c r="AQ743" s="17">
        <v>0.41179115849748998</v>
      </c>
      <c r="AR743" s="17">
        <v>0.34621323000910798</v>
      </c>
      <c r="AS743" s="17">
        <v>0.30938651818999802</v>
      </c>
      <c r="AT743" s="17">
        <v>0.36667213493350898</v>
      </c>
      <c r="AU743" s="17">
        <v>0.41766672182188203</v>
      </c>
      <c r="AV743" s="17">
        <v>0.38513551536754898</v>
      </c>
      <c r="AW743" s="17">
        <v>0.324804923280265</v>
      </c>
      <c r="AX743" s="17">
        <v>0.40955493011416899</v>
      </c>
      <c r="AY743" s="17">
        <v>0.27721384917345199</v>
      </c>
      <c r="AZ743" s="17">
        <v>0.354968036787849</v>
      </c>
      <c r="BA743" s="17">
        <v>0.215808159877907</v>
      </c>
      <c r="BB743" s="17">
        <v>0.322993005138206</v>
      </c>
      <c r="BC743" s="17"/>
      <c r="BD743" s="17">
        <v>0.36070454198420399</v>
      </c>
      <c r="BE743" s="17">
        <v>0.33991375734755402</v>
      </c>
      <c r="BF743" s="17">
        <v>0.34584076812979597</v>
      </c>
      <c r="BG743" s="17"/>
      <c r="BH743" s="17">
        <v>0.34690746865239702</v>
      </c>
      <c r="BI743" s="17">
        <v>0.36585299923958398</v>
      </c>
      <c r="BJ743" s="17">
        <v>0.37665370442566198</v>
      </c>
      <c r="BK743" s="17"/>
      <c r="BL743" s="17">
        <v>0.35541046567447898</v>
      </c>
      <c r="BM743" s="17">
        <v>0.39867988294831702</v>
      </c>
      <c r="BN743" s="17">
        <v>0.35300207459757399</v>
      </c>
      <c r="BO743" s="17"/>
      <c r="BP743" s="17">
        <v>0.33416093848509798</v>
      </c>
      <c r="BQ743" s="17">
        <v>0.34063393397874397</v>
      </c>
      <c r="BR743" s="17"/>
      <c r="BS743" s="17">
        <v>0.34235597122726702</v>
      </c>
      <c r="BT743" s="17">
        <v>0.36515455804355201</v>
      </c>
      <c r="BU743" s="17">
        <v>0.37478389987333799</v>
      </c>
      <c r="BV743" s="17">
        <v>0.32421250120307998</v>
      </c>
      <c r="BW743" s="17"/>
      <c r="BX743" s="17">
        <v>0.35336431014083802</v>
      </c>
      <c r="BY743" s="17">
        <v>0.31399449229152798</v>
      </c>
      <c r="BZ743" s="17">
        <v>0.34885190104834501</v>
      </c>
      <c r="CA743" s="17"/>
      <c r="CB743" s="17">
        <v>0.37862102433218298</v>
      </c>
      <c r="CC743" s="17">
        <v>0.32321732388358998</v>
      </c>
      <c r="CD743" s="17">
        <v>0.31940049680667698</v>
      </c>
      <c r="CE743" s="17">
        <v>0.39142966501497101</v>
      </c>
      <c r="CF743" s="17">
        <v>0.32998248184206003</v>
      </c>
      <c r="CG743" s="17">
        <v>0.34471999130353698</v>
      </c>
      <c r="CH743" s="17"/>
      <c r="CI743" s="17">
        <v>0.27066449949444199</v>
      </c>
      <c r="CJ743" s="17">
        <v>0.37906814284999402</v>
      </c>
      <c r="CK743" s="17">
        <v>0.31077338772665403</v>
      </c>
      <c r="CL743" s="17">
        <v>0.35566919010931503</v>
      </c>
    </row>
    <row r="744" spans="2:90" x14ac:dyDescent="0.35">
      <c r="B744" t="s">
        <v>176</v>
      </c>
      <c r="C744" s="17">
        <v>0.121181117258905</v>
      </c>
      <c r="D744" s="17">
        <v>0.114698820021579</v>
      </c>
      <c r="E744" s="17">
        <v>0.12615412460711001</v>
      </c>
      <c r="F744" s="17"/>
      <c r="G744" s="17">
        <v>0.119353404730089</v>
      </c>
      <c r="H744" s="17">
        <v>8.6486919363069001E-2</v>
      </c>
      <c r="I744" s="17">
        <v>0.14471534906325101</v>
      </c>
      <c r="J744" s="17">
        <v>0.13893785573800699</v>
      </c>
      <c r="K744" s="17">
        <v>9.7468466199426895E-2</v>
      </c>
      <c r="L744" s="17">
        <v>0.139884373273958</v>
      </c>
      <c r="M744" s="17">
        <v>0.12996248908284899</v>
      </c>
      <c r="N744" s="17">
        <v>0.103342753904482</v>
      </c>
      <c r="O744" s="17">
        <v>0.13016846877244001</v>
      </c>
      <c r="P744" s="17"/>
      <c r="Q744" s="17">
        <v>0.119739794589342</v>
      </c>
      <c r="R744" s="17">
        <v>0.114273314413304</v>
      </c>
      <c r="S744" s="17">
        <v>0.13532841699350201</v>
      </c>
      <c r="T744" s="17">
        <v>0.122226774628486</v>
      </c>
      <c r="U744" s="17"/>
      <c r="V744" s="17">
        <v>0.105080430815542</v>
      </c>
      <c r="W744" s="17">
        <v>0.105021266847625</v>
      </c>
      <c r="X744" s="17">
        <v>0.111841178573665</v>
      </c>
      <c r="Y744" s="17">
        <v>0.189791073256496</v>
      </c>
      <c r="Z744" s="17">
        <v>0.125869496825257</v>
      </c>
      <c r="AA744" s="17">
        <v>0.120841554074558</v>
      </c>
      <c r="AB744" s="17">
        <v>0.111081639123893</v>
      </c>
      <c r="AC744" s="17">
        <v>0.100953724245313</v>
      </c>
      <c r="AD744" s="17">
        <v>0.124681177656569</v>
      </c>
      <c r="AE744" s="17"/>
      <c r="AF744" s="17">
        <v>0.13451060177874499</v>
      </c>
      <c r="AG744" s="17">
        <v>0.125850193828872</v>
      </c>
      <c r="AH744" s="17">
        <v>0.13676246848776499</v>
      </c>
      <c r="AI744" s="17">
        <v>0.13512365138757501</v>
      </c>
      <c r="AJ744" s="17">
        <v>0.109806038165225</v>
      </c>
      <c r="AK744" s="17">
        <v>0.109176298446767</v>
      </c>
      <c r="AL744" s="17"/>
      <c r="AM744" s="17">
        <v>0.12939744547509599</v>
      </c>
      <c r="AN744" s="17">
        <v>0.11096264116988599</v>
      </c>
      <c r="AO744" s="17">
        <v>0.11871467463030699</v>
      </c>
      <c r="AP744" s="17">
        <v>7.6564305858130899E-2</v>
      </c>
      <c r="AQ744" s="17">
        <v>0.136328697925162</v>
      </c>
      <c r="AR744" s="17">
        <v>8.9293651797893905E-2</v>
      </c>
      <c r="AS744" s="17">
        <v>0.149152445739685</v>
      </c>
      <c r="AT744" s="17">
        <v>0.117204480351439</v>
      </c>
      <c r="AU744" s="17">
        <v>0.112120391639097</v>
      </c>
      <c r="AV744" s="17">
        <v>0.139765920430452</v>
      </c>
      <c r="AW744" s="17">
        <v>0.12217357707196699</v>
      </c>
      <c r="AX744" s="17">
        <v>0.11839154325035001</v>
      </c>
      <c r="AY744" s="17">
        <v>0.11296530295328799</v>
      </c>
      <c r="AZ744" s="17">
        <v>8.4495962207730799E-2</v>
      </c>
      <c r="BA744" s="17">
        <v>8.3267526723311905E-2</v>
      </c>
      <c r="BB744" s="17">
        <v>0.19094566356161899</v>
      </c>
      <c r="BC744" s="17"/>
      <c r="BD744" s="17">
        <v>0.12541299891941399</v>
      </c>
      <c r="BE744" s="17">
        <v>0.11520149084888499</v>
      </c>
      <c r="BF744" s="17">
        <v>0.121712648961531</v>
      </c>
      <c r="BG744" s="17"/>
      <c r="BH744" s="17">
        <v>0.12570149035394601</v>
      </c>
      <c r="BI744" s="17">
        <v>0.12723011602499201</v>
      </c>
      <c r="BJ744" s="17">
        <v>9.0944694650748198E-2</v>
      </c>
      <c r="BK744" s="17"/>
      <c r="BL744" s="17">
        <v>0.139890625780628</v>
      </c>
      <c r="BM744" s="17">
        <v>0.11241717801269301</v>
      </c>
      <c r="BN744" s="17">
        <v>0.12888856777631599</v>
      </c>
      <c r="BO744" s="17"/>
      <c r="BP744" s="17">
        <v>0.12176781747655099</v>
      </c>
      <c r="BQ744" s="17">
        <v>0.118411228999694</v>
      </c>
      <c r="BR744" s="17"/>
      <c r="BS744" s="17">
        <v>0.14006068274940001</v>
      </c>
      <c r="BT744" s="17">
        <v>0.14436067364612501</v>
      </c>
      <c r="BU744" s="17">
        <v>9.1527227961738594E-2</v>
      </c>
      <c r="BV744" s="17">
        <v>0.12768784876070199</v>
      </c>
      <c r="BW744" s="17"/>
      <c r="BX744" s="17">
        <v>0.137309750376891</v>
      </c>
      <c r="BY744" s="17">
        <v>0.185896447562133</v>
      </c>
      <c r="BZ744" s="17">
        <v>0.115606499799442</v>
      </c>
      <c r="CA744" s="17"/>
      <c r="CB744" s="17">
        <v>0.13708068240863799</v>
      </c>
      <c r="CC744" s="17">
        <v>0.14261577127042399</v>
      </c>
      <c r="CD744" s="17">
        <v>0.129182849739024</v>
      </c>
      <c r="CE744" s="17">
        <v>0.102138892588071</v>
      </c>
      <c r="CF744" s="17">
        <v>0.119798589830885</v>
      </c>
      <c r="CG744" s="17">
        <v>8.7211550514926406E-2</v>
      </c>
      <c r="CH744" s="17"/>
      <c r="CI744" s="17">
        <v>9.0855440414428904E-2</v>
      </c>
      <c r="CJ744" s="17">
        <v>0.184442749247824</v>
      </c>
      <c r="CK744" s="17">
        <v>6.0095670358309497E-2</v>
      </c>
      <c r="CL744" s="17">
        <v>0.106933059209676</v>
      </c>
    </row>
    <row r="745" spans="2:90" x14ac:dyDescent="0.35"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</row>
    <row r="746" spans="2:90" x14ac:dyDescent="0.35">
      <c r="B746" s="6" t="s">
        <v>425</v>
      </c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</row>
    <row r="747" spans="2:90" x14ac:dyDescent="0.35">
      <c r="B747" s="24" t="s">
        <v>130</v>
      </c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</row>
    <row r="748" spans="2:90" x14ac:dyDescent="0.35">
      <c r="B748" t="s">
        <v>274</v>
      </c>
      <c r="C748" s="17">
        <v>0.46275375355836701</v>
      </c>
      <c r="D748" s="17">
        <v>0.43269993136672902</v>
      </c>
      <c r="E748" s="17">
        <v>0.489093357327548</v>
      </c>
      <c r="F748" s="17"/>
      <c r="G748" s="17">
        <v>0.49896474226510101</v>
      </c>
      <c r="H748" s="17">
        <v>0.49716474936937</v>
      </c>
      <c r="I748" s="17">
        <v>0.52186443197836496</v>
      </c>
      <c r="J748" s="17">
        <v>0.46802069079462399</v>
      </c>
      <c r="K748" s="17">
        <v>0.397388795552435</v>
      </c>
      <c r="L748" s="17">
        <v>0.47620558700853899</v>
      </c>
      <c r="M748" s="17">
        <v>0.50979898106489296</v>
      </c>
      <c r="N748" s="17">
        <v>0.401366130303562</v>
      </c>
      <c r="O748" s="17">
        <v>0.40428503592528697</v>
      </c>
      <c r="P748" s="17"/>
      <c r="Q748" s="17">
        <v>0.43488601980473901</v>
      </c>
      <c r="R748" s="17">
        <v>0.40659199878339802</v>
      </c>
      <c r="S748" s="17">
        <v>0.47761847514293398</v>
      </c>
      <c r="T748" s="17">
        <v>0.46893438970411899</v>
      </c>
      <c r="U748" s="17"/>
      <c r="V748" s="17">
        <v>0.45704870631420902</v>
      </c>
      <c r="W748" s="17">
        <v>0.51763425936853802</v>
      </c>
      <c r="X748" s="17">
        <v>0.49357091835459999</v>
      </c>
      <c r="Y748" s="17">
        <v>0.483176252139499</v>
      </c>
      <c r="Z748" s="17">
        <v>0.45233811046454298</v>
      </c>
      <c r="AA748" s="17">
        <v>0.40195996778614701</v>
      </c>
      <c r="AB748" s="17">
        <v>0.44140660391512498</v>
      </c>
      <c r="AC748" s="17">
        <v>0.45772510484446899</v>
      </c>
      <c r="AD748" s="17">
        <v>0.44163370554049403</v>
      </c>
      <c r="AE748" s="17"/>
      <c r="AF748" s="17">
        <v>0.46525733545444198</v>
      </c>
      <c r="AG748" s="17">
        <v>0.45502883008832401</v>
      </c>
      <c r="AH748" s="17">
        <v>0.48347054369814102</v>
      </c>
      <c r="AI748" s="17">
        <v>0.48353238597230702</v>
      </c>
      <c r="AJ748" s="17">
        <v>0.48413405527120101</v>
      </c>
      <c r="AK748" s="17">
        <v>0.442577921156733</v>
      </c>
      <c r="AL748" s="17"/>
      <c r="AM748" s="17">
        <v>0.39501045070418001</v>
      </c>
      <c r="AN748" s="17">
        <v>0.29454909842671401</v>
      </c>
      <c r="AO748" s="17">
        <v>0.46638475959065501</v>
      </c>
      <c r="AP748" s="17">
        <v>0.41243523783068498</v>
      </c>
      <c r="AQ748" s="17">
        <v>0.43412145115811701</v>
      </c>
      <c r="AR748" s="17">
        <v>0.372799084103342</v>
      </c>
      <c r="AS748" s="17">
        <v>0.43970926328237298</v>
      </c>
      <c r="AT748" s="17">
        <v>0.45680119856894602</v>
      </c>
      <c r="AU748" s="17">
        <v>0.54375856614073803</v>
      </c>
      <c r="AV748" s="17">
        <v>0.48259755706297403</v>
      </c>
      <c r="AW748" s="17">
        <v>0.40608356946513002</v>
      </c>
      <c r="AX748" s="17">
        <v>0.46727352459404597</v>
      </c>
      <c r="AY748" s="17">
        <v>0.46188727726249701</v>
      </c>
      <c r="AZ748" s="17">
        <v>0.57218591584043499</v>
      </c>
      <c r="BA748" s="17">
        <v>0.55161294419132401</v>
      </c>
      <c r="BB748" s="17">
        <v>0.58870181968292301</v>
      </c>
      <c r="BC748" s="17"/>
      <c r="BD748" s="17">
        <v>0.474199105461866</v>
      </c>
      <c r="BE748" s="17">
        <v>0.486828618956473</v>
      </c>
      <c r="BF748" s="17">
        <v>0.44053806366567699</v>
      </c>
      <c r="BG748" s="17"/>
      <c r="BH748" s="17">
        <v>0.48713651028751398</v>
      </c>
      <c r="BI748" s="17">
        <v>0.42967319974016699</v>
      </c>
      <c r="BJ748" s="17">
        <v>0.427553332893991</v>
      </c>
      <c r="BK748" s="17"/>
      <c r="BL748" s="17">
        <v>0.37331417804775202</v>
      </c>
      <c r="BM748" s="17">
        <v>0.49617386681358799</v>
      </c>
      <c r="BN748" s="17">
        <v>0.45287734629700599</v>
      </c>
      <c r="BO748" s="17"/>
      <c r="BP748" s="17">
        <v>0.51779542006253898</v>
      </c>
      <c r="BQ748" s="17">
        <v>0.43723569455247402</v>
      </c>
      <c r="BR748" s="17"/>
      <c r="BS748" s="17">
        <v>0.54471382761352805</v>
      </c>
      <c r="BT748" s="17">
        <v>0.50301419675672898</v>
      </c>
      <c r="BU748" s="17">
        <v>0.41869452648907701</v>
      </c>
      <c r="BV748" s="17">
        <v>0.46433024821406199</v>
      </c>
      <c r="BW748" s="17"/>
      <c r="BX748" s="17">
        <v>0.49008023677843798</v>
      </c>
      <c r="BY748" s="17">
        <v>0.580739223685522</v>
      </c>
      <c r="BZ748" s="17">
        <v>0.45279631454388802</v>
      </c>
      <c r="CA748" s="17"/>
      <c r="CB748" s="17">
        <v>0.62102868301749503</v>
      </c>
      <c r="CC748" s="17">
        <v>0.58602312652630995</v>
      </c>
      <c r="CD748" s="17">
        <v>0.41917209836984498</v>
      </c>
      <c r="CE748" s="17">
        <v>0.505904808243542</v>
      </c>
      <c r="CF748" s="17">
        <v>0.45385564129026601</v>
      </c>
      <c r="CG748" s="17">
        <v>0.14954072058592899</v>
      </c>
      <c r="CH748" s="17"/>
      <c r="CI748" s="17">
        <v>0.34205849893448598</v>
      </c>
      <c r="CJ748" s="17">
        <v>0.637116781070171</v>
      </c>
      <c r="CK748" s="17">
        <v>0.112507160248838</v>
      </c>
      <c r="CL748" s="17">
        <v>0.48022000149354699</v>
      </c>
    </row>
    <row r="749" spans="2:90" x14ac:dyDescent="0.35">
      <c r="B749" t="s">
        <v>275</v>
      </c>
      <c r="C749" s="17">
        <v>0.31243246424823001</v>
      </c>
      <c r="D749" s="17">
        <v>0.31075321357302199</v>
      </c>
      <c r="E749" s="17">
        <v>0.31482376722664002</v>
      </c>
      <c r="F749" s="17"/>
      <c r="G749" s="17">
        <v>0.338851188709686</v>
      </c>
      <c r="H749" s="17">
        <v>0.34271975601482702</v>
      </c>
      <c r="I749" s="17">
        <v>0.25612262671522501</v>
      </c>
      <c r="J749" s="17">
        <v>0.30452633118482503</v>
      </c>
      <c r="K749" s="17">
        <v>0.34001788955893503</v>
      </c>
      <c r="L749" s="17">
        <v>0.30427763357464599</v>
      </c>
      <c r="M749" s="17">
        <v>0.28333694307656399</v>
      </c>
      <c r="N749" s="17">
        <v>0.34112647825513698</v>
      </c>
      <c r="O749" s="17">
        <v>0.30065145202965898</v>
      </c>
      <c r="P749" s="17"/>
      <c r="Q749" s="17">
        <v>0.30412033010921202</v>
      </c>
      <c r="R749" s="17">
        <v>0.36408559585538097</v>
      </c>
      <c r="S749" s="17">
        <v>0.30652285459380502</v>
      </c>
      <c r="T749" s="17">
        <v>0.31326555575517501</v>
      </c>
      <c r="U749" s="17"/>
      <c r="V749" s="17">
        <v>0.28051450714381498</v>
      </c>
      <c r="W749" s="17">
        <v>0.305728126642477</v>
      </c>
      <c r="X749" s="17">
        <v>0.29355370562884903</v>
      </c>
      <c r="Y749" s="17">
        <v>0.298756446603965</v>
      </c>
      <c r="Z749" s="17">
        <v>0.28792281034544098</v>
      </c>
      <c r="AA749" s="17">
        <v>0.32653400907625402</v>
      </c>
      <c r="AB749" s="17">
        <v>0.33825238914670003</v>
      </c>
      <c r="AC749" s="17">
        <v>0.345630049781255</v>
      </c>
      <c r="AD749" s="17">
        <v>0.35832764713955301</v>
      </c>
      <c r="AE749" s="17"/>
      <c r="AF749" s="17">
        <v>0.29800352685100401</v>
      </c>
      <c r="AG749" s="17">
        <v>0.32559088872397701</v>
      </c>
      <c r="AH749" s="17">
        <v>0.35388917372202899</v>
      </c>
      <c r="AI749" s="17">
        <v>0.28211303496885398</v>
      </c>
      <c r="AJ749" s="17">
        <v>0.31234865288687202</v>
      </c>
      <c r="AK749" s="17">
        <v>0.30870514060434601</v>
      </c>
      <c r="AL749" s="17"/>
      <c r="AM749" s="17">
        <v>0.29332086997893497</v>
      </c>
      <c r="AN749" s="17">
        <v>0.34546718765199502</v>
      </c>
      <c r="AO749" s="17">
        <v>0.27456019669078702</v>
      </c>
      <c r="AP749" s="17">
        <v>0.24357588745717601</v>
      </c>
      <c r="AQ749" s="17">
        <v>0.310464542045985</v>
      </c>
      <c r="AR749" s="17">
        <v>0.37687086376114098</v>
      </c>
      <c r="AS749" s="17">
        <v>0.34662185502055798</v>
      </c>
      <c r="AT749" s="17">
        <v>0.32275371543328502</v>
      </c>
      <c r="AU749" s="17">
        <v>0.29300613404232601</v>
      </c>
      <c r="AV749" s="17">
        <v>0.36397626435772401</v>
      </c>
      <c r="AW749" s="17">
        <v>0.367732227912142</v>
      </c>
      <c r="AX749" s="17">
        <v>0.36415165657095</v>
      </c>
      <c r="AY749" s="17">
        <v>0.23846527649813901</v>
      </c>
      <c r="AZ749" s="17">
        <v>0.26119333720576698</v>
      </c>
      <c r="BA749" s="17">
        <v>0.24968437874730701</v>
      </c>
      <c r="BB749" s="17">
        <v>0.24492249291933299</v>
      </c>
      <c r="BC749" s="17"/>
      <c r="BD749" s="17">
        <v>0.30269407700154199</v>
      </c>
      <c r="BE749" s="17">
        <v>0.32460816485334498</v>
      </c>
      <c r="BF749" s="17">
        <v>0.31166973154715699</v>
      </c>
      <c r="BG749" s="17"/>
      <c r="BH749" s="17">
        <v>0.320738379058565</v>
      </c>
      <c r="BI749" s="17">
        <v>0.32867289802685101</v>
      </c>
      <c r="BJ749" s="17">
        <v>0.27512205741581702</v>
      </c>
      <c r="BK749" s="17"/>
      <c r="BL749" s="17">
        <v>0.35759501389050602</v>
      </c>
      <c r="BM749" s="17">
        <v>0.30111539565941398</v>
      </c>
      <c r="BN749" s="17">
        <v>0.28666625995220602</v>
      </c>
      <c r="BO749" s="17"/>
      <c r="BP749" s="17">
        <v>0.261558575450689</v>
      </c>
      <c r="BQ749" s="17">
        <v>0.32768069429403801</v>
      </c>
      <c r="BR749" s="17"/>
      <c r="BS749" s="17">
        <v>0.30436536975635697</v>
      </c>
      <c r="BT749" s="17">
        <v>0.29728276149986599</v>
      </c>
      <c r="BU749" s="17">
        <v>0.31196411370599803</v>
      </c>
      <c r="BV749" s="17">
        <v>0.32067725167068301</v>
      </c>
      <c r="BW749" s="17"/>
      <c r="BX749" s="17">
        <v>0.31879828437833102</v>
      </c>
      <c r="BY749" s="17">
        <v>0.29207090817916498</v>
      </c>
      <c r="BZ749" s="17">
        <v>0.31305303635360698</v>
      </c>
      <c r="CA749" s="17"/>
      <c r="CB749" s="17">
        <v>0.29771114249714897</v>
      </c>
      <c r="CC749" s="17">
        <v>0.29849886520109398</v>
      </c>
      <c r="CD749" s="17">
        <v>0.35992948083631998</v>
      </c>
      <c r="CE749" s="17">
        <v>0.31038040196188299</v>
      </c>
      <c r="CF749" s="17">
        <v>0.34077247610498401</v>
      </c>
      <c r="CG749" s="17">
        <v>0.25551768347139397</v>
      </c>
      <c r="CH749" s="17"/>
      <c r="CI749" s="17">
        <v>0.34609879544756</v>
      </c>
      <c r="CJ749" s="17">
        <v>0.25831304823406998</v>
      </c>
      <c r="CK749" s="17">
        <v>0.30387227875557499</v>
      </c>
      <c r="CL749" s="17">
        <v>0.33907660746142798</v>
      </c>
    </row>
    <row r="750" spans="2:90" x14ac:dyDescent="0.35">
      <c r="B750" t="s">
        <v>114</v>
      </c>
      <c r="C750" s="17">
        <v>0.107587550161111</v>
      </c>
      <c r="D750" s="17">
        <v>0.109290837677672</v>
      </c>
      <c r="E750" s="17">
        <v>0.106686907935441</v>
      </c>
      <c r="F750" s="17"/>
      <c r="G750" s="17">
        <v>8.8469881194765898E-2</v>
      </c>
      <c r="H750" s="17">
        <v>8.5738462003804097E-2</v>
      </c>
      <c r="I750" s="17">
        <v>8.6433892721756694E-2</v>
      </c>
      <c r="J750" s="17">
        <v>0.107623690716269</v>
      </c>
      <c r="K750" s="17">
        <v>0.119939116565103</v>
      </c>
      <c r="L750" s="17">
        <v>9.7292575582801896E-2</v>
      </c>
      <c r="M750" s="17">
        <v>0.11080087270521401</v>
      </c>
      <c r="N750" s="17">
        <v>0.101144422727886</v>
      </c>
      <c r="O750" s="17">
        <v>0.16445251426313101</v>
      </c>
      <c r="P750" s="17"/>
      <c r="Q750" s="17">
        <v>0.137587106918344</v>
      </c>
      <c r="R750" s="17">
        <v>0.104774598666832</v>
      </c>
      <c r="S750" s="17">
        <v>0.10261997316718501</v>
      </c>
      <c r="T750" s="17">
        <v>0.10276454137161301</v>
      </c>
      <c r="U750" s="17"/>
      <c r="V750" s="17">
        <v>0.12105747850354601</v>
      </c>
      <c r="W750" s="17">
        <v>0.104019357821618</v>
      </c>
      <c r="X750" s="17">
        <v>0.11276206276845401</v>
      </c>
      <c r="Y750" s="17">
        <v>8.36011373830534E-2</v>
      </c>
      <c r="Z750" s="17">
        <v>0.13003181223329</v>
      </c>
      <c r="AA750" s="17">
        <v>0.10875894248016101</v>
      </c>
      <c r="AB750" s="17">
        <v>0.10462003490225</v>
      </c>
      <c r="AC750" s="17">
        <v>8.4222905714990706E-2</v>
      </c>
      <c r="AD750" s="17">
        <v>0.103664888904046</v>
      </c>
      <c r="AE750" s="17"/>
      <c r="AF750" s="17">
        <v>0.10544504321782699</v>
      </c>
      <c r="AG750" s="17">
        <v>9.4881803357286104E-2</v>
      </c>
      <c r="AH750" s="17">
        <v>5.2673139746599901E-2</v>
      </c>
      <c r="AI750" s="17">
        <v>0.11125618743004299</v>
      </c>
      <c r="AJ750" s="17">
        <v>0.120230438455216</v>
      </c>
      <c r="AK750" s="17">
        <v>0.122866556586223</v>
      </c>
      <c r="AL750" s="17"/>
      <c r="AM750" s="17">
        <v>0.182614435306135</v>
      </c>
      <c r="AN750" s="17">
        <v>0.17394567168056899</v>
      </c>
      <c r="AO750" s="17">
        <v>0.14426227008324899</v>
      </c>
      <c r="AP750" s="17">
        <v>0.171470872021313</v>
      </c>
      <c r="AQ750" s="17">
        <v>9.2717455665154894E-2</v>
      </c>
      <c r="AR750" s="17">
        <v>9.4708331198224402E-2</v>
      </c>
      <c r="AS750" s="17">
        <v>9.1380524468643906E-2</v>
      </c>
      <c r="AT750" s="17">
        <v>0.13749916555616801</v>
      </c>
      <c r="AU750" s="17">
        <v>8.4178791840549799E-2</v>
      </c>
      <c r="AV750" s="17">
        <v>6.9717058884169195E-2</v>
      </c>
      <c r="AW750" s="17">
        <v>8.4899983631119405E-2</v>
      </c>
      <c r="AX750" s="17">
        <v>4.9482962991503697E-2</v>
      </c>
      <c r="AY750" s="17">
        <v>0.15496487716037399</v>
      </c>
      <c r="AZ750" s="17">
        <v>9.1720870552850206E-2</v>
      </c>
      <c r="BA750" s="17">
        <v>9.6870701319483096E-2</v>
      </c>
      <c r="BB750" s="17">
        <v>8.5207970264046404E-2</v>
      </c>
      <c r="BC750" s="17"/>
      <c r="BD750" s="17">
        <v>0.105915909579427</v>
      </c>
      <c r="BE750" s="17">
        <v>8.8593266317926203E-2</v>
      </c>
      <c r="BF750" s="17">
        <v>0.120794299383734</v>
      </c>
      <c r="BG750" s="17"/>
      <c r="BH750" s="17">
        <v>9.4933643763230893E-2</v>
      </c>
      <c r="BI750" s="17">
        <v>9.5107376809904901E-2</v>
      </c>
      <c r="BJ750" s="17">
        <v>0.14984901565056799</v>
      </c>
      <c r="BK750" s="17"/>
      <c r="BL750" s="17">
        <v>0.113785899807455</v>
      </c>
      <c r="BM750" s="17">
        <v>8.1207763700181304E-2</v>
      </c>
      <c r="BN750" s="17">
        <v>0.14792696772965</v>
      </c>
      <c r="BO750" s="17"/>
      <c r="BP750" s="17">
        <v>0.111529337840059</v>
      </c>
      <c r="BQ750" s="17">
        <v>0.110471580885009</v>
      </c>
      <c r="BR750" s="17"/>
      <c r="BS750" s="17">
        <v>6.7044983675494996E-2</v>
      </c>
      <c r="BT750" s="17">
        <v>7.7206110136606096E-2</v>
      </c>
      <c r="BU750" s="17">
        <v>0.14252140224065299</v>
      </c>
      <c r="BV750" s="17">
        <v>0.10170370084478</v>
      </c>
      <c r="BW750" s="17"/>
      <c r="BX750" s="17">
        <v>9.3449191005731694E-2</v>
      </c>
      <c r="BY750" s="17">
        <v>4.0753640174947703E-2</v>
      </c>
      <c r="BZ750" s="17">
        <v>0.11309518160477899</v>
      </c>
      <c r="CA750" s="17"/>
      <c r="CB750" s="17">
        <v>4.4789388908614503E-2</v>
      </c>
      <c r="CC750" s="17">
        <v>6.0401554880177198E-2</v>
      </c>
      <c r="CD750" s="17">
        <v>0.121458878789878</v>
      </c>
      <c r="CE750" s="17">
        <v>9.0625304407592006E-2</v>
      </c>
      <c r="CF750" s="17">
        <v>9.4097684875520393E-2</v>
      </c>
      <c r="CG750" s="17">
        <v>0.24885946592083399</v>
      </c>
      <c r="CH750" s="17"/>
      <c r="CI750" s="17">
        <v>0.12603324302309801</v>
      </c>
      <c r="CJ750" s="17">
        <v>4.9637066731744103E-2</v>
      </c>
      <c r="CK750" s="17">
        <v>0.343930226952325</v>
      </c>
      <c r="CL750" s="17">
        <v>7.4720466021864704E-2</v>
      </c>
    </row>
    <row r="751" spans="2:90" x14ac:dyDescent="0.35">
      <c r="B751" t="s">
        <v>276</v>
      </c>
      <c r="C751" s="17">
        <v>9.3993949655592698E-2</v>
      </c>
      <c r="D751" s="17">
        <v>0.11328226526754499</v>
      </c>
      <c r="E751" s="17">
        <v>7.6466806410263502E-2</v>
      </c>
      <c r="F751" s="17"/>
      <c r="G751" s="17">
        <v>6.1400218572516402E-2</v>
      </c>
      <c r="H751" s="17">
        <v>5.6884752921708699E-2</v>
      </c>
      <c r="I751" s="17">
        <v>0.110231502237187</v>
      </c>
      <c r="J751" s="17">
        <v>8.1709213469354003E-2</v>
      </c>
      <c r="K751" s="17">
        <v>0.11391655397447099</v>
      </c>
      <c r="L751" s="17">
        <v>9.62543787066239E-2</v>
      </c>
      <c r="M751" s="17">
        <v>8.3935487227362798E-2</v>
      </c>
      <c r="N751" s="17">
        <v>0.13311475509353601</v>
      </c>
      <c r="O751" s="17">
        <v>0.104552436734297</v>
      </c>
      <c r="P751" s="17"/>
      <c r="Q751" s="17">
        <v>0.103971917766557</v>
      </c>
      <c r="R751" s="17">
        <v>9.6640254557788394E-2</v>
      </c>
      <c r="S751" s="17">
        <v>8.1424403152452904E-2</v>
      </c>
      <c r="T751" s="17">
        <v>9.1838235137458701E-2</v>
      </c>
      <c r="U751" s="17"/>
      <c r="V751" s="17">
        <v>0.119446856788436</v>
      </c>
      <c r="W751" s="17">
        <v>5.8997336728188202E-2</v>
      </c>
      <c r="X751" s="17">
        <v>7.3629462318505798E-2</v>
      </c>
      <c r="Y751" s="17">
        <v>0.12500244794020501</v>
      </c>
      <c r="Z751" s="17">
        <v>0.10900188333175</v>
      </c>
      <c r="AA751" s="17">
        <v>0.117410537771529</v>
      </c>
      <c r="AB751" s="17">
        <v>8.8197605011330907E-2</v>
      </c>
      <c r="AC751" s="17">
        <v>8.8976084837199307E-2</v>
      </c>
      <c r="AD751" s="17">
        <v>7.1636605964308903E-2</v>
      </c>
      <c r="AE751" s="17"/>
      <c r="AF751" s="17">
        <v>9.6782680863789994E-2</v>
      </c>
      <c r="AG751" s="17">
        <v>0.11187161426768399</v>
      </c>
      <c r="AH751" s="17">
        <v>8.9687902679154899E-2</v>
      </c>
      <c r="AI751" s="17">
        <v>0.100665717467711</v>
      </c>
      <c r="AJ751" s="17">
        <v>5.9349381397991799E-2</v>
      </c>
      <c r="AK751" s="17">
        <v>0.10395927862748899</v>
      </c>
      <c r="AL751" s="17"/>
      <c r="AM751" s="17">
        <v>0.102132674816808</v>
      </c>
      <c r="AN751" s="17">
        <v>0.14616992427324799</v>
      </c>
      <c r="AO751" s="17">
        <v>9.2572466473183804E-2</v>
      </c>
      <c r="AP751" s="17">
        <v>0.160182792811257</v>
      </c>
      <c r="AQ751" s="17">
        <v>0.125972992538324</v>
      </c>
      <c r="AR751" s="17">
        <v>0.12314533021646799</v>
      </c>
      <c r="AS751" s="17">
        <v>9.9910122718092298E-2</v>
      </c>
      <c r="AT751" s="17">
        <v>6.4614231182093404E-2</v>
      </c>
      <c r="AU751" s="17">
        <v>6.1398764892880403E-2</v>
      </c>
      <c r="AV751" s="17">
        <v>5.8314364740386697E-2</v>
      </c>
      <c r="AW751" s="17">
        <v>0.11150082867970899</v>
      </c>
      <c r="AX751" s="17">
        <v>7.9022587267011404E-2</v>
      </c>
      <c r="AY751" s="17">
        <v>0.113756738445198</v>
      </c>
      <c r="AZ751" s="17">
        <v>7.4899876400947196E-2</v>
      </c>
      <c r="BA751" s="17">
        <v>8.2522258853678296E-2</v>
      </c>
      <c r="BB751" s="17">
        <v>6.7287868734406495E-2</v>
      </c>
      <c r="BC751" s="17"/>
      <c r="BD751" s="17">
        <v>0.100421914329288</v>
      </c>
      <c r="BE751" s="17">
        <v>7.9828220174141706E-2</v>
      </c>
      <c r="BF751" s="17">
        <v>9.5726416678902193E-2</v>
      </c>
      <c r="BG751" s="17"/>
      <c r="BH751" s="17">
        <v>7.6635152937791801E-2</v>
      </c>
      <c r="BI751" s="17">
        <v>0.11773632515940199</v>
      </c>
      <c r="BJ751" s="17">
        <v>0.128133619508705</v>
      </c>
      <c r="BK751" s="17"/>
      <c r="BL751" s="17">
        <v>0.142746476136384</v>
      </c>
      <c r="BM751" s="17">
        <v>0.104658337478909</v>
      </c>
      <c r="BN751" s="17">
        <v>8.7261476518707998E-2</v>
      </c>
      <c r="BO751" s="17"/>
      <c r="BP751" s="17">
        <v>8.3677881286463404E-2</v>
      </c>
      <c r="BQ751" s="17">
        <v>9.9503692882812106E-2</v>
      </c>
      <c r="BR751" s="17"/>
      <c r="BS751" s="17">
        <v>6.3670293839585904E-2</v>
      </c>
      <c r="BT751" s="17">
        <v>9.5939638983169401E-2</v>
      </c>
      <c r="BU751" s="17">
        <v>0.106852968200722</v>
      </c>
      <c r="BV751" s="17">
        <v>9.0412535058689694E-2</v>
      </c>
      <c r="BW751" s="17"/>
      <c r="BX751" s="17">
        <v>7.7679530938150998E-2</v>
      </c>
      <c r="BY751" s="17">
        <v>7.5944192236178196E-2</v>
      </c>
      <c r="BZ751" s="17">
        <v>9.6719357916455001E-2</v>
      </c>
      <c r="CA751" s="17"/>
      <c r="CB751" s="17">
        <v>2.7503130144242001E-2</v>
      </c>
      <c r="CC751" s="17">
        <v>4.8420094410387603E-2</v>
      </c>
      <c r="CD751" s="17">
        <v>6.9573703389411698E-2</v>
      </c>
      <c r="CE751" s="17">
        <v>8.2463046674428997E-2</v>
      </c>
      <c r="CF751" s="17">
        <v>8.2786972126896896E-2</v>
      </c>
      <c r="CG751" s="17">
        <v>0.28621879095458902</v>
      </c>
      <c r="CH751" s="17"/>
      <c r="CI751" s="17">
        <v>0.12935421138171799</v>
      </c>
      <c r="CJ751" s="17">
        <v>3.9074808125131602E-2</v>
      </c>
      <c r="CK751" s="17">
        <v>0.21819885379534501</v>
      </c>
      <c r="CL751" s="17">
        <v>8.5391812973055203E-2</v>
      </c>
    </row>
    <row r="752" spans="2:90" x14ac:dyDescent="0.35">
      <c r="B752" t="s">
        <v>176</v>
      </c>
      <c r="C752" s="17">
        <v>2.3232282376700199E-2</v>
      </c>
      <c r="D752" s="17">
        <v>3.3973752115032202E-2</v>
      </c>
      <c r="E752" s="17">
        <v>1.29291611001081E-2</v>
      </c>
      <c r="F752" s="17"/>
      <c r="G752" s="17">
        <v>1.23139692579306E-2</v>
      </c>
      <c r="H752" s="17">
        <v>1.7492279690289301E-2</v>
      </c>
      <c r="I752" s="17">
        <v>2.5347546347466499E-2</v>
      </c>
      <c r="J752" s="17">
        <v>3.8120073834927798E-2</v>
      </c>
      <c r="K752" s="17">
        <v>2.8737644349055701E-2</v>
      </c>
      <c r="L752" s="17">
        <v>2.5969825127389701E-2</v>
      </c>
      <c r="M752" s="17">
        <v>1.2127715925967E-2</v>
      </c>
      <c r="N752" s="17">
        <v>2.3248213619879499E-2</v>
      </c>
      <c r="O752" s="17">
        <v>2.6058561047625599E-2</v>
      </c>
      <c r="P752" s="17"/>
      <c r="Q752" s="17">
        <v>1.9434625401148601E-2</v>
      </c>
      <c r="R752" s="17">
        <v>2.7907552136600299E-2</v>
      </c>
      <c r="S752" s="17">
        <v>3.1814293943623201E-2</v>
      </c>
      <c r="T752" s="17">
        <v>2.3197278031633999E-2</v>
      </c>
      <c r="U752" s="17"/>
      <c r="V752" s="17">
        <v>2.1932451249993001E-2</v>
      </c>
      <c r="W752" s="17">
        <v>1.3620919439179801E-2</v>
      </c>
      <c r="X752" s="17">
        <v>2.64838509295902E-2</v>
      </c>
      <c r="Y752" s="17">
        <v>9.4637159332770903E-3</v>
      </c>
      <c r="Z752" s="17">
        <v>2.07053836249762E-2</v>
      </c>
      <c r="AA752" s="17">
        <v>4.5336542885908999E-2</v>
      </c>
      <c r="AB752" s="17">
        <v>2.7523367024593699E-2</v>
      </c>
      <c r="AC752" s="17">
        <v>2.34458548220862E-2</v>
      </c>
      <c r="AD752" s="17">
        <v>2.4737152451598399E-2</v>
      </c>
      <c r="AE752" s="17"/>
      <c r="AF752" s="17">
        <v>3.4511413612937303E-2</v>
      </c>
      <c r="AG752" s="17">
        <v>1.26268635627295E-2</v>
      </c>
      <c r="AH752" s="17">
        <v>2.0279240154075801E-2</v>
      </c>
      <c r="AI752" s="17">
        <v>2.2432674161085599E-2</v>
      </c>
      <c r="AJ752" s="17">
        <v>2.3937471988719199E-2</v>
      </c>
      <c r="AK752" s="17">
        <v>2.1891103025209E-2</v>
      </c>
      <c r="AL752" s="17"/>
      <c r="AM752" s="17">
        <v>2.6921569193942299E-2</v>
      </c>
      <c r="AN752" s="17">
        <v>3.9868117967474297E-2</v>
      </c>
      <c r="AO752" s="17">
        <v>2.22203071621251E-2</v>
      </c>
      <c r="AP752" s="17">
        <v>1.23352098795695E-2</v>
      </c>
      <c r="AQ752" s="17">
        <v>3.6723558592418999E-2</v>
      </c>
      <c r="AR752" s="17">
        <v>3.2476390720825601E-2</v>
      </c>
      <c r="AS752" s="17">
        <v>2.2378234510333099E-2</v>
      </c>
      <c r="AT752" s="17">
        <v>1.8331689259507299E-2</v>
      </c>
      <c r="AU752" s="17">
        <v>1.76577430835058E-2</v>
      </c>
      <c r="AV752" s="17">
        <v>2.5394754954745701E-2</v>
      </c>
      <c r="AW752" s="17">
        <v>2.97833903118991E-2</v>
      </c>
      <c r="AX752" s="17">
        <v>4.0069268576489098E-2</v>
      </c>
      <c r="AY752" s="17">
        <v>3.09258306337926E-2</v>
      </c>
      <c r="AZ752" s="17">
        <v>0</v>
      </c>
      <c r="BA752" s="17">
        <v>1.9309716888208501E-2</v>
      </c>
      <c r="BB752" s="17">
        <v>1.38798483992913E-2</v>
      </c>
      <c r="BC752" s="17"/>
      <c r="BD752" s="17">
        <v>1.6768993627877399E-2</v>
      </c>
      <c r="BE752" s="17">
        <v>2.0141729698114501E-2</v>
      </c>
      <c r="BF752" s="17">
        <v>3.1271488724529603E-2</v>
      </c>
      <c r="BG752" s="17"/>
      <c r="BH752" s="17">
        <v>2.0556313952898999E-2</v>
      </c>
      <c r="BI752" s="17">
        <v>2.8810200263675801E-2</v>
      </c>
      <c r="BJ752" s="17">
        <v>1.9341974530918699E-2</v>
      </c>
      <c r="BK752" s="17"/>
      <c r="BL752" s="17">
        <v>1.2558432117903501E-2</v>
      </c>
      <c r="BM752" s="17">
        <v>1.6844636347908001E-2</v>
      </c>
      <c r="BN752" s="17">
        <v>2.5267949502430401E-2</v>
      </c>
      <c r="BO752" s="17"/>
      <c r="BP752" s="17">
        <v>2.5438785360248701E-2</v>
      </c>
      <c r="BQ752" s="17">
        <v>2.5108337385666899E-2</v>
      </c>
      <c r="BR752" s="17"/>
      <c r="BS752" s="17">
        <v>2.0205525115033901E-2</v>
      </c>
      <c r="BT752" s="17">
        <v>2.6557292623629099E-2</v>
      </c>
      <c r="BU752" s="17">
        <v>1.9966989363549799E-2</v>
      </c>
      <c r="BV752" s="17">
        <v>2.2876264211785801E-2</v>
      </c>
      <c r="BW752" s="17"/>
      <c r="BX752" s="17">
        <v>1.99927568993487E-2</v>
      </c>
      <c r="BY752" s="17">
        <v>1.0492035724187301E-2</v>
      </c>
      <c r="BZ752" s="17">
        <v>2.43361095812708E-2</v>
      </c>
      <c r="CA752" s="17"/>
      <c r="CB752" s="17">
        <v>8.9676554324992792E-3</v>
      </c>
      <c r="CC752" s="17">
        <v>6.6563589820315596E-3</v>
      </c>
      <c r="CD752" s="17">
        <v>2.9865838614545202E-2</v>
      </c>
      <c r="CE752" s="17">
        <v>1.06264387125539E-2</v>
      </c>
      <c r="CF752" s="17">
        <v>2.8487225602333601E-2</v>
      </c>
      <c r="CG752" s="17">
        <v>5.9863339067253302E-2</v>
      </c>
      <c r="CH752" s="17"/>
      <c r="CI752" s="17">
        <v>5.6455251213138602E-2</v>
      </c>
      <c r="CJ752" s="17">
        <v>1.5858295838883499E-2</v>
      </c>
      <c r="CK752" s="17">
        <v>2.1491480247916899E-2</v>
      </c>
      <c r="CL752" s="17">
        <v>2.0591112050105099E-2</v>
      </c>
    </row>
    <row r="753" spans="2:90" x14ac:dyDescent="0.35"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</row>
    <row r="754" spans="2:90" x14ac:dyDescent="0.35">
      <c r="B754" s="6" t="s">
        <v>426</v>
      </c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</row>
    <row r="755" spans="2:90" x14ac:dyDescent="0.35">
      <c r="B755" s="24" t="s">
        <v>130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</row>
    <row r="756" spans="2:90" x14ac:dyDescent="0.35">
      <c r="B756" t="s">
        <v>274</v>
      </c>
      <c r="C756" s="17">
        <v>0.29284853577030601</v>
      </c>
      <c r="D756" s="17">
        <v>0.28308348831816799</v>
      </c>
      <c r="E756" s="17">
        <v>0.29926852161678602</v>
      </c>
      <c r="F756" s="17"/>
      <c r="G756" s="17">
        <v>0.25853664446364799</v>
      </c>
      <c r="H756" s="17">
        <v>0.28113307310260799</v>
      </c>
      <c r="I756" s="17">
        <v>0.31210078739798203</v>
      </c>
      <c r="J756" s="17">
        <v>0.30007500853671698</v>
      </c>
      <c r="K756" s="17">
        <v>0.29774105849096899</v>
      </c>
      <c r="L756" s="17">
        <v>0.34007750631011202</v>
      </c>
      <c r="M756" s="17">
        <v>0.346004150421445</v>
      </c>
      <c r="N756" s="17">
        <v>0.25643932812185899</v>
      </c>
      <c r="O756" s="17">
        <v>0.246966751742206</v>
      </c>
      <c r="P756" s="17"/>
      <c r="Q756" s="17">
        <v>0.28984706387176801</v>
      </c>
      <c r="R756" s="17">
        <v>0.28921264109973299</v>
      </c>
      <c r="S756" s="17">
        <v>0.33152580130021903</v>
      </c>
      <c r="T756" s="17">
        <v>0.29216283549396099</v>
      </c>
      <c r="U756" s="17"/>
      <c r="V756" s="17">
        <v>0.32033871279207798</v>
      </c>
      <c r="W756" s="17">
        <v>0.318364724918763</v>
      </c>
      <c r="X756" s="17">
        <v>0.27868354076045798</v>
      </c>
      <c r="Y756" s="17">
        <v>0.325245221912703</v>
      </c>
      <c r="Z756" s="17">
        <v>0.301315774197286</v>
      </c>
      <c r="AA756" s="17">
        <v>0.25174014316328103</v>
      </c>
      <c r="AB756" s="17">
        <v>0.25736651302973801</v>
      </c>
      <c r="AC756" s="17">
        <v>0.24412507198702901</v>
      </c>
      <c r="AD756" s="17">
        <v>0.28468953027202398</v>
      </c>
      <c r="AE756" s="17"/>
      <c r="AF756" s="17">
        <v>0.293748444227451</v>
      </c>
      <c r="AG756" s="17">
        <v>0.28534934072652901</v>
      </c>
      <c r="AH756" s="17">
        <v>0.28076438016920202</v>
      </c>
      <c r="AI756" s="17">
        <v>0.27382337187080402</v>
      </c>
      <c r="AJ756" s="17">
        <v>0.29075528729986999</v>
      </c>
      <c r="AK756" s="17">
        <v>0.304180793197729</v>
      </c>
      <c r="AL756" s="17"/>
      <c r="AM756" s="17">
        <v>0.26006417504373702</v>
      </c>
      <c r="AN756" s="17">
        <v>0.19499816410896501</v>
      </c>
      <c r="AO756" s="17">
        <v>0.31520685867021597</v>
      </c>
      <c r="AP756" s="17">
        <v>0.29950250104216802</v>
      </c>
      <c r="AQ756" s="17">
        <v>0.23533914213784299</v>
      </c>
      <c r="AR756" s="17">
        <v>0.19214802229309899</v>
      </c>
      <c r="AS756" s="17">
        <v>0.26338546713011401</v>
      </c>
      <c r="AT756" s="17">
        <v>0.31840943092717</v>
      </c>
      <c r="AU756" s="17">
        <v>0.321514323910292</v>
      </c>
      <c r="AV756" s="17">
        <v>0.41533747800017101</v>
      </c>
      <c r="AW756" s="17">
        <v>0.28026558129645202</v>
      </c>
      <c r="AX756" s="17">
        <v>0.25890616278390099</v>
      </c>
      <c r="AY756" s="17">
        <v>0.24733317767343399</v>
      </c>
      <c r="AZ756" s="17">
        <v>0.29364833978011401</v>
      </c>
      <c r="BA756" s="17">
        <v>0.281346162914477</v>
      </c>
      <c r="BB756" s="17">
        <v>0.47161742580779797</v>
      </c>
      <c r="BC756" s="17"/>
      <c r="BD756" s="17">
        <v>0.32061705182377498</v>
      </c>
      <c r="BE756" s="17">
        <v>0.27992259841731698</v>
      </c>
      <c r="BF756" s="17">
        <v>0.28143086613643298</v>
      </c>
      <c r="BG756" s="17"/>
      <c r="BH756" s="17">
        <v>0.28866098212822699</v>
      </c>
      <c r="BI756" s="17">
        <v>0.34293465334381201</v>
      </c>
      <c r="BJ756" s="17">
        <v>0.314276113726141</v>
      </c>
      <c r="BK756" s="17"/>
      <c r="BL756" s="17">
        <v>0.26907513517944898</v>
      </c>
      <c r="BM756" s="17">
        <v>0.344458229693685</v>
      </c>
      <c r="BN756" s="17">
        <v>0.29872222009800897</v>
      </c>
      <c r="BO756" s="17"/>
      <c r="BP756" s="17">
        <v>0.31865925518529298</v>
      </c>
      <c r="BQ756" s="17">
        <v>0.27439628859861898</v>
      </c>
      <c r="BR756" s="17"/>
      <c r="BS756" s="17">
        <v>0.38969553236884502</v>
      </c>
      <c r="BT756" s="17">
        <v>0.31953838299485299</v>
      </c>
      <c r="BU756" s="17">
        <v>0.24792830889489201</v>
      </c>
      <c r="BV756" s="17">
        <v>0.29396057653893898</v>
      </c>
      <c r="BW756" s="17"/>
      <c r="BX756" s="17">
        <v>0.30911528052088499</v>
      </c>
      <c r="BY756" s="17">
        <v>0.344815542088662</v>
      </c>
      <c r="BZ756" s="17">
        <v>0.28804362447346699</v>
      </c>
      <c r="CA756" s="17"/>
      <c r="CB756" s="17">
        <v>0.39413404754251702</v>
      </c>
      <c r="CC756" s="17">
        <v>0.38202119436552401</v>
      </c>
      <c r="CD756" s="17">
        <v>0.20685099786497299</v>
      </c>
      <c r="CE756" s="17">
        <v>0.32680765590496602</v>
      </c>
      <c r="CF756" s="17">
        <v>0.35697562282622702</v>
      </c>
      <c r="CG756" s="17">
        <v>0.100574984985861</v>
      </c>
      <c r="CH756" s="17"/>
      <c r="CI756" s="17">
        <v>0.21822778131725101</v>
      </c>
      <c r="CJ756" s="17">
        <v>0.40739939293177801</v>
      </c>
      <c r="CK756" s="17">
        <v>9.1642375939832696E-2</v>
      </c>
      <c r="CL756" s="17">
        <v>0.295584294337011</v>
      </c>
    </row>
    <row r="757" spans="2:90" x14ac:dyDescent="0.35">
      <c r="B757" t="s">
        <v>275</v>
      </c>
      <c r="C757" s="17">
        <v>0.39489274193874502</v>
      </c>
      <c r="D757" s="17">
        <v>0.356698357947277</v>
      </c>
      <c r="E757" s="17">
        <v>0.43350808944140801</v>
      </c>
      <c r="F757" s="17"/>
      <c r="G757" s="17">
        <v>0.42694484680688999</v>
      </c>
      <c r="H757" s="17">
        <v>0.41583327359048899</v>
      </c>
      <c r="I757" s="17">
        <v>0.40440190410108601</v>
      </c>
      <c r="J757" s="17">
        <v>0.37667783390096998</v>
      </c>
      <c r="K757" s="17">
        <v>0.42110296961543497</v>
      </c>
      <c r="L757" s="17">
        <v>0.40239900100984</v>
      </c>
      <c r="M757" s="17">
        <v>0.35461813193903402</v>
      </c>
      <c r="N757" s="17">
        <v>0.39501507691531501</v>
      </c>
      <c r="O757" s="17">
        <v>0.36342845533382201</v>
      </c>
      <c r="P757" s="17"/>
      <c r="Q757" s="17">
        <v>0.39141433818438298</v>
      </c>
      <c r="R757" s="17">
        <v>0.38978461100227701</v>
      </c>
      <c r="S757" s="17">
        <v>0.38014288890481801</v>
      </c>
      <c r="T757" s="17">
        <v>0.39771195026478301</v>
      </c>
      <c r="U757" s="17"/>
      <c r="V757" s="17">
        <v>0.35953132931750398</v>
      </c>
      <c r="W757" s="17">
        <v>0.41471508790822198</v>
      </c>
      <c r="X757" s="17">
        <v>0.45691941617148102</v>
      </c>
      <c r="Y757" s="17">
        <v>0.418014158020861</v>
      </c>
      <c r="Z757" s="17">
        <v>0.340494476010198</v>
      </c>
      <c r="AA757" s="17">
        <v>0.42754904290403201</v>
      </c>
      <c r="AB757" s="17">
        <v>0.40100137714878398</v>
      </c>
      <c r="AC757" s="17">
        <v>0.416808649808807</v>
      </c>
      <c r="AD757" s="17">
        <v>0.35074439818498099</v>
      </c>
      <c r="AE757" s="17"/>
      <c r="AF757" s="17">
        <v>0.39608983744295601</v>
      </c>
      <c r="AG757" s="17">
        <v>0.36650176779496002</v>
      </c>
      <c r="AH757" s="17">
        <v>0.46055859376205599</v>
      </c>
      <c r="AI757" s="17">
        <v>0.36697474581346201</v>
      </c>
      <c r="AJ757" s="17">
        <v>0.395680899453002</v>
      </c>
      <c r="AK757" s="17">
        <v>0.394344051999095</v>
      </c>
      <c r="AL757" s="17"/>
      <c r="AM757" s="17">
        <v>0.29390347999315197</v>
      </c>
      <c r="AN757" s="17">
        <v>0.432709597007569</v>
      </c>
      <c r="AO757" s="17">
        <v>0.38302807347686102</v>
      </c>
      <c r="AP757" s="17">
        <v>0.31374560616670499</v>
      </c>
      <c r="AQ757" s="17">
        <v>0.421067175229345</v>
      </c>
      <c r="AR757" s="17">
        <v>0.44665692418442599</v>
      </c>
      <c r="AS757" s="17">
        <v>0.39898718153767498</v>
      </c>
      <c r="AT757" s="17">
        <v>0.342711530528094</v>
      </c>
      <c r="AU757" s="17">
        <v>0.410086655028504</v>
      </c>
      <c r="AV757" s="17">
        <v>0.38028389284456499</v>
      </c>
      <c r="AW757" s="17">
        <v>0.40530641190842098</v>
      </c>
      <c r="AX757" s="17">
        <v>0.443089463409295</v>
      </c>
      <c r="AY757" s="17">
        <v>0.37587894956269402</v>
      </c>
      <c r="AZ757" s="17">
        <v>0.39397903721672001</v>
      </c>
      <c r="BA757" s="17">
        <v>0.484371417199711</v>
      </c>
      <c r="BB757" s="17">
        <v>0.33247716463966198</v>
      </c>
      <c r="BC757" s="17"/>
      <c r="BD757" s="17">
        <v>0.38801344748606098</v>
      </c>
      <c r="BE757" s="17">
        <v>0.41898240693328698</v>
      </c>
      <c r="BF757" s="17">
        <v>0.38632951254529801</v>
      </c>
      <c r="BG757" s="17"/>
      <c r="BH757" s="17">
        <v>0.41980354825329103</v>
      </c>
      <c r="BI757" s="17">
        <v>0.34282619176601697</v>
      </c>
      <c r="BJ757" s="17">
        <v>0.342391547648635</v>
      </c>
      <c r="BK757" s="17"/>
      <c r="BL757" s="17">
        <v>0.36731449273976102</v>
      </c>
      <c r="BM757" s="17">
        <v>0.36556431681177998</v>
      </c>
      <c r="BN757" s="17">
        <v>0.34196901457308099</v>
      </c>
      <c r="BO757" s="17"/>
      <c r="BP757" s="17">
        <v>0.38118763645528397</v>
      </c>
      <c r="BQ757" s="17">
        <v>0.39047636964473198</v>
      </c>
      <c r="BR757" s="17"/>
      <c r="BS757" s="17">
        <v>0.40079923875258799</v>
      </c>
      <c r="BT757" s="17">
        <v>0.419733489808021</v>
      </c>
      <c r="BU757" s="17">
        <v>0.40268960177662999</v>
      </c>
      <c r="BV757" s="17">
        <v>0.38763998394546301</v>
      </c>
      <c r="BW757" s="17"/>
      <c r="BX757" s="17">
        <v>0.39721084759809799</v>
      </c>
      <c r="BY757" s="17">
        <v>0.47539600180018998</v>
      </c>
      <c r="BZ757" s="17">
        <v>0.38971613910493202</v>
      </c>
      <c r="CA757" s="17"/>
      <c r="CB757" s="17">
        <v>0.44436751677930098</v>
      </c>
      <c r="CC757" s="17">
        <v>0.38494216147774302</v>
      </c>
      <c r="CD757" s="17">
        <v>0.43006079624497701</v>
      </c>
      <c r="CE757" s="17">
        <v>0.41314117775158499</v>
      </c>
      <c r="CF757" s="17">
        <v>0.36628081412311497</v>
      </c>
      <c r="CG757" s="17">
        <v>0.29845378709505299</v>
      </c>
      <c r="CH757" s="17"/>
      <c r="CI757" s="17">
        <v>0.45805549450094701</v>
      </c>
      <c r="CJ757" s="17">
        <v>0.36700295149145001</v>
      </c>
      <c r="CK757" s="17">
        <v>0.26885218724940502</v>
      </c>
      <c r="CL757" s="17">
        <v>0.43071916528186599</v>
      </c>
    </row>
    <row r="758" spans="2:90" x14ac:dyDescent="0.35">
      <c r="B758" t="s">
        <v>114</v>
      </c>
      <c r="C758" s="17">
        <v>0.14781810342173801</v>
      </c>
      <c r="D758" s="17">
        <v>0.16323488010913001</v>
      </c>
      <c r="E758" s="17">
        <v>0.133960555543956</v>
      </c>
      <c r="F758" s="17"/>
      <c r="G758" s="17">
        <v>0.155367174105499</v>
      </c>
      <c r="H758" s="17">
        <v>0.182930466533408</v>
      </c>
      <c r="I758" s="17">
        <v>0.120731180007437</v>
      </c>
      <c r="J758" s="17">
        <v>0.13985153246998</v>
      </c>
      <c r="K758" s="17">
        <v>0.134733654648798</v>
      </c>
      <c r="L758" s="17">
        <v>0.119094525851105</v>
      </c>
      <c r="M758" s="17">
        <v>0.13861057950690001</v>
      </c>
      <c r="N758" s="17">
        <v>0.144138453301837</v>
      </c>
      <c r="O758" s="17">
        <v>0.191419268820957</v>
      </c>
      <c r="P758" s="17"/>
      <c r="Q758" s="17">
        <v>0.14800081813549201</v>
      </c>
      <c r="R758" s="17">
        <v>0.198042434112982</v>
      </c>
      <c r="S758" s="17">
        <v>0.124812584828249</v>
      </c>
      <c r="T758" s="17">
        <v>0.14578508247722</v>
      </c>
      <c r="U758" s="17"/>
      <c r="V758" s="17">
        <v>0.176803804763003</v>
      </c>
      <c r="W758" s="17">
        <v>0.10124306422299099</v>
      </c>
      <c r="X758" s="17">
        <v>0.14177344200730599</v>
      </c>
      <c r="Y758" s="17">
        <v>0.116629867644596</v>
      </c>
      <c r="Z758" s="17">
        <v>0.17299380720385399</v>
      </c>
      <c r="AA758" s="17">
        <v>0.13313202509980601</v>
      </c>
      <c r="AB758" s="17">
        <v>0.15956085292141001</v>
      </c>
      <c r="AC758" s="17">
        <v>0.171351055552181</v>
      </c>
      <c r="AD758" s="17">
        <v>0.173625037453155</v>
      </c>
      <c r="AE758" s="17"/>
      <c r="AF758" s="17">
        <v>0.13025495955716199</v>
      </c>
      <c r="AG758" s="17">
        <v>0.130274001596348</v>
      </c>
      <c r="AH758" s="17">
        <v>0.112570447547111</v>
      </c>
      <c r="AI758" s="17">
        <v>0.20815368385067201</v>
      </c>
      <c r="AJ758" s="17">
        <v>0.17423924443694</v>
      </c>
      <c r="AK758" s="17">
        <v>0.15474061100729999</v>
      </c>
      <c r="AL758" s="17"/>
      <c r="AM758" s="17">
        <v>0.21808908907393201</v>
      </c>
      <c r="AN758" s="17">
        <v>0.17568409250209399</v>
      </c>
      <c r="AO758" s="17">
        <v>0.14208587670664199</v>
      </c>
      <c r="AP758" s="17">
        <v>0.16686733460216299</v>
      </c>
      <c r="AQ758" s="17">
        <v>0.16503413784502699</v>
      </c>
      <c r="AR758" s="17">
        <v>0.149643255168699</v>
      </c>
      <c r="AS758" s="17">
        <v>0.109915019626435</v>
      </c>
      <c r="AT758" s="17">
        <v>0.151033855840256</v>
      </c>
      <c r="AU758" s="17">
        <v>0.120242663898753</v>
      </c>
      <c r="AV758" s="17">
        <v>7.1675247717501597E-2</v>
      </c>
      <c r="AW758" s="17">
        <v>0.13318860712042399</v>
      </c>
      <c r="AX758" s="17">
        <v>0.108755552812505</v>
      </c>
      <c r="AY758" s="17">
        <v>0.18879935404595399</v>
      </c>
      <c r="AZ758" s="17">
        <v>0.18349073289773499</v>
      </c>
      <c r="BA758" s="17">
        <v>0.13727051367311199</v>
      </c>
      <c r="BB758" s="17">
        <v>0.14561003094493</v>
      </c>
      <c r="BC758" s="17"/>
      <c r="BD758" s="17">
        <v>0.133538931992985</v>
      </c>
      <c r="BE758" s="17">
        <v>0.14615110309004201</v>
      </c>
      <c r="BF758" s="17">
        <v>0.15703520516153499</v>
      </c>
      <c r="BG758" s="17"/>
      <c r="BH758" s="17">
        <v>0.13890747243721999</v>
      </c>
      <c r="BI758" s="17">
        <v>0.139810281710703</v>
      </c>
      <c r="BJ758" s="17">
        <v>0.160674716850919</v>
      </c>
      <c r="BK758" s="17"/>
      <c r="BL758" s="17">
        <v>0.142322409400336</v>
      </c>
      <c r="BM758" s="17">
        <v>0.124842638649055</v>
      </c>
      <c r="BN758" s="17">
        <v>0.15013286724106001</v>
      </c>
      <c r="BO758" s="17"/>
      <c r="BP758" s="17">
        <v>0.150448809373734</v>
      </c>
      <c r="BQ758" s="17">
        <v>0.15332644676394699</v>
      </c>
      <c r="BR758" s="17"/>
      <c r="BS758" s="17">
        <v>7.56605720635639E-2</v>
      </c>
      <c r="BT758" s="17">
        <v>0.116490696544416</v>
      </c>
      <c r="BU758" s="17">
        <v>0.17231699743590501</v>
      </c>
      <c r="BV758" s="17">
        <v>0.14894728248898401</v>
      </c>
      <c r="BW758" s="17"/>
      <c r="BX758" s="17">
        <v>0.12733571948324399</v>
      </c>
      <c r="BY758" s="17">
        <v>6.74982994963544E-2</v>
      </c>
      <c r="BZ758" s="17">
        <v>0.15478294038708201</v>
      </c>
      <c r="CA758" s="17"/>
      <c r="CB758" s="17">
        <v>7.8668140727583893E-2</v>
      </c>
      <c r="CC758" s="17">
        <v>0.127890978279255</v>
      </c>
      <c r="CD758" s="17">
        <v>0.18286186215591599</v>
      </c>
      <c r="CE758" s="17">
        <v>0.14230287971525801</v>
      </c>
      <c r="CF758" s="17">
        <v>0.118398349271544</v>
      </c>
      <c r="CG758" s="17">
        <v>0.23421520657410899</v>
      </c>
      <c r="CH758" s="17"/>
      <c r="CI758" s="17">
        <v>0.133613554019159</v>
      </c>
      <c r="CJ758" s="17">
        <v>9.4555677094102494E-2</v>
      </c>
      <c r="CK758" s="17">
        <v>0.35342734986134899</v>
      </c>
      <c r="CL758" s="17">
        <v>0.12769143912699699</v>
      </c>
    </row>
    <row r="759" spans="2:90" x14ac:dyDescent="0.35">
      <c r="B759" t="s">
        <v>276</v>
      </c>
      <c r="C759" s="17">
        <v>0.129259458152444</v>
      </c>
      <c r="D759" s="17">
        <v>0.145844053219293</v>
      </c>
      <c r="E759" s="17">
        <v>0.113376088462012</v>
      </c>
      <c r="F759" s="17"/>
      <c r="G759" s="17">
        <v>0.114551244023745</v>
      </c>
      <c r="H759" s="17">
        <v>8.9673492814257599E-2</v>
      </c>
      <c r="I759" s="17">
        <v>0.12415125002911</v>
      </c>
      <c r="J759" s="17">
        <v>0.150222927796474</v>
      </c>
      <c r="K759" s="17">
        <v>0.13230095631800501</v>
      </c>
      <c r="L759" s="17">
        <v>0.10526721106506499</v>
      </c>
      <c r="M759" s="17">
        <v>0.13282392271562299</v>
      </c>
      <c r="N759" s="17">
        <v>0.163992964469728</v>
      </c>
      <c r="O759" s="17">
        <v>0.145846647003332</v>
      </c>
      <c r="P759" s="17"/>
      <c r="Q759" s="17">
        <v>0.13714820025972899</v>
      </c>
      <c r="R759" s="17">
        <v>0.100374467340155</v>
      </c>
      <c r="S759" s="17">
        <v>0.13198895268545</v>
      </c>
      <c r="T759" s="17">
        <v>0.12767130638669499</v>
      </c>
      <c r="U759" s="17"/>
      <c r="V759" s="17">
        <v>0.11811703296947899</v>
      </c>
      <c r="W759" s="17">
        <v>0.146576656712124</v>
      </c>
      <c r="X759" s="17">
        <v>9.69156203777881E-2</v>
      </c>
      <c r="Y759" s="17">
        <v>0.117968003725811</v>
      </c>
      <c r="Z759" s="17">
        <v>0.13328097976536701</v>
      </c>
      <c r="AA759" s="17">
        <v>0.13142425074286501</v>
      </c>
      <c r="AB759" s="17">
        <v>0.14569325254284399</v>
      </c>
      <c r="AC759" s="17">
        <v>0.13268803328297399</v>
      </c>
      <c r="AD759" s="17">
        <v>0.137081109325873</v>
      </c>
      <c r="AE759" s="17"/>
      <c r="AF759" s="17">
        <v>0.13372075981536599</v>
      </c>
      <c r="AG759" s="17">
        <v>0.18413262877374301</v>
      </c>
      <c r="AH759" s="17">
        <v>0.11298357325122001</v>
      </c>
      <c r="AI759" s="17">
        <v>8.7888779267343606E-2</v>
      </c>
      <c r="AJ759" s="17">
        <v>0.111727342674976</v>
      </c>
      <c r="AK759" s="17">
        <v>0.11691328067028101</v>
      </c>
      <c r="AL759" s="17"/>
      <c r="AM759" s="17">
        <v>0.155899815801746</v>
      </c>
      <c r="AN759" s="17">
        <v>0.13126203835558201</v>
      </c>
      <c r="AO759" s="17">
        <v>0.116171297415318</v>
      </c>
      <c r="AP759" s="17">
        <v>0.18961735708441901</v>
      </c>
      <c r="AQ759" s="17">
        <v>0.133687399535866</v>
      </c>
      <c r="AR759" s="17">
        <v>0.16330722013992199</v>
      </c>
      <c r="AS759" s="17">
        <v>0.170471580092449</v>
      </c>
      <c r="AT759" s="17">
        <v>0.172969624087222</v>
      </c>
      <c r="AU759" s="17">
        <v>0.118716925315675</v>
      </c>
      <c r="AV759" s="17">
        <v>0.115995961970794</v>
      </c>
      <c r="AW759" s="17">
        <v>0.15040809968359001</v>
      </c>
      <c r="AX759" s="17">
        <v>0.16789172217287501</v>
      </c>
      <c r="AY759" s="17">
        <v>0.18551658642872701</v>
      </c>
      <c r="AZ759" s="17">
        <v>0.12077551479764601</v>
      </c>
      <c r="BA759" s="17">
        <v>7.7702189324491702E-2</v>
      </c>
      <c r="BB759" s="17">
        <v>3.1457752241619397E-2</v>
      </c>
      <c r="BC759" s="17"/>
      <c r="BD759" s="17">
        <v>0.13002936492359199</v>
      </c>
      <c r="BE759" s="17">
        <v>0.123847173961649</v>
      </c>
      <c r="BF759" s="17">
        <v>0.13248102068308301</v>
      </c>
      <c r="BG759" s="17"/>
      <c r="BH759" s="17">
        <v>0.119180373723467</v>
      </c>
      <c r="BI759" s="17">
        <v>0.14412733365598299</v>
      </c>
      <c r="BJ759" s="17">
        <v>0.14869378432244901</v>
      </c>
      <c r="BK759" s="17"/>
      <c r="BL759" s="17">
        <v>0.184417591604324</v>
      </c>
      <c r="BM759" s="17">
        <v>0.12425514575017201</v>
      </c>
      <c r="BN759" s="17">
        <v>0.178479134814719</v>
      </c>
      <c r="BO759" s="17"/>
      <c r="BP759" s="17">
        <v>0.123838654756804</v>
      </c>
      <c r="BQ759" s="17">
        <v>0.14005671435924899</v>
      </c>
      <c r="BR759" s="17"/>
      <c r="BS759" s="17">
        <v>0.11707899759439</v>
      </c>
      <c r="BT759" s="17">
        <v>0.108720651706876</v>
      </c>
      <c r="BU759" s="17">
        <v>0.139660966432227</v>
      </c>
      <c r="BV759" s="17">
        <v>0.13267454461335201</v>
      </c>
      <c r="BW759" s="17"/>
      <c r="BX759" s="17">
        <v>0.13325662828607501</v>
      </c>
      <c r="BY759" s="17">
        <v>8.9347817147196806E-2</v>
      </c>
      <c r="BZ759" s="17">
        <v>0.13131604793343801</v>
      </c>
      <c r="CA759" s="17"/>
      <c r="CB759" s="17">
        <v>6.5941192711138699E-2</v>
      </c>
      <c r="CC759" s="17">
        <v>8.7779067018960294E-2</v>
      </c>
      <c r="CD759" s="17">
        <v>0.136986490806181</v>
      </c>
      <c r="CE759" s="17">
        <v>9.51263296815755E-2</v>
      </c>
      <c r="CF759" s="17">
        <v>0.11368979781051999</v>
      </c>
      <c r="CG759" s="17">
        <v>0.29426255199748202</v>
      </c>
      <c r="CH759" s="17"/>
      <c r="CI759" s="17">
        <v>0.14150486221037101</v>
      </c>
      <c r="CJ759" s="17">
        <v>0.10487655623124501</v>
      </c>
      <c r="CK759" s="17">
        <v>0.23615358189597399</v>
      </c>
      <c r="CL759" s="17">
        <v>0.11244096147544901</v>
      </c>
    </row>
    <row r="760" spans="2:90" x14ac:dyDescent="0.35">
      <c r="B760" t="s">
        <v>176</v>
      </c>
      <c r="C760" s="17">
        <v>3.51811607167671E-2</v>
      </c>
      <c r="D760" s="17">
        <v>5.1139220406132301E-2</v>
      </c>
      <c r="E760" s="17">
        <v>1.98867449358382E-2</v>
      </c>
      <c r="F760" s="17"/>
      <c r="G760" s="17">
        <v>4.4600090600217697E-2</v>
      </c>
      <c r="H760" s="17">
        <v>3.0429693959237801E-2</v>
      </c>
      <c r="I760" s="17">
        <v>3.8614878464384897E-2</v>
      </c>
      <c r="J760" s="17">
        <v>3.31726972958587E-2</v>
      </c>
      <c r="K760" s="17">
        <v>1.4121360926794099E-2</v>
      </c>
      <c r="L760" s="17">
        <v>3.3161755763878399E-2</v>
      </c>
      <c r="M760" s="17">
        <v>2.79432154169976E-2</v>
      </c>
      <c r="N760" s="17">
        <v>4.0414177191261003E-2</v>
      </c>
      <c r="O760" s="17">
        <v>5.2338877099683198E-2</v>
      </c>
      <c r="P760" s="17"/>
      <c r="Q760" s="17">
        <v>3.3589579548627499E-2</v>
      </c>
      <c r="R760" s="17">
        <v>2.25858464448516E-2</v>
      </c>
      <c r="S760" s="17">
        <v>3.1529772281263101E-2</v>
      </c>
      <c r="T760" s="17">
        <v>3.6668825377341098E-2</v>
      </c>
      <c r="U760" s="17"/>
      <c r="V760" s="17">
        <v>2.5209120157935999E-2</v>
      </c>
      <c r="W760" s="17">
        <v>1.9100466237898999E-2</v>
      </c>
      <c r="X760" s="17">
        <v>2.57079806829668E-2</v>
      </c>
      <c r="Y760" s="17">
        <v>2.21427486960293E-2</v>
      </c>
      <c r="Z760" s="17">
        <v>5.1914962823295698E-2</v>
      </c>
      <c r="AA760" s="17">
        <v>5.6154538090016901E-2</v>
      </c>
      <c r="AB760" s="17">
        <v>3.6378004357223798E-2</v>
      </c>
      <c r="AC760" s="17">
        <v>3.5027189369008602E-2</v>
      </c>
      <c r="AD760" s="17">
        <v>5.38599247639674E-2</v>
      </c>
      <c r="AE760" s="17"/>
      <c r="AF760" s="17">
        <v>4.6185998957065003E-2</v>
      </c>
      <c r="AG760" s="17">
        <v>3.3742261108419797E-2</v>
      </c>
      <c r="AH760" s="17">
        <v>3.3123005270411399E-2</v>
      </c>
      <c r="AI760" s="17">
        <v>6.3159419197718197E-2</v>
      </c>
      <c r="AJ760" s="17">
        <v>2.7597226135213E-2</v>
      </c>
      <c r="AK760" s="17">
        <v>2.9821263125594601E-2</v>
      </c>
      <c r="AL760" s="17"/>
      <c r="AM760" s="17">
        <v>7.2043440087433797E-2</v>
      </c>
      <c r="AN760" s="17">
        <v>6.53461080257903E-2</v>
      </c>
      <c r="AO760" s="17">
        <v>4.3507893730964198E-2</v>
      </c>
      <c r="AP760" s="17">
        <v>3.0267201104544401E-2</v>
      </c>
      <c r="AQ760" s="17">
        <v>4.48721452519198E-2</v>
      </c>
      <c r="AR760" s="17">
        <v>4.8244578213853702E-2</v>
      </c>
      <c r="AS760" s="17">
        <v>5.7240751613327701E-2</v>
      </c>
      <c r="AT760" s="17">
        <v>1.4875558617258901E-2</v>
      </c>
      <c r="AU760" s="17">
        <v>2.9439431846775801E-2</v>
      </c>
      <c r="AV760" s="17">
        <v>1.6707419466967698E-2</v>
      </c>
      <c r="AW760" s="17">
        <v>3.08312999911129E-2</v>
      </c>
      <c r="AX760" s="17">
        <v>2.13570988214235E-2</v>
      </c>
      <c r="AY760" s="17">
        <v>2.4719322891913302E-3</v>
      </c>
      <c r="AZ760" s="17">
        <v>8.1063753077849996E-3</v>
      </c>
      <c r="BA760" s="17">
        <v>1.9309716888208501E-2</v>
      </c>
      <c r="BB760" s="17">
        <v>1.8837626365990501E-2</v>
      </c>
      <c r="BC760" s="17"/>
      <c r="BD760" s="17">
        <v>2.7801203773587801E-2</v>
      </c>
      <c r="BE760" s="17">
        <v>3.1096717597704601E-2</v>
      </c>
      <c r="BF760" s="17">
        <v>4.2723395473650401E-2</v>
      </c>
      <c r="BG760" s="17"/>
      <c r="BH760" s="17">
        <v>3.3447623457794999E-2</v>
      </c>
      <c r="BI760" s="17">
        <v>3.0301539523484099E-2</v>
      </c>
      <c r="BJ760" s="17">
        <v>3.3963837451856001E-2</v>
      </c>
      <c r="BK760" s="17"/>
      <c r="BL760" s="17">
        <v>3.6870371076130601E-2</v>
      </c>
      <c r="BM760" s="17">
        <v>4.0879669095308199E-2</v>
      </c>
      <c r="BN760" s="17">
        <v>3.0696763273131301E-2</v>
      </c>
      <c r="BO760" s="17"/>
      <c r="BP760" s="17">
        <v>2.5865644228884599E-2</v>
      </c>
      <c r="BQ760" s="17">
        <v>4.17441806334529E-2</v>
      </c>
      <c r="BR760" s="17"/>
      <c r="BS760" s="17">
        <v>1.6765659220613099E-2</v>
      </c>
      <c r="BT760" s="17">
        <v>3.5516778945835097E-2</v>
      </c>
      <c r="BU760" s="17">
        <v>3.7404125460346098E-2</v>
      </c>
      <c r="BV760" s="17">
        <v>3.67776124132616E-2</v>
      </c>
      <c r="BW760" s="17"/>
      <c r="BX760" s="17">
        <v>3.30815241116987E-2</v>
      </c>
      <c r="BY760" s="17">
        <v>2.2942339467596998E-2</v>
      </c>
      <c r="BZ760" s="17">
        <v>3.6141248101080797E-2</v>
      </c>
      <c r="CA760" s="17"/>
      <c r="CB760" s="17">
        <v>1.6889102239460101E-2</v>
      </c>
      <c r="CC760" s="17">
        <v>1.7366598858517601E-2</v>
      </c>
      <c r="CD760" s="17">
        <v>4.3239852927952099E-2</v>
      </c>
      <c r="CE760" s="17">
        <v>2.2621956946615999E-2</v>
      </c>
      <c r="CF760" s="17">
        <v>4.46554159685945E-2</v>
      </c>
      <c r="CG760" s="17">
        <v>7.2493469347494302E-2</v>
      </c>
      <c r="CH760" s="17"/>
      <c r="CI760" s="17">
        <v>4.85983079522712E-2</v>
      </c>
      <c r="CJ760" s="17">
        <v>2.6165422251423799E-2</v>
      </c>
      <c r="CK760" s="17">
        <v>4.9924505053439101E-2</v>
      </c>
      <c r="CL760" s="17">
        <v>3.3564139778676998E-2</v>
      </c>
    </row>
    <row r="761" spans="2:90" x14ac:dyDescent="0.35"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</row>
    <row r="762" spans="2:90" x14ac:dyDescent="0.35">
      <c r="B762" s="6" t="s">
        <v>427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</row>
    <row r="763" spans="2:90" x14ac:dyDescent="0.35">
      <c r="B763" s="24" t="s">
        <v>130</v>
      </c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</row>
    <row r="764" spans="2:90" x14ac:dyDescent="0.35">
      <c r="B764" t="s">
        <v>274</v>
      </c>
      <c r="C764" s="17">
        <v>2.9161604412347698E-2</v>
      </c>
      <c r="D764" s="17">
        <v>4.0636656221808801E-2</v>
      </c>
      <c r="E764" s="17">
        <v>1.8235753127372498E-2</v>
      </c>
      <c r="F764" s="17"/>
      <c r="G764" s="17">
        <v>3.1727137132109999E-2</v>
      </c>
      <c r="H764" s="17">
        <v>4.0914018814174703E-2</v>
      </c>
      <c r="I764" s="17">
        <v>1.8840540490410899E-2</v>
      </c>
      <c r="J764" s="17">
        <v>1.70038003260751E-2</v>
      </c>
      <c r="K764" s="17">
        <v>4.6181175508335101E-2</v>
      </c>
      <c r="L764" s="17">
        <v>8.2520137848074195E-3</v>
      </c>
      <c r="M764" s="17">
        <v>2.44435081416658E-2</v>
      </c>
      <c r="N764" s="17">
        <v>1.8152550301291901E-2</v>
      </c>
      <c r="O764" s="17">
        <v>5.5866230791173102E-2</v>
      </c>
      <c r="P764" s="17"/>
      <c r="Q764" s="17">
        <v>2.8012918582390901E-2</v>
      </c>
      <c r="R764" s="17">
        <v>4.2311622198128201E-2</v>
      </c>
      <c r="S764" s="17">
        <v>3.8394650929538497E-2</v>
      </c>
      <c r="T764" s="17">
        <v>2.8097930249222601E-2</v>
      </c>
      <c r="U764" s="17"/>
      <c r="V764" s="17">
        <v>4.6353951391019999E-2</v>
      </c>
      <c r="W764" s="17">
        <v>2.20365830407841E-2</v>
      </c>
      <c r="X764" s="17">
        <v>2.0582412103002899E-2</v>
      </c>
      <c r="Y764" s="17">
        <v>4.2527268732245598E-2</v>
      </c>
      <c r="Z764" s="17">
        <v>2.37732217187465E-2</v>
      </c>
      <c r="AA764" s="17">
        <v>2.2137014925536901E-2</v>
      </c>
      <c r="AB764" s="17">
        <v>2.4269164739108201E-2</v>
      </c>
      <c r="AC764" s="17">
        <v>1.6256751703360502E-2</v>
      </c>
      <c r="AD764" s="17">
        <v>2.9462692920574799E-2</v>
      </c>
      <c r="AE764" s="17"/>
      <c r="AF764" s="17">
        <v>1.63875012477947E-2</v>
      </c>
      <c r="AG764" s="17">
        <v>3.3826937321176802E-2</v>
      </c>
      <c r="AH764" s="17">
        <v>1.4474801717582799E-2</v>
      </c>
      <c r="AI764" s="17">
        <v>7.9956192259275694E-2</v>
      </c>
      <c r="AJ764" s="17">
        <v>2.6585028650227101E-2</v>
      </c>
      <c r="AK764" s="17">
        <v>3.3896254006890801E-2</v>
      </c>
      <c r="AL764" s="17"/>
      <c r="AM764" s="17">
        <v>4.9330401131900299E-2</v>
      </c>
      <c r="AN764" s="17">
        <v>1.9840608617112999E-2</v>
      </c>
      <c r="AO764" s="17">
        <v>2.71481524052876E-2</v>
      </c>
      <c r="AP764" s="17">
        <v>1.67013526784691E-2</v>
      </c>
      <c r="AQ764" s="17">
        <v>2.0270247115314E-2</v>
      </c>
      <c r="AR764" s="17">
        <v>2.31626550262563E-2</v>
      </c>
      <c r="AS764" s="17">
        <v>1.01906012061774E-2</v>
      </c>
      <c r="AT764" s="17">
        <v>2.4058339802369998E-2</v>
      </c>
      <c r="AU764" s="17">
        <v>1.9413197889521502E-2</v>
      </c>
      <c r="AV764" s="17">
        <v>3.3216659597439198E-2</v>
      </c>
      <c r="AW764" s="17">
        <v>4.0135434611041097E-2</v>
      </c>
      <c r="AX764" s="17">
        <v>2.9666283340071001E-2</v>
      </c>
      <c r="AY764" s="17">
        <v>3.7569919331655197E-2</v>
      </c>
      <c r="AZ764" s="17">
        <v>1.63228787482077E-2</v>
      </c>
      <c r="BA764" s="17">
        <v>8.5618004377679496E-2</v>
      </c>
      <c r="BB764" s="17">
        <v>7.3519828102704798E-2</v>
      </c>
      <c r="BC764" s="17"/>
      <c r="BD764" s="17">
        <v>3.5548297739598098E-2</v>
      </c>
      <c r="BE764" s="17">
        <v>2.7885400223757899E-2</v>
      </c>
      <c r="BF764" s="17">
        <v>2.4492166019725502E-2</v>
      </c>
      <c r="BG764" s="17"/>
      <c r="BH764" s="17">
        <v>1.8385095921478401E-2</v>
      </c>
      <c r="BI764" s="17">
        <v>5.3828246839885199E-2</v>
      </c>
      <c r="BJ764" s="17">
        <v>4.4862956494791703E-2</v>
      </c>
      <c r="BK764" s="17"/>
      <c r="BL764" s="17">
        <v>3.3842135230405503E-2</v>
      </c>
      <c r="BM764" s="17">
        <v>2.6911255479614801E-2</v>
      </c>
      <c r="BN764" s="17">
        <v>5.8633663489344699E-2</v>
      </c>
      <c r="BO764" s="17"/>
      <c r="BP764" s="17">
        <v>2.6517611085147001E-2</v>
      </c>
      <c r="BQ764" s="17">
        <v>3.0519902178346402E-2</v>
      </c>
      <c r="BR764" s="17"/>
      <c r="BS764" s="17">
        <v>2.9564420918315699E-2</v>
      </c>
      <c r="BT764" s="17">
        <v>1.7990119283489401E-2</v>
      </c>
      <c r="BU764" s="17">
        <v>1.8209156808127298E-2</v>
      </c>
      <c r="BV764" s="17">
        <v>4.3826935389153603E-2</v>
      </c>
      <c r="BW764" s="17"/>
      <c r="BX764" s="17">
        <v>1.2667756248826999E-2</v>
      </c>
      <c r="BY764" s="17">
        <v>1.48202131905652E-2</v>
      </c>
      <c r="BZ764" s="17">
        <v>3.1676908162717003E-2</v>
      </c>
      <c r="CA764" s="17"/>
      <c r="CB764" s="17">
        <v>5.1435777003908598E-3</v>
      </c>
      <c r="CC764" s="17">
        <v>3.61363636813824E-2</v>
      </c>
      <c r="CD764" s="17">
        <v>1.6983371080301599E-2</v>
      </c>
      <c r="CE764" s="17">
        <v>2.52060594006078E-2</v>
      </c>
      <c r="CF764" s="17">
        <v>6.3056352511494607E-2</v>
      </c>
      <c r="CG764" s="17">
        <v>4.4170775333278199E-2</v>
      </c>
      <c r="CH764" s="17"/>
      <c r="CI764" s="17">
        <v>3.7142007445352801E-2</v>
      </c>
      <c r="CJ764" s="17">
        <v>3.09148513287326E-2</v>
      </c>
      <c r="CK764" s="17">
        <v>2.0003699593190299E-2</v>
      </c>
      <c r="CL764" s="17">
        <v>2.8774713111371399E-2</v>
      </c>
    </row>
    <row r="765" spans="2:90" x14ac:dyDescent="0.35">
      <c r="B765" t="s">
        <v>275</v>
      </c>
      <c r="C765" s="17">
        <v>8.5513459855494203E-2</v>
      </c>
      <c r="D765" s="17">
        <v>9.9516344827103406E-2</v>
      </c>
      <c r="E765" s="17">
        <v>7.31110416422594E-2</v>
      </c>
      <c r="F765" s="17"/>
      <c r="G765" s="17">
        <v>5.8644139757112398E-2</v>
      </c>
      <c r="H765" s="17">
        <v>0.10068707672947701</v>
      </c>
      <c r="I765" s="17">
        <v>7.3306567586281901E-2</v>
      </c>
      <c r="J765" s="17">
        <v>6.2754781014567496E-2</v>
      </c>
      <c r="K765" s="17">
        <v>0.107762569390025</v>
      </c>
      <c r="L765" s="17">
        <v>9.0518792116922001E-2</v>
      </c>
      <c r="M765" s="17">
        <v>8.8896340432034704E-2</v>
      </c>
      <c r="N765" s="17">
        <v>8.0120492769740703E-2</v>
      </c>
      <c r="O765" s="17">
        <v>0.104442610067707</v>
      </c>
      <c r="P765" s="17"/>
      <c r="Q765" s="17">
        <v>0.119418799933015</v>
      </c>
      <c r="R765" s="17">
        <v>0.100775021312404</v>
      </c>
      <c r="S765" s="17">
        <v>9.7789890094613696E-2</v>
      </c>
      <c r="T765" s="17">
        <v>8.0129706736865494E-2</v>
      </c>
      <c r="U765" s="17"/>
      <c r="V765" s="17">
        <v>8.3570471982017905E-2</v>
      </c>
      <c r="W765" s="17">
        <v>7.9898556154955405E-2</v>
      </c>
      <c r="X765" s="17">
        <v>0.100319875974711</v>
      </c>
      <c r="Y765" s="17">
        <v>0.115648252182366</v>
      </c>
      <c r="Z765" s="17">
        <v>6.7560852581114106E-2</v>
      </c>
      <c r="AA765" s="17">
        <v>8.29901701234637E-2</v>
      </c>
      <c r="AB765" s="17">
        <v>7.5163635829112202E-2</v>
      </c>
      <c r="AC765" s="17">
        <v>6.5898362585844195E-2</v>
      </c>
      <c r="AD765" s="17">
        <v>8.8437449351097902E-2</v>
      </c>
      <c r="AE765" s="17"/>
      <c r="AF765" s="17">
        <v>7.9880842864921794E-2</v>
      </c>
      <c r="AG765" s="17">
        <v>8.0904529269367503E-2</v>
      </c>
      <c r="AH765" s="17">
        <v>5.7796916778540403E-2</v>
      </c>
      <c r="AI765" s="17">
        <v>3.7117675380883702E-2</v>
      </c>
      <c r="AJ765" s="17">
        <v>7.6560114185913797E-2</v>
      </c>
      <c r="AK765" s="17">
        <v>0.111897760211239</v>
      </c>
      <c r="AL765" s="17"/>
      <c r="AM765" s="17">
        <v>7.9736940564988798E-2</v>
      </c>
      <c r="AN765" s="17">
        <v>7.4237736428113293E-2</v>
      </c>
      <c r="AO765" s="17">
        <v>9.5742548981024495E-2</v>
      </c>
      <c r="AP765" s="17">
        <v>0.10631617494489699</v>
      </c>
      <c r="AQ765" s="17">
        <v>8.3831243423899096E-2</v>
      </c>
      <c r="AR765" s="17">
        <v>8.5517548473333496E-2</v>
      </c>
      <c r="AS765" s="17">
        <v>8.6897858580591805E-2</v>
      </c>
      <c r="AT765" s="17">
        <v>7.2458669628901906E-2</v>
      </c>
      <c r="AU765" s="17">
        <v>0.10416508012138299</v>
      </c>
      <c r="AV765" s="17">
        <v>7.2679448694321899E-2</v>
      </c>
      <c r="AW765" s="17">
        <v>0.106713438342003</v>
      </c>
      <c r="AX765" s="17">
        <v>9.0973758780670502E-2</v>
      </c>
      <c r="AY765" s="17">
        <v>8.8318905170484699E-2</v>
      </c>
      <c r="AZ765" s="17">
        <v>7.0525769831326995E-2</v>
      </c>
      <c r="BA765" s="17">
        <v>8.08950980656747E-2</v>
      </c>
      <c r="BB765" s="17">
        <v>0.115536700803812</v>
      </c>
      <c r="BC765" s="17"/>
      <c r="BD765" s="17">
        <v>0.101207946977119</v>
      </c>
      <c r="BE765" s="17">
        <v>7.1822956915517794E-2</v>
      </c>
      <c r="BF765" s="17">
        <v>8.2303384962995899E-2</v>
      </c>
      <c r="BG765" s="17"/>
      <c r="BH765" s="17">
        <v>7.3587761609482799E-2</v>
      </c>
      <c r="BI765" s="17">
        <v>0.12983637473418499</v>
      </c>
      <c r="BJ765" s="17">
        <v>0.10968473848671501</v>
      </c>
      <c r="BK765" s="17"/>
      <c r="BL765" s="17">
        <v>0.107774897840119</v>
      </c>
      <c r="BM765" s="17">
        <v>9.8926662753016301E-2</v>
      </c>
      <c r="BN765" s="17">
        <v>0.110740444752604</v>
      </c>
      <c r="BO765" s="17"/>
      <c r="BP765" s="17">
        <v>7.9037531568546204E-2</v>
      </c>
      <c r="BQ765" s="17">
        <v>8.8756531215119894E-2</v>
      </c>
      <c r="BR765" s="17"/>
      <c r="BS765" s="17">
        <v>7.8639416915450705E-2</v>
      </c>
      <c r="BT765" s="17">
        <v>6.8454064074446E-2</v>
      </c>
      <c r="BU765" s="17">
        <v>9.2914939419330406E-2</v>
      </c>
      <c r="BV765" s="17">
        <v>9.1145130412325401E-2</v>
      </c>
      <c r="BW765" s="17"/>
      <c r="BX765" s="17">
        <v>7.5040597879203405E-2</v>
      </c>
      <c r="BY765" s="17">
        <v>4.0884105874873997E-2</v>
      </c>
      <c r="BZ765" s="17">
        <v>8.9293478821571307E-2</v>
      </c>
      <c r="CA765" s="17"/>
      <c r="CB765" s="17">
        <v>3.1831967374489602E-2</v>
      </c>
      <c r="CC765" s="17">
        <v>6.8287911800720705E-2</v>
      </c>
      <c r="CD765" s="17">
        <v>6.9691040765685705E-2</v>
      </c>
      <c r="CE765" s="17">
        <v>7.6099438567701599E-2</v>
      </c>
      <c r="CF765" s="17">
        <v>0.11491696444773</v>
      </c>
      <c r="CG765" s="17">
        <v>0.18009137578651399</v>
      </c>
      <c r="CH765" s="17"/>
      <c r="CI765" s="17">
        <v>0.118236147486043</v>
      </c>
      <c r="CJ765" s="17">
        <v>5.4633010944948997E-2</v>
      </c>
      <c r="CK765" s="17">
        <v>0.123650515960657</v>
      </c>
      <c r="CL765" s="17">
        <v>8.6234009732322897E-2</v>
      </c>
    </row>
    <row r="766" spans="2:90" x14ac:dyDescent="0.35">
      <c r="B766" t="s">
        <v>114</v>
      </c>
      <c r="C766" s="17">
        <v>0.15246879208794201</v>
      </c>
      <c r="D766" s="17">
        <v>0.14956729602480401</v>
      </c>
      <c r="E766" s="17">
        <v>0.15457512860101799</v>
      </c>
      <c r="F766" s="17"/>
      <c r="G766" s="17">
        <v>0.17523324329526699</v>
      </c>
      <c r="H766" s="17">
        <v>0.15400510385754301</v>
      </c>
      <c r="I766" s="17">
        <v>0.15714624420744799</v>
      </c>
      <c r="J766" s="17">
        <v>0.13956178858337001</v>
      </c>
      <c r="K766" s="17">
        <v>0.139369593180586</v>
      </c>
      <c r="L766" s="17">
        <v>0.142475596575073</v>
      </c>
      <c r="M766" s="17">
        <v>0.14209329320333</v>
      </c>
      <c r="N766" s="17">
        <v>0.15712461467241601</v>
      </c>
      <c r="O766" s="17">
        <v>0.164651300844468</v>
      </c>
      <c r="P766" s="17"/>
      <c r="Q766" s="17">
        <v>0.22105027983947101</v>
      </c>
      <c r="R766" s="17">
        <v>0.20206045636758599</v>
      </c>
      <c r="S766" s="17">
        <v>0.135932706027769</v>
      </c>
      <c r="T766" s="17">
        <v>0.13925053045539401</v>
      </c>
      <c r="U766" s="17"/>
      <c r="V766" s="17">
        <v>0.197252611870914</v>
      </c>
      <c r="W766" s="17">
        <v>0.11721516034016601</v>
      </c>
      <c r="X766" s="17">
        <v>0.149048354483302</v>
      </c>
      <c r="Y766" s="17">
        <v>0.103667540608665</v>
      </c>
      <c r="Z766" s="17">
        <v>0.18040058224948799</v>
      </c>
      <c r="AA766" s="17">
        <v>0.14334361581542099</v>
      </c>
      <c r="AB766" s="17">
        <v>0.18884048279325799</v>
      </c>
      <c r="AC766" s="17">
        <v>0.14598392418752501</v>
      </c>
      <c r="AD766" s="17">
        <v>0.14235781078978199</v>
      </c>
      <c r="AE766" s="17"/>
      <c r="AF766" s="17">
        <v>0.14619927699412699</v>
      </c>
      <c r="AG766" s="17">
        <v>0.13595093679234499</v>
      </c>
      <c r="AH766" s="17">
        <v>0.13814514831857999</v>
      </c>
      <c r="AI766" s="17">
        <v>0.18267091473312999</v>
      </c>
      <c r="AJ766" s="17">
        <v>0.17091441373874</v>
      </c>
      <c r="AK766" s="17">
        <v>0.15452892620999101</v>
      </c>
      <c r="AL766" s="17"/>
      <c r="AM766" s="17">
        <v>0.15944237955839899</v>
      </c>
      <c r="AN766" s="17">
        <v>0.18963065239524299</v>
      </c>
      <c r="AO766" s="17">
        <v>0.17542355420987499</v>
      </c>
      <c r="AP766" s="17">
        <v>0.18276241744125901</v>
      </c>
      <c r="AQ766" s="17">
        <v>0.12528082839174401</v>
      </c>
      <c r="AR766" s="17">
        <v>0.15684431769732199</v>
      </c>
      <c r="AS766" s="17">
        <v>0.123935242008712</v>
      </c>
      <c r="AT766" s="17">
        <v>0.17771293644713601</v>
      </c>
      <c r="AU766" s="17">
        <v>9.86917770371257E-2</v>
      </c>
      <c r="AV766" s="17">
        <v>0.156223138359361</v>
      </c>
      <c r="AW766" s="17">
        <v>0.164097082964024</v>
      </c>
      <c r="AX766" s="17">
        <v>5.9900070532312499E-2</v>
      </c>
      <c r="AY766" s="17">
        <v>0.17456596688409101</v>
      </c>
      <c r="AZ766" s="17">
        <v>0.183501837486132</v>
      </c>
      <c r="BA766" s="17">
        <v>0.269900509189619</v>
      </c>
      <c r="BB766" s="17">
        <v>0.14124460300336</v>
      </c>
      <c r="BC766" s="17"/>
      <c r="BD766" s="17">
        <v>0.146362808812211</v>
      </c>
      <c r="BE766" s="17">
        <v>0.162598296612081</v>
      </c>
      <c r="BF766" s="17">
        <v>0.14302185321796801</v>
      </c>
      <c r="BG766" s="17"/>
      <c r="BH766" s="17">
        <v>0.14302394972351001</v>
      </c>
      <c r="BI766" s="17">
        <v>0.164380225997868</v>
      </c>
      <c r="BJ766" s="17">
        <v>0.14046236315237501</v>
      </c>
      <c r="BK766" s="17"/>
      <c r="BL766" s="17">
        <v>0.130133716187391</v>
      </c>
      <c r="BM766" s="17">
        <v>0.13488289800335401</v>
      </c>
      <c r="BN766" s="17">
        <v>0.157584637680415</v>
      </c>
      <c r="BO766" s="17"/>
      <c r="BP766" s="17">
        <v>0.149617605448742</v>
      </c>
      <c r="BQ766" s="17">
        <v>0.158119256235558</v>
      </c>
      <c r="BR766" s="17"/>
      <c r="BS766" s="17">
        <v>0.113536112546972</v>
      </c>
      <c r="BT766" s="17">
        <v>0.141958366108411</v>
      </c>
      <c r="BU766" s="17">
        <v>0.20325852607210901</v>
      </c>
      <c r="BV766" s="17">
        <v>0.12706183313592501</v>
      </c>
      <c r="BW766" s="17"/>
      <c r="BX766" s="17">
        <v>0.119553481473022</v>
      </c>
      <c r="BY766" s="17">
        <v>0.11910869268519</v>
      </c>
      <c r="BZ766" s="17">
        <v>0.157779651100693</v>
      </c>
      <c r="CA766" s="17"/>
      <c r="CB766" s="17">
        <v>0.100699458508571</v>
      </c>
      <c r="CC766" s="17">
        <v>0.138835958443528</v>
      </c>
      <c r="CD766" s="17">
        <v>0.16785611555560301</v>
      </c>
      <c r="CE766" s="17">
        <v>0.11928839939776301</v>
      </c>
      <c r="CF766" s="17">
        <v>0.18034608466669699</v>
      </c>
      <c r="CG766" s="17">
        <v>0.22224965693218299</v>
      </c>
      <c r="CH766" s="17"/>
      <c r="CI766" s="17">
        <v>0.183059077418606</v>
      </c>
      <c r="CJ766" s="17">
        <v>8.4277857696293798E-2</v>
      </c>
      <c r="CK766" s="17">
        <v>0.35759376027781198</v>
      </c>
      <c r="CL766" s="17">
        <v>0.131225893400924</v>
      </c>
    </row>
    <row r="767" spans="2:90" x14ac:dyDescent="0.35">
      <c r="B767" t="s">
        <v>276</v>
      </c>
      <c r="C767" s="17">
        <v>0.45352499950187503</v>
      </c>
      <c r="D767" s="17">
        <v>0.43603060718320502</v>
      </c>
      <c r="E767" s="17">
        <v>0.47196231170754699</v>
      </c>
      <c r="F767" s="17"/>
      <c r="G767" s="17">
        <v>0.40736791121327198</v>
      </c>
      <c r="H767" s="17">
        <v>0.45493387046161998</v>
      </c>
      <c r="I767" s="17">
        <v>0.44755433002661699</v>
      </c>
      <c r="J767" s="17">
        <v>0.49058873688341098</v>
      </c>
      <c r="K767" s="17">
        <v>0.42608932278997902</v>
      </c>
      <c r="L767" s="17">
        <v>0.50225065452240902</v>
      </c>
      <c r="M767" s="17">
        <v>0.41645182676603398</v>
      </c>
      <c r="N767" s="17">
        <v>0.51987971142280798</v>
      </c>
      <c r="O767" s="17">
        <v>0.41502882992430301</v>
      </c>
      <c r="P767" s="17"/>
      <c r="Q767" s="17">
        <v>0.41314034579690501</v>
      </c>
      <c r="R767" s="17">
        <v>0.42301885551366702</v>
      </c>
      <c r="S767" s="17">
        <v>0.41475260246238299</v>
      </c>
      <c r="T767" s="17">
        <v>0.46217355875497101</v>
      </c>
      <c r="U767" s="17"/>
      <c r="V767" s="17">
        <v>0.42792745235652102</v>
      </c>
      <c r="W767" s="17">
        <v>0.475059789669037</v>
      </c>
      <c r="X767" s="17">
        <v>0.44307302340959098</v>
      </c>
      <c r="Y767" s="17">
        <v>0.35915543253057303</v>
      </c>
      <c r="Z767" s="17">
        <v>0.45792857078541299</v>
      </c>
      <c r="AA767" s="17">
        <v>0.50870921435666905</v>
      </c>
      <c r="AB767" s="17">
        <v>0.47938624757713899</v>
      </c>
      <c r="AC767" s="17">
        <v>0.44086216281958701</v>
      </c>
      <c r="AD767" s="17">
        <v>0.476892656727606</v>
      </c>
      <c r="AE767" s="17"/>
      <c r="AF767" s="17">
        <v>0.45278620297369399</v>
      </c>
      <c r="AG767" s="17">
        <v>0.45063915663043602</v>
      </c>
      <c r="AH767" s="17">
        <v>0.44240117563011799</v>
      </c>
      <c r="AI767" s="17">
        <v>0.37831483635235402</v>
      </c>
      <c r="AJ767" s="17">
        <v>0.46264617818380499</v>
      </c>
      <c r="AK767" s="17">
        <v>0.46244337463913499</v>
      </c>
      <c r="AL767" s="17"/>
      <c r="AM767" s="17">
        <v>0.48856110767151401</v>
      </c>
      <c r="AN767" s="17">
        <v>0.44328741558915102</v>
      </c>
      <c r="AO767" s="17">
        <v>0.36768934825004201</v>
      </c>
      <c r="AP767" s="17">
        <v>0.48084742515838402</v>
      </c>
      <c r="AQ767" s="17">
        <v>0.51381882579940996</v>
      </c>
      <c r="AR767" s="17">
        <v>0.49371052731183401</v>
      </c>
      <c r="AS767" s="17">
        <v>0.49146752155039403</v>
      </c>
      <c r="AT767" s="17">
        <v>0.46873763918222899</v>
      </c>
      <c r="AU767" s="17">
        <v>0.51286683403373101</v>
      </c>
      <c r="AV767" s="17">
        <v>0.416755046066839</v>
      </c>
      <c r="AW767" s="17">
        <v>0.39008850060092398</v>
      </c>
      <c r="AX767" s="17">
        <v>0.47216493981238999</v>
      </c>
      <c r="AY767" s="17">
        <v>0.45882203803299199</v>
      </c>
      <c r="AZ767" s="17">
        <v>0.52028813544621599</v>
      </c>
      <c r="BA767" s="17">
        <v>0.35865489380931098</v>
      </c>
      <c r="BB767" s="17">
        <v>0.34763547281678697</v>
      </c>
      <c r="BC767" s="17"/>
      <c r="BD767" s="17">
        <v>0.45830330366296301</v>
      </c>
      <c r="BE767" s="17">
        <v>0.444823471836853</v>
      </c>
      <c r="BF767" s="17">
        <v>0.46043814929455501</v>
      </c>
      <c r="BG767" s="17"/>
      <c r="BH767" s="17">
        <v>0.468880691358115</v>
      </c>
      <c r="BI767" s="17">
        <v>0.444401705967362</v>
      </c>
      <c r="BJ767" s="17">
        <v>0.445382243103357</v>
      </c>
      <c r="BK767" s="17"/>
      <c r="BL767" s="17">
        <v>0.42574108842910702</v>
      </c>
      <c r="BM767" s="17">
        <v>0.507270076985328</v>
      </c>
      <c r="BN767" s="17">
        <v>0.36945377762586201</v>
      </c>
      <c r="BO767" s="17"/>
      <c r="BP767" s="17">
        <v>0.43816126841388697</v>
      </c>
      <c r="BQ767" s="17">
        <v>0.44952968348714401</v>
      </c>
      <c r="BR767" s="17"/>
      <c r="BS767" s="17">
        <v>0.47873858025555299</v>
      </c>
      <c r="BT767" s="17">
        <v>0.50560811028321095</v>
      </c>
      <c r="BU767" s="17">
        <v>0.44305117766788599</v>
      </c>
      <c r="BV767" s="17">
        <v>0.42726696778419299</v>
      </c>
      <c r="BW767" s="17"/>
      <c r="BX767" s="17">
        <v>0.52151356701017504</v>
      </c>
      <c r="BY767" s="17">
        <v>0.47679034169906798</v>
      </c>
      <c r="BZ767" s="17">
        <v>0.44535981213733999</v>
      </c>
      <c r="CA767" s="17"/>
      <c r="CB767" s="17">
        <v>0.52295179619874799</v>
      </c>
      <c r="CC767" s="17">
        <v>0.46237679286573002</v>
      </c>
      <c r="CD767" s="17">
        <v>0.44189453832692399</v>
      </c>
      <c r="CE767" s="17">
        <v>0.47414369660140998</v>
      </c>
      <c r="CF767" s="17">
        <v>0.38975075620239502</v>
      </c>
      <c r="CG767" s="17">
        <v>0.40623567626911899</v>
      </c>
      <c r="CH767" s="17"/>
      <c r="CI767" s="17">
        <v>0.415833634973726</v>
      </c>
      <c r="CJ767" s="17">
        <v>0.44169347619557903</v>
      </c>
      <c r="CK767" s="17">
        <v>0.39636650220052799</v>
      </c>
      <c r="CL767" s="17">
        <v>0.48417289395568203</v>
      </c>
    </row>
    <row r="768" spans="2:90" x14ac:dyDescent="0.35">
      <c r="B768" t="s">
        <v>176</v>
      </c>
      <c r="C768" s="17">
        <v>0.279331144142341</v>
      </c>
      <c r="D768" s="17">
        <v>0.27424909574307899</v>
      </c>
      <c r="E768" s="17">
        <v>0.28211576492180301</v>
      </c>
      <c r="F768" s="17"/>
      <c r="G768" s="17">
        <v>0.32702756860223903</v>
      </c>
      <c r="H768" s="17">
        <v>0.24945993013718501</v>
      </c>
      <c r="I768" s="17">
        <v>0.303152317689242</v>
      </c>
      <c r="J768" s="17">
        <v>0.29009089319257703</v>
      </c>
      <c r="K768" s="17">
        <v>0.28059733913107499</v>
      </c>
      <c r="L768" s="17">
        <v>0.25650294300078802</v>
      </c>
      <c r="M768" s="17">
        <v>0.32811503145693599</v>
      </c>
      <c r="N768" s="17">
        <v>0.224722630833744</v>
      </c>
      <c r="O768" s="17">
        <v>0.26001102837234902</v>
      </c>
      <c r="P768" s="17"/>
      <c r="Q768" s="17">
        <v>0.218377655848218</v>
      </c>
      <c r="R768" s="17">
        <v>0.231834044608215</v>
      </c>
      <c r="S768" s="17">
        <v>0.31313015048569598</v>
      </c>
      <c r="T768" s="17">
        <v>0.290348273803547</v>
      </c>
      <c r="U768" s="17"/>
      <c r="V768" s="17">
        <v>0.244895512399527</v>
      </c>
      <c r="W768" s="17">
        <v>0.30578991079505702</v>
      </c>
      <c r="X768" s="17">
        <v>0.28697633402939299</v>
      </c>
      <c r="Y768" s="17">
        <v>0.37900150594615001</v>
      </c>
      <c r="Z768" s="17">
        <v>0.27033677266523898</v>
      </c>
      <c r="AA768" s="17">
        <v>0.24281998477890901</v>
      </c>
      <c r="AB768" s="17">
        <v>0.232340469061383</v>
      </c>
      <c r="AC768" s="17">
        <v>0.33099879870368298</v>
      </c>
      <c r="AD768" s="17">
        <v>0.262849390210939</v>
      </c>
      <c r="AE768" s="17"/>
      <c r="AF768" s="17">
        <v>0.30474617591946201</v>
      </c>
      <c r="AG768" s="17">
        <v>0.29867843998667398</v>
      </c>
      <c r="AH768" s="17">
        <v>0.347181957555178</v>
      </c>
      <c r="AI768" s="17">
        <v>0.32194038127435698</v>
      </c>
      <c r="AJ768" s="17">
        <v>0.263294265241314</v>
      </c>
      <c r="AK768" s="17">
        <v>0.23723368493274399</v>
      </c>
      <c r="AL768" s="17"/>
      <c r="AM768" s="17">
        <v>0.22292917107319701</v>
      </c>
      <c r="AN768" s="17">
        <v>0.27300358697038002</v>
      </c>
      <c r="AO768" s="17">
        <v>0.33399639615377102</v>
      </c>
      <c r="AP768" s="17">
        <v>0.21337262977699201</v>
      </c>
      <c r="AQ768" s="17">
        <v>0.25679885526963198</v>
      </c>
      <c r="AR768" s="17">
        <v>0.24076495149125399</v>
      </c>
      <c r="AS768" s="17">
        <v>0.287508776654125</v>
      </c>
      <c r="AT768" s="17">
        <v>0.25703241493936302</v>
      </c>
      <c r="AU768" s="17">
        <v>0.264863110918239</v>
      </c>
      <c r="AV768" s="17">
        <v>0.32112570728203899</v>
      </c>
      <c r="AW768" s="17">
        <v>0.29896554348200799</v>
      </c>
      <c r="AX768" s="17">
        <v>0.34729494753455598</v>
      </c>
      <c r="AY768" s="17">
        <v>0.240723170580777</v>
      </c>
      <c r="AZ768" s="17">
        <v>0.20936137848811701</v>
      </c>
      <c r="BA768" s="17">
        <v>0.204931494557715</v>
      </c>
      <c r="BB768" s="17">
        <v>0.32206339527333699</v>
      </c>
      <c r="BC768" s="17"/>
      <c r="BD768" s="17">
        <v>0.25857764280810802</v>
      </c>
      <c r="BE768" s="17">
        <v>0.29286987441179002</v>
      </c>
      <c r="BF768" s="17">
        <v>0.289744446504755</v>
      </c>
      <c r="BG768" s="17"/>
      <c r="BH768" s="17">
        <v>0.29612250138741297</v>
      </c>
      <c r="BI768" s="17">
        <v>0.20755344646070101</v>
      </c>
      <c r="BJ768" s="17">
        <v>0.25960769876276102</v>
      </c>
      <c r="BK768" s="17"/>
      <c r="BL768" s="17">
        <v>0.302508162312977</v>
      </c>
      <c r="BM768" s="17">
        <v>0.232009106778687</v>
      </c>
      <c r="BN768" s="17">
        <v>0.30358747645177497</v>
      </c>
      <c r="BO768" s="17"/>
      <c r="BP768" s="17">
        <v>0.30666598348367802</v>
      </c>
      <c r="BQ768" s="17">
        <v>0.27307462688383199</v>
      </c>
      <c r="BR768" s="17"/>
      <c r="BS768" s="17">
        <v>0.29952146936370899</v>
      </c>
      <c r="BT768" s="17">
        <v>0.26598934025044202</v>
      </c>
      <c r="BU768" s="17">
        <v>0.242566200032547</v>
      </c>
      <c r="BV768" s="17">
        <v>0.31069913327840298</v>
      </c>
      <c r="BW768" s="17"/>
      <c r="BX768" s="17">
        <v>0.27122459738877303</v>
      </c>
      <c r="BY768" s="17">
        <v>0.348396646550304</v>
      </c>
      <c r="BZ768" s="17">
        <v>0.27589014977767801</v>
      </c>
      <c r="CA768" s="17"/>
      <c r="CB768" s="17">
        <v>0.33937320021779999</v>
      </c>
      <c r="CC768" s="17">
        <v>0.29436297320863902</v>
      </c>
      <c r="CD768" s="17">
        <v>0.30357493427148602</v>
      </c>
      <c r="CE768" s="17">
        <v>0.30526240603251797</v>
      </c>
      <c r="CF768" s="17">
        <v>0.25192984217168302</v>
      </c>
      <c r="CG768" s="17">
        <v>0.14725251567890599</v>
      </c>
      <c r="CH768" s="17"/>
      <c r="CI768" s="17">
        <v>0.245729132676271</v>
      </c>
      <c r="CJ768" s="17">
        <v>0.388480803834446</v>
      </c>
      <c r="CK768" s="17">
        <v>0.102385521967813</v>
      </c>
      <c r="CL768" s="17">
        <v>0.26959248979970002</v>
      </c>
    </row>
    <row r="769" spans="2:90" x14ac:dyDescent="0.35"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</row>
    <row r="770" spans="2:90" x14ac:dyDescent="0.35">
      <c r="B770" s="6" t="s">
        <v>428</v>
      </c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</row>
    <row r="771" spans="2:90" x14ac:dyDescent="0.35">
      <c r="B771" s="24" t="s">
        <v>130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</row>
    <row r="772" spans="2:90" x14ac:dyDescent="0.35">
      <c r="B772" t="s">
        <v>274</v>
      </c>
      <c r="C772" s="17">
        <v>0.20579697367510699</v>
      </c>
      <c r="D772" s="17">
        <v>0.191228550835675</v>
      </c>
      <c r="E772" s="17">
        <v>0.22038048590308101</v>
      </c>
      <c r="F772" s="17"/>
      <c r="G772" s="17">
        <v>0.20345852499898501</v>
      </c>
      <c r="H772" s="17">
        <v>0.20644415295349899</v>
      </c>
      <c r="I772" s="17">
        <v>0.19596606160091101</v>
      </c>
      <c r="J772" s="17">
        <v>0.22755295756650701</v>
      </c>
      <c r="K772" s="17">
        <v>0.20074317930788199</v>
      </c>
      <c r="L772" s="17">
        <v>0.229512433865143</v>
      </c>
      <c r="M772" s="17">
        <v>0.23454522241505599</v>
      </c>
      <c r="N772" s="17">
        <v>0.16613172112510799</v>
      </c>
      <c r="O772" s="17">
        <v>0.190061104080395</v>
      </c>
      <c r="P772" s="17"/>
      <c r="Q772" s="17">
        <v>0.18904941951061499</v>
      </c>
      <c r="R772" s="17">
        <v>0.27474156978166397</v>
      </c>
      <c r="S772" s="17">
        <v>0.223904169617196</v>
      </c>
      <c r="T772" s="17">
        <v>0.20531770837486099</v>
      </c>
      <c r="U772" s="17"/>
      <c r="V772" s="17">
        <v>0.261048490987283</v>
      </c>
      <c r="W772" s="17">
        <v>0.20779094531778</v>
      </c>
      <c r="X772" s="17">
        <v>0.18289266193943601</v>
      </c>
      <c r="Y772" s="17">
        <v>0.248181416249629</v>
      </c>
      <c r="Z772" s="17">
        <v>0.17886466829309</v>
      </c>
      <c r="AA772" s="17">
        <v>0.158870418742765</v>
      </c>
      <c r="AB772" s="17">
        <v>0.172932402453217</v>
      </c>
      <c r="AC772" s="17">
        <v>0.15980400257424901</v>
      </c>
      <c r="AD772" s="17">
        <v>0.215254715823128</v>
      </c>
      <c r="AE772" s="17"/>
      <c r="AF772" s="17">
        <v>0.202168539353028</v>
      </c>
      <c r="AG772" s="17">
        <v>0.20497726210728501</v>
      </c>
      <c r="AH772" s="17">
        <v>0.22084566973080799</v>
      </c>
      <c r="AI772" s="17">
        <v>0.20884303618548</v>
      </c>
      <c r="AJ772" s="17">
        <v>0.18109706187837499</v>
      </c>
      <c r="AK772" s="17">
        <v>0.219919391466389</v>
      </c>
      <c r="AL772" s="17"/>
      <c r="AM772" s="17">
        <v>0.18254428201838099</v>
      </c>
      <c r="AN772" s="17">
        <v>0.137486308949577</v>
      </c>
      <c r="AO772" s="17">
        <v>0.23183381022464999</v>
      </c>
      <c r="AP772" s="17">
        <v>0.199873854864109</v>
      </c>
      <c r="AQ772" s="17">
        <v>0.21849222591298101</v>
      </c>
      <c r="AR772" s="17">
        <v>0.147107943905843</v>
      </c>
      <c r="AS772" s="17">
        <v>0.15919387766701801</v>
      </c>
      <c r="AT772" s="17">
        <v>0.154421420004418</v>
      </c>
      <c r="AU772" s="17">
        <v>0.21686365748783501</v>
      </c>
      <c r="AV772" s="17">
        <v>0.228379838610893</v>
      </c>
      <c r="AW772" s="17">
        <v>0.209885808516656</v>
      </c>
      <c r="AX772" s="17">
        <v>0.26954703132760399</v>
      </c>
      <c r="AY772" s="17">
        <v>0.17772648628249499</v>
      </c>
      <c r="AZ772" s="17">
        <v>0.25963817553588903</v>
      </c>
      <c r="BA772" s="17">
        <v>0.20989167587211199</v>
      </c>
      <c r="BB772" s="17">
        <v>0.286589698678691</v>
      </c>
      <c r="BC772" s="17"/>
      <c r="BD772" s="17">
        <v>0.216918191098909</v>
      </c>
      <c r="BE772" s="17">
        <v>0.18264224974759299</v>
      </c>
      <c r="BF772" s="17">
        <v>0.208651310694247</v>
      </c>
      <c r="BG772" s="17"/>
      <c r="BH772" s="17">
        <v>0.21044655697113199</v>
      </c>
      <c r="BI772" s="17">
        <v>0.20324304366083401</v>
      </c>
      <c r="BJ772" s="17">
        <v>0.193034936928388</v>
      </c>
      <c r="BK772" s="17"/>
      <c r="BL772" s="17">
        <v>0.17100736708680001</v>
      </c>
      <c r="BM772" s="17">
        <v>0.226100181509513</v>
      </c>
      <c r="BN772" s="17">
        <v>0.23874637293194301</v>
      </c>
      <c r="BO772" s="17"/>
      <c r="BP772" s="17">
        <v>0.20749087246909201</v>
      </c>
      <c r="BQ772" s="17">
        <v>0.19515878139513801</v>
      </c>
      <c r="BR772" s="17"/>
      <c r="BS772" s="17">
        <v>0.28782191635379201</v>
      </c>
      <c r="BT772" s="17">
        <v>0.23116824840494199</v>
      </c>
      <c r="BU772" s="17">
        <v>0.13992687296647599</v>
      </c>
      <c r="BV772" s="17">
        <v>0.21503318707357599</v>
      </c>
      <c r="BW772" s="17"/>
      <c r="BX772" s="17">
        <v>0.24470975389982499</v>
      </c>
      <c r="BY772" s="17">
        <v>0.20978265184113901</v>
      </c>
      <c r="BZ772" s="17">
        <v>0.20169702220486199</v>
      </c>
      <c r="CA772" s="17"/>
      <c r="CB772" s="17">
        <v>0.259513447320321</v>
      </c>
      <c r="CC772" s="17">
        <v>0.30451384358490802</v>
      </c>
      <c r="CD772" s="17">
        <v>0.14067025495905</v>
      </c>
      <c r="CE772" s="17">
        <v>0.180320574593132</v>
      </c>
      <c r="CF772" s="17">
        <v>0.28988798326626902</v>
      </c>
      <c r="CG772" s="17">
        <v>7.8618174493261597E-2</v>
      </c>
      <c r="CH772" s="17"/>
      <c r="CI772" s="17">
        <v>0.136490217009818</v>
      </c>
      <c r="CJ772" s="17">
        <v>0.29466436643041399</v>
      </c>
      <c r="CK772" s="17">
        <v>5.0047561626214501E-2</v>
      </c>
      <c r="CL772" s="17">
        <v>0.210389052923036</v>
      </c>
    </row>
    <row r="773" spans="2:90" x14ac:dyDescent="0.35">
      <c r="B773" t="s">
        <v>275</v>
      </c>
      <c r="C773" s="17">
        <v>0.45234249675640598</v>
      </c>
      <c r="D773" s="17">
        <v>0.41445458628908799</v>
      </c>
      <c r="E773" s="17">
        <v>0.48731043853546502</v>
      </c>
      <c r="F773" s="17"/>
      <c r="G773" s="17">
        <v>0.46581691662833302</v>
      </c>
      <c r="H773" s="17">
        <v>0.46503871465100799</v>
      </c>
      <c r="I773" s="17">
        <v>0.46005003579866</v>
      </c>
      <c r="J773" s="17">
        <v>0.47060688983333698</v>
      </c>
      <c r="K773" s="17">
        <v>0.48999494838595098</v>
      </c>
      <c r="L773" s="17">
        <v>0.46969141497186701</v>
      </c>
      <c r="M773" s="17">
        <v>0.39506009571506501</v>
      </c>
      <c r="N773" s="17">
        <v>0.45035976679830098</v>
      </c>
      <c r="O773" s="17">
        <v>0.41263444236313401</v>
      </c>
      <c r="P773" s="17"/>
      <c r="Q773" s="17">
        <v>0.46539110747985402</v>
      </c>
      <c r="R773" s="17">
        <v>0.38188807210293102</v>
      </c>
      <c r="S773" s="17">
        <v>0.43230570143848102</v>
      </c>
      <c r="T773" s="17">
        <v>0.45325153461663398</v>
      </c>
      <c r="U773" s="17"/>
      <c r="V773" s="17">
        <v>0.37084394415817001</v>
      </c>
      <c r="W773" s="17">
        <v>0.54083251904325802</v>
      </c>
      <c r="X773" s="17">
        <v>0.52057806835837495</v>
      </c>
      <c r="Y773" s="17">
        <v>0.39155677523409499</v>
      </c>
      <c r="Z773" s="17">
        <v>0.434225097372827</v>
      </c>
      <c r="AA773" s="17">
        <v>0.45316801609472301</v>
      </c>
      <c r="AB773" s="17">
        <v>0.45465246818684701</v>
      </c>
      <c r="AC773" s="17">
        <v>0.48539620663136102</v>
      </c>
      <c r="AD773" s="17">
        <v>0.44535504724203401</v>
      </c>
      <c r="AE773" s="17"/>
      <c r="AF773" s="17">
        <v>0.44772598109621697</v>
      </c>
      <c r="AG773" s="17">
        <v>0.43660437812304598</v>
      </c>
      <c r="AH773" s="17">
        <v>0.45601829797937699</v>
      </c>
      <c r="AI773" s="17">
        <v>0.39495406888282902</v>
      </c>
      <c r="AJ773" s="17">
        <v>0.48055215003989799</v>
      </c>
      <c r="AK773" s="17">
        <v>0.45279034680101199</v>
      </c>
      <c r="AL773" s="17"/>
      <c r="AM773" s="17">
        <v>0.44540044463945</v>
      </c>
      <c r="AN773" s="17">
        <v>0.46297061820285301</v>
      </c>
      <c r="AO773" s="17">
        <v>0.44395296433945403</v>
      </c>
      <c r="AP773" s="17">
        <v>0.404273667099732</v>
      </c>
      <c r="AQ773" s="17">
        <v>0.39954932186835102</v>
      </c>
      <c r="AR773" s="17">
        <v>0.46475212910622898</v>
      </c>
      <c r="AS773" s="17">
        <v>0.488351626395015</v>
      </c>
      <c r="AT773" s="17">
        <v>0.53163016288117804</v>
      </c>
      <c r="AU773" s="17">
        <v>0.50726600360123597</v>
      </c>
      <c r="AV773" s="17">
        <v>0.43728338160735902</v>
      </c>
      <c r="AW773" s="17">
        <v>0.39163430740869498</v>
      </c>
      <c r="AX773" s="17">
        <v>0.37537776863934003</v>
      </c>
      <c r="AY773" s="17">
        <v>0.53574796516049905</v>
      </c>
      <c r="AZ773" s="17">
        <v>0.387636790085928</v>
      </c>
      <c r="BA773" s="17">
        <v>0.53421879136533301</v>
      </c>
      <c r="BB773" s="17">
        <v>0.38720934794921502</v>
      </c>
      <c r="BC773" s="17"/>
      <c r="BD773" s="17">
        <v>0.451985589928382</v>
      </c>
      <c r="BE773" s="17">
        <v>0.469949064229501</v>
      </c>
      <c r="BF773" s="17">
        <v>0.44586404875109797</v>
      </c>
      <c r="BG773" s="17"/>
      <c r="BH773" s="17">
        <v>0.47212189388638698</v>
      </c>
      <c r="BI773" s="17">
        <v>0.43697265770978799</v>
      </c>
      <c r="BJ773" s="17">
        <v>0.40224290943254698</v>
      </c>
      <c r="BK773" s="17"/>
      <c r="BL773" s="17">
        <v>0.40798368301702997</v>
      </c>
      <c r="BM773" s="17">
        <v>0.46890874952844103</v>
      </c>
      <c r="BN773" s="17">
        <v>0.415691881002758</v>
      </c>
      <c r="BO773" s="17"/>
      <c r="BP773" s="17">
        <v>0.46647354215071501</v>
      </c>
      <c r="BQ773" s="17">
        <v>0.44179608287822703</v>
      </c>
      <c r="BR773" s="17"/>
      <c r="BS773" s="17">
        <v>0.44102937023711403</v>
      </c>
      <c r="BT773" s="17">
        <v>0.46555089368024</v>
      </c>
      <c r="BU773" s="17">
        <v>0.473930992347668</v>
      </c>
      <c r="BV773" s="17">
        <v>0.44840067453096</v>
      </c>
      <c r="BW773" s="17"/>
      <c r="BX773" s="17">
        <v>0.47089330902979498</v>
      </c>
      <c r="BY773" s="17">
        <v>0.53202296308817898</v>
      </c>
      <c r="BZ773" s="17">
        <v>0.44560830517658701</v>
      </c>
      <c r="CA773" s="17"/>
      <c r="CB773" s="17">
        <v>0.52275329101433199</v>
      </c>
      <c r="CC773" s="17">
        <v>0.44880092396632998</v>
      </c>
      <c r="CD773" s="17">
        <v>0.48865676672626102</v>
      </c>
      <c r="CE773" s="17">
        <v>0.48085978011102598</v>
      </c>
      <c r="CF773" s="17">
        <v>0.42012586194511398</v>
      </c>
      <c r="CG773" s="17">
        <v>0.31290501366993301</v>
      </c>
      <c r="CH773" s="17"/>
      <c r="CI773" s="17">
        <v>0.47253686352346702</v>
      </c>
      <c r="CJ773" s="17">
        <v>0.46307978787135701</v>
      </c>
      <c r="CK773" s="17">
        <v>0.29917768957291102</v>
      </c>
      <c r="CL773" s="17">
        <v>0.48224689370927698</v>
      </c>
    </row>
    <row r="774" spans="2:90" x14ac:dyDescent="0.35">
      <c r="B774" t="s">
        <v>114</v>
      </c>
      <c r="C774" s="17">
        <v>0.165460925757344</v>
      </c>
      <c r="D774" s="17">
        <v>0.17620064323360499</v>
      </c>
      <c r="E774" s="17">
        <v>0.15610273834260399</v>
      </c>
      <c r="F774" s="17"/>
      <c r="G774" s="17">
        <v>0.187915732067966</v>
      </c>
      <c r="H774" s="17">
        <v>0.21039537884307399</v>
      </c>
      <c r="I774" s="17">
        <v>0.147496049537616</v>
      </c>
      <c r="J774" s="17">
        <v>0.16425048291608901</v>
      </c>
      <c r="K774" s="17">
        <v>0.13496533539817901</v>
      </c>
      <c r="L774" s="17">
        <v>0.13033682990398901</v>
      </c>
      <c r="M774" s="17">
        <v>0.161404267424233</v>
      </c>
      <c r="N774" s="17">
        <v>0.17621108453314399</v>
      </c>
      <c r="O774" s="17">
        <v>0.17547828962262199</v>
      </c>
      <c r="P774" s="17"/>
      <c r="Q774" s="17">
        <v>0.18327263282918099</v>
      </c>
      <c r="R774" s="17">
        <v>0.17895247077135101</v>
      </c>
      <c r="S774" s="17">
        <v>0.104133839494279</v>
      </c>
      <c r="T774" s="17">
        <v>0.16381977389722899</v>
      </c>
      <c r="U774" s="17"/>
      <c r="V774" s="17">
        <v>0.178035259662358</v>
      </c>
      <c r="W774" s="17">
        <v>0.11320027509182699</v>
      </c>
      <c r="X774" s="17">
        <v>0.15136698632088699</v>
      </c>
      <c r="Y774" s="17">
        <v>0.156941747759617</v>
      </c>
      <c r="Z774" s="17">
        <v>0.209080265837468</v>
      </c>
      <c r="AA774" s="17">
        <v>0.14845485378772</v>
      </c>
      <c r="AB774" s="17">
        <v>0.19633013054377099</v>
      </c>
      <c r="AC774" s="17">
        <v>0.21514227604889999</v>
      </c>
      <c r="AD774" s="17">
        <v>0.173314962411239</v>
      </c>
      <c r="AE774" s="17"/>
      <c r="AF774" s="17">
        <v>0.13999428923722301</v>
      </c>
      <c r="AG774" s="17">
        <v>0.16804928176448</v>
      </c>
      <c r="AH774" s="17">
        <v>0.14082504153831599</v>
      </c>
      <c r="AI774" s="17">
        <v>0.209387916696432</v>
      </c>
      <c r="AJ774" s="17">
        <v>0.19721692375464001</v>
      </c>
      <c r="AK774" s="17">
        <v>0.162772709615394</v>
      </c>
      <c r="AL774" s="17"/>
      <c r="AM774" s="17">
        <v>0.20427100880698301</v>
      </c>
      <c r="AN774" s="17">
        <v>0.18420984127276999</v>
      </c>
      <c r="AO774" s="17">
        <v>0.15159442421094699</v>
      </c>
      <c r="AP774" s="17">
        <v>0.173021901162002</v>
      </c>
      <c r="AQ774" s="17">
        <v>0.161054362150582</v>
      </c>
      <c r="AR774" s="17">
        <v>0.19712094680702</v>
      </c>
      <c r="AS774" s="17">
        <v>0.136826107009552</v>
      </c>
      <c r="AT774" s="17">
        <v>0.16941490257962799</v>
      </c>
      <c r="AU774" s="17">
        <v>0.10816064090363101</v>
      </c>
      <c r="AV774" s="17">
        <v>0.16619493374505601</v>
      </c>
      <c r="AW774" s="17">
        <v>0.21522262539258899</v>
      </c>
      <c r="AX774" s="17">
        <v>0.158881491179028</v>
      </c>
      <c r="AY774" s="17">
        <v>0.15849243689693501</v>
      </c>
      <c r="AZ774" s="17">
        <v>0.162845331482983</v>
      </c>
      <c r="BA774" s="17">
        <v>0.189094613311725</v>
      </c>
      <c r="BB774" s="17">
        <v>0.167464348744051</v>
      </c>
      <c r="BC774" s="17"/>
      <c r="BD774" s="17">
        <v>0.15763749498990001</v>
      </c>
      <c r="BE774" s="17">
        <v>0.18116515436545999</v>
      </c>
      <c r="BF774" s="17">
        <v>0.160615338360452</v>
      </c>
      <c r="BG774" s="17"/>
      <c r="BH774" s="17">
        <v>0.15475815213306399</v>
      </c>
      <c r="BI774" s="17">
        <v>0.148740629374296</v>
      </c>
      <c r="BJ774" s="17">
        <v>0.20285306597556599</v>
      </c>
      <c r="BK774" s="17"/>
      <c r="BL774" s="17">
        <v>0.20614836318590801</v>
      </c>
      <c r="BM774" s="17">
        <v>0.13275954877830601</v>
      </c>
      <c r="BN774" s="17">
        <v>0.18506810194964099</v>
      </c>
      <c r="BO774" s="17"/>
      <c r="BP774" s="17">
        <v>0.181054144487267</v>
      </c>
      <c r="BQ774" s="17">
        <v>0.17031596991593301</v>
      </c>
      <c r="BR774" s="17"/>
      <c r="BS774" s="17">
        <v>9.3626820378903797E-2</v>
      </c>
      <c r="BT774" s="17">
        <v>0.12802361502203</v>
      </c>
      <c r="BU774" s="17">
        <v>0.181686755002612</v>
      </c>
      <c r="BV774" s="17">
        <v>0.18712796710552199</v>
      </c>
      <c r="BW774" s="17"/>
      <c r="BX774" s="17">
        <v>0.165010833743475</v>
      </c>
      <c r="BY774" s="17">
        <v>0.114115844551979</v>
      </c>
      <c r="BZ774" s="17">
        <v>0.16866068770363399</v>
      </c>
      <c r="CA774" s="17"/>
      <c r="CB774" s="17">
        <v>0.101970800786344</v>
      </c>
      <c r="CC774" s="17">
        <v>0.14406307593392101</v>
      </c>
      <c r="CD774" s="17">
        <v>0.23386525487295701</v>
      </c>
      <c r="CE774" s="17">
        <v>0.17220010919211801</v>
      </c>
      <c r="CF774" s="17">
        <v>0.118670598563173</v>
      </c>
      <c r="CG774" s="17">
        <v>0.19855334529254001</v>
      </c>
      <c r="CH774" s="17"/>
      <c r="CI774" s="17">
        <v>0.17049331171476101</v>
      </c>
      <c r="CJ774" s="17">
        <v>0.10188651108714</v>
      </c>
      <c r="CK774" s="17">
        <v>0.35405204378897598</v>
      </c>
      <c r="CL774" s="17">
        <v>0.15162998780453299</v>
      </c>
    </row>
    <row r="775" spans="2:90" x14ac:dyDescent="0.35">
      <c r="B775" t="s">
        <v>276</v>
      </c>
      <c r="C775" s="17">
        <v>0.14340851908843</v>
      </c>
      <c r="D775" s="17">
        <v>0.17529475580982701</v>
      </c>
      <c r="E775" s="17">
        <v>0.112425915941537</v>
      </c>
      <c r="F775" s="17"/>
      <c r="G775" s="17">
        <v>0.126451079955021</v>
      </c>
      <c r="H775" s="17">
        <v>9.2897396615031796E-2</v>
      </c>
      <c r="I775" s="17">
        <v>0.16046197480348301</v>
      </c>
      <c r="J775" s="17">
        <v>0.12182868314835101</v>
      </c>
      <c r="K775" s="17">
        <v>0.14286715969271799</v>
      </c>
      <c r="L775" s="17">
        <v>0.14054820971229101</v>
      </c>
      <c r="M775" s="17">
        <v>0.15997867183483799</v>
      </c>
      <c r="N775" s="17">
        <v>0.17346026754753799</v>
      </c>
      <c r="O775" s="17">
        <v>0.16610526032009101</v>
      </c>
      <c r="P775" s="17"/>
      <c r="Q775" s="17">
        <v>0.116141770366924</v>
      </c>
      <c r="R775" s="17">
        <v>0.12907048682522901</v>
      </c>
      <c r="S775" s="17">
        <v>0.18037647105058</v>
      </c>
      <c r="T775" s="17">
        <v>0.14731626522956801</v>
      </c>
      <c r="U775" s="17"/>
      <c r="V775" s="17">
        <v>0.15672359245876399</v>
      </c>
      <c r="W775" s="17">
        <v>0.110400986848933</v>
      </c>
      <c r="X775" s="17">
        <v>0.10883575208726</v>
      </c>
      <c r="Y775" s="17">
        <v>0.18001904897976101</v>
      </c>
      <c r="Z775" s="17">
        <v>0.138877199559644</v>
      </c>
      <c r="AA775" s="17">
        <v>0.18358084848742701</v>
      </c>
      <c r="AB775" s="17">
        <v>0.14703437729332</v>
      </c>
      <c r="AC775" s="17">
        <v>0.13032803948168001</v>
      </c>
      <c r="AD775" s="17">
        <v>0.13452003962315601</v>
      </c>
      <c r="AE775" s="17"/>
      <c r="AF775" s="17">
        <v>0.17528083379696199</v>
      </c>
      <c r="AG775" s="17">
        <v>0.15200593337392401</v>
      </c>
      <c r="AH775" s="17">
        <v>0.172774788869164</v>
      </c>
      <c r="AI775" s="17">
        <v>0.13181186294305999</v>
      </c>
      <c r="AJ775" s="17">
        <v>0.11869493224719101</v>
      </c>
      <c r="AK775" s="17">
        <v>0.12591873892144101</v>
      </c>
      <c r="AL775" s="17"/>
      <c r="AM775" s="17">
        <v>0.128174170368583</v>
      </c>
      <c r="AN775" s="17">
        <v>0.149699630088238</v>
      </c>
      <c r="AO775" s="17">
        <v>0.141648102266764</v>
      </c>
      <c r="AP775" s="17">
        <v>0.18049776344854801</v>
      </c>
      <c r="AQ775" s="17">
        <v>0.18763689722170701</v>
      </c>
      <c r="AR775" s="17">
        <v>0.14124412260506999</v>
      </c>
      <c r="AS775" s="17">
        <v>0.17641583776511999</v>
      </c>
      <c r="AT775" s="17">
        <v>0.12014695892855901</v>
      </c>
      <c r="AU775" s="17">
        <v>0.14487997978164999</v>
      </c>
      <c r="AV775" s="17">
        <v>0.13578534121073599</v>
      </c>
      <c r="AW775" s="17">
        <v>0.15984795427367399</v>
      </c>
      <c r="AX775" s="17">
        <v>0.14950730567243201</v>
      </c>
      <c r="AY775" s="17">
        <v>0.128033111660071</v>
      </c>
      <c r="AZ775" s="17">
        <v>0.131735980202493</v>
      </c>
      <c r="BA775" s="17">
        <v>5.8577338790220097E-2</v>
      </c>
      <c r="BB775" s="17">
        <v>0.138198543310734</v>
      </c>
      <c r="BC775" s="17"/>
      <c r="BD775" s="17">
        <v>0.15004113146662801</v>
      </c>
      <c r="BE775" s="17">
        <v>0.14215452340866599</v>
      </c>
      <c r="BF775" s="17">
        <v>0.137498575970565</v>
      </c>
      <c r="BG775" s="17"/>
      <c r="BH775" s="17">
        <v>0.134439244183329</v>
      </c>
      <c r="BI775" s="17">
        <v>0.157682818385395</v>
      </c>
      <c r="BJ775" s="17">
        <v>0.180471204720068</v>
      </c>
      <c r="BK775" s="17"/>
      <c r="BL775" s="17">
        <v>0.186508173430568</v>
      </c>
      <c r="BM775" s="17">
        <v>0.13884203189341099</v>
      </c>
      <c r="BN775" s="17">
        <v>0.12581236924731501</v>
      </c>
      <c r="BO775" s="17"/>
      <c r="BP775" s="17">
        <v>0.118052627427533</v>
      </c>
      <c r="BQ775" s="17">
        <v>0.151779871711265</v>
      </c>
      <c r="BR775" s="17"/>
      <c r="BS775" s="17">
        <v>0.14098065256168099</v>
      </c>
      <c r="BT775" s="17">
        <v>0.13728645061775599</v>
      </c>
      <c r="BU775" s="17">
        <v>0.17661104946112999</v>
      </c>
      <c r="BV775" s="17">
        <v>0.119561822432632</v>
      </c>
      <c r="BW775" s="17"/>
      <c r="BX775" s="17">
        <v>9.6147058022629905E-2</v>
      </c>
      <c r="BY775" s="17">
        <v>0.132094445306982</v>
      </c>
      <c r="BZ775" s="17">
        <v>0.148785894038794</v>
      </c>
      <c r="CA775" s="17"/>
      <c r="CB775" s="17">
        <v>0.10053912390523601</v>
      </c>
      <c r="CC775" s="17">
        <v>7.6516520319979894E-2</v>
      </c>
      <c r="CD775" s="17">
        <v>0.110385249383644</v>
      </c>
      <c r="CE775" s="17">
        <v>0.14709772458151199</v>
      </c>
      <c r="CF775" s="17">
        <v>0.112105408289771</v>
      </c>
      <c r="CG775" s="17">
        <v>0.34452732215041598</v>
      </c>
      <c r="CH775" s="17"/>
      <c r="CI775" s="17">
        <v>0.19229891893172399</v>
      </c>
      <c r="CJ775" s="17">
        <v>0.106184969463685</v>
      </c>
      <c r="CK775" s="17">
        <v>0.25869082922771203</v>
      </c>
      <c r="CL775" s="17">
        <v>0.123709246427851</v>
      </c>
    </row>
    <row r="776" spans="2:90" x14ac:dyDescent="0.35">
      <c r="B776" t="s">
        <v>176</v>
      </c>
      <c r="C776" s="17">
        <v>3.2991084722712498E-2</v>
      </c>
      <c r="D776" s="17">
        <v>4.2821463831805497E-2</v>
      </c>
      <c r="E776" s="17">
        <v>2.3780421277312499E-2</v>
      </c>
      <c r="F776" s="17"/>
      <c r="G776" s="17">
        <v>1.6357746349695002E-2</v>
      </c>
      <c r="H776" s="17">
        <v>2.5224356937386502E-2</v>
      </c>
      <c r="I776" s="17">
        <v>3.6025878259330499E-2</v>
      </c>
      <c r="J776" s="17">
        <v>1.57609865357154E-2</v>
      </c>
      <c r="K776" s="17">
        <v>3.1429377215268901E-2</v>
      </c>
      <c r="L776" s="17">
        <v>2.99111115467099E-2</v>
      </c>
      <c r="M776" s="17">
        <v>4.9011742610808498E-2</v>
      </c>
      <c r="N776" s="17">
        <v>3.3837159995908403E-2</v>
      </c>
      <c r="O776" s="17">
        <v>5.57209036137577E-2</v>
      </c>
      <c r="P776" s="17"/>
      <c r="Q776" s="17">
        <v>4.6145069813425497E-2</v>
      </c>
      <c r="R776" s="17">
        <v>3.5347400518824602E-2</v>
      </c>
      <c r="S776" s="17">
        <v>5.9279818399464099E-2</v>
      </c>
      <c r="T776" s="17">
        <v>3.0294717881706901E-2</v>
      </c>
      <c r="U776" s="17"/>
      <c r="V776" s="17">
        <v>3.3348712733425101E-2</v>
      </c>
      <c r="W776" s="17">
        <v>2.7775273698201399E-2</v>
      </c>
      <c r="X776" s="17">
        <v>3.6326531294041599E-2</v>
      </c>
      <c r="Y776" s="17">
        <v>2.33010117768985E-2</v>
      </c>
      <c r="Z776" s="17">
        <v>3.89527689369705E-2</v>
      </c>
      <c r="AA776" s="17">
        <v>5.5925862887364897E-2</v>
      </c>
      <c r="AB776" s="17">
        <v>2.9050621522845699E-2</v>
      </c>
      <c r="AC776" s="17">
        <v>9.3294752638096393E-3</v>
      </c>
      <c r="AD776" s="17">
        <v>3.1555234900443201E-2</v>
      </c>
      <c r="AE776" s="17"/>
      <c r="AF776" s="17">
        <v>3.48303565165703E-2</v>
      </c>
      <c r="AG776" s="17">
        <v>3.8363144631264903E-2</v>
      </c>
      <c r="AH776" s="17">
        <v>9.5362018823341999E-3</v>
      </c>
      <c r="AI776" s="17">
        <v>5.5003115292199797E-2</v>
      </c>
      <c r="AJ776" s="17">
        <v>2.2438932079897E-2</v>
      </c>
      <c r="AK776" s="17">
        <v>3.8598813195763901E-2</v>
      </c>
      <c r="AL776" s="17"/>
      <c r="AM776" s="17">
        <v>3.9610094166602897E-2</v>
      </c>
      <c r="AN776" s="17">
        <v>6.5633601486561499E-2</v>
      </c>
      <c r="AO776" s="17">
        <v>3.0970698958184901E-2</v>
      </c>
      <c r="AP776" s="17">
        <v>4.23328134256091E-2</v>
      </c>
      <c r="AQ776" s="17">
        <v>3.32671928463791E-2</v>
      </c>
      <c r="AR776" s="17">
        <v>4.9774857575837703E-2</v>
      </c>
      <c r="AS776" s="17">
        <v>3.9212551163295403E-2</v>
      </c>
      <c r="AT776" s="17">
        <v>2.4386555606216401E-2</v>
      </c>
      <c r="AU776" s="17">
        <v>2.2829718225647999E-2</v>
      </c>
      <c r="AV776" s="17">
        <v>3.2356504825955701E-2</v>
      </c>
      <c r="AW776" s="17">
        <v>2.3409304408386799E-2</v>
      </c>
      <c r="AX776" s="17">
        <v>4.6686403181595698E-2</v>
      </c>
      <c r="AY776" s="17">
        <v>0</v>
      </c>
      <c r="AZ776" s="17">
        <v>5.81437226927062E-2</v>
      </c>
      <c r="BA776" s="17">
        <v>8.2175806606093801E-3</v>
      </c>
      <c r="BB776" s="17">
        <v>2.0538061317308499E-2</v>
      </c>
      <c r="BC776" s="17"/>
      <c r="BD776" s="17">
        <v>2.3417592516181501E-2</v>
      </c>
      <c r="BE776" s="17">
        <v>2.4089008248780099E-2</v>
      </c>
      <c r="BF776" s="17">
        <v>4.7370726223639602E-2</v>
      </c>
      <c r="BG776" s="17"/>
      <c r="BH776" s="17">
        <v>2.8234152826088599E-2</v>
      </c>
      <c r="BI776" s="17">
        <v>5.3360850869685797E-2</v>
      </c>
      <c r="BJ776" s="17">
        <v>2.1397882943431E-2</v>
      </c>
      <c r="BK776" s="17"/>
      <c r="BL776" s="17">
        <v>2.8352413279694899E-2</v>
      </c>
      <c r="BM776" s="17">
        <v>3.3389488290329103E-2</v>
      </c>
      <c r="BN776" s="17">
        <v>3.4681274868342798E-2</v>
      </c>
      <c r="BO776" s="17"/>
      <c r="BP776" s="17">
        <v>2.6928813465391801E-2</v>
      </c>
      <c r="BQ776" s="17">
        <v>4.0949294099436997E-2</v>
      </c>
      <c r="BR776" s="17"/>
      <c r="BS776" s="17">
        <v>3.6541240468508603E-2</v>
      </c>
      <c r="BT776" s="17">
        <v>3.79707922750313E-2</v>
      </c>
      <c r="BU776" s="17">
        <v>2.7844330222113901E-2</v>
      </c>
      <c r="BV776" s="17">
        <v>2.9876348857310199E-2</v>
      </c>
      <c r="BW776" s="17"/>
      <c r="BX776" s="17">
        <v>2.3239045304274598E-2</v>
      </c>
      <c r="BY776" s="17">
        <v>1.1984095211721E-2</v>
      </c>
      <c r="BZ776" s="17">
        <v>3.5248090876123801E-2</v>
      </c>
      <c r="CA776" s="17"/>
      <c r="CB776" s="17">
        <v>1.5223336973766899E-2</v>
      </c>
      <c r="CC776" s="17">
        <v>2.6105636194861299E-2</v>
      </c>
      <c r="CD776" s="17">
        <v>2.6422474058088501E-2</v>
      </c>
      <c r="CE776" s="17">
        <v>1.95218115222121E-2</v>
      </c>
      <c r="CF776" s="17">
        <v>5.92101479356733E-2</v>
      </c>
      <c r="CG776" s="17">
        <v>6.5396144393849595E-2</v>
      </c>
      <c r="CH776" s="17"/>
      <c r="CI776" s="17">
        <v>2.8180688820229699E-2</v>
      </c>
      <c r="CJ776" s="17">
        <v>3.4184365147403799E-2</v>
      </c>
      <c r="CK776" s="17">
        <v>3.8031875784186701E-2</v>
      </c>
      <c r="CL776" s="17">
        <v>3.20248191353028E-2</v>
      </c>
    </row>
    <row r="777" spans="2:90" x14ac:dyDescent="0.35"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</row>
    <row r="778" spans="2:90" x14ac:dyDescent="0.35">
      <c r="B778" s="6" t="s">
        <v>433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</row>
    <row r="779" spans="2:90" x14ac:dyDescent="0.35">
      <c r="B779" s="24" t="s">
        <v>130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</row>
    <row r="780" spans="2:90" x14ac:dyDescent="0.35">
      <c r="B780" t="s">
        <v>429</v>
      </c>
      <c r="C780" s="17">
        <v>0.138194365430583</v>
      </c>
      <c r="D780" s="17">
        <v>0.162059244731</v>
      </c>
      <c r="E780" s="17">
        <v>0.115563440874836</v>
      </c>
      <c r="F780" s="17"/>
      <c r="G780" s="17">
        <v>0.11083224056501299</v>
      </c>
      <c r="H780" s="17">
        <v>0.14139731979499401</v>
      </c>
      <c r="I780" s="17">
        <v>0.14538132391021899</v>
      </c>
      <c r="J780" s="17">
        <v>9.6514629297373394E-2</v>
      </c>
      <c r="K780" s="17">
        <v>0.118959770787873</v>
      </c>
      <c r="L780" s="17">
        <v>0.139889539938816</v>
      </c>
      <c r="M780" s="17">
        <v>0.17194439128200401</v>
      </c>
      <c r="N780" s="17">
        <v>0.17701567957561501</v>
      </c>
      <c r="O780" s="17">
        <v>0.13622917555344199</v>
      </c>
      <c r="P780" s="17"/>
      <c r="Q780" s="17">
        <v>0.15571024919988499</v>
      </c>
      <c r="R780" s="17">
        <v>0.216020047678678</v>
      </c>
      <c r="S780" s="17">
        <v>0.12073544932849101</v>
      </c>
      <c r="T780" s="17">
        <v>0.1334149795989</v>
      </c>
      <c r="U780" s="17"/>
      <c r="V780" s="17">
        <v>0.165597823114318</v>
      </c>
      <c r="W780" s="17">
        <v>8.1128771247376996E-2</v>
      </c>
      <c r="X780" s="17">
        <v>0.14282618995639901</v>
      </c>
      <c r="Y780" s="17">
        <v>0.158718723802353</v>
      </c>
      <c r="Z780" s="17">
        <v>0.11771702521204699</v>
      </c>
      <c r="AA780" s="17">
        <v>0.15882863830274899</v>
      </c>
      <c r="AB780" s="17">
        <v>0.164646321589276</v>
      </c>
      <c r="AC780" s="17">
        <v>0.101454805762485</v>
      </c>
      <c r="AD780" s="17">
        <v>0.14067890993155899</v>
      </c>
      <c r="AE780" s="17"/>
      <c r="AF780" s="17">
        <v>0.15125981359533699</v>
      </c>
      <c r="AG780" s="17">
        <v>0.15839685049066099</v>
      </c>
      <c r="AH780" s="17">
        <v>9.7803555430659994E-2</v>
      </c>
      <c r="AI780" s="17">
        <v>0.13785342426774599</v>
      </c>
      <c r="AJ780" s="17">
        <v>9.4421100560565505E-2</v>
      </c>
      <c r="AK780" s="17">
        <v>0.15626148664514999</v>
      </c>
      <c r="AL780" s="17"/>
      <c r="AM780" s="17">
        <v>0.162715043026948</v>
      </c>
      <c r="AN780" s="17">
        <v>0.14735662036327499</v>
      </c>
      <c r="AO780" s="17">
        <v>0.190793435328109</v>
      </c>
      <c r="AP780" s="17">
        <v>0.14141712109149401</v>
      </c>
      <c r="AQ780" s="17">
        <v>8.6756871039270503E-2</v>
      </c>
      <c r="AR780" s="17">
        <v>0.125628382959486</v>
      </c>
      <c r="AS780" s="17">
        <v>0.12449078270321599</v>
      </c>
      <c r="AT780" s="17">
        <v>0.15815447763430099</v>
      </c>
      <c r="AU780" s="17">
        <v>0.16661561925093901</v>
      </c>
      <c r="AV780" s="17">
        <v>0.15999308154699901</v>
      </c>
      <c r="AW780" s="17">
        <v>0.122970229885063</v>
      </c>
      <c r="AX780" s="17">
        <v>0.14112939376550401</v>
      </c>
      <c r="AY780" s="17">
        <v>0.15932375505581101</v>
      </c>
      <c r="AZ780" s="17">
        <v>0.106356508863116</v>
      </c>
      <c r="BA780" s="17">
        <v>0.17572525562983499</v>
      </c>
      <c r="BB780" s="17">
        <v>0.13574899447466901</v>
      </c>
      <c r="BC780" s="17"/>
      <c r="BD780" s="17">
        <v>0.118574281177487</v>
      </c>
      <c r="BE780" s="17">
        <v>0.122841270123816</v>
      </c>
      <c r="BF780" s="17">
        <v>0.16087501127203799</v>
      </c>
      <c r="BG780" s="17"/>
      <c r="BH780" s="17">
        <v>0.120035112071825</v>
      </c>
      <c r="BI780" s="17">
        <v>0.188802791491573</v>
      </c>
      <c r="BJ780" s="17">
        <v>0.159030633590374</v>
      </c>
      <c r="BK780" s="17"/>
      <c r="BL780" s="17">
        <v>0.13920214680655299</v>
      </c>
      <c r="BM780" s="17">
        <v>0.13401832271429001</v>
      </c>
      <c r="BN780" s="17">
        <v>0.20842565230122601</v>
      </c>
      <c r="BO780" s="17"/>
      <c r="BP780" s="17">
        <v>0.13237131605904701</v>
      </c>
      <c r="BQ780" s="17">
        <v>0.15253227135140901</v>
      </c>
      <c r="BR780" s="17"/>
      <c r="BS780" s="17">
        <v>0.14225347799181501</v>
      </c>
      <c r="BT780" s="17">
        <v>0.12664826502169901</v>
      </c>
      <c r="BU780" s="17">
        <v>0.11917458305687301</v>
      </c>
      <c r="BV780" s="17">
        <v>0.15073031133689099</v>
      </c>
      <c r="BW780" s="17"/>
      <c r="BX780" s="17">
        <v>0.126758097400441</v>
      </c>
      <c r="BY780" s="17">
        <v>0.12227272766502501</v>
      </c>
      <c r="BZ780" s="17">
        <v>0.140305729037732</v>
      </c>
      <c r="CA780" s="17"/>
      <c r="CB780" s="17">
        <v>9.2694378909193201E-2</v>
      </c>
      <c r="CC780" s="17">
        <v>0.15168472308643099</v>
      </c>
      <c r="CD780" s="17">
        <v>9.0006958678704702E-2</v>
      </c>
      <c r="CE780" s="17">
        <v>0.110420053223583</v>
      </c>
      <c r="CF780" s="17">
        <v>0.26273997641487201</v>
      </c>
      <c r="CG780" s="17">
        <v>0.175475906927125</v>
      </c>
      <c r="CH780" s="17"/>
      <c r="CI780" s="17">
        <v>0.13680154812119599</v>
      </c>
      <c r="CJ780" s="17">
        <v>0.16614128120303601</v>
      </c>
      <c r="CK780" s="17">
        <v>8.9027218080434498E-2</v>
      </c>
      <c r="CL780" s="17">
        <v>0.13511097439112199</v>
      </c>
    </row>
    <row r="781" spans="2:90" x14ac:dyDescent="0.35">
      <c r="B781" t="s">
        <v>180</v>
      </c>
      <c r="C781" s="17">
        <v>0.11073692646614899</v>
      </c>
      <c r="D781" s="17">
        <v>0.13037828498059101</v>
      </c>
      <c r="E781" s="17">
        <v>9.1138371332413495E-2</v>
      </c>
      <c r="F781" s="17"/>
      <c r="G781" s="17">
        <v>0.104913769113088</v>
      </c>
      <c r="H781" s="17">
        <v>0.100253441605425</v>
      </c>
      <c r="I781" s="17">
        <v>0.109351248626934</v>
      </c>
      <c r="J781" s="17">
        <v>0.118472940127023</v>
      </c>
      <c r="K781" s="17">
        <v>0.15811780917964599</v>
      </c>
      <c r="L781" s="17">
        <v>0.113418828428033</v>
      </c>
      <c r="M781" s="17">
        <v>0.10530818429944</v>
      </c>
      <c r="N781" s="17">
        <v>7.8378296044773796E-2</v>
      </c>
      <c r="O781" s="17">
        <v>0.111541817436332</v>
      </c>
      <c r="P781" s="17"/>
      <c r="Q781" s="17">
        <v>0.10361003590829999</v>
      </c>
      <c r="R781" s="17">
        <v>0.124084898906303</v>
      </c>
      <c r="S781" s="17">
        <v>0.13799651920116299</v>
      </c>
      <c r="T781" s="17">
        <v>0.109309549336227</v>
      </c>
      <c r="U781" s="17"/>
      <c r="V781" s="17">
        <v>0.125684388419183</v>
      </c>
      <c r="W781" s="17">
        <v>0.107403384805559</v>
      </c>
      <c r="X781" s="17">
        <v>7.3443773230858295E-2</v>
      </c>
      <c r="Y781" s="17">
        <v>0.149997648211917</v>
      </c>
      <c r="Z781" s="17">
        <v>0.112825445435229</v>
      </c>
      <c r="AA781" s="17">
        <v>8.9582897002307399E-2</v>
      </c>
      <c r="AB781" s="17">
        <v>0.10538312321292</v>
      </c>
      <c r="AC781" s="17">
        <v>0.105326118580121</v>
      </c>
      <c r="AD781" s="17">
        <v>0.114727602104469</v>
      </c>
      <c r="AE781" s="17"/>
      <c r="AF781" s="17">
        <v>0.112095751764111</v>
      </c>
      <c r="AG781" s="17">
        <v>0.13029908810717999</v>
      </c>
      <c r="AH781" s="17">
        <v>6.4808119112215207E-2</v>
      </c>
      <c r="AI781" s="17">
        <v>8.5243145054686706E-2</v>
      </c>
      <c r="AJ781" s="17">
        <v>9.1603275829733002E-2</v>
      </c>
      <c r="AK781" s="17">
        <v>0.126936157944118</v>
      </c>
      <c r="AL781" s="17"/>
      <c r="AM781" s="17">
        <v>8.8084347285366404E-2</v>
      </c>
      <c r="AN781" s="17">
        <v>8.3908268457848698E-2</v>
      </c>
      <c r="AO781" s="17">
        <v>0.119870769958839</v>
      </c>
      <c r="AP781" s="17">
        <v>0.14576840600074101</v>
      </c>
      <c r="AQ781" s="17">
        <v>0.15857460067707399</v>
      </c>
      <c r="AR781" s="17">
        <v>0.12974119993505601</v>
      </c>
      <c r="AS781" s="17">
        <v>9.4009940696914193E-2</v>
      </c>
      <c r="AT781" s="17">
        <v>0.18186878341020701</v>
      </c>
      <c r="AU781" s="17">
        <v>0.147265778960047</v>
      </c>
      <c r="AV781" s="17">
        <v>0.111563081056507</v>
      </c>
      <c r="AW781" s="17">
        <v>9.6579784069042204E-2</v>
      </c>
      <c r="AX781" s="17">
        <v>8.3458449937065707E-2</v>
      </c>
      <c r="AY781" s="17">
        <v>9.2856891985854298E-2</v>
      </c>
      <c r="AZ781" s="17">
        <v>0.116605187649977</v>
      </c>
      <c r="BA781" s="17">
        <v>6.0796492700082201E-2</v>
      </c>
      <c r="BB781" s="17">
        <v>8.83527790829743E-2</v>
      </c>
      <c r="BC781" s="17"/>
      <c r="BD781" s="17">
        <v>0.12424531441217999</v>
      </c>
      <c r="BE781" s="17">
        <v>0.109506542712486</v>
      </c>
      <c r="BF781" s="17">
        <v>9.9649817704097601E-2</v>
      </c>
      <c r="BG781" s="17"/>
      <c r="BH781" s="17">
        <v>0.110564156512154</v>
      </c>
      <c r="BI781" s="17">
        <v>0.12967395218092401</v>
      </c>
      <c r="BJ781" s="17">
        <v>0.115006424177808</v>
      </c>
      <c r="BK781" s="17"/>
      <c r="BL781" s="17">
        <v>0.16441507833573199</v>
      </c>
      <c r="BM781" s="17">
        <v>9.8406413873916201E-2</v>
      </c>
      <c r="BN781" s="17">
        <v>0.124188581977664</v>
      </c>
      <c r="BO781" s="17"/>
      <c r="BP781" s="17">
        <v>8.3695324724957498E-2</v>
      </c>
      <c r="BQ781" s="17">
        <v>0.115090084354562</v>
      </c>
      <c r="BR781" s="17"/>
      <c r="BS781" s="17">
        <v>0.111164521754946</v>
      </c>
      <c r="BT781" s="17">
        <v>0.116590853014699</v>
      </c>
      <c r="BU781" s="17">
        <v>0.141983249784599</v>
      </c>
      <c r="BV781" s="17">
        <v>9.2447196108036006E-2</v>
      </c>
      <c r="BW781" s="17"/>
      <c r="BX781" s="17">
        <v>0.127271976062137</v>
      </c>
      <c r="BY781" s="17">
        <v>9.8425577148773494E-2</v>
      </c>
      <c r="BZ781" s="17">
        <v>0.109855360564324</v>
      </c>
      <c r="CA781" s="17"/>
      <c r="CB781" s="17">
        <v>9.0417591392541505E-2</v>
      </c>
      <c r="CC781" s="17">
        <v>0.103158409940625</v>
      </c>
      <c r="CD781" s="17">
        <v>6.5071810936104299E-2</v>
      </c>
      <c r="CE781" s="17">
        <v>0.115966627804821</v>
      </c>
      <c r="CF781" s="17">
        <v>0.144712862500363</v>
      </c>
      <c r="CG781" s="17">
        <v>0.177332873106085</v>
      </c>
      <c r="CH781" s="17"/>
      <c r="CI781" s="17">
        <v>0.102062639924728</v>
      </c>
      <c r="CJ781" s="17">
        <v>9.9510415816923395E-2</v>
      </c>
      <c r="CK781" s="17">
        <v>0.110107219760943</v>
      </c>
      <c r="CL781" s="17">
        <v>0.119471819460806</v>
      </c>
    </row>
    <row r="782" spans="2:90" x14ac:dyDescent="0.35">
      <c r="B782" t="s">
        <v>179</v>
      </c>
      <c r="C782" s="17">
        <v>0.19438885388600799</v>
      </c>
      <c r="D782" s="17">
        <v>0.21099954868576501</v>
      </c>
      <c r="E782" s="17">
        <v>0.177919253036737</v>
      </c>
      <c r="F782" s="17"/>
      <c r="G782" s="17">
        <v>0.173396503785268</v>
      </c>
      <c r="H782" s="17">
        <v>0.15203211171820999</v>
      </c>
      <c r="I782" s="17">
        <v>0.192866394666206</v>
      </c>
      <c r="J782" s="17">
        <v>0.18269206625888701</v>
      </c>
      <c r="K782" s="17">
        <v>0.19726447479804099</v>
      </c>
      <c r="L782" s="17">
        <v>0.20539430507745501</v>
      </c>
      <c r="M782" s="17">
        <v>0.20837263067484499</v>
      </c>
      <c r="N782" s="17">
        <v>0.222533272345215</v>
      </c>
      <c r="O782" s="17">
        <v>0.20906890854948501</v>
      </c>
      <c r="P782" s="17"/>
      <c r="Q782" s="17">
        <v>0.18504794862596999</v>
      </c>
      <c r="R782" s="17">
        <v>0.18861573738111501</v>
      </c>
      <c r="S782" s="17">
        <v>0.19845552814345299</v>
      </c>
      <c r="T782" s="17">
        <v>0.19477908145596601</v>
      </c>
      <c r="U782" s="17"/>
      <c r="V782" s="17">
        <v>0.20018852327412701</v>
      </c>
      <c r="W782" s="17">
        <v>0.19107120795516899</v>
      </c>
      <c r="X782" s="17">
        <v>0.226449690225793</v>
      </c>
      <c r="Y782" s="17">
        <v>0.14873747474716201</v>
      </c>
      <c r="Z782" s="17">
        <v>0.196270967997388</v>
      </c>
      <c r="AA782" s="17">
        <v>0.20707110299150699</v>
      </c>
      <c r="AB782" s="17">
        <v>0.16220837680188499</v>
      </c>
      <c r="AC782" s="17">
        <v>0.217933255005684</v>
      </c>
      <c r="AD782" s="17">
        <v>0.208068847785253</v>
      </c>
      <c r="AE782" s="17"/>
      <c r="AF782" s="17">
        <v>0.17120312765706899</v>
      </c>
      <c r="AG782" s="17">
        <v>0.16921947434450399</v>
      </c>
      <c r="AH782" s="17">
        <v>0.162173795941988</v>
      </c>
      <c r="AI782" s="17">
        <v>0.22673553446592701</v>
      </c>
      <c r="AJ782" s="17">
        <v>0.229613720621028</v>
      </c>
      <c r="AK782" s="17">
        <v>0.20715235569507001</v>
      </c>
      <c r="AL782" s="17"/>
      <c r="AM782" s="17">
        <v>0.130122329631981</v>
      </c>
      <c r="AN782" s="17">
        <v>0.172523047392727</v>
      </c>
      <c r="AO782" s="17">
        <v>0.20714776328572501</v>
      </c>
      <c r="AP782" s="17">
        <v>0.198385817023669</v>
      </c>
      <c r="AQ782" s="17">
        <v>0.18781004742723101</v>
      </c>
      <c r="AR782" s="17">
        <v>0.21769914806169399</v>
      </c>
      <c r="AS782" s="17">
        <v>0.23323358450811699</v>
      </c>
      <c r="AT782" s="17">
        <v>0.205899014785136</v>
      </c>
      <c r="AU782" s="17">
        <v>0.14740481179451201</v>
      </c>
      <c r="AV782" s="17">
        <v>0.253439588985584</v>
      </c>
      <c r="AW782" s="17">
        <v>0.22401378070019401</v>
      </c>
      <c r="AX782" s="17">
        <v>0.27232855951354501</v>
      </c>
      <c r="AY782" s="17">
        <v>0.178413758156138</v>
      </c>
      <c r="AZ782" s="17">
        <v>0.18578288252232</v>
      </c>
      <c r="BA782" s="17">
        <v>0.15674522443654301</v>
      </c>
      <c r="BB782" s="17">
        <v>0.22285555255831299</v>
      </c>
      <c r="BC782" s="17"/>
      <c r="BD782" s="17">
        <v>0.200067137853504</v>
      </c>
      <c r="BE782" s="17">
        <v>0.176996567348118</v>
      </c>
      <c r="BF782" s="17">
        <v>0.20651908328292101</v>
      </c>
      <c r="BG782" s="17"/>
      <c r="BH782" s="17">
        <v>0.19663463723416499</v>
      </c>
      <c r="BI782" s="17">
        <v>0.19022543316291299</v>
      </c>
      <c r="BJ782" s="17">
        <v>0.20538932121595099</v>
      </c>
      <c r="BK782" s="17"/>
      <c r="BL782" s="17">
        <v>0.1907139234851</v>
      </c>
      <c r="BM782" s="17">
        <v>0.21847494511842799</v>
      </c>
      <c r="BN782" s="17">
        <v>0.23345555236895901</v>
      </c>
      <c r="BO782" s="17"/>
      <c r="BP782" s="17">
        <v>0.219674322327928</v>
      </c>
      <c r="BQ782" s="17">
        <v>0.182797343098905</v>
      </c>
      <c r="BR782" s="17"/>
      <c r="BS782" s="17">
        <v>0.162944403751973</v>
      </c>
      <c r="BT782" s="17">
        <v>0.21467272233614501</v>
      </c>
      <c r="BU782" s="17">
        <v>0.214432568222925</v>
      </c>
      <c r="BV782" s="17">
        <v>0.18494150782150801</v>
      </c>
      <c r="BW782" s="17"/>
      <c r="BX782" s="17">
        <v>0.203416447760213</v>
      </c>
      <c r="BY782" s="17">
        <v>0.18072103320937</v>
      </c>
      <c r="BZ782" s="17">
        <v>0.19433439586863199</v>
      </c>
      <c r="CA782" s="17"/>
      <c r="CB782" s="17">
        <v>0.19763502498159699</v>
      </c>
      <c r="CC782" s="17">
        <v>0.197418838596609</v>
      </c>
      <c r="CD782" s="17">
        <v>0.166120990402884</v>
      </c>
      <c r="CE782" s="17">
        <v>0.226919194845533</v>
      </c>
      <c r="CF782" s="17">
        <v>0.17982768146940301</v>
      </c>
      <c r="CG782" s="17">
        <v>0.20449946637331001</v>
      </c>
      <c r="CH782" s="17"/>
      <c r="CI782" s="17">
        <v>0.28654384370288299</v>
      </c>
      <c r="CJ782" s="17">
        <v>0.18235227835451101</v>
      </c>
      <c r="CK782" s="17">
        <v>0.14815163930950601</v>
      </c>
      <c r="CL782" s="17">
        <v>0.19311975654348301</v>
      </c>
    </row>
    <row r="783" spans="2:90" x14ac:dyDescent="0.35">
      <c r="B783" t="s">
        <v>430</v>
      </c>
      <c r="C783" s="17">
        <v>0.46289789020150401</v>
      </c>
      <c r="D783" s="17">
        <v>0.40430190312507502</v>
      </c>
      <c r="E783" s="17">
        <v>0.521691207408016</v>
      </c>
      <c r="F783" s="17"/>
      <c r="G783" s="17">
        <v>0.50552538429535099</v>
      </c>
      <c r="H783" s="17">
        <v>0.47878700250315198</v>
      </c>
      <c r="I783" s="17">
        <v>0.44024198311835899</v>
      </c>
      <c r="J783" s="17">
        <v>0.51438250976056199</v>
      </c>
      <c r="K783" s="17">
        <v>0.44203727153344502</v>
      </c>
      <c r="L783" s="17">
        <v>0.43692920203468999</v>
      </c>
      <c r="M783" s="17">
        <v>0.45188273510615701</v>
      </c>
      <c r="N783" s="17">
        <v>0.463495484610984</v>
      </c>
      <c r="O783" s="17">
        <v>0.437171025191115</v>
      </c>
      <c r="P783" s="17"/>
      <c r="Q783" s="17">
        <v>0.43352018422215799</v>
      </c>
      <c r="R783" s="17">
        <v>0.36074660813037501</v>
      </c>
      <c r="S783" s="17">
        <v>0.46372805815941198</v>
      </c>
      <c r="T783" s="17">
        <v>0.47155590354114801</v>
      </c>
      <c r="U783" s="17"/>
      <c r="V783" s="17">
        <v>0.41420779329457402</v>
      </c>
      <c r="W783" s="17">
        <v>0.51184022110879601</v>
      </c>
      <c r="X783" s="17">
        <v>0.46101535148309303</v>
      </c>
      <c r="Y783" s="17">
        <v>0.46621778630263</v>
      </c>
      <c r="Z783" s="17">
        <v>0.46933857883326602</v>
      </c>
      <c r="AA783" s="17">
        <v>0.45045819068913301</v>
      </c>
      <c r="AB783" s="17">
        <v>0.473617579386718</v>
      </c>
      <c r="AC783" s="17">
        <v>0.44498092825833901</v>
      </c>
      <c r="AD783" s="17">
        <v>0.46759661618243498</v>
      </c>
      <c r="AE783" s="17"/>
      <c r="AF783" s="17">
        <v>0.47937236057726701</v>
      </c>
      <c r="AG783" s="17">
        <v>0.441601912533928</v>
      </c>
      <c r="AH783" s="17">
        <v>0.56349169718320702</v>
      </c>
      <c r="AI783" s="17">
        <v>0.46872448494942698</v>
      </c>
      <c r="AJ783" s="17">
        <v>0.49951677889002499</v>
      </c>
      <c r="AK783" s="17">
        <v>0.41230045116048902</v>
      </c>
      <c r="AL783" s="17"/>
      <c r="AM783" s="17">
        <v>0.42887518356836402</v>
      </c>
      <c r="AN783" s="17">
        <v>0.50291098027562098</v>
      </c>
      <c r="AO783" s="17">
        <v>0.35446936947486901</v>
      </c>
      <c r="AP783" s="17">
        <v>0.37613926465796699</v>
      </c>
      <c r="AQ783" s="17">
        <v>0.48444457474202501</v>
      </c>
      <c r="AR783" s="17">
        <v>0.47879696110753101</v>
      </c>
      <c r="AS783" s="17">
        <v>0.47244863696081502</v>
      </c>
      <c r="AT783" s="17">
        <v>0.37425563941005302</v>
      </c>
      <c r="AU783" s="17">
        <v>0.43697521038860399</v>
      </c>
      <c r="AV783" s="17">
        <v>0.41958821862359502</v>
      </c>
      <c r="AW783" s="17">
        <v>0.48934914764302101</v>
      </c>
      <c r="AX783" s="17">
        <v>0.45251688120380601</v>
      </c>
      <c r="AY783" s="17">
        <v>0.49854377298543501</v>
      </c>
      <c r="AZ783" s="17">
        <v>0.54719601831990705</v>
      </c>
      <c r="BA783" s="17">
        <v>0.45476880962278299</v>
      </c>
      <c r="BB783" s="17">
        <v>0.46159524812459102</v>
      </c>
      <c r="BC783" s="17"/>
      <c r="BD783" s="17">
        <v>0.481562635851286</v>
      </c>
      <c r="BE783" s="17">
        <v>0.47563647272486897</v>
      </c>
      <c r="BF783" s="17">
        <v>0.43969312202085198</v>
      </c>
      <c r="BG783" s="17"/>
      <c r="BH783" s="17">
        <v>0.47781337431424198</v>
      </c>
      <c r="BI783" s="17">
        <v>0.42051170074300198</v>
      </c>
      <c r="BJ783" s="17">
        <v>0.47596980957560497</v>
      </c>
      <c r="BK783" s="17"/>
      <c r="BL783" s="17">
        <v>0.45249482103282301</v>
      </c>
      <c r="BM783" s="17">
        <v>0.485132254838326</v>
      </c>
      <c r="BN783" s="17">
        <v>0.38560514680748298</v>
      </c>
      <c r="BO783" s="17"/>
      <c r="BP783" s="17">
        <v>0.47627738903094302</v>
      </c>
      <c r="BQ783" s="17">
        <v>0.44858364219767399</v>
      </c>
      <c r="BR783" s="17"/>
      <c r="BS783" s="17">
        <v>0.51568106290093896</v>
      </c>
      <c r="BT783" s="17">
        <v>0.47893110550746598</v>
      </c>
      <c r="BU783" s="17">
        <v>0.44568322202861399</v>
      </c>
      <c r="BV783" s="17">
        <v>0.458389662724975</v>
      </c>
      <c r="BW783" s="17"/>
      <c r="BX783" s="17">
        <v>0.47845539116130498</v>
      </c>
      <c r="BY783" s="17">
        <v>0.48377523795654698</v>
      </c>
      <c r="BZ783" s="17">
        <v>0.46007371228760702</v>
      </c>
      <c r="CA783" s="17"/>
      <c r="CB783" s="17">
        <v>0.58164722477599995</v>
      </c>
      <c r="CC783" s="17">
        <v>0.48419221664437301</v>
      </c>
      <c r="CD783" s="17">
        <v>0.52174787477455198</v>
      </c>
      <c r="CE783" s="17">
        <v>0.45902398243833198</v>
      </c>
      <c r="CF783" s="17">
        <v>0.320762336499615</v>
      </c>
      <c r="CG783" s="17">
        <v>0.32994927206740399</v>
      </c>
      <c r="CH783" s="17"/>
      <c r="CI783" s="17">
        <v>0.355413555175147</v>
      </c>
      <c r="CJ783" s="17">
        <v>0.470763440694772</v>
      </c>
      <c r="CK783" s="17">
        <v>0.50064622850517604</v>
      </c>
      <c r="CL783" s="17">
        <v>0.47232559978740102</v>
      </c>
    </row>
    <row r="784" spans="2:90" x14ac:dyDescent="0.35">
      <c r="B784" t="s">
        <v>177</v>
      </c>
      <c r="C784" s="17">
        <v>2.4806881951545099E-2</v>
      </c>
      <c r="D784" s="17">
        <v>2.51190289053295E-2</v>
      </c>
      <c r="E784" s="17">
        <v>2.4194210441935302E-2</v>
      </c>
      <c r="F784" s="17"/>
      <c r="G784" s="17">
        <v>1.5840557502181898E-2</v>
      </c>
      <c r="H784" s="17">
        <v>7.2091946762591497E-3</v>
      </c>
      <c r="I784" s="17">
        <v>3.1322616495279801E-2</v>
      </c>
      <c r="J784" s="17">
        <v>1.1825352120440299E-2</v>
      </c>
      <c r="K784" s="17">
        <v>3.3451155156501197E-2</v>
      </c>
      <c r="L784" s="17">
        <v>3.5309850073260297E-2</v>
      </c>
      <c r="M784" s="17">
        <v>1.8751369736033301E-2</v>
      </c>
      <c r="N784" s="17">
        <v>2.2769294972087298E-2</v>
      </c>
      <c r="O784" s="17">
        <v>4.4711105424383502E-2</v>
      </c>
      <c r="P784" s="17"/>
      <c r="Q784" s="17">
        <v>3.9647574253474503E-2</v>
      </c>
      <c r="R784" s="17">
        <v>3.0096788312314701E-2</v>
      </c>
      <c r="S784" s="17">
        <v>3.4534690510105402E-2</v>
      </c>
      <c r="T784" s="17">
        <v>2.32742140787448E-2</v>
      </c>
      <c r="U784" s="17"/>
      <c r="V784" s="17">
        <v>2.2436027379769401E-2</v>
      </c>
      <c r="W784" s="17">
        <v>3.5528030657876998E-2</v>
      </c>
      <c r="X784" s="17">
        <v>4.2658119753262003E-2</v>
      </c>
      <c r="Y784" s="17">
        <v>1.55506087122748E-2</v>
      </c>
      <c r="Z784" s="17">
        <v>2.3669546498333301E-2</v>
      </c>
      <c r="AA784" s="17">
        <v>2.7384568559758699E-2</v>
      </c>
      <c r="AB784" s="17">
        <v>1.82962068852053E-2</v>
      </c>
      <c r="AC784" s="17">
        <v>1.6957438141388202E-2</v>
      </c>
      <c r="AD784" s="17">
        <v>1.5459426047156E-2</v>
      </c>
      <c r="AE784" s="17"/>
      <c r="AF784" s="17">
        <v>2.5679217485910701E-2</v>
      </c>
      <c r="AG784" s="17">
        <v>1.34202315800951E-2</v>
      </c>
      <c r="AH784" s="17">
        <v>2.1705966803368899E-2</v>
      </c>
      <c r="AI784" s="17">
        <v>2.13014734382409E-2</v>
      </c>
      <c r="AJ784" s="17">
        <v>1.84604432294799E-2</v>
      </c>
      <c r="AK784" s="17">
        <v>3.5840991385316302E-2</v>
      </c>
      <c r="AL784" s="17"/>
      <c r="AM784" s="17">
        <v>1.01064448437815E-2</v>
      </c>
      <c r="AN784" s="17">
        <v>2.03295541276944E-2</v>
      </c>
      <c r="AO784" s="17">
        <v>2.6158578910528901E-2</v>
      </c>
      <c r="AP784" s="17">
        <v>6.9985447839743004E-2</v>
      </c>
      <c r="AQ784" s="17">
        <v>1.84144925193616E-2</v>
      </c>
      <c r="AR784" s="17">
        <v>1.79560433872341E-2</v>
      </c>
      <c r="AS784" s="17">
        <v>3.6581376389470899E-2</v>
      </c>
      <c r="AT784" s="17">
        <v>2.6938459393630099E-2</v>
      </c>
      <c r="AU784" s="17">
        <v>3.6620306509832098E-2</v>
      </c>
      <c r="AV784" s="17">
        <v>2.2676038220210901E-2</v>
      </c>
      <c r="AW784" s="17">
        <v>1.3025181814206499E-2</v>
      </c>
      <c r="AX784" s="17">
        <v>1.8401466472168299E-2</v>
      </c>
      <c r="AY784" s="17">
        <v>3.1477497407942798E-2</v>
      </c>
      <c r="AZ784" s="17">
        <v>5.8961624903282302E-3</v>
      </c>
      <c r="BA784" s="17">
        <v>2.3907196238513902E-2</v>
      </c>
      <c r="BB784" s="17">
        <v>2.87088310265614E-2</v>
      </c>
      <c r="BC784" s="17"/>
      <c r="BD784" s="17">
        <v>2.3239297510309301E-2</v>
      </c>
      <c r="BE784" s="17">
        <v>1.8557272238717299E-2</v>
      </c>
      <c r="BF784" s="17">
        <v>3.0912806304697699E-2</v>
      </c>
      <c r="BG784" s="17"/>
      <c r="BH784" s="17">
        <v>2.5624711071913799E-2</v>
      </c>
      <c r="BI784" s="17">
        <v>2.73343565041308E-2</v>
      </c>
      <c r="BJ784" s="17">
        <v>1.8349177713213202E-2</v>
      </c>
      <c r="BK784" s="17"/>
      <c r="BL784" s="17">
        <v>2.8023608756342602E-2</v>
      </c>
      <c r="BM784" s="17">
        <v>3.66170371985046E-2</v>
      </c>
      <c r="BN784" s="17">
        <v>1.4927804453841001E-2</v>
      </c>
      <c r="BO784" s="17"/>
      <c r="BP784" s="17">
        <v>2.6203429484239499E-2</v>
      </c>
      <c r="BQ784" s="17">
        <v>2.4781102290635001E-2</v>
      </c>
      <c r="BR784" s="17"/>
      <c r="BS784" s="17">
        <v>2.85438027694658E-2</v>
      </c>
      <c r="BT784" s="17">
        <v>1.9338238276749499E-2</v>
      </c>
      <c r="BU784" s="17">
        <v>2.04180428386742E-2</v>
      </c>
      <c r="BV784" s="17">
        <v>2.79829140714946E-2</v>
      </c>
      <c r="BW784" s="17"/>
      <c r="BX784" s="17">
        <v>3.3252019673844599E-2</v>
      </c>
      <c r="BY784" s="17">
        <v>9.8815744780433E-3</v>
      </c>
      <c r="BZ784" s="17">
        <v>2.4887399958049301E-2</v>
      </c>
      <c r="CA784" s="17"/>
      <c r="CB784" s="17">
        <v>1.11981680675483E-2</v>
      </c>
      <c r="CC784" s="17">
        <v>1.4950169719318099E-2</v>
      </c>
      <c r="CD784" s="17">
        <v>3.06303947165932E-2</v>
      </c>
      <c r="CE784" s="17">
        <v>3.7355879820975699E-2</v>
      </c>
      <c r="CF784" s="17">
        <v>2.5820939616629401E-2</v>
      </c>
      <c r="CG784" s="17">
        <v>2.9577080186452099E-2</v>
      </c>
      <c r="CH784" s="17"/>
      <c r="CI784" s="17">
        <v>3.08374317644865E-2</v>
      </c>
      <c r="CJ784" s="17">
        <v>1.9653304085139298E-2</v>
      </c>
      <c r="CK784" s="17">
        <v>4.3488595042884097E-2</v>
      </c>
      <c r="CL784" s="17">
        <v>2.1520935390817099E-2</v>
      </c>
    </row>
    <row r="785" spans="2:90" x14ac:dyDescent="0.35">
      <c r="B785" t="s">
        <v>176</v>
      </c>
      <c r="C785" s="17">
        <v>7.9745191239074704E-3</v>
      </c>
      <c r="D785" s="17">
        <v>7.7319455211172098E-3</v>
      </c>
      <c r="E785" s="17">
        <v>8.3655547453663492E-3</v>
      </c>
      <c r="F785" s="17"/>
      <c r="G785" s="17">
        <v>0</v>
      </c>
      <c r="H785" s="17">
        <v>1.3202340821511199E-2</v>
      </c>
      <c r="I785" s="17">
        <v>1.1702774198400601E-2</v>
      </c>
      <c r="J785" s="17">
        <v>6.4551964334655003E-3</v>
      </c>
      <c r="K785" s="17">
        <v>1.12461403670068E-2</v>
      </c>
      <c r="L785" s="17">
        <v>1.01954443010728E-2</v>
      </c>
      <c r="M785" s="17">
        <v>4.0602658974987797E-3</v>
      </c>
      <c r="N785" s="17">
        <v>7.8976508045850195E-4</v>
      </c>
      <c r="O785" s="17">
        <v>1.42958381640094E-2</v>
      </c>
      <c r="P785" s="17"/>
      <c r="Q785" s="17">
        <v>1.14045011029257E-2</v>
      </c>
      <c r="R785" s="17">
        <v>1.39258841521101E-2</v>
      </c>
      <c r="S785" s="17">
        <v>0</v>
      </c>
      <c r="T785" s="17">
        <v>7.8240292357943993E-3</v>
      </c>
      <c r="U785" s="17"/>
      <c r="V785" s="17">
        <v>1.13044468706801E-2</v>
      </c>
      <c r="W785" s="17">
        <v>8.6706025141582693E-3</v>
      </c>
      <c r="X785" s="17">
        <v>5.2144803170635903E-3</v>
      </c>
      <c r="Y785" s="17">
        <v>1.21358355616257E-2</v>
      </c>
      <c r="Z785" s="17">
        <v>9.3128202021442296E-3</v>
      </c>
      <c r="AA785" s="17">
        <v>0</v>
      </c>
      <c r="AB785" s="17">
        <v>1.1768569183833601E-2</v>
      </c>
      <c r="AC785" s="17">
        <v>9.2632972634111108E-3</v>
      </c>
      <c r="AD785" s="17">
        <v>4.22908950449078E-3</v>
      </c>
      <c r="AE785" s="17"/>
      <c r="AF785" s="17">
        <v>4.8898358626850002E-3</v>
      </c>
      <c r="AG785" s="17">
        <v>1.7348091169656101E-2</v>
      </c>
      <c r="AH785" s="17">
        <v>8.7515760719662303E-3</v>
      </c>
      <c r="AI785" s="17">
        <v>0</v>
      </c>
      <c r="AJ785" s="17">
        <v>1.07192570956147E-2</v>
      </c>
      <c r="AK785" s="17">
        <v>4.1015553837856801E-3</v>
      </c>
      <c r="AL785" s="17"/>
      <c r="AM785" s="17">
        <v>1.2273374760325599E-2</v>
      </c>
      <c r="AN785" s="17">
        <v>1.05694331771948E-2</v>
      </c>
      <c r="AO785" s="17">
        <v>1.6200314269626901E-2</v>
      </c>
      <c r="AP785" s="17">
        <v>6.5923651671299802E-3</v>
      </c>
      <c r="AQ785" s="17">
        <v>6.2572208150831502E-3</v>
      </c>
      <c r="AR785" s="17">
        <v>4.95498334197619E-3</v>
      </c>
      <c r="AS785" s="17">
        <v>4.07784482148756E-3</v>
      </c>
      <c r="AT785" s="17">
        <v>1.49854284410002E-2</v>
      </c>
      <c r="AU785" s="17">
        <v>5.25549095943228E-3</v>
      </c>
      <c r="AV785" s="17">
        <v>3.7429460047976901E-3</v>
      </c>
      <c r="AW785" s="17">
        <v>6.2198500517612497E-3</v>
      </c>
      <c r="AX785" s="17">
        <v>0</v>
      </c>
      <c r="AY785" s="17">
        <v>0</v>
      </c>
      <c r="AZ785" s="17">
        <v>0</v>
      </c>
      <c r="BA785" s="17">
        <v>5.7364452953436E-2</v>
      </c>
      <c r="BB785" s="17">
        <v>5.9738853236291304E-3</v>
      </c>
      <c r="BC785" s="17"/>
      <c r="BD785" s="17">
        <v>8.1978519908997398E-3</v>
      </c>
      <c r="BE785" s="17">
        <v>7.3897367261222396E-3</v>
      </c>
      <c r="BF785" s="17">
        <v>8.4473855161553008E-3</v>
      </c>
      <c r="BG785" s="17"/>
      <c r="BH785" s="17">
        <v>8.2843960650364808E-3</v>
      </c>
      <c r="BI785" s="17">
        <v>8.8716514058997005E-3</v>
      </c>
      <c r="BJ785" s="17">
        <v>1.29634432229031E-2</v>
      </c>
      <c r="BK785" s="17"/>
      <c r="BL785" s="17">
        <v>2.6578655680565399E-3</v>
      </c>
      <c r="BM785" s="17">
        <v>1.71956702093411E-2</v>
      </c>
      <c r="BN785" s="17">
        <v>0</v>
      </c>
      <c r="BO785" s="17"/>
      <c r="BP785" s="17">
        <v>8.9771029630164503E-3</v>
      </c>
      <c r="BQ785" s="17">
        <v>7.8652623626478107E-3</v>
      </c>
      <c r="BR785" s="17"/>
      <c r="BS785" s="17">
        <v>4.3864707493702403E-3</v>
      </c>
      <c r="BT785" s="17">
        <v>9.9890418279284798E-3</v>
      </c>
      <c r="BU785" s="17">
        <v>1.41939713142392E-2</v>
      </c>
      <c r="BV785" s="17">
        <v>4.7757504779329099E-3</v>
      </c>
      <c r="BW785" s="17"/>
      <c r="BX785" s="17">
        <v>8.8344802340465708E-3</v>
      </c>
      <c r="BY785" s="17">
        <v>1.9337525662225401E-2</v>
      </c>
      <c r="BZ785" s="17">
        <v>7.1910636147745899E-3</v>
      </c>
      <c r="CA785" s="17"/>
      <c r="CB785" s="17">
        <v>3.03234919950341E-3</v>
      </c>
      <c r="CC785" s="17">
        <v>4.7802656534233897E-3</v>
      </c>
      <c r="CD785" s="17">
        <v>8.0673685054535003E-3</v>
      </c>
      <c r="CE785" s="17">
        <v>3.6684635153640798E-3</v>
      </c>
      <c r="CF785" s="17">
        <v>1.3244974417862701E-2</v>
      </c>
      <c r="CG785" s="17">
        <v>1.79728941444629E-2</v>
      </c>
      <c r="CH785" s="17"/>
      <c r="CI785" s="17">
        <v>1.0329618718452199E-3</v>
      </c>
      <c r="CJ785" s="17">
        <v>3.8209797193341001E-3</v>
      </c>
      <c r="CK785" s="17">
        <v>1.6659827732096899E-2</v>
      </c>
      <c r="CL785" s="17">
        <v>9.6697882509989303E-3</v>
      </c>
    </row>
    <row r="786" spans="2:90" x14ac:dyDescent="0.35">
      <c r="B786" t="s">
        <v>431</v>
      </c>
      <c r="C786" s="17">
        <v>1.2359098842047399E-2</v>
      </c>
      <c r="D786" s="17">
        <v>1.1831963021091799E-2</v>
      </c>
      <c r="E786" s="17">
        <v>1.2344435023827699E-2</v>
      </c>
      <c r="F786" s="17"/>
      <c r="G786" s="17">
        <v>1.53267915488393E-2</v>
      </c>
      <c r="H786" s="17">
        <v>7.0289492175251199E-3</v>
      </c>
      <c r="I786" s="17">
        <v>1.7214572221893501E-2</v>
      </c>
      <c r="J786" s="17">
        <v>2.1953467182825301E-2</v>
      </c>
      <c r="K786" s="17">
        <v>1.6164918731521701E-2</v>
      </c>
      <c r="L786" s="17">
        <v>1.1102337982822799E-2</v>
      </c>
      <c r="M786" s="17">
        <v>5.4109161068431498E-3</v>
      </c>
      <c r="N786" s="17">
        <v>7.3071067634145901E-3</v>
      </c>
      <c r="O786" s="17">
        <v>1.0998450028010901E-2</v>
      </c>
      <c r="P786" s="17"/>
      <c r="Q786" s="17">
        <v>1.1765093793392901E-2</v>
      </c>
      <c r="R786" s="17">
        <v>1.14291360604522E-2</v>
      </c>
      <c r="S786" s="17">
        <v>5.8282393002258804E-3</v>
      </c>
      <c r="T786" s="17">
        <v>1.3140910303210501E-2</v>
      </c>
      <c r="U786" s="17"/>
      <c r="V786" s="17">
        <v>1.1999288039235299E-2</v>
      </c>
      <c r="W786" s="17">
        <v>1.40255188217137E-2</v>
      </c>
      <c r="X786" s="17">
        <v>1.5653641656961498E-2</v>
      </c>
      <c r="Y786" s="17">
        <v>1.03223066792563E-2</v>
      </c>
      <c r="Z786" s="17">
        <v>2.4485007737958499E-2</v>
      </c>
      <c r="AA786" s="17">
        <v>8.8956015049127101E-3</v>
      </c>
      <c r="AB786" s="17">
        <v>1.19097536933054E-2</v>
      </c>
      <c r="AC786" s="17">
        <v>2.3793116678151101E-2</v>
      </c>
      <c r="AD786" s="17">
        <v>1.4933198359400001E-3</v>
      </c>
      <c r="AE786" s="17"/>
      <c r="AF786" s="17">
        <v>1.72024761442316E-2</v>
      </c>
      <c r="AG786" s="17">
        <v>2.0057628685227299E-2</v>
      </c>
      <c r="AH786" s="17">
        <v>7.76997099113766E-3</v>
      </c>
      <c r="AI786" s="17">
        <v>0</v>
      </c>
      <c r="AJ786" s="17">
        <v>6.8600638989277504E-3</v>
      </c>
      <c r="AK786" s="17">
        <v>1.11300938612383E-2</v>
      </c>
      <c r="AL786" s="17"/>
      <c r="AM786" s="17">
        <v>2.6774034778760499E-2</v>
      </c>
      <c r="AN786" s="17">
        <v>2.6197400049643101E-2</v>
      </c>
      <c r="AO786" s="17">
        <v>2.7667176609522301E-3</v>
      </c>
      <c r="AP786" s="17">
        <v>1.2792134469135E-2</v>
      </c>
      <c r="AQ786" s="17">
        <v>5.4988319410856001E-3</v>
      </c>
      <c r="AR786" s="17">
        <v>1.29926057155585E-2</v>
      </c>
      <c r="AS786" s="17">
        <v>5.7379879485167902E-3</v>
      </c>
      <c r="AT786" s="17">
        <v>9.7387001985419896E-3</v>
      </c>
      <c r="AU786" s="17">
        <v>2.1057512840738601E-2</v>
      </c>
      <c r="AV786" s="17">
        <v>1.96334654316043E-2</v>
      </c>
      <c r="AW786" s="17">
        <v>8.75177442989576E-3</v>
      </c>
      <c r="AX786" s="17">
        <v>5.4586982124754102E-3</v>
      </c>
      <c r="AY786" s="17">
        <v>1.5928560497148501E-2</v>
      </c>
      <c r="AZ786" s="17">
        <v>0</v>
      </c>
      <c r="BA786" s="17">
        <v>0</v>
      </c>
      <c r="BB786" s="17">
        <v>1.36807667950239E-2</v>
      </c>
      <c r="BC786" s="17"/>
      <c r="BD786" s="17">
        <v>9.49799431111213E-3</v>
      </c>
      <c r="BE786" s="17">
        <v>1.45471011809798E-2</v>
      </c>
      <c r="BF786" s="17">
        <v>1.34841730884359E-2</v>
      </c>
      <c r="BG786" s="17"/>
      <c r="BH786" s="17">
        <v>1.2713448123412E-2</v>
      </c>
      <c r="BI786" s="17">
        <v>1.0525649250591801E-2</v>
      </c>
      <c r="BJ786" s="17">
        <v>3.8096204937384599E-3</v>
      </c>
      <c r="BK786" s="17"/>
      <c r="BL786" s="17">
        <v>0</v>
      </c>
      <c r="BM786" s="17">
        <v>6.9438116929633595E-4</v>
      </c>
      <c r="BN786" s="17">
        <v>1.3868889359276401E-2</v>
      </c>
      <c r="BO786" s="17"/>
      <c r="BP786" s="17">
        <v>1.3403822299455101E-2</v>
      </c>
      <c r="BQ786" s="17">
        <v>1.28643157114173E-2</v>
      </c>
      <c r="BR786" s="17"/>
      <c r="BS786" s="17">
        <v>1.15358432779711E-2</v>
      </c>
      <c r="BT786" s="17">
        <v>1.41490584990779E-2</v>
      </c>
      <c r="BU786" s="17">
        <v>8.2563254102102704E-3</v>
      </c>
      <c r="BV786" s="17">
        <v>1.35135488701425E-2</v>
      </c>
      <c r="BW786" s="17"/>
      <c r="BX786" s="17">
        <v>6.2251507145524403E-3</v>
      </c>
      <c r="BY786" s="17">
        <v>9.9295501357359699E-3</v>
      </c>
      <c r="BZ786" s="17">
        <v>1.31160763613309E-2</v>
      </c>
      <c r="CA786" s="17"/>
      <c r="CB786" s="17">
        <v>3.8023438878851102E-3</v>
      </c>
      <c r="CC786" s="17">
        <v>7.3466790684811496E-3</v>
      </c>
      <c r="CD786" s="17">
        <v>1.7118647239785099E-2</v>
      </c>
      <c r="CE786" s="17">
        <v>1.80841765356867E-2</v>
      </c>
      <c r="CF786" s="17">
        <v>1.29827329713306E-2</v>
      </c>
      <c r="CG786" s="17">
        <v>1.4764657129810999E-2</v>
      </c>
      <c r="CH786" s="17"/>
      <c r="CI786" s="17">
        <v>1.42785784976821E-2</v>
      </c>
      <c r="CJ786" s="17">
        <v>1.4578686186652199E-2</v>
      </c>
      <c r="CK786" s="17">
        <v>1.5832563984130601E-2</v>
      </c>
      <c r="CL786" s="17">
        <v>9.6948603171890801E-3</v>
      </c>
    </row>
    <row r="787" spans="2:90" x14ac:dyDescent="0.35">
      <c r="B787" t="s">
        <v>432</v>
      </c>
      <c r="C787" s="17">
        <v>4.8641464098255399E-2</v>
      </c>
      <c r="D787" s="17">
        <v>4.7578081030030799E-2</v>
      </c>
      <c r="E787" s="17">
        <v>4.8783527136869002E-2</v>
      </c>
      <c r="F787" s="17"/>
      <c r="G787" s="17">
        <v>7.4164753190258101E-2</v>
      </c>
      <c r="H787" s="17">
        <v>0.100089639662923</v>
      </c>
      <c r="I787" s="17">
        <v>5.1919086762707102E-2</v>
      </c>
      <c r="J787" s="17">
        <v>4.7703838819423201E-2</v>
      </c>
      <c r="K787" s="17">
        <v>2.2758459445965201E-2</v>
      </c>
      <c r="L787" s="17">
        <v>4.7760492163849901E-2</v>
      </c>
      <c r="M787" s="17">
        <v>3.42695068971774E-2</v>
      </c>
      <c r="N787" s="17">
        <v>2.7711100607452001E-2</v>
      </c>
      <c r="O787" s="17">
        <v>3.5983679653221502E-2</v>
      </c>
      <c r="P787" s="17"/>
      <c r="Q787" s="17">
        <v>5.9294412893893103E-2</v>
      </c>
      <c r="R787" s="17">
        <v>5.50808993786518E-2</v>
      </c>
      <c r="S787" s="17">
        <v>3.8721515357149197E-2</v>
      </c>
      <c r="T787" s="17">
        <v>4.6701332450009903E-2</v>
      </c>
      <c r="U787" s="17"/>
      <c r="V787" s="17">
        <v>4.85817096081139E-2</v>
      </c>
      <c r="W787" s="17">
        <v>5.0332262889349999E-2</v>
      </c>
      <c r="X787" s="17">
        <v>3.2738753376569098E-2</v>
      </c>
      <c r="Y787" s="17">
        <v>3.8319615982780802E-2</v>
      </c>
      <c r="Z787" s="17">
        <v>4.63806080836347E-2</v>
      </c>
      <c r="AA787" s="17">
        <v>5.7779000949632599E-2</v>
      </c>
      <c r="AB787" s="17">
        <v>5.2170069246856299E-2</v>
      </c>
      <c r="AC787" s="17">
        <v>8.0291040310420003E-2</v>
      </c>
      <c r="AD787" s="17">
        <v>4.7746188608696102E-2</v>
      </c>
      <c r="AE787" s="17"/>
      <c r="AF787" s="17">
        <v>3.8297416913388498E-2</v>
      </c>
      <c r="AG787" s="17">
        <v>4.9656723088749702E-2</v>
      </c>
      <c r="AH787" s="17">
        <v>7.34953184654564E-2</v>
      </c>
      <c r="AI787" s="17">
        <v>6.0141937823972702E-2</v>
      </c>
      <c r="AJ787" s="17">
        <v>4.8805359874626801E-2</v>
      </c>
      <c r="AK787" s="17">
        <v>4.6276907924833299E-2</v>
      </c>
      <c r="AL787" s="17"/>
      <c r="AM787" s="17">
        <v>0.141049242104473</v>
      </c>
      <c r="AN787" s="17">
        <v>3.6204696155996398E-2</v>
      </c>
      <c r="AO787" s="17">
        <v>8.2593051111351304E-2</v>
      </c>
      <c r="AP787" s="17">
        <v>4.8919443750120001E-2</v>
      </c>
      <c r="AQ787" s="17">
        <v>5.2243360838869199E-2</v>
      </c>
      <c r="AR787" s="17">
        <v>1.22306754914633E-2</v>
      </c>
      <c r="AS787" s="17">
        <v>2.94198459714623E-2</v>
      </c>
      <c r="AT787" s="17">
        <v>2.8159496727130199E-2</v>
      </c>
      <c r="AU787" s="17">
        <v>3.8805269295894201E-2</v>
      </c>
      <c r="AV787" s="17">
        <v>9.3635801307018103E-3</v>
      </c>
      <c r="AW787" s="17">
        <v>3.9090251406816101E-2</v>
      </c>
      <c r="AX787" s="17">
        <v>2.6706550895435398E-2</v>
      </c>
      <c r="AY787" s="17">
        <v>2.3455763911670501E-2</v>
      </c>
      <c r="AZ787" s="17">
        <v>3.8163240154351297E-2</v>
      </c>
      <c r="BA787" s="17">
        <v>7.0692568418806098E-2</v>
      </c>
      <c r="BB787" s="17">
        <v>4.30839426142385E-2</v>
      </c>
      <c r="BC787" s="17"/>
      <c r="BD787" s="17">
        <v>3.46154868932219E-2</v>
      </c>
      <c r="BE787" s="17">
        <v>7.4525036944891696E-2</v>
      </c>
      <c r="BF787" s="17">
        <v>4.0418600810802903E-2</v>
      </c>
      <c r="BG787" s="17"/>
      <c r="BH787" s="17">
        <v>4.8330164607251001E-2</v>
      </c>
      <c r="BI787" s="17">
        <v>2.4054465260965E-2</v>
      </c>
      <c r="BJ787" s="17">
        <v>9.4815700104068298E-3</v>
      </c>
      <c r="BK787" s="17"/>
      <c r="BL787" s="17">
        <v>2.2492556015392701E-2</v>
      </c>
      <c r="BM787" s="17">
        <v>9.4609748778974306E-3</v>
      </c>
      <c r="BN787" s="17">
        <v>1.95283727315495E-2</v>
      </c>
      <c r="BO787" s="17"/>
      <c r="BP787" s="17">
        <v>3.9397293110413102E-2</v>
      </c>
      <c r="BQ787" s="17">
        <v>5.5485978632750101E-2</v>
      </c>
      <c r="BR787" s="17"/>
      <c r="BS787" s="17">
        <v>2.3490416803520001E-2</v>
      </c>
      <c r="BT787" s="17">
        <v>1.9680715516234099E-2</v>
      </c>
      <c r="BU787" s="17">
        <v>3.5858037343865903E-2</v>
      </c>
      <c r="BV787" s="17">
        <v>6.7219108589019805E-2</v>
      </c>
      <c r="BW787" s="17"/>
      <c r="BX787" s="17">
        <v>1.57864369934607E-2</v>
      </c>
      <c r="BY787" s="17">
        <v>7.5656773744279399E-2</v>
      </c>
      <c r="BZ787" s="17">
        <v>5.0236262307549899E-2</v>
      </c>
      <c r="CA787" s="17"/>
      <c r="CB787" s="17">
        <v>1.9572918785731301E-2</v>
      </c>
      <c r="CC787" s="17">
        <v>3.6468697290739503E-2</v>
      </c>
      <c r="CD787" s="17">
        <v>0.10123595474592301</v>
      </c>
      <c r="CE787" s="17">
        <v>2.85616218157046E-2</v>
      </c>
      <c r="CF787" s="17">
        <v>3.9908496109923197E-2</v>
      </c>
      <c r="CG787" s="17">
        <v>5.0427850065350298E-2</v>
      </c>
      <c r="CH787" s="17"/>
      <c r="CI787" s="17">
        <v>7.3029440942031801E-2</v>
      </c>
      <c r="CJ787" s="17">
        <v>4.3179613939631802E-2</v>
      </c>
      <c r="CK787" s="17">
        <v>7.60867075848283E-2</v>
      </c>
      <c r="CL787" s="17">
        <v>3.9086265858183103E-2</v>
      </c>
    </row>
    <row r="788" spans="2:90" x14ac:dyDescent="0.35"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</row>
    <row r="789" spans="2:90" x14ac:dyDescent="0.35">
      <c r="B789" s="6" t="s">
        <v>433</v>
      </c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</row>
    <row r="790" spans="2:90" x14ac:dyDescent="0.35">
      <c r="B790" s="24" t="s">
        <v>130</v>
      </c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</row>
    <row r="791" spans="2:90" x14ac:dyDescent="0.35">
      <c r="B791" t="s">
        <v>434</v>
      </c>
      <c r="C791" s="17">
        <v>8.4604796299957694E-2</v>
      </c>
      <c r="D791" s="17">
        <v>9.9205851547143606E-2</v>
      </c>
      <c r="E791" s="17">
        <v>7.1038101687083396E-2</v>
      </c>
      <c r="F791" s="17"/>
      <c r="G791" s="17">
        <v>9.8416158719351304E-2</v>
      </c>
      <c r="H791" s="17">
        <v>7.59581705466051E-2</v>
      </c>
      <c r="I791" s="17">
        <v>8.5056674047135197E-2</v>
      </c>
      <c r="J791" s="17">
        <v>7.4316627061248905E-2</v>
      </c>
      <c r="K791" s="17">
        <v>6.8328187016352099E-2</v>
      </c>
      <c r="L791" s="17">
        <v>8.2487158337699401E-2</v>
      </c>
      <c r="M791" s="17">
        <v>9.0654671224174005E-2</v>
      </c>
      <c r="N791" s="17">
        <v>8.79676988890183E-2</v>
      </c>
      <c r="O791" s="17">
        <v>9.6279418186411697E-2</v>
      </c>
      <c r="P791" s="17"/>
      <c r="Q791" s="17">
        <v>0.107596511960852</v>
      </c>
      <c r="R791" s="17">
        <v>9.7537707654770295E-2</v>
      </c>
      <c r="S791" s="17">
        <v>0.10429943083198</v>
      </c>
      <c r="T791" s="17">
        <v>7.9678412999623305E-2</v>
      </c>
      <c r="U791" s="17"/>
      <c r="V791" s="17">
        <v>0.10829154901935199</v>
      </c>
      <c r="W791" s="17">
        <v>6.2941169960997301E-2</v>
      </c>
      <c r="X791" s="17">
        <v>0.10084230733378199</v>
      </c>
      <c r="Y791" s="17">
        <v>6.9872941850788503E-2</v>
      </c>
      <c r="Z791" s="17">
        <v>7.3054644902851101E-2</v>
      </c>
      <c r="AA791" s="17">
        <v>9.7738638612404394E-2</v>
      </c>
      <c r="AB791" s="17">
        <v>8.4288448306403599E-2</v>
      </c>
      <c r="AC791" s="17">
        <v>8.6587212558231097E-2</v>
      </c>
      <c r="AD791" s="17">
        <v>7.7152361745304807E-2</v>
      </c>
      <c r="AE791" s="17"/>
      <c r="AF791" s="17">
        <v>8.5066000583791296E-2</v>
      </c>
      <c r="AG791" s="17">
        <v>9.7504202617142696E-2</v>
      </c>
      <c r="AH791" s="17">
        <v>4.8211305081956701E-2</v>
      </c>
      <c r="AI791" s="17">
        <v>8.1210675185998005E-2</v>
      </c>
      <c r="AJ791" s="17">
        <v>7.4123867004231597E-2</v>
      </c>
      <c r="AK791" s="17">
        <v>9.4069546698305403E-2</v>
      </c>
      <c r="AL791" s="17"/>
      <c r="AM791" s="17">
        <v>0.107606826681625</v>
      </c>
      <c r="AN791" s="17">
        <v>0.10225635845838101</v>
      </c>
      <c r="AO791" s="17">
        <v>9.1577011166210504E-2</v>
      </c>
      <c r="AP791" s="17">
        <v>4.70260033510147E-2</v>
      </c>
      <c r="AQ791" s="17">
        <v>8.6323777036366706E-2</v>
      </c>
      <c r="AR791" s="17">
        <v>8.6225520793440993E-2</v>
      </c>
      <c r="AS791" s="17">
        <v>8.0244465032633397E-2</v>
      </c>
      <c r="AT791" s="17">
        <v>9.9711680105417297E-2</v>
      </c>
      <c r="AU791" s="17">
        <v>0.11676228912914299</v>
      </c>
      <c r="AV791" s="17">
        <v>0.112457481055541</v>
      </c>
      <c r="AW791" s="17">
        <v>5.7351787871036099E-2</v>
      </c>
      <c r="AX791" s="17">
        <v>2.27635713709732E-2</v>
      </c>
      <c r="AY791" s="17">
        <v>0.13266881827232199</v>
      </c>
      <c r="AZ791" s="17">
        <v>4.97866412548486E-2</v>
      </c>
      <c r="BA791" s="17">
        <v>0.110350900371449</v>
      </c>
      <c r="BB791" s="17">
        <v>6.5910736607662501E-2</v>
      </c>
      <c r="BC791" s="17"/>
      <c r="BD791" s="17">
        <v>8.0457969225387796E-2</v>
      </c>
      <c r="BE791" s="17">
        <v>9.4703294781679395E-2</v>
      </c>
      <c r="BF791" s="17">
        <v>7.9513659631090694E-2</v>
      </c>
      <c r="BG791" s="17"/>
      <c r="BH791" s="17">
        <v>7.2680787823712706E-2</v>
      </c>
      <c r="BI791" s="17">
        <v>0.11323286026386301</v>
      </c>
      <c r="BJ791" s="17">
        <v>0.101424584513772</v>
      </c>
      <c r="BK791" s="17"/>
      <c r="BL791" s="17">
        <v>2.9145629313866901E-2</v>
      </c>
      <c r="BM791" s="17">
        <v>8.3375301584460104E-2</v>
      </c>
      <c r="BN791" s="17">
        <v>0.12812860003578</v>
      </c>
      <c r="BO791" s="17"/>
      <c r="BP791" s="17">
        <v>8.4423189821515796E-2</v>
      </c>
      <c r="BQ791" s="17">
        <v>9.0867149674149106E-2</v>
      </c>
      <c r="BR791" s="17"/>
      <c r="BS791" s="17">
        <v>7.4708000826905499E-2</v>
      </c>
      <c r="BT791" s="17">
        <v>6.7328978438884704E-2</v>
      </c>
      <c r="BU791" s="17">
        <v>7.4547723094800206E-2</v>
      </c>
      <c r="BV791" s="17">
        <v>9.98074337858392E-2</v>
      </c>
      <c r="BW791" s="17"/>
      <c r="BX791" s="17">
        <v>7.9214696867048406E-2</v>
      </c>
      <c r="BY791" s="17">
        <v>0.10452551061672399</v>
      </c>
      <c r="BZ791" s="17">
        <v>8.3914650891473305E-2</v>
      </c>
      <c r="CA791" s="17"/>
      <c r="CB791" s="17">
        <v>3.80022233444983E-2</v>
      </c>
      <c r="CC791" s="17">
        <v>0.109894491675394</v>
      </c>
      <c r="CD791" s="17">
        <v>6.0005360639678498E-2</v>
      </c>
      <c r="CE791" s="17">
        <v>9.2626079243873893E-2</v>
      </c>
      <c r="CF791" s="17">
        <v>0.14484757673023901</v>
      </c>
      <c r="CG791" s="17">
        <v>8.8534857071854905E-2</v>
      </c>
      <c r="CH791" s="17"/>
      <c r="CI791" s="17">
        <v>8.72092180221056E-2</v>
      </c>
      <c r="CJ791" s="17">
        <v>9.0450170456982004E-2</v>
      </c>
      <c r="CK791" s="17">
        <v>6.5501171068014105E-2</v>
      </c>
      <c r="CL791" s="17">
        <v>8.56577772131214E-2</v>
      </c>
    </row>
    <row r="792" spans="2:90" x14ac:dyDescent="0.35">
      <c r="B792" t="s">
        <v>180</v>
      </c>
      <c r="C792" s="17">
        <v>6.6918989904012294E-2</v>
      </c>
      <c r="D792" s="17">
        <v>8.8548427998914006E-2</v>
      </c>
      <c r="E792" s="17">
        <v>4.6547441368350997E-2</v>
      </c>
      <c r="F792" s="17"/>
      <c r="G792" s="17">
        <v>3.9688525077640299E-2</v>
      </c>
      <c r="H792" s="17">
        <v>7.6465485373838196E-2</v>
      </c>
      <c r="I792" s="17">
        <v>5.3455073057180301E-2</v>
      </c>
      <c r="J792" s="17">
        <v>4.0581564034843601E-2</v>
      </c>
      <c r="K792" s="17">
        <v>8.2738955816509904E-2</v>
      </c>
      <c r="L792" s="17">
        <v>8.8116126866620501E-2</v>
      </c>
      <c r="M792" s="17">
        <v>5.9974860645517797E-2</v>
      </c>
      <c r="N792" s="17">
        <v>7.1365136548275407E-2</v>
      </c>
      <c r="O792" s="17">
        <v>8.6349468540668495E-2</v>
      </c>
      <c r="P792" s="17"/>
      <c r="Q792" s="17">
        <v>8.10185199801325E-2</v>
      </c>
      <c r="R792" s="17">
        <v>0.121050754832681</v>
      </c>
      <c r="S792" s="17">
        <v>4.8387878029923399E-2</v>
      </c>
      <c r="T792" s="17">
        <v>6.2536903751469905E-2</v>
      </c>
      <c r="U792" s="17"/>
      <c r="V792" s="17">
        <v>6.7064341701606606E-2</v>
      </c>
      <c r="W792" s="17">
        <v>5.7519733566716399E-2</v>
      </c>
      <c r="X792" s="17">
        <v>4.4605674810195201E-2</v>
      </c>
      <c r="Y792" s="17">
        <v>4.4736647249140199E-2</v>
      </c>
      <c r="Z792" s="17">
        <v>5.0167645583928798E-2</v>
      </c>
      <c r="AA792" s="17">
        <v>9.6162856634594299E-2</v>
      </c>
      <c r="AB792" s="17">
        <v>0.103178094611227</v>
      </c>
      <c r="AC792" s="17">
        <v>6.88666243226395E-2</v>
      </c>
      <c r="AD792" s="17">
        <v>7.0711562843073103E-2</v>
      </c>
      <c r="AE792" s="17"/>
      <c r="AF792" s="17">
        <v>5.3548704690650997E-2</v>
      </c>
      <c r="AG792" s="17">
        <v>6.4208735106483894E-2</v>
      </c>
      <c r="AH792" s="17">
        <v>5.5516571403375098E-2</v>
      </c>
      <c r="AI792" s="17">
        <v>6.4166571157667301E-2</v>
      </c>
      <c r="AJ792" s="17">
        <v>7.4226040131468302E-2</v>
      </c>
      <c r="AK792" s="17">
        <v>7.6707372560172501E-2</v>
      </c>
      <c r="AL792" s="17"/>
      <c r="AM792" s="17">
        <v>4.8732237277993203E-2</v>
      </c>
      <c r="AN792" s="17">
        <v>5.6771545582041998E-2</v>
      </c>
      <c r="AO792" s="17">
        <v>6.6179645876402501E-2</v>
      </c>
      <c r="AP792" s="17">
        <v>9.0213066092093105E-2</v>
      </c>
      <c r="AQ792" s="17">
        <v>5.52472863119884E-2</v>
      </c>
      <c r="AR792" s="17">
        <v>5.6143599300031398E-2</v>
      </c>
      <c r="AS792" s="17">
        <v>4.6514708672000998E-2</v>
      </c>
      <c r="AT792" s="17">
        <v>0.122113264371369</v>
      </c>
      <c r="AU792" s="17">
        <v>0.108818941650454</v>
      </c>
      <c r="AV792" s="17">
        <v>7.4343722800996298E-2</v>
      </c>
      <c r="AW792" s="17">
        <v>5.1506698945069797E-2</v>
      </c>
      <c r="AX792" s="17">
        <v>0.105491436702542</v>
      </c>
      <c r="AY792" s="17">
        <v>4.2844846059986098E-2</v>
      </c>
      <c r="AZ792" s="17">
        <v>0.104048368250307</v>
      </c>
      <c r="BA792" s="17">
        <v>0.110252555803727</v>
      </c>
      <c r="BB792" s="17">
        <v>6.0075091060371802E-2</v>
      </c>
      <c r="BC792" s="17"/>
      <c r="BD792" s="17">
        <v>6.0950362527380703E-2</v>
      </c>
      <c r="BE792" s="17">
        <v>6.3306746458284796E-2</v>
      </c>
      <c r="BF792" s="17">
        <v>7.2585806365459901E-2</v>
      </c>
      <c r="BG792" s="17"/>
      <c r="BH792" s="17">
        <v>6.2697632335815504E-2</v>
      </c>
      <c r="BI792" s="17">
        <v>8.4985857402936196E-2</v>
      </c>
      <c r="BJ792" s="17">
        <v>7.05235270389203E-2</v>
      </c>
      <c r="BK792" s="17"/>
      <c r="BL792" s="17">
        <v>6.4580925087346697E-2</v>
      </c>
      <c r="BM792" s="17">
        <v>8.5167311439708293E-2</v>
      </c>
      <c r="BN792" s="17">
        <v>5.1560545798045802E-2</v>
      </c>
      <c r="BO792" s="17"/>
      <c r="BP792" s="17">
        <v>6.1687483825551503E-2</v>
      </c>
      <c r="BQ792" s="17">
        <v>7.3551036461348598E-2</v>
      </c>
      <c r="BR792" s="17"/>
      <c r="BS792" s="17">
        <v>7.4007128882221704E-2</v>
      </c>
      <c r="BT792" s="17">
        <v>7.5544060262072998E-2</v>
      </c>
      <c r="BU792" s="17">
        <v>6.9981692829196293E-2</v>
      </c>
      <c r="BV792" s="17">
        <v>6.0256223752074498E-2</v>
      </c>
      <c r="BW792" s="17"/>
      <c r="BX792" s="17">
        <v>4.68721071969165E-2</v>
      </c>
      <c r="BY792" s="17">
        <v>4.72570276499358E-2</v>
      </c>
      <c r="BZ792" s="17">
        <v>7.0113238237209802E-2</v>
      </c>
      <c r="CA792" s="17"/>
      <c r="CB792" s="17">
        <v>4.5916306218165302E-2</v>
      </c>
      <c r="CC792" s="17">
        <v>6.3122060527843901E-2</v>
      </c>
      <c r="CD792" s="17">
        <v>4.7319420068489798E-2</v>
      </c>
      <c r="CE792" s="17">
        <v>4.7540831196150699E-2</v>
      </c>
      <c r="CF792" s="17">
        <v>0.117793698530349</v>
      </c>
      <c r="CG792" s="17">
        <v>0.10479863556256699</v>
      </c>
      <c r="CH792" s="17"/>
      <c r="CI792" s="17">
        <v>7.6415055637992599E-2</v>
      </c>
      <c r="CJ792" s="17">
        <v>4.9727096334880899E-2</v>
      </c>
      <c r="CK792" s="17">
        <v>5.64828437539465E-2</v>
      </c>
      <c r="CL792" s="17">
        <v>7.7705815774043299E-2</v>
      </c>
    </row>
    <row r="793" spans="2:90" x14ac:dyDescent="0.35">
      <c r="B793" t="s">
        <v>179</v>
      </c>
      <c r="C793" s="17">
        <v>0.143658603860436</v>
      </c>
      <c r="D793" s="17">
        <v>0.16672343034379999</v>
      </c>
      <c r="E793" s="17">
        <v>0.12237023177772401</v>
      </c>
      <c r="F793" s="17"/>
      <c r="G793" s="17">
        <v>0.13139830766007199</v>
      </c>
      <c r="H793" s="17">
        <v>9.7548469124598802E-2</v>
      </c>
      <c r="I793" s="17">
        <v>0.132321787248525</v>
      </c>
      <c r="J793" s="17">
        <v>0.12746813625504</v>
      </c>
      <c r="K793" s="17">
        <v>0.180970573284016</v>
      </c>
      <c r="L793" s="17">
        <v>0.15608161884411301</v>
      </c>
      <c r="M793" s="17">
        <v>0.15595916997547801</v>
      </c>
      <c r="N793" s="17">
        <v>0.16702303843342001</v>
      </c>
      <c r="O793" s="17">
        <v>0.1406326508888</v>
      </c>
      <c r="P793" s="17"/>
      <c r="Q793" s="17">
        <v>0.13912063079034001</v>
      </c>
      <c r="R793" s="17">
        <v>0.15236157009546</v>
      </c>
      <c r="S793" s="17">
        <v>0.123623718969276</v>
      </c>
      <c r="T793" s="17">
        <v>0.14398619769015999</v>
      </c>
      <c r="U793" s="17"/>
      <c r="V793" s="17">
        <v>0.17427176272981501</v>
      </c>
      <c r="W793" s="17">
        <v>0.12150529400151</v>
      </c>
      <c r="X793" s="17">
        <v>0.149554207589816</v>
      </c>
      <c r="Y793" s="17">
        <v>0.14407286449479201</v>
      </c>
      <c r="Z793" s="17">
        <v>0.15059313886106901</v>
      </c>
      <c r="AA793" s="17">
        <v>0.155973255715674</v>
      </c>
      <c r="AB793" s="17">
        <v>0.12554790833273</v>
      </c>
      <c r="AC793" s="17">
        <v>0.17541270782868201</v>
      </c>
      <c r="AD793" s="17">
        <v>0.116523494700859</v>
      </c>
      <c r="AE793" s="17"/>
      <c r="AF793" s="17">
        <v>0.121382557777947</v>
      </c>
      <c r="AG793" s="17">
        <v>0.13132630337586301</v>
      </c>
      <c r="AH793" s="17">
        <v>0.120597319937385</v>
      </c>
      <c r="AI793" s="17">
        <v>0.12059715837814799</v>
      </c>
      <c r="AJ793" s="17">
        <v>0.133017075918962</v>
      </c>
      <c r="AK793" s="17">
        <v>0.18215749303892101</v>
      </c>
      <c r="AL793" s="17"/>
      <c r="AM793" s="17">
        <v>0.125409610547766</v>
      </c>
      <c r="AN793" s="17">
        <v>0.151260371243264</v>
      </c>
      <c r="AO793" s="17">
        <v>0.15304406669781501</v>
      </c>
      <c r="AP793" s="17">
        <v>0.17591596818679101</v>
      </c>
      <c r="AQ793" s="17">
        <v>0.17805636344398099</v>
      </c>
      <c r="AR793" s="17">
        <v>0.20533228038842799</v>
      </c>
      <c r="AS793" s="17">
        <v>0.116943265269899</v>
      </c>
      <c r="AT793" s="17">
        <v>0.19239045824012899</v>
      </c>
      <c r="AU793" s="17">
        <v>0.110609765404693</v>
      </c>
      <c r="AV793" s="17">
        <v>0.124425892539987</v>
      </c>
      <c r="AW793" s="17">
        <v>0.16250688111450601</v>
      </c>
      <c r="AX793" s="17">
        <v>0.138230991177208</v>
      </c>
      <c r="AY793" s="17">
        <v>8.9319662449392906E-2</v>
      </c>
      <c r="AZ793" s="17">
        <v>0.110303692964974</v>
      </c>
      <c r="BA793" s="17">
        <v>0.117325467508267</v>
      </c>
      <c r="BB793" s="17">
        <v>0.16446917791986601</v>
      </c>
      <c r="BC793" s="17"/>
      <c r="BD793" s="17">
        <v>0.15125334286571801</v>
      </c>
      <c r="BE793" s="17">
        <v>0.12045922874863101</v>
      </c>
      <c r="BF793" s="17">
        <v>0.156477185629081</v>
      </c>
      <c r="BG793" s="17"/>
      <c r="BH793" s="17">
        <v>0.14409945475400801</v>
      </c>
      <c r="BI793" s="17">
        <v>0.17921574144416999</v>
      </c>
      <c r="BJ793" s="17">
        <v>0.13379173645649001</v>
      </c>
      <c r="BK793" s="17"/>
      <c r="BL793" s="17">
        <v>0.21798998329845301</v>
      </c>
      <c r="BM793" s="17">
        <v>0.15787227789170299</v>
      </c>
      <c r="BN793" s="17">
        <v>0.12666193718367999</v>
      </c>
      <c r="BO793" s="17"/>
      <c r="BP793" s="17">
        <v>0.142614508253077</v>
      </c>
      <c r="BQ793" s="17">
        <v>0.14191736725479501</v>
      </c>
      <c r="BR793" s="17"/>
      <c r="BS793" s="17">
        <v>0.113475098423666</v>
      </c>
      <c r="BT793" s="17">
        <v>0.17022033033478901</v>
      </c>
      <c r="BU793" s="17">
        <v>0.15559738910493701</v>
      </c>
      <c r="BV793" s="17">
        <v>0.13475411174875099</v>
      </c>
      <c r="BW793" s="17"/>
      <c r="BX793" s="17">
        <v>0.123714233765246</v>
      </c>
      <c r="BY793" s="17">
        <v>0.112025944147238</v>
      </c>
      <c r="BZ793" s="17">
        <v>0.14757829969334299</v>
      </c>
      <c r="CA793" s="17"/>
      <c r="CB793" s="17">
        <v>0.11768514346442099</v>
      </c>
      <c r="CC793" s="17">
        <v>0.12020352345216601</v>
      </c>
      <c r="CD793" s="17">
        <v>0.120881602206923</v>
      </c>
      <c r="CE793" s="17">
        <v>0.163776316092649</v>
      </c>
      <c r="CF793" s="17">
        <v>0.17495691582883199</v>
      </c>
      <c r="CG793" s="17">
        <v>0.187841908176996</v>
      </c>
      <c r="CH793" s="17"/>
      <c r="CI793" s="17">
        <v>0.16703592119810901</v>
      </c>
      <c r="CJ793" s="17">
        <v>9.9177627461789097E-2</v>
      </c>
      <c r="CK793" s="17">
        <v>0.19320570823910699</v>
      </c>
      <c r="CL793" s="17">
        <v>0.151460153980541</v>
      </c>
    </row>
    <row r="794" spans="2:90" x14ac:dyDescent="0.35">
      <c r="B794" t="s">
        <v>435</v>
      </c>
      <c r="C794" s="17">
        <v>0.52789687762298099</v>
      </c>
      <c r="D794" s="17">
        <v>0.47135910912439899</v>
      </c>
      <c r="E794" s="17">
        <v>0.58345551343153501</v>
      </c>
      <c r="F794" s="17"/>
      <c r="G794" s="17">
        <v>0.51860056836122703</v>
      </c>
      <c r="H794" s="17">
        <v>0.57054730654374597</v>
      </c>
      <c r="I794" s="17">
        <v>0.522099269949169</v>
      </c>
      <c r="J794" s="17">
        <v>0.554409983184315</v>
      </c>
      <c r="K794" s="17">
        <v>0.50015774234252597</v>
      </c>
      <c r="L794" s="17">
        <v>0.49821530818081</v>
      </c>
      <c r="M794" s="17">
        <v>0.53427849569310304</v>
      </c>
      <c r="N794" s="17">
        <v>0.55472431030273295</v>
      </c>
      <c r="O794" s="17">
        <v>0.49964176872021698</v>
      </c>
      <c r="P794" s="17"/>
      <c r="Q794" s="17">
        <v>0.50825431364806795</v>
      </c>
      <c r="R794" s="17">
        <v>0.49800852173830601</v>
      </c>
      <c r="S794" s="17">
        <v>0.58833957890433397</v>
      </c>
      <c r="T794" s="17">
        <v>0.52887794659077703</v>
      </c>
      <c r="U794" s="17"/>
      <c r="V794" s="17">
        <v>0.47421506863218299</v>
      </c>
      <c r="W794" s="17">
        <v>0.54744682404250999</v>
      </c>
      <c r="X794" s="17">
        <v>0.54627428651466703</v>
      </c>
      <c r="Y794" s="17">
        <v>0.59961516439505103</v>
      </c>
      <c r="Z794" s="17">
        <v>0.55659349756328602</v>
      </c>
      <c r="AA794" s="17">
        <v>0.46569031688218598</v>
      </c>
      <c r="AB794" s="17">
        <v>0.51317398145229798</v>
      </c>
      <c r="AC794" s="17">
        <v>0.46566620390510399</v>
      </c>
      <c r="AD794" s="17">
        <v>0.56372679673794801</v>
      </c>
      <c r="AE794" s="17"/>
      <c r="AF794" s="17">
        <v>0.56954520434802003</v>
      </c>
      <c r="AG794" s="17">
        <v>0.52417549287855703</v>
      </c>
      <c r="AH794" s="17">
        <v>0.60933440148055495</v>
      </c>
      <c r="AI794" s="17">
        <v>0.54085504309462695</v>
      </c>
      <c r="AJ794" s="17">
        <v>0.52989060279526001</v>
      </c>
      <c r="AK794" s="17">
        <v>0.475331399563239</v>
      </c>
      <c r="AL794" s="17"/>
      <c r="AM794" s="17">
        <v>0.47032933799582999</v>
      </c>
      <c r="AN794" s="17">
        <v>0.51142418960629699</v>
      </c>
      <c r="AO794" s="17">
        <v>0.482579147244596</v>
      </c>
      <c r="AP794" s="17">
        <v>0.45954294666388501</v>
      </c>
      <c r="AQ794" s="17">
        <v>0.55923064299343295</v>
      </c>
      <c r="AR794" s="17">
        <v>0.51104222461573501</v>
      </c>
      <c r="AS794" s="17">
        <v>0.56378348342285101</v>
      </c>
      <c r="AT794" s="17">
        <v>0.41584332392376</v>
      </c>
      <c r="AU794" s="17">
        <v>0.52978163255730504</v>
      </c>
      <c r="AV794" s="17">
        <v>0.54267253234794199</v>
      </c>
      <c r="AW794" s="17">
        <v>0.57708805292734899</v>
      </c>
      <c r="AX794" s="17">
        <v>0.52281719165841301</v>
      </c>
      <c r="AY794" s="17">
        <v>0.55658648610341099</v>
      </c>
      <c r="AZ794" s="17">
        <v>0.60756098509087197</v>
      </c>
      <c r="BA794" s="17">
        <v>0.45881133086098502</v>
      </c>
      <c r="BB794" s="17">
        <v>0.53924295154570601</v>
      </c>
      <c r="BC794" s="17"/>
      <c r="BD794" s="17">
        <v>0.54239845177071999</v>
      </c>
      <c r="BE794" s="17">
        <v>0.52310917181840699</v>
      </c>
      <c r="BF794" s="17">
        <v>0.52161011396967305</v>
      </c>
      <c r="BG794" s="17"/>
      <c r="BH794" s="17">
        <v>0.54418663600427097</v>
      </c>
      <c r="BI794" s="17">
        <v>0.48147106336322099</v>
      </c>
      <c r="BJ794" s="17">
        <v>0.52594043007767799</v>
      </c>
      <c r="BK794" s="17"/>
      <c r="BL794" s="17">
        <v>0.57229679177187098</v>
      </c>
      <c r="BM794" s="17">
        <v>0.530861897090117</v>
      </c>
      <c r="BN794" s="17">
        <v>0.53961332115975102</v>
      </c>
      <c r="BO794" s="17"/>
      <c r="BP794" s="17">
        <v>0.52401500484653396</v>
      </c>
      <c r="BQ794" s="17">
        <v>0.51747600737314103</v>
      </c>
      <c r="BR794" s="17"/>
      <c r="BS794" s="17">
        <v>0.57094183205228699</v>
      </c>
      <c r="BT794" s="17">
        <v>0.55691172195685801</v>
      </c>
      <c r="BU794" s="17">
        <v>0.50900254520533295</v>
      </c>
      <c r="BV794" s="17">
        <v>0.51815727259619504</v>
      </c>
      <c r="BW794" s="17"/>
      <c r="BX794" s="17">
        <v>0.59650174688395896</v>
      </c>
      <c r="BY794" s="17">
        <v>0.54678385235496496</v>
      </c>
      <c r="BZ794" s="17">
        <v>0.51993968628744602</v>
      </c>
      <c r="CA794" s="17"/>
      <c r="CB794" s="17">
        <v>0.64532750713180198</v>
      </c>
      <c r="CC794" s="17">
        <v>0.58135716238663604</v>
      </c>
      <c r="CD794" s="17">
        <v>0.54441310070817905</v>
      </c>
      <c r="CE794" s="17">
        <v>0.51208978706675301</v>
      </c>
      <c r="CF794" s="17">
        <v>0.42585368692785103</v>
      </c>
      <c r="CG794" s="17">
        <v>0.40083796885571799</v>
      </c>
      <c r="CH794" s="17"/>
      <c r="CI794" s="17">
        <v>0.44109432510429403</v>
      </c>
      <c r="CJ794" s="17">
        <v>0.58498502905100302</v>
      </c>
      <c r="CK794" s="17">
        <v>0.46432698460573701</v>
      </c>
      <c r="CL794" s="17">
        <v>0.53062170220562599</v>
      </c>
    </row>
    <row r="795" spans="2:90" x14ac:dyDescent="0.35">
      <c r="B795" t="s">
        <v>177</v>
      </c>
      <c r="C795" s="17">
        <v>6.6858501210832005E-2</v>
      </c>
      <c r="D795" s="17">
        <v>6.6194227504225406E-2</v>
      </c>
      <c r="E795" s="17">
        <v>6.7818636992686601E-2</v>
      </c>
      <c r="F795" s="17"/>
      <c r="G795" s="17">
        <v>6.9934165098345394E-2</v>
      </c>
      <c r="H795" s="17">
        <v>4.4064679602136302E-2</v>
      </c>
      <c r="I795" s="17">
        <v>5.7097659542758798E-2</v>
      </c>
      <c r="J795" s="17">
        <v>8.2054023814683894E-2</v>
      </c>
      <c r="K795" s="17">
        <v>8.9199082544670003E-2</v>
      </c>
      <c r="L795" s="17">
        <v>6.6570950852939195E-2</v>
      </c>
      <c r="M795" s="17">
        <v>6.8152921715829304E-2</v>
      </c>
      <c r="N795" s="17">
        <v>4.15022356572953E-2</v>
      </c>
      <c r="O795" s="17">
        <v>8.3252140032589406E-2</v>
      </c>
      <c r="P795" s="17"/>
      <c r="Q795" s="17">
        <v>5.10416592339814E-2</v>
      </c>
      <c r="R795" s="17">
        <v>3.7560088499028102E-2</v>
      </c>
      <c r="S795" s="17">
        <v>6.5693678523901206E-2</v>
      </c>
      <c r="T795" s="17">
        <v>7.2137110692908707E-2</v>
      </c>
      <c r="U795" s="17"/>
      <c r="V795" s="17">
        <v>5.5331366726242101E-2</v>
      </c>
      <c r="W795" s="17">
        <v>8.1173907857133798E-2</v>
      </c>
      <c r="X795" s="17">
        <v>8.0581296310654901E-2</v>
      </c>
      <c r="Y795" s="17">
        <v>7.8004978722988005E-2</v>
      </c>
      <c r="Z795" s="17">
        <v>5.7115379474100197E-2</v>
      </c>
      <c r="AA795" s="17">
        <v>6.5924106773523797E-2</v>
      </c>
      <c r="AB795" s="17">
        <v>6.5976286342695797E-2</v>
      </c>
      <c r="AC795" s="17">
        <v>7.2737902063009105E-2</v>
      </c>
      <c r="AD795" s="17">
        <v>5.1870561584172102E-2</v>
      </c>
      <c r="AE795" s="17"/>
      <c r="AF795" s="17">
        <v>7.9269220646309896E-2</v>
      </c>
      <c r="AG795" s="17">
        <v>6.4591920169910805E-2</v>
      </c>
      <c r="AH795" s="17">
        <v>4.5345357313120602E-2</v>
      </c>
      <c r="AI795" s="17">
        <v>5.0855108396503097E-2</v>
      </c>
      <c r="AJ795" s="17">
        <v>7.1610038688885005E-2</v>
      </c>
      <c r="AK795" s="17">
        <v>6.4821469115581204E-2</v>
      </c>
      <c r="AL795" s="17"/>
      <c r="AM795" s="17">
        <v>8.7899360847814606E-2</v>
      </c>
      <c r="AN795" s="17">
        <v>5.6956472193927098E-2</v>
      </c>
      <c r="AO795" s="17">
        <v>8.2490882334349605E-2</v>
      </c>
      <c r="AP795" s="17">
        <v>8.5191747714059296E-2</v>
      </c>
      <c r="AQ795" s="17">
        <v>2.9476226587482699E-2</v>
      </c>
      <c r="AR795" s="17">
        <v>7.9921612910740097E-2</v>
      </c>
      <c r="AS795" s="17">
        <v>7.7110815458199394E-2</v>
      </c>
      <c r="AT795" s="17">
        <v>9.7202179201447095E-2</v>
      </c>
      <c r="AU795" s="17">
        <v>2.6033016057524699E-2</v>
      </c>
      <c r="AV795" s="17">
        <v>5.86644702887174E-2</v>
      </c>
      <c r="AW795" s="17">
        <v>3.8359269924509498E-2</v>
      </c>
      <c r="AX795" s="17">
        <v>0.11288694943038401</v>
      </c>
      <c r="AY795" s="17">
        <v>5.6688148073503697E-2</v>
      </c>
      <c r="AZ795" s="17">
        <v>5.7168943188433803E-2</v>
      </c>
      <c r="BA795" s="17">
        <v>6.8379268128694701E-2</v>
      </c>
      <c r="BB795" s="17">
        <v>4.9557592736393097E-2</v>
      </c>
      <c r="BC795" s="17"/>
      <c r="BD795" s="17">
        <v>6.9491464245217002E-2</v>
      </c>
      <c r="BE795" s="17">
        <v>5.9856755848367103E-2</v>
      </c>
      <c r="BF795" s="17">
        <v>6.9820260196761796E-2</v>
      </c>
      <c r="BG795" s="17"/>
      <c r="BH795" s="17">
        <v>7.1314247209492698E-2</v>
      </c>
      <c r="BI795" s="17">
        <v>5.0508997073254298E-2</v>
      </c>
      <c r="BJ795" s="17">
        <v>8.3337694382228905E-2</v>
      </c>
      <c r="BK795" s="17"/>
      <c r="BL795" s="17">
        <v>6.60971825736585E-2</v>
      </c>
      <c r="BM795" s="17">
        <v>5.6473708789708699E-2</v>
      </c>
      <c r="BN795" s="17">
        <v>8.0172067491432505E-2</v>
      </c>
      <c r="BO795" s="17"/>
      <c r="BP795" s="17">
        <v>9.0158752654211902E-2</v>
      </c>
      <c r="BQ795" s="17">
        <v>5.8599616768912302E-2</v>
      </c>
      <c r="BR795" s="17"/>
      <c r="BS795" s="17">
        <v>6.8753140085817399E-2</v>
      </c>
      <c r="BT795" s="17">
        <v>4.9911542450861601E-2</v>
      </c>
      <c r="BU795" s="17">
        <v>0.1025327052232</v>
      </c>
      <c r="BV795" s="17">
        <v>5.3622293526068697E-2</v>
      </c>
      <c r="BW795" s="17"/>
      <c r="BX795" s="17">
        <v>8.0929097863010002E-2</v>
      </c>
      <c r="BY795" s="17">
        <v>5.3941343979797302E-2</v>
      </c>
      <c r="BZ795" s="17">
        <v>6.6258312026547903E-2</v>
      </c>
      <c r="CA795" s="17"/>
      <c r="CB795" s="17">
        <v>5.1433088075920598E-2</v>
      </c>
      <c r="CC795" s="17">
        <v>4.5170115901240399E-2</v>
      </c>
      <c r="CD795" s="17">
        <v>6.3603204438801103E-2</v>
      </c>
      <c r="CE795" s="17">
        <v>8.6048361751356897E-2</v>
      </c>
      <c r="CF795" s="17">
        <v>5.1352252101678E-2</v>
      </c>
      <c r="CG795" s="17">
        <v>0.107472024631505</v>
      </c>
      <c r="CH795" s="17"/>
      <c r="CI795" s="17">
        <v>6.7163507867823505E-2</v>
      </c>
      <c r="CJ795" s="17">
        <v>6.7558093772045899E-2</v>
      </c>
      <c r="CK795" s="17">
        <v>9.1556223798641506E-2</v>
      </c>
      <c r="CL795" s="17">
        <v>5.9803704206350797E-2</v>
      </c>
    </row>
    <row r="796" spans="2:90" x14ac:dyDescent="0.35">
      <c r="B796" t="s">
        <v>176</v>
      </c>
      <c r="C796" s="17">
        <v>2.387047752654E-2</v>
      </c>
      <c r="D796" s="17">
        <v>2.4369859658313099E-2</v>
      </c>
      <c r="E796" s="17">
        <v>2.3053218621990199E-2</v>
      </c>
      <c r="F796" s="17"/>
      <c r="G796" s="17">
        <v>2.0674621491439001E-2</v>
      </c>
      <c r="H796" s="17">
        <v>1.0059249349024999E-2</v>
      </c>
      <c r="I796" s="17">
        <v>4.4296006912345399E-2</v>
      </c>
      <c r="J796" s="17">
        <v>4.0661729645631702E-2</v>
      </c>
      <c r="K796" s="17">
        <v>2.7215360140196598E-2</v>
      </c>
      <c r="L796" s="17">
        <v>2.5230115588703202E-2</v>
      </c>
      <c r="M796" s="17">
        <v>3.4327896577429598E-3</v>
      </c>
      <c r="N796" s="17">
        <v>1.25069874419E-2</v>
      </c>
      <c r="O796" s="17">
        <v>3.2598643222269297E-2</v>
      </c>
      <c r="P796" s="17"/>
      <c r="Q796" s="17">
        <v>2.4438555226618999E-2</v>
      </c>
      <c r="R796" s="17">
        <v>2.0583214493626E-2</v>
      </c>
      <c r="S796" s="17">
        <v>1.32829662817494E-2</v>
      </c>
      <c r="T796" s="17">
        <v>2.4580930711960401E-2</v>
      </c>
      <c r="U796" s="17"/>
      <c r="V796" s="17">
        <v>2.7321635955194701E-2</v>
      </c>
      <c r="W796" s="17">
        <v>3.17507394839995E-2</v>
      </c>
      <c r="X796" s="17">
        <v>5.0134985142829503E-3</v>
      </c>
      <c r="Y796" s="17">
        <v>0</v>
      </c>
      <c r="Z796" s="17">
        <v>3.3960077409552897E-2</v>
      </c>
      <c r="AA796" s="17">
        <v>4.3079077338449102E-2</v>
      </c>
      <c r="AB796" s="17">
        <v>2.0674013143864099E-2</v>
      </c>
      <c r="AC796" s="17">
        <v>2.7715888493276799E-2</v>
      </c>
      <c r="AD796" s="17">
        <v>2.1517398124473199E-2</v>
      </c>
      <c r="AE796" s="17"/>
      <c r="AF796" s="17">
        <v>1.4964479693850501E-2</v>
      </c>
      <c r="AG796" s="17">
        <v>3.4536524257313003E-2</v>
      </c>
      <c r="AH796" s="17">
        <v>2.8194628611634E-2</v>
      </c>
      <c r="AI796" s="17">
        <v>5.5491194647619001E-2</v>
      </c>
      <c r="AJ796" s="17">
        <v>1.64396152944161E-2</v>
      </c>
      <c r="AK796" s="17">
        <v>2.31254779166233E-2</v>
      </c>
      <c r="AL796" s="17"/>
      <c r="AM796" s="17">
        <v>2.0185983427714101E-2</v>
      </c>
      <c r="AN796" s="17">
        <v>4.7933205484126599E-2</v>
      </c>
      <c r="AO796" s="17">
        <v>3.7876185359825301E-2</v>
      </c>
      <c r="AP796" s="17">
        <v>1.4549446982162E-2</v>
      </c>
      <c r="AQ796" s="17">
        <v>2.0112163299137099E-2</v>
      </c>
      <c r="AR796" s="17">
        <v>1.7662438451802501E-2</v>
      </c>
      <c r="AS796" s="17">
        <v>2.6578756822489599E-2</v>
      </c>
      <c r="AT796" s="17">
        <v>2.06229082940751E-2</v>
      </c>
      <c r="AU796" s="17">
        <v>1.47028805940056E-2</v>
      </c>
      <c r="AV796" s="17">
        <v>2.1851002980477301E-2</v>
      </c>
      <c r="AW796" s="17">
        <v>9.9086107083961195E-3</v>
      </c>
      <c r="AX796" s="17">
        <v>2.8181305619584301E-2</v>
      </c>
      <c r="AY796" s="17">
        <v>4.6604610747089201E-2</v>
      </c>
      <c r="AZ796" s="17">
        <v>1.3370649306960599E-2</v>
      </c>
      <c r="BA796" s="17">
        <v>9.8571568038238293E-3</v>
      </c>
      <c r="BB796" s="17">
        <v>1.56977271364677E-2</v>
      </c>
      <c r="BC796" s="17"/>
      <c r="BD796" s="17">
        <v>3.1115467276445902E-2</v>
      </c>
      <c r="BE796" s="17">
        <v>2.2720402468777701E-2</v>
      </c>
      <c r="BF796" s="17">
        <v>1.8396138332801099E-2</v>
      </c>
      <c r="BG796" s="17"/>
      <c r="BH796" s="17">
        <v>2.2171897379268099E-2</v>
      </c>
      <c r="BI796" s="17">
        <v>3.5151446837124699E-2</v>
      </c>
      <c r="BJ796" s="17">
        <v>1.7446091497882101E-2</v>
      </c>
      <c r="BK796" s="17"/>
      <c r="BL796" s="17">
        <v>9.3791548071295895E-3</v>
      </c>
      <c r="BM796" s="17">
        <v>2.5453952887091302E-2</v>
      </c>
      <c r="BN796" s="17">
        <v>1.8619851254643299E-2</v>
      </c>
      <c r="BO796" s="17"/>
      <c r="BP796" s="17">
        <v>2.1785008461498799E-2</v>
      </c>
      <c r="BQ796" s="17">
        <v>1.97763417019933E-2</v>
      </c>
      <c r="BR796" s="17"/>
      <c r="BS796" s="17">
        <v>3.6156749331304999E-2</v>
      </c>
      <c r="BT796" s="17">
        <v>2.1711437820766701E-2</v>
      </c>
      <c r="BU796" s="17">
        <v>2.2389365373106099E-2</v>
      </c>
      <c r="BV796" s="17">
        <v>2.1565495484123599E-2</v>
      </c>
      <c r="BW796" s="17"/>
      <c r="BX796" s="17">
        <v>1.2000259577053101E-2</v>
      </c>
      <c r="BY796" s="17">
        <v>3.4794074719901702E-2</v>
      </c>
      <c r="BZ796" s="17">
        <v>2.4375183438371001E-2</v>
      </c>
      <c r="CA796" s="17"/>
      <c r="CB796" s="17">
        <v>3.1285797060702301E-2</v>
      </c>
      <c r="CC796" s="17">
        <v>7.1650409489059401E-3</v>
      </c>
      <c r="CD796" s="17">
        <v>2.0097148021672201E-2</v>
      </c>
      <c r="CE796" s="17">
        <v>3.08230787965088E-2</v>
      </c>
      <c r="CF796" s="17">
        <v>1.97370819207737E-2</v>
      </c>
      <c r="CG796" s="17">
        <v>3.5781447549433902E-2</v>
      </c>
      <c r="CH796" s="17"/>
      <c r="CI796" s="17">
        <v>3.9520027308965998E-2</v>
      </c>
      <c r="CJ796" s="17">
        <v>1.6228881419813299E-2</v>
      </c>
      <c r="CK796" s="17">
        <v>2.2828810855061901E-2</v>
      </c>
      <c r="CL796" s="17">
        <v>2.5143646769780301E-2</v>
      </c>
    </row>
    <row r="797" spans="2:90" x14ac:dyDescent="0.35">
      <c r="B797" t="s">
        <v>436</v>
      </c>
      <c r="C797" s="17">
        <v>3.6874754208072201E-2</v>
      </c>
      <c r="D797" s="17">
        <v>3.2416762528655302E-2</v>
      </c>
      <c r="E797" s="17">
        <v>3.9172429827069699E-2</v>
      </c>
      <c r="F797" s="17"/>
      <c r="G797" s="17">
        <v>4.2577002045264399E-2</v>
      </c>
      <c r="H797" s="17">
        <v>1.7662971967959299E-2</v>
      </c>
      <c r="I797" s="17">
        <v>5.98458085179044E-2</v>
      </c>
      <c r="J797" s="17">
        <v>4.7030593689552598E-2</v>
      </c>
      <c r="K797" s="17">
        <v>2.9666549942029E-2</v>
      </c>
      <c r="L797" s="17">
        <v>5.03429130412845E-2</v>
      </c>
      <c r="M797" s="17">
        <v>3.1560141863013202E-2</v>
      </c>
      <c r="N797" s="17">
        <v>3.5772690403713898E-2</v>
      </c>
      <c r="O797" s="17">
        <v>1.98222632306507E-2</v>
      </c>
      <c r="P797" s="17"/>
      <c r="Q797" s="17">
        <v>3.5484199088396798E-2</v>
      </c>
      <c r="R797" s="17">
        <v>1.9261346136531798E-2</v>
      </c>
      <c r="S797" s="17">
        <v>3.0786363343854602E-2</v>
      </c>
      <c r="T797" s="17">
        <v>3.9445646740101099E-2</v>
      </c>
      <c r="U797" s="17"/>
      <c r="V797" s="17">
        <v>3.6873972482252403E-2</v>
      </c>
      <c r="W797" s="17">
        <v>4.5165777696671003E-2</v>
      </c>
      <c r="X797" s="17">
        <v>3.54090553612822E-2</v>
      </c>
      <c r="Y797" s="17">
        <v>2.8184188009154801E-2</v>
      </c>
      <c r="Z797" s="17">
        <v>3.5127154639363098E-2</v>
      </c>
      <c r="AA797" s="17">
        <v>2.9132029449781299E-2</v>
      </c>
      <c r="AB797" s="17">
        <v>4.1320789666919301E-2</v>
      </c>
      <c r="AC797" s="17">
        <v>2.67406883164347E-2</v>
      </c>
      <c r="AD797" s="17">
        <v>4.22723291934375E-2</v>
      </c>
      <c r="AE797" s="17"/>
      <c r="AF797" s="17">
        <v>3.5162121881709099E-2</v>
      </c>
      <c r="AG797" s="17">
        <v>3.5974156881748702E-2</v>
      </c>
      <c r="AH797" s="17">
        <v>2.5871000054591899E-2</v>
      </c>
      <c r="AI797" s="17">
        <v>0</v>
      </c>
      <c r="AJ797" s="17">
        <v>5.3867444409569497E-2</v>
      </c>
      <c r="AK797" s="17">
        <v>3.62382244674231E-2</v>
      </c>
      <c r="AL797" s="17"/>
      <c r="AM797" s="17">
        <v>2.0765579500054001E-2</v>
      </c>
      <c r="AN797" s="17">
        <v>2.4514787878216E-2</v>
      </c>
      <c r="AO797" s="17">
        <v>2.7076919408366901E-2</v>
      </c>
      <c r="AP797" s="17">
        <v>7.3509751827822697E-2</v>
      </c>
      <c r="AQ797" s="17">
        <v>2.7528371270709E-2</v>
      </c>
      <c r="AR797" s="17">
        <v>1.6668222636795099E-2</v>
      </c>
      <c r="AS797" s="17">
        <v>6.2896918684704498E-2</v>
      </c>
      <c r="AT797" s="17">
        <v>1.35745252141544E-2</v>
      </c>
      <c r="AU797" s="17">
        <v>4.4089748091238598E-2</v>
      </c>
      <c r="AV797" s="17">
        <v>4.11735750738009E-2</v>
      </c>
      <c r="AW797" s="17">
        <v>5.1917676684224999E-2</v>
      </c>
      <c r="AX797" s="17">
        <v>4.4691984492640599E-2</v>
      </c>
      <c r="AY797" s="17">
        <v>6.1376745288181503E-2</v>
      </c>
      <c r="AZ797" s="17">
        <v>1.95974797892535E-2</v>
      </c>
      <c r="BA797" s="17">
        <v>5.4330752104247898E-2</v>
      </c>
      <c r="BB797" s="17">
        <v>4.4027655663790299E-2</v>
      </c>
      <c r="BC797" s="17"/>
      <c r="BD797" s="17">
        <v>3.4440863308281E-2</v>
      </c>
      <c r="BE797" s="17">
        <v>4.3286046199190603E-2</v>
      </c>
      <c r="BF797" s="17">
        <v>3.52310671593868E-2</v>
      </c>
      <c r="BG797" s="17"/>
      <c r="BH797" s="17">
        <v>3.8162916417256297E-2</v>
      </c>
      <c r="BI797" s="17">
        <v>2.5803506952045099E-2</v>
      </c>
      <c r="BJ797" s="17">
        <v>3.26991810945199E-2</v>
      </c>
      <c r="BK797" s="17"/>
      <c r="BL797" s="17">
        <v>1.8017777132281799E-2</v>
      </c>
      <c r="BM797" s="17">
        <v>4.5975996638206999E-2</v>
      </c>
      <c r="BN797" s="17">
        <v>3.71872627353865E-2</v>
      </c>
      <c r="BO797" s="17"/>
      <c r="BP797" s="17">
        <v>3.5038952218855897E-2</v>
      </c>
      <c r="BQ797" s="17">
        <v>3.9056936733109601E-2</v>
      </c>
      <c r="BR797" s="17"/>
      <c r="BS797" s="17">
        <v>3.2369275115167101E-2</v>
      </c>
      <c r="BT797" s="17">
        <v>4.0408869975964101E-2</v>
      </c>
      <c r="BU797" s="17">
        <v>3.8106609262479003E-2</v>
      </c>
      <c r="BV797" s="17">
        <v>3.7378429252201598E-2</v>
      </c>
      <c r="BW797" s="17"/>
      <c r="BX797" s="17">
        <v>4.3590831567984399E-2</v>
      </c>
      <c r="BY797" s="17">
        <v>4.8691654049010102E-2</v>
      </c>
      <c r="BZ797" s="17">
        <v>3.5483250233196199E-2</v>
      </c>
      <c r="CA797" s="17"/>
      <c r="CB797" s="17">
        <v>4.2813512226348403E-2</v>
      </c>
      <c r="CC797" s="17">
        <v>2.7973249442946199E-2</v>
      </c>
      <c r="CD797" s="17">
        <v>5.3472716866891E-2</v>
      </c>
      <c r="CE797" s="17">
        <v>3.0665505798971999E-2</v>
      </c>
      <c r="CF797" s="17">
        <v>2.9180963008661701E-2</v>
      </c>
      <c r="CG797" s="17">
        <v>2.9020021758716E-2</v>
      </c>
      <c r="CH797" s="17"/>
      <c r="CI797" s="17">
        <v>3.0639180278278801E-2</v>
      </c>
      <c r="CJ797" s="17">
        <v>5.49933939793983E-2</v>
      </c>
      <c r="CK797" s="17">
        <v>2.4357070392894E-2</v>
      </c>
      <c r="CL797" s="17">
        <v>3.0919448762096E-2</v>
      </c>
    </row>
    <row r="798" spans="2:90" x14ac:dyDescent="0.35">
      <c r="B798" t="s">
        <v>432</v>
      </c>
      <c r="C798" s="17">
        <v>4.9316999367168497E-2</v>
      </c>
      <c r="D798" s="17">
        <v>5.1182331294549403E-2</v>
      </c>
      <c r="E798" s="17">
        <v>4.6544426293559697E-2</v>
      </c>
      <c r="F798" s="17"/>
      <c r="G798" s="17">
        <v>7.8710651546660598E-2</v>
      </c>
      <c r="H798" s="17">
        <v>0.107693667492091</v>
      </c>
      <c r="I798" s="17">
        <v>4.58277207249825E-2</v>
      </c>
      <c r="J798" s="17">
        <v>3.3477342314684903E-2</v>
      </c>
      <c r="K798" s="17">
        <v>2.17235489137012E-2</v>
      </c>
      <c r="L798" s="17">
        <v>3.29558082878307E-2</v>
      </c>
      <c r="M798" s="17">
        <v>5.5986949225141802E-2</v>
      </c>
      <c r="N798" s="17">
        <v>2.91379023236438E-2</v>
      </c>
      <c r="O798" s="17">
        <v>4.14236471783943E-2</v>
      </c>
      <c r="P798" s="17"/>
      <c r="Q798" s="17">
        <v>5.3045610071610398E-2</v>
      </c>
      <c r="R798" s="17">
        <v>5.3636796549596903E-2</v>
      </c>
      <c r="S798" s="17">
        <v>2.5586385114981298E-2</v>
      </c>
      <c r="T798" s="17">
        <v>4.8756850822999603E-2</v>
      </c>
      <c r="U798" s="17"/>
      <c r="V798" s="17">
        <v>5.6630302753353901E-2</v>
      </c>
      <c r="W798" s="17">
        <v>5.2496553390462102E-2</v>
      </c>
      <c r="X798" s="17">
        <v>3.7719673565319398E-2</v>
      </c>
      <c r="Y798" s="17">
        <v>3.5513215278085403E-2</v>
      </c>
      <c r="Z798" s="17">
        <v>4.3388461565848802E-2</v>
      </c>
      <c r="AA798" s="17">
        <v>4.6299718593386503E-2</v>
      </c>
      <c r="AB798" s="17">
        <v>4.5840478143862301E-2</v>
      </c>
      <c r="AC798" s="17">
        <v>7.6272772512622405E-2</v>
      </c>
      <c r="AD798" s="17">
        <v>5.6225495070732302E-2</v>
      </c>
      <c r="AE798" s="17"/>
      <c r="AF798" s="17">
        <v>4.10617103777213E-2</v>
      </c>
      <c r="AG798" s="17">
        <v>4.7682664712980799E-2</v>
      </c>
      <c r="AH798" s="17">
        <v>6.6929416117381305E-2</v>
      </c>
      <c r="AI798" s="17">
        <v>8.6824249139437204E-2</v>
      </c>
      <c r="AJ798" s="17">
        <v>4.6825315757207102E-2</v>
      </c>
      <c r="AK798" s="17">
        <v>4.75490166397343E-2</v>
      </c>
      <c r="AL798" s="17"/>
      <c r="AM798" s="17">
        <v>0.119071063721204</v>
      </c>
      <c r="AN798" s="17">
        <v>4.8883069553747001E-2</v>
      </c>
      <c r="AO798" s="17">
        <v>5.9176141912433901E-2</v>
      </c>
      <c r="AP798" s="17">
        <v>5.4051069182171702E-2</v>
      </c>
      <c r="AQ798" s="17">
        <v>4.4025169056901702E-2</v>
      </c>
      <c r="AR798" s="17">
        <v>2.7004100903027101E-2</v>
      </c>
      <c r="AS798" s="17">
        <v>2.5927586637222201E-2</v>
      </c>
      <c r="AT798" s="17">
        <v>3.8541660649648597E-2</v>
      </c>
      <c r="AU798" s="17">
        <v>4.9201726515635001E-2</v>
      </c>
      <c r="AV798" s="17">
        <v>2.4411322912538801E-2</v>
      </c>
      <c r="AW798" s="17">
        <v>5.1361021824909397E-2</v>
      </c>
      <c r="AX798" s="17">
        <v>2.4936569548255801E-2</v>
      </c>
      <c r="AY798" s="17">
        <v>1.3910683006113599E-2</v>
      </c>
      <c r="AZ798" s="17">
        <v>3.8163240154351297E-2</v>
      </c>
      <c r="BA798" s="17">
        <v>7.0692568418806098E-2</v>
      </c>
      <c r="BB798" s="17">
        <v>6.1019067329741897E-2</v>
      </c>
      <c r="BC798" s="17"/>
      <c r="BD798" s="17">
        <v>2.9892078780849499E-2</v>
      </c>
      <c r="BE798" s="17">
        <v>7.2558353676661802E-2</v>
      </c>
      <c r="BF798" s="17">
        <v>4.6365768715745902E-2</v>
      </c>
      <c r="BG798" s="17"/>
      <c r="BH798" s="17">
        <v>4.46864280761766E-2</v>
      </c>
      <c r="BI798" s="17">
        <v>2.9630526663384799E-2</v>
      </c>
      <c r="BJ798" s="17">
        <v>3.48367549385094E-2</v>
      </c>
      <c r="BK798" s="17"/>
      <c r="BL798" s="17">
        <v>2.2492556015392701E-2</v>
      </c>
      <c r="BM798" s="17">
        <v>1.48195536790049E-2</v>
      </c>
      <c r="BN798" s="17">
        <v>1.8056414341281499E-2</v>
      </c>
      <c r="BO798" s="17"/>
      <c r="BP798" s="17">
        <v>4.02770999187545E-2</v>
      </c>
      <c r="BQ798" s="17">
        <v>5.87555440325516E-2</v>
      </c>
      <c r="BR798" s="17"/>
      <c r="BS798" s="17">
        <v>2.9588775282630601E-2</v>
      </c>
      <c r="BT798" s="17">
        <v>1.7963058759802999E-2</v>
      </c>
      <c r="BU798" s="17">
        <v>2.7841969906948299E-2</v>
      </c>
      <c r="BV798" s="17">
        <v>7.4458739854746395E-2</v>
      </c>
      <c r="BW798" s="17"/>
      <c r="BX798" s="17">
        <v>1.7177026278782599E-2</v>
      </c>
      <c r="BY798" s="17">
        <v>5.1980592482428097E-2</v>
      </c>
      <c r="BZ798" s="17">
        <v>5.23373791924127E-2</v>
      </c>
      <c r="CA798" s="17"/>
      <c r="CB798" s="17">
        <v>2.75364224781427E-2</v>
      </c>
      <c r="CC798" s="17">
        <v>4.5114355664867503E-2</v>
      </c>
      <c r="CD798" s="17">
        <v>9.0207447049365494E-2</v>
      </c>
      <c r="CE798" s="17">
        <v>3.6430040053735298E-2</v>
      </c>
      <c r="CF798" s="17">
        <v>3.62778249516158E-2</v>
      </c>
      <c r="CG798" s="17">
        <v>4.5713136393209099E-2</v>
      </c>
      <c r="CH798" s="17"/>
      <c r="CI798" s="17">
        <v>9.0922764582430399E-2</v>
      </c>
      <c r="CJ798" s="17">
        <v>3.6879707524087202E-2</v>
      </c>
      <c r="CK798" s="17">
        <v>8.1741187286598405E-2</v>
      </c>
      <c r="CL798" s="17">
        <v>3.8687751088441198E-2</v>
      </c>
    </row>
    <row r="799" spans="2:90" x14ac:dyDescent="0.35"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</row>
    <row r="800" spans="2:90" x14ac:dyDescent="0.35">
      <c r="B800" s="6" t="s">
        <v>441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</row>
    <row r="801" spans="2:90" x14ac:dyDescent="0.35">
      <c r="B801" s="24" t="s">
        <v>130</v>
      </c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</row>
    <row r="802" spans="2:90" x14ac:dyDescent="0.35">
      <c r="B802" t="s">
        <v>274</v>
      </c>
      <c r="C802" s="17">
        <v>5.7937404862050498E-2</v>
      </c>
      <c r="D802" s="17">
        <v>7.5583979695957607E-2</v>
      </c>
      <c r="E802" s="17">
        <v>4.0688358328159598E-2</v>
      </c>
      <c r="F802" s="17"/>
      <c r="G802" s="17">
        <v>6.7127834829479996E-2</v>
      </c>
      <c r="H802" s="17">
        <v>7.3877774178430597E-2</v>
      </c>
      <c r="I802" s="17">
        <v>3.2978486427185802E-2</v>
      </c>
      <c r="J802" s="17">
        <v>6.4361362285360504E-2</v>
      </c>
      <c r="K802" s="17">
        <v>6.7011501756361003E-2</v>
      </c>
      <c r="L802" s="17">
        <v>5.0234600405501602E-2</v>
      </c>
      <c r="M802" s="17">
        <v>6.9593274035867805E-2</v>
      </c>
      <c r="N802" s="17">
        <v>4.2586504672192799E-2</v>
      </c>
      <c r="O802" s="17">
        <v>5.4464565249293002E-2</v>
      </c>
      <c r="P802" s="17"/>
      <c r="Q802" s="17">
        <v>4.35717101939114E-2</v>
      </c>
      <c r="R802" s="17">
        <v>0.10667898966415899</v>
      </c>
      <c r="S802" s="17">
        <v>4.6744770053527E-2</v>
      </c>
      <c r="T802" s="17">
        <v>5.9103772223836497E-2</v>
      </c>
      <c r="U802" s="17"/>
      <c r="V802" s="17">
        <v>8.4368142627549297E-2</v>
      </c>
      <c r="W802" s="17">
        <v>3.5483588874539299E-2</v>
      </c>
      <c r="X802" s="17">
        <v>4.4643561761978402E-2</v>
      </c>
      <c r="Y802" s="17">
        <v>0.101213572431629</v>
      </c>
      <c r="Z802" s="17">
        <v>3.2919794107354197E-2</v>
      </c>
      <c r="AA802" s="17">
        <v>6.1860350436690803E-2</v>
      </c>
      <c r="AB802" s="17">
        <v>5.4925524941842802E-2</v>
      </c>
      <c r="AC802" s="17">
        <v>6.3257190376415001E-2</v>
      </c>
      <c r="AD802" s="17">
        <v>4.2378871560847603E-2</v>
      </c>
      <c r="AE802" s="17"/>
      <c r="AF802" s="17">
        <v>6.1170852817911001E-2</v>
      </c>
      <c r="AG802" s="17">
        <v>5.2922550960813899E-2</v>
      </c>
      <c r="AH802" s="17">
        <v>4.1240966399974398E-2</v>
      </c>
      <c r="AI802" s="17">
        <v>6.9709503377133303E-2</v>
      </c>
      <c r="AJ802" s="17">
        <v>5.7631702695460599E-2</v>
      </c>
      <c r="AK802" s="17">
        <v>6.1678626305447397E-2</v>
      </c>
      <c r="AL802" s="17"/>
      <c r="AM802" s="17">
        <v>9.4478729170886705E-2</v>
      </c>
      <c r="AN802" s="17">
        <v>8.1957659850980302E-2</v>
      </c>
      <c r="AO802" s="17">
        <v>7.3411987523538794E-2</v>
      </c>
      <c r="AP802" s="17">
        <v>2.70200033703548E-2</v>
      </c>
      <c r="AQ802" s="17">
        <v>3.81591136143479E-2</v>
      </c>
      <c r="AR802" s="17">
        <v>3.5057543600831201E-2</v>
      </c>
      <c r="AS802" s="17">
        <v>2.4440814044577201E-2</v>
      </c>
      <c r="AT802" s="17">
        <v>8.1767013091381999E-2</v>
      </c>
      <c r="AU802" s="17">
        <v>2.9737421850141402E-2</v>
      </c>
      <c r="AV802" s="17">
        <v>6.6122857471555996E-2</v>
      </c>
      <c r="AW802" s="17">
        <v>5.5516307405670401E-2</v>
      </c>
      <c r="AX802" s="17">
        <v>8.36709780452915E-2</v>
      </c>
      <c r="AY802" s="17">
        <v>6.0049624114640203E-2</v>
      </c>
      <c r="AZ802" s="17">
        <v>4.49260525361974E-2</v>
      </c>
      <c r="BA802" s="17">
        <v>9.1919688728829094E-2</v>
      </c>
      <c r="BB802" s="17">
        <v>9.7665312961665002E-2</v>
      </c>
      <c r="BC802" s="17"/>
      <c r="BD802" s="17">
        <v>5.9147308185439701E-2</v>
      </c>
      <c r="BE802" s="17">
        <v>5.1554622518973602E-2</v>
      </c>
      <c r="BF802" s="17">
        <v>5.9343053408570601E-2</v>
      </c>
      <c r="BG802" s="17"/>
      <c r="BH802" s="17">
        <v>4.7296160343278E-2</v>
      </c>
      <c r="BI802" s="17">
        <v>7.9126009609234799E-2</v>
      </c>
      <c r="BJ802" s="17">
        <v>7.6362386785471706E-2</v>
      </c>
      <c r="BK802" s="17"/>
      <c r="BL802" s="17">
        <v>3.2764611624230902E-2</v>
      </c>
      <c r="BM802" s="17">
        <v>7.3652192035202804E-2</v>
      </c>
      <c r="BN802" s="17">
        <v>9.17641934078057E-2</v>
      </c>
      <c r="BO802" s="17"/>
      <c r="BP802" s="17">
        <v>5.5157230460074001E-2</v>
      </c>
      <c r="BQ802" s="17">
        <v>6.1325122804460099E-2</v>
      </c>
      <c r="BR802" s="17"/>
      <c r="BS802" s="17">
        <v>5.6915419801462003E-2</v>
      </c>
      <c r="BT802" s="17">
        <v>3.3258985333577601E-2</v>
      </c>
      <c r="BU802" s="17">
        <v>4.9733320598455803E-2</v>
      </c>
      <c r="BV802" s="17">
        <v>8.0445475183273302E-2</v>
      </c>
      <c r="BW802" s="17"/>
      <c r="BX802" s="17">
        <v>3.3796268399682E-2</v>
      </c>
      <c r="BY802" s="17">
        <v>2.8322848379473499E-2</v>
      </c>
      <c r="BZ802" s="17">
        <v>6.2148854884712702E-2</v>
      </c>
      <c r="CA802" s="17"/>
      <c r="CB802" s="17">
        <v>3.28567879201591E-2</v>
      </c>
      <c r="CC802" s="17">
        <v>7.4194133703889095E-2</v>
      </c>
      <c r="CD802" s="17">
        <v>4.0029325026782803E-2</v>
      </c>
      <c r="CE802" s="17">
        <v>6.0201130141382002E-2</v>
      </c>
      <c r="CF802" s="17">
        <v>0.107735788851169</v>
      </c>
      <c r="CG802" s="17">
        <v>5.1615136502733298E-2</v>
      </c>
      <c r="CH802" s="17"/>
      <c r="CI802" s="17">
        <v>7.79797386452835E-2</v>
      </c>
      <c r="CJ802" s="17">
        <v>6.7594459033435098E-2</v>
      </c>
      <c r="CK802" s="17">
        <v>3.5035318766997899E-2</v>
      </c>
      <c r="CL802" s="17">
        <v>5.3841156911597597E-2</v>
      </c>
    </row>
    <row r="803" spans="2:90" x14ac:dyDescent="0.35">
      <c r="B803" t="s">
        <v>275</v>
      </c>
      <c r="C803" s="17">
        <v>0.22655491317020199</v>
      </c>
      <c r="D803" s="17">
        <v>0.24230183406304201</v>
      </c>
      <c r="E803" s="17">
        <v>0.209198904232959</v>
      </c>
      <c r="F803" s="17"/>
      <c r="G803" s="17">
        <v>0.19178972418742399</v>
      </c>
      <c r="H803" s="17">
        <v>0.20528302765159001</v>
      </c>
      <c r="I803" s="17">
        <v>0.246381192618433</v>
      </c>
      <c r="J803" s="17">
        <v>0.21716445244862601</v>
      </c>
      <c r="K803" s="17">
        <v>0.23697175092095599</v>
      </c>
      <c r="L803" s="17">
        <v>0.26179253758287102</v>
      </c>
      <c r="M803" s="17">
        <v>0.198718524000325</v>
      </c>
      <c r="N803" s="17">
        <v>0.22545236292510201</v>
      </c>
      <c r="O803" s="17">
        <v>0.25314075644060102</v>
      </c>
      <c r="P803" s="17"/>
      <c r="Q803" s="17">
        <v>0.20802913913403101</v>
      </c>
      <c r="R803" s="17">
        <v>0.20562886062184199</v>
      </c>
      <c r="S803" s="17">
        <v>0.16185516534826599</v>
      </c>
      <c r="T803" s="17">
        <v>0.229461933371162</v>
      </c>
      <c r="U803" s="17"/>
      <c r="V803" s="17">
        <v>0.234440536372337</v>
      </c>
      <c r="W803" s="17">
        <v>0.219171508443922</v>
      </c>
      <c r="X803" s="17">
        <v>0.19674383118806299</v>
      </c>
      <c r="Y803" s="17">
        <v>0.20538351541362901</v>
      </c>
      <c r="Z803" s="17">
        <v>0.23246450049824099</v>
      </c>
      <c r="AA803" s="17">
        <v>0.20171288169443599</v>
      </c>
      <c r="AB803" s="17">
        <v>0.29229684294816699</v>
      </c>
      <c r="AC803" s="17">
        <v>0.20041706609517601</v>
      </c>
      <c r="AD803" s="17">
        <v>0.23854219488688999</v>
      </c>
      <c r="AE803" s="17"/>
      <c r="AF803" s="17">
        <v>0.18857238858488901</v>
      </c>
      <c r="AG803" s="17">
        <v>0.249456164452416</v>
      </c>
      <c r="AH803" s="17">
        <v>0.197101794946512</v>
      </c>
      <c r="AI803" s="17">
        <v>0.28502596915752798</v>
      </c>
      <c r="AJ803" s="17">
        <v>0.23727909383264301</v>
      </c>
      <c r="AK803" s="17">
        <v>0.233570861644366</v>
      </c>
      <c r="AL803" s="17"/>
      <c r="AM803" s="17">
        <v>0.16546141129118999</v>
      </c>
      <c r="AN803" s="17">
        <v>0.17999363195440601</v>
      </c>
      <c r="AO803" s="17">
        <v>0.239910035734928</v>
      </c>
      <c r="AP803" s="17">
        <v>0.183461716817444</v>
      </c>
      <c r="AQ803" s="17">
        <v>0.26651053048802997</v>
      </c>
      <c r="AR803" s="17">
        <v>0.30368865874420298</v>
      </c>
      <c r="AS803" s="17">
        <v>0.252399445461233</v>
      </c>
      <c r="AT803" s="17">
        <v>0.27551326002426102</v>
      </c>
      <c r="AU803" s="17">
        <v>0.26336568809842997</v>
      </c>
      <c r="AV803" s="17">
        <v>0.23180847873601601</v>
      </c>
      <c r="AW803" s="17">
        <v>0.19915580504781699</v>
      </c>
      <c r="AX803" s="17">
        <v>0.24428296271691999</v>
      </c>
      <c r="AY803" s="17">
        <v>0.20950154397427001</v>
      </c>
      <c r="AZ803" s="17">
        <v>0.16341163740416501</v>
      </c>
      <c r="BA803" s="17">
        <v>0.189329408461898</v>
      </c>
      <c r="BB803" s="17">
        <v>0.18259874133257301</v>
      </c>
      <c r="BC803" s="17"/>
      <c r="BD803" s="17">
        <v>0.21478983906777199</v>
      </c>
      <c r="BE803" s="17">
        <v>0.22119071190571599</v>
      </c>
      <c r="BF803" s="17">
        <v>0.23649563939364501</v>
      </c>
      <c r="BG803" s="17"/>
      <c r="BH803" s="17">
        <v>0.233381258409566</v>
      </c>
      <c r="BI803" s="17">
        <v>0.23015781237761401</v>
      </c>
      <c r="BJ803" s="17">
        <v>0.21859782286246299</v>
      </c>
      <c r="BK803" s="17"/>
      <c r="BL803" s="17">
        <v>0.20747856992129399</v>
      </c>
      <c r="BM803" s="17">
        <v>0.211077538097527</v>
      </c>
      <c r="BN803" s="17">
        <v>0.21844639179404801</v>
      </c>
      <c r="BO803" s="17"/>
      <c r="BP803" s="17">
        <v>0.224662078160838</v>
      </c>
      <c r="BQ803" s="17">
        <v>0.22605793659215001</v>
      </c>
      <c r="BR803" s="17"/>
      <c r="BS803" s="17">
        <v>0.214119325182557</v>
      </c>
      <c r="BT803" s="17">
        <v>0.242572652229091</v>
      </c>
      <c r="BU803" s="17">
        <v>0.23043599908262799</v>
      </c>
      <c r="BV803" s="17">
        <v>0.22400568011681901</v>
      </c>
      <c r="BW803" s="17"/>
      <c r="BX803" s="17">
        <v>0.19097300055180499</v>
      </c>
      <c r="BY803" s="17">
        <v>0.28370968257455698</v>
      </c>
      <c r="BZ803" s="17">
        <v>0.22656778015333601</v>
      </c>
      <c r="CA803" s="17"/>
      <c r="CB803" s="17">
        <v>0.17976923735968001</v>
      </c>
      <c r="CC803" s="17">
        <v>0.217860096865577</v>
      </c>
      <c r="CD803" s="17">
        <v>0.209681808051109</v>
      </c>
      <c r="CE803" s="17">
        <v>0.25383747762107201</v>
      </c>
      <c r="CF803" s="17">
        <v>0.257706536327309</v>
      </c>
      <c r="CG803" s="17">
        <v>0.26214285627532202</v>
      </c>
      <c r="CH803" s="17"/>
      <c r="CI803" s="17">
        <v>0.23954716654988001</v>
      </c>
      <c r="CJ803" s="17">
        <v>0.201918881400624</v>
      </c>
      <c r="CK803" s="17">
        <v>0.19285550176768901</v>
      </c>
      <c r="CL803" s="17">
        <v>0.247139751249287</v>
      </c>
    </row>
    <row r="804" spans="2:90" x14ac:dyDescent="0.35">
      <c r="B804" t="s">
        <v>114</v>
      </c>
      <c r="C804" s="17">
        <v>0.27138853528950302</v>
      </c>
      <c r="D804" s="17">
        <v>0.25919333836340303</v>
      </c>
      <c r="E804" s="17">
        <v>0.28430934684839598</v>
      </c>
      <c r="F804" s="17"/>
      <c r="G804" s="17">
        <v>0.31814406644034599</v>
      </c>
      <c r="H804" s="17">
        <v>0.31818848581619402</v>
      </c>
      <c r="I804" s="17">
        <v>0.25046557029508898</v>
      </c>
      <c r="J804" s="17">
        <v>0.271445241846486</v>
      </c>
      <c r="K804" s="17">
        <v>0.23470316069488301</v>
      </c>
      <c r="L804" s="17">
        <v>0.22912931198109901</v>
      </c>
      <c r="M804" s="17">
        <v>0.30101932797729403</v>
      </c>
      <c r="N804" s="17">
        <v>0.26586523777000098</v>
      </c>
      <c r="O804" s="17">
        <v>0.25540401858327699</v>
      </c>
      <c r="P804" s="17"/>
      <c r="Q804" s="17">
        <v>0.269089331453781</v>
      </c>
      <c r="R804" s="17">
        <v>0.28404055605447398</v>
      </c>
      <c r="S804" s="17">
        <v>0.27613497057951603</v>
      </c>
      <c r="T804" s="17">
        <v>0.26928058101340502</v>
      </c>
      <c r="U804" s="17"/>
      <c r="V804" s="17">
        <v>0.27076773102082802</v>
      </c>
      <c r="W804" s="17">
        <v>0.272340106042125</v>
      </c>
      <c r="X804" s="17">
        <v>0.31344381229007601</v>
      </c>
      <c r="Y804" s="17">
        <v>0.247745750323103</v>
      </c>
      <c r="Z804" s="17">
        <v>0.298815713675606</v>
      </c>
      <c r="AA804" s="17">
        <v>0.273082260161433</v>
      </c>
      <c r="AB804" s="17">
        <v>0.27890971015291499</v>
      </c>
      <c r="AC804" s="17">
        <v>0.24402137072326099</v>
      </c>
      <c r="AD804" s="17">
        <v>0.24205527599552901</v>
      </c>
      <c r="AE804" s="17"/>
      <c r="AF804" s="17">
        <v>0.26334323230694201</v>
      </c>
      <c r="AG804" s="17">
        <v>0.28089123559610502</v>
      </c>
      <c r="AH804" s="17">
        <v>0.28023327942790199</v>
      </c>
      <c r="AI804" s="17">
        <v>0.30748173126933598</v>
      </c>
      <c r="AJ804" s="17">
        <v>0.28010104837139199</v>
      </c>
      <c r="AK804" s="17">
        <v>0.25934904236775802</v>
      </c>
      <c r="AL804" s="17"/>
      <c r="AM804" s="17">
        <v>0.311122578804997</v>
      </c>
      <c r="AN804" s="17">
        <v>0.29168082899877401</v>
      </c>
      <c r="AO804" s="17">
        <v>0.25804301673991498</v>
      </c>
      <c r="AP804" s="17">
        <v>0.27588017830245798</v>
      </c>
      <c r="AQ804" s="17">
        <v>0.228329901942316</v>
      </c>
      <c r="AR804" s="17">
        <v>0.216644893624023</v>
      </c>
      <c r="AS804" s="17">
        <v>0.24397477132952</v>
      </c>
      <c r="AT804" s="17">
        <v>0.20204742892115399</v>
      </c>
      <c r="AU804" s="17">
        <v>0.239084185483637</v>
      </c>
      <c r="AV804" s="17">
        <v>0.27810072900597899</v>
      </c>
      <c r="AW804" s="17">
        <v>0.337552052728193</v>
      </c>
      <c r="AX804" s="17">
        <v>0.22431170819367199</v>
      </c>
      <c r="AY804" s="17">
        <v>0.364040111115283</v>
      </c>
      <c r="AZ804" s="17">
        <v>0.368418977141658</v>
      </c>
      <c r="BA804" s="17">
        <v>0.32090346799325797</v>
      </c>
      <c r="BB804" s="17">
        <v>0.26906788743780702</v>
      </c>
      <c r="BC804" s="17"/>
      <c r="BD804" s="17">
        <v>0.26967304582137402</v>
      </c>
      <c r="BE804" s="17">
        <v>0.28905281921917297</v>
      </c>
      <c r="BF804" s="17">
        <v>0.258560886520183</v>
      </c>
      <c r="BG804" s="17"/>
      <c r="BH804" s="17">
        <v>0.26040792560121401</v>
      </c>
      <c r="BI804" s="17">
        <v>0.25743406131376201</v>
      </c>
      <c r="BJ804" s="17">
        <v>0.31605717879318501</v>
      </c>
      <c r="BK804" s="17"/>
      <c r="BL804" s="17">
        <v>0.28012428855899801</v>
      </c>
      <c r="BM804" s="17">
        <v>0.19406439811096399</v>
      </c>
      <c r="BN804" s="17">
        <v>0.32561147349445801</v>
      </c>
      <c r="BO804" s="17"/>
      <c r="BP804" s="17">
        <v>0.29534730564308298</v>
      </c>
      <c r="BQ804" s="17">
        <v>0.26976531621668398</v>
      </c>
      <c r="BR804" s="17"/>
      <c r="BS804" s="17">
        <v>0.21650630154974401</v>
      </c>
      <c r="BT804" s="17">
        <v>0.25731644050590102</v>
      </c>
      <c r="BU804" s="17">
        <v>0.27667301833158697</v>
      </c>
      <c r="BV804" s="17">
        <v>0.28563462238467102</v>
      </c>
      <c r="BW804" s="17"/>
      <c r="BX804" s="17">
        <v>0.27445834759281601</v>
      </c>
      <c r="BY804" s="17">
        <v>0.27398230283596697</v>
      </c>
      <c r="BZ804" s="17">
        <v>0.27092502576759397</v>
      </c>
      <c r="CA804" s="17"/>
      <c r="CB804" s="17">
        <v>0.25980454947398501</v>
      </c>
      <c r="CC804" s="17">
        <v>0.26524244104286698</v>
      </c>
      <c r="CD804" s="17">
        <v>0.342325395516833</v>
      </c>
      <c r="CE804" s="17">
        <v>0.25115245704846301</v>
      </c>
      <c r="CF804" s="17">
        <v>0.23027483268641799</v>
      </c>
      <c r="CG804" s="17">
        <v>0.245053254209634</v>
      </c>
      <c r="CH804" s="17"/>
      <c r="CI804" s="17">
        <v>0.28030476942702698</v>
      </c>
      <c r="CJ804" s="17">
        <v>0.2267941528546</v>
      </c>
      <c r="CK804" s="17">
        <v>0.38612406511105801</v>
      </c>
      <c r="CL804" s="17">
        <v>0.26515019533970002</v>
      </c>
    </row>
    <row r="805" spans="2:90" x14ac:dyDescent="0.35">
      <c r="B805" t="s">
        <v>276</v>
      </c>
      <c r="C805" s="17">
        <v>0.30623315664133599</v>
      </c>
      <c r="D805" s="17">
        <v>0.30760404042911099</v>
      </c>
      <c r="E805" s="17">
        <v>0.30594006296979798</v>
      </c>
      <c r="F805" s="17"/>
      <c r="G805" s="17">
        <v>0.27681060124532603</v>
      </c>
      <c r="H805" s="17">
        <v>0.238061623830126</v>
      </c>
      <c r="I805" s="17">
        <v>0.31820149583796797</v>
      </c>
      <c r="J805" s="17">
        <v>0.29826728887836501</v>
      </c>
      <c r="K805" s="17">
        <v>0.331447843974913</v>
      </c>
      <c r="L805" s="17">
        <v>0.34097412675744798</v>
      </c>
      <c r="M805" s="17">
        <v>0.302310320980402</v>
      </c>
      <c r="N805" s="17">
        <v>0.358295042925868</v>
      </c>
      <c r="O805" s="17">
        <v>0.28794860484528001</v>
      </c>
      <c r="P805" s="17"/>
      <c r="Q805" s="17">
        <v>0.347426964913087</v>
      </c>
      <c r="R805" s="17">
        <v>0.243100116236004</v>
      </c>
      <c r="S805" s="17">
        <v>0.35030281974848299</v>
      </c>
      <c r="T805" s="17">
        <v>0.30459425392376599</v>
      </c>
      <c r="U805" s="17"/>
      <c r="V805" s="17">
        <v>0.25086386108092501</v>
      </c>
      <c r="W805" s="17">
        <v>0.33810595065698101</v>
      </c>
      <c r="X805" s="17">
        <v>0.34535310701947403</v>
      </c>
      <c r="Y805" s="17">
        <v>0.29359109068995498</v>
      </c>
      <c r="Z805" s="17">
        <v>0.29419199762463599</v>
      </c>
      <c r="AA805" s="17">
        <v>0.33330685626141499</v>
      </c>
      <c r="AB805" s="17">
        <v>0.24765323156685701</v>
      </c>
      <c r="AC805" s="17">
        <v>0.35185454963037399</v>
      </c>
      <c r="AD805" s="17">
        <v>0.33352854751946198</v>
      </c>
      <c r="AE805" s="17"/>
      <c r="AF805" s="17">
        <v>0.33914791439604602</v>
      </c>
      <c r="AG805" s="17">
        <v>0.28691529838645002</v>
      </c>
      <c r="AH805" s="17">
        <v>0.34846430601127798</v>
      </c>
      <c r="AI805" s="17">
        <v>0.210009354514515</v>
      </c>
      <c r="AJ805" s="17">
        <v>0.277922421576908</v>
      </c>
      <c r="AK805" s="17">
        <v>0.312489749771794</v>
      </c>
      <c r="AL805" s="17"/>
      <c r="AM805" s="17">
        <v>0.25445301888905902</v>
      </c>
      <c r="AN805" s="17">
        <v>0.29746865859726201</v>
      </c>
      <c r="AO805" s="17">
        <v>0.29559950697385101</v>
      </c>
      <c r="AP805" s="17">
        <v>0.36149800908440999</v>
      </c>
      <c r="AQ805" s="17">
        <v>0.313660260253604</v>
      </c>
      <c r="AR805" s="17">
        <v>0.34330055576450702</v>
      </c>
      <c r="AS805" s="17">
        <v>0.33101196872826999</v>
      </c>
      <c r="AT805" s="17">
        <v>0.300854516671616</v>
      </c>
      <c r="AU805" s="17">
        <v>0.32963535959301299</v>
      </c>
      <c r="AV805" s="17">
        <v>0.27196488465936303</v>
      </c>
      <c r="AW805" s="17">
        <v>0.29372425264764701</v>
      </c>
      <c r="AX805" s="17">
        <v>0.33970462537560298</v>
      </c>
      <c r="AY805" s="17">
        <v>0.28600685768864498</v>
      </c>
      <c r="AZ805" s="17">
        <v>0.27125370436761198</v>
      </c>
      <c r="BA805" s="17">
        <v>0.24025220554923299</v>
      </c>
      <c r="BB805" s="17">
        <v>0.28272526881441101</v>
      </c>
      <c r="BC805" s="17"/>
      <c r="BD805" s="17">
        <v>0.31927993318768999</v>
      </c>
      <c r="BE805" s="17">
        <v>0.299403523386022</v>
      </c>
      <c r="BF805" s="17">
        <v>0.30343866076034198</v>
      </c>
      <c r="BG805" s="17"/>
      <c r="BH805" s="17">
        <v>0.31253519956645698</v>
      </c>
      <c r="BI805" s="17">
        <v>0.27964122319273299</v>
      </c>
      <c r="BJ805" s="17">
        <v>0.27256724904372998</v>
      </c>
      <c r="BK805" s="17"/>
      <c r="BL805" s="17">
        <v>0.37707416278686701</v>
      </c>
      <c r="BM805" s="17">
        <v>0.34445316895359601</v>
      </c>
      <c r="BN805" s="17">
        <v>0.247038864011599</v>
      </c>
      <c r="BO805" s="17"/>
      <c r="BP805" s="17">
        <v>0.28905739139716902</v>
      </c>
      <c r="BQ805" s="17">
        <v>0.30768893351666499</v>
      </c>
      <c r="BR805" s="17"/>
      <c r="BS805" s="17">
        <v>0.32795647230425901</v>
      </c>
      <c r="BT805" s="17">
        <v>0.33760752468022898</v>
      </c>
      <c r="BU805" s="17">
        <v>0.334120214376669</v>
      </c>
      <c r="BV805" s="17">
        <v>0.26489727362093501</v>
      </c>
      <c r="BW805" s="17"/>
      <c r="BX805" s="17">
        <v>0.340063719272305</v>
      </c>
      <c r="BY805" s="17">
        <v>0.24446236206881</v>
      </c>
      <c r="BZ805" s="17">
        <v>0.30667744950529202</v>
      </c>
      <c r="CA805" s="17"/>
      <c r="CB805" s="17">
        <v>0.35906151051988</v>
      </c>
      <c r="CC805" s="17">
        <v>0.28170882422133697</v>
      </c>
      <c r="CD805" s="17">
        <v>0.27118109236301102</v>
      </c>
      <c r="CE805" s="17">
        <v>0.33190072241221602</v>
      </c>
      <c r="CF805" s="17">
        <v>0.258613817527928</v>
      </c>
      <c r="CG805" s="17">
        <v>0.33367573813099899</v>
      </c>
      <c r="CH805" s="17"/>
      <c r="CI805" s="17">
        <v>0.29109436424116802</v>
      </c>
      <c r="CJ805" s="17">
        <v>0.30552922925605802</v>
      </c>
      <c r="CK805" s="17">
        <v>0.32171142010692999</v>
      </c>
      <c r="CL805" s="17">
        <v>0.30592487949201203</v>
      </c>
    </row>
    <row r="806" spans="2:90" x14ac:dyDescent="0.35">
      <c r="B806" t="s">
        <v>176</v>
      </c>
      <c r="C806" s="17">
        <v>0.13788599003690799</v>
      </c>
      <c r="D806" s="17">
        <v>0.11531680744848601</v>
      </c>
      <c r="E806" s="17">
        <v>0.159863327620687</v>
      </c>
      <c r="F806" s="17"/>
      <c r="G806" s="17">
        <v>0.14612777329742499</v>
      </c>
      <c r="H806" s="17">
        <v>0.164589088523659</v>
      </c>
      <c r="I806" s="17">
        <v>0.15197325482132301</v>
      </c>
      <c r="J806" s="17">
        <v>0.148761654541162</v>
      </c>
      <c r="K806" s="17">
        <v>0.129865742652887</v>
      </c>
      <c r="L806" s="17">
        <v>0.117869423273081</v>
      </c>
      <c r="M806" s="17">
        <v>0.12835855300611199</v>
      </c>
      <c r="N806" s="17">
        <v>0.107800851706836</v>
      </c>
      <c r="O806" s="17">
        <v>0.14904205488154801</v>
      </c>
      <c r="P806" s="17"/>
      <c r="Q806" s="17">
        <v>0.13188285430518901</v>
      </c>
      <c r="R806" s="17">
        <v>0.16055147742352099</v>
      </c>
      <c r="S806" s="17">
        <v>0.16496227427020799</v>
      </c>
      <c r="T806" s="17">
        <v>0.13755945946782999</v>
      </c>
      <c r="U806" s="17"/>
      <c r="V806" s="17">
        <v>0.15955972889836101</v>
      </c>
      <c r="W806" s="17">
        <v>0.13489884598243301</v>
      </c>
      <c r="X806" s="17">
        <v>9.9815687740408804E-2</v>
      </c>
      <c r="Y806" s="17">
        <v>0.15206607114168399</v>
      </c>
      <c r="Z806" s="17">
        <v>0.141607994094163</v>
      </c>
      <c r="AA806" s="17">
        <v>0.130037651446026</v>
      </c>
      <c r="AB806" s="17">
        <v>0.12621469039021699</v>
      </c>
      <c r="AC806" s="17">
        <v>0.140449823174773</v>
      </c>
      <c r="AD806" s="17">
        <v>0.143495110037271</v>
      </c>
      <c r="AE806" s="17"/>
      <c r="AF806" s="17">
        <v>0.147765611894211</v>
      </c>
      <c r="AG806" s="17">
        <v>0.12981475060421499</v>
      </c>
      <c r="AH806" s="17">
        <v>0.13295965321433401</v>
      </c>
      <c r="AI806" s="17">
        <v>0.12777344168148699</v>
      </c>
      <c r="AJ806" s="17">
        <v>0.147065733523597</v>
      </c>
      <c r="AK806" s="17">
        <v>0.132911719910634</v>
      </c>
      <c r="AL806" s="17"/>
      <c r="AM806" s="17">
        <v>0.17448426184386701</v>
      </c>
      <c r="AN806" s="17">
        <v>0.14889922059857699</v>
      </c>
      <c r="AO806" s="17">
        <v>0.13303545302776701</v>
      </c>
      <c r="AP806" s="17">
        <v>0.152140092425333</v>
      </c>
      <c r="AQ806" s="17">
        <v>0.15334019370170199</v>
      </c>
      <c r="AR806" s="17">
        <v>0.101308348266436</v>
      </c>
      <c r="AS806" s="17">
        <v>0.1481730004364</v>
      </c>
      <c r="AT806" s="17">
        <v>0.13981778129158801</v>
      </c>
      <c r="AU806" s="17">
        <v>0.13817734497477899</v>
      </c>
      <c r="AV806" s="17">
        <v>0.15200305012708601</v>
      </c>
      <c r="AW806" s="17">
        <v>0.114051582170673</v>
      </c>
      <c r="AX806" s="17">
        <v>0.108029725668513</v>
      </c>
      <c r="AY806" s="17">
        <v>8.0401863107162297E-2</v>
      </c>
      <c r="AZ806" s="17">
        <v>0.15198962855036699</v>
      </c>
      <c r="BA806" s="17">
        <v>0.15759522926678199</v>
      </c>
      <c r="BB806" s="17">
        <v>0.16794278945354299</v>
      </c>
      <c r="BC806" s="17"/>
      <c r="BD806" s="17">
        <v>0.13710987373772399</v>
      </c>
      <c r="BE806" s="17">
        <v>0.13879832297011499</v>
      </c>
      <c r="BF806" s="17">
        <v>0.14216175991725999</v>
      </c>
      <c r="BG806" s="17"/>
      <c r="BH806" s="17">
        <v>0.14637945607948499</v>
      </c>
      <c r="BI806" s="17">
        <v>0.153640893506656</v>
      </c>
      <c r="BJ806" s="17">
        <v>0.11641536251515</v>
      </c>
      <c r="BK806" s="17"/>
      <c r="BL806" s="17">
        <v>0.10255836710860999</v>
      </c>
      <c r="BM806" s="17">
        <v>0.17675270280270999</v>
      </c>
      <c r="BN806" s="17">
        <v>0.117139077292089</v>
      </c>
      <c r="BO806" s="17"/>
      <c r="BP806" s="17">
        <v>0.135775994338836</v>
      </c>
      <c r="BQ806" s="17">
        <v>0.13516269087004101</v>
      </c>
      <c r="BR806" s="17"/>
      <c r="BS806" s="17">
        <v>0.18450248116197801</v>
      </c>
      <c r="BT806" s="17">
        <v>0.12924439725120199</v>
      </c>
      <c r="BU806" s="17">
        <v>0.10903744761066</v>
      </c>
      <c r="BV806" s="17">
        <v>0.14501694869430101</v>
      </c>
      <c r="BW806" s="17"/>
      <c r="BX806" s="17">
        <v>0.160708664183393</v>
      </c>
      <c r="BY806" s="17">
        <v>0.169522804141193</v>
      </c>
      <c r="BZ806" s="17">
        <v>0.133680889689065</v>
      </c>
      <c r="CA806" s="17"/>
      <c r="CB806" s="17">
        <v>0.16850791472629501</v>
      </c>
      <c r="CC806" s="17">
        <v>0.16099450416632899</v>
      </c>
      <c r="CD806" s="17">
        <v>0.13678237904226301</v>
      </c>
      <c r="CE806" s="17">
        <v>0.102908212776867</v>
      </c>
      <c r="CF806" s="17">
        <v>0.14566902460717601</v>
      </c>
      <c r="CG806" s="17">
        <v>0.107513014881312</v>
      </c>
      <c r="CH806" s="17"/>
      <c r="CI806" s="17">
        <v>0.111073961136642</v>
      </c>
      <c r="CJ806" s="17">
        <v>0.198163277455283</v>
      </c>
      <c r="CK806" s="17">
        <v>6.4273694247324695E-2</v>
      </c>
      <c r="CL806" s="17">
        <v>0.12794401700740299</v>
      </c>
    </row>
    <row r="807" spans="2:90" x14ac:dyDescent="0.35"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</row>
    <row r="808" spans="2:90" x14ac:dyDescent="0.35">
      <c r="B808" s="6" t="s">
        <v>442</v>
      </c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</row>
    <row r="809" spans="2:90" x14ac:dyDescent="0.35">
      <c r="B809" s="24" t="s">
        <v>130</v>
      </c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</row>
    <row r="810" spans="2:90" x14ac:dyDescent="0.35">
      <c r="B810" t="s">
        <v>274</v>
      </c>
      <c r="C810" s="17">
        <v>0.175545036844615</v>
      </c>
      <c r="D810" s="17">
        <v>0.189006814764449</v>
      </c>
      <c r="E810" s="17">
        <v>0.16098451543070999</v>
      </c>
      <c r="F810" s="17"/>
      <c r="G810" s="17">
        <v>0.170144805133747</v>
      </c>
      <c r="H810" s="17">
        <v>0.183919565412068</v>
      </c>
      <c r="I810" s="17">
        <v>0.20171459228700001</v>
      </c>
      <c r="J810" s="17">
        <v>0.20404069767415001</v>
      </c>
      <c r="K810" s="17">
        <v>0.123474186934003</v>
      </c>
      <c r="L810" s="17">
        <v>0.18943392963545999</v>
      </c>
      <c r="M810" s="17">
        <v>0.220933307296826</v>
      </c>
      <c r="N810" s="17">
        <v>0.137282121677922</v>
      </c>
      <c r="O810" s="17">
        <v>0.15216503330155601</v>
      </c>
      <c r="P810" s="17"/>
      <c r="Q810" s="17">
        <v>0.185503636991183</v>
      </c>
      <c r="R810" s="17">
        <v>0.215897579608579</v>
      </c>
      <c r="S810" s="17">
        <v>0.19499648205768799</v>
      </c>
      <c r="T810" s="17">
        <v>0.17507056559131901</v>
      </c>
      <c r="U810" s="17"/>
      <c r="V810" s="17">
        <v>0.22694960507659401</v>
      </c>
      <c r="W810" s="17">
        <v>0.14487500734505601</v>
      </c>
      <c r="X810" s="17">
        <v>0.15154460764998501</v>
      </c>
      <c r="Y810" s="17">
        <v>0.174547010447068</v>
      </c>
      <c r="Z810" s="17">
        <v>0.16398664216666201</v>
      </c>
      <c r="AA810" s="17">
        <v>0.168713403524719</v>
      </c>
      <c r="AB810" s="17">
        <v>0.165542993549152</v>
      </c>
      <c r="AC810" s="17">
        <v>0.151344957056739</v>
      </c>
      <c r="AD810" s="17">
        <v>0.19503188021663501</v>
      </c>
      <c r="AE810" s="17"/>
      <c r="AF810" s="17">
        <v>0.149402085097918</v>
      </c>
      <c r="AG810" s="17">
        <v>0.18491552288518601</v>
      </c>
      <c r="AH810" s="17">
        <v>0.14013104218660899</v>
      </c>
      <c r="AI810" s="17">
        <v>0.15570467791043599</v>
      </c>
      <c r="AJ810" s="17">
        <v>0.20761717729140999</v>
      </c>
      <c r="AK810" s="17">
        <v>0.179837068483398</v>
      </c>
      <c r="AL810" s="17"/>
      <c r="AM810" s="17">
        <v>0.16811433421378599</v>
      </c>
      <c r="AN810" s="17">
        <v>0.175158112533114</v>
      </c>
      <c r="AO810" s="17">
        <v>0.20025249289931399</v>
      </c>
      <c r="AP810" s="17">
        <v>0.174904036065582</v>
      </c>
      <c r="AQ810" s="17">
        <v>0.16382272229697301</v>
      </c>
      <c r="AR810" s="17">
        <v>0.127351699531431</v>
      </c>
      <c r="AS810" s="17">
        <v>0.16227111376005299</v>
      </c>
      <c r="AT810" s="17">
        <v>0.19523801475974401</v>
      </c>
      <c r="AU810" s="17">
        <v>0.18625107482258901</v>
      </c>
      <c r="AV810" s="17">
        <v>0.18011323101371299</v>
      </c>
      <c r="AW810" s="17">
        <v>0.16674149040223599</v>
      </c>
      <c r="AX810" s="17">
        <v>0.12159474030574099</v>
      </c>
      <c r="AY810" s="17">
        <v>0.17786856936759499</v>
      </c>
      <c r="AZ810" s="17">
        <v>0.172959457217916</v>
      </c>
      <c r="BA810" s="17">
        <v>0.29632251683636501</v>
      </c>
      <c r="BB810" s="17">
        <v>0.21841607948505001</v>
      </c>
      <c r="BC810" s="17"/>
      <c r="BD810" s="17">
        <v>0.17807206420863</v>
      </c>
      <c r="BE810" s="17">
        <v>0.172503820280903</v>
      </c>
      <c r="BF810" s="17">
        <v>0.17220919174907301</v>
      </c>
      <c r="BG810" s="17"/>
      <c r="BH810" s="17">
        <v>0.17595118037201099</v>
      </c>
      <c r="BI810" s="17">
        <v>0.19591326901182701</v>
      </c>
      <c r="BJ810" s="17">
        <v>0.15049785069815799</v>
      </c>
      <c r="BK810" s="17"/>
      <c r="BL810" s="17">
        <v>0.16999047784172799</v>
      </c>
      <c r="BM810" s="17">
        <v>0.19388454217583001</v>
      </c>
      <c r="BN810" s="17">
        <v>0.16947380610565199</v>
      </c>
      <c r="BO810" s="17"/>
      <c r="BP810" s="17">
        <v>0.21469539477819299</v>
      </c>
      <c r="BQ810" s="17">
        <v>0.16181714363315899</v>
      </c>
      <c r="BR810" s="17"/>
      <c r="BS810" s="17">
        <v>0.21989791287976801</v>
      </c>
      <c r="BT810" s="17">
        <v>0.16116210031773101</v>
      </c>
      <c r="BU810" s="17">
        <v>0.14076808361365301</v>
      </c>
      <c r="BV810" s="17">
        <v>0.199649671833523</v>
      </c>
      <c r="BW810" s="17"/>
      <c r="BX810" s="17">
        <v>0.18172281027523701</v>
      </c>
      <c r="BY810" s="17">
        <v>0.24701703975273701</v>
      </c>
      <c r="BZ810" s="17">
        <v>0.170541036255837</v>
      </c>
      <c r="CA810" s="17"/>
      <c r="CB810" s="17">
        <v>0.18166395138034899</v>
      </c>
      <c r="CC810" s="17">
        <v>0.19742886407278601</v>
      </c>
      <c r="CD810" s="17">
        <v>0.151748461246066</v>
      </c>
      <c r="CE810" s="17">
        <v>0.19738765871240699</v>
      </c>
      <c r="CF810" s="17">
        <v>0.24500196715817099</v>
      </c>
      <c r="CG810" s="17">
        <v>9.5339951580364804E-2</v>
      </c>
      <c r="CH810" s="17"/>
      <c r="CI810" s="17">
        <v>9.85087908150519E-2</v>
      </c>
      <c r="CJ810" s="17">
        <v>0.27696935189780603</v>
      </c>
      <c r="CK810" s="17">
        <v>5.5748528878239903E-2</v>
      </c>
      <c r="CL810" s="17">
        <v>0.16489582540288</v>
      </c>
    </row>
    <row r="811" spans="2:90" x14ac:dyDescent="0.35">
      <c r="B811" t="s">
        <v>275</v>
      </c>
      <c r="C811" s="17">
        <v>0.36800604972706202</v>
      </c>
      <c r="D811" s="17">
        <v>0.34491768623785302</v>
      </c>
      <c r="E811" s="17">
        <v>0.39274514824049001</v>
      </c>
      <c r="F811" s="17"/>
      <c r="G811" s="17">
        <v>0.30701302157258198</v>
      </c>
      <c r="H811" s="17">
        <v>0.35362236272369102</v>
      </c>
      <c r="I811" s="17">
        <v>0.39493334807733799</v>
      </c>
      <c r="J811" s="17">
        <v>0.44711573756164102</v>
      </c>
      <c r="K811" s="17">
        <v>0.39430908871952802</v>
      </c>
      <c r="L811" s="17">
        <v>0.37293143972882797</v>
      </c>
      <c r="M811" s="17">
        <v>0.35499471474274402</v>
      </c>
      <c r="N811" s="17">
        <v>0.36795701318399798</v>
      </c>
      <c r="O811" s="17">
        <v>0.32540490398533101</v>
      </c>
      <c r="P811" s="17"/>
      <c r="Q811" s="17">
        <v>0.35948085322714801</v>
      </c>
      <c r="R811" s="17">
        <v>0.34050758911255802</v>
      </c>
      <c r="S811" s="17">
        <v>0.40243732613552702</v>
      </c>
      <c r="T811" s="17">
        <v>0.36995514366404397</v>
      </c>
      <c r="U811" s="17"/>
      <c r="V811" s="17">
        <v>0.29000297884165999</v>
      </c>
      <c r="W811" s="17">
        <v>0.41240192702575301</v>
      </c>
      <c r="X811" s="17">
        <v>0.43367005005095</v>
      </c>
      <c r="Y811" s="17">
        <v>0.36396810527830897</v>
      </c>
      <c r="Z811" s="17">
        <v>0.42035458315117002</v>
      </c>
      <c r="AA811" s="17">
        <v>0.337636938641109</v>
      </c>
      <c r="AB811" s="17">
        <v>0.357409611854001</v>
      </c>
      <c r="AC811" s="17">
        <v>0.38894073697648002</v>
      </c>
      <c r="AD811" s="17">
        <v>0.35778002537349402</v>
      </c>
      <c r="AE811" s="17"/>
      <c r="AF811" s="17">
        <v>0.40409899166225599</v>
      </c>
      <c r="AG811" s="17">
        <v>0.36867942893727201</v>
      </c>
      <c r="AH811" s="17">
        <v>0.410318664256696</v>
      </c>
      <c r="AI811" s="17">
        <v>0.37503625273135999</v>
      </c>
      <c r="AJ811" s="17">
        <v>0.33700586333363503</v>
      </c>
      <c r="AK811" s="17">
        <v>0.34965721786286702</v>
      </c>
      <c r="AL811" s="17"/>
      <c r="AM811" s="17">
        <v>0.26996147223175798</v>
      </c>
      <c r="AN811" s="17">
        <v>0.37700275032575398</v>
      </c>
      <c r="AO811" s="17">
        <v>0.37336889934677397</v>
      </c>
      <c r="AP811" s="17">
        <v>0.35114422921305499</v>
      </c>
      <c r="AQ811" s="17">
        <v>0.393051643197812</v>
      </c>
      <c r="AR811" s="17">
        <v>0.42677568399247101</v>
      </c>
      <c r="AS811" s="17">
        <v>0.36696857349765599</v>
      </c>
      <c r="AT811" s="17">
        <v>0.352291906070891</v>
      </c>
      <c r="AU811" s="17">
        <v>0.37016119455655</v>
      </c>
      <c r="AV811" s="17">
        <v>0.38693019494066999</v>
      </c>
      <c r="AW811" s="17">
        <v>0.29908089567799401</v>
      </c>
      <c r="AX811" s="17">
        <v>0.35550698471733599</v>
      </c>
      <c r="AY811" s="17">
        <v>0.40888085745149499</v>
      </c>
      <c r="AZ811" s="17">
        <v>0.33788186749180998</v>
      </c>
      <c r="BA811" s="17">
        <v>0.361925246117901</v>
      </c>
      <c r="BB811" s="17">
        <v>0.381979444545061</v>
      </c>
      <c r="BC811" s="17"/>
      <c r="BD811" s="17">
        <v>0.39055828639346601</v>
      </c>
      <c r="BE811" s="17">
        <v>0.37193389745668198</v>
      </c>
      <c r="BF811" s="17">
        <v>0.35048737519450901</v>
      </c>
      <c r="BG811" s="17"/>
      <c r="BH811" s="17">
        <v>0.37175874921162599</v>
      </c>
      <c r="BI811" s="17">
        <v>0.380651009645599</v>
      </c>
      <c r="BJ811" s="17">
        <v>0.364213731993001</v>
      </c>
      <c r="BK811" s="17"/>
      <c r="BL811" s="17">
        <v>0.311128693437901</v>
      </c>
      <c r="BM811" s="17">
        <v>0.38367750912679199</v>
      </c>
      <c r="BN811" s="17">
        <v>0.36594606129090801</v>
      </c>
      <c r="BO811" s="17"/>
      <c r="BP811" s="17">
        <v>0.35595950081456601</v>
      </c>
      <c r="BQ811" s="17">
        <v>0.358059080808869</v>
      </c>
      <c r="BR811" s="17"/>
      <c r="BS811" s="17">
        <v>0.371833356890511</v>
      </c>
      <c r="BT811" s="17">
        <v>0.39465510743530502</v>
      </c>
      <c r="BU811" s="17">
        <v>0.38066768046105398</v>
      </c>
      <c r="BV811" s="17">
        <v>0.35815368878338699</v>
      </c>
      <c r="BW811" s="17"/>
      <c r="BX811" s="17">
        <v>0.38821321428469902</v>
      </c>
      <c r="BY811" s="17">
        <v>0.408294674858318</v>
      </c>
      <c r="BZ811" s="17">
        <v>0.363528407342118</v>
      </c>
      <c r="CA811" s="17"/>
      <c r="CB811" s="17">
        <v>0.444592002248902</v>
      </c>
      <c r="CC811" s="17">
        <v>0.37075572057533501</v>
      </c>
      <c r="CD811" s="17">
        <v>0.37794207524865198</v>
      </c>
      <c r="CE811" s="17">
        <v>0.38842024615313903</v>
      </c>
      <c r="CF811" s="17">
        <v>0.33795200743729098</v>
      </c>
      <c r="CG811" s="17">
        <v>0.259647224815861</v>
      </c>
      <c r="CH811" s="17"/>
      <c r="CI811" s="17">
        <v>0.33887640993257701</v>
      </c>
      <c r="CJ811" s="17">
        <v>0.39255663684255199</v>
      </c>
      <c r="CK811" s="17">
        <v>0.24490680707269899</v>
      </c>
      <c r="CL811" s="17">
        <v>0.39282692154965299</v>
      </c>
    </row>
    <row r="812" spans="2:90" x14ac:dyDescent="0.35">
      <c r="B812" t="s">
        <v>114</v>
      </c>
      <c r="C812" s="17">
        <v>0.23018541244667801</v>
      </c>
      <c r="D812" s="17">
        <v>0.214573490129847</v>
      </c>
      <c r="E812" s="17">
        <v>0.24640917176588201</v>
      </c>
      <c r="F812" s="17"/>
      <c r="G812" s="17">
        <v>0.29854627299312803</v>
      </c>
      <c r="H812" s="17">
        <v>0.24877609679749599</v>
      </c>
      <c r="I812" s="17">
        <v>0.204918848082594</v>
      </c>
      <c r="J812" s="17">
        <v>0.18819198983653199</v>
      </c>
      <c r="K812" s="17">
        <v>0.25696151303769399</v>
      </c>
      <c r="L812" s="17">
        <v>0.20508910405818001</v>
      </c>
      <c r="M812" s="17">
        <v>0.22122195714016399</v>
      </c>
      <c r="N812" s="17">
        <v>0.22860378143846</v>
      </c>
      <c r="O812" s="17">
        <v>0.22175210356101199</v>
      </c>
      <c r="P812" s="17"/>
      <c r="Q812" s="17">
        <v>0.248455062850063</v>
      </c>
      <c r="R812" s="17">
        <v>0.22197263772502401</v>
      </c>
      <c r="S812" s="17">
        <v>0.188165562688486</v>
      </c>
      <c r="T812" s="17">
        <v>0.22791643505092901</v>
      </c>
      <c r="U812" s="17"/>
      <c r="V812" s="17">
        <v>0.237314649985744</v>
      </c>
      <c r="W812" s="17">
        <v>0.23889582551211899</v>
      </c>
      <c r="X812" s="17">
        <v>0.21558109376526899</v>
      </c>
      <c r="Y812" s="17">
        <v>0.21774461384593999</v>
      </c>
      <c r="Z812" s="17">
        <v>0.230807594159646</v>
      </c>
      <c r="AA812" s="17">
        <v>0.239027483561156</v>
      </c>
      <c r="AB812" s="17">
        <v>0.25110791082836298</v>
      </c>
      <c r="AC812" s="17">
        <v>0.15422987164861399</v>
      </c>
      <c r="AD812" s="17">
        <v>0.23232892355446799</v>
      </c>
      <c r="AE812" s="17"/>
      <c r="AF812" s="17">
        <v>0.217381074290357</v>
      </c>
      <c r="AG812" s="17">
        <v>0.21222508422061501</v>
      </c>
      <c r="AH812" s="17">
        <v>0.233402953828832</v>
      </c>
      <c r="AI812" s="17">
        <v>0.23239692261784201</v>
      </c>
      <c r="AJ812" s="17">
        <v>0.26709077450721802</v>
      </c>
      <c r="AK812" s="17">
        <v>0.22544031774601</v>
      </c>
      <c r="AL812" s="17"/>
      <c r="AM812" s="17">
        <v>0.32799173060474002</v>
      </c>
      <c r="AN812" s="17">
        <v>0.24065902611763099</v>
      </c>
      <c r="AO812" s="17">
        <v>0.20909413463745899</v>
      </c>
      <c r="AP812" s="17">
        <v>0.25538917471104899</v>
      </c>
      <c r="AQ812" s="17">
        <v>0.2060154919228</v>
      </c>
      <c r="AR812" s="17">
        <v>0.20107076823106901</v>
      </c>
      <c r="AS812" s="17">
        <v>0.191695174402921</v>
      </c>
      <c r="AT812" s="17">
        <v>0.25172974438407703</v>
      </c>
      <c r="AU812" s="17">
        <v>0.218983978175848</v>
      </c>
      <c r="AV812" s="17">
        <v>0.18301571526858099</v>
      </c>
      <c r="AW812" s="17">
        <v>0.30764526125255398</v>
      </c>
      <c r="AX812" s="17">
        <v>0.20301702191408899</v>
      </c>
      <c r="AY812" s="17">
        <v>0.174172603772937</v>
      </c>
      <c r="AZ812" s="17">
        <v>0.27101303605017402</v>
      </c>
      <c r="BA812" s="17">
        <v>0.184940334227437</v>
      </c>
      <c r="BB812" s="17">
        <v>0.216750768463217</v>
      </c>
      <c r="BC812" s="17"/>
      <c r="BD812" s="17">
        <v>0.21344587288277</v>
      </c>
      <c r="BE812" s="17">
        <v>0.23615456769256801</v>
      </c>
      <c r="BF812" s="17">
        <v>0.238366810366091</v>
      </c>
      <c r="BG812" s="17"/>
      <c r="BH812" s="17">
        <v>0.22638047230436001</v>
      </c>
      <c r="BI812" s="17">
        <v>0.20251018282818001</v>
      </c>
      <c r="BJ812" s="17">
        <v>0.250700662346444</v>
      </c>
      <c r="BK812" s="17"/>
      <c r="BL812" s="17">
        <v>0.222350593150897</v>
      </c>
      <c r="BM812" s="17">
        <v>0.20204763517459901</v>
      </c>
      <c r="BN812" s="17">
        <v>0.20859008011338501</v>
      </c>
      <c r="BO812" s="17"/>
      <c r="BP812" s="17">
        <v>0.23257561325190099</v>
      </c>
      <c r="BQ812" s="17">
        <v>0.237592520628503</v>
      </c>
      <c r="BR812" s="17"/>
      <c r="BS812" s="17">
        <v>0.18323972514165399</v>
      </c>
      <c r="BT812" s="17">
        <v>0.20368993282786799</v>
      </c>
      <c r="BU812" s="17">
        <v>0.24186454749215899</v>
      </c>
      <c r="BV812" s="17">
        <v>0.238320921805144</v>
      </c>
      <c r="BW812" s="17"/>
      <c r="BX812" s="17">
        <v>0.17978967871585599</v>
      </c>
      <c r="BY812" s="17">
        <v>0.199944815711704</v>
      </c>
      <c r="BZ812" s="17">
        <v>0.23703633606419899</v>
      </c>
      <c r="CA812" s="17"/>
      <c r="CB812" s="17">
        <v>0.18442786034619199</v>
      </c>
      <c r="CC812" s="17">
        <v>0.251855343441797</v>
      </c>
      <c r="CD812" s="17">
        <v>0.28193239853678098</v>
      </c>
      <c r="CE812" s="17">
        <v>0.19124619153602199</v>
      </c>
      <c r="CF812" s="17">
        <v>0.18598465222796001</v>
      </c>
      <c r="CG812" s="17">
        <v>0.264145353650865</v>
      </c>
      <c r="CH812" s="17"/>
      <c r="CI812" s="17">
        <v>0.25736924650632598</v>
      </c>
      <c r="CJ812" s="17">
        <v>0.16427709283162401</v>
      </c>
      <c r="CK812" s="17">
        <v>0.39550381441357002</v>
      </c>
      <c r="CL812" s="17">
        <v>0.21895576482531601</v>
      </c>
    </row>
    <row r="813" spans="2:90" x14ac:dyDescent="0.35">
      <c r="B813" t="s">
        <v>276</v>
      </c>
      <c r="C813" s="17">
        <v>0.16695355335620399</v>
      </c>
      <c r="D813" s="17">
        <v>0.19481862768104599</v>
      </c>
      <c r="E813" s="17">
        <v>0.13791256500024199</v>
      </c>
      <c r="F813" s="17"/>
      <c r="G813" s="17">
        <v>0.16384389715921899</v>
      </c>
      <c r="H813" s="17">
        <v>0.14564768369332001</v>
      </c>
      <c r="I813" s="17">
        <v>0.14670229554869399</v>
      </c>
      <c r="J813" s="17">
        <v>0.11016920250040201</v>
      </c>
      <c r="K813" s="17">
        <v>0.164980445773977</v>
      </c>
      <c r="L813" s="17">
        <v>0.17852535911627301</v>
      </c>
      <c r="M813" s="17">
        <v>0.16656719414695101</v>
      </c>
      <c r="N813" s="17">
        <v>0.18883615974357401</v>
      </c>
      <c r="O813" s="17">
        <v>0.22719727739451401</v>
      </c>
      <c r="P813" s="17"/>
      <c r="Q813" s="17">
        <v>0.1513584595013</v>
      </c>
      <c r="R813" s="17">
        <v>0.17326970484873999</v>
      </c>
      <c r="S813" s="17">
        <v>0.144093401213266</v>
      </c>
      <c r="T813" s="17">
        <v>0.16752786587044999</v>
      </c>
      <c r="U813" s="17"/>
      <c r="V813" s="17">
        <v>0.18598403374272099</v>
      </c>
      <c r="W813" s="17">
        <v>0.159859802118827</v>
      </c>
      <c r="X813" s="17">
        <v>0.131978547155151</v>
      </c>
      <c r="Y813" s="17">
        <v>0.179692120348591</v>
      </c>
      <c r="Z813" s="17">
        <v>0.15081439219034301</v>
      </c>
      <c r="AA813" s="17">
        <v>0.170782112904174</v>
      </c>
      <c r="AB813" s="17">
        <v>0.17428459622522999</v>
      </c>
      <c r="AC813" s="17">
        <v>0.19630237542958801</v>
      </c>
      <c r="AD813" s="17">
        <v>0.16059849949501401</v>
      </c>
      <c r="AE813" s="17"/>
      <c r="AF813" s="17">
        <v>0.15082943376570601</v>
      </c>
      <c r="AG813" s="17">
        <v>0.17857619760046101</v>
      </c>
      <c r="AH813" s="17">
        <v>0.184473963370135</v>
      </c>
      <c r="AI813" s="17">
        <v>0.18426605460420201</v>
      </c>
      <c r="AJ813" s="17">
        <v>0.13957223265302501</v>
      </c>
      <c r="AK813" s="17">
        <v>0.181676539041421</v>
      </c>
      <c r="AL813" s="17"/>
      <c r="AM813" s="17">
        <v>0.189524650839792</v>
      </c>
      <c r="AN813" s="17">
        <v>0.14475712358995499</v>
      </c>
      <c r="AO813" s="17">
        <v>0.16408306313596199</v>
      </c>
      <c r="AP813" s="17">
        <v>0.18950098962776499</v>
      </c>
      <c r="AQ813" s="17">
        <v>0.17480773551813</v>
      </c>
      <c r="AR813" s="17">
        <v>0.154517001116352</v>
      </c>
      <c r="AS813" s="17">
        <v>0.21910757535433301</v>
      </c>
      <c r="AT813" s="17">
        <v>0.16854453219538901</v>
      </c>
      <c r="AU813" s="17">
        <v>0.18151595078285501</v>
      </c>
      <c r="AV813" s="17">
        <v>0.14750871906752799</v>
      </c>
      <c r="AW813" s="17">
        <v>0.19074301685279299</v>
      </c>
      <c r="AX813" s="17">
        <v>0.23250128834130601</v>
      </c>
      <c r="AY813" s="17">
        <v>0.216666026025472</v>
      </c>
      <c r="AZ813" s="17">
        <v>0.152611759048077</v>
      </c>
      <c r="BA813" s="17">
        <v>0.142777816056084</v>
      </c>
      <c r="BB813" s="17">
        <v>0.12691188190935601</v>
      </c>
      <c r="BC813" s="17"/>
      <c r="BD813" s="17">
        <v>0.16128109712514699</v>
      </c>
      <c r="BE813" s="17">
        <v>0.16342026936388299</v>
      </c>
      <c r="BF813" s="17">
        <v>0.17595263341485201</v>
      </c>
      <c r="BG813" s="17"/>
      <c r="BH813" s="17">
        <v>0.16422904763785501</v>
      </c>
      <c r="BI813" s="17">
        <v>0.16720257848827</v>
      </c>
      <c r="BJ813" s="17">
        <v>0.19781433937194901</v>
      </c>
      <c r="BK813" s="17"/>
      <c r="BL813" s="17">
        <v>0.23961314788226501</v>
      </c>
      <c r="BM813" s="17">
        <v>0.179156000046794</v>
      </c>
      <c r="BN813" s="17">
        <v>0.18149978627544999</v>
      </c>
      <c r="BO813" s="17"/>
      <c r="BP813" s="17">
        <v>0.14751329197469601</v>
      </c>
      <c r="BQ813" s="17">
        <v>0.17836551118935701</v>
      </c>
      <c r="BR813" s="17"/>
      <c r="BS813" s="17">
        <v>0.16854107666680301</v>
      </c>
      <c r="BT813" s="17">
        <v>0.168892160927996</v>
      </c>
      <c r="BU813" s="17">
        <v>0.20002512958013799</v>
      </c>
      <c r="BV813" s="17">
        <v>0.136147017415747</v>
      </c>
      <c r="BW813" s="17"/>
      <c r="BX813" s="17">
        <v>0.17979154244081499</v>
      </c>
      <c r="BY813" s="17">
        <v>7.8070348246932098E-2</v>
      </c>
      <c r="BZ813" s="17">
        <v>0.171143615194183</v>
      </c>
      <c r="CA813" s="17"/>
      <c r="CB813" s="17">
        <v>0.131981820055212</v>
      </c>
      <c r="CC813" s="17">
        <v>0.122658860670491</v>
      </c>
      <c r="CD813" s="17">
        <v>0.12912789837108801</v>
      </c>
      <c r="CE813" s="17">
        <v>0.16803831292788499</v>
      </c>
      <c r="CF813" s="17">
        <v>0.18114393533942599</v>
      </c>
      <c r="CG813" s="17">
        <v>0.30400933832079902</v>
      </c>
      <c r="CH813" s="17"/>
      <c r="CI813" s="17">
        <v>0.22641743969254999</v>
      </c>
      <c r="CJ813" s="17">
        <v>0.121024020073576</v>
      </c>
      <c r="CK813" s="17">
        <v>0.26398898554439898</v>
      </c>
      <c r="CL813" s="17">
        <v>0.15487351131889901</v>
      </c>
    </row>
    <row r="814" spans="2:90" x14ac:dyDescent="0.35">
      <c r="B814" t="s">
        <v>176</v>
      </c>
      <c r="C814" s="17">
        <v>5.9309947625441103E-2</v>
      </c>
      <c r="D814" s="17">
        <v>5.6683381186805E-2</v>
      </c>
      <c r="E814" s="17">
        <v>6.1948599562676197E-2</v>
      </c>
      <c r="F814" s="17"/>
      <c r="G814" s="17">
        <v>6.0452003141323103E-2</v>
      </c>
      <c r="H814" s="17">
        <v>6.8034291373424899E-2</v>
      </c>
      <c r="I814" s="17">
        <v>5.1730916004373302E-2</v>
      </c>
      <c r="J814" s="17">
        <v>5.0482372427275497E-2</v>
      </c>
      <c r="K814" s="17">
        <v>6.02747655347982E-2</v>
      </c>
      <c r="L814" s="17">
        <v>5.4020167461258997E-2</v>
      </c>
      <c r="M814" s="17">
        <v>3.6282826673316199E-2</v>
      </c>
      <c r="N814" s="17">
        <v>7.7320923956045007E-2</v>
      </c>
      <c r="O814" s="17">
        <v>7.3480681757587402E-2</v>
      </c>
      <c r="P814" s="17"/>
      <c r="Q814" s="17">
        <v>5.5201987430305903E-2</v>
      </c>
      <c r="R814" s="17">
        <v>4.8352488705099499E-2</v>
      </c>
      <c r="S814" s="17">
        <v>7.0307227905032799E-2</v>
      </c>
      <c r="T814" s="17">
        <v>5.9529989823257697E-2</v>
      </c>
      <c r="U814" s="17"/>
      <c r="V814" s="17">
        <v>5.9748732353281001E-2</v>
      </c>
      <c r="W814" s="17">
        <v>4.3967437998244999E-2</v>
      </c>
      <c r="X814" s="17">
        <v>6.7225701378645905E-2</v>
      </c>
      <c r="Y814" s="17">
        <v>6.4048150080092306E-2</v>
      </c>
      <c r="Z814" s="17">
        <v>3.4036788332178602E-2</v>
      </c>
      <c r="AA814" s="17">
        <v>8.3840061368842603E-2</v>
      </c>
      <c r="AB814" s="17">
        <v>5.1654887543254903E-2</v>
      </c>
      <c r="AC814" s="17">
        <v>0.10918205888858</v>
      </c>
      <c r="AD814" s="17">
        <v>5.4260671360389402E-2</v>
      </c>
      <c r="AE814" s="17"/>
      <c r="AF814" s="17">
        <v>7.8288415183762006E-2</v>
      </c>
      <c r="AG814" s="17">
        <v>5.5603766356465599E-2</v>
      </c>
      <c r="AH814" s="17">
        <v>3.1673376357727302E-2</v>
      </c>
      <c r="AI814" s="17">
        <v>5.2596092136159997E-2</v>
      </c>
      <c r="AJ814" s="17">
        <v>4.8713952214712301E-2</v>
      </c>
      <c r="AK814" s="17">
        <v>6.3388856866303606E-2</v>
      </c>
      <c r="AL814" s="17"/>
      <c r="AM814" s="17">
        <v>4.4407812109924998E-2</v>
      </c>
      <c r="AN814" s="17">
        <v>6.2422987433545497E-2</v>
      </c>
      <c r="AO814" s="17">
        <v>5.3201409980490201E-2</v>
      </c>
      <c r="AP814" s="17">
        <v>2.9061570382549199E-2</v>
      </c>
      <c r="AQ814" s="17">
        <v>6.2302407064284297E-2</v>
      </c>
      <c r="AR814" s="17">
        <v>9.0284847128677598E-2</v>
      </c>
      <c r="AS814" s="17">
        <v>5.9957562985037099E-2</v>
      </c>
      <c r="AT814" s="17">
        <v>3.2195802589900298E-2</v>
      </c>
      <c r="AU814" s="17">
        <v>4.3087801662158101E-2</v>
      </c>
      <c r="AV814" s="17">
        <v>0.102432139709508</v>
      </c>
      <c r="AW814" s="17">
        <v>3.5789335814423499E-2</v>
      </c>
      <c r="AX814" s="17">
        <v>8.7379964721527606E-2</v>
      </c>
      <c r="AY814" s="17">
        <v>2.2411943382500899E-2</v>
      </c>
      <c r="AZ814" s="17">
        <v>6.5533880192022803E-2</v>
      </c>
      <c r="BA814" s="17">
        <v>1.4034086762211601E-2</v>
      </c>
      <c r="BB814" s="17">
        <v>5.5941825597316003E-2</v>
      </c>
      <c r="BC814" s="17"/>
      <c r="BD814" s="17">
        <v>5.6642679389986503E-2</v>
      </c>
      <c r="BE814" s="17">
        <v>5.5987445205963701E-2</v>
      </c>
      <c r="BF814" s="17">
        <v>6.2983989275474606E-2</v>
      </c>
      <c r="BG814" s="17"/>
      <c r="BH814" s="17">
        <v>6.1680550474147597E-2</v>
      </c>
      <c r="BI814" s="17">
        <v>5.3722960026123701E-2</v>
      </c>
      <c r="BJ814" s="17">
        <v>3.6773415590449103E-2</v>
      </c>
      <c r="BK814" s="17"/>
      <c r="BL814" s="17">
        <v>5.6917087687208302E-2</v>
      </c>
      <c r="BM814" s="17">
        <v>4.1234313475985197E-2</v>
      </c>
      <c r="BN814" s="17">
        <v>7.4490266214604806E-2</v>
      </c>
      <c r="BO814" s="17"/>
      <c r="BP814" s="17">
        <v>4.9256199180643098E-2</v>
      </c>
      <c r="BQ814" s="17">
        <v>6.41657437401119E-2</v>
      </c>
      <c r="BR814" s="17"/>
      <c r="BS814" s="17">
        <v>5.6487928421263503E-2</v>
      </c>
      <c r="BT814" s="17">
        <v>7.1600698491099499E-2</v>
      </c>
      <c r="BU814" s="17">
        <v>3.6674558852996399E-2</v>
      </c>
      <c r="BV814" s="17">
        <v>6.7728700162198799E-2</v>
      </c>
      <c r="BW814" s="17"/>
      <c r="BX814" s="17">
        <v>7.0482754283392193E-2</v>
      </c>
      <c r="BY814" s="17">
        <v>6.6673121430308999E-2</v>
      </c>
      <c r="BZ814" s="17">
        <v>5.7750605143663702E-2</v>
      </c>
      <c r="CA814" s="17"/>
      <c r="CB814" s="17">
        <v>5.73343659693452E-2</v>
      </c>
      <c r="CC814" s="17">
        <v>5.7301211239591601E-2</v>
      </c>
      <c r="CD814" s="17">
        <v>5.9249166597412903E-2</v>
      </c>
      <c r="CE814" s="17">
        <v>5.4907590670547499E-2</v>
      </c>
      <c r="CF814" s="17">
        <v>4.9917437837152502E-2</v>
      </c>
      <c r="CG814" s="17">
        <v>7.6858131632110499E-2</v>
      </c>
      <c r="CH814" s="17"/>
      <c r="CI814" s="17">
        <v>7.8828113053495893E-2</v>
      </c>
      <c r="CJ814" s="17">
        <v>4.5172898354442201E-2</v>
      </c>
      <c r="CK814" s="17">
        <v>3.9851864091091399E-2</v>
      </c>
      <c r="CL814" s="17">
        <v>6.8447976903253202E-2</v>
      </c>
    </row>
    <row r="815" spans="2:90" x14ac:dyDescent="0.35"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</row>
    <row r="816" spans="2:90" x14ac:dyDescent="0.35">
      <c r="B816" s="6" t="s">
        <v>443</v>
      </c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</row>
    <row r="817" spans="2:90" x14ac:dyDescent="0.35">
      <c r="B817" s="24" t="s">
        <v>130</v>
      </c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</row>
    <row r="818" spans="2:90" x14ac:dyDescent="0.35">
      <c r="B818" t="s">
        <v>274</v>
      </c>
      <c r="C818" s="17">
        <v>9.1691257519072603E-2</v>
      </c>
      <c r="D818" s="17">
        <v>0.105320603687053</v>
      </c>
      <c r="E818" s="17">
        <v>7.5911328539527298E-2</v>
      </c>
      <c r="F818" s="17"/>
      <c r="G818" s="17">
        <v>0.112800435237674</v>
      </c>
      <c r="H818" s="17">
        <v>4.4586499847698198E-2</v>
      </c>
      <c r="I818" s="17">
        <v>0.13000631655088901</v>
      </c>
      <c r="J818" s="17">
        <v>9.7239832445410401E-2</v>
      </c>
      <c r="K818" s="17">
        <v>8.7998509389165203E-2</v>
      </c>
      <c r="L818" s="17">
        <v>9.5524444892862603E-2</v>
      </c>
      <c r="M818" s="17">
        <v>9.26879360007382E-2</v>
      </c>
      <c r="N818" s="17">
        <v>7.7064264325816298E-2</v>
      </c>
      <c r="O818" s="17">
        <v>8.9612360917384698E-2</v>
      </c>
      <c r="P818" s="17"/>
      <c r="Q818" s="17">
        <v>8.5073542153673701E-2</v>
      </c>
      <c r="R818" s="17">
        <v>9.9246444066207501E-2</v>
      </c>
      <c r="S818" s="17">
        <v>0.111927322489491</v>
      </c>
      <c r="T818" s="17">
        <v>9.2534751914137306E-2</v>
      </c>
      <c r="U818" s="17"/>
      <c r="V818" s="17">
        <v>0.102756615487652</v>
      </c>
      <c r="W818" s="17">
        <v>6.6386914281105699E-2</v>
      </c>
      <c r="X818" s="17">
        <v>0.101297395069932</v>
      </c>
      <c r="Y818" s="17">
        <v>0.11484297905615</v>
      </c>
      <c r="Z818" s="17">
        <v>9.4513547388079294E-2</v>
      </c>
      <c r="AA818" s="17">
        <v>8.6620895967432401E-2</v>
      </c>
      <c r="AB818" s="17">
        <v>8.5398151620817306E-2</v>
      </c>
      <c r="AC818" s="17">
        <v>9.2659803968274904E-2</v>
      </c>
      <c r="AD818" s="17">
        <v>8.9415341735771106E-2</v>
      </c>
      <c r="AE818" s="17"/>
      <c r="AF818" s="17">
        <v>9.5814782715553798E-2</v>
      </c>
      <c r="AG818" s="17">
        <v>0.107086777356291</v>
      </c>
      <c r="AH818" s="17">
        <v>8.7942704654150605E-2</v>
      </c>
      <c r="AI818" s="17">
        <v>5.7773541762641399E-2</v>
      </c>
      <c r="AJ818" s="17">
        <v>8.30379385124346E-2</v>
      </c>
      <c r="AK818" s="17">
        <v>9.0214644846481507E-2</v>
      </c>
      <c r="AL818" s="17"/>
      <c r="AM818" s="17">
        <v>0.110321688326369</v>
      </c>
      <c r="AN818" s="17">
        <v>0.123359348279183</v>
      </c>
      <c r="AO818" s="17">
        <v>0.13085736073600501</v>
      </c>
      <c r="AP818" s="17">
        <v>6.6447451079473793E-2</v>
      </c>
      <c r="AQ818" s="17">
        <v>0.101379039819043</v>
      </c>
      <c r="AR818" s="17">
        <v>8.0227377248630494E-2</v>
      </c>
      <c r="AS818" s="17">
        <v>0.10020071225847001</v>
      </c>
      <c r="AT818" s="17">
        <v>7.7423948612259E-2</v>
      </c>
      <c r="AU818" s="17">
        <v>8.4342352075578095E-2</v>
      </c>
      <c r="AV818" s="17">
        <v>8.2371750471700103E-2</v>
      </c>
      <c r="AW818" s="17">
        <v>9.0982863473078102E-2</v>
      </c>
      <c r="AX818" s="17">
        <v>5.9191204799608002E-2</v>
      </c>
      <c r="AY818" s="17">
        <v>5.4516958545221698E-2</v>
      </c>
      <c r="AZ818" s="17">
        <v>0.11396354576534801</v>
      </c>
      <c r="BA818" s="17">
        <v>7.6362640086239997E-2</v>
      </c>
      <c r="BB818" s="17">
        <v>8.4310674246620906E-2</v>
      </c>
      <c r="BC818" s="17"/>
      <c r="BD818" s="17">
        <v>9.3122295026172003E-2</v>
      </c>
      <c r="BE818" s="17">
        <v>9.7956129628861605E-2</v>
      </c>
      <c r="BF818" s="17">
        <v>8.5173862737815006E-2</v>
      </c>
      <c r="BG818" s="17"/>
      <c r="BH818" s="17">
        <v>9.3057061812733696E-2</v>
      </c>
      <c r="BI818" s="17">
        <v>6.7149657367011506E-2</v>
      </c>
      <c r="BJ818" s="17">
        <v>8.1265428229841494E-2</v>
      </c>
      <c r="BK818" s="17"/>
      <c r="BL818" s="17">
        <v>9.5875825318025507E-2</v>
      </c>
      <c r="BM818" s="17">
        <v>9.9486751626232703E-2</v>
      </c>
      <c r="BN818" s="17">
        <v>0.103470599913054</v>
      </c>
      <c r="BO818" s="17"/>
      <c r="BP818" s="17">
        <v>7.5277471907207003E-2</v>
      </c>
      <c r="BQ818" s="17">
        <v>9.5549067450926797E-2</v>
      </c>
      <c r="BR818" s="17"/>
      <c r="BS818" s="17">
        <v>0.118136737601723</v>
      </c>
      <c r="BT818" s="17">
        <v>0.101223479995178</v>
      </c>
      <c r="BU818" s="17">
        <v>6.74276095828997E-2</v>
      </c>
      <c r="BV818" s="17">
        <v>9.4877874369961701E-2</v>
      </c>
      <c r="BW818" s="17"/>
      <c r="BX818" s="17">
        <v>9.6694440881846297E-2</v>
      </c>
      <c r="BY818" s="17">
        <v>0.11863500698489</v>
      </c>
      <c r="BZ818" s="17">
        <v>8.9539897509594304E-2</v>
      </c>
      <c r="CA818" s="17"/>
      <c r="CB818" s="17">
        <v>9.5402964117547506E-2</v>
      </c>
      <c r="CC818" s="17">
        <v>9.47599592683806E-2</v>
      </c>
      <c r="CD818" s="17">
        <v>7.8155217943054703E-2</v>
      </c>
      <c r="CE818" s="17">
        <v>9.6752753852215601E-2</v>
      </c>
      <c r="CF818" s="17">
        <v>0.13629516030687899</v>
      </c>
      <c r="CG818" s="17">
        <v>6.0730273263168502E-2</v>
      </c>
      <c r="CH818" s="17"/>
      <c r="CI818" s="17">
        <v>3.5841742366980602E-2</v>
      </c>
      <c r="CJ818" s="17">
        <v>0.16637297020593</v>
      </c>
      <c r="CK818" s="17">
        <v>2.1569053496724701E-2</v>
      </c>
      <c r="CL818" s="17">
        <v>7.8839400184591901E-2</v>
      </c>
    </row>
    <row r="819" spans="2:90" x14ac:dyDescent="0.35">
      <c r="B819" t="s">
        <v>275</v>
      </c>
      <c r="C819" s="17">
        <v>0.263475585315396</v>
      </c>
      <c r="D819" s="17">
        <v>0.26714458644656902</v>
      </c>
      <c r="E819" s="17">
        <v>0.25915507808015698</v>
      </c>
      <c r="F819" s="17"/>
      <c r="G819" s="17">
        <v>0.19140839798068099</v>
      </c>
      <c r="H819" s="17">
        <v>0.241265056654418</v>
      </c>
      <c r="I819" s="17">
        <v>0.264895863164606</v>
      </c>
      <c r="J819" s="17">
        <v>0.307174817314739</v>
      </c>
      <c r="K819" s="17">
        <v>0.24918546174727299</v>
      </c>
      <c r="L819" s="17">
        <v>0.30977909447999802</v>
      </c>
      <c r="M819" s="17">
        <v>0.24994794032150799</v>
      </c>
      <c r="N819" s="17">
        <v>0.29747579426383802</v>
      </c>
      <c r="O819" s="17">
        <v>0.25651627514428899</v>
      </c>
      <c r="P819" s="17"/>
      <c r="Q819" s="17">
        <v>0.25429796508080599</v>
      </c>
      <c r="R819" s="17">
        <v>0.19413780239537501</v>
      </c>
      <c r="S819" s="17">
        <v>0.24553075253577999</v>
      </c>
      <c r="T819" s="17">
        <v>0.26856091660382803</v>
      </c>
      <c r="U819" s="17"/>
      <c r="V819" s="17">
        <v>0.24938199936015401</v>
      </c>
      <c r="W819" s="17">
        <v>0.28916936241793001</v>
      </c>
      <c r="X819" s="17">
        <v>0.27077417009892901</v>
      </c>
      <c r="Y819" s="17">
        <v>0.231043115225192</v>
      </c>
      <c r="Z819" s="17">
        <v>0.27837858870257298</v>
      </c>
      <c r="AA819" s="17">
        <v>0.24043094138600801</v>
      </c>
      <c r="AB819" s="17">
        <v>0.269028813697895</v>
      </c>
      <c r="AC819" s="17">
        <v>0.279763013852381</v>
      </c>
      <c r="AD819" s="17">
        <v>0.26977787836669298</v>
      </c>
      <c r="AE819" s="17"/>
      <c r="AF819" s="17">
        <v>0.282421934329392</v>
      </c>
      <c r="AG819" s="17">
        <v>0.26981412799478099</v>
      </c>
      <c r="AH819" s="17">
        <v>0.227570408319998</v>
      </c>
      <c r="AI819" s="17">
        <v>0.29031119823916302</v>
      </c>
      <c r="AJ819" s="17">
        <v>0.26387645648739899</v>
      </c>
      <c r="AK819" s="17">
        <v>0.252558305242572</v>
      </c>
      <c r="AL819" s="17"/>
      <c r="AM819" s="17">
        <v>0.24741955722742101</v>
      </c>
      <c r="AN819" s="17">
        <v>0.20511095614196301</v>
      </c>
      <c r="AO819" s="17">
        <v>0.23885689525561701</v>
      </c>
      <c r="AP819" s="17">
        <v>0.30328220791848798</v>
      </c>
      <c r="AQ819" s="17">
        <v>0.28402631022709801</v>
      </c>
      <c r="AR819" s="17">
        <v>0.31824794884247798</v>
      </c>
      <c r="AS819" s="17">
        <v>0.32058476483846698</v>
      </c>
      <c r="AT819" s="17">
        <v>0.309269196516333</v>
      </c>
      <c r="AU819" s="17">
        <v>0.27963040729423699</v>
      </c>
      <c r="AV819" s="17">
        <v>0.28124408653836702</v>
      </c>
      <c r="AW819" s="17">
        <v>0.241997964865663</v>
      </c>
      <c r="AX819" s="17">
        <v>0.28772349938754799</v>
      </c>
      <c r="AY819" s="17">
        <v>0.17649939071599399</v>
      </c>
      <c r="AZ819" s="17">
        <v>0.202843035199472</v>
      </c>
      <c r="BA819" s="17">
        <v>0.28981938810694402</v>
      </c>
      <c r="BB819" s="17">
        <v>0.21936931338980301</v>
      </c>
      <c r="BC819" s="17"/>
      <c r="BD819" s="17">
        <v>0.28132111217524097</v>
      </c>
      <c r="BE819" s="17">
        <v>0.24015049641858299</v>
      </c>
      <c r="BF819" s="17">
        <v>0.272222944811569</v>
      </c>
      <c r="BG819" s="17"/>
      <c r="BH819" s="17">
        <v>0.26788029806215602</v>
      </c>
      <c r="BI819" s="17">
        <v>0.25711912188305802</v>
      </c>
      <c r="BJ819" s="17">
        <v>0.32072165860568402</v>
      </c>
      <c r="BK819" s="17"/>
      <c r="BL819" s="17">
        <v>0.30518669721895703</v>
      </c>
      <c r="BM819" s="17">
        <v>0.28411207782949799</v>
      </c>
      <c r="BN819" s="17">
        <v>0.268808303699268</v>
      </c>
      <c r="BO819" s="17"/>
      <c r="BP819" s="17">
        <v>0.26483741513062897</v>
      </c>
      <c r="BQ819" s="17">
        <v>0.25290394481499101</v>
      </c>
      <c r="BR819" s="17"/>
      <c r="BS819" s="17">
        <v>0.28537670061110099</v>
      </c>
      <c r="BT819" s="17">
        <v>0.26845207659223502</v>
      </c>
      <c r="BU819" s="17">
        <v>0.27145228442375302</v>
      </c>
      <c r="BV819" s="17">
        <v>0.25121135416971302</v>
      </c>
      <c r="BW819" s="17"/>
      <c r="BX819" s="17">
        <v>0.300897302444951</v>
      </c>
      <c r="BY819" s="17">
        <v>0.22133381300837901</v>
      </c>
      <c r="BZ819" s="17">
        <v>0.26235789810821503</v>
      </c>
      <c r="CA819" s="17"/>
      <c r="CB819" s="17">
        <v>0.30699472049297699</v>
      </c>
      <c r="CC819" s="17">
        <v>0.229060029591655</v>
      </c>
      <c r="CD819" s="17">
        <v>0.25528385145231602</v>
      </c>
      <c r="CE819" s="17">
        <v>0.27622883940055698</v>
      </c>
      <c r="CF819" s="17">
        <v>0.232173500144678</v>
      </c>
      <c r="CG819" s="17">
        <v>0.27508033001987398</v>
      </c>
      <c r="CH819" s="17"/>
      <c r="CI819" s="17">
        <v>0.21955821769589901</v>
      </c>
      <c r="CJ819" s="17">
        <v>0.27423795849641802</v>
      </c>
      <c r="CK819" s="17">
        <v>0.23056253133395799</v>
      </c>
      <c r="CL819" s="17">
        <v>0.27574140146853099</v>
      </c>
    </row>
    <row r="820" spans="2:90" x14ac:dyDescent="0.35">
      <c r="B820" t="s">
        <v>114</v>
      </c>
      <c r="C820" s="17">
        <v>0.27937709354802298</v>
      </c>
      <c r="D820" s="17">
        <v>0.25941590864733999</v>
      </c>
      <c r="E820" s="17">
        <v>0.29974859134734499</v>
      </c>
      <c r="F820" s="17"/>
      <c r="G820" s="17">
        <v>0.33854614252333498</v>
      </c>
      <c r="H820" s="17">
        <v>0.28100234937729601</v>
      </c>
      <c r="I820" s="17">
        <v>0.24780180799259499</v>
      </c>
      <c r="J820" s="17">
        <v>0.30610269103715798</v>
      </c>
      <c r="K820" s="17">
        <v>0.28490908057070002</v>
      </c>
      <c r="L820" s="17">
        <v>0.31253456731276302</v>
      </c>
      <c r="M820" s="17">
        <v>0.241947618368786</v>
      </c>
      <c r="N820" s="17">
        <v>0.22580185227635899</v>
      </c>
      <c r="O820" s="17">
        <v>0.28085806246235701</v>
      </c>
      <c r="P820" s="17"/>
      <c r="Q820" s="17">
        <v>0.28066314803173598</v>
      </c>
      <c r="R820" s="17">
        <v>0.27808967430028297</v>
      </c>
      <c r="S820" s="17">
        <v>0.23930397149366001</v>
      </c>
      <c r="T820" s="17">
        <v>0.27915046605146299</v>
      </c>
      <c r="U820" s="17"/>
      <c r="V820" s="17">
        <v>0.28730860488149601</v>
      </c>
      <c r="W820" s="17">
        <v>0.27876784432752899</v>
      </c>
      <c r="X820" s="17">
        <v>0.31838657835480699</v>
      </c>
      <c r="Y820" s="17">
        <v>0.28383846642538302</v>
      </c>
      <c r="Z820" s="17">
        <v>0.27465050122349099</v>
      </c>
      <c r="AA820" s="17">
        <v>0.252768687477335</v>
      </c>
      <c r="AB820" s="17">
        <v>0.28169656693385597</v>
      </c>
      <c r="AC820" s="17">
        <v>0.28064458413662202</v>
      </c>
      <c r="AD820" s="17">
        <v>0.26120272614039702</v>
      </c>
      <c r="AE820" s="17"/>
      <c r="AF820" s="17">
        <v>0.27721140116529303</v>
      </c>
      <c r="AG820" s="17">
        <v>0.26240393566910503</v>
      </c>
      <c r="AH820" s="17">
        <v>0.27770157501467602</v>
      </c>
      <c r="AI820" s="17">
        <v>0.317511448092824</v>
      </c>
      <c r="AJ820" s="17">
        <v>0.28091076454986302</v>
      </c>
      <c r="AK820" s="17">
        <v>0.285038155325891</v>
      </c>
      <c r="AL820" s="17"/>
      <c r="AM820" s="17">
        <v>0.30923828691216299</v>
      </c>
      <c r="AN820" s="17">
        <v>0.276320009175332</v>
      </c>
      <c r="AO820" s="17">
        <v>0.264140364699118</v>
      </c>
      <c r="AP820" s="17">
        <v>0.26654483355291603</v>
      </c>
      <c r="AQ820" s="17">
        <v>0.28895742394457102</v>
      </c>
      <c r="AR820" s="17">
        <v>0.217979942406691</v>
      </c>
      <c r="AS820" s="17">
        <v>0.231499125108935</v>
      </c>
      <c r="AT820" s="17">
        <v>0.209616667311426</v>
      </c>
      <c r="AU820" s="17">
        <v>0.25793165890606801</v>
      </c>
      <c r="AV820" s="17">
        <v>0.27696226719102701</v>
      </c>
      <c r="AW820" s="17">
        <v>0.31960971111865999</v>
      </c>
      <c r="AX820" s="17">
        <v>0.26459332309193001</v>
      </c>
      <c r="AY820" s="17">
        <v>0.335624258065156</v>
      </c>
      <c r="AZ820" s="17">
        <v>0.26495833000430402</v>
      </c>
      <c r="BA820" s="17">
        <v>0.27730549283521599</v>
      </c>
      <c r="BB820" s="17">
        <v>0.27842101431050997</v>
      </c>
      <c r="BC820" s="17"/>
      <c r="BD820" s="17">
        <v>0.2852447885537</v>
      </c>
      <c r="BE820" s="17">
        <v>0.29176473149091298</v>
      </c>
      <c r="BF820" s="17">
        <v>0.26464177470642802</v>
      </c>
      <c r="BG820" s="17"/>
      <c r="BH820" s="17">
        <v>0.28107293656154297</v>
      </c>
      <c r="BI820" s="17">
        <v>0.24336172757094601</v>
      </c>
      <c r="BJ820" s="17">
        <v>0.26707525774476898</v>
      </c>
      <c r="BK820" s="17"/>
      <c r="BL820" s="17">
        <v>0.26118864841681999</v>
      </c>
      <c r="BM820" s="17">
        <v>0.22408253325271901</v>
      </c>
      <c r="BN820" s="17">
        <v>0.22733865308520801</v>
      </c>
      <c r="BO820" s="17"/>
      <c r="BP820" s="17">
        <v>0.280002947561446</v>
      </c>
      <c r="BQ820" s="17">
        <v>0.27429229226366902</v>
      </c>
      <c r="BR820" s="17"/>
      <c r="BS820" s="17">
        <v>0.23974364043854399</v>
      </c>
      <c r="BT820" s="17">
        <v>0.25521670397193802</v>
      </c>
      <c r="BU820" s="17">
        <v>0.26964096924358899</v>
      </c>
      <c r="BV820" s="17">
        <v>0.29705303852634901</v>
      </c>
      <c r="BW820" s="17"/>
      <c r="BX820" s="17">
        <v>0.244862944410185</v>
      </c>
      <c r="BY820" s="17">
        <v>0.28758392010303802</v>
      </c>
      <c r="BZ820" s="17">
        <v>0.28229204589579499</v>
      </c>
      <c r="CA820" s="17"/>
      <c r="CB820" s="17">
        <v>0.25968532713381098</v>
      </c>
      <c r="CC820" s="17">
        <v>0.29333807964346498</v>
      </c>
      <c r="CD820" s="17">
        <v>0.34622908221312199</v>
      </c>
      <c r="CE820" s="17">
        <v>0.26834781968617399</v>
      </c>
      <c r="CF820" s="17">
        <v>0.22811910838951999</v>
      </c>
      <c r="CG820" s="17">
        <v>0.24349626963726501</v>
      </c>
      <c r="CH820" s="17"/>
      <c r="CI820" s="17">
        <v>0.30235961879603501</v>
      </c>
      <c r="CJ820" s="17">
        <v>0.224994234837186</v>
      </c>
      <c r="CK820" s="17">
        <v>0.40664878369526303</v>
      </c>
      <c r="CL820" s="17">
        <v>0.27241932844362599</v>
      </c>
    </row>
    <row r="821" spans="2:90" x14ac:dyDescent="0.35">
      <c r="B821" t="s">
        <v>276</v>
      </c>
      <c r="C821" s="17">
        <v>0.231590547256635</v>
      </c>
      <c r="D821" s="17">
        <v>0.24284441190171299</v>
      </c>
      <c r="E821" s="17">
        <v>0.22234184885668801</v>
      </c>
      <c r="F821" s="17"/>
      <c r="G821" s="17">
        <v>0.237282838702844</v>
      </c>
      <c r="H821" s="17">
        <v>0.22279626603758601</v>
      </c>
      <c r="I821" s="17">
        <v>0.21908181424200801</v>
      </c>
      <c r="J821" s="17">
        <v>0.21046463548768901</v>
      </c>
      <c r="K821" s="17">
        <v>0.22136003351066699</v>
      </c>
      <c r="L821" s="17">
        <v>0.19746960220319301</v>
      </c>
      <c r="M821" s="17">
        <v>0.267100667099751</v>
      </c>
      <c r="N821" s="17">
        <v>0.252066455502787</v>
      </c>
      <c r="O821" s="17">
        <v>0.25131563819727198</v>
      </c>
      <c r="P821" s="17"/>
      <c r="Q821" s="17">
        <v>0.22754225703935901</v>
      </c>
      <c r="R821" s="17">
        <v>0.293930706194858</v>
      </c>
      <c r="S821" s="17">
        <v>0.243994269752668</v>
      </c>
      <c r="T821" s="17">
        <v>0.230233913740965</v>
      </c>
      <c r="U821" s="17"/>
      <c r="V821" s="17">
        <v>0.215501540579667</v>
      </c>
      <c r="W821" s="17">
        <v>0.233376832274058</v>
      </c>
      <c r="X821" s="17">
        <v>0.19794925047474901</v>
      </c>
      <c r="Y821" s="17">
        <v>0.229111391582518</v>
      </c>
      <c r="Z821" s="17">
        <v>0.23360860092805499</v>
      </c>
      <c r="AA821" s="17">
        <v>0.28358673139540103</v>
      </c>
      <c r="AB821" s="17">
        <v>0.24835570472242099</v>
      </c>
      <c r="AC821" s="17">
        <v>0.223825173417281</v>
      </c>
      <c r="AD821" s="17">
        <v>0.22207754221141701</v>
      </c>
      <c r="AE821" s="17"/>
      <c r="AF821" s="17">
        <v>0.21008983163835501</v>
      </c>
      <c r="AG821" s="17">
        <v>0.23899564858821801</v>
      </c>
      <c r="AH821" s="17">
        <v>0.265084677869384</v>
      </c>
      <c r="AI821" s="17">
        <v>0.15501794271576</v>
      </c>
      <c r="AJ821" s="17">
        <v>0.24149239896883301</v>
      </c>
      <c r="AK821" s="17">
        <v>0.238204544898343</v>
      </c>
      <c r="AL821" s="17"/>
      <c r="AM821" s="17">
        <v>0.243331468932175</v>
      </c>
      <c r="AN821" s="17">
        <v>0.23707984331714499</v>
      </c>
      <c r="AO821" s="17">
        <v>0.243775660406054</v>
      </c>
      <c r="AP821" s="17">
        <v>0.249115386439134</v>
      </c>
      <c r="AQ821" s="17">
        <v>0.21702374343303099</v>
      </c>
      <c r="AR821" s="17">
        <v>0.28124547590379001</v>
      </c>
      <c r="AS821" s="17">
        <v>0.230224403610443</v>
      </c>
      <c r="AT821" s="17">
        <v>0.245395182762152</v>
      </c>
      <c r="AU821" s="17">
        <v>0.227822601826073</v>
      </c>
      <c r="AV821" s="17">
        <v>0.242252704008946</v>
      </c>
      <c r="AW821" s="17">
        <v>0.24078429144787</v>
      </c>
      <c r="AX821" s="17">
        <v>0.25346550279416202</v>
      </c>
      <c r="AY821" s="17">
        <v>0.25460713605869301</v>
      </c>
      <c r="AZ821" s="17">
        <v>0.269182822878825</v>
      </c>
      <c r="BA821" s="17">
        <v>0.17056234482410501</v>
      </c>
      <c r="BB821" s="17">
        <v>0.22038948227597599</v>
      </c>
      <c r="BC821" s="17"/>
      <c r="BD821" s="17">
        <v>0.21765204939871899</v>
      </c>
      <c r="BE821" s="17">
        <v>0.22925034659280699</v>
      </c>
      <c r="BF821" s="17">
        <v>0.237370945304228</v>
      </c>
      <c r="BG821" s="17"/>
      <c r="BH821" s="17">
        <v>0.221784601960162</v>
      </c>
      <c r="BI821" s="17">
        <v>0.28018973892384602</v>
      </c>
      <c r="BJ821" s="17">
        <v>0.23534755778498401</v>
      </c>
      <c r="BK821" s="17"/>
      <c r="BL821" s="17">
        <v>0.271967452804739</v>
      </c>
      <c r="BM821" s="17">
        <v>0.24952120153614801</v>
      </c>
      <c r="BN821" s="17">
        <v>0.25616068915467599</v>
      </c>
      <c r="BO821" s="17"/>
      <c r="BP821" s="17">
        <v>0.23377080857056001</v>
      </c>
      <c r="BQ821" s="17">
        <v>0.244137856145449</v>
      </c>
      <c r="BR821" s="17"/>
      <c r="BS821" s="17">
        <v>0.22093562892554999</v>
      </c>
      <c r="BT821" s="17">
        <v>0.230561222548022</v>
      </c>
      <c r="BU821" s="17">
        <v>0.26644888782533499</v>
      </c>
      <c r="BV821" s="17">
        <v>0.21822982835659399</v>
      </c>
      <c r="BW821" s="17"/>
      <c r="BX821" s="17">
        <v>0.239434205170104</v>
      </c>
      <c r="BY821" s="17">
        <v>0.23501057875523501</v>
      </c>
      <c r="BZ821" s="17">
        <v>0.230603325885261</v>
      </c>
      <c r="CA821" s="17"/>
      <c r="CB821" s="17">
        <v>0.184574079662298</v>
      </c>
      <c r="CC821" s="17">
        <v>0.197394370697375</v>
      </c>
      <c r="CD821" s="17">
        <v>0.21663761768248099</v>
      </c>
      <c r="CE821" s="17">
        <v>0.230465410674147</v>
      </c>
      <c r="CF821" s="17">
        <v>0.23739020755165699</v>
      </c>
      <c r="CG821" s="17">
        <v>0.34720619937767799</v>
      </c>
      <c r="CH821" s="17"/>
      <c r="CI821" s="17">
        <v>0.313955169278749</v>
      </c>
      <c r="CJ821" s="17">
        <v>0.17348620324414901</v>
      </c>
      <c r="CK821" s="17">
        <v>0.27910398635084799</v>
      </c>
      <c r="CL821" s="17">
        <v>0.23473443114516701</v>
      </c>
    </row>
    <row r="822" spans="2:90" x14ac:dyDescent="0.35">
      <c r="B822" t="s">
        <v>176</v>
      </c>
      <c r="C822" s="17">
        <v>0.13386551636087299</v>
      </c>
      <c r="D822" s="17">
        <v>0.12527448931732499</v>
      </c>
      <c r="E822" s="17">
        <v>0.14284315317628299</v>
      </c>
      <c r="F822" s="17"/>
      <c r="G822" s="17">
        <v>0.11996218555546601</v>
      </c>
      <c r="H822" s="17">
        <v>0.21034982808300201</v>
      </c>
      <c r="I822" s="17">
        <v>0.13821419804990101</v>
      </c>
      <c r="J822" s="17">
        <v>7.9018023715002703E-2</v>
      </c>
      <c r="K822" s="17">
        <v>0.15654691478219401</v>
      </c>
      <c r="L822" s="17">
        <v>8.4692291111183995E-2</v>
      </c>
      <c r="M822" s="17">
        <v>0.14831583820921601</v>
      </c>
      <c r="N822" s="17">
        <v>0.14759163363119901</v>
      </c>
      <c r="O822" s="17">
        <v>0.12169766327869699</v>
      </c>
      <c r="P822" s="17"/>
      <c r="Q822" s="17">
        <v>0.152423087694425</v>
      </c>
      <c r="R822" s="17">
        <v>0.13459537304327601</v>
      </c>
      <c r="S822" s="17">
        <v>0.159243683728402</v>
      </c>
      <c r="T822" s="17">
        <v>0.129519951689607</v>
      </c>
      <c r="U822" s="17"/>
      <c r="V822" s="17">
        <v>0.14505123969103101</v>
      </c>
      <c r="W822" s="17">
        <v>0.132299046699377</v>
      </c>
      <c r="X822" s="17">
        <v>0.11159260600158299</v>
      </c>
      <c r="Y822" s="17">
        <v>0.141164047710757</v>
      </c>
      <c r="Z822" s="17">
        <v>0.118848761757802</v>
      </c>
      <c r="AA822" s="17">
        <v>0.13659274377382299</v>
      </c>
      <c r="AB822" s="17">
        <v>0.11552076302501101</v>
      </c>
      <c r="AC822" s="17">
        <v>0.123107424625442</v>
      </c>
      <c r="AD822" s="17">
        <v>0.157526511545721</v>
      </c>
      <c r="AE822" s="17"/>
      <c r="AF822" s="17">
        <v>0.134462050151406</v>
      </c>
      <c r="AG822" s="17">
        <v>0.121699510391605</v>
      </c>
      <c r="AH822" s="17">
        <v>0.14170063414179199</v>
      </c>
      <c r="AI822" s="17">
        <v>0.179385869189612</v>
      </c>
      <c r="AJ822" s="17">
        <v>0.13068244148147001</v>
      </c>
      <c r="AK822" s="17">
        <v>0.133984349686712</v>
      </c>
      <c r="AL822" s="17"/>
      <c r="AM822" s="17">
        <v>8.9688998601872502E-2</v>
      </c>
      <c r="AN822" s="17">
        <v>0.15812984308637701</v>
      </c>
      <c r="AO822" s="17">
        <v>0.122369718903206</v>
      </c>
      <c r="AP822" s="17">
        <v>0.11461012100998801</v>
      </c>
      <c r="AQ822" s="17">
        <v>0.108613482576257</v>
      </c>
      <c r="AR822" s="17">
        <v>0.10229925559841101</v>
      </c>
      <c r="AS822" s="17">
        <v>0.117490994183685</v>
      </c>
      <c r="AT822" s="17">
        <v>0.15829500479783001</v>
      </c>
      <c r="AU822" s="17">
        <v>0.150272979898043</v>
      </c>
      <c r="AV822" s="17">
        <v>0.11716919178996101</v>
      </c>
      <c r="AW822" s="17">
        <v>0.10662516909472899</v>
      </c>
      <c r="AX822" s="17">
        <v>0.13502646992675299</v>
      </c>
      <c r="AY822" s="17">
        <v>0.17875225661493599</v>
      </c>
      <c r="AZ822" s="17">
        <v>0.149052266152052</v>
      </c>
      <c r="BA822" s="17">
        <v>0.18595013414749501</v>
      </c>
      <c r="BB822" s="17">
        <v>0.197509515777091</v>
      </c>
      <c r="BC822" s="17"/>
      <c r="BD822" s="17">
        <v>0.12265975484616901</v>
      </c>
      <c r="BE822" s="17">
        <v>0.14087829586883599</v>
      </c>
      <c r="BF822" s="17">
        <v>0.14059047243996001</v>
      </c>
      <c r="BG822" s="17"/>
      <c r="BH822" s="17">
        <v>0.13620510160340599</v>
      </c>
      <c r="BI822" s="17">
        <v>0.15217975425513799</v>
      </c>
      <c r="BJ822" s="17">
        <v>9.5590097634721399E-2</v>
      </c>
      <c r="BK822" s="17"/>
      <c r="BL822" s="17">
        <v>6.5781376241458703E-2</v>
      </c>
      <c r="BM822" s="17">
        <v>0.14279743575540299</v>
      </c>
      <c r="BN822" s="17">
        <v>0.14422175414779501</v>
      </c>
      <c r="BO822" s="17"/>
      <c r="BP822" s="17">
        <v>0.146111356830158</v>
      </c>
      <c r="BQ822" s="17">
        <v>0.13311683932496499</v>
      </c>
      <c r="BR822" s="17"/>
      <c r="BS822" s="17">
        <v>0.13580729242308101</v>
      </c>
      <c r="BT822" s="17">
        <v>0.14454651689262701</v>
      </c>
      <c r="BU822" s="17">
        <v>0.12503024892442399</v>
      </c>
      <c r="BV822" s="17">
        <v>0.138627904577383</v>
      </c>
      <c r="BW822" s="17"/>
      <c r="BX822" s="17">
        <v>0.118111107092914</v>
      </c>
      <c r="BY822" s="17">
        <v>0.137436681148458</v>
      </c>
      <c r="BZ822" s="17">
        <v>0.135206832601135</v>
      </c>
      <c r="CA822" s="17"/>
      <c r="CB822" s="17">
        <v>0.15334290859336699</v>
      </c>
      <c r="CC822" s="17">
        <v>0.185447560799124</v>
      </c>
      <c r="CD822" s="17">
        <v>0.103694230709026</v>
      </c>
      <c r="CE822" s="17">
        <v>0.12820517638690501</v>
      </c>
      <c r="CF822" s="17">
        <v>0.16602202360726601</v>
      </c>
      <c r="CG822" s="17">
        <v>7.3486927702014704E-2</v>
      </c>
      <c r="CH822" s="17"/>
      <c r="CI822" s="17">
        <v>0.128285251862337</v>
      </c>
      <c r="CJ822" s="17">
        <v>0.16090863321631799</v>
      </c>
      <c r="CK822" s="17">
        <v>6.2115645123206498E-2</v>
      </c>
      <c r="CL822" s="17">
        <v>0.138265438758083</v>
      </c>
    </row>
    <row r="823" spans="2:90" x14ac:dyDescent="0.35"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</row>
    <row r="824" spans="2:90" x14ac:dyDescent="0.35">
      <c r="B824" s="6" t="s">
        <v>462</v>
      </c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</row>
    <row r="825" spans="2:90" x14ac:dyDescent="0.35">
      <c r="B825" s="24" t="s">
        <v>130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</row>
    <row r="826" spans="2:90" x14ac:dyDescent="0.35">
      <c r="B826" t="s">
        <v>458</v>
      </c>
      <c r="C826" s="17">
        <v>0.22023231461529</v>
      </c>
      <c r="D826" s="17">
        <v>0.216368476100151</v>
      </c>
      <c r="E826" s="17">
        <v>0.227497944007336</v>
      </c>
      <c r="F826" s="17"/>
      <c r="G826" s="17">
        <v>0.2463161914741</v>
      </c>
      <c r="H826" s="17">
        <v>0.22610777378674901</v>
      </c>
      <c r="I826" s="17">
        <v>0.24914119054658801</v>
      </c>
      <c r="J826" s="17">
        <v>0.15953635478852199</v>
      </c>
      <c r="K826" s="17">
        <v>0.25702291150719397</v>
      </c>
      <c r="L826" s="17">
        <v>0.225746855708086</v>
      </c>
      <c r="M826" s="17">
        <v>0.22692028595046501</v>
      </c>
      <c r="N826" s="17">
        <v>0.21568744095631301</v>
      </c>
      <c r="O826" s="17">
        <v>0.18076361438024099</v>
      </c>
      <c r="P826" s="17"/>
      <c r="Q826" s="17">
        <v>0.25295970855002298</v>
      </c>
      <c r="R826" s="17">
        <v>0.28949017757559098</v>
      </c>
      <c r="S826" s="17">
        <v>0.22997735093465399</v>
      </c>
      <c r="T826" s="17">
        <v>0.21119156815090001</v>
      </c>
      <c r="U826" s="17"/>
      <c r="V826" s="17">
        <v>0.23401631536763501</v>
      </c>
      <c r="W826" s="17">
        <v>0.21205887956203701</v>
      </c>
      <c r="X826" s="17">
        <v>0.23205383273022701</v>
      </c>
      <c r="Y826" s="17">
        <v>0.20420465145817701</v>
      </c>
      <c r="Z826" s="17">
        <v>0.19851308983850899</v>
      </c>
      <c r="AA826" s="17">
        <v>0.20195124315507601</v>
      </c>
      <c r="AB826" s="17">
        <v>0.22947996651925601</v>
      </c>
      <c r="AC826" s="17">
        <v>0.240945299910933</v>
      </c>
      <c r="AD826" s="17">
        <v>0.23240997471934399</v>
      </c>
      <c r="AE826" s="17"/>
      <c r="AF826" s="17">
        <v>0.25153350581168599</v>
      </c>
      <c r="AG826" s="17">
        <v>0.24034862119828401</v>
      </c>
      <c r="AH826" s="17">
        <v>0.18329530826917101</v>
      </c>
      <c r="AI826" s="17">
        <v>0.26562657653862698</v>
      </c>
      <c r="AJ826" s="17">
        <v>0.17265050372412399</v>
      </c>
      <c r="AK826" s="17">
        <v>0.221000819531949</v>
      </c>
      <c r="AL826" s="17"/>
      <c r="AM826" s="17">
        <v>0.223532313128329</v>
      </c>
      <c r="AN826" s="17">
        <v>0.22360641563068101</v>
      </c>
      <c r="AO826" s="17">
        <v>0.30625201656730699</v>
      </c>
      <c r="AP826" s="17">
        <v>0.20275548728644899</v>
      </c>
      <c r="AQ826" s="17">
        <v>0.19160648895483301</v>
      </c>
      <c r="AR826" s="17">
        <v>0.174604055639419</v>
      </c>
      <c r="AS826" s="17">
        <v>0.22497410477608701</v>
      </c>
      <c r="AT826" s="17">
        <v>0.21950641572287399</v>
      </c>
      <c r="AU826" s="17">
        <v>0.23916965335528001</v>
      </c>
      <c r="AV826" s="17">
        <v>0.28218040628068602</v>
      </c>
      <c r="AW826" s="17">
        <v>0.23466484665968601</v>
      </c>
      <c r="AX826" s="17">
        <v>0.16263696209054301</v>
      </c>
      <c r="AY826" s="17">
        <v>0.20051469712064701</v>
      </c>
      <c r="AZ826" s="17">
        <v>0.25090915080424198</v>
      </c>
      <c r="BA826" s="17">
        <v>0.351634811231684</v>
      </c>
      <c r="BB826" s="17">
        <v>0.18396590214332001</v>
      </c>
      <c r="BC826" s="17"/>
      <c r="BD826" s="17">
        <v>0.194440003846027</v>
      </c>
      <c r="BE826" s="17">
        <v>0.227507486350288</v>
      </c>
      <c r="BF826" s="17">
        <v>0.23176508725106901</v>
      </c>
      <c r="BG826" s="17"/>
      <c r="BH826" s="17">
        <v>0.223673359649572</v>
      </c>
      <c r="BI826" s="17">
        <v>0.26303105827386097</v>
      </c>
      <c r="BJ826" s="17">
        <v>0.159729570055089</v>
      </c>
      <c r="BK826" s="17"/>
      <c r="BL826" s="17">
        <v>0.130001331844599</v>
      </c>
      <c r="BM826" s="17">
        <v>0.238115185424954</v>
      </c>
      <c r="BN826" s="17">
        <v>0.236122613393248</v>
      </c>
      <c r="BO826" s="17"/>
      <c r="BP826" s="17">
        <v>0.212768739101976</v>
      </c>
      <c r="BQ826" s="17">
        <v>0.233837821012601</v>
      </c>
      <c r="BR826" s="17"/>
      <c r="BS826" s="17">
        <v>0.33620837803671599</v>
      </c>
      <c r="BT826" s="17">
        <v>0.240312449876529</v>
      </c>
      <c r="BU826" s="17">
        <v>0.17029795264304801</v>
      </c>
      <c r="BV826" s="17">
        <v>0.210823880633557</v>
      </c>
      <c r="BW826" s="17"/>
      <c r="BX826" s="17">
        <v>0.22350898130171101</v>
      </c>
      <c r="BY826" s="17">
        <v>0.28814434603693601</v>
      </c>
      <c r="BZ826" s="17">
        <v>0.21573448369172299</v>
      </c>
      <c r="CA826" s="17"/>
      <c r="CB826" s="17">
        <v>0.30750663985094601</v>
      </c>
      <c r="CC826" s="17">
        <v>0.31397306771948702</v>
      </c>
      <c r="CD826" s="17">
        <v>0.121112898472978</v>
      </c>
      <c r="CE826" s="17">
        <v>0.16369575098143099</v>
      </c>
      <c r="CF826" s="17">
        <v>0.35815211640240602</v>
      </c>
      <c r="CG826" s="17">
        <v>9.7781085444442001E-2</v>
      </c>
      <c r="CH826" s="17"/>
      <c r="CI826" s="17">
        <v>0.16393893089249101</v>
      </c>
      <c r="CJ826" s="17">
        <v>0.31523900942581701</v>
      </c>
      <c r="CK826" s="17">
        <v>6.1203516246489703E-2</v>
      </c>
      <c r="CL826" s="17">
        <v>0.219156856083837</v>
      </c>
    </row>
    <row r="827" spans="2:90" x14ac:dyDescent="0.35">
      <c r="B827" t="s">
        <v>180</v>
      </c>
      <c r="C827" s="17">
        <v>0.15876805480237</v>
      </c>
      <c r="D827" s="17">
        <v>0.139663891379849</v>
      </c>
      <c r="E827" s="17">
        <v>0.17694902680240601</v>
      </c>
      <c r="F827" s="17"/>
      <c r="G827" s="17">
        <v>0.14299726041013699</v>
      </c>
      <c r="H827" s="17">
        <v>0.16886279348486699</v>
      </c>
      <c r="I827" s="17">
        <v>0.159327932942634</v>
      </c>
      <c r="J827" s="17">
        <v>0.18481558412653101</v>
      </c>
      <c r="K827" s="17">
        <v>0.15208470879140301</v>
      </c>
      <c r="L827" s="17">
        <v>0.17395073277613701</v>
      </c>
      <c r="M827" s="17">
        <v>0.15206228272509101</v>
      </c>
      <c r="N827" s="17">
        <v>0.13341488948552099</v>
      </c>
      <c r="O827" s="17">
        <v>0.163002892204267</v>
      </c>
      <c r="P827" s="17"/>
      <c r="Q827" s="17">
        <v>0.16046791086829201</v>
      </c>
      <c r="R827" s="17">
        <v>0.203638033172238</v>
      </c>
      <c r="S827" s="17">
        <v>0.19542711082938</v>
      </c>
      <c r="T827" s="17">
        <v>0.15771450619136901</v>
      </c>
      <c r="U827" s="17"/>
      <c r="V827" s="17">
        <v>0.17998911835553599</v>
      </c>
      <c r="W827" s="17">
        <v>0.15984436752259401</v>
      </c>
      <c r="X827" s="17">
        <v>0.146537714039147</v>
      </c>
      <c r="Y827" s="17">
        <v>0.14952248080363001</v>
      </c>
      <c r="Z827" s="17">
        <v>0.13840601324508001</v>
      </c>
      <c r="AA827" s="17">
        <v>0.18729716892484499</v>
      </c>
      <c r="AB827" s="17">
        <v>0.148801093777161</v>
      </c>
      <c r="AC827" s="17">
        <v>0.123003176723445</v>
      </c>
      <c r="AD827" s="17">
        <v>0.15700486927922799</v>
      </c>
      <c r="AE827" s="17"/>
      <c r="AF827" s="17">
        <v>0.13908271958304899</v>
      </c>
      <c r="AG827" s="17">
        <v>0.15833338575049499</v>
      </c>
      <c r="AH827" s="17">
        <v>0.11154200653051199</v>
      </c>
      <c r="AI827" s="17">
        <v>0.15293647757950901</v>
      </c>
      <c r="AJ827" s="17">
        <v>0.182882429903096</v>
      </c>
      <c r="AK827" s="17">
        <v>0.17095899098873099</v>
      </c>
      <c r="AL827" s="17"/>
      <c r="AM827" s="17">
        <v>0.108772093760946</v>
      </c>
      <c r="AN827" s="17">
        <v>0.12933676363899199</v>
      </c>
      <c r="AO827" s="17">
        <v>0.10805668214748999</v>
      </c>
      <c r="AP827" s="17">
        <v>0.157753197272574</v>
      </c>
      <c r="AQ827" s="17">
        <v>0.198785721775496</v>
      </c>
      <c r="AR827" s="17">
        <v>0.16850065737637601</v>
      </c>
      <c r="AS827" s="17">
        <v>0.14334835593374001</v>
      </c>
      <c r="AT827" s="17">
        <v>0.14518424221626999</v>
      </c>
      <c r="AU827" s="17">
        <v>0.19212241064572699</v>
      </c>
      <c r="AV827" s="17">
        <v>0.13075739800172401</v>
      </c>
      <c r="AW827" s="17">
        <v>0.13879762141436799</v>
      </c>
      <c r="AX827" s="17">
        <v>0.152955255662137</v>
      </c>
      <c r="AY827" s="17">
        <v>0.237433089990952</v>
      </c>
      <c r="AZ827" s="17">
        <v>0.14568853377482599</v>
      </c>
      <c r="BA827" s="17">
        <v>0.18959466792542501</v>
      </c>
      <c r="BB827" s="17">
        <v>0.24128728824210099</v>
      </c>
      <c r="BC827" s="17"/>
      <c r="BD827" s="17">
        <v>0.19082748085416801</v>
      </c>
      <c r="BE827" s="17">
        <v>0.14210916241897001</v>
      </c>
      <c r="BF827" s="17">
        <v>0.146335621382012</v>
      </c>
      <c r="BG827" s="17"/>
      <c r="BH827" s="17">
        <v>0.16906669576698199</v>
      </c>
      <c r="BI827" s="17">
        <v>0.15012821881769201</v>
      </c>
      <c r="BJ827" s="17">
        <v>0.17386470051815101</v>
      </c>
      <c r="BK827" s="17"/>
      <c r="BL827" s="17">
        <v>0.13659255576436199</v>
      </c>
      <c r="BM827" s="17">
        <v>0.20012203338770901</v>
      </c>
      <c r="BN827" s="17">
        <v>0.20311880350047201</v>
      </c>
      <c r="BO827" s="17"/>
      <c r="BP827" s="17">
        <v>0.172592891228806</v>
      </c>
      <c r="BQ827" s="17">
        <v>0.141835666652915</v>
      </c>
      <c r="BR827" s="17"/>
      <c r="BS827" s="17">
        <v>0.20319801636788801</v>
      </c>
      <c r="BT827" s="17">
        <v>0.18451107499349501</v>
      </c>
      <c r="BU827" s="17">
        <v>0.17195634551212599</v>
      </c>
      <c r="BV827" s="17">
        <v>0.124943186726702</v>
      </c>
      <c r="BW827" s="17"/>
      <c r="BX827" s="17">
        <v>0.186047219659628</v>
      </c>
      <c r="BY827" s="17">
        <v>0.11287909783649901</v>
      </c>
      <c r="BZ827" s="17">
        <v>0.15888544062003199</v>
      </c>
      <c r="CA827" s="17"/>
      <c r="CB827" s="17">
        <v>0.199436083847397</v>
      </c>
      <c r="CC827" s="17">
        <v>0.185147378429216</v>
      </c>
      <c r="CD827" s="17">
        <v>0.11777781900409</v>
      </c>
      <c r="CE827" s="17">
        <v>0.12579957400592701</v>
      </c>
      <c r="CF827" s="17">
        <v>0.204592185907295</v>
      </c>
      <c r="CG827" s="17">
        <v>0.137097657787945</v>
      </c>
      <c r="CH827" s="17"/>
      <c r="CI827" s="17">
        <v>0.15263592996733499</v>
      </c>
      <c r="CJ827" s="17">
        <v>0.16603009167820501</v>
      </c>
      <c r="CK827" s="17">
        <v>9.2481843129639904E-2</v>
      </c>
      <c r="CL827" s="17">
        <v>0.17350408326620101</v>
      </c>
    </row>
    <row r="828" spans="2:90" x14ac:dyDescent="0.35">
      <c r="B828" t="s">
        <v>179</v>
      </c>
      <c r="C828" s="17">
        <v>0.203568554177227</v>
      </c>
      <c r="D828" s="17">
        <v>0.19953348178591701</v>
      </c>
      <c r="E828" s="17">
        <v>0.20601142784162299</v>
      </c>
      <c r="F828" s="17"/>
      <c r="G828" s="17">
        <v>0.21330266598723599</v>
      </c>
      <c r="H828" s="17">
        <v>0.219748622301845</v>
      </c>
      <c r="I828" s="17">
        <v>0.192669621812531</v>
      </c>
      <c r="J828" s="17">
        <v>0.18283810667462999</v>
      </c>
      <c r="K828" s="17">
        <v>0.18684508628152299</v>
      </c>
      <c r="L828" s="17">
        <v>0.21781194308011401</v>
      </c>
      <c r="M828" s="17">
        <v>0.17598810489969899</v>
      </c>
      <c r="N828" s="17">
        <v>0.216039794732</v>
      </c>
      <c r="O828" s="17">
        <v>0.22425980004726701</v>
      </c>
      <c r="P828" s="17"/>
      <c r="Q828" s="17">
        <v>0.20019124435768301</v>
      </c>
      <c r="R828" s="17">
        <v>0.19982147679704701</v>
      </c>
      <c r="S828" s="17">
        <v>0.175252691696963</v>
      </c>
      <c r="T828" s="17">
        <v>0.20464489129261901</v>
      </c>
      <c r="U828" s="17"/>
      <c r="V828" s="17">
        <v>0.16631488123355201</v>
      </c>
      <c r="W828" s="17">
        <v>0.209085897603702</v>
      </c>
      <c r="X828" s="17">
        <v>0.21402072797569599</v>
      </c>
      <c r="Y828" s="17">
        <v>0.25746032847643302</v>
      </c>
      <c r="Z828" s="17">
        <v>0.21803522035144801</v>
      </c>
      <c r="AA828" s="17">
        <v>0.20283748606554</v>
      </c>
      <c r="AB828" s="17">
        <v>0.218404095627282</v>
      </c>
      <c r="AC828" s="17">
        <v>0.21595147347261101</v>
      </c>
      <c r="AD828" s="17">
        <v>0.16955120016471301</v>
      </c>
      <c r="AE828" s="17"/>
      <c r="AF828" s="17">
        <v>0.19407664851174</v>
      </c>
      <c r="AG828" s="17">
        <v>0.21553685370128101</v>
      </c>
      <c r="AH828" s="17">
        <v>0.21920056824916001</v>
      </c>
      <c r="AI828" s="17">
        <v>0.16031431423903</v>
      </c>
      <c r="AJ828" s="17">
        <v>0.183886131048832</v>
      </c>
      <c r="AK828" s="17">
        <v>0.21780114006021101</v>
      </c>
      <c r="AL828" s="17"/>
      <c r="AM828" s="17">
        <v>0.20094222243535001</v>
      </c>
      <c r="AN828" s="17">
        <v>0.18256847929411399</v>
      </c>
      <c r="AO828" s="17">
        <v>0.21830201304493799</v>
      </c>
      <c r="AP828" s="17">
        <v>0.240524295350805</v>
      </c>
      <c r="AQ828" s="17">
        <v>0.18077294826541401</v>
      </c>
      <c r="AR828" s="17">
        <v>0.20405869877702501</v>
      </c>
      <c r="AS828" s="17">
        <v>0.18597498129571499</v>
      </c>
      <c r="AT828" s="17">
        <v>0.242177737215579</v>
      </c>
      <c r="AU828" s="17">
        <v>0.192490722092895</v>
      </c>
      <c r="AV828" s="17">
        <v>0.31287816929373202</v>
      </c>
      <c r="AW828" s="17">
        <v>0.176906682555318</v>
      </c>
      <c r="AX828" s="17">
        <v>0.194348338166275</v>
      </c>
      <c r="AY828" s="17">
        <v>0.194308241497166</v>
      </c>
      <c r="AZ828" s="17">
        <v>0.16661187696053201</v>
      </c>
      <c r="BA828" s="17">
        <v>6.5144340335685405E-2</v>
      </c>
      <c r="BB828" s="17">
        <v>0.20221633850676801</v>
      </c>
      <c r="BC828" s="17"/>
      <c r="BD828" s="17">
        <v>0.21391743264221899</v>
      </c>
      <c r="BE828" s="17">
        <v>0.20497030231966901</v>
      </c>
      <c r="BF828" s="17">
        <v>0.200613218719323</v>
      </c>
      <c r="BG828" s="17"/>
      <c r="BH828" s="17">
        <v>0.19710720379994501</v>
      </c>
      <c r="BI828" s="17">
        <v>0.20008809552246501</v>
      </c>
      <c r="BJ828" s="17">
        <v>0.26654068808738901</v>
      </c>
      <c r="BK828" s="17"/>
      <c r="BL828" s="17">
        <v>0.30448168967519501</v>
      </c>
      <c r="BM828" s="17">
        <v>0.219620555983813</v>
      </c>
      <c r="BN828" s="17">
        <v>0.16409460742761101</v>
      </c>
      <c r="BO828" s="17"/>
      <c r="BP828" s="17">
        <v>0.19568020447659701</v>
      </c>
      <c r="BQ828" s="17">
        <v>0.20292583551417201</v>
      </c>
      <c r="BR828" s="17"/>
      <c r="BS828" s="17">
        <v>0.159978456689992</v>
      </c>
      <c r="BT828" s="17">
        <v>0.211364805922757</v>
      </c>
      <c r="BU828" s="17">
        <v>0.230365713616005</v>
      </c>
      <c r="BV828" s="17">
        <v>0.20527927300783699</v>
      </c>
      <c r="BW828" s="17"/>
      <c r="BX828" s="17">
        <v>0.206642559361191</v>
      </c>
      <c r="BY828" s="17">
        <v>0.23295543668037899</v>
      </c>
      <c r="BZ828" s="17">
        <v>0.20145818360706499</v>
      </c>
      <c r="CA828" s="17"/>
      <c r="CB828" s="17">
        <v>0.21771992105496801</v>
      </c>
      <c r="CC828" s="17">
        <v>0.18211000722331899</v>
      </c>
      <c r="CD828" s="17">
        <v>0.20018842019085101</v>
      </c>
      <c r="CE828" s="17">
        <v>0.21972513231035501</v>
      </c>
      <c r="CF828" s="17">
        <v>0.18753184161136499</v>
      </c>
      <c r="CG828" s="17">
        <v>0.21201969535487</v>
      </c>
      <c r="CH828" s="17"/>
      <c r="CI828" s="17">
        <v>0.191273890693575</v>
      </c>
      <c r="CJ828" s="17">
        <v>0.17600482193915201</v>
      </c>
      <c r="CK828" s="17">
        <v>0.20221738442946299</v>
      </c>
      <c r="CL828" s="17">
        <v>0.22294313056988699</v>
      </c>
    </row>
    <row r="829" spans="2:90" x14ac:dyDescent="0.35">
      <c r="B829" t="s">
        <v>459</v>
      </c>
      <c r="C829" s="17">
        <v>0.26283702390869801</v>
      </c>
      <c r="D829" s="17">
        <v>0.25994986778456902</v>
      </c>
      <c r="E829" s="17">
        <v>0.26592911114153001</v>
      </c>
      <c r="F829" s="17"/>
      <c r="G829" s="17">
        <v>0.26914396665340301</v>
      </c>
      <c r="H829" s="17">
        <v>0.227398504778381</v>
      </c>
      <c r="I829" s="17">
        <v>0.21279807456868199</v>
      </c>
      <c r="J829" s="17">
        <v>0.30218161520025999</v>
      </c>
      <c r="K829" s="17">
        <v>0.26489713673773302</v>
      </c>
      <c r="L829" s="17">
        <v>0.249659951446706</v>
      </c>
      <c r="M829" s="17">
        <v>0.29633977327750899</v>
      </c>
      <c r="N829" s="17">
        <v>0.26991602823517202</v>
      </c>
      <c r="O829" s="17">
        <v>0.26888195102501899</v>
      </c>
      <c r="P829" s="17"/>
      <c r="Q829" s="17">
        <v>0.237310648663038</v>
      </c>
      <c r="R829" s="17">
        <v>0.19090074670493801</v>
      </c>
      <c r="S829" s="17">
        <v>0.222874069591388</v>
      </c>
      <c r="T829" s="17">
        <v>0.26967714861867298</v>
      </c>
      <c r="U829" s="17"/>
      <c r="V829" s="17">
        <v>0.28119164100298699</v>
      </c>
      <c r="W829" s="17">
        <v>0.25382618131545198</v>
      </c>
      <c r="X829" s="17">
        <v>0.26307328471490199</v>
      </c>
      <c r="Y829" s="17">
        <v>0.232098236113395</v>
      </c>
      <c r="Z829" s="17">
        <v>0.26800763464474903</v>
      </c>
      <c r="AA829" s="17">
        <v>0.22519831437906199</v>
      </c>
      <c r="AB829" s="17">
        <v>0.289700704211871</v>
      </c>
      <c r="AC829" s="17">
        <v>0.26926855476594203</v>
      </c>
      <c r="AD829" s="17">
        <v>0.279112175740243</v>
      </c>
      <c r="AE829" s="17"/>
      <c r="AF829" s="17">
        <v>0.263479267912821</v>
      </c>
      <c r="AG829" s="17">
        <v>0.24357767669296701</v>
      </c>
      <c r="AH829" s="17">
        <v>0.31655528688677598</v>
      </c>
      <c r="AI829" s="17">
        <v>0.25699842461330602</v>
      </c>
      <c r="AJ829" s="17">
        <v>0.28076157850538802</v>
      </c>
      <c r="AK829" s="17">
        <v>0.247478794424216</v>
      </c>
      <c r="AL829" s="17"/>
      <c r="AM829" s="17">
        <v>0.277202055582141</v>
      </c>
      <c r="AN829" s="17">
        <v>0.22899466723555101</v>
      </c>
      <c r="AO829" s="17">
        <v>0.212500335333068</v>
      </c>
      <c r="AP829" s="17">
        <v>0.23429546296274001</v>
      </c>
      <c r="AQ829" s="17">
        <v>0.280682193964087</v>
      </c>
      <c r="AR829" s="17">
        <v>0.32824616327179201</v>
      </c>
      <c r="AS829" s="17">
        <v>0.28416158189021701</v>
      </c>
      <c r="AT829" s="17">
        <v>0.25410894821331498</v>
      </c>
      <c r="AU829" s="17">
        <v>0.23586285848634</v>
      </c>
      <c r="AV829" s="17">
        <v>0.15725433132726799</v>
      </c>
      <c r="AW829" s="17">
        <v>0.24396993174815801</v>
      </c>
      <c r="AX829" s="17">
        <v>0.29914858421296803</v>
      </c>
      <c r="AY829" s="17">
        <v>0.257341075408824</v>
      </c>
      <c r="AZ829" s="17">
        <v>0.213606248416537</v>
      </c>
      <c r="BA829" s="17">
        <v>0.191311516687307</v>
      </c>
      <c r="BB829" s="17">
        <v>0.26245252478761399</v>
      </c>
      <c r="BC829" s="17"/>
      <c r="BD829" s="17">
        <v>0.25674433309101802</v>
      </c>
      <c r="BE829" s="17">
        <v>0.268602245451736</v>
      </c>
      <c r="BF829" s="17">
        <v>0.26406671364200301</v>
      </c>
      <c r="BG829" s="17"/>
      <c r="BH829" s="17">
        <v>0.26462655213033198</v>
      </c>
      <c r="BI829" s="17">
        <v>0.245938522504077</v>
      </c>
      <c r="BJ829" s="17">
        <v>0.23655874079528599</v>
      </c>
      <c r="BK829" s="17"/>
      <c r="BL829" s="17">
        <v>0.31161478646410301</v>
      </c>
      <c r="BM829" s="17">
        <v>0.24863811389322801</v>
      </c>
      <c r="BN829" s="17">
        <v>0.24162920670759799</v>
      </c>
      <c r="BO829" s="17"/>
      <c r="BP829" s="17">
        <v>0.256307111211792</v>
      </c>
      <c r="BQ829" s="17">
        <v>0.26574735269251099</v>
      </c>
      <c r="BR829" s="17"/>
      <c r="BS829" s="17">
        <v>0.226854894330384</v>
      </c>
      <c r="BT829" s="17">
        <v>0.222924025555095</v>
      </c>
      <c r="BU829" s="17">
        <v>0.28386983340432698</v>
      </c>
      <c r="BV829" s="17">
        <v>0.27440540229660898</v>
      </c>
      <c r="BW829" s="17"/>
      <c r="BX829" s="17">
        <v>0.29228874395875398</v>
      </c>
      <c r="BY829" s="17">
        <v>0.22113940781797001</v>
      </c>
      <c r="BZ829" s="17">
        <v>0.26248161870556702</v>
      </c>
      <c r="CA829" s="17"/>
      <c r="CB829" s="17">
        <v>0.21417716616542201</v>
      </c>
      <c r="CC829" s="17">
        <v>0.22500090010364801</v>
      </c>
      <c r="CD829" s="17">
        <v>0.34516168388136298</v>
      </c>
      <c r="CE829" s="17">
        <v>0.30720428629688101</v>
      </c>
      <c r="CF829" s="17">
        <v>0.170580351177887</v>
      </c>
      <c r="CG829" s="17">
        <v>0.27292193480092503</v>
      </c>
      <c r="CH829" s="17"/>
      <c r="CI829" s="17">
        <v>0.251771561977985</v>
      </c>
      <c r="CJ829" s="17">
        <v>0.224802655586123</v>
      </c>
      <c r="CK829" s="17">
        <v>0.40320131746531801</v>
      </c>
      <c r="CL829" s="17">
        <v>0.25039101492152699</v>
      </c>
    </row>
    <row r="830" spans="2:90" x14ac:dyDescent="0.35">
      <c r="B830" t="s">
        <v>177</v>
      </c>
      <c r="C830" s="17">
        <v>6.4008669909509305E-2</v>
      </c>
      <c r="D830" s="17">
        <v>7.1569099460677799E-2</v>
      </c>
      <c r="E830" s="17">
        <v>5.4942357389313197E-2</v>
      </c>
      <c r="F830" s="17"/>
      <c r="G830" s="17">
        <v>4.8746084184961701E-2</v>
      </c>
      <c r="H830" s="17">
        <v>5.3566589545224398E-2</v>
      </c>
      <c r="I830" s="17">
        <v>8.5151747607371597E-2</v>
      </c>
      <c r="J830" s="17">
        <v>7.4391135199830594E-2</v>
      </c>
      <c r="K830" s="17">
        <v>6.8247086664489406E-2</v>
      </c>
      <c r="L830" s="17">
        <v>4.3041883053415303E-2</v>
      </c>
      <c r="M830" s="17">
        <v>6.6387333875719004E-2</v>
      </c>
      <c r="N830" s="17">
        <v>7.2689682651103205E-2</v>
      </c>
      <c r="O830" s="17">
        <v>6.4306002002358004E-2</v>
      </c>
      <c r="P830" s="17"/>
      <c r="Q830" s="17">
        <v>7.6588747669176699E-2</v>
      </c>
      <c r="R830" s="17">
        <v>5.2357292356652603E-2</v>
      </c>
      <c r="S830" s="17">
        <v>7.4569070947228699E-2</v>
      </c>
      <c r="T830" s="17">
        <v>6.3780566409342501E-2</v>
      </c>
      <c r="U830" s="17"/>
      <c r="V830" s="17">
        <v>6.2860682844942894E-2</v>
      </c>
      <c r="W830" s="17">
        <v>6.6979805126815103E-2</v>
      </c>
      <c r="X830" s="17">
        <v>6.7905899122476798E-2</v>
      </c>
      <c r="Y830" s="17">
        <v>7.8066599932345104E-2</v>
      </c>
      <c r="Z830" s="17">
        <v>6.3200740592343096E-2</v>
      </c>
      <c r="AA830" s="17">
        <v>7.0701131924637006E-2</v>
      </c>
      <c r="AB830" s="17">
        <v>3.6774377514016701E-2</v>
      </c>
      <c r="AC830" s="17">
        <v>2.5357603232201199E-2</v>
      </c>
      <c r="AD830" s="17">
        <v>7.6018966118122103E-2</v>
      </c>
      <c r="AE830" s="17"/>
      <c r="AF830" s="17">
        <v>5.9556334402902401E-2</v>
      </c>
      <c r="AG830" s="17">
        <v>5.4538116965287299E-2</v>
      </c>
      <c r="AH830" s="17">
        <v>7.8105924303836102E-2</v>
      </c>
      <c r="AI830" s="17">
        <v>4.93904934233809E-2</v>
      </c>
      <c r="AJ830" s="17">
        <v>8.9521948977809004E-2</v>
      </c>
      <c r="AK830" s="17">
        <v>5.4918135217605697E-2</v>
      </c>
      <c r="AL830" s="17"/>
      <c r="AM830" s="17">
        <v>2.40918063681692E-2</v>
      </c>
      <c r="AN830" s="17">
        <v>0.110313063227666</v>
      </c>
      <c r="AO830" s="17">
        <v>8.2020140549668497E-2</v>
      </c>
      <c r="AP830" s="17">
        <v>5.4097197430521798E-2</v>
      </c>
      <c r="AQ830" s="17">
        <v>5.4486326811893603E-2</v>
      </c>
      <c r="AR830" s="17">
        <v>4.6681536906500898E-2</v>
      </c>
      <c r="AS830" s="17">
        <v>6.8163024659550195E-2</v>
      </c>
      <c r="AT830" s="17">
        <v>7.1598641666660703E-2</v>
      </c>
      <c r="AU830" s="17">
        <v>7.3095606902804103E-2</v>
      </c>
      <c r="AV830" s="17">
        <v>6.2004872096138003E-2</v>
      </c>
      <c r="AW830" s="17">
        <v>8.0298732119159E-2</v>
      </c>
      <c r="AX830" s="17">
        <v>0.104240468765098</v>
      </c>
      <c r="AY830" s="17">
        <v>6.2934353474387097E-2</v>
      </c>
      <c r="AZ830" s="17">
        <v>7.6033127158728397E-2</v>
      </c>
      <c r="BA830" s="17">
        <v>4.3063367064603203E-2</v>
      </c>
      <c r="BB830" s="17">
        <v>4.8906584003051902E-2</v>
      </c>
      <c r="BC830" s="17"/>
      <c r="BD830" s="17">
        <v>7.0849326231758797E-2</v>
      </c>
      <c r="BE830" s="17">
        <v>5.27613532283756E-2</v>
      </c>
      <c r="BF830" s="17">
        <v>6.4976841212215905E-2</v>
      </c>
      <c r="BG830" s="17"/>
      <c r="BH830" s="17">
        <v>5.9021481421045803E-2</v>
      </c>
      <c r="BI830" s="17">
        <v>7.0896953403435894E-2</v>
      </c>
      <c r="BJ830" s="17">
        <v>7.6137565191986306E-2</v>
      </c>
      <c r="BK830" s="17"/>
      <c r="BL830" s="17">
        <v>7.8465285883918198E-2</v>
      </c>
      <c r="BM830" s="17">
        <v>4.7158505629250301E-2</v>
      </c>
      <c r="BN830" s="17">
        <v>7.3950298335931003E-2</v>
      </c>
      <c r="BO830" s="17"/>
      <c r="BP830" s="17">
        <v>5.5955030630725697E-2</v>
      </c>
      <c r="BQ830" s="17">
        <v>6.47206901071955E-2</v>
      </c>
      <c r="BR830" s="17"/>
      <c r="BS830" s="17">
        <v>3.7751226502926297E-2</v>
      </c>
      <c r="BT830" s="17">
        <v>5.6489799600068398E-2</v>
      </c>
      <c r="BU830" s="17">
        <v>7.1852154251019998E-2</v>
      </c>
      <c r="BV830" s="17">
        <v>6.9297494792227493E-2</v>
      </c>
      <c r="BW830" s="17"/>
      <c r="BX830" s="17">
        <v>4.1254268417326101E-2</v>
      </c>
      <c r="BY830" s="17">
        <v>2.8798312387905398E-2</v>
      </c>
      <c r="BZ830" s="17">
        <v>6.8426601999089398E-2</v>
      </c>
      <c r="CA830" s="17"/>
      <c r="CB830" s="17">
        <v>2.7095194592034098E-2</v>
      </c>
      <c r="CC830" s="17">
        <v>3.2391113066151701E-2</v>
      </c>
      <c r="CD830" s="17">
        <v>8.5707039053653594E-2</v>
      </c>
      <c r="CE830" s="17">
        <v>8.8351224770698303E-2</v>
      </c>
      <c r="CF830" s="17">
        <v>3.0499618178264298E-2</v>
      </c>
      <c r="CG830" s="17">
        <v>0.1149494807932</v>
      </c>
      <c r="CH830" s="17"/>
      <c r="CI830" s="17">
        <v>9.1145638688474598E-2</v>
      </c>
      <c r="CJ830" s="17">
        <v>3.6938511726741903E-2</v>
      </c>
      <c r="CK830" s="17">
        <v>0.11554386178911399</v>
      </c>
      <c r="CL830" s="17">
        <v>6.0168965213617198E-2</v>
      </c>
    </row>
    <row r="831" spans="2:90" x14ac:dyDescent="0.35">
      <c r="B831" t="s">
        <v>176</v>
      </c>
      <c r="C831" s="17">
        <v>3.5553189675975101E-2</v>
      </c>
      <c r="D831" s="17">
        <v>4.5850790437829803E-2</v>
      </c>
      <c r="E831" s="17">
        <v>2.5923281126230002E-2</v>
      </c>
      <c r="F831" s="17"/>
      <c r="G831" s="17">
        <v>1.9922288870822698E-2</v>
      </c>
      <c r="H831" s="17">
        <v>3.3458701759795602E-2</v>
      </c>
      <c r="I831" s="17">
        <v>3.680368527649E-2</v>
      </c>
      <c r="J831" s="17">
        <v>3.6509619595513298E-2</v>
      </c>
      <c r="K831" s="17">
        <v>2.8706498932402499E-2</v>
      </c>
      <c r="L831" s="17">
        <v>3.2526618507594598E-2</v>
      </c>
      <c r="M831" s="17">
        <v>3.7081028905377303E-2</v>
      </c>
      <c r="N831" s="17">
        <v>4.6734687199407002E-2</v>
      </c>
      <c r="O831" s="17">
        <v>4.6009330504279002E-2</v>
      </c>
      <c r="P831" s="17"/>
      <c r="Q831" s="17">
        <v>3.5768396738692497E-2</v>
      </c>
      <c r="R831" s="17">
        <v>2.6896631435031002E-2</v>
      </c>
      <c r="S831" s="17">
        <v>4.5634811266522197E-2</v>
      </c>
      <c r="T831" s="17">
        <v>3.4966808770925201E-2</v>
      </c>
      <c r="U831" s="17"/>
      <c r="V831" s="17">
        <v>2.58541608823292E-2</v>
      </c>
      <c r="W831" s="17">
        <v>4.0352551920434201E-2</v>
      </c>
      <c r="X831" s="17">
        <v>4.49549692775515E-2</v>
      </c>
      <c r="Y831" s="17">
        <v>1.8534867039030602E-2</v>
      </c>
      <c r="Z831" s="17">
        <v>4.4048387286423102E-2</v>
      </c>
      <c r="AA831" s="17">
        <v>4.5390547434866001E-2</v>
      </c>
      <c r="AB831" s="17">
        <v>1.8350567009480099E-2</v>
      </c>
      <c r="AC831" s="17">
        <v>5.29594607528504E-2</v>
      </c>
      <c r="AD831" s="17">
        <v>4.1788781759507003E-2</v>
      </c>
      <c r="AE831" s="17"/>
      <c r="AF831" s="17">
        <v>3.5130736039876903E-2</v>
      </c>
      <c r="AG831" s="17">
        <v>4.3872771836800099E-2</v>
      </c>
      <c r="AH831" s="17">
        <v>4.2289202904851698E-2</v>
      </c>
      <c r="AI831" s="17">
        <v>6.4031328008241795E-2</v>
      </c>
      <c r="AJ831" s="17">
        <v>3.35915161472677E-2</v>
      </c>
      <c r="AK831" s="17">
        <v>2.6703338929787799E-2</v>
      </c>
      <c r="AL831" s="17"/>
      <c r="AM831" s="17">
        <v>5.43897147368686E-2</v>
      </c>
      <c r="AN831" s="17">
        <v>3.9444508378329898E-2</v>
      </c>
      <c r="AO831" s="17">
        <v>2.9320752154326599E-2</v>
      </c>
      <c r="AP831" s="17">
        <v>2.9184410512081E-2</v>
      </c>
      <c r="AQ831" s="17">
        <v>5.4160292724086699E-2</v>
      </c>
      <c r="AR831" s="17">
        <v>2.69022803230826E-2</v>
      </c>
      <c r="AS831" s="17">
        <v>2.8691356572647202E-2</v>
      </c>
      <c r="AT831" s="17">
        <v>4.0432820548953897E-2</v>
      </c>
      <c r="AU831" s="17">
        <v>5.1129438089467703E-2</v>
      </c>
      <c r="AV831" s="17">
        <v>2.0233647800033502E-2</v>
      </c>
      <c r="AW831" s="17">
        <v>7.2903473984030395E-2</v>
      </c>
      <c r="AX831" s="17">
        <v>4.0939118948361997E-2</v>
      </c>
      <c r="AY831" s="17">
        <v>1.9913160361505401E-2</v>
      </c>
      <c r="AZ831" s="17">
        <v>2.84990940989274E-2</v>
      </c>
      <c r="BA831" s="17">
        <v>5.3482762806424201E-2</v>
      </c>
      <c r="BB831" s="17">
        <v>3.6380487149421402E-2</v>
      </c>
      <c r="BC831" s="17"/>
      <c r="BD831" s="17">
        <v>3.4923962719591903E-2</v>
      </c>
      <c r="BE831" s="17">
        <v>3.7692281079609397E-2</v>
      </c>
      <c r="BF831" s="17">
        <v>3.5048335497673298E-2</v>
      </c>
      <c r="BG831" s="17"/>
      <c r="BH831" s="17">
        <v>3.2639963083001197E-2</v>
      </c>
      <c r="BI831" s="17">
        <v>3.8470692116423198E-2</v>
      </c>
      <c r="BJ831" s="17">
        <v>5.0305719751043899E-2</v>
      </c>
      <c r="BK831" s="17"/>
      <c r="BL831" s="17">
        <v>6.0911046644913499E-3</v>
      </c>
      <c r="BM831" s="17">
        <v>3.2697325656404597E-2</v>
      </c>
      <c r="BN831" s="17">
        <v>3.4076161264532702E-2</v>
      </c>
      <c r="BO831" s="17"/>
      <c r="BP831" s="17">
        <v>4.7241040856854599E-2</v>
      </c>
      <c r="BQ831" s="17">
        <v>3.1930411427352298E-2</v>
      </c>
      <c r="BR831" s="17"/>
      <c r="BS831" s="17">
        <v>1.44491512701266E-2</v>
      </c>
      <c r="BT831" s="17">
        <v>3.7306272631893601E-2</v>
      </c>
      <c r="BU831" s="17">
        <v>3.7469486170451399E-2</v>
      </c>
      <c r="BV831" s="17">
        <v>4.1987784272705803E-2</v>
      </c>
      <c r="BW831" s="17"/>
      <c r="BX831" s="17">
        <v>3.3331823550906803E-2</v>
      </c>
      <c r="BY831" s="17">
        <v>2.9046956284255101E-2</v>
      </c>
      <c r="BZ831" s="17">
        <v>3.6173067223247202E-2</v>
      </c>
      <c r="CA831" s="17"/>
      <c r="CB831" s="17">
        <v>1.35991547911229E-2</v>
      </c>
      <c r="CC831" s="17">
        <v>3.0088279188501099E-2</v>
      </c>
      <c r="CD831" s="17">
        <v>3.8923476207350198E-2</v>
      </c>
      <c r="CE831" s="17">
        <v>4.08214775111366E-2</v>
      </c>
      <c r="CF831" s="17">
        <v>2.2433755014522602E-2</v>
      </c>
      <c r="CG831" s="17">
        <v>6.8735063626231496E-2</v>
      </c>
      <c r="CH831" s="17"/>
      <c r="CI831" s="17">
        <v>6.1923599102026702E-2</v>
      </c>
      <c r="CJ831" s="17">
        <v>2.93882693113094E-2</v>
      </c>
      <c r="CK831" s="17">
        <v>3.0908605535941599E-2</v>
      </c>
      <c r="CL831" s="17">
        <v>3.45091995881181E-2</v>
      </c>
    </row>
    <row r="832" spans="2:90" x14ac:dyDescent="0.35">
      <c r="B832" t="s">
        <v>460</v>
      </c>
      <c r="C832" s="17">
        <v>3.0967259604276001E-2</v>
      </c>
      <c r="D832" s="17">
        <v>3.8473608976285399E-2</v>
      </c>
      <c r="E832" s="17">
        <v>2.3537686121857301E-2</v>
      </c>
      <c r="F832" s="17"/>
      <c r="G832" s="17">
        <v>1.2988040567821E-2</v>
      </c>
      <c r="H832" s="17">
        <v>3.8480639793878599E-2</v>
      </c>
      <c r="I832" s="17">
        <v>3.4867960679375101E-2</v>
      </c>
      <c r="J832" s="17">
        <v>4.0377759101656599E-2</v>
      </c>
      <c r="K832" s="17">
        <v>2.7513931375112499E-2</v>
      </c>
      <c r="L832" s="17">
        <v>3.4010782687478001E-2</v>
      </c>
      <c r="M832" s="17">
        <v>3.1657085675691803E-2</v>
      </c>
      <c r="N832" s="17">
        <v>2.7851319579468299E-2</v>
      </c>
      <c r="O832" s="17">
        <v>3.1118093309051801E-2</v>
      </c>
      <c r="P832" s="17"/>
      <c r="Q832" s="17">
        <v>2.0121603999358001E-2</v>
      </c>
      <c r="R832" s="17">
        <v>1.5590087289782799E-2</v>
      </c>
      <c r="S832" s="17">
        <v>4.5188670063446297E-2</v>
      </c>
      <c r="T832" s="17">
        <v>3.26264306718956E-2</v>
      </c>
      <c r="U832" s="17"/>
      <c r="V832" s="17">
        <v>2.8219057971907501E-2</v>
      </c>
      <c r="W832" s="17">
        <v>3.5413795439738903E-2</v>
      </c>
      <c r="X832" s="17">
        <v>1.15705793124725E-2</v>
      </c>
      <c r="Y832" s="17">
        <v>3.7877891585673E-2</v>
      </c>
      <c r="Z832" s="17">
        <v>5.37731194576829E-2</v>
      </c>
      <c r="AA832" s="17">
        <v>3.0885658361661801E-2</v>
      </c>
      <c r="AB832" s="17">
        <v>3.5963086078557902E-2</v>
      </c>
      <c r="AC832" s="17">
        <v>1.8443786391864399E-2</v>
      </c>
      <c r="AD832" s="17">
        <v>2.3016726772079901E-2</v>
      </c>
      <c r="AE832" s="17"/>
      <c r="AF832" s="17">
        <v>3.3291466305973801E-2</v>
      </c>
      <c r="AG832" s="17">
        <v>2.1968124081106901E-2</v>
      </c>
      <c r="AH832" s="17">
        <v>1.66138270188693E-2</v>
      </c>
      <c r="AI832" s="17">
        <v>3.2695448769410898E-2</v>
      </c>
      <c r="AJ832" s="17">
        <v>2.3894285824105001E-2</v>
      </c>
      <c r="AK832" s="17">
        <v>4.2449055338185403E-2</v>
      </c>
      <c r="AL832" s="17"/>
      <c r="AM832" s="17">
        <v>5.0284653547413898E-2</v>
      </c>
      <c r="AN832" s="17">
        <v>5.4571754191908198E-2</v>
      </c>
      <c r="AO832" s="17">
        <v>1.79590136195526E-2</v>
      </c>
      <c r="AP832" s="17">
        <v>3.7228191785702303E-2</v>
      </c>
      <c r="AQ832" s="17">
        <v>2.7809866970243399E-2</v>
      </c>
      <c r="AR832" s="17">
        <v>4.4451735908950199E-2</v>
      </c>
      <c r="AS832" s="17">
        <v>4.5889829581922101E-2</v>
      </c>
      <c r="AT832" s="17">
        <v>0</v>
      </c>
      <c r="AU832" s="17">
        <v>1.44560017016387E-2</v>
      </c>
      <c r="AV832" s="17">
        <v>3.4691175200417597E-2</v>
      </c>
      <c r="AW832" s="17">
        <v>1.88817334883759E-2</v>
      </c>
      <c r="AX832" s="17">
        <v>3.7597140143062799E-2</v>
      </c>
      <c r="AY832" s="17">
        <v>1.5915613118046502E-2</v>
      </c>
      <c r="AZ832" s="17">
        <v>7.9538314159386406E-2</v>
      </c>
      <c r="BA832" s="17">
        <v>3.7890497697828901E-2</v>
      </c>
      <c r="BB832" s="17">
        <v>1.7578241754122099E-2</v>
      </c>
      <c r="BC832" s="17"/>
      <c r="BD832" s="17">
        <v>2.33560951913316E-2</v>
      </c>
      <c r="BE832" s="17">
        <v>3.0957122974953101E-2</v>
      </c>
      <c r="BF832" s="17">
        <v>3.5547870860422902E-2</v>
      </c>
      <c r="BG832" s="17"/>
      <c r="BH832" s="17">
        <v>3.0629320938117301E-2</v>
      </c>
      <c r="BI832" s="17">
        <v>2.2080186092155001E-2</v>
      </c>
      <c r="BJ832" s="17">
        <v>2.76041471365698E-2</v>
      </c>
      <c r="BK832" s="17"/>
      <c r="BL832" s="17">
        <v>1.6537229843295798E-2</v>
      </c>
      <c r="BM832" s="17">
        <v>9.3678527574901395E-3</v>
      </c>
      <c r="BN832" s="17">
        <v>3.9686921575218699E-2</v>
      </c>
      <c r="BO832" s="17"/>
      <c r="BP832" s="17">
        <v>3.4817391348639301E-2</v>
      </c>
      <c r="BQ832" s="17">
        <v>3.29247954367166E-2</v>
      </c>
      <c r="BR832" s="17"/>
      <c r="BS832" s="17">
        <v>9.5770633560634203E-3</v>
      </c>
      <c r="BT832" s="17">
        <v>3.6252650015538498E-2</v>
      </c>
      <c r="BU832" s="17">
        <v>2.20400381646823E-2</v>
      </c>
      <c r="BV832" s="17">
        <v>3.9050945312134898E-2</v>
      </c>
      <c r="BW832" s="17"/>
      <c r="BX832" s="17">
        <v>6.7665857984966103E-3</v>
      </c>
      <c r="BY832" s="17">
        <v>5.35208356736981E-2</v>
      </c>
      <c r="BZ832" s="17">
        <v>3.19788591156892E-2</v>
      </c>
      <c r="CA832" s="17"/>
      <c r="CB832" s="17">
        <v>1.3839340719394799E-2</v>
      </c>
      <c r="CC832" s="17">
        <v>1.71225106126917E-2</v>
      </c>
      <c r="CD832" s="17">
        <v>4.9830224312421498E-2</v>
      </c>
      <c r="CE832" s="17">
        <v>3.3845655165223101E-2</v>
      </c>
      <c r="CF832" s="17">
        <v>8.4100280156987409E-3</v>
      </c>
      <c r="CG832" s="17">
        <v>5.5873203619391298E-2</v>
      </c>
      <c r="CH832" s="17"/>
      <c r="CI832" s="17">
        <v>4.8249468640329501E-2</v>
      </c>
      <c r="CJ832" s="17">
        <v>3.0534540921061601E-2</v>
      </c>
      <c r="CK832" s="17">
        <v>3.99824846828888E-2</v>
      </c>
      <c r="CL832" s="17">
        <v>2.4945636201293499E-2</v>
      </c>
    </row>
    <row r="833" spans="2:90" x14ac:dyDescent="0.35">
      <c r="B833" t="s">
        <v>150</v>
      </c>
      <c r="C833" s="17">
        <v>2.4064933306654799E-2</v>
      </c>
      <c r="D833" s="17">
        <v>2.8590784074722E-2</v>
      </c>
      <c r="E833" s="17">
        <v>1.92091655697046E-2</v>
      </c>
      <c r="F833" s="17"/>
      <c r="G833" s="17">
        <v>4.6583501851519701E-2</v>
      </c>
      <c r="H833" s="17">
        <v>3.2376374549260199E-2</v>
      </c>
      <c r="I833" s="17">
        <v>2.9239786566328401E-2</v>
      </c>
      <c r="J833" s="17">
        <v>1.9349825313055999E-2</v>
      </c>
      <c r="K833" s="17">
        <v>1.4682639710141601E-2</v>
      </c>
      <c r="L833" s="17">
        <v>2.3251232740468399E-2</v>
      </c>
      <c r="M833" s="17">
        <v>1.35641046904464E-2</v>
      </c>
      <c r="N833" s="17">
        <v>1.7666157161016299E-2</v>
      </c>
      <c r="O833" s="17">
        <v>2.1658316527517402E-2</v>
      </c>
      <c r="P833" s="17"/>
      <c r="Q833" s="17">
        <v>1.65917391537364E-2</v>
      </c>
      <c r="R833" s="17">
        <v>2.130555466872E-2</v>
      </c>
      <c r="S833" s="17">
        <v>1.1076224670417901E-2</v>
      </c>
      <c r="T833" s="17">
        <v>2.5398079894276001E-2</v>
      </c>
      <c r="U833" s="17"/>
      <c r="V833" s="17">
        <v>2.15541423411101E-2</v>
      </c>
      <c r="W833" s="17">
        <v>2.2438521509226799E-2</v>
      </c>
      <c r="X833" s="17">
        <v>1.9882992827527601E-2</v>
      </c>
      <c r="Y833" s="17">
        <v>2.2234944591316801E-2</v>
      </c>
      <c r="Z833" s="17">
        <v>1.6015794583764599E-2</v>
      </c>
      <c r="AA833" s="17">
        <v>3.5738449754313402E-2</v>
      </c>
      <c r="AB833" s="17">
        <v>2.25261092623745E-2</v>
      </c>
      <c r="AC833" s="17">
        <v>5.4070644750152101E-2</v>
      </c>
      <c r="AD833" s="17">
        <v>2.1097305446763501E-2</v>
      </c>
      <c r="AE833" s="17"/>
      <c r="AF833" s="17">
        <v>2.3849321431951901E-2</v>
      </c>
      <c r="AG833" s="17">
        <v>2.1824449773778402E-2</v>
      </c>
      <c r="AH833" s="17">
        <v>3.23978758368225E-2</v>
      </c>
      <c r="AI833" s="17">
        <v>1.8006936828495201E-2</v>
      </c>
      <c r="AJ833" s="17">
        <v>3.2811605869377598E-2</v>
      </c>
      <c r="AK833" s="17">
        <v>1.8689725509313901E-2</v>
      </c>
      <c r="AL833" s="17"/>
      <c r="AM833" s="17">
        <v>6.0785140440782898E-2</v>
      </c>
      <c r="AN833" s="17">
        <v>3.11643484027571E-2</v>
      </c>
      <c r="AO833" s="17">
        <v>2.5589046583650001E-2</v>
      </c>
      <c r="AP833" s="17">
        <v>4.4161757399127297E-2</v>
      </c>
      <c r="AQ833" s="17">
        <v>1.16961605339476E-2</v>
      </c>
      <c r="AR833" s="17">
        <v>6.5548717968541897E-3</v>
      </c>
      <c r="AS833" s="17">
        <v>1.8796765290121999E-2</v>
      </c>
      <c r="AT833" s="17">
        <v>2.6991194416347501E-2</v>
      </c>
      <c r="AU833" s="17">
        <v>1.6733087258470199E-3</v>
      </c>
      <c r="AV833" s="17">
        <v>0</v>
      </c>
      <c r="AW833" s="17">
        <v>3.3576978030905001E-2</v>
      </c>
      <c r="AX833" s="17">
        <v>8.1341320115535503E-3</v>
      </c>
      <c r="AY833" s="17">
        <v>1.16397690284722E-2</v>
      </c>
      <c r="AZ833" s="17">
        <v>3.91136546268211E-2</v>
      </c>
      <c r="BA833" s="17">
        <v>6.7878036251041399E-2</v>
      </c>
      <c r="BB833" s="17">
        <v>7.2126334136015302E-3</v>
      </c>
      <c r="BC833" s="17"/>
      <c r="BD833" s="17">
        <v>1.4941365423885401E-2</v>
      </c>
      <c r="BE833" s="17">
        <v>3.5400046176398699E-2</v>
      </c>
      <c r="BF833" s="17">
        <v>2.1646311435280698E-2</v>
      </c>
      <c r="BG833" s="17"/>
      <c r="BH833" s="17">
        <v>2.3235423211004899E-2</v>
      </c>
      <c r="BI833" s="17">
        <v>9.3662732698910796E-3</v>
      </c>
      <c r="BJ833" s="17">
        <v>9.2588684644861301E-3</v>
      </c>
      <c r="BK833" s="17"/>
      <c r="BL833" s="17">
        <v>1.6216015860036199E-2</v>
      </c>
      <c r="BM833" s="17">
        <v>4.2804272671506096E-3</v>
      </c>
      <c r="BN833" s="17">
        <v>7.3213877953880397E-3</v>
      </c>
      <c r="BO833" s="17"/>
      <c r="BP833" s="17">
        <v>2.4637591144609401E-2</v>
      </c>
      <c r="BQ833" s="17">
        <v>2.60774271565372E-2</v>
      </c>
      <c r="BR833" s="17"/>
      <c r="BS833" s="17">
        <v>1.1982813445903E-2</v>
      </c>
      <c r="BT833" s="17">
        <v>1.0838921404624001E-2</v>
      </c>
      <c r="BU833" s="17">
        <v>1.21484762383394E-2</v>
      </c>
      <c r="BV833" s="17">
        <v>3.4212032958226501E-2</v>
      </c>
      <c r="BW833" s="17"/>
      <c r="BX833" s="17">
        <v>1.01598179519863E-2</v>
      </c>
      <c r="BY833" s="17">
        <v>3.3515607282357203E-2</v>
      </c>
      <c r="BZ833" s="17">
        <v>2.4861745037587198E-2</v>
      </c>
      <c r="CA833" s="17"/>
      <c r="CB833" s="17">
        <v>6.6264989787144599E-3</v>
      </c>
      <c r="CC833" s="17">
        <v>1.41667436569855E-2</v>
      </c>
      <c r="CD833" s="17">
        <v>4.1298438877294098E-2</v>
      </c>
      <c r="CE833" s="17">
        <v>2.0556898958347301E-2</v>
      </c>
      <c r="CF833" s="17">
        <v>1.7800103692561499E-2</v>
      </c>
      <c r="CG833" s="17">
        <v>4.06218785729957E-2</v>
      </c>
      <c r="CH833" s="17"/>
      <c r="CI833" s="17">
        <v>3.9060980037783501E-2</v>
      </c>
      <c r="CJ833" s="17">
        <v>2.10620994115901E-2</v>
      </c>
      <c r="CK833" s="17">
        <v>5.4460986721145403E-2</v>
      </c>
      <c r="CL833" s="17">
        <v>1.4381114155518E-2</v>
      </c>
    </row>
    <row r="834" spans="2:90" x14ac:dyDescent="0.35"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</row>
    <row r="835" spans="2:90" x14ac:dyDescent="0.35">
      <c r="B835" s="6" t="s">
        <v>463</v>
      </c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</row>
    <row r="836" spans="2:90" x14ac:dyDescent="0.35">
      <c r="B836" s="24" t="s">
        <v>130</v>
      </c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</row>
    <row r="837" spans="2:90" x14ac:dyDescent="0.35">
      <c r="B837" t="s">
        <v>458</v>
      </c>
      <c r="C837" s="17">
        <v>0.142376981078986</v>
      </c>
      <c r="D837" s="17">
        <v>0.15372194215167101</v>
      </c>
      <c r="E837" s="17">
        <v>0.13120317648075799</v>
      </c>
      <c r="F837" s="17"/>
      <c r="G837" s="17">
        <v>0.13856446771866701</v>
      </c>
      <c r="H837" s="17">
        <v>0.141128013716464</v>
      </c>
      <c r="I837" s="17">
        <v>0.18103588075104499</v>
      </c>
      <c r="J837" s="17">
        <v>0.11760410649064799</v>
      </c>
      <c r="K837" s="17">
        <v>0.12424704548827301</v>
      </c>
      <c r="L837" s="17">
        <v>0.119032471477759</v>
      </c>
      <c r="M837" s="17">
        <v>0.17232294032301099</v>
      </c>
      <c r="N837" s="17">
        <v>0.14052290002493301</v>
      </c>
      <c r="O837" s="17">
        <v>0.14660149813960999</v>
      </c>
      <c r="P837" s="17"/>
      <c r="Q837" s="17">
        <v>0.142865789068675</v>
      </c>
      <c r="R837" s="17">
        <v>0.22522087156267301</v>
      </c>
      <c r="S837" s="17">
        <v>0.15059708915623601</v>
      </c>
      <c r="T837" s="17">
        <v>0.13531608368860901</v>
      </c>
      <c r="U837" s="17"/>
      <c r="V837" s="17">
        <v>0.16920390695587301</v>
      </c>
      <c r="W837" s="17">
        <v>0.13993110310793899</v>
      </c>
      <c r="X837" s="17">
        <v>0.12210106345227301</v>
      </c>
      <c r="Y837" s="17">
        <v>0.123139042187337</v>
      </c>
      <c r="Z837" s="17">
        <v>0.15143586561113101</v>
      </c>
      <c r="AA837" s="17">
        <v>0.146581069058277</v>
      </c>
      <c r="AB837" s="17">
        <v>0.13646502980379599</v>
      </c>
      <c r="AC837" s="17">
        <v>0.14208280105546101</v>
      </c>
      <c r="AD837" s="17">
        <v>0.13715729169002</v>
      </c>
      <c r="AE837" s="17"/>
      <c r="AF837" s="17">
        <v>0.14676909613116601</v>
      </c>
      <c r="AG837" s="17">
        <v>0.161808201483571</v>
      </c>
      <c r="AH837" s="17">
        <v>0.158613171067504</v>
      </c>
      <c r="AI837" s="17">
        <v>0.118988428408626</v>
      </c>
      <c r="AJ837" s="17">
        <v>9.6640615277093E-2</v>
      </c>
      <c r="AK837" s="17">
        <v>0.155958266731414</v>
      </c>
      <c r="AL837" s="17"/>
      <c r="AM837" s="17">
        <v>0.20166293876233701</v>
      </c>
      <c r="AN837" s="17">
        <v>0.13060764614805001</v>
      </c>
      <c r="AO837" s="17">
        <v>0.15658960529402199</v>
      </c>
      <c r="AP837" s="17">
        <v>0.137910673578483</v>
      </c>
      <c r="AQ837" s="17">
        <v>0.133385789595244</v>
      </c>
      <c r="AR837" s="17">
        <v>0.14210613150875101</v>
      </c>
      <c r="AS837" s="17">
        <v>0.15804866205722801</v>
      </c>
      <c r="AT837" s="17">
        <v>0.13680628250571</v>
      </c>
      <c r="AU837" s="17">
        <v>0.121876282238696</v>
      </c>
      <c r="AV837" s="17">
        <v>0.13298362673407901</v>
      </c>
      <c r="AW837" s="17">
        <v>0.150889369736044</v>
      </c>
      <c r="AX837" s="17">
        <v>9.7841335147939995E-2</v>
      </c>
      <c r="AY837" s="17">
        <v>0.118614274875898</v>
      </c>
      <c r="AZ837" s="17">
        <v>0.18014153464751301</v>
      </c>
      <c r="BA837" s="17">
        <v>0.14831439879017999</v>
      </c>
      <c r="BB837" s="17">
        <v>0.16264959751656699</v>
      </c>
      <c r="BC837" s="17"/>
      <c r="BD837" s="17">
        <v>0.12484931799118</v>
      </c>
      <c r="BE837" s="17">
        <v>0.13913309305684199</v>
      </c>
      <c r="BF837" s="17">
        <v>0.15951988732407599</v>
      </c>
      <c r="BG837" s="17"/>
      <c r="BH837" s="17">
        <v>0.139965058918126</v>
      </c>
      <c r="BI837" s="17">
        <v>0.16315042746701799</v>
      </c>
      <c r="BJ837" s="17">
        <v>0.12641300451923099</v>
      </c>
      <c r="BK837" s="17"/>
      <c r="BL837" s="17">
        <v>6.4711679658148794E-2</v>
      </c>
      <c r="BM837" s="17">
        <v>0.14235648028147499</v>
      </c>
      <c r="BN837" s="17">
        <v>0.15034181895093299</v>
      </c>
      <c r="BO837" s="17"/>
      <c r="BP837" s="17">
        <v>0.13448195676778099</v>
      </c>
      <c r="BQ837" s="17">
        <v>0.15262464078494301</v>
      </c>
      <c r="BR837" s="17"/>
      <c r="BS837" s="17">
        <v>0.18042993397052401</v>
      </c>
      <c r="BT837" s="17">
        <v>0.148073889310088</v>
      </c>
      <c r="BU837" s="17">
        <v>0.116953598941002</v>
      </c>
      <c r="BV837" s="17">
        <v>0.147102244011067</v>
      </c>
      <c r="BW837" s="17"/>
      <c r="BX837" s="17">
        <v>0.144427513275034</v>
      </c>
      <c r="BY837" s="17">
        <v>0.18444389530781</v>
      </c>
      <c r="BZ837" s="17">
        <v>0.139588812337375</v>
      </c>
      <c r="CA837" s="17"/>
      <c r="CB837" s="17">
        <v>0.14777198770122199</v>
      </c>
      <c r="CC837" s="17">
        <v>0.206603079353568</v>
      </c>
      <c r="CD837" s="17">
        <v>7.3914791076013703E-2</v>
      </c>
      <c r="CE837" s="17">
        <v>0.105723911738154</v>
      </c>
      <c r="CF837" s="17">
        <v>0.28491242076138001</v>
      </c>
      <c r="CG837" s="17">
        <v>8.2976195639562503E-2</v>
      </c>
      <c r="CH837" s="17"/>
      <c r="CI837" s="17">
        <v>9.6935574650072298E-2</v>
      </c>
      <c r="CJ837" s="17">
        <v>0.217339327654333</v>
      </c>
      <c r="CK837" s="17">
        <v>4.5316860582932002E-2</v>
      </c>
      <c r="CL837" s="17">
        <v>0.13419458199846501</v>
      </c>
    </row>
    <row r="838" spans="2:90" x14ac:dyDescent="0.35">
      <c r="B838" t="s">
        <v>180</v>
      </c>
      <c r="C838" s="17">
        <v>0.125116764493203</v>
      </c>
      <c r="D838" s="17">
        <v>0.13772106433936801</v>
      </c>
      <c r="E838" s="17">
        <v>0.11147881487068299</v>
      </c>
      <c r="F838" s="17"/>
      <c r="G838" s="17">
        <v>0.13173735458618099</v>
      </c>
      <c r="H838" s="17">
        <v>0.12498061510676101</v>
      </c>
      <c r="I838" s="17">
        <v>0.15054384597614301</v>
      </c>
      <c r="J838" s="17">
        <v>0.111536896530074</v>
      </c>
      <c r="K838" s="17">
        <v>0.11149923065077801</v>
      </c>
      <c r="L838" s="17">
        <v>0.12299529581550001</v>
      </c>
      <c r="M838" s="17">
        <v>0.102323176922386</v>
      </c>
      <c r="N838" s="17">
        <v>0.15059770795035399</v>
      </c>
      <c r="O838" s="17">
        <v>0.12031700678912401</v>
      </c>
      <c r="P838" s="17"/>
      <c r="Q838" s="17">
        <v>0.154996574923809</v>
      </c>
      <c r="R838" s="17">
        <v>0.19290695795077401</v>
      </c>
      <c r="S838" s="17">
        <v>0.11614577514895399</v>
      </c>
      <c r="T838" s="17">
        <v>0.118672941915519</v>
      </c>
      <c r="U838" s="17"/>
      <c r="V838" s="17">
        <v>0.138407749062404</v>
      </c>
      <c r="W838" s="17">
        <v>0.105335929153655</v>
      </c>
      <c r="X838" s="17">
        <v>0.118873811549008</v>
      </c>
      <c r="Y838" s="17">
        <v>0.102251922928271</v>
      </c>
      <c r="Z838" s="17">
        <v>0.13483036388816</v>
      </c>
      <c r="AA838" s="17">
        <v>0.15029229607262601</v>
      </c>
      <c r="AB838" s="17">
        <v>0.106449152619655</v>
      </c>
      <c r="AC838" s="17">
        <v>0.13465487535142001</v>
      </c>
      <c r="AD838" s="17">
        <v>0.13809199834073799</v>
      </c>
      <c r="AE838" s="17"/>
      <c r="AF838" s="17">
        <v>0.124428642393693</v>
      </c>
      <c r="AG838" s="17">
        <v>0.14155799137087399</v>
      </c>
      <c r="AH838" s="17">
        <v>7.5264815991004E-2</v>
      </c>
      <c r="AI838" s="17">
        <v>0.109874782950621</v>
      </c>
      <c r="AJ838" s="17">
        <v>0.120318083409943</v>
      </c>
      <c r="AK838" s="17">
        <v>0.13525927687419301</v>
      </c>
      <c r="AL838" s="17"/>
      <c r="AM838" s="17">
        <v>7.1077153064225795E-2</v>
      </c>
      <c r="AN838" s="17">
        <v>0.13896524764472101</v>
      </c>
      <c r="AO838" s="17">
        <v>0.113908938175214</v>
      </c>
      <c r="AP838" s="17">
        <v>0.13198491963258499</v>
      </c>
      <c r="AQ838" s="17">
        <v>0.118610803664237</v>
      </c>
      <c r="AR838" s="17">
        <v>0.14475431463838301</v>
      </c>
      <c r="AS838" s="17">
        <v>0.147213196008112</v>
      </c>
      <c r="AT838" s="17">
        <v>0.17234481584508299</v>
      </c>
      <c r="AU838" s="17">
        <v>0.15571026952216099</v>
      </c>
      <c r="AV838" s="17">
        <v>0.109670484185533</v>
      </c>
      <c r="AW838" s="17">
        <v>0.10582859056584901</v>
      </c>
      <c r="AX838" s="17">
        <v>6.5611706654017804E-2</v>
      </c>
      <c r="AY838" s="17">
        <v>0.14251364075907799</v>
      </c>
      <c r="AZ838" s="17">
        <v>6.7982880571701002E-2</v>
      </c>
      <c r="BA838" s="17">
        <v>9.5871531480235403E-2</v>
      </c>
      <c r="BB838" s="17">
        <v>0.17443849102981501</v>
      </c>
      <c r="BC838" s="17"/>
      <c r="BD838" s="17">
        <v>0.128033006092892</v>
      </c>
      <c r="BE838" s="17">
        <v>0.12848584940601099</v>
      </c>
      <c r="BF838" s="17">
        <v>0.115460966209118</v>
      </c>
      <c r="BG838" s="17"/>
      <c r="BH838" s="17">
        <v>0.120932050640132</v>
      </c>
      <c r="BI838" s="17">
        <v>0.14628247095483801</v>
      </c>
      <c r="BJ838" s="17">
        <v>0.157585998211525</v>
      </c>
      <c r="BK838" s="17"/>
      <c r="BL838" s="17">
        <v>0.11018435829932099</v>
      </c>
      <c r="BM838" s="17">
        <v>0.139498773486706</v>
      </c>
      <c r="BN838" s="17">
        <v>0.14454926118297001</v>
      </c>
      <c r="BO838" s="17"/>
      <c r="BP838" s="17">
        <v>0.11230727762777901</v>
      </c>
      <c r="BQ838" s="17">
        <v>0.130575197758345</v>
      </c>
      <c r="BR838" s="17"/>
      <c r="BS838" s="17">
        <v>0.153811451644006</v>
      </c>
      <c r="BT838" s="17">
        <v>0.12515978324124999</v>
      </c>
      <c r="BU838" s="17">
        <v>0.141139058301533</v>
      </c>
      <c r="BV838" s="17">
        <v>0.108423490045866</v>
      </c>
      <c r="BW838" s="17"/>
      <c r="BX838" s="17">
        <v>0.152849038620818</v>
      </c>
      <c r="BY838" s="17">
        <v>0.10144199233712101</v>
      </c>
      <c r="BZ838" s="17">
        <v>0.123824192548498</v>
      </c>
      <c r="CA838" s="17"/>
      <c r="CB838" s="17">
        <v>0.122185136553376</v>
      </c>
      <c r="CC838" s="17">
        <v>0.153030365257844</v>
      </c>
      <c r="CD838" s="17">
        <v>7.7192091624905396E-2</v>
      </c>
      <c r="CE838" s="17">
        <v>0.11578176946690399</v>
      </c>
      <c r="CF838" s="17">
        <v>0.18952977016040901</v>
      </c>
      <c r="CG838" s="17">
        <v>0.123046982277699</v>
      </c>
      <c r="CH838" s="17"/>
      <c r="CI838" s="17">
        <v>0.13574615445385499</v>
      </c>
      <c r="CJ838" s="17">
        <v>0.113825911668704</v>
      </c>
      <c r="CK838" s="17">
        <v>9.8682630203090704E-2</v>
      </c>
      <c r="CL838" s="17">
        <v>0.13642715732617899</v>
      </c>
    </row>
    <row r="839" spans="2:90" x14ac:dyDescent="0.35">
      <c r="B839" t="s">
        <v>179</v>
      </c>
      <c r="C839" s="17">
        <v>0.19239039474254599</v>
      </c>
      <c r="D839" s="17">
        <v>0.19514388363650501</v>
      </c>
      <c r="E839" s="17">
        <v>0.19035786309281799</v>
      </c>
      <c r="F839" s="17"/>
      <c r="G839" s="17">
        <v>0.17801275316134099</v>
      </c>
      <c r="H839" s="17">
        <v>0.181063506123681</v>
      </c>
      <c r="I839" s="17">
        <v>0.151599576564868</v>
      </c>
      <c r="J839" s="17">
        <v>0.20347435687771201</v>
      </c>
      <c r="K839" s="17">
        <v>0.213857983496934</v>
      </c>
      <c r="L839" s="17">
        <v>0.191228751018858</v>
      </c>
      <c r="M839" s="17">
        <v>0.246083841910607</v>
      </c>
      <c r="N839" s="17">
        <v>0.18244133309135599</v>
      </c>
      <c r="O839" s="17">
        <v>0.18134864302133</v>
      </c>
      <c r="P839" s="17"/>
      <c r="Q839" s="17">
        <v>0.20652552623458401</v>
      </c>
      <c r="R839" s="17">
        <v>0.19184997036349699</v>
      </c>
      <c r="S839" s="17">
        <v>0.15345481275456099</v>
      </c>
      <c r="T839" s="17">
        <v>0.194352602878099</v>
      </c>
      <c r="U839" s="17"/>
      <c r="V839" s="17">
        <v>0.21375269341178299</v>
      </c>
      <c r="W839" s="17">
        <v>0.24117060718847999</v>
      </c>
      <c r="X839" s="17">
        <v>0.17064156284614199</v>
      </c>
      <c r="Y839" s="17">
        <v>0.181203555818573</v>
      </c>
      <c r="Z839" s="17">
        <v>0.14728427124714999</v>
      </c>
      <c r="AA839" s="17">
        <v>0.14512790580252499</v>
      </c>
      <c r="AB839" s="17">
        <v>0.23322643387490499</v>
      </c>
      <c r="AC839" s="17">
        <v>0.177121165211996</v>
      </c>
      <c r="AD839" s="17">
        <v>0.176783949634958</v>
      </c>
      <c r="AE839" s="17"/>
      <c r="AF839" s="17">
        <v>0.18004804414803999</v>
      </c>
      <c r="AG839" s="17">
        <v>0.19289376422444901</v>
      </c>
      <c r="AH839" s="17">
        <v>0.17050011210046101</v>
      </c>
      <c r="AI839" s="17">
        <v>0.164620387620738</v>
      </c>
      <c r="AJ839" s="17">
        <v>0.199383053617645</v>
      </c>
      <c r="AK839" s="17">
        <v>0.205860398969159</v>
      </c>
      <c r="AL839" s="17"/>
      <c r="AM839" s="17">
        <v>0.14988577558494301</v>
      </c>
      <c r="AN839" s="17">
        <v>0.20029515922689101</v>
      </c>
      <c r="AO839" s="17">
        <v>0.188450213413867</v>
      </c>
      <c r="AP839" s="17">
        <v>0.18549079599191601</v>
      </c>
      <c r="AQ839" s="17">
        <v>0.25862297477304902</v>
      </c>
      <c r="AR839" s="17">
        <v>0.22792081831452601</v>
      </c>
      <c r="AS839" s="17">
        <v>0.16766893865041099</v>
      </c>
      <c r="AT839" s="17">
        <v>0.16754486420888201</v>
      </c>
      <c r="AU839" s="17">
        <v>0.24377809564526601</v>
      </c>
      <c r="AV839" s="17">
        <v>0.213377423675783</v>
      </c>
      <c r="AW839" s="17">
        <v>0.15270530528236101</v>
      </c>
      <c r="AX839" s="17">
        <v>0.25626839314037198</v>
      </c>
      <c r="AY839" s="17">
        <v>0.222577139889891</v>
      </c>
      <c r="AZ839" s="17">
        <v>0.20258773273407199</v>
      </c>
      <c r="BA839" s="17">
        <v>0.122377976774503</v>
      </c>
      <c r="BB839" s="17">
        <v>0.19499436219813801</v>
      </c>
      <c r="BC839" s="17"/>
      <c r="BD839" s="17">
        <v>0.234981356206343</v>
      </c>
      <c r="BE839" s="17">
        <v>0.17481383343246601</v>
      </c>
      <c r="BF839" s="17">
        <v>0.17762610786500499</v>
      </c>
      <c r="BG839" s="17"/>
      <c r="BH839" s="17">
        <v>0.19288495585402701</v>
      </c>
      <c r="BI839" s="17">
        <v>0.177343658300884</v>
      </c>
      <c r="BJ839" s="17">
        <v>0.24063545184972801</v>
      </c>
      <c r="BK839" s="17"/>
      <c r="BL839" s="17">
        <v>0.24698583609613101</v>
      </c>
      <c r="BM839" s="17">
        <v>0.231157050277735</v>
      </c>
      <c r="BN839" s="17">
        <v>0.181496911447488</v>
      </c>
      <c r="BO839" s="17"/>
      <c r="BP839" s="17">
        <v>0.17809103202792301</v>
      </c>
      <c r="BQ839" s="17">
        <v>0.180383245645936</v>
      </c>
      <c r="BR839" s="17"/>
      <c r="BS839" s="17">
        <v>0.234828443278049</v>
      </c>
      <c r="BT839" s="17">
        <v>0.220229823515669</v>
      </c>
      <c r="BU839" s="17">
        <v>0.18685775814437799</v>
      </c>
      <c r="BV839" s="17">
        <v>0.16933923977101101</v>
      </c>
      <c r="BW839" s="17"/>
      <c r="BX839" s="17">
        <v>0.19227154762571599</v>
      </c>
      <c r="BY839" s="17">
        <v>0.180978931486101</v>
      </c>
      <c r="BZ839" s="17">
        <v>0.193103406891144</v>
      </c>
      <c r="CA839" s="17"/>
      <c r="CB839" s="17">
        <v>0.21654690230426199</v>
      </c>
      <c r="CC839" s="17">
        <v>0.16460616829507099</v>
      </c>
      <c r="CD839" s="17">
        <v>0.188148049805727</v>
      </c>
      <c r="CE839" s="17">
        <v>0.16917176284580401</v>
      </c>
      <c r="CF839" s="17">
        <v>0.19335459495768301</v>
      </c>
      <c r="CG839" s="17">
        <v>0.22690844358886</v>
      </c>
      <c r="CH839" s="17"/>
      <c r="CI839" s="17">
        <v>0.184815550883735</v>
      </c>
      <c r="CJ839" s="17">
        <v>0.162996612418466</v>
      </c>
      <c r="CK839" s="17">
        <v>0.20482449085066501</v>
      </c>
      <c r="CL839" s="17">
        <v>0.20811620653087201</v>
      </c>
    </row>
    <row r="840" spans="2:90" x14ac:dyDescent="0.35">
      <c r="B840" t="s">
        <v>459</v>
      </c>
      <c r="C840" s="17">
        <v>0.30024128450995202</v>
      </c>
      <c r="D840" s="17">
        <v>0.28408358497281799</v>
      </c>
      <c r="E840" s="17">
        <v>0.31693195544378899</v>
      </c>
      <c r="F840" s="17"/>
      <c r="G840" s="17">
        <v>0.31576030188242898</v>
      </c>
      <c r="H840" s="17">
        <v>0.31147285429680199</v>
      </c>
      <c r="I840" s="17">
        <v>0.23975536719572499</v>
      </c>
      <c r="J840" s="17">
        <v>0.29041454101404901</v>
      </c>
      <c r="K840" s="17">
        <v>0.30921580017603301</v>
      </c>
      <c r="L840" s="17">
        <v>0.31063740769986797</v>
      </c>
      <c r="M840" s="17">
        <v>0.28215217189244401</v>
      </c>
      <c r="N840" s="17">
        <v>0.30134113477117003</v>
      </c>
      <c r="O840" s="17">
        <v>0.33636196620298697</v>
      </c>
      <c r="P840" s="17"/>
      <c r="Q840" s="17">
        <v>0.27182338251899701</v>
      </c>
      <c r="R840" s="17">
        <v>0.214374869011212</v>
      </c>
      <c r="S840" s="17">
        <v>0.33901221078035698</v>
      </c>
      <c r="T840" s="17">
        <v>0.30496772277390499</v>
      </c>
      <c r="U840" s="17"/>
      <c r="V840" s="17">
        <v>0.26266637085404598</v>
      </c>
      <c r="W840" s="17">
        <v>0.27062579294058497</v>
      </c>
      <c r="X840" s="17">
        <v>0.33609819812417102</v>
      </c>
      <c r="Y840" s="17">
        <v>0.33343401634301301</v>
      </c>
      <c r="Z840" s="17">
        <v>0.33641136122397097</v>
      </c>
      <c r="AA840" s="17">
        <v>0.30620520663209799</v>
      </c>
      <c r="AB840" s="17">
        <v>0.30604785518484301</v>
      </c>
      <c r="AC840" s="17">
        <v>0.31123317248186799</v>
      </c>
      <c r="AD840" s="17">
        <v>0.29201147536678301</v>
      </c>
      <c r="AE840" s="17"/>
      <c r="AF840" s="17">
        <v>0.31192068237305498</v>
      </c>
      <c r="AG840" s="17">
        <v>0.25822156291155202</v>
      </c>
      <c r="AH840" s="17">
        <v>0.32816807074160798</v>
      </c>
      <c r="AI840" s="17">
        <v>0.36005581282523502</v>
      </c>
      <c r="AJ840" s="17">
        <v>0.303887769721009</v>
      </c>
      <c r="AK840" s="17">
        <v>0.29667505157212598</v>
      </c>
      <c r="AL840" s="17"/>
      <c r="AM840" s="17">
        <v>0.35643093800991199</v>
      </c>
      <c r="AN840" s="17">
        <v>0.24496682559202099</v>
      </c>
      <c r="AO840" s="17">
        <v>0.29312869843482797</v>
      </c>
      <c r="AP840" s="17">
        <v>0.30783485197903798</v>
      </c>
      <c r="AQ840" s="17">
        <v>0.26808954285790199</v>
      </c>
      <c r="AR840" s="17">
        <v>0.264542981931147</v>
      </c>
      <c r="AS840" s="17">
        <v>0.298455136550278</v>
      </c>
      <c r="AT840" s="17">
        <v>0.28000926872187698</v>
      </c>
      <c r="AU840" s="17">
        <v>0.28156044742609398</v>
      </c>
      <c r="AV840" s="17">
        <v>0.26975095286341999</v>
      </c>
      <c r="AW840" s="17">
        <v>0.29571652263174097</v>
      </c>
      <c r="AX840" s="17">
        <v>0.35957635489547501</v>
      </c>
      <c r="AY840" s="17">
        <v>0.33143041465148498</v>
      </c>
      <c r="AZ840" s="17">
        <v>0.33345805561946801</v>
      </c>
      <c r="BA840" s="17">
        <v>0.30143253993938501</v>
      </c>
      <c r="BB840" s="17">
        <v>0.26714078532626001</v>
      </c>
      <c r="BC840" s="17"/>
      <c r="BD840" s="17">
        <v>0.28288277548895202</v>
      </c>
      <c r="BE840" s="17">
        <v>0.29938943418438002</v>
      </c>
      <c r="BF840" s="17">
        <v>0.31618395760425</v>
      </c>
      <c r="BG840" s="17"/>
      <c r="BH840" s="17">
        <v>0.302844943871103</v>
      </c>
      <c r="BI840" s="17">
        <v>0.306528516297225</v>
      </c>
      <c r="BJ840" s="17">
        <v>0.25243969457325299</v>
      </c>
      <c r="BK840" s="17"/>
      <c r="BL840" s="17">
        <v>0.31173618772280498</v>
      </c>
      <c r="BM840" s="17">
        <v>0.30980349573090799</v>
      </c>
      <c r="BN840" s="17">
        <v>0.29109618076551103</v>
      </c>
      <c r="BO840" s="17"/>
      <c r="BP840" s="17">
        <v>0.31971352924518798</v>
      </c>
      <c r="BQ840" s="17">
        <v>0.30025861493556999</v>
      </c>
      <c r="BR840" s="17"/>
      <c r="BS840" s="17">
        <v>0.26563313827777402</v>
      </c>
      <c r="BT840" s="17">
        <v>0.27552337247448</v>
      </c>
      <c r="BU840" s="17">
        <v>0.301553014030711</v>
      </c>
      <c r="BV840" s="17">
        <v>0.32208836580132</v>
      </c>
      <c r="BW840" s="17"/>
      <c r="BX840" s="17">
        <v>0.30615896549420901</v>
      </c>
      <c r="BY840" s="17">
        <v>0.26220154493736397</v>
      </c>
      <c r="BZ840" s="17">
        <v>0.301992583233054</v>
      </c>
      <c r="CA840" s="17"/>
      <c r="CB840" s="17">
        <v>0.313157686606441</v>
      </c>
      <c r="CC840" s="17">
        <v>0.31595951747211198</v>
      </c>
      <c r="CD840" s="17">
        <v>0.31240293582747303</v>
      </c>
      <c r="CE840" s="17">
        <v>0.33853053497804197</v>
      </c>
      <c r="CF840" s="17">
        <v>0.21235384976584401</v>
      </c>
      <c r="CG840" s="17">
        <v>0.27894806468173</v>
      </c>
      <c r="CH840" s="17"/>
      <c r="CI840" s="17">
        <v>0.30196809351513898</v>
      </c>
      <c r="CJ840" s="17">
        <v>0.28658833722347099</v>
      </c>
      <c r="CK840" s="17">
        <v>0.40172114170467699</v>
      </c>
      <c r="CL840" s="17">
        <v>0.28089539405080999</v>
      </c>
    </row>
    <row r="841" spans="2:90" x14ac:dyDescent="0.35">
      <c r="B841" t="s">
        <v>177</v>
      </c>
      <c r="C841" s="17">
        <v>0.105975353308719</v>
      </c>
      <c r="D841" s="17">
        <v>9.6257192725069995E-2</v>
      </c>
      <c r="E841" s="17">
        <v>0.11554615823691899</v>
      </c>
      <c r="F841" s="17"/>
      <c r="G841" s="17">
        <v>9.7013400372388398E-2</v>
      </c>
      <c r="H841" s="17">
        <v>9.6417486275137895E-2</v>
      </c>
      <c r="I841" s="17">
        <v>0.13467237449964201</v>
      </c>
      <c r="J841" s="17">
        <v>8.6670347544822196E-2</v>
      </c>
      <c r="K841" s="17">
        <v>9.7717811837762306E-2</v>
      </c>
      <c r="L841" s="17">
        <v>0.12710485084543899</v>
      </c>
      <c r="M841" s="17">
        <v>0.10099732928925</v>
      </c>
      <c r="N841" s="17">
        <v>9.9997688785842503E-2</v>
      </c>
      <c r="O841" s="17">
        <v>0.11299031160183</v>
      </c>
      <c r="P841" s="17"/>
      <c r="Q841" s="17">
        <v>9.4168765403962601E-2</v>
      </c>
      <c r="R841" s="17">
        <v>8.9507079594905295E-2</v>
      </c>
      <c r="S841" s="17">
        <v>0.12752502965002699</v>
      </c>
      <c r="T841" s="17">
        <v>0.107478384224162</v>
      </c>
      <c r="U841" s="17"/>
      <c r="V841" s="17">
        <v>7.2666943293733494E-2</v>
      </c>
      <c r="W841" s="17">
        <v>0.10321026906726</v>
      </c>
      <c r="X841" s="17">
        <v>0.13969374787257199</v>
      </c>
      <c r="Y841" s="17">
        <v>0.10935061385316</v>
      </c>
      <c r="Z841" s="17">
        <v>0.109172518172553</v>
      </c>
      <c r="AA841" s="17">
        <v>0.109558470487368</v>
      </c>
      <c r="AB841" s="17">
        <v>9.0700267375048702E-2</v>
      </c>
      <c r="AC841" s="17">
        <v>0.10567062873455101</v>
      </c>
      <c r="AD841" s="17">
        <v>0.12906916549113101</v>
      </c>
      <c r="AE841" s="17"/>
      <c r="AF841" s="17">
        <v>0.120160505868305</v>
      </c>
      <c r="AG841" s="17">
        <v>9.48686859162087E-2</v>
      </c>
      <c r="AH841" s="17">
        <v>0.12000977921881099</v>
      </c>
      <c r="AI841" s="17">
        <v>0.11935958974086</v>
      </c>
      <c r="AJ841" s="17">
        <v>0.119791724633924</v>
      </c>
      <c r="AK841" s="17">
        <v>8.8394925059991594E-2</v>
      </c>
      <c r="AL841" s="17"/>
      <c r="AM841" s="17">
        <v>9.4317493390518203E-2</v>
      </c>
      <c r="AN841" s="17">
        <v>0.135487816245838</v>
      </c>
      <c r="AO841" s="17">
        <v>0.13244534735972699</v>
      </c>
      <c r="AP841" s="17">
        <v>8.1184678730429796E-2</v>
      </c>
      <c r="AQ841" s="17">
        <v>0.100264427174966</v>
      </c>
      <c r="AR841" s="17">
        <v>0.125217313598525</v>
      </c>
      <c r="AS841" s="17">
        <v>7.52554851126572E-2</v>
      </c>
      <c r="AT841" s="17">
        <v>9.0269871281147801E-2</v>
      </c>
      <c r="AU841" s="17">
        <v>8.5232283714971796E-2</v>
      </c>
      <c r="AV841" s="17">
        <v>0.152660558916976</v>
      </c>
      <c r="AW841" s="17">
        <v>0.110896549167685</v>
      </c>
      <c r="AX841" s="17">
        <v>8.1218175430179507E-2</v>
      </c>
      <c r="AY841" s="17">
        <v>7.9072650534607103E-2</v>
      </c>
      <c r="AZ841" s="17">
        <v>9.05122381273398E-2</v>
      </c>
      <c r="BA841" s="17">
        <v>0.14403042765176699</v>
      </c>
      <c r="BB841" s="17">
        <v>8.9662033249750805E-2</v>
      </c>
      <c r="BC841" s="17"/>
      <c r="BD841" s="17">
        <v>0.10335693515788</v>
      </c>
      <c r="BE841" s="17">
        <v>0.113264024026229</v>
      </c>
      <c r="BF841" s="17">
        <v>0.102616656182325</v>
      </c>
      <c r="BG841" s="17"/>
      <c r="BH841" s="17">
        <v>0.106703214933314</v>
      </c>
      <c r="BI841" s="17">
        <v>0.103382083184985</v>
      </c>
      <c r="BJ841" s="17">
        <v>0.10351161881884401</v>
      </c>
      <c r="BK841" s="17"/>
      <c r="BL841" s="17">
        <v>0.14264007923473901</v>
      </c>
      <c r="BM841" s="17">
        <v>8.8489645652765306E-2</v>
      </c>
      <c r="BN841" s="17">
        <v>0.12846193907605</v>
      </c>
      <c r="BO841" s="17"/>
      <c r="BP841" s="17">
        <v>0.13540963253001501</v>
      </c>
      <c r="BQ841" s="17">
        <v>0.104399356496332</v>
      </c>
      <c r="BR841" s="17"/>
      <c r="BS841" s="17">
        <v>9.0646126167799101E-2</v>
      </c>
      <c r="BT841" s="17">
        <v>0.14246030143562599</v>
      </c>
      <c r="BU841" s="17">
        <v>0.11434298944813701</v>
      </c>
      <c r="BV841" s="17">
        <v>8.8077849304940406E-2</v>
      </c>
      <c r="BW841" s="17"/>
      <c r="BX841" s="17">
        <v>0.114998697623459</v>
      </c>
      <c r="BY841" s="17">
        <v>0.12615856446410201</v>
      </c>
      <c r="BZ841" s="17">
        <v>0.103841159325436</v>
      </c>
      <c r="CA841" s="17"/>
      <c r="CB841" s="17">
        <v>0.12739317807626499</v>
      </c>
      <c r="CC841" s="17">
        <v>6.0868024726540203E-2</v>
      </c>
      <c r="CD841" s="17">
        <v>0.131335748166996</v>
      </c>
      <c r="CE841" s="17">
        <v>0.11439205865565701</v>
      </c>
      <c r="CF841" s="17">
        <v>5.7232467241529097E-2</v>
      </c>
      <c r="CG841" s="17">
        <v>0.126961207811122</v>
      </c>
      <c r="CH841" s="17"/>
      <c r="CI841" s="17">
        <v>0.12554324002488301</v>
      </c>
      <c r="CJ841" s="17">
        <v>9.0020636863314699E-2</v>
      </c>
      <c r="CK841" s="17">
        <v>0.105760579897337</v>
      </c>
      <c r="CL841" s="17">
        <v>0.11105229057542</v>
      </c>
    </row>
    <row r="842" spans="2:90" x14ac:dyDescent="0.35">
      <c r="B842" t="s">
        <v>176</v>
      </c>
      <c r="C842" s="17">
        <v>6.1724320150556303E-2</v>
      </c>
      <c r="D842" s="17">
        <v>6.3096105745826594E-2</v>
      </c>
      <c r="E842" s="17">
        <v>6.0740415644863502E-2</v>
      </c>
      <c r="F842" s="17"/>
      <c r="G842" s="17">
        <v>4.8352774126599898E-2</v>
      </c>
      <c r="H842" s="17">
        <v>6.7635401747973306E-2</v>
      </c>
      <c r="I842" s="17">
        <v>6.4149653567056306E-2</v>
      </c>
      <c r="J842" s="17">
        <v>7.7776010230040798E-2</v>
      </c>
      <c r="K842" s="17">
        <v>9.31360621674127E-2</v>
      </c>
      <c r="L842" s="17">
        <v>6.3631958538910696E-2</v>
      </c>
      <c r="M842" s="17">
        <v>3.9883994533999802E-2</v>
      </c>
      <c r="N842" s="17">
        <v>5.4703626489202101E-2</v>
      </c>
      <c r="O842" s="17">
        <v>4.9756686465566101E-2</v>
      </c>
      <c r="P842" s="17"/>
      <c r="Q842" s="17">
        <v>5.1284199166855698E-2</v>
      </c>
      <c r="R842" s="17">
        <v>3.3505537679152202E-2</v>
      </c>
      <c r="S842" s="17">
        <v>5.8748024717943902E-2</v>
      </c>
      <c r="T842" s="17">
        <v>6.5179639572097603E-2</v>
      </c>
      <c r="U842" s="17"/>
      <c r="V842" s="17">
        <v>5.39521263545669E-2</v>
      </c>
      <c r="W842" s="17">
        <v>6.3963283343788604E-2</v>
      </c>
      <c r="X842" s="17">
        <v>6.0803018474196301E-2</v>
      </c>
      <c r="Y842" s="17">
        <v>8.9033279443678198E-2</v>
      </c>
      <c r="Z842" s="17">
        <v>5.1969891930762201E-2</v>
      </c>
      <c r="AA842" s="17">
        <v>5.7640523311753802E-2</v>
      </c>
      <c r="AB842" s="17">
        <v>7.6044162353842704E-2</v>
      </c>
      <c r="AC842" s="17">
        <v>3.6743877862831502E-2</v>
      </c>
      <c r="AD842" s="17">
        <v>5.52771089119675E-2</v>
      </c>
      <c r="AE842" s="17"/>
      <c r="AF842" s="17">
        <v>4.5182864254193898E-2</v>
      </c>
      <c r="AG842" s="17">
        <v>6.4264346477328593E-2</v>
      </c>
      <c r="AH842" s="17">
        <v>8.1525653183067898E-2</v>
      </c>
      <c r="AI842" s="17">
        <v>6.4934672376375804E-2</v>
      </c>
      <c r="AJ842" s="17">
        <v>6.9557917856786305E-2</v>
      </c>
      <c r="AK842" s="17">
        <v>6.1165804049207503E-2</v>
      </c>
      <c r="AL842" s="17"/>
      <c r="AM842" s="17">
        <v>1.6192766698836899E-2</v>
      </c>
      <c r="AN842" s="17">
        <v>3.5908181658502701E-2</v>
      </c>
      <c r="AO842" s="17">
        <v>6.0354647508483197E-2</v>
      </c>
      <c r="AP842" s="17">
        <v>8.5262903774650095E-2</v>
      </c>
      <c r="AQ842" s="17">
        <v>5.9619883262020501E-2</v>
      </c>
      <c r="AR842" s="17">
        <v>6.0397250681439099E-2</v>
      </c>
      <c r="AS842" s="17">
        <v>5.5940586716566799E-2</v>
      </c>
      <c r="AT842" s="17">
        <v>7.5906176775404802E-2</v>
      </c>
      <c r="AU842" s="17">
        <v>4.2664548306862803E-2</v>
      </c>
      <c r="AV842" s="17">
        <v>7.5407950517108996E-2</v>
      </c>
      <c r="AW842" s="17">
        <v>0.105305745748033</v>
      </c>
      <c r="AX842" s="17">
        <v>8.7578502211639597E-2</v>
      </c>
      <c r="AY842" s="17">
        <v>4.0119307583921203E-2</v>
      </c>
      <c r="AZ842" s="17">
        <v>3.4674609753271801E-2</v>
      </c>
      <c r="BA842" s="17">
        <v>6.4386848367833205E-2</v>
      </c>
      <c r="BB842" s="17">
        <v>6.1918347886761198E-2</v>
      </c>
      <c r="BC842" s="17"/>
      <c r="BD842" s="17">
        <v>6.1365509244559503E-2</v>
      </c>
      <c r="BE842" s="17">
        <v>6.2939460332353994E-2</v>
      </c>
      <c r="BF842" s="17">
        <v>6.1444517689300301E-2</v>
      </c>
      <c r="BG842" s="17"/>
      <c r="BH842" s="17">
        <v>6.4606077748493501E-2</v>
      </c>
      <c r="BI842" s="17">
        <v>4.7889957616031598E-2</v>
      </c>
      <c r="BJ842" s="17">
        <v>6.6741978008619807E-2</v>
      </c>
      <c r="BK842" s="17"/>
      <c r="BL842" s="17">
        <v>9.0263393752183299E-2</v>
      </c>
      <c r="BM842" s="17">
        <v>5.6485025332359703E-2</v>
      </c>
      <c r="BN842" s="17">
        <v>4.40675781108349E-2</v>
      </c>
      <c r="BO842" s="17"/>
      <c r="BP842" s="17">
        <v>5.3236008566992898E-2</v>
      </c>
      <c r="BQ842" s="17">
        <v>5.8581568283432597E-2</v>
      </c>
      <c r="BR842" s="17"/>
      <c r="BS842" s="17">
        <v>3.67094527110833E-2</v>
      </c>
      <c r="BT842" s="17">
        <v>4.38554229196014E-2</v>
      </c>
      <c r="BU842" s="17">
        <v>7.7044028375242796E-2</v>
      </c>
      <c r="BV842" s="17">
        <v>7.3185026967480096E-2</v>
      </c>
      <c r="BW842" s="17"/>
      <c r="BX842" s="17">
        <v>5.7092622516931903E-2</v>
      </c>
      <c r="BY842" s="17">
        <v>5.4351297509684197E-2</v>
      </c>
      <c r="BZ842" s="17">
        <v>6.2636250075002398E-2</v>
      </c>
      <c r="CA842" s="17"/>
      <c r="CB842" s="17">
        <v>3.0442926652828599E-2</v>
      </c>
      <c r="CC842" s="17">
        <v>4.0643692928518202E-2</v>
      </c>
      <c r="CD842" s="17">
        <v>8.6910037649153102E-2</v>
      </c>
      <c r="CE842" s="17">
        <v>8.8424530377647095E-2</v>
      </c>
      <c r="CF842" s="17">
        <v>3.0013915395757599E-2</v>
      </c>
      <c r="CG842" s="17">
        <v>8.4214117561934504E-2</v>
      </c>
      <c r="CH842" s="17"/>
      <c r="CI842" s="17">
        <v>6.9932861805558702E-2</v>
      </c>
      <c r="CJ842" s="17">
        <v>5.44744424908402E-2</v>
      </c>
      <c r="CK842" s="17">
        <v>5.5331706126055903E-2</v>
      </c>
      <c r="CL842" s="17">
        <v>6.5860104969897998E-2</v>
      </c>
    </row>
    <row r="843" spans="2:90" x14ac:dyDescent="0.35">
      <c r="B843" t="s">
        <v>460</v>
      </c>
      <c r="C843" s="17">
        <v>4.9591313523255201E-2</v>
      </c>
      <c r="D843" s="17">
        <v>4.52027841442963E-2</v>
      </c>
      <c r="E843" s="17">
        <v>5.3706590328178497E-2</v>
      </c>
      <c r="F843" s="17"/>
      <c r="G843" s="17">
        <v>5.8816480195101398E-2</v>
      </c>
      <c r="H843" s="17">
        <v>4.4697368502915502E-2</v>
      </c>
      <c r="I843" s="17">
        <v>5.2767138271623402E-2</v>
      </c>
      <c r="J843" s="17">
        <v>9.1818172693766006E-2</v>
      </c>
      <c r="K843" s="17">
        <v>4.1669561400283398E-2</v>
      </c>
      <c r="L843" s="17">
        <v>4.0622794798684303E-2</v>
      </c>
      <c r="M843" s="17">
        <v>3.66258899834115E-2</v>
      </c>
      <c r="N843" s="17">
        <v>5.6928770110344001E-2</v>
      </c>
      <c r="O843" s="17">
        <v>2.58393925680886E-2</v>
      </c>
      <c r="P843" s="17"/>
      <c r="Q843" s="17">
        <v>5.5498674096215402E-2</v>
      </c>
      <c r="R843" s="17">
        <v>3.8655457876839799E-2</v>
      </c>
      <c r="S843" s="17">
        <v>3.2931479235110202E-2</v>
      </c>
      <c r="T843" s="17">
        <v>5.0218351682168899E-2</v>
      </c>
      <c r="U843" s="17"/>
      <c r="V843" s="17">
        <v>6.6859720423973798E-2</v>
      </c>
      <c r="W843" s="17">
        <v>6.1409659358626197E-2</v>
      </c>
      <c r="X843" s="17">
        <v>2.8316973601983399E-2</v>
      </c>
      <c r="Y843" s="17">
        <v>3.7700875920802797E-2</v>
      </c>
      <c r="Z843" s="17">
        <v>5.9731357816386901E-2</v>
      </c>
      <c r="AA843" s="17">
        <v>3.9989437314482401E-2</v>
      </c>
      <c r="AB843" s="17">
        <v>2.9557729834424E-2</v>
      </c>
      <c r="AC843" s="17">
        <v>6.6904229674361604E-2</v>
      </c>
      <c r="AD843" s="17">
        <v>4.99669763332138E-2</v>
      </c>
      <c r="AE843" s="17"/>
      <c r="AF843" s="17">
        <v>4.4432500764625397E-2</v>
      </c>
      <c r="AG843" s="17">
        <v>5.7934533137971797E-2</v>
      </c>
      <c r="AH843" s="17">
        <v>3.9495637277943599E-2</v>
      </c>
      <c r="AI843" s="17">
        <v>4.4159389249048199E-2</v>
      </c>
      <c r="AJ843" s="17">
        <v>6.3192925418188495E-2</v>
      </c>
      <c r="AK843" s="17">
        <v>4.36742302074873E-2</v>
      </c>
      <c r="AL843" s="17"/>
      <c r="AM843" s="17">
        <v>5.9161965198860897E-2</v>
      </c>
      <c r="AN843" s="17">
        <v>5.61894873510582E-2</v>
      </c>
      <c r="AO843" s="17">
        <v>2.95335032302089E-2</v>
      </c>
      <c r="AP843" s="17">
        <v>4.4934402816681797E-2</v>
      </c>
      <c r="AQ843" s="17">
        <v>3.2358718984678597E-2</v>
      </c>
      <c r="AR843" s="17">
        <v>2.9309880826832099E-2</v>
      </c>
      <c r="AS843" s="17">
        <v>7.7281405395425704E-2</v>
      </c>
      <c r="AT843" s="17">
        <v>5.0127526245548698E-2</v>
      </c>
      <c r="AU843" s="17">
        <v>6.5571040391651694E-2</v>
      </c>
      <c r="AV843" s="17">
        <v>4.6149003107099199E-2</v>
      </c>
      <c r="AW843" s="17">
        <v>5.2859036614202298E-2</v>
      </c>
      <c r="AX843" s="17">
        <v>4.4003798639374599E-2</v>
      </c>
      <c r="AY843" s="17">
        <v>5.5021569623575399E-2</v>
      </c>
      <c r="AZ843" s="17">
        <v>7.1639673016754502E-2</v>
      </c>
      <c r="BA843" s="17">
        <v>7.9615436983567794E-2</v>
      </c>
      <c r="BB843" s="17">
        <v>4.9196382792708097E-2</v>
      </c>
      <c r="BC843" s="17"/>
      <c r="BD843" s="17">
        <v>5.54086592289166E-2</v>
      </c>
      <c r="BE843" s="17">
        <v>5.2748741575745502E-2</v>
      </c>
      <c r="BF843" s="17">
        <v>4.1157572115357602E-2</v>
      </c>
      <c r="BG843" s="17"/>
      <c r="BH843" s="17">
        <v>5.0020110244786899E-2</v>
      </c>
      <c r="BI843" s="17">
        <v>4.0793213382961102E-2</v>
      </c>
      <c r="BJ843" s="17">
        <v>5.1748989316823403E-2</v>
      </c>
      <c r="BK843" s="17"/>
      <c r="BL843" s="17">
        <v>1.99224774163386E-2</v>
      </c>
      <c r="BM843" s="17">
        <v>2.77905368081003E-2</v>
      </c>
      <c r="BN843" s="17">
        <v>5.18741905481769E-2</v>
      </c>
      <c r="BO843" s="17"/>
      <c r="BP843" s="17">
        <v>4.3214618856594202E-2</v>
      </c>
      <c r="BQ843" s="17">
        <v>4.6838203476814201E-2</v>
      </c>
      <c r="BR843" s="17"/>
      <c r="BS843" s="17">
        <v>2.4001699619347099E-2</v>
      </c>
      <c r="BT843" s="17">
        <v>3.9386351071782698E-2</v>
      </c>
      <c r="BU843" s="17">
        <v>4.8447762421053697E-2</v>
      </c>
      <c r="BV843" s="17">
        <v>6.2819707031680702E-2</v>
      </c>
      <c r="BW843" s="17"/>
      <c r="BX843" s="17">
        <v>2.0874437039657901E-2</v>
      </c>
      <c r="BY843" s="17">
        <v>5.3019981075153398E-2</v>
      </c>
      <c r="BZ843" s="17">
        <v>5.2225558274445798E-2</v>
      </c>
      <c r="CA843" s="17"/>
      <c r="CB843" s="17">
        <v>3.3393475294167203E-2</v>
      </c>
      <c r="CC843" s="17">
        <v>4.4152171535798701E-2</v>
      </c>
      <c r="CD843" s="17">
        <v>8.8166673149415106E-2</v>
      </c>
      <c r="CE843" s="17">
        <v>5.7247075797109102E-2</v>
      </c>
      <c r="CF843" s="17">
        <v>2.2640960536190899E-2</v>
      </c>
      <c r="CG843" s="17">
        <v>3.2875376049839998E-2</v>
      </c>
      <c r="CH843" s="17"/>
      <c r="CI843" s="17">
        <v>5.19509833378341E-2</v>
      </c>
      <c r="CJ843" s="17">
        <v>5.3262979873626E-2</v>
      </c>
      <c r="CK843" s="17">
        <v>3.1114438146548198E-2</v>
      </c>
      <c r="CL843" s="17">
        <v>5.1814399969807301E-2</v>
      </c>
    </row>
    <row r="844" spans="2:90" x14ac:dyDescent="0.35">
      <c r="B844" t="s">
        <v>150</v>
      </c>
      <c r="C844" s="17">
        <v>2.2583588192782798E-2</v>
      </c>
      <c r="D844" s="17">
        <v>2.4773442284444998E-2</v>
      </c>
      <c r="E844" s="17">
        <v>2.0035025901990699E-2</v>
      </c>
      <c r="F844" s="17"/>
      <c r="G844" s="17">
        <v>3.1742467957291402E-2</v>
      </c>
      <c r="H844" s="17">
        <v>3.2604754230265202E-2</v>
      </c>
      <c r="I844" s="17">
        <v>2.54761631738969E-2</v>
      </c>
      <c r="J844" s="17">
        <v>2.07055686188874E-2</v>
      </c>
      <c r="K844" s="17">
        <v>8.6565047825234304E-3</v>
      </c>
      <c r="L844" s="17">
        <v>2.4746469804982098E-2</v>
      </c>
      <c r="M844" s="17">
        <v>1.9610655144890299E-2</v>
      </c>
      <c r="N844" s="17">
        <v>1.3466838776799399E-2</v>
      </c>
      <c r="O844" s="17">
        <v>2.67844952114655E-2</v>
      </c>
      <c r="P844" s="17"/>
      <c r="Q844" s="17">
        <v>2.2837088586900499E-2</v>
      </c>
      <c r="R844" s="17">
        <v>1.39792559609461E-2</v>
      </c>
      <c r="S844" s="17">
        <v>2.1585578556810502E-2</v>
      </c>
      <c r="T844" s="17">
        <v>2.3814273265440201E-2</v>
      </c>
      <c r="U844" s="17"/>
      <c r="V844" s="17">
        <v>2.2490489643619799E-2</v>
      </c>
      <c r="W844" s="17">
        <v>1.43533558396663E-2</v>
      </c>
      <c r="X844" s="17">
        <v>2.3471624079654099E-2</v>
      </c>
      <c r="Y844" s="17">
        <v>2.3886693505166E-2</v>
      </c>
      <c r="Z844" s="17">
        <v>9.1643701098855102E-3</v>
      </c>
      <c r="AA844" s="17">
        <v>4.4605091320870198E-2</v>
      </c>
      <c r="AB844" s="17">
        <v>2.1509368953486398E-2</v>
      </c>
      <c r="AC844" s="17">
        <v>2.5589249627510201E-2</v>
      </c>
      <c r="AD844" s="17">
        <v>2.16420342311885E-2</v>
      </c>
      <c r="AE844" s="17"/>
      <c r="AF844" s="17">
        <v>2.7057664066920801E-2</v>
      </c>
      <c r="AG844" s="17">
        <v>2.8450914478044799E-2</v>
      </c>
      <c r="AH844" s="17">
        <v>2.6422760419600198E-2</v>
      </c>
      <c r="AI844" s="17">
        <v>1.8006936828495201E-2</v>
      </c>
      <c r="AJ844" s="17">
        <v>2.7227910065411198E-2</v>
      </c>
      <c r="AK844" s="17">
        <v>1.3012046536421301E-2</v>
      </c>
      <c r="AL844" s="17"/>
      <c r="AM844" s="17">
        <v>5.1270969290365502E-2</v>
      </c>
      <c r="AN844" s="17">
        <v>5.7579636132917798E-2</v>
      </c>
      <c r="AO844" s="17">
        <v>2.5589046583650001E-2</v>
      </c>
      <c r="AP844" s="17">
        <v>2.5396773496216701E-2</v>
      </c>
      <c r="AQ844" s="17">
        <v>2.9047859687902799E-2</v>
      </c>
      <c r="AR844" s="17">
        <v>5.7513085003966001E-3</v>
      </c>
      <c r="AS844" s="17">
        <v>2.01365895093213E-2</v>
      </c>
      <c r="AT844" s="17">
        <v>2.6991194416347501E-2</v>
      </c>
      <c r="AU844" s="17">
        <v>3.6070327542966699E-3</v>
      </c>
      <c r="AV844" s="17">
        <v>0</v>
      </c>
      <c r="AW844" s="17">
        <v>2.5798880254084101E-2</v>
      </c>
      <c r="AX844" s="17">
        <v>7.9017338810020502E-3</v>
      </c>
      <c r="AY844" s="17">
        <v>1.06510020815434E-2</v>
      </c>
      <c r="AZ844" s="17">
        <v>1.9003275529880501E-2</v>
      </c>
      <c r="BA844" s="17">
        <v>4.3970840012527601E-2</v>
      </c>
      <c r="BB844" s="17">
        <v>0</v>
      </c>
      <c r="BC844" s="17"/>
      <c r="BD844" s="17">
        <v>9.1224405892775303E-3</v>
      </c>
      <c r="BE844" s="17">
        <v>2.92255639859718E-2</v>
      </c>
      <c r="BF844" s="17">
        <v>2.5990335010567699E-2</v>
      </c>
      <c r="BG844" s="17"/>
      <c r="BH844" s="17">
        <v>2.2043587790017301E-2</v>
      </c>
      <c r="BI844" s="17">
        <v>1.4629672796057199E-2</v>
      </c>
      <c r="BJ844" s="17">
        <v>9.2326470197628301E-4</v>
      </c>
      <c r="BK844" s="17"/>
      <c r="BL844" s="17">
        <v>1.35559878203339E-2</v>
      </c>
      <c r="BM844" s="17">
        <v>4.4189924299510401E-3</v>
      </c>
      <c r="BN844" s="17">
        <v>8.1121199180365505E-3</v>
      </c>
      <c r="BO844" s="17"/>
      <c r="BP844" s="17">
        <v>2.3545944377725898E-2</v>
      </c>
      <c r="BQ844" s="17">
        <v>2.6339172618626699E-2</v>
      </c>
      <c r="BR844" s="17"/>
      <c r="BS844" s="17">
        <v>1.39397543314184E-2</v>
      </c>
      <c r="BT844" s="17">
        <v>5.3110560315023803E-3</v>
      </c>
      <c r="BU844" s="17">
        <v>1.3661790337941499E-2</v>
      </c>
      <c r="BV844" s="17">
        <v>2.89640770666354E-2</v>
      </c>
      <c r="BW844" s="17"/>
      <c r="BX844" s="17">
        <v>1.1327177804174599E-2</v>
      </c>
      <c r="BY844" s="17">
        <v>3.7403792882664398E-2</v>
      </c>
      <c r="BZ844" s="17">
        <v>2.27880373150465E-2</v>
      </c>
      <c r="CA844" s="17"/>
      <c r="CB844" s="17">
        <v>9.1087068114382407E-3</v>
      </c>
      <c r="CC844" s="17">
        <v>1.4136980430548601E-2</v>
      </c>
      <c r="CD844" s="17">
        <v>4.1929672700316202E-2</v>
      </c>
      <c r="CE844" s="17">
        <v>1.07283561406814E-2</v>
      </c>
      <c r="CF844" s="17">
        <v>9.9620211812060794E-3</v>
      </c>
      <c r="CG844" s="17">
        <v>4.4069612389251403E-2</v>
      </c>
      <c r="CH844" s="17"/>
      <c r="CI844" s="17">
        <v>3.3107541328922803E-2</v>
      </c>
      <c r="CJ844" s="17">
        <v>2.1491751807244899E-2</v>
      </c>
      <c r="CK844" s="17">
        <v>5.7248152488693603E-2</v>
      </c>
      <c r="CL844" s="17">
        <v>1.16398645785496E-2</v>
      </c>
    </row>
    <row r="845" spans="2:90" x14ac:dyDescent="0.35"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</row>
    <row r="846" spans="2:90" x14ac:dyDescent="0.35">
      <c r="B846" s="6" t="s">
        <v>464</v>
      </c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</row>
    <row r="847" spans="2:90" x14ac:dyDescent="0.35">
      <c r="B847" s="24" t="s">
        <v>130</v>
      </c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</row>
    <row r="848" spans="2:90" x14ac:dyDescent="0.35">
      <c r="B848" t="s">
        <v>458</v>
      </c>
      <c r="C848" s="17">
        <v>0.24357428696780101</v>
      </c>
      <c r="D848" s="17">
        <v>0.237988304151074</v>
      </c>
      <c r="E848" s="17">
        <v>0.24966794240637499</v>
      </c>
      <c r="F848" s="17"/>
      <c r="G848" s="17">
        <v>0.27218618720475601</v>
      </c>
      <c r="H848" s="17">
        <v>0.266259032971295</v>
      </c>
      <c r="I848" s="17">
        <v>0.28561622643922102</v>
      </c>
      <c r="J848" s="17">
        <v>0.238332342908566</v>
      </c>
      <c r="K848" s="17">
        <v>0.220413439284324</v>
      </c>
      <c r="L848" s="17">
        <v>0.25154557194700999</v>
      </c>
      <c r="M848" s="17">
        <v>0.24116059845575999</v>
      </c>
      <c r="N848" s="17">
        <v>0.20437516933962399</v>
      </c>
      <c r="O848" s="17">
        <v>0.21962407187019101</v>
      </c>
      <c r="P848" s="17"/>
      <c r="Q848" s="17">
        <v>0.240531354352884</v>
      </c>
      <c r="R848" s="17">
        <v>0.241746509402195</v>
      </c>
      <c r="S848" s="17">
        <v>0.235589852525036</v>
      </c>
      <c r="T848" s="17">
        <v>0.24343401644315699</v>
      </c>
      <c r="U848" s="17"/>
      <c r="V848" s="17">
        <v>0.26903146075544898</v>
      </c>
      <c r="W848" s="17">
        <v>0.237227705127183</v>
      </c>
      <c r="X848" s="17">
        <v>0.217893810583075</v>
      </c>
      <c r="Y848" s="17">
        <v>0.215843233543244</v>
      </c>
      <c r="Z848" s="17">
        <v>0.25513593060273099</v>
      </c>
      <c r="AA848" s="17">
        <v>0.21722410239541401</v>
      </c>
      <c r="AB848" s="17">
        <v>0.24145186545646199</v>
      </c>
      <c r="AC848" s="17">
        <v>0.25677492715559103</v>
      </c>
      <c r="AD848" s="17">
        <v>0.27078678524730398</v>
      </c>
      <c r="AE848" s="17"/>
      <c r="AF848" s="17">
        <v>0.26983348220551401</v>
      </c>
      <c r="AG848" s="17">
        <v>0.26554358345974199</v>
      </c>
      <c r="AH848" s="17">
        <v>0.23901356242642599</v>
      </c>
      <c r="AI848" s="17">
        <v>0.242826532666373</v>
      </c>
      <c r="AJ848" s="17">
        <v>0.20420351498700301</v>
      </c>
      <c r="AK848" s="17">
        <v>0.23942500641664599</v>
      </c>
      <c r="AL848" s="17"/>
      <c r="AM848" s="17">
        <v>0.25521511828084398</v>
      </c>
      <c r="AN848" s="17">
        <v>0.24353337222030599</v>
      </c>
      <c r="AO848" s="17">
        <v>0.27056766447469899</v>
      </c>
      <c r="AP848" s="17">
        <v>0.19576947495195801</v>
      </c>
      <c r="AQ848" s="17">
        <v>0.24888667207617701</v>
      </c>
      <c r="AR848" s="17">
        <v>0.18113480618632599</v>
      </c>
      <c r="AS848" s="17">
        <v>0.23788655310228199</v>
      </c>
      <c r="AT848" s="17">
        <v>0.27823306471797299</v>
      </c>
      <c r="AU848" s="17">
        <v>0.241820463791903</v>
      </c>
      <c r="AV848" s="17">
        <v>0.27243316538352103</v>
      </c>
      <c r="AW848" s="17">
        <v>0.21106515960783301</v>
      </c>
      <c r="AX848" s="17">
        <v>0.228874652940908</v>
      </c>
      <c r="AY848" s="17">
        <v>0.25681076042080297</v>
      </c>
      <c r="AZ848" s="17">
        <v>0.256975898604969</v>
      </c>
      <c r="BA848" s="17">
        <v>0.31384487981095999</v>
      </c>
      <c r="BB848" s="17">
        <v>0.25072391353428303</v>
      </c>
      <c r="BC848" s="17"/>
      <c r="BD848" s="17">
        <v>0.221141841737033</v>
      </c>
      <c r="BE848" s="17">
        <v>0.26237555542141</v>
      </c>
      <c r="BF848" s="17">
        <v>0.24920367721904099</v>
      </c>
      <c r="BG848" s="17"/>
      <c r="BH848" s="17">
        <v>0.249658723507337</v>
      </c>
      <c r="BI848" s="17">
        <v>0.244525149718756</v>
      </c>
      <c r="BJ848" s="17">
        <v>0.21545056790170899</v>
      </c>
      <c r="BK848" s="17"/>
      <c r="BL848" s="17">
        <v>0.19015674597916801</v>
      </c>
      <c r="BM848" s="17">
        <v>0.205186362614528</v>
      </c>
      <c r="BN848" s="17">
        <v>0.25271005816499098</v>
      </c>
      <c r="BO848" s="17"/>
      <c r="BP848" s="17">
        <v>0.209271889531846</v>
      </c>
      <c r="BQ848" s="17">
        <v>0.26198294723103299</v>
      </c>
      <c r="BR848" s="17"/>
      <c r="BS848" s="17">
        <v>0.33824234731070502</v>
      </c>
      <c r="BT848" s="17">
        <v>0.26901743693932101</v>
      </c>
      <c r="BU848" s="17">
        <v>0.19360798498985299</v>
      </c>
      <c r="BV848" s="17">
        <v>0.239304838032038</v>
      </c>
      <c r="BW848" s="17"/>
      <c r="BX848" s="17">
        <v>0.19230816747024501</v>
      </c>
      <c r="BY848" s="17">
        <v>0.31877157587942001</v>
      </c>
      <c r="BZ848" s="17">
        <v>0.24403224587227201</v>
      </c>
      <c r="CA848" s="17"/>
      <c r="CB848" s="17">
        <v>0.286944772216147</v>
      </c>
      <c r="CC848" s="17">
        <v>0.35409231736476898</v>
      </c>
      <c r="CD848" s="17">
        <v>0.16970787195935499</v>
      </c>
      <c r="CE848" s="17">
        <v>0.221581392544313</v>
      </c>
      <c r="CF848" s="17">
        <v>0.39496936580620001</v>
      </c>
      <c r="CG848" s="17">
        <v>6.8026418441778105E-2</v>
      </c>
      <c r="CH848" s="17"/>
      <c r="CI848" s="17">
        <v>0.14538462345198</v>
      </c>
      <c r="CJ848" s="17">
        <v>0.35678275977915203</v>
      </c>
      <c r="CK848" s="17">
        <v>6.1774393071704403E-2</v>
      </c>
      <c r="CL848" s="17">
        <v>0.247224104696534</v>
      </c>
    </row>
    <row r="849" spans="2:90" x14ac:dyDescent="0.35">
      <c r="B849" t="s">
        <v>180</v>
      </c>
      <c r="C849" s="17">
        <v>0.174588020314901</v>
      </c>
      <c r="D849" s="17">
        <v>0.15609615373678401</v>
      </c>
      <c r="E849" s="17">
        <v>0.19203755007461601</v>
      </c>
      <c r="F849" s="17"/>
      <c r="G849" s="17">
        <v>0.13676680950513101</v>
      </c>
      <c r="H849" s="17">
        <v>0.18726959525624101</v>
      </c>
      <c r="I849" s="17">
        <v>0.135355261588817</v>
      </c>
      <c r="J849" s="17">
        <v>0.19188718964285101</v>
      </c>
      <c r="K849" s="17">
        <v>0.20207550890392501</v>
      </c>
      <c r="L849" s="17">
        <v>0.18037306105579601</v>
      </c>
      <c r="M849" s="17">
        <v>0.173757922676363</v>
      </c>
      <c r="N849" s="17">
        <v>0.18629607994865</v>
      </c>
      <c r="O849" s="17">
        <v>0.17514259337212801</v>
      </c>
      <c r="P849" s="17"/>
      <c r="Q849" s="17">
        <v>0.14696923186268299</v>
      </c>
      <c r="R849" s="17">
        <v>0.22169262942018</v>
      </c>
      <c r="S849" s="17">
        <v>0.21795365232981601</v>
      </c>
      <c r="T849" s="17">
        <v>0.176147649757387</v>
      </c>
      <c r="U849" s="17"/>
      <c r="V849" s="17">
        <v>0.155946553758541</v>
      </c>
      <c r="W849" s="17">
        <v>0.172661981302556</v>
      </c>
      <c r="X849" s="17">
        <v>0.184083159707363</v>
      </c>
      <c r="Y849" s="17">
        <v>0.16506113127948099</v>
      </c>
      <c r="Z849" s="17">
        <v>0.197965851139462</v>
      </c>
      <c r="AA849" s="17">
        <v>0.19028652333173399</v>
      </c>
      <c r="AB849" s="17">
        <v>0.188730548766531</v>
      </c>
      <c r="AC849" s="17">
        <v>0.20115580153159701</v>
      </c>
      <c r="AD849" s="17">
        <v>0.15274681559155201</v>
      </c>
      <c r="AE849" s="17"/>
      <c r="AF849" s="17">
        <v>0.15986026618942001</v>
      </c>
      <c r="AG849" s="17">
        <v>0.19416845138777999</v>
      </c>
      <c r="AH849" s="17">
        <v>0.18798300486721001</v>
      </c>
      <c r="AI849" s="17">
        <v>0.17721727578947599</v>
      </c>
      <c r="AJ849" s="17">
        <v>0.193904464321528</v>
      </c>
      <c r="AK849" s="17">
        <v>0.158232327405913</v>
      </c>
      <c r="AL849" s="17"/>
      <c r="AM849" s="17">
        <v>0.105125687593684</v>
      </c>
      <c r="AN849" s="17">
        <v>0.129076059978596</v>
      </c>
      <c r="AO849" s="17">
        <v>0.15304233851042301</v>
      </c>
      <c r="AP849" s="17">
        <v>0.12450555727955701</v>
      </c>
      <c r="AQ849" s="17">
        <v>0.15136389274269199</v>
      </c>
      <c r="AR849" s="17">
        <v>0.214606485479132</v>
      </c>
      <c r="AS849" s="17">
        <v>0.17841199467509999</v>
      </c>
      <c r="AT849" s="17">
        <v>0.17189603447091101</v>
      </c>
      <c r="AU849" s="17">
        <v>0.26882103952993702</v>
      </c>
      <c r="AV849" s="17">
        <v>0.19619201616621901</v>
      </c>
      <c r="AW849" s="17">
        <v>0.135982402226386</v>
      </c>
      <c r="AX849" s="17">
        <v>0.16222186146443901</v>
      </c>
      <c r="AY849" s="17">
        <v>0.15383092881211999</v>
      </c>
      <c r="AZ849" s="17">
        <v>0.21411310586478699</v>
      </c>
      <c r="BA849" s="17">
        <v>0.19539110041555199</v>
      </c>
      <c r="BB849" s="17">
        <v>0.21806725195795301</v>
      </c>
      <c r="BC849" s="17"/>
      <c r="BD849" s="17">
        <v>0.190360265839915</v>
      </c>
      <c r="BE849" s="17">
        <v>0.15604307355937599</v>
      </c>
      <c r="BF849" s="17">
        <v>0.172942962707618</v>
      </c>
      <c r="BG849" s="17"/>
      <c r="BH849" s="17">
        <v>0.18334073353153399</v>
      </c>
      <c r="BI849" s="17">
        <v>0.16414200779003299</v>
      </c>
      <c r="BJ849" s="17">
        <v>0.16096192096030601</v>
      </c>
      <c r="BK849" s="17"/>
      <c r="BL849" s="17">
        <v>0.23368184513013801</v>
      </c>
      <c r="BM849" s="17">
        <v>0.204556639949632</v>
      </c>
      <c r="BN849" s="17">
        <v>0.17415805025379499</v>
      </c>
      <c r="BO849" s="17"/>
      <c r="BP849" s="17">
        <v>0.17719484975991601</v>
      </c>
      <c r="BQ849" s="17">
        <v>0.16868018184081299</v>
      </c>
      <c r="BR849" s="17"/>
      <c r="BS849" s="17">
        <v>0.185811632997472</v>
      </c>
      <c r="BT849" s="17">
        <v>0.203537593012486</v>
      </c>
      <c r="BU849" s="17">
        <v>0.19195713377020501</v>
      </c>
      <c r="BV849" s="17">
        <v>0.15653772283987399</v>
      </c>
      <c r="BW849" s="17"/>
      <c r="BX849" s="17">
        <v>0.21226831376991601</v>
      </c>
      <c r="BY849" s="17">
        <v>0.16846649068507399</v>
      </c>
      <c r="BZ849" s="17">
        <v>0.171231260664165</v>
      </c>
      <c r="CA849" s="17"/>
      <c r="CB849" s="17">
        <v>0.224419092342203</v>
      </c>
      <c r="CC849" s="17">
        <v>0.19091693379979299</v>
      </c>
      <c r="CD849" s="17">
        <v>0.139950069112629</v>
      </c>
      <c r="CE849" s="17">
        <v>0.20366486628095501</v>
      </c>
      <c r="CF849" s="17">
        <v>0.184642384843894</v>
      </c>
      <c r="CG849" s="17">
        <v>0.10525704581385199</v>
      </c>
      <c r="CH849" s="17"/>
      <c r="CI849" s="17">
        <v>0.19007340776046699</v>
      </c>
      <c r="CJ849" s="17">
        <v>0.18103580630024499</v>
      </c>
      <c r="CK849" s="17">
        <v>7.2057675604736804E-2</v>
      </c>
      <c r="CL849" s="17">
        <v>0.19460144615390601</v>
      </c>
    </row>
    <row r="850" spans="2:90" x14ac:dyDescent="0.35">
      <c r="B850" t="s">
        <v>179</v>
      </c>
      <c r="C850" s="17">
        <v>0.24645528403773201</v>
      </c>
      <c r="D850" s="17">
        <v>0.255809012262674</v>
      </c>
      <c r="E850" s="17">
        <v>0.23549327478444301</v>
      </c>
      <c r="F850" s="17"/>
      <c r="G850" s="17">
        <v>0.26321900953529898</v>
      </c>
      <c r="H850" s="17">
        <v>0.24605867120604399</v>
      </c>
      <c r="I850" s="17">
        <v>0.28376565765024703</v>
      </c>
      <c r="J850" s="17">
        <v>0.19191123657970699</v>
      </c>
      <c r="K850" s="17">
        <v>0.26603971940163301</v>
      </c>
      <c r="L850" s="17">
        <v>0.25724806827219499</v>
      </c>
      <c r="M850" s="17">
        <v>0.237390861921038</v>
      </c>
      <c r="N850" s="17">
        <v>0.265812966776312</v>
      </c>
      <c r="O850" s="17">
        <v>0.210214020522898</v>
      </c>
      <c r="P850" s="17"/>
      <c r="Q850" s="17">
        <v>0.26195972135270701</v>
      </c>
      <c r="R850" s="17">
        <v>0.21651023004901301</v>
      </c>
      <c r="S850" s="17">
        <v>0.21050322634916799</v>
      </c>
      <c r="T850" s="17">
        <v>0.24901851270254399</v>
      </c>
      <c r="U850" s="17"/>
      <c r="V850" s="17">
        <v>0.23172344115641999</v>
      </c>
      <c r="W850" s="17">
        <v>0.285251888805444</v>
      </c>
      <c r="X850" s="17">
        <v>0.260738720024556</v>
      </c>
      <c r="Y850" s="17">
        <v>0.23580263765451601</v>
      </c>
      <c r="Z850" s="17">
        <v>0.23619173044500799</v>
      </c>
      <c r="AA850" s="17">
        <v>0.23870550236382801</v>
      </c>
      <c r="AB850" s="17">
        <v>0.27145852925388803</v>
      </c>
      <c r="AC850" s="17">
        <v>0.17488737727574899</v>
      </c>
      <c r="AD850" s="17">
        <v>0.23422637550123401</v>
      </c>
      <c r="AE850" s="17"/>
      <c r="AF850" s="17">
        <v>0.21971684572797701</v>
      </c>
      <c r="AG850" s="17">
        <v>0.22320715057797899</v>
      </c>
      <c r="AH850" s="17">
        <v>0.28658735136938701</v>
      </c>
      <c r="AI850" s="17">
        <v>0.26176618878034702</v>
      </c>
      <c r="AJ850" s="17">
        <v>0.26805381716079901</v>
      </c>
      <c r="AK850" s="17">
        <v>0.25192267089937698</v>
      </c>
      <c r="AL850" s="17"/>
      <c r="AM850" s="17">
        <v>0.21711376994155701</v>
      </c>
      <c r="AN850" s="17">
        <v>0.26948122594400098</v>
      </c>
      <c r="AO850" s="17">
        <v>0.19010238147282199</v>
      </c>
      <c r="AP850" s="17">
        <v>0.26417422399302998</v>
      </c>
      <c r="AQ850" s="17">
        <v>0.28124670519174499</v>
      </c>
      <c r="AR850" s="17">
        <v>0.28658236007974303</v>
      </c>
      <c r="AS850" s="17">
        <v>0.223635329747853</v>
      </c>
      <c r="AT850" s="17">
        <v>0.20116458126988601</v>
      </c>
      <c r="AU850" s="17">
        <v>0.19490176631800399</v>
      </c>
      <c r="AV850" s="17">
        <v>0.32813371683711401</v>
      </c>
      <c r="AW850" s="17">
        <v>0.24705449866802501</v>
      </c>
      <c r="AX850" s="17">
        <v>0.34228161036962801</v>
      </c>
      <c r="AY850" s="17">
        <v>0.24785065538043499</v>
      </c>
      <c r="AZ850" s="17">
        <v>0.21792838372710899</v>
      </c>
      <c r="BA850" s="17">
        <v>0.201247561099267</v>
      </c>
      <c r="BB850" s="17">
        <v>0.24564127451302201</v>
      </c>
      <c r="BC850" s="17"/>
      <c r="BD850" s="17">
        <v>0.25758578086470202</v>
      </c>
      <c r="BE850" s="17">
        <v>0.256726794527674</v>
      </c>
      <c r="BF850" s="17">
        <v>0.232107910721954</v>
      </c>
      <c r="BG850" s="17"/>
      <c r="BH850" s="17">
        <v>0.24243251268489099</v>
      </c>
      <c r="BI850" s="17">
        <v>0.27583939265907997</v>
      </c>
      <c r="BJ850" s="17">
        <v>0.26544117261439198</v>
      </c>
      <c r="BK850" s="17"/>
      <c r="BL850" s="17">
        <v>0.30216214090076299</v>
      </c>
      <c r="BM850" s="17">
        <v>0.286289695531591</v>
      </c>
      <c r="BN850" s="17">
        <v>0.195108315120959</v>
      </c>
      <c r="BO850" s="17"/>
      <c r="BP850" s="17">
        <v>0.266392578221681</v>
      </c>
      <c r="BQ850" s="17">
        <v>0.231737540833059</v>
      </c>
      <c r="BR850" s="17"/>
      <c r="BS850" s="17">
        <v>0.242218371679501</v>
      </c>
      <c r="BT850" s="17">
        <v>0.252674604495565</v>
      </c>
      <c r="BU850" s="17">
        <v>0.264605462209489</v>
      </c>
      <c r="BV850" s="17">
        <v>0.24292128376797101</v>
      </c>
      <c r="BW850" s="17"/>
      <c r="BX850" s="17">
        <v>0.25296005092128598</v>
      </c>
      <c r="BY850" s="17">
        <v>0.22202503053990599</v>
      </c>
      <c r="BZ850" s="17">
        <v>0.247312113684546</v>
      </c>
      <c r="CA850" s="17"/>
      <c r="CB850" s="17">
        <v>0.23866611249671901</v>
      </c>
      <c r="CC850" s="17">
        <v>0.234522292671768</v>
      </c>
      <c r="CD850" s="17">
        <v>0.259512542730022</v>
      </c>
      <c r="CE850" s="17">
        <v>0.25943135178840498</v>
      </c>
      <c r="CF850" s="17">
        <v>0.20566180016522201</v>
      </c>
      <c r="CG850" s="17">
        <v>0.270308080431165</v>
      </c>
      <c r="CH850" s="17"/>
      <c r="CI850" s="17">
        <v>0.26110057494956401</v>
      </c>
      <c r="CJ850" s="17">
        <v>0.225899321676515</v>
      </c>
      <c r="CK850" s="17">
        <v>0.20087782760828299</v>
      </c>
      <c r="CL850" s="17">
        <v>0.26742447006775599</v>
      </c>
    </row>
    <row r="851" spans="2:90" x14ac:dyDescent="0.35">
      <c r="B851" t="s">
        <v>459</v>
      </c>
      <c r="C851" s="17">
        <v>0.20510468414910801</v>
      </c>
      <c r="D851" s="17">
        <v>0.204380136971374</v>
      </c>
      <c r="E851" s="17">
        <v>0.20822123195604</v>
      </c>
      <c r="F851" s="17"/>
      <c r="G851" s="17">
        <v>0.22837850963049999</v>
      </c>
      <c r="H851" s="17">
        <v>0.176631421823257</v>
      </c>
      <c r="I851" s="17">
        <v>0.14390823418125601</v>
      </c>
      <c r="J851" s="17">
        <v>0.21252415018297299</v>
      </c>
      <c r="K851" s="17">
        <v>0.197144562671412</v>
      </c>
      <c r="L851" s="17">
        <v>0.186943068007519</v>
      </c>
      <c r="M851" s="17">
        <v>0.247285552339608</v>
      </c>
      <c r="N851" s="17">
        <v>0.21991274705487501</v>
      </c>
      <c r="O851" s="17">
        <v>0.22585001012841199</v>
      </c>
      <c r="P851" s="17"/>
      <c r="Q851" s="17">
        <v>0.21327625877464501</v>
      </c>
      <c r="R851" s="17">
        <v>0.18877356500572301</v>
      </c>
      <c r="S851" s="17">
        <v>0.20845548666344901</v>
      </c>
      <c r="T851" s="17">
        <v>0.202768125187341</v>
      </c>
      <c r="U851" s="17"/>
      <c r="V851" s="17">
        <v>0.21226083015156</v>
      </c>
      <c r="W851" s="17">
        <v>0.18242640286842099</v>
      </c>
      <c r="X851" s="17">
        <v>0.217929931757779</v>
      </c>
      <c r="Y851" s="17">
        <v>0.249597813242627</v>
      </c>
      <c r="Z851" s="17">
        <v>0.19673006364970799</v>
      </c>
      <c r="AA851" s="17">
        <v>0.20393133149599901</v>
      </c>
      <c r="AB851" s="17">
        <v>0.166992935431267</v>
      </c>
      <c r="AC851" s="17">
        <v>0.231294727092139</v>
      </c>
      <c r="AD851" s="17">
        <v>0.205992005819923</v>
      </c>
      <c r="AE851" s="17"/>
      <c r="AF851" s="17">
        <v>0.22152206371238101</v>
      </c>
      <c r="AG851" s="17">
        <v>0.19212577399261699</v>
      </c>
      <c r="AH851" s="17">
        <v>0.17340726628563</v>
      </c>
      <c r="AI851" s="17">
        <v>0.20087429798956799</v>
      </c>
      <c r="AJ851" s="17">
        <v>0.195894807890205</v>
      </c>
      <c r="AK851" s="17">
        <v>0.21569808777171201</v>
      </c>
      <c r="AL851" s="17"/>
      <c r="AM851" s="17">
        <v>0.25085814039197302</v>
      </c>
      <c r="AN851" s="17">
        <v>0.20023645372756399</v>
      </c>
      <c r="AO851" s="17">
        <v>0.19695916401822999</v>
      </c>
      <c r="AP851" s="17">
        <v>0.29638702372729597</v>
      </c>
      <c r="AQ851" s="17">
        <v>0.19278492446429699</v>
      </c>
      <c r="AR851" s="17">
        <v>0.19424248257405499</v>
      </c>
      <c r="AS851" s="17">
        <v>0.213461644259341</v>
      </c>
      <c r="AT851" s="17">
        <v>0.22169950474156999</v>
      </c>
      <c r="AU851" s="17">
        <v>0.16799405110007301</v>
      </c>
      <c r="AV851" s="17">
        <v>0.12738535425368699</v>
      </c>
      <c r="AW851" s="17">
        <v>0.244017044594069</v>
      </c>
      <c r="AX851" s="17">
        <v>0.163361145490141</v>
      </c>
      <c r="AY851" s="17">
        <v>0.22098091206567899</v>
      </c>
      <c r="AZ851" s="17">
        <v>0.20441758280246999</v>
      </c>
      <c r="BA851" s="17">
        <v>0.158741636665819</v>
      </c>
      <c r="BB851" s="17">
        <v>0.19557792123126</v>
      </c>
      <c r="BC851" s="17"/>
      <c r="BD851" s="17">
        <v>0.21056086453217601</v>
      </c>
      <c r="BE851" s="17">
        <v>0.19533366096075799</v>
      </c>
      <c r="BF851" s="17">
        <v>0.21146647536170299</v>
      </c>
      <c r="BG851" s="17"/>
      <c r="BH851" s="17">
        <v>0.19969913602943601</v>
      </c>
      <c r="BI851" s="17">
        <v>0.202573107574304</v>
      </c>
      <c r="BJ851" s="17">
        <v>0.20213119191574</v>
      </c>
      <c r="BK851" s="17"/>
      <c r="BL851" s="17">
        <v>0.12885264823551401</v>
      </c>
      <c r="BM851" s="17">
        <v>0.20426073393375099</v>
      </c>
      <c r="BN851" s="17">
        <v>0.243531867624172</v>
      </c>
      <c r="BO851" s="17"/>
      <c r="BP851" s="17">
        <v>0.21671900579858799</v>
      </c>
      <c r="BQ851" s="17">
        <v>0.204768316327684</v>
      </c>
      <c r="BR851" s="17"/>
      <c r="BS851" s="17">
        <v>0.16760615292228401</v>
      </c>
      <c r="BT851" s="17">
        <v>0.163538341613431</v>
      </c>
      <c r="BU851" s="17">
        <v>0.207413225206762</v>
      </c>
      <c r="BV851" s="17">
        <v>0.219593878231581</v>
      </c>
      <c r="BW851" s="17"/>
      <c r="BX851" s="17">
        <v>0.208796566868686</v>
      </c>
      <c r="BY851" s="17">
        <v>0.17257099910263199</v>
      </c>
      <c r="BZ851" s="17">
        <v>0.206738140488547</v>
      </c>
      <c r="CA851" s="17"/>
      <c r="CB851" s="17">
        <v>0.17863113585247301</v>
      </c>
      <c r="CC851" s="17">
        <v>0.15866197249601199</v>
      </c>
      <c r="CD851" s="17">
        <v>0.26059696282660499</v>
      </c>
      <c r="CE851" s="17">
        <v>0.194528812415632</v>
      </c>
      <c r="CF851" s="17">
        <v>0.13856415472410699</v>
      </c>
      <c r="CG851" s="17">
        <v>0.27734195192855998</v>
      </c>
      <c r="CH851" s="17"/>
      <c r="CI851" s="17">
        <v>0.22571035631787001</v>
      </c>
      <c r="CJ851" s="17">
        <v>0.136474945982857</v>
      </c>
      <c r="CK851" s="17">
        <v>0.40413408892597702</v>
      </c>
      <c r="CL851" s="17">
        <v>0.18798308038669601</v>
      </c>
    </row>
    <row r="852" spans="2:90" x14ac:dyDescent="0.35">
      <c r="B852" t="s">
        <v>177</v>
      </c>
      <c r="C852" s="17">
        <v>6.68243511755678E-2</v>
      </c>
      <c r="D852" s="17">
        <v>7.4302234864382796E-2</v>
      </c>
      <c r="E852" s="17">
        <v>6.0059085879862903E-2</v>
      </c>
      <c r="F852" s="17"/>
      <c r="G852" s="17">
        <v>3.9325960283691203E-2</v>
      </c>
      <c r="H852" s="17">
        <v>7.4020506095007599E-2</v>
      </c>
      <c r="I852" s="17">
        <v>7.9609491086437806E-2</v>
      </c>
      <c r="J852" s="17">
        <v>7.4027454232550693E-2</v>
      </c>
      <c r="K852" s="17">
        <v>6.8189203335990503E-2</v>
      </c>
      <c r="L852" s="17">
        <v>5.1153276107911899E-2</v>
      </c>
      <c r="M852" s="17">
        <v>4.4236600369042103E-2</v>
      </c>
      <c r="N852" s="17">
        <v>7.0537013903260698E-2</v>
      </c>
      <c r="O852" s="17">
        <v>9.8755504821724405E-2</v>
      </c>
      <c r="P852" s="17"/>
      <c r="Q852" s="17">
        <v>6.7305328811712806E-2</v>
      </c>
      <c r="R852" s="17">
        <v>8.7958259640894598E-2</v>
      </c>
      <c r="S852" s="17">
        <v>4.12213981938509E-2</v>
      </c>
      <c r="T852" s="17">
        <v>6.62152874532147E-2</v>
      </c>
      <c r="U852" s="17"/>
      <c r="V852" s="17">
        <v>6.7949243647488194E-2</v>
      </c>
      <c r="W852" s="17">
        <v>6.9340426002403102E-2</v>
      </c>
      <c r="X852" s="17">
        <v>6.5841761906157995E-2</v>
      </c>
      <c r="Y852" s="17">
        <v>6.9822434246680595E-2</v>
      </c>
      <c r="Z852" s="17">
        <v>4.9589066191075497E-2</v>
      </c>
      <c r="AA852" s="17">
        <v>6.6900731310549896E-2</v>
      </c>
      <c r="AB852" s="17">
        <v>5.5755193616949E-2</v>
      </c>
      <c r="AC852" s="17">
        <v>7.3758314680379494E-2</v>
      </c>
      <c r="AD852" s="17">
        <v>7.8459213566610897E-2</v>
      </c>
      <c r="AE852" s="17"/>
      <c r="AF852" s="17">
        <v>5.2461368679365003E-2</v>
      </c>
      <c r="AG852" s="17">
        <v>6.6705720808590496E-2</v>
      </c>
      <c r="AH852" s="17">
        <v>5.1788459735263997E-2</v>
      </c>
      <c r="AI852" s="17">
        <v>9.9308767945740103E-2</v>
      </c>
      <c r="AJ852" s="17">
        <v>7.4002813636251302E-2</v>
      </c>
      <c r="AK852" s="17">
        <v>7.0662715936209403E-2</v>
      </c>
      <c r="AL852" s="17"/>
      <c r="AM852" s="17">
        <v>5.8199988982216802E-2</v>
      </c>
      <c r="AN852" s="17">
        <v>7.2477850254168197E-2</v>
      </c>
      <c r="AO852" s="17">
        <v>9.8187390760717794E-2</v>
      </c>
      <c r="AP852" s="17">
        <v>7.2577856758836101E-2</v>
      </c>
      <c r="AQ852" s="17">
        <v>5.5210829397833401E-2</v>
      </c>
      <c r="AR852" s="17">
        <v>6.9068010901397706E-2</v>
      </c>
      <c r="AS852" s="17">
        <v>6.5438878029646694E-2</v>
      </c>
      <c r="AT852" s="17">
        <v>6.1254630639288099E-2</v>
      </c>
      <c r="AU852" s="17">
        <v>7.9064883890777204E-2</v>
      </c>
      <c r="AV852" s="17">
        <v>4.66837902337114E-2</v>
      </c>
      <c r="AW852" s="17">
        <v>9.9972752546353696E-2</v>
      </c>
      <c r="AX852" s="17">
        <v>5.1782391902527203E-2</v>
      </c>
      <c r="AY852" s="17">
        <v>7.7312684152743796E-2</v>
      </c>
      <c r="AZ852" s="17">
        <v>7.5325600397675802E-2</v>
      </c>
      <c r="BA852" s="17">
        <v>3.2358293470756999E-2</v>
      </c>
      <c r="BB852" s="17">
        <v>6.5616732302718805E-2</v>
      </c>
      <c r="BC852" s="17"/>
      <c r="BD852" s="17">
        <v>5.9936304627375502E-2</v>
      </c>
      <c r="BE852" s="17">
        <v>6.7627860167797899E-2</v>
      </c>
      <c r="BF852" s="17">
        <v>6.9651637870771402E-2</v>
      </c>
      <c r="BG852" s="17"/>
      <c r="BH852" s="17">
        <v>6.48859149657698E-2</v>
      </c>
      <c r="BI852" s="17">
        <v>6.1484718824487E-2</v>
      </c>
      <c r="BJ852" s="17">
        <v>9.0577795075777304E-2</v>
      </c>
      <c r="BK852" s="17"/>
      <c r="BL852" s="17">
        <v>0.10225178601887901</v>
      </c>
      <c r="BM852" s="17">
        <v>4.9091160573328199E-2</v>
      </c>
      <c r="BN852" s="17">
        <v>7.8412409596472901E-2</v>
      </c>
      <c r="BO852" s="17"/>
      <c r="BP852" s="17">
        <v>7.1325666709802199E-2</v>
      </c>
      <c r="BQ852" s="17">
        <v>6.8430079422024795E-2</v>
      </c>
      <c r="BR852" s="17"/>
      <c r="BS852" s="17">
        <v>2.67922357776289E-2</v>
      </c>
      <c r="BT852" s="17">
        <v>6.6830162054917805E-2</v>
      </c>
      <c r="BU852" s="17">
        <v>9.5665663646994595E-2</v>
      </c>
      <c r="BV852" s="17">
        <v>6.3635918305447903E-2</v>
      </c>
      <c r="BW852" s="17"/>
      <c r="BX852" s="17">
        <v>7.14009021746152E-2</v>
      </c>
      <c r="BY852" s="17">
        <v>5.0761355259501997E-2</v>
      </c>
      <c r="BZ852" s="17">
        <v>6.7358035540319494E-2</v>
      </c>
      <c r="CA852" s="17"/>
      <c r="CB852" s="17">
        <v>4.3230075950013498E-2</v>
      </c>
      <c r="CC852" s="17">
        <v>4.4327145474403598E-2</v>
      </c>
      <c r="CD852" s="17">
        <v>7.8721052126471805E-2</v>
      </c>
      <c r="CE852" s="17">
        <v>5.6146489612802601E-2</v>
      </c>
      <c r="CF852" s="17">
        <v>3.9109723057099401E-2</v>
      </c>
      <c r="CG852" s="17">
        <v>0.13930752083592901</v>
      </c>
      <c r="CH852" s="17"/>
      <c r="CI852" s="17">
        <v>0.100442017152578</v>
      </c>
      <c r="CJ852" s="17">
        <v>4.37952275415638E-2</v>
      </c>
      <c r="CK852" s="17">
        <v>0.13669810001711799</v>
      </c>
      <c r="CL852" s="17">
        <v>5.4266217585035498E-2</v>
      </c>
    </row>
    <row r="853" spans="2:90" x14ac:dyDescent="0.35">
      <c r="B853" t="s">
        <v>176</v>
      </c>
      <c r="C853" s="17">
        <v>2.6480742282682601E-2</v>
      </c>
      <c r="D853" s="17">
        <v>2.8243953892085501E-2</v>
      </c>
      <c r="E853" s="17">
        <v>2.4535396401804899E-2</v>
      </c>
      <c r="F853" s="17"/>
      <c r="G853" s="17">
        <v>2.0065382165236401E-2</v>
      </c>
      <c r="H853" s="17">
        <v>1.7199527655861298E-2</v>
      </c>
      <c r="I853" s="17">
        <v>3.5504053868065502E-2</v>
      </c>
      <c r="J853" s="17">
        <v>3.3409588846645202E-2</v>
      </c>
      <c r="K853" s="17">
        <v>2.3183154357582701E-2</v>
      </c>
      <c r="L853" s="17">
        <v>2.0744513180914401E-2</v>
      </c>
      <c r="M853" s="17">
        <v>2.7673473131639498E-2</v>
      </c>
      <c r="N853" s="17">
        <v>1.9016526549986899E-2</v>
      </c>
      <c r="O853" s="17">
        <v>4.0913181537351899E-2</v>
      </c>
      <c r="P853" s="17"/>
      <c r="Q853" s="17">
        <v>2.5259368407588599E-2</v>
      </c>
      <c r="R853" s="17">
        <v>2.3384061833649199E-2</v>
      </c>
      <c r="S853" s="17">
        <v>4.6164139171165498E-2</v>
      </c>
      <c r="T853" s="17">
        <v>2.5006155477739E-2</v>
      </c>
      <c r="U853" s="17"/>
      <c r="V853" s="17">
        <v>2.6601109091698501E-2</v>
      </c>
      <c r="W853" s="17">
        <v>3.0211840619528401E-2</v>
      </c>
      <c r="X853" s="17">
        <v>1.98706895471208E-2</v>
      </c>
      <c r="Y853" s="17">
        <v>2.0400759823346101E-2</v>
      </c>
      <c r="Z853" s="17">
        <v>3.3835960145400003E-2</v>
      </c>
      <c r="AA853" s="17">
        <v>2.26225826049497E-2</v>
      </c>
      <c r="AB853" s="17">
        <v>2.4007046928048399E-2</v>
      </c>
      <c r="AC853" s="17">
        <v>3.1656655168369699E-2</v>
      </c>
      <c r="AD853" s="17">
        <v>2.9890890528772598E-2</v>
      </c>
      <c r="AE853" s="17"/>
      <c r="AF853" s="17">
        <v>3.0643895134664399E-2</v>
      </c>
      <c r="AG853" s="17">
        <v>2.6832986600495001E-2</v>
      </c>
      <c r="AH853" s="17">
        <v>2.90281859028119E-2</v>
      </c>
      <c r="AI853" s="17">
        <v>0</v>
      </c>
      <c r="AJ853" s="17">
        <v>2.1100163541318499E-2</v>
      </c>
      <c r="AK853" s="17">
        <v>2.9799708813760799E-2</v>
      </c>
      <c r="AL853" s="17"/>
      <c r="AM853" s="17">
        <v>2.6448217585459299E-2</v>
      </c>
      <c r="AN853" s="17">
        <v>2.16781366214806E-2</v>
      </c>
      <c r="AO853" s="17">
        <v>2.1920855736311098E-2</v>
      </c>
      <c r="AP853" s="17">
        <v>1.1192065343170399E-2</v>
      </c>
      <c r="AQ853" s="17">
        <v>2.3103044244936401E-2</v>
      </c>
      <c r="AR853" s="17">
        <v>3.2436636342226002E-2</v>
      </c>
      <c r="AS853" s="17">
        <v>4.8362697966756497E-2</v>
      </c>
      <c r="AT853" s="17">
        <v>4.2656851834198303E-2</v>
      </c>
      <c r="AU853" s="17">
        <v>4.2178597473624499E-2</v>
      </c>
      <c r="AV853" s="17">
        <v>2.9171957125747501E-2</v>
      </c>
      <c r="AW853" s="17">
        <v>1.20071770356753E-2</v>
      </c>
      <c r="AX853" s="17">
        <v>3.30204062181602E-2</v>
      </c>
      <c r="AY853" s="17">
        <v>1.16397690284722E-2</v>
      </c>
      <c r="AZ853" s="17">
        <v>0</v>
      </c>
      <c r="BA853" s="17">
        <v>5.4445688525117102E-2</v>
      </c>
      <c r="BB853" s="17">
        <v>1.71602730567832E-2</v>
      </c>
      <c r="BC853" s="17"/>
      <c r="BD853" s="17">
        <v>3.09000762455021E-2</v>
      </c>
      <c r="BE853" s="17">
        <v>2.14440515781774E-2</v>
      </c>
      <c r="BF853" s="17">
        <v>2.6841001646403399E-2</v>
      </c>
      <c r="BG853" s="17"/>
      <c r="BH853" s="17">
        <v>2.3725073716065002E-2</v>
      </c>
      <c r="BI853" s="17">
        <v>2.97559569369059E-2</v>
      </c>
      <c r="BJ853" s="17">
        <v>5.0129951052050099E-2</v>
      </c>
      <c r="BK853" s="17"/>
      <c r="BL853" s="17">
        <v>1.72920331523823E-2</v>
      </c>
      <c r="BM853" s="17">
        <v>2.08442862850267E-2</v>
      </c>
      <c r="BN853" s="17">
        <v>2.9400481412848501E-2</v>
      </c>
      <c r="BO853" s="17"/>
      <c r="BP853" s="17">
        <v>3.11817521022845E-2</v>
      </c>
      <c r="BQ853" s="17">
        <v>2.1900832940251299E-2</v>
      </c>
      <c r="BR853" s="17"/>
      <c r="BS853" s="17">
        <v>2.4729305738435101E-2</v>
      </c>
      <c r="BT853" s="17">
        <v>2.2739600524328701E-2</v>
      </c>
      <c r="BU853" s="17">
        <v>2.0872433162556801E-2</v>
      </c>
      <c r="BV853" s="17">
        <v>3.15262960633775E-2</v>
      </c>
      <c r="BW853" s="17"/>
      <c r="BX853" s="17">
        <v>3.4005553348856798E-2</v>
      </c>
      <c r="BY853" s="17">
        <v>2.04890686238395E-2</v>
      </c>
      <c r="BZ853" s="17">
        <v>2.6103460942124599E-2</v>
      </c>
      <c r="CA853" s="17"/>
      <c r="CB853" s="17">
        <v>1.10920368345489E-2</v>
      </c>
      <c r="CC853" s="17">
        <v>2.8556218241251102E-3</v>
      </c>
      <c r="CD853" s="17">
        <v>3.4442291472974201E-2</v>
      </c>
      <c r="CE853" s="17">
        <v>3.4161069472744297E-2</v>
      </c>
      <c r="CF853" s="17">
        <v>1.1785634283421199E-2</v>
      </c>
      <c r="CG853" s="17">
        <v>6.4922671466458998E-2</v>
      </c>
      <c r="CH853" s="17"/>
      <c r="CI853" s="17">
        <v>2.6899996341367399E-2</v>
      </c>
      <c r="CJ853" s="17">
        <v>2.3331960042915E-2</v>
      </c>
      <c r="CK853" s="17">
        <v>5.4218199805040598E-2</v>
      </c>
      <c r="CL853" s="17">
        <v>2.08609389175048E-2</v>
      </c>
    </row>
    <row r="854" spans="2:90" x14ac:dyDescent="0.35">
      <c r="B854" t="s">
        <v>460</v>
      </c>
      <c r="C854" s="17">
        <v>1.4987972923984299E-2</v>
      </c>
      <c r="D854" s="17">
        <v>1.64544490633141E-2</v>
      </c>
      <c r="E854" s="17">
        <v>1.3110525398704101E-2</v>
      </c>
      <c r="F854" s="17"/>
      <c r="G854" s="17">
        <v>4.3805071478008398E-3</v>
      </c>
      <c r="H854" s="17">
        <v>8.9469749384954392E-3</v>
      </c>
      <c r="I854" s="17">
        <v>1.14544343214424E-2</v>
      </c>
      <c r="J854" s="17">
        <v>2.1770015755997501E-2</v>
      </c>
      <c r="K854" s="17">
        <v>1.9264434167962901E-2</v>
      </c>
      <c r="L854" s="17">
        <v>2.5406977667758901E-2</v>
      </c>
      <c r="M854" s="17">
        <v>8.0833034656660491E-3</v>
      </c>
      <c r="N854" s="17">
        <v>2.0447164647605601E-2</v>
      </c>
      <c r="O854" s="17">
        <v>1.4566808806151301E-2</v>
      </c>
      <c r="P854" s="17"/>
      <c r="Q854" s="17">
        <v>1.7716761948878501E-2</v>
      </c>
      <c r="R854" s="17">
        <v>8.55925358915627E-3</v>
      </c>
      <c r="S854" s="17">
        <v>2.90918054901106E-2</v>
      </c>
      <c r="T854" s="17">
        <v>1.5000903318022301E-2</v>
      </c>
      <c r="U854" s="17"/>
      <c r="V854" s="17">
        <v>1.5375909229630299E-2</v>
      </c>
      <c r="W854" s="17">
        <v>1.24590681823409E-2</v>
      </c>
      <c r="X854" s="17">
        <v>1.8394222577222698E-2</v>
      </c>
      <c r="Y854" s="17">
        <v>1.65646569600412E-2</v>
      </c>
      <c r="Z854" s="17">
        <v>2.47796360588677E-2</v>
      </c>
      <c r="AA854" s="17">
        <v>1.7645770404967401E-2</v>
      </c>
      <c r="AB854" s="17">
        <v>1.8414235095016999E-2</v>
      </c>
      <c r="AC854" s="17">
        <v>0</v>
      </c>
      <c r="AD854" s="17">
        <v>7.2669496402191398E-3</v>
      </c>
      <c r="AE854" s="17"/>
      <c r="AF854" s="17">
        <v>1.97159038213271E-2</v>
      </c>
      <c r="AG854" s="17">
        <v>9.0464648923172693E-3</v>
      </c>
      <c r="AH854" s="17">
        <v>5.7694089936705297E-3</v>
      </c>
      <c r="AI854" s="17">
        <v>0</v>
      </c>
      <c r="AJ854" s="17">
        <v>1.6215303531324499E-2</v>
      </c>
      <c r="AK854" s="17">
        <v>1.8893944307102301E-2</v>
      </c>
      <c r="AL854" s="17"/>
      <c r="AM854" s="17">
        <v>3.2455952439362702E-2</v>
      </c>
      <c r="AN854" s="17">
        <v>2.4543043675642601E-2</v>
      </c>
      <c r="AO854" s="17">
        <v>1.42594507051835E-2</v>
      </c>
      <c r="AP854" s="17">
        <v>1.4337659478662401E-2</v>
      </c>
      <c r="AQ854" s="17">
        <v>2.4213605273519401E-2</v>
      </c>
      <c r="AR854" s="17">
        <v>1.8363873851746999E-2</v>
      </c>
      <c r="AS854" s="17">
        <v>1.57107605929157E-2</v>
      </c>
      <c r="AT854" s="17">
        <v>1.3613558096694E-2</v>
      </c>
      <c r="AU854" s="17">
        <v>1.6121651413841601E-3</v>
      </c>
      <c r="AV854" s="17">
        <v>0</v>
      </c>
      <c r="AW854" s="17">
        <v>1.9701144207974398E-2</v>
      </c>
      <c r="AX854" s="17">
        <v>1.40204702851998E-2</v>
      </c>
      <c r="AY854" s="17">
        <v>3.1574290139746997E-2</v>
      </c>
      <c r="AZ854" s="17">
        <v>3.1239428602988999E-2</v>
      </c>
      <c r="BA854" s="17">
        <v>0</v>
      </c>
      <c r="BB854" s="17">
        <v>1.6928802497922001E-3</v>
      </c>
      <c r="BC854" s="17"/>
      <c r="BD854" s="17">
        <v>1.4570182637810901E-2</v>
      </c>
      <c r="BE854" s="17">
        <v>1.2582959205057E-2</v>
      </c>
      <c r="BF854" s="17">
        <v>1.8152928272653201E-2</v>
      </c>
      <c r="BG854" s="17"/>
      <c r="BH854" s="17">
        <v>1.57120163853855E-2</v>
      </c>
      <c r="BI854" s="17">
        <v>9.5875633308002105E-3</v>
      </c>
      <c r="BJ854" s="17">
        <v>1.4384135778049799E-2</v>
      </c>
      <c r="BK854" s="17"/>
      <c r="BL854" s="17">
        <v>9.3867847231193808E-3</v>
      </c>
      <c r="BM854" s="17">
        <v>2.8237041302178901E-2</v>
      </c>
      <c r="BN854" s="17">
        <v>1.80354662967597E-2</v>
      </c>
      <c r="BO854" s="17"/>
      <c r="BP854" s="17">
        <v>5.3155710052695503E-3</v>
      </c>
      <c r="BQ854" s="17">
        <v>1.8902545373744601E-2</v>
      </c>
      <c r="BR854" s="17"/>
      <c r="BS854" s="17">
        <v>3.0969759773331901E-3</v>
      </c>
      <c r="BT854" s="17">
        <v>1.34435508358493E-2</v>
      </c>
      <c r="BU854" s="17">
        <v>1.5502500668900099E-2</v>
      </c>
      <c r="BV854" s="17">
        <v>1.86157936933923E-2</v>
      </c>
      <c r="BW854" s="17"/>
      <c r="BX854" s="17">
        <v>1.7517334162603301E-2</v>
      </c>
      <c r="BY854" s="17">
        <v>1.52347738943171E-2</v>
      </c>
      <c r="BZ854" s="17">
        <v>1.47222269338456E-2</v>
      </c>
      <c r="CA854" s="17"/>
      <c r="CB854" s="17">
        <v>9.9015579394952195E-3</v>
      </c>
      <c r="CC854" s="17">
        <v>4.9840741614085703E-3</v>
      </c>
      <c r="CD854" s="17">
        <v>1.99159872522232E-2</v>
      </c>
      <c r="CE854" s="17">
        <v>1.4541652188611901E-2</v>
      </c>
      <c r="CF854" s="17">
        <v>9.5847202825141992E-3</v>
      </c>
      <c r="CG854" s="17">
        <v>3.0661709340499201E-2</v>
      </c>
      <c r="CH854" s="17"/>
      <c r="CI854" s="17">
        <v>1.24381777772767E-2</v>
      </c>
      <c r="CJ854" s="17">
        <v>1.2930047768135401E-2</v>
      </c>
      <c r="CK854" s="17">
        <v>2.0828082940452599E-2</v>
      </c>
      <c r="CL854" s="17">
        <v>1.5219294838628701E-2</v>
      </c>
    </row>
    <row r="855" spans="2:90" x14ac:dyDescent="0.35">
      <c r="B855" t="s">
        <v>150</v>
      </c>
      <c r="C855" s="17">
        <v>2.1984658148223198E-2</v>
      </c>
      <c r="D855" s="17">
        <v>2.67257550583123E-2</v>
      </c>
      <c r="E855" s="17">
        <v>1.6874993098154299E-2</v>
      </c>
      <c r="F855" s="17"/>
      <c r="G855" s="17">
        <v>3.5677634527586002E-2</v>
      </c>
      <c r="H855" s="17">
        <v>2.3614270053798299E-2</v>
      </c>
      <c r="I855" s="17">
        <v>2.4786640864512599E-2</v>
      </c>
      <c r="J855" s="17">
        <v>3.6138021850711001E-2</v>
      </c>
      <c r="K855" s="17">
        <v>3.6899778771702801E-3</v>
      </c>
      <c r="L855" s="17">
        <v>2.6585463760893598E-2</v>
      </c>
      <c r="M855" s="17">
        <v>2.0411687640883702E-2</v>
      </c>
      <c r="N855" s="17">
        <v>1.3602331779685299E-2</v>
      </c>
      <c r="O855" s="17">
        <v>1.4933808941142801E-2</v>
      </c>
      <c r="P855" s="17"/>
      <c r="Q855" s="17">
        <v>2.6981974488900801E-2</v>
      </c>
      <c r="R855" s="17">
        <v>1.1375491059189301E-2</v>
      </c>
      <c r="S855" s="17">
        <v>1.1020439277404599E-2</v>
      </c>
      <c r="T855" s="17">
        <v>2.2409349660595299E-2</v>
      </c>
      <c r="U855" s="17"/>
      <c r="V855" s="17">
        <v>2.1111452209211901E-2</v>
      </c>
      <c r="W855" s="17">
        <v>1.04206870921242E-2</v>
      </c>
      <c r="X855" s="17">
        <v>1.52477038967259E-2</v>
      </c>
      <c r="Y855" s="17">
        <v>2.69073332500635E-2</v>
      </c>
      <c r="Z855" s="17">
        <v>5.7717617677474301E-3</v>
      </c>
      <c r="AA855" s="17">
        <v>4.26834560925579E-2</v>
      </c>
      <c r="AB855" s="17">
        <v>3.31896454518383E-2</v>
      </c>
      <c r="AC855" s="17">
        <v>3.0472197096175099E-2</v>
      </c>
      <c r="AD855" s="17">
        <v>2.0630964104384399E-2</v>
      </c>
      <c r="AE855" s="17"/>
      <c r="AF855" s="17">
        <v>2.6246174529351199E-2</v>
      </c>
      <c r="AG855" s="17">
        <v>2.2369868280478999E-2</v>
      </c>
      <c r="AH855" s="17">
        <v>2.6422760419600198E-2</v>
      </c>
      <c r="AI855" s="17">
        <v>1.8006936828495201E-2</v>
      </c>
      <c r="AJ855" s="17">
        <v>2.6625114931571301E-2</v>
      </c>
      <c r="AK855" s="17">
        <v>1.5365538449280401E-2</v>
      </c>
      <c r="AL855" s="17"/>
      <c r="AM855" s="17">
        <v>5.4583124784903098E-2</v>
      </c>
      <c r="AN855" s="17">
        <v>3.8973857578242302E-2</v>
      </c>
      <c r="AO855" s="17">
        <v>5.4960754321612702E-2</v>
      </c>
      <c r="AP855" s="17">
        <v>2.10561384674894E-2</v>
      </c>
      <c r="AQ855" s="17">
        <v>2.3190326608799099E-2</v>
      </c>
      <c r="AR855" s="17">
        <v>3.5653445853738898E-3</v>
      </c>
      <c r="AS855" s="17">
        <v>1.7092141626104899E-2</v>
      </c>
      <c r="AT855" s="17">
        <v>9.4817742294802995E-3</v>
      </c>
      <c r="AU855" s="17">
        <v>3.6070327542966699E-3</v>
      </c>
      <c r="AV855" s="17">
        <v>0</v>
      </c>
      <c r="AW855" s="17">
        <v>3.0199821113682999E-2</v>
      </c>
      <c r="AX855" s="17">
        <v>4.43746132899717E-3</v>
      </c>
      <c r="AY855" s="17">
        <v>0</v>
      </c>
      <c r="AZ855" s="17">
        <v>0</v>
      </c>
      <c r="BA855" s="17">
        <v>4.3970840012527601E-2</v>
      </c>
      <c r="BB855" s="17">
        <v>5.5197531541875296E-3</v>
      </c>
      <c r="BC855" s="17"/>
      <c r="BD855" s="17">
        <v>1.4944683515485901E-2</v>
      </c>
      <c r="BE855" s="17">
        <v>2.7866044579748901E-2</v>
      </c>
      <c r="BF855" s="17">
        <v>1.9633406199856599E-2</v>
      </c>
      <c r="BG855" s="17"/>
      <c r="BH855" s="17">
        <v>2.0545889179582302E-2</v>
      </c>
      <c r="BI855" s="17">
        <v>1.2092103165632801E-2</v>
      </c>
      <c r="BJ855" s="17">
        <v>9.2326470197628301E-4</v>
      </c>
      <c r="BK855" s="17"/>
      <c r="BL855" s="17">
        <v>1.6216015860036199E-2</v>
      </c>
      <c r="BM855" s="17">
        <v>1.53407980996512E-3</v>
      </c>
      <c r="BN855" s="17">
        <v>8.6433515300021E-3</v>
      </c>
      <c r="BO855" s="17"/>
      <c r="BP855" s="17">
        <v>2.25986868706121E-2</v>
      </c>
      <c r="BQ855" s="17">
        <v>2.3597556031390399E-2</v>
      </c>
      <c r="BR855" s="17"/>
      <c r="BS855" s="17">
        <v>1.15029775966399E-2</v>
      </c>
      <c r="BT855" s="17">
        <v>8.2187105241016793E-3</v>
      </c>
      <c r="BU855" s="17">
        <v>1.0375596345238901E-2</v>
      </c>
      <c r="BV855" s="17">
        <v>2.7864269066319201E-2</v>
      </c>
      <c r="BW855" s="17"/>
      <c r="BX855" s="17">
        <v>1.07431112837931E-2</v>
      </c>
      <c r="BY855" s="17">
        <v>3.16807060153095E-2</v>
      </c>
      <c r="BZ855" s="17">
        <v>2.250251587418E-2</v>
      </c>
      <c r="CA855" s="17"/>
      <c r="CB855" s="17">
        <v>7.1152163684004696E-3</v>
      </c>
      <c r="CC855" s="17">
        <v>9.6396422077196994E-3</v>
      </c>
      <c r="CD855" s="17">
        <v>3.71532225197196E-2</v>
      </c>
      <c r="CE855" s="17">
        <v>1.5944365696536501E-2</v>
      </c>
      <c r="CF855" s="17">
        <v>1.5682216837542898E-2</v>
      </c>
      <c r="CG855" s="17">
        <v>4.4174601741757399E-2</v>
      </c>
      <c r="CH855" s="17"/>
      <c r="CI855" s="17">
        <v>3.7950846248896698E-2</v>
      </c>
      <c r="CJ855" s="17">
        <v>1.9749930908616101E-2</v>
      </c>
      <c r="CK855" s="17">
        <v>4.9411632026687101E-2</v>
      </c>
      <c r="CL855" s="17">
        <v>1.24204473539394E-2</v>
      </c>
    </row>
    <row r="856" spans="2:90" x14ac:dyDescent="0.35"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</row>
    <row r="857" spans="2:90" x14ac:dyDescent="0.35">
      <c r="B857" s="6" t="s">
        <v>465</v>
      </c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</row>
    <row r="858" spans="2:90" x14ac:dyDescent="0.35">
      <c r="B858" s="24" t="s">
        <v>130</v>
      </c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</row>
    <row r="859" spans="2:90" x14ac:dyDescent="0.35">
      <c r="B859" t="s">
        <v>458</v>
      </c>
      <c r="C859" s="17">
        <v>0.24981097222933099</v>
      </c>
      <c r="D859" s="17">
        <v>0.22599342470930001</v>
      </c>
      <c r="E859" s="17">
        <v>0.27737024628211598</v>
      </c>
      <c r="F859" s="17"/>
      <c r="G859" s="17">
        <v>0.30197489372812197</v>
      </c>
      <c r="H859" s="17">
        <v>0.28376096755499097</v>
      </c>
      <c r="I859" s="17">
        <v>0.26919971686687599</v>
      </c>
      <c r="J859" s="17">
        <v>0.24376425472105301</v>
      </c>
      <c r="K859" s="17">
        <v>0.22983905945865299</v>
      </c>
      <c r="L859" s="17">
        <v>0.26343396823072801</v>
      </c>
      <c r="M859" s="17">
        <v>0.22629089125314999</v>
      </c>
      <c r="N859" s="17">
        <v>0.21978885697402301</v>
      </c>
      <c r="O859" s="17">
        <v>0.21827991129201399</v>
      </c>
      <c r="P859" s="17"/>
      <c r="Q859" s="17">
        <v>0.258391750613294</v>
      </c>
      <c r="R859" s="17">
        <v>0.235986049925337</v>
      </c>
      <c r="S859" s="17">
        <v>0.244117928593238</v>
      </c>
      <c r="T859" s="17">
        <v>0.251040719929293</v>
      </c>
      <c r="U859" s="17"/>
      <c r="V859" s="17">
        <v>0.21839726015087799</v>
      </c>
      <c r="W859" s="17">
        <v>0.28078526983434898</v>
      </c>
      <c r="X859" s="17">
        <v>0.23645612951445999</v>
      </c>
      <c r="Y859" s="17">
        <v>0.203047594870055</v>
      </c>
      <c r="Z859" s="17">
        <v>0.316490175072695</v>
      </c>
      <c r="AA859" s="17">
        <v>0.24871363846098299</v>
      </c>
      <c r="AB859" s="17">
        <v>0.23054913036934699</v>
      </c>
      <c r="AC859" s="17">
        <v>0.219462520938114</v>
      </c>
      <c r="AD859" s="17">
        <v>0.27803140316192598</v>
      </c>
      <c r="AE859" s="17"/>
      <c r="AF859" s="17">
        <v>0.26708438617574498</v>
      </c>
      <c r="AG859" s="17">
        <v>0.264077874272728</v>
      </c>
      <c r="AH859" s="17">
        <v>0.236597494396354</v>
      </c>
      <c r="AI859" s="17">
        <v>0.28857080738327601</v>
      </c>
      <c r="AJ859" s="17">
        <v>0.240360064733844</v>
      </c>
      <c r="AK859" s="17">
        <v>0.23447992517663199</v>
      </c>
      <c r="AL859" s="17"/>
      <c r="AM859" s="17">
        <v>0.245951101646918</v>
      </c>
      <c r="AN859" s="17">
        <v>0.18159581391468699</v>
      </c>
      <c r="AO859" s="17">
        <v>0.24188491464216499</v>
      </c>
      <c r="AP859" s="17">
        <v>0.24210081770177799</v>
      </c>
      <c r="AQ859" s="17">
        <v>0.228685493229172</v>
      </c>
      <c r="AR859" s="17">
        <v>0.222471308418484</v>
      </c>
      <c r="AS859" s="17">
        <v>0.281903116512361</v>
      </c>
      <c r="AT859" s="17">
        <v>0.24033270798526801</v>
      </c>
      <c r="AU859" s="17">
        <v>0.29201165173363203</v>
      </c>
      <c r="AV859" s="17">
        <v>0.23054080026224499</v>
      </c>
      <c r="AW859" s="17">
        <v>0.26463905449866099</v>
      </c>
      <c r="AX859" s="17">
        <v>0.28190152021223303</v>
      </c>
      <c r="AY859" s="17">
        <v>0.29500469447224897</v>
      </c>
      <c r="AZ859" s="17">
        <v>0.27854710276094702</v>
      </c>
      <c r="BA859" s="17">
        <v>0.20729420313626001</v>
      </c>
      <c r="BB859" s="17">
        <v>0.31389640638013799</v>
      </c>
      <c r="BC859" s="17"/>
      <c r="BD859" s="17">
        <v>0.22263979026071901</v>
      </c>
      <c r="BE859" s="17">
        <v>0.27285752474102498</v>
      </c>
      <c r="BF859" s="17">
        <v>0.25679912550836198</v>
      </c>
      <c r="BG859" s="17"/>
      <c r="BH859" s="17">
        <v>0.256214896554946</v>
      </c>
      <c r="BI859" s="17">
        <v>0.25452378740939802</v>
      </c>
      <c r="BJ859" s="17">
        <v>0.26082981885837397</v>
      </c>
      <c r="BK859" s="17"/>
      <c r="BL859" s="17">
        <v>0.13989626765743399</v>
      </c>
      <c r="BM859" s="17">
        <v>0.25770782639349799</v>
      </c>
      <c r="BN859" s="17">
        <v>0.25728222606163798</v>
      </c>
      <c r="BO859" s="17"/>
      <c r="BP859" s="17">
        <v>0.24609793959745599</v>
      </c>
      <c r="BQ859" s="17">
        <v>0.25458998253385301</v>
      </c>
      <c r="BR859" s="17"/>
      <c r="BS859" s="17">
        <v>0.38379561306633603</v>
      </c>
      <c r="BT859" s="17">
        <v>0.25303819383493698</v>
      </c>
      <c r="BU859" s="17">
        <v>0.209833638407248</v>
      </c>
      <c r="BV859" s="17">
        <v>0.24205343761244</v>
      </c>
      <c r="BW859" s="17"/>
      <c r="BX859" s="17">
        <v>0.22596779111176099</v>
      </c>
      <c r="BY859" s="17">
        <v>0.34920159738308898</v>
      </c>
      <c r="BZ859" s="17">
        <v>0.24606549371653</v>
      </c>
      <c r="CA859" s="17"/>
      <c r="CB859" s="17">
        <v>0.34091291002192797</v>
      </c>
      <c r="CC859" s="17">
        <v>0.340132365386901</v>
      </c>
      <c r="CD859" s="17">
        <v>0.18936307817793699</v>
      </c>
      <c r="CE859" s="17">
        <v>0.23450287034059999</v>
      </c>
      <c r="CF859" s="17">
        <v>0.31621609774057702</v>
      </c>
      <c r="CG859" s="17">
        <v>8.3715031335464998E-2</v>
      </c>
      <c r="CH859" s="17"/>
      <c r="CI859" s="17">
        <v>0.198390687593479</v>
      </c>
      <c r="CJ859" s="17">
        <v>0.36291067015908401</v>
      </c>
      <c r="CK859" s="17">
        <v>7.2987929247682007E-2</v>
      </c>
      <c r="CL859" s="17">
        <v>0.24170755329566501</v>
      </c>
    </row>
    <row r="860" spans="2:90" x14ac:dyDescent="0.35">
      <c r="B860" t="s">
        <v>180</v>
      </c>
      <c r="C860" s="17">
        <v>0.19478376592587399</v>
      </c>
      <c r="D860" s="17">
        <v>0.180985156703694</v>
      </c>
      <c r="E860" s="17">
        <v>0.20598181549460701</v>
      </c>
      <c r="F860" s="17"/>
      <c r="G860" s="17">
        <v>0.20437259294948801</v>
      </c>
      <c r="H860" s="17">
        <v>0.17959649294381699</v>
      </c>
      <c r="I860" s="17">
        <v>0.20393969070311599</v>
      </c>
      <c r="J860" s="17">
        <v>0.19177659114197701</v>
      </c>
      <c r="K860" s="17">
        <v>0.18711360568903601</v>
      </c>
      <c r="L860" s="17">
        <v>0.181309737352078</v>
      </c>
      <c r="M860" s="17">
        <v>0.20330278256079001</v>
      </c>
      <c r="N860" s="17">
        <v>0.207370091451785</v>
      </c>
      <c r="O860" s="17">
        <v>0.19351545635982401</v>
      </c>
      <c r="P860" s="17"/>
      <c r="Q860" s="17">
        <v>0.15820959667273299</v>
      </c>
      <c r="R860" s="17">
        <v>0.16363889646410301</v>
      </c>
      <c r="S860" s="17">
        <v>0.23585990361700701</v>
      </c>
      <c r="T860" s="17">
        <v>0.20192426283617201</v>
      </c>
      <c r="U860" s="17"/>
      <c r="V860" s="17">
        <v>0.18927442450676099</v>
      </c>
      <c r="W860" s="17">
        <v>0.19686192609724801</v>
      </c>
      <c r="X860" s="17">
        <v>0.18336408184689501</v>
      </c>
      <c r="Y860" s="17">
        <v>0.19184511473250801</v>
      </c>
      <c r="Z860" s="17">
        <v>0.191723028354812</v>
      </c>
      <c r="AA860" s="17">
        <v>0.18461775161365701</v>
      </c>
      <c r="AB860" s="17">
        <v>0.23980016363919199</v>
      </c>
      <c r="AC860" s="17">
        <v>0.155791262624526</v>
      </c>
      <c r="AD860" s="17">
        <v>0.198482062634175</v>
      </c>
      <c r="AE860" s="17"/>
      <c r="AF860" s="17">
        <v>0.176221108972618</v>
      </c>
      <c r="AG860" s="17">
        <v>0.19046561584100899</v>
      </c>
      <c r="AH860" s="17">
        <v>0.21340150020818399</v>
      </c>
      <c r="AI860" s="17">
        <v>0.14337470857283199</v>
      </c>
      <c r="AJ860" s="17">
        <v>0.236016276834283</v>
      </c>
      <c r="AK860" s="17">
        <v>0.18697656752900099</v>
      </c>
      <c r="AL860" s="17"/>
      <c r="AM860" s="17">
        <v>6.1330133625440098E-2</v>
      </c>
      <c r="AN860" s="17">
        <v>0.15911669601189801</v>
      </c>
      <c r="AO860" s="17">
        <v>0.15844788159770201</v>
      </c>
      <c r="AP860" s="17">
        <v>0.142241234344611</v>
      </c>
      <c r="AQ860" s="17">
        <v>0.19524841024796299</v>
      </c>
      <c r="AR860" s="17">
        <v>0.21615613859000801</v>
      </c>
      <c r="AS860" s="17">
        <v>0.18378420698544201</v>
      </c>
      <c r="AT860" s="17">
        <v>0.24413415652071099</v>
      </c>
      <c r="AU860" s="17">
        <v>0.20553019010829099</v>
      </c>
      <c r="AV860" s="17">
        <v>0.23540702962752399</v>
      </c>
      <c r="AW860" s="17">
        <v>0.16697628273676399</v>
      </c>
      <c r="AX860" s="17">
        <v>0.197301528040804</v>
      </c>
      <c r="AY860" s="17">
        <v>0.261361507708116</v>
      </c>
      <c r="AZ860" s="17">
        <v>0.17459626733813099</v>
      </c>
      <c r="BA860" s="17">
        <v>0.17099441327061701</v>
      </c>
      <c r="BB860" s="17">
        <v>0.27773510776335603</v>
      </c>
      <c r="BC860" s="17"/>
      <c r="BD860" s="17">
        <v>0.207760221678605</v>
      </c>
      <c r="BE860" s="17">
        <v>0.18951161824544899</v>
      </c>
      <c r="BF860" s="17">
        <v>0.191170266551771</v>
      </c>
      <c r="BG860" s="17"/>
      <c r="BH860" s="17">
        <v>0.199076549938379</v>
      </c>
      <c r="BI860" s="17">
        <v>0.19833487756285201</v>
      </c>
      <c r="BJ860" s="17">
        <v>0.22060114028191299</v>
      </c>
      <c r="BK860" s="17"/>
      <c r="BL860" s="17">
        <v>0.21858381902259999</v>
      </c>
      <c r="BM860" s="17">
        <v>0.23409115673627301</v>
      </c>
      <c r="BN860" s="17">
        <v>0.19050600537547899</v>
      </c>
      <c r="BO860" s="17"/>
      <c r="BP860" s="17">
        <v>0.213924228336239</v>
      </c>
      <c r="BQ860" s="17">
        <v>0.18190091163430999</v>
      </c>
      <c r="BR860" s="17"/>
      <c r="BS860" s="17">
        <v>0.18077358616460401</v>
      </c>
      <c r="BT860" s="17">
        <v>0.24969276558595599</v>
      </c>
      <c r="BU860" s="17">
        <v>0.201385438040043</v>
      </c>
      <c r="BV860" s="17">
        <v>0.17282344527773599</v>
      </c>
      <c r="BW860" s="17"/>
      <c r="BX860" s="17">
        <v>0.23377183233769699</v>
      </c>
      <c r="BY860" s="17">
        <v>0.181334707108948</v>
      </c>
      <c r="BZ860" s="17">
        <v>0.19174772624957701</v>
      </c>
      <c r="CA860" s="17"/>
      <c r="CB860" s="17">
        <v>0.23272431322112899</v>
      </c>
      <c r="CC860" s="17">
        <v>0.21840776573171</v>
      </c>
      <c r="CD860" s="17">
        <v>0.16173366224678601</v>
      </c>
      <c r="CE860" s="17">
        <v>0.21511464897583499</v>
      </c>
      <c r="CF860" s="17">
        <v>0.215449789120088</v>
      </c>
      <c r="CG860" s="17">
        <v>0.129834531567559</v>
      </c>
      <c r="CH860" s="17"/>
      <c r="CI860" s="17">
        <v>0.17404957190939299</v>
      </c>
      <c r="CJ860" s="17">
        <v>0.22188643906827299</v>
      </c>
      <c r="CK860" s="17">
        <v>8.2006283978052902E-2</v>
      </c>
      <c r="CL860" s="17">
        <v>0.21346861235921799</v>
      </c>
    </row>
    <row r="861" spans="2:90" x14ac:dyDescent="0.35">
      <c r="B861" t="s">
        <v>179</v>
      </c>
      <c r="C861" s="17">
        <v>0.221433978906066</v>
      </c>
      <c r="D861" s="17">
        <v>0.23594999011776999</v>
      </c>
      <c r="E861" s="17">
        <v>0.20574900832083101</v>
      </c>
      <c r="F861" s="17"/>
      <c r="G861" s="17">
        <v>0.217909598305112</v>
      </c>
      <c r="H861" s="17">
        <v>0.23826203752554201</v>
      </c>
      <c r="I861" s="17">
        <v>0.207490455316411</v>
      </c>
      <c r="J861" s="17">
        <v>0.20677995512105099</v>
      </c>
      <c r="K861" s="17">
        <v>0.22890263229244801</v>
      </c>
      <c r="L861" s="17">
        <v>0.23442378810519801</v>
      </c>
      <c r="M861" s="17">
        <v>0.211070297254984</v>
      </c>
      <c r="N861" s="17">
        <v>0.2144012659567</v>
      </c>
      <c r="O861" s="17">
        <v>0.23276863596717201</v>
      </c>
      <c r="P861" s="17"/>
      <c r="Q861" s="17">
        <v>0.21850406010956</v>
      </c>
      <c r="R861" s="17">
        <v>0.23020940468527601</v>
      </c>
      <c r="S861" s="17">
        <v>0.21626597276078699</v>
      </c>
      <c r="T861" s="17">
        <v>0.22052657832917499</v>
      </c>
      <c r="U861" s="17"/>
      <c r="V861" s="17">
        <v>0.20747912658703399</v>
      </c>
      <c r="W861" s="17">
        <v>0.23405482045550099</v>
      </c>
      <c r="X861" s="17">
        <v>0.25941338943237702</v>
      </c>
      <c r="Y861" s="17">
        <v>0.26536713690682501</v>
      </c>
      <c r="Z861" s="17">
        <v>0.20322668003864</v>
      </c>
      <c r="AA861" s="17">
        <v>0.20645186680305699</v>
      </c>
      <c r="AB861" s="17">
        <v>0.197082325999069</v>
      </c>
      <c r="AC861" s="17">
        <v>0.18583914212820399</v>
      </c>
      <c r="AD861" s="17">
        <v>0.21617351062258999</v>
      </c>
      <c r="AE861" s="17"/>
      <c r="AF861" s="17">
        <v>0.20429910602953999</v>
      </c>
      <c r="AG861" s="17">
        <v>0.22148662957096399</v>
      </c>
      <c r="AH861" s="17">
        <v>0.21777296612615599</v>
      </c>
      <c r="AI861" s="17">
        <v>0.16420909066881101</v>
      </c>
      <c r="AJ861" s="17">
        <v>0.20072519539733799</v>
      </c>
      <c r="AK861" s="17">
        <v>0.25480812943299103</v>
      </c>
      <c r="AL861" s="17"/>
      <c r="AM861" s="17">
        <v>0.162315218615118</v>
      </c>
      <c r="AN861" s="17">
        <v>0.24738272290782201</v>
      </c>
      <c r="AO861" s="17">
        <v>0.26053071437486103</v>
      </c>
      <c r="AP861" s="17">
        <v>0.20439934627317199</v>
      </c>
      <c r="AQ861" s="17">
        <v>0.20474444427198901</v>
      </c>
      <c r="AR861" s="17">
        <v>0.28012063409215199</v>
      </c>
      <c r="AS861" s="17">
        <v>0.20884458410792101</v>
      </c>
      <c r="AT861" s="17">
        <v>0.18211868281833299</v>
      </c>
      <c r="AU861" s="17">
        <v>0.24047554508562999</v>
      </c>
      <c r="AV861" s="17">
        <v>0.19585722527439101</v>
      </c>
      <c r="AW861" s="17">
        <v>0.19544671408688799</v>
      </c>
      <c r="AX861" s="17">
        <v>0.25925202444331802</v>
      </c>
      <c r="AY861" s="17">
        <v>0.18344502176371499</v>
      </c>
      <c r="AZ861" s="17">
        <v>0.26671568461012102</v>
      </c>
      <c r="BA861" s="17">
        <v>0.255412054980444</v>
      </c>
      <c r="BB861" s="17">
        <v>0.193487675547176</v>
      </c>
      <c r="BC861" s="17"/>
      <c r="BD861" s="17">
        <v>0.229876018424329</v>
      </c>
      <c r="BE861" s="17">
        <v>0.23673541122900801</v>
      </c>
      <c r="BF861" s="17">
        <v>0.20583016990904399</v>
      </c>
      <c r="BG861" s="17"/>
      <c r="BH861" s="17">
        <v>0.22948461605595699</v>
      </c>
      <c r="BI861" s="17">
        <v>0.231869240295042</v>
      </c>
      <c r="BJ861" s="17">
        <v>0.20112097049518801</v>
      </c>
      <c r="BK861" s="17"/>
      <c r="BL861" s="17">
        <v>0.27439579843602402</v>
      </c>
      <c r="BM861" s="17">
        <v>0.22981782601758299</v>
      </c>
      <c r="BN861" s="17">
        <v>0.223345233020187</v>
      </c>
      <c r="BO861" s="17"/>
      <c r="BP861" s="17">
        <v>0.226202436431482</v>
      </c>
      <c r="BQ861" s="17">
        <v>0.22247159287243501</v>
      </c>
      <c r="BR861" s="17"/>
      <c r="BS861" s="17">
        <v>0.196023185409017</v>
      </c>
      <c r="BT861" s="17">
        <v>0.22352904453175301</v>
      </c>
      <c r="BU861" s="17">
        <v>0.25117727499276399</v>
      </c>
      <c r="BV861" s="17">
        <v>0.21707840232596901</v>
      </c>
      <c r="BW861" s="17"/>
      <c r="BX861" s="17">
        <v>0.24211694906053299</v>
      </c>
      <c r="BY861" s="17">
        <v>0.213203452521117</v>
      </c>
      <c r="BZ861" s="17">
        <v>0.21989071688992901</v>
      </c>
      <c r="CA861" s="17"/>
      <c r="CB861" s="17">
        <v>0.215446708280712</v>
      </c>
      <c r="CC861" s="17">
        <v>0.17786113280226701</v>
      </c>
      <c r="CD861" s="17">
        <v>0.24332257661012799</v>
      </c>
      <c r="CE861" s="17">
        <v>0.24556668790195299</v>
      </c>
      <c r="CF861" s="17">
        <v>0.20386766205391099</v>
      </c>
      <c r="CG861" s="17">
        <v>0.23558173997082199</v>
      </c>
      <c r="CH861" s="17"/>
      <c r="CI861" s="17">
        <v>0.21360018629716301</v>
      </c>
      <c r="CJ861" s="17">
        <v>0.18029403636557501</v>
      </c>
      <c r="CK861" s="17">
        <v>0.21523142676063001</v>
      </c>
      <c r="CL861" s="17">
        <v>0.24910606787864001</v>
      </c>
    </row>
    <row r="862" spans="2:90" x14ac:dyDescent="0.35">
      <c r="B862" t="s">
        <v>459</v>
      </c>
      <c r="C862" s="17">
        <v>0.219522849624781</v>
      </c>
      <c r="D862" s="17">
        <v>0.2241123971316</v>
      </c>
      <c r="E862" s="17">
        <v>0.21571199559036799</v>
      </c>
      <c r="F862" s="17"/>
      <c r="G862" s="17">
        <v>0.20790947412399699</v>
      </c>
      <c r="H862" s="17">
        <v>0.16710367223327799</v>
      </c>
      <c r="I862" s="17">
        <v>0.17568174644137899</v>
      </c>
      <c r="J862" s="17">
        <v>0.23553400064029201</v>
      </c>
      <c r="K862" s="17">
        <v>0.22930339487961299</v>
      </c>
      <c r="L862" s="17">
        <v>0.21141646894719701</v>
      </c>
      <c r="M862" s="17">
        <v>0.25921179999203903</v>
      </c>
      <c r="N862" s="17">
        <v>0.25900652944824198</v>
      </c>
      <c r="O862" s="17">
        <v>0.22299618527925999</v>
      </c>
      <c r="P862" s="17"/>
      <c r="Q862" s="17">
        <v>0.21360501055947401</v>
      </c>
      <c r="R862" s="17">
        <v>0.27648260945664799</v>
      </c>
      <c r="S862" s="17">
        <v>0.180564258110364</v>
      </c>
      <c r="T862" s="17">
        <v>0.21508190076286801</v>
      </c>
      <c r="U862" s="17"/>
      <c r="V862" s="17">
        <v>0.25544863239330501</v>
      </c>
      <c r="W862" s="17">
        <v>0.18248499884547001</v>
      </c>
      <c r="X862" s="17">
        <v>0.23418571020530801</v>
      </c>
      <c r="Y862" s="17">
        <v>0.223454918538596</v>
      </c>
      <c r="Z862" s="17">
        <v>0.166856465704107</v>
      </c>
      <c r="AA862" s="17">
        <v>0.21372105920402801</v>
      </c>
      <c r="AB862" s="17">
        <v>0.25383569921597698</v>
      </c>
      <c r="AC862" s="17">
        <v>0.27173883171704899</v>
      </c>
      <c r="AD862" s="17">
        <v>0.20279523575588701</v>
      </c>
      <c r="AE862" s="17"/>
      <c r="AF862" s="17">
        <v>0.247619154179295</v>
      </c>
      <c r="AG862" s="17">
        <v>0.18879649580625499</v>
      </c>
      <c r="AH862" s="17">
        <v>0.23407427449382501</v>
      </c>
      <c r="AI862" s="17">
        <v>0.28952927004603601</v>
      </c>
      <c r="AJ862" s="17">
        <v>0.18279747904351601</v>
      </c>
      <c r="AK862" s="17">
        <v>0.22671544137890401</v>
      </c>
      <c r="AL862" s="17"/>
      <c r="AM862" s="17">
        <v>0.36426159425784499</v>
      </c>
      <c r="AN862" s="17">
        <v>0.26292296711583901</v>
      </c>
      <c r="AO862" s="17">
        <v>0.234427088068103</v>
      </c>
      <c r="AP862" s="17">
        <v>0.26386200948364802</v>
      </c>
      <c r="AQ862" s="17">
        <v>0.22642450086808399</v>
      </c>
      <c r="AR862" s="17">
        <v>0.19315123020208699</v>
      </c>
      <c r="AS862" s="17">
        <v>0.181798496982048</v>
      </c>
      <c r="AT862" s="17">
        <v>0.21273154152700399</v>
      </c>
      <c r="AU862" s="17">
        <v>0.162541907046379</v>
      </c>
      <c r="AV862" s="17">
        <v>0.21884064594435801</v>
      </c>
      <c r="AW862" s="17">
        <v>0.25778147173515198</v>
      </c>
      <c r="AX862" s="17">
        <v>0.21782059961966599</v>
      </c>
      <c r="AY862" s="17">
        <v>0.15149879355613699</v>
      </c>
      <c r="AZ862" s="17">
        <v>0.227579008754004</v>
      </c>
      <c r="BA862" s="17">
        <v>0.20537603547781999</v>
      </c>
      <c r="BB862" s="17">
        <v>0.14708273636854</v>
      </c>
      <c r="BC862" s="17"/>
      <c r="BD862" s="17">
        <v>0.22170335795228199</v>
      </c>
      <c r="BE862" s="17">
        <v>0.20060995763997799</v>
      </c>
      <c r="BF862" s="17">
        <v>0.22841458802737</v>
      </c>
      <c r="BG862" s="17"/>
      <c r="BH862" s="17">
        <v>0.205591621489703</v>
      </c>
      <c r="BI862" s="17">
        <v>0.22143057617693701</v>
      </c>
      <c r="BJ862" s="17">
        <v>0.198894534647964</v>
      </c>
      <c r="BK862" s="17"/>
      <c r="BL862" s="17">
        <v>0.19826553549457401</v>
      </c>
      <c r="BM862" s="17">
        <v>0.189049749549557</v>
      </c>
      <c r="BN862" s="17">
        <v>0.24428421829470501</v>
      </c>
      <c r="BO862" s="17"/>
      <c r="BP862" s="17">
        <v>0.220452379136511</v>
      </c>
      <c r="BQ862" s="17">
        <v>0.22046655246559199</v>
      </c>
      <c r="BR862" s="17"/>
      <c r="BS862" s="17">
        <v>0.16032051804706501</v>
      </c>
      <c r="BT862" s="17">
        <v>0.17045093335603601</v>
      </c>
      <c r="BU862" s="17">
        <v>0.223241360654855</v>
      </c>
      <c r="BV862" s="17">
        <v>0.25079293623937499</v>
      </c>
      <c r="BW862" s="17"/>
      <c r="BX862" s="17">
        <v>0.20798621365917899</v>
      </c>
      <c r="BY862" s="17">
        <v>0.146465698303992</v>
      </c>
      <c r="BZ862" s="17">
        <v>0.22515515250236801</v>
      </c>
      <c r="CA862" s="17"/>
      <c r="CB862" s="17">
        <v>0.16263298673393101</v>
      </c>
      <c r="CC862" s="17">
        <v>0.213740642113984</v>
      </c>
      <c r="CD862" s="17">
        <v>0.25188416642536399</v>
      </c>
      <c r="CE862" s="17">
        <v>0.21096714244004899</v>
      </c>
      <c r="CF862" s="17">
        <v>0.18016109881376899</v>
      </c>
      <c r="CG862" s="17">
        <v>0.29002038545467002</v>
      </c>
      <c r="CH862" s="17"/>
      <c r="CI862" s="17">
        <v>0.26617620218416399</v>
      </c>
      <c r="CJ862" s="17">
        <v>0.158611339420801</v>
      </c>
      <c r="CK862" s="17">
        <v>0.38692477292071398</v>
      </c>
      <c r="CL862" s="17">
        <v>0.20042361318329299</v>
      </c>
    </row>
    <row r="863" spans="2:90" x14ac:dyDescent="0.35">
      <c r="B863" t="s">
        <v>177</v>
      </c>
      <c r="C863" s="17">
        <v>5.0541420832244603E-2</v>
      </c>
      <c r="D863" s="17">
        <v>5.3890290266643097E-2</v>
      </c>
      <c r="E863" s="17">
        <v>4.6827425060210197E-2</v>
      </c>
      <c r="F863" s="17"/>
      <c r="G863" s="17">
        <v>1.48355884825694E-2</v>
      </c>
      <c r="H863" s="17">
        <v>5.2968407920870299E-2</v>
      </c>
      <c r="I863" s="17">
        <v>8.4361720737604895E-2</v>
      </c>
      <c r="J863" s="17">
        <v>4.6641607269747802E-2</v>
      </c>
      <c r="K863" s="17">
        <v>6.1981673727752401E-2</v>
      </c>
      <c r="L863" s="17">
        <v>4.2089553569077003E-2</v>
      </c>
      <c r="M863" s="17">
        <v>5.79012522548491E-2</v>
      </c>
      <c r="N863" s="17">
        <v>3.5535639080720799E-2</v>
      </c>
      <c r="O863" s="17">
        <v>5.9578562014851101E-2</v>
      </c>
      <c r="P863" s="17"/>
      <c r="Q863" s="17">
        <v>9.3077808725156294E-2</v>
      </c>
      <c r="R863" s="17">
        <v>4.3443693753711203E-2</v>
      </c>
      <c r="S863" s="17">
        <v>5.5713039752576798E-2</v>
      </c>
      <c r="T863" s="17">
        <v>4.5044017066773502E-2</v>
      </c>
      <c r="U863" s="17"/>
      <c r="V863" s="17">
        <v>6.9251775700007207E-2</v>
      </c>
      <c r="W863" s="17">
        <v>5.4717811439733401E-2</v>
      </c>
      <c r="X863" s="17">
        <v>4.1684970266959401E-2</v>
      </c>
      <c r="Y863" s="17">
        <v>4.60753794511395E-2</v>
      </c>
      <c r="Z863" s="17">
        <v>5.4415313679976103E-2</v>
      </c>
      <c r="AA863" s="17">
        <v>6.1836887029651198E-2</v>
      </c>
      <c r="AB863" s="17">
        <v>1.71756526466742E-2</v>
      </c>
      <c r="AC863" s="17">
        <v>6.2900043390228796E-2</v>
      </c>
      <c r="AD863" s="17">
        <v>4.2186763869760301E-2</v>
      </c>
      <c r="AE863" s="17"/>
      <c r="AF863" s="17">
        <v>3.9943389086619298E-2</v>
      </c>
      <c r="AG863" s="17">
        <v>7.2432452688646204E-2</v>
      </c>
      <c r="AH863" s="17">
        <v>3.2071613651199801E-2</v>
      </c>
      <c r="AI863" s="17">
        <v>2.7315869938500499E-2</v>
      </c>
      <c r="AJ863" s="17">
        <v>6.6103669016408906E-2</v>
      </c>
      <c r="AK863" s="17">
        <v>4.3023662400167299E-2</v>
      </c>
      <c r="AL863" s="17"/>
      <c r="AM863" s="17">
        <v>4.01476741240143E-2</v>
      </c>
      <c r="AN863" s="17">
        <v>4.6213737252814101E-2</v>
      </c>
      <c r="AO863" s="17">
        <v>3.6447124924514199E-2</v>
      </c>
      <c r="AP863" s="17">
        <v>5.6925322103853898E-2</v>
      </c>
      <c r="AQ863" s="17">
        <v>7.8743957779395093E-2</v>
      </c>
      <c r="AR863" s="17">
        <v>5.0988252642551801E-2</v>
      </c>
      <c r="AS863" s="17">
        <v>6.8310759494492002E-2</v>
      </c>
      <c r="AT863" s="17">
        <v>4.14210784047849E-2</v>
      </c>
      <c r="AU863" s="17">
        <v>4.87652945081525E-2</v>
      </c>
      <c r="AV863" s="17">
        <v>9.2111257223301699E-2</v>
      </c>
      <c r="AW863" s="17">
        <v>5.13949114202992E-2</v>
      </c>
      <c r="AX863" s="17">
        <v>2.4613316705792899E-2</v>
      </c>
      <c r="AY863" s="17">
        <v>4.5584554338542201E-2</v>
      </c>
      <c r="AZ863" s="17">
        <v>2.9570576716104802E-2</v>
      </c>
      <c r="BA863" s="17">
        <v>8.26178233908509E-2</v>
      </c>
      <c r="BB863" s="17">
        <v>3.5307985960920399E-2</v>
      </c>
      <c r="BC863" s="17"/>
      <c r="BD863" s="17">
        <v>5.87189298312462E-2</v>
      </c>
      <c r="BE863" s="17">
        <v>3.7986404616658698E-2</v>
      </c>
      <c r="BF863" s="17">
        <v>5.37251372134337E-2</v>
      </c>
      <c r="BG863" s="17"/>
      <c r="BH863" s="17">
        <v>5.0360425809315802E-2</v>
      </c>
      <c r="BI863" s="17">
        <v>4.8251214296747898E-2</v>
      </c>
      <c r="BJ863" s="17">
        <v>5.6542859463857002E-2</v>
      </c>
      <c r="BK863" s="17"/>
      <c r="BL863" s="17">
        <v>0.10040317253509801</v>
      </c>
      <c r="BM863" s="17">
        <v>5.1009550035530697E-2</v>
      </c>
      <c r="BN863" s="17">
        <v>5.1838818491830502E-2</v>
      </c>
      <c r="BO863" s="17"/>
      <c r="BP863" s="17">
        <v>4.6187980282318103E-2</v>
      </c>
      <c r="BQ863" s="17">
        <v>5.0737626169567701E-2</v>
      </c>
      <c r="BR863" s="17"/>
      <c r="BS863" s="17">
        <v>3.8121376867879898E-2</v>
      </c>
      <c r="BT863" s="17">
        <v>5.8592565188771997E-2</v>
      </c>
      <c r="BU863" s="17">
        <v>5.3557356567155399E-2</v>
      </c>
      <c r="BV863" s="17">
        <v>4.84105210545627E-2</v>
      </c>
      <c r="BW863" s="17"/>
      <c r="BX863" s="17">
        <v>4.3294532588406001E-2</v>
      </c>
      <c r="BY863" s="17">
        <v>4.19558563202709E-2</v>
      </c>
      <c r="BZ863" s="17">
        <v>5.1786944826582498E-2</v>
      </c>
      <c r="CA863" s="17"/>
      <c r="CB863" s="17">
        <v>2.6128103873931399E-2</v>
      </c>
      <c r="CC863" s="17">
        <v>2.35058862673963E-2</v>
      </c>
      <c r="CD863" s="17">
        <v>5.8779507958214697E-2</v>
      </c>
      <c r="CE863" s="17">
        <v>5.0861085884368898E-2</v>
      </c>
      <c r="CF863" s="17">
        <v>3.7897308222465703E-2</v>
      </c>
      <c r="CG863" s="17">
        <v>0.109985966615674</v>
      </c>
      <c r="CH863" s="17"/>
      <c r="CI863" s="17">
        <v>6.0228239865996298E-2</v>
      </c>
      <c r="CJ863" s="17">
        <v>3.4703493564881699E-2</v>
      </c>
      <c r="CK863" s="17">
        <v>9.7392334030919805E-2</v>
      </c>
      <c r="CL863" s="17">
        <v>4.5238882275713703E-2</v>
      </c>
    </row>
    <row r="864" spans="2:90" x14ac:dyDescent="0.35">
      <c r="B864" t="s">
        <v>176</v>
      </c>
      <c r="C864" s="17">
        <v>2.9493658707256499E-2</v>
      </c>
      <c r="D864" s="17">
        <v>3.7726931250465202E-2</v>
      </c>
      <c r="E864" s="17">
        <v>2.1010487145779501E-2</v>
      </c>
      <c r="F864" s="17"/>
      <c r="G864" s="17">
        <v>1.4098612571101E-2</v>
      </c>
      <c r="H864" s="17">
        <v>1.5698685920904301E-2</v>
      </c>
      <c r="I864" s="17">
        <v>2.3828809225245599E-2</v>
      </c>
      <c r="J864" s="17">
        <v>2.8819725710197801E-2</v>
      </c>
      <c r="K864" s="17">
        <v>4.0689108740953203E-2</v>
      </c>
      <c r="L864" s="17">
        <v>3.8090037626621401E-2</v>
      </c>
      <c r="M864" s="17">
        <v>2.4502466430728499E-2</v>
      </c>
      <c r="N864" s="17">
        <v>4.0550039303367501E-2</v>
      </c>
      <c r="O864" s="17">
        <v>3.7033766564370303E-2</v>
      </c>
      <c r="P864" s="17"/>
      <c r="Q864" s="17">
        <v>2.54787340605813E-2</v>
      </c>
      <c r="R864" s="17">
        <v>1.5686204371845699E-2</v>
      </c>
      <c r="S864" s="17">
        <v>3.8323414148106701E-2</v>
      </c>
      <c r="T864" s="17">
        <v>3.1379604304621597E-2</v>
      </c>
      <c r="U864" s="17"/>
      <c r="V864" s="17">
        <v>2.76988296223535E-2</v>
      </c>
      <c r="W864" s="17">
        <v>3.02723892234474E-2</v>
      </c>
      <c r="X864" s="17">
        <v>2.7713431571758401E-2</v>
      </c>
      <c r="Y864" s="17">
        <v>2.5575558135793999E-2</v>
      </c>
      <c r="Z864" s="17">
        <v>3.10443503943388E-2</v>
      </c>
      <c r="AA864" s="17">
        <v>2.37940880160371E-2</v>
      </c>
      <c r="AB864" s="17">
        <v>1.8991191892064201E-2</v>
      </c>
      <c r="AC864" s="17">
        <v>4.4827356084858203E-2</v>
      </c>
      <c r="AD864" s="17">
        <v>4.1628125211576501E-2</v>
      </c>
      <c r="AE864" s="17"/>
      <c r="AF864" s="17">
        <v>3.04824155614635E-2</v>
      </c>
      <c r="AG864" s="17">
        <v>2.9868419310804001E-2</v>
      </c>
      <c r="AH864" s="17">
        <v>3.17659330956672E-2</v>
      </c>
      <c r="AI864" s="17">
        <v>4.5358505759794901E-2</v>
      </c>
      <c r="AJ864" s="17">
        <v>3.20417376800399E-2</v>
      </c>
      <c r="AK864" s="17">
        <v>2.42599126774115E-2</v>
      </c>
      <c r="AL864" s="17"/>
      <c r="AM864" s="17">
        <v>4.79201356782223E-2</v>
      </c>
      <c r="AN864" s="17">
        <v>4.4698588434159102E-2</v>
      </c>
      <c r="AO864" s="17">
        <v>2.7768701770400001E-2</v>
      </c>
      <c r="AP864" s="17">
        <v>5.3529214459031298E-2</v>
      </c>
      <c r="AQ864" s="17">
        <v>3.9236601302820702E-2</v>
      </c>
      <c r="AR864" s="17">
        <v>2.07983934965894E-2</v>
      </c>
      <c r="AS864" s="17">
        <v>3.70686087186715E-2</v>
      </c>
      <c r="AT864" s="17">
        <v>6.1722020095827203E-2</v>
      </c>
      <c r="AU864" s="17">
        <v>2.5478538152902099E-2</v>
      </c>
      <c r="AV864" s="17">
        <v>2.5096935655992698E-2</v>
      </c>
      <c r="AW864" s="17">
        <v>1.55768714969693E-2</v>
      </c>
      <c r="AX864" s="17">
        <v>1.06263673438076E-2</v>
      </c>
      <c r="AY864" s="17">
        <v>4.8066158871387397E-2</v>
      </c>
      <c r="AZ864" s="17">
        <v>8.1063753077849996E-3</v>
      </c>
      <c r="BA864" s="17">
        <v>2.3753650176394699E-2</v>
      </c>
      <c r="BB864" s="17">
        <v>5.9690287999287998E-3</v>
      </c>
      <c r="BC864" s="17"/>
      <c r="BD864" s="17">
        <v>3.2612406495760103E-2</v>
      </c>
      <c r="BE864" s="17">
        <v>2.2388970751243902E-2</v>
      </c>
      <c r="BF864" s="17">
        <v>3.0889869372034501E-2</v>
      </c>
      <c r="BG864" s="17"/>
      <c r="BH864" s="17">
        <v>2.9016773982646901E-2</v>
      </c>
      <c r="BI864" s="17">
        <v>1.19419589758539E-2</v>
      </c>
      <c r="BJ864" s="17">
        <v>4.8050992351478798E-2</v>
      </c>
      <c r="BK864" s="17"/>
      <c r="BL864" s="17">
        <v>4.48052980785629E-2</v>
      </c>
      <c r="BM864" s="17">
        <v>2.1653168431892501E-2</v>
      </c>
      <c r="BN864" s="17">
        <v>1.42965039772745E-2</v>
      </c>
      <c r="BO864" s="17"/>
      <c r="BP864" s="17">
        <v>1.54032334435656E-2</v>
      </c>
      <c r="BQ864" s="17">
        <v>3.2512563546244502E-2</v>
      </c>
      <c r="BR864" s="17"/>
      <c r="BS864" s="17">
        <v>2.3457051214231799E-2</v>
      </c>
      <c r="BT864" s="17">
        <v>2.6624052993975598E-2</v>
      </c>
      <c r="BU864" s="17">
        <v>2.6605474320783699E-2</v>
      </c>
      <c r="BV864" s="17">
        <v>3.16134991128217E-2</v>
      </c>
      <c r="BW864" s="17"/>
      <c r="BX864" s="17">
        <v>3.0586862655728599E-2</v>
      </c>
      <c r="BY864" s="17">
        <v>2.6467576461898099E-2</v>
      </c>
      <c r="BZ864" s="17">
        <v>2.9571310389001002E-2</v>
      </c>
      <c r="CA864" s="17"/>
      <c r="CB864" s="17">
        <v>1.08143592786373E-2</v>
      </c>
      <c r="CC864" s="17">
        <v>4.5112412328407198E-3</v>
      </c>
      <c r="CD864" s="17">
        <v>3.6900890703077303E-2</v>
      </c>
      <c r="CE864" s="17">
        <v>2.2065581232017E-2</v>
      </c>
      <c r="CF864" s="17">
        <v>2.3215216078275099E-2</v>
      </c>
      <c r="CG864" s="17">
        <v>8.4081817143750306E-2</v>
      </c>
      <c r="CH864" s="17"/>
      <c r="CI864" s="17">
        <v>4.2367247352598898E-2</v>
      </c>
      <c r="CJ864" s="17">
        <v>1.47408021850548E-2</v>
      </c>
      <c r="CK864" s="17">
        <v>7.5389445983303396E-2</v>
      </c>
      <c r="CL864" s="17">
        <v>2.3090436491707399E-2</v>
      </c>
    </row>
    <row r="865" spans="2:90" x14ac:dyDescent="0.35">
      <c r="B865" t="s">
        <v>460</v>
      </c>
      <c r="C865" s="17">
        <v>1.41142777321413E-2</v>
      </c>
      <c r="D865" s="17">
        <v>1.86491653481397E-2</v>
      </c>
      <c r="E865" s="17">
        <v>9.8446851936484607E-3</v>
      </c>
      <c r="F865" s="17"/>
      <c r="G865" s="17">
        <v>1.2951636597801301E-2</v>
      </c>
      <c r="H865" s="17">
        <v>3.2004564251286699E-2</v>
      </c>
      <c r="I865" s="17">
        <v>1.2601434008983701E-2</v>
      </c>
      <c r="J865" s="17">
        <v>2.1597708687255201E-2</v>
      </c>
      <c r="K865" s="17">
        <v>3.6899778771702801E-3</v>
      </c>
      <c r="L865" s="17">
        <v>6.1912108385302599E-3</v>
      </c>
      <c r="M865" s="17">
        <v>9.3508174737412797E-3</v>
      </c>
      <c r="N865" s="17">
        <v>1.1130443475569801E-2</v>
      </c>
      <c r="O865" s="17">
        <v>1.7984228403701799E-2</v>
      </c>
      <c r="P865" s="17"/>
      <c r="Q865" s="17">
        <v>1.2223512910702001E-2</v>
      </c>
      <c r="R865" s="17">
        <v>1.06979948380506E-2</v>
      </c>
      <c r="S865" s="17">
        <v>1.8079258347502701E-2</v>
      </c>
      <c r="T865" s="17">
        <v>1.48567081477549E-2</v>
      </c>
      <c r="U865" s="17"/>
      <c r="V865" s="17">
        <v>1.25109106236576E-2</v>
      </c>
      <c r="W865" s="17">
        <v>1.06628289733247E-2</v>
      </c>
      <c r="X865" s="17">
        <v>4.4753426435220102E-3</v>
      </c>
      <c r="Y865" s="17">
        <v>2.7855286321770902E-2</v>
      </c>
      <c r="Z865" s="17">
        <v>2.7907409049233101E-2</v>
      </c>
      <c r="AA865" s="17">
        <v>1.2613308567400601E-2</v>
      </c>
      <c r="AB865" s="17">
        <v>1.8079278682440102E-2</v>
      </c>
      <c r="AC865" s="17">
        <v>1.71589982573267E-2</v>
      </c>
      <c r="AD865" s="17">
        <v>4.6173694339229996E-3</v>
      </c>
      <c r="AE865" s="17"/>
      <c r="AF865" s="17">
        <v>1.46952196323074E-2</v>
      </c>
      <c r="AG865" s="17">
        <v>1.73854547896969E-2</v>
      </c>
      <c r="AH865" s="17">
        <v>1.144731525232E-2</v>
      </c>
      <c r="AI865" s="17">
        <v>1.5470589308464899E-2</v>
      </c>
      <c r="AJ865" s="17">
        <v>1.2958264215528001E-2</v>
      </c>
      <c r="AK865" s="17">
        <v>1.31684544082295E-2</v>
      </c>
      <c r="AL865" s="17"/>
      <c r="AM865" s="17">
        <v>2.8016694717637299E-2</v>
      </c>
      <c r="AN865" s="17">
        <v>1.9095616784538499E-2</v>
      </c>
      <c r="AO865" s="17">
        <v>2.3534050889162099E-2</v>
      </c>
      <c r="AP865" s="17">
        <v>1.2633756546638999E-2</v>
      </c>
      <c r="AQ865" s="17">
        <v>1.03912833871482E-2</v>
      </c>
      <c r="AR865" s="17">
        <v>1.3489306960928E-2</v>
      </c>
      <c r="AS865" s="17">
        <v>2.4701453072034099E-2</v>
      </c>
      <c r="AT865" s="17">
        <v>5.8800069494970696E-3</v>
      </c>
      <c r="AU865" s="17">
        <v>1.07353959088084E-2</v>
      </c>
      <c r="AV865" s="17">
        <v>2.1461060121874399E-3</v>
      </c>
      <c r="AW865" s="17">
        <v>2.34639220984607E-2</v>
      </c>
      <c r="AX865" s="17">
        <v>4.0471823053813503E-3</v>
      </c>
      <c r="AY865" s="17">
        <v>1.50392692898538E-2</v>
      </c>
      <c r="AZ865" s="17">
        <v>0</v>
      </c>
      <c r="BA865" s="17">
        <v>1.0580979555084399E-2</v>
      </c>
      <c r="BB865" s="17">
        <v>1.7221703632776902E-2</v>
      </c>
      <c r="BC865" s="17"/>
      <c r="BD865" s="17">
        <v>9.4120367141457308E-3</v>
      </c>
      <c r="BE865" s="17">
        <v>1.7285402937379402E-2</v>
      </c>
      <c r="BF865" s="17">
        <v>1.4579653491956199E-2</v>
      </c>
      <c r="BG865" s="17"/>
      <c r="BH865" s="17">
        <v>1.2745444769037099E-2</v>
      </c>
      <c r="BI865" s="17">
        <v>1.3998258897660701E-2</v>
      </c>
      <c r="BJ865" s="17">
        <v>1.30364191992485E-2</v>
      </c>
      <c r="BK865" s="17"/>
      <c r="BL865" s="17">
        <v>7.4340929156705704E-3</v>
      </c>
      <c r="BM865" s="17">
        <v>9.8183880516252396E-3</v>
      </c>
      <c r="BN865" s="17">
        <v>1.4295925222585999E-2</v>
      </c>
      <c r="BO865" s="17"/>
      <c r="BP865" s="17">
        <v>1.43374784890002E-2</v>
      </c>
      <c r="BQ865" s="17">
        <v>1.6151294131727299E-2</v>
      </c>
      <c r="BR865" s="17"/>
      <c r="BS865" s="17">
        <v>1.12028984683688E-2</v>
      </c>
      <c r="BT865" s="17">
        <v>8.4053136641288606E-3</v>
      </c>
      <c r="BU865" s="17">
        <v>1.6968146324112601E-2</v>
      </c>
      <c r="BV865" s="17">
        <v>1.60619915082858E-2</v>
      </c>
      <c r="BW865" s="17"/>
      <c r="BX865" s="17">
        <v>7.4209707313645E-3</v>
      </c>
      <c r="BY865" s="17">
        <v>1.52347738943171E-2</v>
      </c>
      <c r="BZ865" s="17">
        <v>1.47085186716783E-2</v>
      </c>
      <c r="CA865" s="17"/>
      <c r="CB865" s="17">
        <v>6.0202565947745403E-3</v>
      </c>
      <c r="CC865" s="17">
        <v>1.2933604932724699E-2</v>
      </c>
      <c r="CD865" s="17">
        <v>2.1850672774505399E-2</v>
      </c>
      <c r="CE865" s="17">
        <v>7.4433537130851497E-3</v>
      </c>
      <c r="CF865" s="17">
        <v>7.5106111333711504E-3</v>
      </c>
      <c r="CG865" s="17">
        <v>2.6843225329138E-2</v>
      </c>
      <c r="CH865" s="17"/>
      <c r="CI865" s="17">
        <v>1.4220677849494399E-2</v>
      </c>
      <c r="CJ865" s="17">
        <v>9.7290701824763806E-3</v>
      </c>
      <c r="CK865" s="17">
        <v>1.9240052587824699E-2</v>
      </c>
      <c r="CL865" s="17">
        <v>1.53124083842917E-2</v>
      </c>
    </row>
    <row r="866" spans="2:90" x14ac:dyDescent="0.35">
      <c r="B866" t="s">
        <v>150</v>
      </c>
      <c r="C866" s="17">
        <v>2.0299076042304999E-2</v>
      </c>
      <c r="D866" s="17">
        <v>2.26926444723878E-2</v>
      </c>
      <c r="E866" s="17">
        <v>1.7504336912440199E-2</v>
      </c>
      <c r="F866" s="17"/>
      <c r="G866" s="17">
        <v>2.5947603241809999E-2</v>
      </c>
      <c r="H866" s="17">
        <v>3.0605171649310901E-2</v>
      </c>
      <c r="I866" s="17">
        <v>2.28964267003842E-2</v>
      </c>
      <c r="J866" s="17">
        <v>2.5086156708426101E-2</v>
      </c>
      <c r="K866" s="17">
        <v>1.84805473343739E-2</v>
      </c>
      <c r="L866" s="17">
        <v>2.30452353305713E-2</v>
      </c>
      <c r="M866" s="17">
        <v>8.3696927797185308E-3</v>
      </c>
      <c r="N866" s="17">
        <v>1.2217134309592899E-2</v>
      </c>
      <c r="O866" s="17">
        <v>1.7843254118807099E-2</v>
      </c>
      <c r="P866" s="17"/>
      <c r="Q866" s="17">
        <v>2.0509526348499001E-2</v>
      </c>
      <c r="R866" s="17">
        <v>2.38551465050293E-2</v>
      </c>
      <c r="S866" s="17">
        <v>1.1076224670417901E-2</v>
      </c>
      <c r="T866" s="17">
        <v>2.0146208623341499E-2</v>
      </c>
      <c r="U866" s="17"/>
      <c r="V866" s="17">
        <v>1.9939040416003799E-2</v>
      </c>
      <c r="W866" s="17">
        <v>1.01599551309272E-2</v>
      </c>
      <c r="X866" s="17">
        <v>1.2706944518720301E-2</v>
      </c>
      <c r="Y866" s="17">
        <v>1.6779011043311799E-2</v>
      </c>
      <c r="Z866" s="17">
        <v>8.3365777061980492E-3</v>
      </c>
      <c r="AA866" s="17">
        <v>4.8251400305187202E-2</v>
      </c>
      <c r="AB866" s="17">
        <v>2.4486557555238E-2</v>
      </c>
      <c r="AC866" s="17">
        <v>4.2281844859692899E-2</v>
      </c>
      <c r="AD866" s="17">
        <v>1.6085529310161901E-2</v>
      </c>
      <c r="AE866" s="17"/>
      <c r="AF866" s="17">
        <v>1.9655220362412601E-2</v>
      </c>
      <c r="AG866" s="17">
        <v>1.5487057719896301E-2</v>
      </c>
      <c r="AH866" s="17">
        <v>2.2868902776293599E-2</v>
      </c>
      <c r="AI866" s="17">
        <v>2.6171158322284001E-2</v>
      </c>
      <c r="AJ866" s="17">
        <v>2.8997313079041701E-2</v>
      </c>
      <c r="AK866" s="17">
        <v>1.6567906996664002E-2</v>
      </c>
      <c r="AL866" s="17"/>
      <c r="AM866" s="17">
        <v>5.0057447334806E-2</v>
      </c>
      <c r="AN866" s="17">
        <v>3.8973857578242302E-2</v>
      </c>
      <c r="AO866" s="17">
        <v>1.6959523733093E-2</v>
      </c>
      <c r="AP866" s="17">
        <v>2.43082990872668E-2</v>
      </c>
      <c r="AQ866" s="17">
        <v>1.6525308913428599E-2</v>
      </c>
      <c r="AR866" s="17">
        <v>2.8247355971997802E-3</v>
      </c>
      <c r="AS866" s="17">
        <v>1.3588774127031401E-2</v>
      </c>
      <c r="AT866" s="17">
        <v>1.1659805698574799E-2</v>
      </c>
      <c r="AU866" s="17">
        <v>1.4461477456203299E-2</v>
      </c>
      <c r="AV866" s="17">
        <v>0</v>
      </c>
      <c r="AW866" s="17">
        <v>2.4720771926805701E-2</v>
      </c>
      <c r="AX866" s="17">
        <v>4.43746132899717E-3</v>
      </c>
      <c r="AY866" s="17">
        <v>0</v>
      </c>
      <c r="AZ866" s="17">
        <v>1.48849845129066E-2</v>
      </c>
      <c r="BA866" s="17">
        <v>4.3970840012527601E-2</v>
      </c>
      <c r="BB866" s="17">
        <v>9.2993555471635007E-3</v>
      </c>
      <c r="BC866" s="17"/>
      <c r="BD866" s="17">
        <v>1.7277238642912598E-2</v>
      </c>
      <c r="BE866" s="17">
        <v>2.2624709839257202E-2</v>
      </c>
      <c r="BF866" s="17">
        <v>1.85911899260289E-2</v>
      </c>
      <c r="BG866" s="17"/>
      <c r="BH866" s="17">
        <v>1.7509671400014901E-2</v>
      </c>
      <c r="BI866" s="17">
        <v>1.9650086385507699E-2</v>
      </c>
      <c r="BJ866" s="17">
        <v>9.2326470197628301E-4</v>
      </c>
      <c r="BK866" s="17"/>
      <c r="BL866" s="17">
        <v>1.6216015860036199E-2</v>
      </c>
      <c r="BM866" s="17">
        <v>6.85233478404148E-3</v>
      </c>
      <c r="BN866" s="17">
        <v>4.1510695562999803E-3</v>
      </c>
      <c r="BO866" s="17"/>
      <c r="BP866" s="17">
        <v>1.7394324283427302E-2</v>
      </c>
      <c r="BQ866" s="17">
        <v>2.1169476646269302E-2</v>
      </c>
      <c r="BR866" s="17"/>
      <c r="BS866" s="17">
        <v>6.3057707624979602E-3</v>
      </c>
      <c r="BT866" s="17">
        <v>9.6671308444414693E-3</v>
      </c>
      <c r="BU866" s="17">
        <v>1.7231310693039001E-2</v>
      </c>
      <c r="BV866" s="17">
        <v>2.1165766868810301E-2</v>
      </c>
      <c r="BW866" s="17"/>
      <c r="BX866" s="17">
        <v>8.8548478553307393E-3</v>
      </c>
      <c r="BY866" s="17">
        <v>2.6136338006367801E-2</v>
      </c>
      <c r="BZ866" s="17">
        <v>2.1074136754333998E-2</v>
      </c>
      <c r="CA866" s="17"/>
      <c r="CB866" s="17">
        <v>5.3203619949572997E-3</v>
      </c>
      <c r="CC866" s="17">
        <v>8.9073615321764096E-3</v>
      </c>
      <c r="CD866" s="17">
        <v>3.6165445103987601E-2</v>
      </c>
      <c r="CE866" s="17">
        <v>1.34786295120912E-2</v>
      </c>
      <c r="CF866" s="17">
        <v>1.5682216837542898E-2</v>
      </c>
      <c r="CG866" s="17">
        <v>3.9937302582921698E-2</v>
      </c>
      <c r="CH866" s="17"/>
      <c r="CI866" s="17">
        <v>3.0967186947711601E-2</v>
      </c>
      <c r="CJ866" s="17">
        <v>1.7124149053854301E-2</v>
      </c>
      <c r="CK866" s="17">
        <v>5.0827754490873497E-2</v>
      </c>
      <c r="CL866" s="17">
        <v>1.16524261314708E-2</v>
      </c>
    </row>
    <row r="867" spans="2:90" x14ac:dyDescent="0.35"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</row>
    <row r="868" spans="2:90" x14ac:dyDescent="0.35">
      <c r="B868" s="6" t="s">
        <v>466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</row>
    <row r="869" spans="2:90" x14ac:dyDescent="0.35">
      <c r="B869" s="24" t="s">
        <v>130</v>
      </c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</row>
    <row r="870" spans="2:90" x14ac:dyDescent="0.35">
      <c r="B870" t="s">
        <v>458</v>
      </c>
      <c r="C870" s="17">
        <v>0.206833837278529</v>
      </c>
      <c r="D870" s="17">
        <v>0.19172238355882701</v>
      </c>
      <c r="E870" s="17">
        <v>0.22371634570211699</v>
      </c>
      <c r="F870" s="17"/>
      <c r="G870" s="17">
        <v>0.22036738792108701</v>
      </c>
      <c r="H870" s="17">
        <v>0.23353941536099501</v>
      </c>
      <c r="I870" s="17">
        <v>0.23917201122256501</v>
      </c>
      <c r="J870" s="17">
        <v>0.19277086214390299</v>
      </c>
      <c r="K870" s="17">
        <v>0.190273070519134</v>
      </c>
      <c r="L870" s="17">
        <v>0.20268299114559701</v>
      </c>
      <c r="M870" s="17">
        <v>0.20061286061520001</v>
      </c>
      <c r="N870" s="17">
        <v>0.19759306046938599</v>
      </c>
      <c r="O870" s="17">
        <v>0.18890778755430199</v>
      </c>
      <c r="P870" s="17"/>
      <c r="Q870" s="17">
        <v>0.24450787786806299</v>
      </c>
      <c r="R870" s="17">
        <v>0.239175469824738</v>
      </c>
      <c r="S870" s="17">
        <v>0.202304590775814</v>
      </c>
      <c r="T870" s="17">
        <v>0.200905531639852</v>
      </c>
      <c r="U870" s="17"/>
      <c r="V870" s="17">
        <v>0.224028007539948</v>
      </c>
      <c r="W870" s="17">
        <v>0.236600654454964</v>
      </c>
      <c r="X870" s="17">
        <v>0.163628678734002</v>
      </c>
      <c r="Y870" s="17">
        <v>0.178725807483778</v>
      </c>
      <c r="Z870" s="17">
        <v>0.188233893679705</v>
      </c>
      <c r="AA870" s="17">
        <v>0.17251813099487501</v>
      </c>
      <c r="AB870" s="17">
        <v>0.19002969744047299</v>
      </c>
      <c r="AC870" s="17">
        <v>0.225319348549224</v>
      </c>
      <c r="AD870" s="17">
        <v>0.25109825865788299</v>
      </c>
      <c r="AE870" s="17"/>
      <c r="AF870" s="17">
        <v>0.22796058852877801</v>
      </c>
      <c r="AG870" s="17">
        <v>0.21850571170670499</v>
      </c>
      <c r="AH870" s="17">
        <v>0.17755535426956801</v>
      </c>
      <c r="AI870" s="17">
        <v>0.24440109366841101</v>
      </c>
      <c r="AJ870" s="17">
        <v>0.17266965752684801</v>
      </c>
      <c r="AK870" s="17">
        <v>0.21000162302795899</v>
      </c>
      <c r="AL870" s="17"/>
      <c r="AM870" s="17">
        <v>0.23810058136871701</v>
      </c>
      <c r="AN870" s="17">
        <v>0.209538511640639</v>
      </c>
      <c r="AO870" s="17">
        <v>0.23494508039862899</v>
      </c>
      <c r="AP870" s="17">
        <v>0.193531429017612</v>
      </c>
      <c r="AQ870" s="17">
        <v>0.19340538256579101</v>
      </c>
      <c r="AR870" s="17">
        <v>0.13547997009627499</v>
      </c>
      <c r="AS870" s="17">
        <v>0.17637228070400299</v>
      </c>
      <c r="AT870" s="17">
        <v>0.21297952100610501</v>
      </c>
      <c r="AU870" s="17">
        <v>0.18972072100339801</v>
      </c>
      <c r="AV870" s="17">
        <v>0.225204577678073</v>
      </c>
      <c r="AW870" s="17">
        <v>0.20434346647812801</v>
      </c>
      <c r="AX870" s="17">
        <v>0.196241508487636</v>
      </c>
      <c r="AY870" s="17">
        <v>0.21041334792028299</v>
      </c>
      <c r="AZ870" s="17">
        <v>0.233029617764</v>
      </c>
      <c r="BA870" s="17">
        <v>0.259759817925928</v>
      </c>
      <c r="BB870" s="17">
        <v>0.23069877681017001</v>
      </c>
      <c r="BC870" s="17"/>
      <c r="BD870" s="17">
        <v>0.199621892279115</v>
      </c>
      <c r="BE870" s="17">
        <v>0.21120930973350399</v>
      </c>
      <c r="BF870" s="17">
        <v>0.20908489257593199</v>
      </c>
      <c r="BG870" s="17"/>
      <c r="BH870" s="17">
        <v>0.21294631342659301</v>
      </c>
      <c r="BI870" s="17">
        <v>0.227319340626885</v>
      </c>
      <c r="BJ870" s="17">
        <v>0.160271124488961</v>
      </c>
      <c r="BK870" s="17"/>
      <c r="BL870" s="17">
        <v>0.13356519001968201</v>
      </c>
      <c r="BM870" s="17">
        <v>0.23690128647345901</v>
      </c>
      <c r="BN870" s="17">
        <v>0.209445980023449</v>
      </c>
      <c r="BO870" s="17"/>
      <c r="BP870" s="17">
        <v>0.20426648648668599</v>
      </c>
      <c r="BQ870" s="17">
        <v>0.20785306454914401</v>
      </c>
      <c r="BR870" s="17"/>
      <c r="BS870" s="17">
        <v>0.30147127817371699</v>
      </c>
      <c r="BT870" s="17">
        <v>0.234724895546634</v>
      </c>
      <c r="BU870" s="17">
        <v>0.15897251363204401</v>
      </c>
      <c r="BV870" s="17">
        <v>0.19613375430417099</v>
      </c>
      <c r="BW870" s="17"/>
      <c r="BX870" s="17">
        <v>0.18074113039088699</v>
      </c>
      <c r="BY870" s="17">
        <v>0.25574397808956301</v>
      </c>
      <c r="BZ870" s="17">
        <v>0.20641325813130099</v>
      </c>
      <c r="CA870" s="17"/>
      <c r="CB870" s="17">
        <v>0.28916021586188201</v>
      </c>
      <c r="CC870" s="17">
        <v>0.29853007434040602</v>
      </c>
      <c r="CD870" s="17">
        <v>0.118846654952919</v>
      </c>
      <c r="CE870" s="17">
        <v>0.14914098425082301</v>
      </c>
      <c r="CF870" s="17">
        <v>0.350538942718436</v>
      </c>
      <c r="CG870" s="17">
        <v>7.2887422092117099E-2</v>
      </c>
      <c r="CH870" s="17"/>
      <c r="CI870" s="17">
        <v>0.14580646801291</v>
      </c>
      <c r="CJ870" s="17">
        <v>0.30461190920397901</v>
      </c>
      <c r="CK870" s="17">
        <v>7.2769339446675102E-2</v>
      </c>
      <c r="CL870" s="17">
        <v>0.19854122072942301</v>
      </c>
    </row>
    <row r="871" spans="2:90" x14ac:dyDescent="0.35">
      <c r="B871" t="s">
        <v>180</v>
      </c>
      <c r="C871" s="17">
        <v>0.17366250446585299</v>
      </c>
      <c r="D871" s="17">
        <v>0.17267445180799701</v>
      </c>
      <c r="E871" s="17">
        <v>0.17349878100549901</v>
      </c>
      <c r="F871" s="17"/>
      <c r="G871" s="17">
        <v>0.13180266528281401</v>
      </c>
      <c r="H871" s="17">
        <v>0.1816363625489</v>
      </c>
      <c r="I871" s="17">
        <v>0.21071927877115301</v>
      </c>
      <c r="J871" s="17">
        <v>0.191954657013827</v>
      </c>
      <c r="K871" s="17">
        <v>0.203054195338879</v>
      </c>
      <c r="L871" s="17">
        <v>0.18420199794476599</v>
      </c>
      <c r="M871" s="17">
        <v>0.14721617633407799</v>
      </c>
      <c r="N871" s="17">
        <v>0.14640579116070701</v>
      </c>
      <c r="O871" s="17">
        <v>0.171006244285245</v>
      </c>
      <c r="P871" s="17"/>
      <c r="Q871" s="17">
        <v>0.174620631367502</v>
      </c>
      <c r="R871" s="17">
        <v>0.194839498111678</v>
      </c>
      <c r="S871" s="17">
        <v>0.17206086292397099</v>
      </c>
      <c r="T871" s="17">
        <v>0.17212217797109</v>
      </c>
      <c r="U871" s="17"/>
      <c r="V871" s="17">
        <v>0.20793373803735599</v>
      </c>
      <c r="W871" s="17">
        <v>0.18263793034240999</v>
      </c>
      <c r="X871" s="17">
        <v>0.16436703807422601</v>
      </c>
      <c r="Y871" s="17">
        <v>0.19031494363727999</v>
      </c>
      <c r="Z871" s="17">
        <v>0.208715685045199</v>
      </c>
      <c r="AA871" s="17">
        <v>0.15761480256667201</v>
      </c>
      <c r="AB871" s="17">
        <v>0.16455636048678701</v>
      </c>
      <c r="AC871" s="17">
        <v>0.176315937644697</v>
      </c>
      <c r="AD871" s="17">
        <v>0.111209388103697</v>
      </c>
      <c r="AE871" s="17"/>
      <c r="AF871" s="17">
        <v>0.179670870891766</v>
      </c>
      <c r="AG871" s="17">
        <v>0.195020877296426</v>
      </c>
      <c r="AH871" s="17">
        <v>0.16528203649885501</v>
      </c>
      <c r="AI871" s="17">
        <v>0.162677604544507</v>
      </c>
      <c r="AJ871" s="17">
        <v>0.15356333322245</v>
      </c>
      <c r="AK871" s="17">
        <v>0.174200921671812</v>
      </c>
      <c r="AL871" s="17"/>
      <c r="AM871" s="17">
        <v>9.6120891354196103E-2</v>
      </c>
      <c r="AN871" s="17">
        <v>0.135069313253671</v>
      </c>
      <c r="AO871" s="17">
        <v>0.19138652588216401</v>
      </c>
      <c r="AP871" s="17">
        <v>0.17417870555964801</v>
      </c>
      <c r="AQ871" s="17">
        <v>0.17092202314725799</v>
      </c>
      <c r="AR871" s="17">
        <v>0.209666513450815</v>
      </c>
      <c r="AS871" s="17">
        <v>0.146635181477027</v>
      </c>
      <c r="AT871" s="17">
        <v>0.189141758127608</v>
      </c>
      <c r="AU871" s="17">
        <v>0.217766400417162</v>
      </c>
      <c r="AV871" s="17">
        <v>0.175677822067273</v>
      </c>
      <c r="AW871" s="17">
        <v>0.14169782277502299</v>
      </c>
      <c r="AX871" s="17">
        <v>0.14946569912652899</v>
      </c>
      <c r="AY871" s="17">
        <v>0.219217452705736</v>
      </c>
      <c r="AZ871" s="17">
        <v>0.19643138370369501</v>
      </c>
      <c r="BA871" s="17">
        <v>0.126188062722567</v>
      </c>
      <c r="BB871" s="17">
        <v>0.228816110284185</v>
      </c>
      <c r="BC871" s="17"/>
      <c r="BD871" s="17">
        <v>0.18476704041800701</v>
      </c>
      <c r="BE871" s="17">
        <v>0.157950028872342</v>
      </c>
      <c r="BF871" s="17">
        <v>0.17196979305190499</v>
      </c>
      <c r="BG871" s="17"/>
      <c r="BH871" s="17">
        <v>0.16908723690663</v>
      </c>
      <c r="BI871" s="17">
        <v>0.19921536152311001</v>
      </c>
      <c r="BJ871" s="17">
        <v>0.19296258119245399</v>
      </c>
      <c r="BK871" s="17"/>
      <c r="BL871" s="17">
        <v>0.112455028846531</v>
      </c>
      <c r="BM871" s="17">
        <v>0.19532645897053699</v>
      </c>
      <c r="BN871" s="17">
        <v>0.17211458821664799</v>
      </c>
      <c r="BO871" s="17"/>
      <c r="BP871" s="17">
        <v>0.164581013013016</v>
      </c>
      <c r="BQ871" s="17">
        <v>0.17126717310198999</v>
      </c>
      <c r="BR871" s="17"/>
      <c r="BS871" s="17">
        <v>0.20559720958417499</v>
      </c>
      <c r="BT871" s="17">
        <v>0.21495640886536699</v>
      </c>
      <c r="BU871" s="17">
        <v>0.18140015389245701</v>
      </c>
      <c r="BV871" s="17">
        <v>0.142270293743162</v>
      </c>
      <c r="BW871" s="17"/>
      <c r="BX871" s="17">
        <v>0.20065300671064401</v>
      </c>
      <c r="BY871" s="17">
        <v>0.18596788617875901</v>
      </c>
      <c r="BZ871" s="17">
        <v>0.170232426530989</v>
      </c>
      <c r="CA871" s="17"/>
      <c r="CB871" s="17">
        <v>0.207840830145362</v>
      </c>
      <c r="CC871" s="17">
        <v>0.191892439064623</v>
      </c>
      <c r="CD871" s="17">
        <v>0.12439113552752699</v>
      </c>
      <c r="CE871" s="17">
        <v>0.19253490309414401</v>
      </c>
      <c r="CF871" s="17">
        <v>0.20963388470111199</v>
      </c>
      <c r="CG871" s="17">
        <v>0.13233444289426799</v>
      </c>
      <c r="CH871" s="17"/>
      <c r="CI871" s="17">
        <v>0.164646356362604</v>
      </c>
      <c r="CJ871" s="17">
        <v>0.205197847323427</v>
      </c>
      <c r="CK871" s="17">
        <v>8.5332433987395304E-2</v>
      </c>
      <c r="CL871" s="17">
        <v>0.18059695725981501</v>
      </c>
    </row>
    <row r="872" spans="2:90" x14ac:dyDescent="0.35">
      <c r="B872" t="s">
        <v>179</v>
      </c>
      <c r="C872" s="17">
        <v>0.25118859125543802</v>
      </c>
      <c r="D872" s="17">
        <v>0.24995085787458901</v>
      </c>
      <c r="E872" s="17">
        <v>0.25075707773724099</v>
      </c>
      <c r="F872" s="17"/>
      <c r="G872" s="17">
        <v>0.26235004459522498</v>
      </c>
      <c r="H872" s="17">
        <v>0.22510673747728899</v>
      </c>
      <c r="I872" s="17">
        <v>0.216502731627086</v>
      </c>
      <c r="J872" s="17">
        <v>0.252365892373001</v>
      </c>
      <c r="K872" s="17">
        <v>0.247045791192638</v>
      </c>
      <c r="L872" s="17">
        <v>0.25621649695988602</v>
      </c>
      <c r="M872" s="17">
        <v>0.27482209550771902</v>
      </c>
      <c r="N872" s="17">
        <v>0.25792274248161701</v>
      </c>
      <c r="O872" s="17">
        <v>0.263581544310654</v>
      </c>
      <c r="P872" s="17"/>
      <c r="Q872" s="17">
        <v>0.24033986594994899</v>
      </c>
      <c r="R872" s="17">
        <v>0.25526112078241497</v>
      </c>
      <c r="S872" s="17">
        <v>0.271172871552053</v>
      </c>
      <c r="T872" s="17">
        <v>0.25302932670149297</v>
      </c>
      <c r="U872" s="17"/>
      <c r="V872" s="17">
        <v>0.21523187243431799</v>
      </c>
      <c r="W872" s="17">
        <v>0.26787761491591799</v>
      </c>
      <c r="X872" s="17">
        <v>0.28434209180074599</v>
      </c>
      <c r="Y872" s="17">
        <v>0.24109737112862301</v>
      </c>
      <c r="Z872" s="17">
        <v>0.25068286188793099</v>
      </c>
      <c r="AA872" s="17">
        <v>0.24607020703270299</v>
      </c>
      <c r="AB872" s="17">
        <v>0.289814030530677</v>
      </c>
      <c r="AC872" s="17">
        <v>0.21744122241972799</v>
      </c>
      <c r="AD872" s="17">
        <v>0.24549390962637199</v>
      </c>
      <c r="AE872" s="17"/>
      <c r="AF872" s="17">
        <v>0.24012348973347</v>
      </c>
      <c r="AG872" s="17">
        <v>0.22128671507207401</v>
      </c>
      <c r="AH872" s="17">
        <v>0.26348929782873798</v>
      </c>
      <c r="AI872" s="17">
        <v>0.15882299543343301</v>
      </c>
      <c r="AJ872" s="17">
        <v>0.29484634164463103</v>
      </c>
      <c r="AK872" s="17">
        <v>0.257144908014935</v>
      </c>
      <c r="AL872" s="17"/>
      <c r="AM872" s="17">
        <v>0.231579486268219</v>
      </c>
      <c r="AN872" s="17">
        <v>0.18890682572092399</v>
      </c>
      <c r="AO872" s="17">
        <v>0.204980797819341</v>
      </c>
      <c r="AP872" s="17">
        <v>0.25779526515877799</v>
      </c>
      <c r="AQ872" s="17">
        <v>0.25180109481470903</v>
      </c>
      <c r="AR872" s="17">
        <v>0.28553628397654701</v>
      </c>
      <c r="AS872" s="17">
        <v>0.25981671700766201</v>
      </c>
      <c r="AT872" s="17">
        <v>0.213038650081151</v>
      </c>
      <c r="AU872" s="17">
        <v>0.25454342827251603</v>
      </c>
      <c r="AV872" s="17">
        <v>0.34603954423764499</v>
      </c>
      <c r="AW872" s="17">
        <v>0.28466440982000002</v>
      </c>
      <c r="AX872" s="17">
        <v>0.297294065640406</v>
      </c>
      <c r="AY872" s="17">
        <v>0.25317000694278202</v>
      </c>
      <c r="AZ872" s="17">
        <v>0.193974527675669</v>
      </c>
      <c r="BA872" s="17">
        <v>0.34123966753632801</v>
      </c>
      <c r="BB872" s="17">
        <v>0.25506528629584502</v>
      </c>
      <c r="BC872" s="17"/>
      <c r="BD872" s="17">
        <v>0.26343517111667403</v>
      </c>
      <c r="BE872" s="17">
        <v>0.25276172955752402</v>
      </c>
      <c r="BF872" s="17">
        <v>0.24720273176099</v>
      </c>
      <c r="BG872" s="17"/>
      <c r="BH872" s="17">
        <v>0.25860601149615903</v>
      </c>
      <c r="BI872" s="17">
        <v>0.23172931577490299</v>
      </c>
      <c r="BJ872" s="17">
        <v>0.27656265019891202</v>
      </c>
      <c r="BK872" s="17"/>
      <c r="BL872" s="17">
        <v>0.320172526264488</v>
      </c>
      <c r="BM872" s="17">
        <v>0.29347788466001901</v>
      </c>
      <c r="BN872" s="17">
        <v>0.26022748896298398</v>
      </c>
      <c r="BO872" s="17"/>
      <c r="BP872" s="17">
        <v>0.27634711079338597</v>
      </c>
      <c r="BQ872" s="17">
        <v>0.23898137838113501</v>
      </c>
      <c r="BR872" s="17"/>
      <c r="BS872" s="17">
        <v>0.22124155182906199</v>
      </c>
      <c r="BT872" s="17">
        <v>0.25892236133991198</v>
      </c>
      <c r="BU872" s="17">
        <v>0.27042397030072102</v>
      </c>
      <c r="BV872" s="17">
        <v>0.25170294688026101</v>
      </c>
      <c r="BW872" s="17"/>
      <c r="BX872" s="17">
        <v>0.27576875865857498</v>
      </c>
      <c r="BY872" s="17">
        <v>0.24834631559896</v>
      </c>
      <c r="BZ872" s="17">
        <v>0.24892813003870801</v>
      </c>
      <c r="CA872" s="17"/>
      <c r="CB872" s="17">
        <v>0.245046241233013</v>
      </c>
      <c r="CC872" s="17">
        <v>0.212830569238985</v>
      </c>
      <c r="CD872" s="17">
        <v>0.28578451459535498</v>
      </c>
      <c r="CE872" s="17">
        <v>0.31854405368761302</v>
      </c>
      <c r="CF872" s="17">
        <v>0.20922290780316499</v>
      </c>
      <c r="CG872" s="17">
        <v>0.21310606856702199</v>
      </c>
      <c r="CH872" s="17"/>
      <c r="CI872" s="17">
        <v>0.208793519994526</v>
      </c>
      <c r="CJ872" s="17">
        <v>0.22990482727974099</v>
      </c>
      <c r="CK872" s="17">
        <v>0.22481428439760601</v>
      </c>
      <c r="CL872" s="17">
        <v>0.28027274821169201</v>
      </c>
    </row>
    <row r="873" spans="2:90" x14ac:dyDescent="0.35">
      <c r="B873" t="s">
        <v>459</v>
      </c>
      <c r="C873" s="17">
        <v>0.248256964667218</v>
      </c>
      <c r="D873" s="17">
        <v>0.24920151927708101</v>
      </c>
      <c r="E873" s="17">
        <v>0.24848610990456099</v>
      </c>
      <c r="F873" s="17"/>
      <c r="G873" s="17">
        <v>0.29465014992227101</v>
      </c>
      <c r="H873" s="17">
        <v>0.27199701981885999</v>
      </c>
      <c r="I873" s="17">
        <v>0.211364666529022</v>
      </c>
      <c r="J873" s="17">
        <v>0.239628675678214</v>
      </c>
      <c r="K873" s="17">
        <v>0.22613151773706999</v>
      </c>
      <c r="L873" s="17">
        <v>0.208468840917272</v>
      </c>
      <c r="M873" s="17">
        <v>0.268914245623805</v>
      </c>
      <c r="N873" s="17">
        <v>0.25816676560185903</v>
      </c>
      <c r="O873" s="17">
        <v>0.25307269499371099</v>
      </c>
      <c r="P873" s="17"/>
      <c r="Q873" s="17">
        <v>0.22698794743675199</v>
      </c>
      <c r="R873" s="17">
        <v>0.200103600029988</v>
      </c>
      <c r="S873" s="17">
        <v>0.23673741935223</v>
      </c>
      <c r="T873" s="17">
        <v>0.25315462927736598</v>
      </c>
      <c r="U873" s="17"/>
      <c r="V873" s="17">
        <v>0.23283154005488901</v>
      </c>
      <c r="W873" s="17">
        <v>0.214619772553857</v>
      </c>
      <c r="X873" s="17">
        <v>0.29113171221734901</v>
      </c>
      <c r="Y873" s="17">
        <v>0.27557592991033503</v>
      </c>
      <c r="Z873" s="17">
        <v>0.24774751131446501</v>
      </c>
      <c r="AA873" s="17">
        <v>0.25252579616451798</v>
      </c>
      <c r="AB873" s="17">
        <v>0.22401552078610101</v>
      </c>
      <c r="AC873" s="17">
        <v>0.24498234967167901</v>
      </c>
      <c r="AD873" s="17">
        <v>0.269906003992187</v>
      </c>
      <c r="AE873" s="17"/>
      <c r="AF873" s="17">
        <v>0.234569670846865</v>
      </c>
      <c r="AG873" s="17">
        <v>0.241890580636997</v>
      </c>
      <c r="AH873" s="17">
        <v>0.260227112349252</v>
      </c>
      <c r="AI873" s="17">
        <v>0.33993571559506203</v>
      </c>
      <c r="AJ873" s="17">
        <v>0.27353986448873302</v>
      </c>
      <c r="AK873" s="17">
        <v>0.230047265299302</v>
      </c>
      <c r="AL873" s="17"/>
      <c r="AM873" s="17">
        <v>0.28164808013075698</v>
      </c>
      <c r="AN873" s="17">
        <v>0.31981577902040897</v>
      </c>
      <c r="AO873" s="17">
        <v>0.241506528882559</v>
      </c>
      <c r="AP873" s="17">
        <v>0.250179414865217</v>
      </c>
      <c r="AQ873" s="17">
        <v>0.26169000868508402</v>
      </c>
      <c r="AR873" s="17">
        <v>0.229035872146548</v>
      </c>
      <c r="AS873" s="17">
        <v>0.26235783971303001</v>
      </c>
      <c r="AT873" s="17">
        <v>0.27366216932399801</v>
      </c>
      <c r="AU873" s="17">
        <v>0.22523687249654201</v>
      </c>
      <c r="AV873" s="17">
        <v>0.170659084138962</v>
      </c>
      <c r="AW873" s="17">
        <v>0.25517826552438999</v>
      </c>
      <c r="AX873" s="17">
        <v>0.20379829190707999</v>
      </c>
      <c r="AY873" s="17">
        <v>0.210104707368683</v>
      </c>
      <c r="AZ873" s="17">
        <v>0.32731523463276802</v>
      </c>
      <c r="BA873" s="17">
        <v>0.15797796232130901</v>
      </c>
      <c r="BB873" s="17">
        <v>0.19664345070066999</v>
      </c>
      <c r="BC873" s="17"/>
      <c r="BD873" s="17">
        <v>0.24203800698660699</v>
      </c>
      <c r="BE873" s="17">
        <v>0.27098986776768302</v>
      </c>
      <c r="BF873" s="17">
        <v>0.23836332714745501</v>
      </c>
      <c r="BG873" s="17"/>
      <c r="BH873" s="17">
        <v>0.24256442007482301</v>
      </c>
      <c r="BI873" s="17">
        <v>0.227656789000727</v>
      </c>
      <c r="BJ873" s="17">
        <v>0.26484280509374403</v>
      </c>
      <c r="BK873" s="17"/>
      <c r="BL873" s="17">
        <v>0.230241410222953</v>
      </c>
      <c r="BM873" s="17">
        <v>0.17198390376738101</v>
      </c>
      <c r="BN873" s="17">
        <v>0.24724798911957099</v>
      </c>
      <c r="BO873" s="17"/>
      <c r="BP873" s="17">
        <v>0.24393306218873501</v>
      </c>
      <c r="BQ873" s="17">
        <v>0.25182248580112399</v>
      </c>
      <c r="BR873" s="17"/>
      <c r="BS873" s="17">
        <v>0.19471201018440101</v>
      </c>
      <c r="BT873" s="17">
        <v>0.18619333489308099</v>
      </c>
      <c r="BU873" s="17">
        <v>0.25754930532418502</v>
      </c>
      <c r="BV873" s="17">
        <v>0.29196920365697199</v>
      </c>
      <c r="BW873" s="17"/>
      <c r="BX873" s="17">
        <v>0.22133435708274199</v>
      </c>
      <c r="BY873" s="17">
        <v>0.22236709815084901</v>
      </c>
      <c r="BZ873" s="17">
        <v>0.252515087409309</v>
      </c>
      <c r="CA873" s="17"/>
      <c r="CB873" s="17">
        <v>0.18676816114019501</v>
      </c>
      <c r="CC873" s="17">
        <v>0.242904426101406</v>
      </c>
      <c r="CD873" s="17">
        <v>0.33573916190226499</v>
      </c>
      <c r="CE873" s="17">
        <v>0.24758539215730199</v>
      </c>
      <c r="CF873" s="17">
        <v>0.14282442091926401</v>
      </c>
      <c r="CG873" s="17">
        <v>0.28906927961405199</v>
      </c>
      <c r="CH873" s="17"/>
      <c r="CI873" s="17">
        <v>0.31180123969302798</v>
      </c>
      <c r="CJ873" s="17">
        <v>0.19423406430138199</v>
      </c>
      <c r="CK873" s="17">
        <v>0.377869730891565</v>
      </c>
      <c r="CL873" s="17">
        <v>0.23136375396512601</v>
      </c>
    </row>
    <row r="874" spans="2:90" x14ac:dyDescent="0.35">
      <c r="B874" t="s">
        <v>177</v>
      </c>
      <c r="C874" s="17">
        <v>5.1433817839140201E-2</v>
      </c>
      <c r="D874" s="17">
        <v>6.1801148705007199E-2</v>
      </c>
      <c r="E874" s="17">
        <v>4.1118090515177001E-2</v>
      </c>
      <c r="F874" s="17"/>
      <c r="G874" s="17">
        <v>3.9887625515781497E-2</v>
      </c>
      <c r="H874" s="17">
        <v>2.48299928074611E-2</v>
      </c>
      <c r="I874" s="17">
        <v>5.0132300631185303E-2</v>
      </c>
      <c r="J874" s="17">
        <v>4.6295511084893402E-2</v>
      </c>
      <c r="K874" s="17">
        <v>7.1026662340409205E-2</v>
      </c>
      <c r="L874" s="17">
        <v>6.0379137019301803E-2</v>
      </c>
      <c r="M874" s="17">
        <v>5.10924728615079E-2</v>
      </c>
      <c r="N874" s="17">
        <v>6.1109080065938903E-2</v>
      </c>
      <c r="O874" s="17">
        <v>5.6246532924504801E-2</v>
      </c>
      <c r="P874" s="17"/>
      <c r="Q874" s="17">
        <v>4.5306430889309503E-2</v>
      </c>
      <c r="R874" s="17">
        <v>5.5827914451941102E-2</v>
      </c>
      <c r="S874" s="17">
        <v>6.5706015175129695E-2</v>
      </c>
      <c r="T874" s="17">
        <v>5.1274126953519003E-2</v>
      </c>
      <c r="U874" s="17"/>
      <c r="V874" s="17">
        <v>4.4495779971947001E-2</v>
      </c>
      <c r="W874" s="17">
        <v>4.6091921556351501E-2</v>
      </c>
      <c r="X874" s="17">
        <v>5.01977926589054E-2</v>
      </c>
      <c r="Y874" s="17">
        <v>4.91664681413485E-2</v>
      </c>
      <c r="Z874" s="17">
        <v>3.9997199071465303E-2</v>
      </c>
      <c r="AA874" s="17">
        <v>6.4232974422068698E-2</v>
      </c>
      <c r="AB874" s="17">
        <v>6.8281400839952405E-2</v>
      </c>
      <c r="AC874" s="17">
        <v>3.6692125107023903E-2</v>
      </c>
      <c r="AD874" s="17">
        <v>5.8043198294112301E-2</v>
      </c>
      <c r="AE874" s="17"/>
      <c r="AF874" s="17">
        <v>4.48897181869208E-2</v>
      </c>
      <c r="AG874" s="17">
        <v>6.2020657016701203E-2</v>
      </c>
      <c r="AH874" s="17">
        <v>3.8495509651145801E-2</v>
      </c>
      <c r="AI874" s="17">
        <v>3.7616621116113802E-2</v>
      </c>
      <c r="AJ874" s="17">
        <v>4.09896273500567E-2</v>
      </c>
      <c r="AK874" s="17">
        <v>6.202763703895E-2</v>
      </c>
      <c r="AL874" s="17"/>
      <c r="AM874" s="17">
        <v>4.6688310687138503E-2</v>
      </c>
      <c r="AN874" s="17">
        <v>6.2763716888702595E-2</v>
      </c>
      <c r="AO874" s="17">
        <v>4.2845206633273902E-2</v>
      </c>
      <c r="AP874" s="17">
        <v>6.8486053932378596E-2</v>
      </c>
      <c r="AQ874" s="17">
        <v>6.6208605059384695E-2</v>
      </c>
      <c r="AR874" s="17">
        <v>6.7570598820150707E-2</v>
      </c>
      <c r="AS874" s="17">
        <v>7.9466838715981994E-2</v>
      </c>
      <c r="AT874" s="17">
        <v>3.0302509067576401E-2</v>
      </c>
      <c r="AU874" s="17">
        <v>5.4265669540971902E-2</v>
      </c>
      <c r="AV874" s="17">
        <v>9.5750486074640696E-3</v>
      </c>
      <c r="AW874" s="17">
        <v>5.1010241885411797E-2</v>
      </c>
      <c r="AX874" s="17">
        <v>0.107873032504361</v>
      </c>
      <c r="AY874" s="17">
        <v>4.4570883407829998E-2</v>
      </c>
      <c r="AZ874" s="17">
        <v>6.0605957616983799E-3</v>
      </c>
      <c r="BA874" s="17">
        <v>3.3610806980218497E-2</v>
      </c>
      <c r="BB874" s="17">
        <v>3.98177045513496E-2</v>
      </c>
      <c r="BC874" s="17"/>
      <c r="BD874" s="17">
        <v>5.31100890279858E-2</v>
      </c>
      <c r="BE874" s="17">
        <v>4.9103536362778401E-2</v>
      </c>
      <c r="BF874" s="17">
        <v>5.2490267649082101E-2</v>
      </c>
      <c r="BG874" s="17"/>
      <c r="BH874" s="17">
        <v>4.8790214449405601E-2</v>
      </c>
      <c r="BI874" s="17">
        <v>4.7607830470545703E-2</v>
      </c>
      <c r="BJ874" s="17">
        <v>6.4729285870588807E-2</v>
      </c>
      <c r="BK874" s="17"/>
      <c r="BL874" s="17">
        <v>0.11197295785889901</v>
      </c>
      <c r="BM874" s="17">
        <v>5.2781973511465102E-2</v>
      </c>
      <c r="BN874" s="17">
        <v>3.43227991261537E-2</v>
      </c>
      <c r="BO874" s="17"/>
      <c r="BP874" s="17">
        <v>4.8791950725437003E-2</v>
      </c>
      <c r="BQ874" s="17">
        <v>5.2593633300307502E-2</v>
      </c>
      <c r="BR874" s="17"/>
      <c r="BS874" s="17">
        <v>3.14438394408426E-2</v>
      </c>
      <c r="BT874" s="17">
        <v>4.1219638820582598E-2</v>
      </c>
      <c r="BU874" s="17">
        <v>6.5427055133915002E-2</v>
      </c>
      <c r="BV874" s="17">
        <v>5.0372458762495499E-2</v>
      </c>
      <c r="BW874" s="17"/>
      <c r="BX874" s="17">
        <v>5.6357404157906403E-2</v>
      </c>
      <c r="BY874" s="17">
        <v>1.5331997739408101E-2</v>
      </c>
      <c r="BZ874" s="17">
        <v>5.3164514231639898E-2</v>
      </c>
      <c r="CA874" s="17"/>
      <c r="CB874" s="17">
        <v>2.6129037700959899E-2</v>
      </c>
      <c r="CC874" s="17">
        <v>1.7213042728307499E-2</v>
      </c>
      <c r="CD874" s="17">
        <v>5.1365418329462502E-2</v>
      </c>
      <c r="CE874" s="17">
        <v>4.2412567993104298E-2</v>
      </c>
      <c r="CF874" s="17">
        <v>3.14482840217103E-2</v>
      </c>
      <c r="CG874" s="17">
        <v>0.14908315853360399</v>
      </c>
      <c r="CH874" s="17"/>
      <c r="CI874" s="17">
        <v>6.1912954640250401E-2</v>
      </c>
      <c r="CJ874" s="17">
        <v>1.76976015506661E-2</v>
      </c>
      <c r="CK874" s="17">
        <v>0.103066884289053</v>
      </c>
      <c r="CL874" s="17">
        <v>5.5236775956820201E-2</v>
      </c>
    </row>
    <row r="875" spans="2:90" x14ac:dyDescent="0.35">
      <c r="B875" t="s">
        <v>176</v>
      </c>
      <c r="C875" s="17">
        <v>3.03967108017601E-2</v>
      </c>
      <c r="D875" s="17">
        <v>3.5577468405167303E-2</v>
      </c>
      <c r="E875" s="17">
        <v>2.5784960468519299E-2</v>
      </c>
      <c r="F875" s="17"/>
      <c r="G875" s="17">
        <v>1.512428318862E-2</v>
      </c>
      <c r="H875" s="17">
        <v>1.2713569206180299E-2</v>
      </c>
      <c r="I875" s="17">
        <v>3.49843488245795E-2</v>
      </c>
      <c r="J875" s="17">
        <v>2.7193136228911601E-2</v>
      </c>
      <c r="K875" s="17">
        <v>3.5023678884185297E-2</v>
      </c>
      <c r="L875" s="17">
        <v>5.4398459108563099E-2</v>
      </c>
      <c r="M875" s="17">
        <v>1.8472025418281302E-2</v>
      </c>
      <c r="N875" s="17">
        <v>3.3110506787621001E-2</v>
      </c>
      <c r="O875" s="17">
        <v>4.0866779170440598E-2</v>
      </c>
      <c r="P875" s="17"/>
      <c r="Q875" s="17">
        <v>3.1923370845831599E-2</v>
      </c>
      <c r="R875" s="17">
        <v>2.8123044438847899E-2</v>
      </c>
      <c r="S875" s="17">
        <v>2.2089686419763301E-2</v>
      </c>
      <c r="T875" s="17">
        <v>3.03108417980626E-2</v>
      </c>
      <c r="U875" s="17"/>
      <c r="V875" s="17">
        <v>3.2934319776544103E-2</v>
      </c>
      <c r="W875" s="17">
        <v>1.9707156586088601E-2</v>
      </c>
      <c r="X875" s="17">
        <v>1.33266198459231E-2</v>
      </c>
      <c r="Y875" s="17">
        <v>2.6337657925117601E-2</v>
      </c>
      <c r="Z875" s="17">
        <v>3.3658477429491303E-2</v>
      </c>
      <c r="AA875" s="17">
        <v>5.0358546881812599E-2</v>
      </c>
      <c r="AB875" s="17">
        <v>2.8215960622451401E-2</v>
      </c>
      <c r="AC875" s="17">
        <v>6.3360506341943207E-2</v>
      </c>
      <c r="AD875" s="17">
        <v>2.8171605339031899E-2</v>
      </c>
      <c r="AE875" s="17"/>
      <c r="AF875" s="17">
        <v>3.6300405123675203E-2</v>
      </c>
      <c r="AG875" s="17">
        <v>3.3868346751547103E-2</v>
      </c>
      <c r="AH875" s="17">
        <v>3.5240377601594403E-2</v>
      </c>
      <c r="AI875" s="17">
        <v>1.8538865417999002E-2</v>
      </c>
      <c r="AJ875" s="17">
        <v>2.6552552719762201E-2</v>
      </c>
      <c r="AK875" s="17">
        <v>2.6596784861472701E-2</v>
      </c>
      <c r="AL875" s="17"/>
      <c r="AM875" s="17">
        <v>1.6238689847374099E-2</v>
      </c>
      <c r="AN875" s="17">
        <v>1.40821909160371E-2</v>
      </c>
      <c r="AO875" s="17">
        <v>4.9222625867690002E-2</v>
      </c>
      <c r="AP875" s="17">
        <v>2.13238032516039E-2</v>
      </c>
      <c r="AQ875" s="17">
        <v>3.3079777167231698E-2</v>
      </c>
      <c r="AR875" s="17">
        <v>5.0583242501797403E-2</v>
      </c>
      <c r="AS875" s="17">
        <v>2.4661284524862999E-2</v>
      </c>
      <c r="AT875" s="17">
        <v>3.2148146820214003E-2</v>
      </c>
      <c r="AU875" s="17">
        <v>5.22231584768778E-2</v>
      </c>
      <c r="AV875" s="17">
        <v>2.5760567902911601E-2</v>
      </c>
      <c r="AW875" s="17">
        <v>2.95288154861429E-2</v>
      </c>
      <c r="AX875" s="17">
        <v>2.0930837493617301E-2</v>
      </c>
      <c r="AY875" s="17">
        <v>6.2523601654685401E-2</v>
      </c>
      <c r="AZ875" s="17">
        <v>2.4185364932289202E-2</v>
      </c>
      <c r="BA875" s="17">
        <v>3.7252842501121597E-2</v>
      </c>
      <c r="BB875" s="17">
        <v>1.5653769386575901E-2</v>
      </c>
      <c r="BC875" s="17"/>
      <c r="BD875" s="17">
        <v>2.96170337755839E-2</v>
      </c>
      <c r="BE875" s="17">
        <v>2.10242831478176E-2</v>
      </c>
      <c r="BF875" s="17">
        <v>3.7669206899573697E-2</v>
      </c>
      <c r="BG875" s="17"/>
      <c r="BH875" s="17">
        <v>3.2792139995836897E-2</v>
      </c>
      <c r="BI875" s="17">
        <v>3.2976482603012398E-2</v>
      </c>
      <c r="BJ875" s="17">
        <v>3.1909096616608103E-2</v>
      </c>
      <c r="BK875" s="17"/>
      <c r="BL875" s="17">
        <v>6.5990086204291698E-2</v>
      </c>
      <c r="BM875" s="17">
        <v>2.52493739481436E-2</v>
      </c>
      <c r="BN875" s="17">
        <v>2.7696225557950999E-2</v>
      </c>
      <c r="BO875" s="17"/>
      <c r="BP875" s="17">
        <v>2.34197529805606E-2</v>
      </c>
      <c r="BQ875" s="17">
        <v>3.3821281097218901E-2</v>
      </c>
      <c r="BR875" s="17"/>
      <c r="BS875" s="17">
        <v>2.0562895940380702E-2</v>
      </c>
      <c r="BT875" s="17">
        <v>4.0535565093425201E-2</v>
      </c>
      <c r="BU875" s="17">
        <v>3.5108766717516497E-2</v>
      </c>
      <c r="BV875" s="17">
        <v>2.48181133270447E-2</v>
      </c>
      <c r="BW875" s="17"/>
      <c r="BX875" s="17">
        <v>2.86092216086219E-2</v>
      </c>
      <c r="BY875" s="17">
        <v>3.3905186719935899E-2</v>
      </c>
      <c r="BZ875" s="17">
        <v>3.0358197659685799E-2</v>
      </c>
      <c r="CA875" s="17"/>
      <c r="CB875" s="17">
        <v>2.04598058214671E-2</v>
      </c>
      <c r="CC875" s="17">
        <v>1.48089820804837E-2</v>
      </c>
      <c r="CD875" s="17">
        <v>3.1673778383189299E-2</v>
      </c>
      <c r="CE875" s="17">
        <v>2.50180205234776E-2</v>
      </c>
      <c r="CF875" s="17">
        <v>2.1474539772486801E-2</v>
      </c>
      <c r="CG875" s="17">
        <v>7.2281592533122704E-2</v>
      </c>
      <c r="CH875" s="17"/>
      <c r="CI875" s="17">
        <v>4.7913997647909899E-2</v>
      </c>
      <c r="CJ875" s="17">
        <v>1.40747267385604E-2</v>
      </c>
      <c r="CK875" s="17">
        <v>5.0703386511642898E-2</v>
      </c>
      <c r="CL875" s="17">
        <v>3.0688140938031499E-2</v>
      </c>
    </row>
    <row r="876" spans="2:90" x14ac:dyDescent="0.35">
      <c r="B876" t="s">
        <v>460</v>
      </c>
      <c r="C876" s="17">
        <v>1.34863675397515E-2</v>
      </c>
      <c r="D876" s="17">
        <v>1.2575310445373E-2</v>
      </c>
      <c r="E876" s="17">
        <v>1.46482458811245E-2</v>
      </c>
      <c r="F876" s="17"/>
      <c r="G876" s="17">
        <v>4.0726269156996196E-3</v>
      </c>
      <c r="H876" s="17">
        <v>1.11719102500506E-2</v>
      </c>
      <c r="I876" s="17">
        <v>1.8700660309790899E-2</v>
      </c>
      <c r="J876" s="17">
        <v>9.2392777624134698E-3</v>
      </c>
      <c r="K876" s="17">
        <v>1.65021850702823E-2</v>
      </c>
      <c r="L876" s="17">
        <v>1.8170212801119801E-3</v>
      </c>
      <c r="M876" s="17">
        <v>2.04658050666961E-2</v>
      </c>
      <c r="N876" s="17">
        <v>2.7816318731965901E-2</v>
      </c>
      <c r="O876" s="17">
        <v>1.07591406645514E-2</v>
      </c>
      <c r="P876" s="17"/>
      <c r="Q876" s="17">
        <v>7.4822961432340403E-3</v>
      </c>
      <c r="R876" s="17">
        <v>1.1321764354639399E-2</v>
      </c>
      <c r="S876" s="17">
        <v>2.16064381072806E-2</v>
      </c>
      <c r="T876" s="17">
        <v>1.4477460857243701E-2</v>
      </c>
      <c r="U876" s="17"/>
      <c r="V876" s="17">
        <v>1.5725598144875501E-2</v>
      </c>
      <c r="W876" s="17">
        <v>1.0692345048551301E-2</v>
      </c>
      <c r="X876" s="17">
        <v>1.2394032001168301E-2</v>
      </c>
      <c r="Y876" s="17">
        <v>2.2002810730206799E-2</v>
      </c>
      <c r="Z876" s="17">
        <v>1.6540604998360998E-2</v>
      </c>
      <c r="AA876" s="17">
        <v>1.19897599459607E-2</v>
      </c>
      <c r="AB876" s="17">
        <v>1.29746911230188E-2</v>
      </c>
      <c r="AC876" s="17">
        <v>0</v>
      </c>
      <c r="AD876" s="17">
        <v>1.20640212215206E-2</v>
      </c>
      <c r="AE876" s="17"/>
      <c r="AF876" s="17">
        <v>1.7948620684302301E-2</v>
      </c>
      <c r="AG876" s="17">
        <v>6.1364413642501902E-3</v>
      </c>
      <c r="AH876" s="17">
        <v>2.6194947954800599E-2</v>
      </c>
      <c r="AI876" s="17">
        <v>8.9830568143406692E-3</v>
      </c>
      <c r="AJ876" s="17">
        <v>6.0403509884048396E-3</v>
      </c>
      <c r="AK876" s="17">
        <v>1.6324478106771598E-2</v>
      </c>
      <c r="AL876" s="17"/>
      <c r="AM876" s="17">
        <v>3.8352991053232699E-2</v>
      </c>
      <c r="AN876" s="17">
        <v>2.11005583962325E-2</v>
      </c>
      <c r="AO876" s="17">
        <v>1.8952438649998699E-3</v>
      </c>
      <c r="AP876" s="17">
        <v>8.9054391932931604E-3</v>
      </c>
      <c r="AQ876" s="17">
        <v>7.3590633973720501E-3</v>
      </c>
      <c r="AR876" s="17">
        <v>1.21625497821397E-2</v>
      </c>
      <c r="AS876" s="17">
        <v>2.54209555713278E-2</v>
      </c>
      <c r="AT876" s="17">
        <v>2.8704514107088502E-2</v>
      </c>
      <c r="AU876" s="17">
        <v>0</v>
      </c>
      <c r="AV876" s="17">
        <v>4.7083355367670998E-2</v>
      </c>
      <c r="AW876" s="17">
        <v>0</v>
      </c>
      <c r="AX876" s="17">
        <v>1.68843806578345E-2</v>
      </c>
      <c r="AY876" s="17">
        <v>0</v>
      </c>
      <c r="AZ876" s="17">
        <v>0</v>
      </c>
      <c r="BA876" s="17">
        <v>0</v>
      </c>
      <c r="BB876" s="17">
        <v>1.55295083813653E-2</v>
      </c>
      <c r="BC876" s="17"/>
      <c r="BD876" s="17">
        <v>7.5780386638393798E-3</v>
      </c>
      <c r="BE876" s="17">
        <v>1.26572344165425E-2</v>
      </c>
      <c r="BF876" s="17">
        <v>1.65496375120904E-2</v>
      </c>
      <c r="BG876" s="17"/>
      <c r="BH876" s="17">
        <v>1.17816473264546E-2</v>
      </c>
      <c r="BI876" s="17">
        <v>1.63492133532268E-2</v>
      </c>
      <c r="BJ876" s="17">
        <v>2.6496277755774901E-3</v>
      </c>
      <c r="BK876" s="17"/>
      <c r="BL876" s="17">
        <v>9.3867847231193808E-3</v>
      </c>
      <c r="BM876" s="17">
        <v>9.8989397383787408E-3</v>
      </c>
      <c r="BN876" s="17">
        <v>3.64051444446582E-2</v>
      </c>
      <c r="BO876" s="17"/>
      <c r="BP876" s="17">
        <v>1.3611505925295799E-2</v>
      </c>
      <c r="BQ876" s="17">
        <v>1.7405277178309201E-2</v>
      </c>
      <c r="BR876" s="17"/>
      <c r="BS876" s="17">
        <v>1.15627814079769E-2</v>
      </c>
      <c r="BT876" s="17">
        <v>1.37402490181734E-2</v>
      </c>
      <c r="BU876" s="17">
        <v>1.35259998599216E-2</v>
      </c>
      <c r="BV876" s="17">
        <v>1.43658050950698E-2</v>
      </c>
      <c r="BW876" s="17"/>
      <c r="BX876" s="17">
        <v>1.46710777309599E-2</v>
      </c>
      <c r="BY876" s="17">
        <v>1.59148917820915E-2</v>
      </c>
      <c r="BZ876" s="17">
        <v>1.321976648613E-2</v>
      </c>
      <c r="CA876" s="17"/>
      <c r="CB876" s="17">
        <v>8.8390557326430193E-3</v>
      </c>
      <c r="CC876" s="17">
        <v>7.5394958371965302E-3</v>
      </c>
      <c r="CD876" s="17">
        <v>1.9709174652618001E-2</v>
      </c>
      <c r="CE876" s="17">
        <v>6.5230863711808196E-3</v>
      </c>
      <c r="CF876" s="17">
        <v>1.51736853199566E-2</v>
      </c>
      <c r="CG876" s="17">
        <v>2.3279665004571098E-2</v>
      </c>
      <c r="CH876" s="17"/>
      <c r="CI876" s="17">
        <v>2.67289819441014E-2</v>
      </c>
      <c r="CJ876" s="17">
        <v>1.1981633046767699E-2</v>
      </c>
      <c r="CK876" s="17">
        <v>2.3164860680870699E-2</v>
      </c>
      <c r="CL876" s="17">
        <v>8.8267428999784202E-3</v>
      </c>
    </row>
    <row r="877" spans="2:90" x14ac:dyDescent="0.35">
      <c r="B877" t="s">
        <v>150</v>
      </c>
      <c r="C877" s="17">
        <v>2.4741206152309899E-2</v>
      </c>
      <c r="D877" s="17">
        <v>2.6496859925958599E-2</v>
      </c>
      <c r="E877" s="17">
        <v>2.1990388785760401E-2</v>
      </c>
      <c r="F877" s="17"/>
      <c r="G877" s="17">
        <v>3.1745216658501399E-2</v>
      </c>
      <c r="H877" s="17">
        <v>3.9004992530263398E-2</v>
      </c>
      <c r="I877" s="17">
        <v>1.84240020846171E-2</v>
      </c>
      <c r="J877" s="17">
        <v>4.0551987714835702E-2</v>
      </c>
      <c r="K877" s="17">
        <v>1.09428989174016E-2</v>
      </c>
      <c r="L877" s="17">
        <v>3.1835055624502201E-2</v>
      </c>
      <c r="M877" s="17">
        <v>1.8404318572713501E-2</v>
      </c>
      <c r="N877" s="17">
        <v>1.7875734700905602E-2</v>
      </c>
      <c r="O877" s="17">
        <v>1.55592760965914E-2</v>
      </c>
      <c r="P877" s="17"/>
      <c r="Q877" s="17">
        <v>2.88315794993582E-2</v>
      </c>
      <c r="R877" s="17">
        <v>1.5347588005752699E-2</v>
      </c>
      <c r="S877" s="17">
        <v>8.3221156937589493E-3</v>
      </c>
      <c r="T877" s="17">
        <v>2.4725904801373901E-2</v>
      </c>
      <c r="U877" s="17"/>
      <c r="V877" s="17">
        <v>2.6819144040122599E-2</v>
      </c>
      <c r="W877" s="17">
        <v>2.1772604541859499E-2</v>
      </c>
      <c r="X877" s="17">
        <v>2.06120346676801E-2</v>
      </c>
      <c r="Y877" s="17">
        <v>1.6779011043311799E-2</v>
      </c>
      <c r="Z877" s="17">
        <v>1.4423766573382501E-2</v>
      </c>
      <c r="AA877" s="17">
        <v>4.4689781991389899E-2</v>
      </c>
      <c r="AB877" s="17">
        <v>2.2112338170539699E-2</v>
      </c>
      <c r="AC877" s="17">
        <v>3.5888510265705498E-2</v>
      </c>
      <c r="AD877" s="17">
        <v>2.40136147651966E-2</v>
      </c>
      <c r="AE877" s="17"/>
      <c r="AF877" s="17">
        <v>1.8536636004223499E-2</v>
      </c>
      <c r="AG877" s="17">
        <v>2.1270670155298699E-2</v>
      </c>
      <c r="AH877" s="17">
        <v>3.3515363846046697E-2</v>
      </c>
      <c r="AI877" s="17">
        <v>2.9024047410134202E-2</v>
      </c>
      <c r="AJ877" s="17">
        <v>3.1798272059113897E-2</v>
      </c>
      <c r="AK877" s="17">
        <v>2.36563819787977E-2</v>
      </c>
      <c r="AL877" s="17"/>
      <c r="AM877" s="17">
        <v>5.1270969290365502E-2</v>
      </c>
      <c r="AN877" s="17">
        <v>4.87231041633851E-2</v>
      </c>
      <c r="AO877" s="17">
        <v>3.3217990651343399E-2</v>
      </c>
      <c r="AP877" s="17">
        <v>2.55998890214694E-2</v>
      </c>
      <c r="AQ877" s="17">
        <v>1.55340451631686E-2</v>
      </c>
      <c r="AR877" s="17">
        <v>9.9649692257275397E-3</v>
      </c>
      <c r="AS877" s="17">
        <v>2.5268902286105299E-2</v>
      </c>
      <c r="AT877" s="17">
        <v>2.0022731466259502E-2</v>
      </c>
      <c r="AU877" s="17">
        <v>6.2437497925319999E-3</v>
      </c>
      <c r="AV877" s="17">
        <v>0</v>
      </c>
      <c r="AW877" s="17">
        <v>3.3576978030905001E-2</v>
      </c>
      <c r="AX877" s="17">
        <v>7.5121841825360001E-3</v>
      </c>
      <c r="AY877" s="17">
        <v>0</v>
      </c>
      <c r="AZ877" s="17">
        <v>1.9003275529880501E-2</v>
      </c>
      <c r="BA877" s="17">
        <v>4.3970840012527601E-2</v>
      </c>
      <c r="BB877" s="17">
        <v>1.7775393589839601E-2</v>
      </c>
      <c r="BC877" s="17"/>
      <c r="BD877" s="17">
        <v>1.9832727732186702E-2</v>
      </c>
      <c r="BE877" s="17">
        <v>2.4304010141809201E-2</v>
      </c>
      <c r="BF877" s="17">
        <v>2.66701434029714E-2</v>
      </c>
      <c r="BG877" s="17"/>
      <c r="BH877" s="17">
        <v>2.3432016324097998E-2</v>
      </c>
      <c r="BI877" s="17">
        <v>1.7145666647590398E-2</v>
      </c>
      <c r="BJ877" s="17">
        <v>6.0728287631552297E-3</v>
      </c>
      <c r="BK877" s="17"/>
      <c r="BL877" s="17">
        <v>1.6216015860036199E-2</v>
      </c>
      <c r="BM877" s="17">
        <v>1.43801789306163E-2</v>
      </c>
      <c r="BN877" s="17">
        <v>1.2539784548585099E-2</v>
      </c>
      <c r="BO877" s="17"/>
      <c r="BP877" s="17">
        <v>2.5049117886882698E-2</v>
      </c>
      <c r="BQ877" s="17">
        <v>2.6255706590772799E-2</v>
      </c>
      <c r="BR877" s="17"/>
      <c r="BS877" s="17">
        <v>1.3408433439444501E-2</v>
      </c>
      <c r="BT877" s="17">
        <v>9.7075464228253607E-3</v>
      </c>
      <c r="BU877" s="17">
        <v>1.75922351392401E-2</v>
      </c>
      <c r="BV877" s="17">
        <v>2.8367424230825201E-2</v>
      </c>
      <c r="BW877" s="17"/>
      <c r="BX877" s="17">
        <v>2.1865043659663401E-2</v>
      </c>
      <c r="BY877" s="17">
        <v>2.2422645740434202E-2</v>
      </c>
      <c r="BZ877" s="17">
        <v>2.5168619512236898E-2</v>
      </c>
      <c r="CA877" s="17"/>
      <c r="CB877" s="17">
        <v>1.5756652364477E-2</v>
      </c>
      <c r="CC877" s="17">
        <v>1.42809706085922E-2</v>
      </c>
      <c r="CD877" s="17">
        <v>3.2490161656664601E-2</v>
      </c>
      <c r="CE877" s="17">
        <v>1.82409919223556E-2</v>
      </c>
      <c r="CF877" s="17">
        <v>1.9683334743869001E-2</v>
      </c>
      <c r="CG877" s="17">
        <v>4.7958370761242999E-2</v>
      </c>
      <c r="CH877" s="17"/>
      <c r="CI877" s="17">
        <v>3.2396481704671E-2</v>
      </c>
      <c r="CJ877" s="17">
        <v>2.2297390555476599E-2</v>
      </c>
      <c r="CK877" s="17">
        <v>6.2279079795192802E-2</v>
      </c>
      <c r="CL877" s="17">
        <v>1.4473660039113399E-2</v>
      </c>
    </row>
    <row r="878" spans="2:90" x14ac:dyDescent="0.35"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</row>
    <row r="879" spans="2:90" x14ac:dyDescent="0.35">
      <c r="B879" s="6" t="s">
        <v>467</v>
      </c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</row>
    <row r="880" spans="2:90" x14ac:dyDescent="0.35">
      <c r="B880" s="24" t="s">
        <v>130</v>
      </c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</row>
    <row r="881" spans="2:90" x14ac:dyDescent="0.35">
      <c r="B881" t="s">
        <v>458</v>
      </c>
      <c r="C881" s="17">
        <v>0.330351208894478</v>
      </c>
      <c r="D881" s="17">
        <v>0.31336970852299201</v>
      </c>
      <c r="E881" s="17">
        <v>0.34412446646690797</v>
      </c>
      <c r="F881" s="17"/>
      <c r="G881" s="17">
        <v>0.35178903216809199</v>
      </c>
      <c r="H881" s="17">
        <v>0.34136039898731202</v>
      </c>
      <c r="I881" s="17">
        <v>0.35818208482529001</v>
      </c>
      <c r="J881" s="17">
        <v>0.36171544012443702</v>
      </c>
      <c r="K881" s="17">
        <v>0.32630597863767102</v>
      </c>
      <c r="L881" s="17">
        <v>0.343997342391824</v>
      </c>
      <c r="M881" s="17">
        <v>0.34156601794491998</v>
      </c>
      <c r="N881" s="17">
        <v>0.279003670033724</v>
      </c>
      <c r="O881" s="17">
        <v>0.27933257452585902</v>
      </c>
      <c r="P881" s="17"/>
      <c r="Q881" s="17">
        <v>0.30999182984054702</v>
      </c>
      <c r="R881" s="17">
        <v>0.35556967336596101</v>
      </c>
      <c r="S881" s="17">
        <v>0.36768397233613798</v>
      </c>
      <c r="T881" s="17">
        <v>0.33022838044819203</v>
      </c>
      <c r="U881" s="17"/>
      <c r="V881" s="17">
        <v>0.33473241429957301</v>
      </c>
      <c r="W881" s="17">
        <v>0.36045660067169799</v>
      </c>
      <c r="X881" s="17">
        <v>0.35047197800879398</v>
      </c>
      <c r="Y881" s="17">
        <v>0.31800890809136001</v>
      </c>
      <c r="Z881" s="17">
        <v>0.34539352358691999</v>
      </c>
      <c r="AA881" s="17">
        <v>0.25355794689414901</v>
      </c>
      <c r="AB881" s="17">
        <v>0.32050911033978702</v>
      </c>
      <c r="AC881" s="17">
        <v>0.30154379650441698</v>
      </c>
      <c r="AD881" s="17">
        <v>0.35328687897086802</v>
      </c>
      <c r="AE881" s="17"/>
      <c r="AF881" s="17">
        <v>0.35680031330081702</v>
      </c>
      <c r="AG881" s="17">
        <v>0.32366338951814499</v>
      </c>
      <c r="AH881" s="17">
        <v>0.311914014537092</v>
      </c>
      <c r="AI881" s="17">
        <v>0.370054547983237</v>
      </c>
      <c r="AJ881" s="17">
        <v>0.317280578113388</v>
      </c>
      <c r="AK881" s="17">
        <v>0.32269936387262899</v>
      </c>
      <c r="AL881" s="17"/>
      <c r="AM881" s="17">
        <v>0.29787432325911001</v>
      </c>
      <c r="AN881" s="17">
        <v>0.30329896803211998</v>
      </c>
      <c r="AO881" s="17">
        <v>0.38683994370972302</v>
      </c>
      <c r="AP881" s="17">
        <v>0.28918678611274801</v>
      </c>
      <c r="AQ881" s="17">
        <v>0.34466777050121999</v>
      </c>
      <c r="AR881" s="17">
        <v>0.30140404670260001</v>
      </c>
      <c r="AS881" s="17">
        <v>0.35115667129426198</v>
      </c>
      <c r="AT881" s="17">
        <v>0.33616603566331499</v>
      </c>
      <c r="AU881" s="17">
        <v>0.295536939160363</v>
      </c>
      <c r="AV881" s="17">
        <v>0.36583171008937698</v>
      </c>
      <c r="AW881" s="17">
        <v>0.28318187348970297</v>
      </c>
      <c r="AX881" s="17">
        <v>0.33420737724925198</v>
      </c>
      <c r="AY881" s="17">
        <v>0.30402184531206899</v>
      </c>
      <c r="AZ881" s="17">
        <v>0.298178872338559</v>
      </c>
      <c r="BA881" s="17">
        <v>0.39127636824032702</v>
      </c>
      <c r="BB881" s="17">
        <v>0.34020929088359902</v>
      </c>
      <c r="BC881" s="17"/>
      <c r="BD881" s="17">
        <v>0.32728736532340003</v>
      </c>
      <c r="BE881" s="17">
        <v>0.33925100760565502</v>
      </c>
      <c r="BF881" s="17">
        <v>0.32370536261275901</v>
      </c>
      <c r="BG881" s="17"/>
      <c r="BH881" s="17">
        <v>0.34213144283546298</v>
      </c>
      <c r="BI881" s="17">
        <v>0.32625493476947398</v>
      </c>
      <c r="BJ881" s="17">
        <v>0.29690821291966701</v>
      </c>
      <c r="BK881" s="17"/>
      <c r="BL881" s="17">
        <v>0.24888076162863501</v>
      </c>
      <c r="BM881" s="17">
        <v>0.333850272319833</v>
      </c>
      <c r="BN881" s="17">
        <v>0.35547444215859297</v>
      </c>
      <c r="BO881" s="17"/>
      <c r="BP881" s="17">
        <v>0.31521231126177501</v>
      </c>
      <c r="BQ881" s="17">
        <v>0.33426838066716602</v>
      </c>
      <c r="BR881" s="17"/>
      <c r="BS881" s="17">
        <v>0.48984384130096098</v>
      </c>
      <c r="BT881" s="17">
        <v>0.369168557080159</v>
      </c>
      <c r="BU881" s="17">
        <v>0.26123499405390199</v>
      </c>
      <c r="BV881" s="17">
        <v>0.32010802906664498</v>
      </c>
      <c r="BW881" s="17"/>
      <c r="BX881" s="17">
        <v>0.34784336780587699</v>
      </c>
      <c r="BY881" s="17">
        <v>0.44228229220933302</v>
      </c>
      <c r="BZ881" s="17">
        <v>0.32174008555293399</v>
      </c>
      <c r="CA881" s="17"/>
      <c r="CB881" s="17">
        <v>0.45992064259114501</v>
      </c>
      <c r="CC881" s="17">
        <v>0.46134918596972702</v>
      </c>
      <c r="CD881" s="17">
        <v>0.23594087668546501</v>
      </c>
      <c r="CE881" s="17">
        <v>0.284683612196171</v>
      </c>
      <c r="CF881" s="17">
        <v>0.44906247490865397</v>
      </c>
      <c r="CG881" s="17">
        <v>0.10983500339369601</v>
      </c>
      <c r="CH881" s="17"/>
      <c r="CI881" s="17">
        <v>0.22223933652477201</v>
      </c>
      <c r="CJ881" s="17">
        <v>0.48785318727971</v>
      </c>
      <c r="CK881" s="17">
        <v>8.4247514853374894E-2</v>
      </c>
      <c r="CL881" s="17">
        <v>0.327219161148744</v>
      </c>
    </row>
    <row r="882" spans="2:90" x14ac:dyDescent="0.35">
      <c r="B882" t="s">
        <v>180</v>
      </c>
      <c r="C882" s="17">
        <v>0.23171764990152399</v>
      </c>
      <c r="D882" s="17">
        <v>0.22015220820815901</v>
      </c>
      <c r="E882" s="17">
        <v>0.242082370735036</v>
      </c>
      <c r="F882" s="17"/>
      <c r="G882" s="17">
        <v>0.198224839174277</v>
      </c>
      <c r="H882" s="17">
        <v>0.21838707963050899</v>
      </c>
      <c r="I882" s="17">
        <v>0.234107353713852</v>
      </c>
      <c r="J882" s="17">
        <v>0.24279384579897401</v>
      </c>
      <c r="K882" s="17">
        <v>0.217941675911351</v>
      </c>
      <c r="L882" s="17">
        <v>0.23359115340553999</v>
      </c>
      <c r="M882" s="17">
        <v>0.21885679345139</v>
      </c>
      <c r="N882" s="17">
        <v>0.27066563122403298</v>
      </c>
      <c r="O882" s="17">
        <v>0.246338766650539</v>
      </c>
      <c r="P882" s="17"/>
      <c r="Q882" s="17">
        <v>0.22942936741600101</v>
      </c>
      <c r="R882" s="17">
        <v>0.17595538840323799</v>
      </c>
      <c r="S882" s="17">
        <v>0.19549519570725701</v>
      </c>
      <c r="T882" s="17">
        <v>0.23764634941309101</v>
      </c>
      <c r="U882" s="17"/>
      <c r="V882" s="17">
        <v>0.239391898627768</v>
      </c>
      <c r="W882" s="17">
        <v>0.270714824542298</v>
      </c>
      <c r="X882" s="17">
        <v>0.231282206816013</v>
      </c>
      <c r="Y882" s="17">
        <v>0.19373262071158301</v>
      </c>
      <c r="Z882" s="17">
        <v>0.21774760357904899</v>
      </c>
      <c r="AA882" s="17">
        <v>0.25732823299735302</v>
      </c>
      <c r="AB882" s="17">
        <v>0.22046339959535299</v>
      </c>
      <c r="AC882" s="17">
        <v>0.23796082655584</v>
      </c>
      <c r="AD882" s="17">
        <v>0.201860033031834</v>
      </c>
      <c r="AE882" s="17"/>
      <c r="AF882" s="17">
        <v>0.22214141433646301</v>
      </c>
      <c r="AG882" s="17">
        <v>0.25458998579647102</v>
      </c>
      <c r="AH882" s="17">
        <v>0.27096213418981802</v>
      </c>
      <c r="AI882" s="17">
        <v>0.12488085669632799</v>
      </c>
      <c r="AJ882" s="17">
        <v>0.24107153375399701</v>
      </c>
      <c r="AK882" s="17">
        <v>0.22452229377341201</v>
      </c>
      <c r="AL882" s="17"/>
      <c r="AM882" s="17">
        <v>0.14739357907046399</v>
      </c>
      <c r="AN882" s="17">
        <v>0.170714376110953</v>
      </c>
      <c r="AO882" s="17">
        <v>0.17473417032719299</v>
      </c>
      <c r="AP882" s="17">
        <v>0.19275782957267701</v>
      </c>
      <c r="AQ882" s="17">
        <v>0.198651849533032</v>
      </c>
      <c r="AR882" s="17">
        <v>0.20799430126017701</v>
      </c>
      <c r="AS882" s="17">
        <v>0.208009280397283</v>
      </c>
      <c r="AT882" s="17">
        <v>0.25000870861277102</v>
      </c>
      <c r="AU882" s="17">
        <v>0.29406588635610698</v>
      </c>
      <c r="AV882" s="17">
        <v>0.21524037551844899</v>
      </c>
      <c r="AW882" s="17">
        <v>0.24037399596839301</v>
      </c>
      <c r="AX882" s="17">
        <v>0.27467617665267002</v>
      </c>
      <c r="AY882" s="17">
        <v>0.25699331349376098</v>
      </c>
      <c r="AZ882" s="17">
        <v>0.27855487662967698</v>
      </c>
      <c r="BA882" s="17">
        <v>0.27475310539766701</v>
      </c>
      <c r="BB882" s="17">
        <v>0.331589915524101</v>
      </c>
      <c r="BC882" s="17"/>
      <c r="BD882" s="17">
        <v>0.23890692435494201</v>
      </c>
      <c r="BE882" s="17">
        <v>0.21989498502861199</v>
      </c>
      <c r="BF882" s="17">
        <v>0.240332765981255</v>
      </c>
      <c r="BG882" s="17"/>
      <c r="BH882" s="17">
        <v>0.246521768339025</v>
      </c>
      <c r="BI882" s="17">
        <v>0.24507049562752301</v>
      </c>
      <c r="BJ882" s="17">
        <v>0.19734388889531701</v>
      </c>
      <c r="BK882" s="17"/>
      <c r="BL882" s="17">
        <v>0.235424112720856</v>
      </c>
      <c r="BM882" s="17">
        <v>0.27381288648211799</v>
      </c>
      <c r="BN882" s="17">
        <v>0.25857815372096898</v>
      </c>
      <c r="BO882" s="17"/>
      <c r="BP882" s="17">
        <v>0.25383336935673101</v>
      </c>
      <c r="BQ882" s="17">
        <v>0.22181765447851201</v>
      </c>
      <c r="BR882" s="17"/>
      <c r="BS882" s="17">
        <v>0.21264115327447899</v>
      </c>
      <c r="BT882" s="17">
        <v>0.267600827916679</v>
      </c>
      <c r="BU882" s="17">
        <v>0.25621052215197299</v>
      </c>
      <c r="BV882" s="17">
        <v>0.20717712594375701</v>
      </c>
      <c r="BW882" s="17"/>
      <c r="BX882" s="17">
        <v>0.279333202226341</v>
      </c>
      <c r="BY882" s="17">
        <v>0.17864704201093601</v>
      </c>
      <c r="BZ882" s="17">
        <v>0.230261655385671</v>
      </c>
      <c r="CA882" s="17"/>
      <c r="CB882" s="17">
        <v>0.26441034319047202</v>
      </c>
      <c r="CC882" s="17">
        <v>0.23015048535648</v>
      </c>
      <c r="CD882" s="17">
        <v>0.23560190887273699</v>
      </c>
      <c r="CE882" s="17">
        <v>0.241658272300312</v>
      </c>
      <c r="CF882" s="17">
        <v>0.227302431035178</v>
      </c>
      <c r="CG882" s="17">
        <v>0.180841645264356</v>
      </c>
      <c r="CH882" s="17"/>
      <c r="CI882" s="17">
        <v>0.238524355727006</v>
      </c>
      <c r="CJ882" s="17">
        <v>0.21967152834112899</v>
      </c>
      <c r="CK882" s="17">
        <v>0.13101342919318801</v>
      </c>
      <c r="CL882" s="17">
        <v>0.26409947910605402</v>
      </c>
    </row>
    <row r="883" spans="2:90" x14ac:dyDescent="0.35">
      <c r="B883" t="s">
        <v>179</v>
      </c>
      <c r="C883" s="17">
        <v>0.19020969155013601</v>
      </c>
      <c r="D883" s="17">
        <v>0.19819436501965401</v>
      </c>
      <c r="E883" s="17">
        <v>0.184436594326641</v>
      </c>
      <c r="F883" s="17"/>
      <c r="G883" s="17">
        <v>0.209727603465788</v>
      </c>
      <c r="H883" s="17">
        <v>0.23388201296182801</v>
      </c>
      <c r="I883" s="17">
        <v>0.179170393069186</v>
      </c>
      <c r="J883" s="17">
        <v>0.18754969224645901</v>
      </c>
      <c r="K883" s="17">
        <v>0.20371611642203999</v>
      </c>
      <c r="L883" s="17">
        <v>0.19198576391680899</v>
      </c>
      <c r="M883" s="17">
        <v>0.177985644527381</v>
      </c>
      <c r="N883" s="17">
        <v>0.16121968508791501</v>
      </c>
      <c r="O883" s="17">
        <v>0.17201834589853801</v>
      </c>
      <c r="P883" s="17"/>
      <c r="Q883" s="17">
        <v>0.18385734052588201</v>
      </c>
      <c r="R883" s="17">
        <v>0.21802914509615701</v>
      </c>
      <c r="S883" s="17">
        <v>0.21090682920929499</v>
      </c>
      <c r="T883" s="17">
        <v>0.192455789453854</v>
      </c>
      <c r="U883" s="17"/>
      <c r="V883" s="17">
        <v>0.16420990050452</v>
      </c>
      <c r="W883" s="17">
        <v>0.15630571826592701</v>
      </c>
      <c r="X883" s="17">
        <v>0.234010698386282</v>
      </c>
      <c r="Y883" s="17">
        <v>0.22386713075933201</v>
      </c>
      <c r="Z883" s="17">
        <v>0.18192757490043901</v>
      </c>
      <c r="AA883" s="17">
        <v>0.208701499183922</v>
      </c>
      <c r="AB883" s="17">
        <v>0.21712521862192299</v>
      </c>
      <c r="AC883" s="17">
        <v>0.18898950271761999</v>
      </c>
      <c r="AD883" s="17">
        <v>0.17438331745893201</v>
      </c>
      <c r="AE883" s="17"/>
      <c r="AF883" s="17">
        <v>0.151345269894928</v>
      </c>
      <c r="AG883" s="17">
        <v>0.16301938552995601</v>
      </c>
      <c r="AH883" s="17">
        <v>0.20282320588446501</v>
      </c>
      <c r="AI883" s="17">
        <v>0.24628262696852099</v>
      </c>
      <c r="AJ883" s="17">
        <v>0.21056542314551999</v>
      </c>
      <c r="AK883" s="17">
        <v>0.20805268050182299</v>
      </c>
      <c r="AL883" s="17"/>
      <c r="AM883" s="17">
        <v>0.174275855631874</v>
      </c>
      <c r="AN883" s="17">
        <v>0.19455986851208801</v>
      </c>
      <c r="AO883" s="17">
        <v>0.17299453612901</v>
      </c>
      <c r="AP883" s="17">
        <v>0.21644288157805899</v>
      </c>
      <c r="AQ883" s="17">
        <v>0.19507674534099401</v>
      </c>
      <c r="AR883" s="17">
        <v>0.24799343948546601</v>
      </c>
      <c r="AS883" s="17">
        <v>0.173295149603929</v>
      </c>
      <c r="AT883" s="17">
        <v>0.21141377636800099</v>
      </c>
      <c r="AU883" s="17">
        <v>0.21266246697599001</v>
      </c>
      <c r="AV883" s="17">
        <v>0.23438325573023999</v>
      </c>
      <c r="AW883" s="17">
        <v>0.21632266732379801</v>
      </c>
      <c r="AX883" s="17">
        <v>0.18652400970182101</v>
      </c>
      <c r="AY883" s="17">
        <v>0.18856601045275001</v>
      </c>
      <c r="AZ883" s="17">
        <v>0.188859658991717</v>
      </c>
      <c r="BA883" s="17">
        <v>7.1372920576487697E-2</v>
      </c>
      <c r="BB883" s="17">
        <v>0.171613166807668</v>
      </c>
      <c r="BC883" s="17"/>
      <c r="BD883" s="17">
        <v>0.212334544170805</v>
      </c>
      <c r="BE883" s="17">
        <v>0.19018580746349301</v>
      </c>
      <c r="BF883" s="17">
        <v>0.17248703575518601</v>
      </c>
      <c r="BG883" s="17"/>
      <c r="BH883" s="17">
        <v>0.18535796502171401</v>
      </c>
      <c r="BI883" s="17">
        <v>0.17739173121515101</v>
      </c>
      <c r="BJ883" s="17">
        <v>0.26013707788455598</v>
      </c>
      <c r="BK883" s="17"/>
      <c r="BL883" s="17">
        <v>0.146097564816597</v>
      </c>
      <c r="BM883" s="17">
        <v>0.18086770367992899</v>
      </c>
      <c r="BN883" s="17">
        <v>0.17840316026589401</v>
      </c>
      <c r="BO883" s="17"/>
      <c r="BP883" s="17">
        <v>0.17628548387314799</v>
      </c>
      <c r="BQ883" s="17">
        <v>0.180367644271613</v>
      </c>
      <c r="BR883" s="17"/>
      <c r="BS883" s="17">
        <v>0.136668237613257</v>
      </c>
      <c r="BT883" s="17">
        <v>0.18794470436802199</v>
      </c>
      <c r="BU883" s="17">
        <v>0.21462089600981701</v>
      </c>
      <c r="BV883" s="17">
        <v>0.20056245117027699</v>
      </c>
      <c r="BW883" s="17"/>
      <c r="BX883" s="17">
        <v>0.14650564773045499</v>
      </c>
      <c r="BY883" s="17">
        <v>0.22003895729338099</v>
      </c>
      <c r="BZ883" s="17">
        <v>0.19270636690479501</v>
      </c>
      <c r="CA883" s="17"/>
      <c r="CB883" s="17">
        <v>0.160153138670213</v>
      </c>
      <c r="CC883" s="17">
        <v>0.155320657149568</v>
      </c>
      <c r="CD883" s="17">
        <v>0.21728504443149599</v>
      </c>
      <c r="CE883" s="17">
        <v>0.22530320750982699</v>
      </c>
      <c r="CF883" s="17">
        <v>0.15951408380813401</v>
      </c>
      <c r="CG883" s="17">
        <v>0.214507697730905</v>
      </c>
      <c r="CH883" s="17"/>
      <c r="CI883" s="17">
        <v>0.210998927131609</v>
      </c>
      <c r="CJ883" s="17">
        <v>0.157589879987694</v>
      </c>
      <c r="CK883" s="17">
        <v>0.18753902573387801</v>
      </c>
      <c r="CL883" s="17">
        <v>0.20549509637247601</v>
      </c>
    </row>
    <row r="884" spans="2:90" x14ac:dyDescent="0.35">
      <c r="B884" t="s">
        <v>459</v>
      </c>
      <c r="C884" s="17">
        <v>0.15901319060927999</v>
      </c>
      <c r="D884" s="17">
        <v>0.16677892550946499</v>
      </c>
      <c r="E884" s="17">
        <v>0.152566077145462</v>
      </c>
      <c r="F884" s="17"/>
      <c r="G884" s="17">
        <v>0.16434484048432399</v>
      </c>
      <c r="H884" s="17">
        <v>0.13335963390105299</v>
      </c>
      <c r="I884" s="17">
        <v>0.13390717923338999</v>
      </c>
      <c r="J884" s="17">
        <v>0.12573372038714201</v>
      </c>
      <c r="K884" s="17">
        <v>0.16936070584005999</v>
      </c>
      <c r="L884" s="17">
        <v>0.16231491220247199</v>
      </c>
      <c r="M884" s="17">
        <v>0.17409330013641799</v>
      </c>
      <c r="N884" s="17">
        <v>0.183282120126742</v>
      </c>
      <c r="O884" s="17">
        <v>0.17839964627004501</v>
      </c>
      <c r="P884" s="17"/>
      <c r="Q884" s="17">
        <v>0.15812941047353901</v>
      </c>
      <c r="R884" s="17">
        <v>0.174272500485463</v>
      </c>
      <c r="S884" s="17">
        <v>0.13280538768778999</v>
      </c>
      <c r="T884" s="17">
        <v>0.154526543438749</v>
      </c>
      <c r="U884" s="17"/>
      <c r="V884" s="17">
        <v>0.18343651862475399</v>
      </c>
      <c r="W884" s="17">
        <v>0.124556875852016</v>
      </c>
      <c r="X884" s="17">
        <v>0.112623363192712</v>
      </c>
      <c r="Y884" s="17">
        <v>0.17280728713686899</v>
      </c>
      <c r="Z884" s="17">
        <v>0.17923539664812099</v>
      </c>
      <c r="AA884" s="17">
        <v>0.16840197416164501</v>
      </c>
      <c r="AB884" s="17">
        <v>0.15347498410094201</v>
      </c>
      <c r="AC884" s="17">
        <v>0.13528203044711401</v>
      </c>
      <c r="AD884" s="17">
        <v>0.182827571814839</v>
      </c>
      <c r="AE884" s="17"/>
      <c r="AF884" s="17">
        <v>0.17567187293471201</v>
      </c>
      <c r="AG884" s="17">
        <v>0.15547927646153401</v>
      </c>
      <c r="AH884" s="17">
        <v>0.14178130454580501</v>
      </c>
      <c r="AI884" s="17">
        <v>0.21736918117990101</v>
      </c>
      <c r="AJ884" s="17">
        <v>0.14288660671449399</v>
      </c>
      <c r="AK884" s="17">
        <v>0.15631722379765101</v>
      </c>
      <c r="AL884" s="17"/>
      <c r="AM884" s="17">
        <v>0.27017449559039702</v>
      </c>
      <c r="AN884" s="17">
        <v>0.211440262659679</v>
      </c>
      <c r="AO884" s="17">
        <v>0.163613051195478</v>
      </c>
      <c r="AP884" s="17">
        <v>0.22778849730864001</v>
      </c>
      <c r="AQ884" s="17">
        <v>0.14682100955677699</v>
      </c>
      <c r="AR884" s="17">
        <v>0.14217226832584101</v>
      </c>
      <c r="AS884" s="17">
        <v>0.15855712883557399</v>
      </c>
      <c r="AT884" s="17">
        <v>0.109614459606793</v>
      </c>
      <c r="AU884" s="17">
        <v>0.124033258224907</v>
      </c>
      <c r="AV884" s="17">
        <v>0.121199377006021</v>
      </c>
      <c r="AW884" s="17">
        <v>0.155982668258069</v>
      </c>
      <c r="AX884" s="17">
        <v>0.13305757716782099</v>
      </c>
      <c r="AY884" s="17">
        <v>0.150015436592806</v>
      </c>
      <c r="AZ884" s="17">
        <v>0.19755756731662499</v>
      </c>
      <c r="BA884" s="17">
        <v>0.15152298764109601</v>
      </c>
      <c r="BB884" s="17">
        <v>0.13930353887827199</v>
      </c>
      <c r="BC884" s="17"/>
      <c r="BD884" s="17">
        <v>0.142127541820565</v>
      </c>
      <c r="BE884" s="17">
        <v>0.16062200117634401</v>
      </c>
      <c r="BF884" s="17">
        <v>0.170821829259685</v>
      </c>
      <c r="BG884" s="17"/>
      <c r="BH884" s="17">
        <v>0.14460452369261301</v>
      </c>
      <c r="BI884" s="17">
        <v>0.17932086592684601</v>
      </c>
      <c r="BJ884" s="17">
        <v>0.146611164163504</v>
      </c>
      <c r="BK884" s="17"/>
      <c r="BL884" s="17">
        <v>0.19385527402918001</v>
      </c>
      <c r="BM884" s="17">
        <v>0.14049995508078</v>
      </c>
      <c r="BN884" s="17">
        <v>0.13002261003362101</v>
      </c>
      <c r="BO884" s="17"/>
      <c r="BP884" s="17">
        <v>0.16448723152603001</v>
      </c>
      <c r="BQ884" s="17">
        <v>0.167396414135285</v>
      </c>
      <c r="BR884" s="17"/>
      <c r="BS884" s="17">
        <v>0.100952301434088</v>
      </c>
      <c r="BT884" s="17">
        <v>0.10112372087679899</v>
      </c>
      <c r="BU884" s="17">
        <v>0.19051049333546899</v>
      </c>
      <c r="BV884" s="17">
        <v>0.17340360956736101</v>
      </c>
      <c r="BW884" s="17"/>
      <c r="BX884" s="17">
        <v>0.15229254165213901</v>
      </c>
      <c r="BY884" s="17">
        <v>0.10966046875534401</v>
      </c>
      <c r="BZ884" s="17">
        <v>0.16271173600894401</v>
      </c>
      <c r="CA884" s="17"/>
      <c r="CB884" s="17">
        <v>7.9292809883513102E-2</v>
      </c>
      <c r="CC884" s="17">
        <v>0.11464483805419801</v>
      </c>
      <c r="CD884" s="17">
        <v>0.19588800926391101</v>
      </c>
      <c r="CE884" s="17">
        <v>0.17768223529268401</v>
      </c>
      <c r="CF884" s="17">
        <v>0.101528513975293</v>
      </c>
      <c r="CG884" s="17">
        <v>0.28081003148324302</v>
      </c>
      <c r="CH884" s="17"/>
      <c r="CI884" s="17">
        <v>0.195323875046646</v>
      </c>
      <c r="CJ884" s="17">
        <v>7.6948554251504805E-2</v>
      </c>
      <c r="CK884" s="17">
        <v>0.42221936593223702</v>
      </c>
      <c r="CL884" s="17">
        <v>0.12920999941901301</v>
      </c>
    </row>
    <row r="885" spans="2:90" x14ac:dyDescent="0.35">
      <c r="B885" t="s">
        <v>177</v>
      </c>
      <c r="C885" s="17">
        <v>4.0503759279058998E-2</v>
      </c>
      <c r="D885" s="17">
        <v>4.4436003543946903E-2</v>
      </c>
      <c r="E885" s="17">
        <v>3.7328206308776098E-2</v>
      </c>
      <c r="F885" s="17"/>
      <c r="G885" s="17">
        <v>2.36520562692519E-2</v>
      </c>
      <c r="H885" s="17">
        <v>1.8586752504478402E-2</v>
      </c>
      <c r="I885" s="17">
        <v>3.1438821862085103E-2</v>
      </c>
      <c r="J885" s="17">
        <v>3.5937084348324697E-2</v>
      </c>
      <c r="K885" s="17">
        <v>4.51684231768971E-2</v>
      </c>
      <c r="L885" s="17">
        <v>3.75127816251348E-2</v>
      </c>
      <c r="M885" s="17">
        <v>5.9797189613167399E-2</v>
      </c>
      <c r="N885" s="17">
        <v>4.0530535332611597E-2</v>
      </c>
      <c r="O885" s="17">
        <v>6.7324924635305594E-2</v>
      </c>
      <c r="P885" s="17"/>
      <c r="Q885" s="17">
        <v>5.8385561510767597E-2</v>
      </c>
      <c r="R885" s="17">
        <v>3.4418217782890601E-2</v>
      </c>
      <c r="S885" s="17">
        <v>4.6400428747962699E-2</v>
      </c>
      <c r="T885" s="17">
        <v>3.9244996100734501E-2</v>
      </c>
      <c r="U885" s="17"/>
      <c r="V885" s="17">
        <v>3.6895362590773202E-2</v>
      </c>
      <c r="W885" s="17">
        <v>4.1586836883297298E-2</v>
      </c>
      <c r="X885" s="17">
        <v>4.4598398487420803E-2</v>
      </c>
      <c r="Y885" s="17">
        <v>2.6742762624572099E-2</v>
      </c>
      <c r="Z885" s="17">
        <v>3.4785218153580502E-2</v>
      </c>
      <c r="AA885" s="17">
        <v>4.0365572186224101E-2</v>
      </c>
      <c r="AB885" s="17">
        <v>5.4308368909308E-2</v>
      </c>
      <c r="AC885" s="17">
        <v>5.61453646301849E-2</v>
      </c>
      <c r="AD885" s="17">
        <v>3.9897267946184201E-2</v>
      </c>
      <c r="AE885" s="17"/>
      <c r="AF885" s="17">
        <v>4.0374314096375999E-2</v>
      </c>
      <c r="AG885" s="17">
        <v>4.7171989064787E-2</v>
      </c>
      <c r="AH885" s="17">
        <v>1.7698708921787099E-2</v>
      </c>
      <c r="AI885" s="17">
        <v>1.4422793529175601E-2</v>
      </c>
      <c r="AJ885" s="17">
        <v>3.4666778849079302E-2</v>
      </c>
      <c r="AK885" s="17">
        <v>5.0373578079317298E-2</v>
      </c>
      <c r="AL885" s="17"/>
      <c r="AM885" s="17">
        <v>2.7898723931446899E-2</v>
      </c>
      <c r="AN885" s="17">
        <v>4.5511689782397897E-2</v>
      </c>
      <c r="AO885" s="17">
        <v>3.9494209664886398E-2</v>
      </c>
      <c r="AP885" s="17">
        <v>4.8282664988535499E-2</v>
      </c>
      <c r="AQ885" s="17">
        <v>6.6691888897922505E-2</v>
      </c>
      <c r="AR885" s="17">
        <v>5.5907306010691701E-2</v>
      </c>
      <c r="AS885" s="17">
        <v>7.4047868823190005E-2</v>
      </c>
      <c r="AT885" s="17">
        <v>3.8777729462030702E-2</v>
      </c>
      <c r="AU885" s="17">
        <v>1.9751479879832601E-2</v>
      </c>
      <c r="AV885" s="17">
        <v>2.5039855761532E-2</v>
      </c>
      <c r="AW885" s="17">
        <v>4.5316534983455302E-2</v>
      </c>
      <c r="AX885" s="17">
        <v>4.3021035146951103E-2</v>
      </c>
      <c r="AY885" s="17">
        <v>8.6291690785980799E-2</v>
      </c>
      <c r="AZ885" s="17">
        <v>4.4745834254724098E-3</v>
      </c>
      <c r="BA885" s="17">
        <v>0</v>
      </c>
      <c r="BB885" s="17">
        <v>9.6611156139818407E-3</v>
      </c>
      <c r="BC885" s="17"/>
      <c r="BD885" s="17">
        <v>4.7287105429377599E-2</v>
      </c>
      <c r="BE885" s="17">
        <v>3.13149169882211E-2</v>
      </c>
      <c r="BF885" s="17">
        <v>4.2062561105698601E-2</v>
      </c>
      <c r="BG885" s="17"/>
      <c r="BH885" s="17">
        <v>3.8111418888081797E-2</v>
      </c>
      <c r="BI885" s="17">
        <v>3.8511119119032503E-2</v>
      </c>
      <c r="BJ885" s="17">
        <v>4.4893189656264099E-2</v>
      </c>
      <c r="BK885" s="17"/>
      <c r="BL885" s="17">
        <v>0.11280545215776901</v>
      </c>
      <c r="BM885" s="17">
        <v>5.4361039359273298E-2</v>
      </c>
      <c r="BN885" s="17">
        <v>3.9268775023132002E-2</v>
      </c>
      <c r="BO885" s="17"/>
      <c r="BP885" s="17">
        <v>3.1932027949512699E-2</v>
      </c>
      <c r="BQ885" s="17">
        <v>4.5419513597075502E-2</v>
      </c>
      <c r="BR885" s="17"/>
      <c r="BS885" s="17">
        <v>3.0217628551534901E-2</v>
      </c>
      <c r="BT885" s="17">
        <v>4.1799384717529399E-2</v>
      </c>
      <c r="BU885" s="17">
        <v>3.0210192892295599E-2</v>
      </c>
      <c r="BV885" s="17">
        <v>4.5316384031349001E-2</v>
      </c>
      <c r="BW885" s="17"/>
      <c r="BX885" s="17">
        <v>3.88623419503163E-2</v>
      </c>
      <c r="BY885" s="17">
        <v>1.1513097863286701E-2</v>
      </c>
      <c r="BZ885" s="17">
        <v>4.2447857623285103E-2</v>
      </c>
      <c r="CA885" s="17"/>
      <c r="CB885" s="17">
        <v>1.49759576018559E-2</v>
      </c>
      <c r="CC885" s="17">
        <v>1.48806824358948E-2</v>
      </c>
      <c r="CD885" s="17">
        <v>4.1727683711812798E-2</v>
      </c>
      <c r="CE885" s="17">
        <v>4.2550619312495701E-2</v>
      </c>
      <c r="CF885" s="17">
        <v>3.83528144099285E-2</v>
      </c>
      <c r="CG885" s="17">
        <v>9.9299796774192206E-2</v>
      </c>
      <c r="CH885" s="17"/>
      <c r="CI885" s="17">
        <v>6.0608521528961498E-2</v>
      </c>
      <c r="CJ885" s="17">
        <v>1.8913527361288599E-2</v>
      </c>
      <c r="CK885" s="17">
        <v>8.3615190980827106E-2</v>
      </c>
      <c r="CL885" s="17">
        <v>3.7251901940233E-2</v>
      </c>
    </row>
    <row r="886" spans="2:90" x14ac:dyDescent="0.35">
      <c r="B886" t="s">
        <v>176</v>
      </c>
      <c r="C886" s="17">
        <v>1.94802926717382E-2</v>
      </c>
      <c r="D886" s="17">
        <v>2.4765628758054801E-2</v>
      </c>
      <c r="E886" s="17">
        <v>1.45606164726501E-2</v>
      </c>
      <c r="F886" s="17"/>
      <c r="G886" s="17">
        <v>1.8558858630170101E-2</v>
      </c>
      <c r="H886" s="17">
        <v>1.02738809970645E-2</v>
      </c>
      <c r="I886" s="17">
        <v>2.6445320098209501E-2</v>
      </c>
      <c r="J886" s="17">
        <v>2.0050622957157298E-2</v>
      </c>
      <c r="K886" s="17">
        <v>2.2737874916168299E-2</v>
      </c>
      <c r="L886" s="17">
        <v>9.5394370022939597E-3</v>
      </c>
      <c r="M886" s="17">
        <v>6.5041269460049097E-3</v>
      </c>
      <c r="N886" s="17">
        <v>2.9974487205921399E-2</v>
      </c>
      <c r="O886" s="17">
        <v>3.0471719640008998E-2</v>
      </c>
      <c r="P886" s="17"/>
      <c r="Q886" s="17">
        <v>1.87345131132403E-2</v>
      </c>
      <c r="R886" s="17">
        <v>1.06109074433796E-2</v>
      </c>
      <c r="S886" s="17">
        <v>1.0103638157838799E-2</v>
      </c>
      <c r="T886" s="17">
        <v>2.01695257919824E-2</v>
      </c>
      <c r="U886" s="17"/>
      <c r="V886" s="17">
        <v>1.0360051137714901E-2</v>
      </c>
      <c r="W886" s="17">
        <v>2.6170432714684101E-2</v>
      </c>
      <c r="X886" s="17">
        <v>1.3426715908351001E-2</v>
      </c>
      <c r="Y886" s="17">
        <v>3.7017378945128299E-2</v>
      </c>
      <c r="Z886" s="17">
        <v>1.8279376857819E-2</v>
      </c>
      <c r="AA886" s="17">
        <v>1.8058924187885898E-2</v>
      </c>
      <c r="AB886" s="17">
        <v>1.31029307559665E-2</v>
      </c>
      <c r="AC886" s="17">
        <v>2.4753188456162398E-2</v>
      </c>
      <c r="AD886" s="17">
        <v>1.88150629199503E-2</v>
      </c>
      <c r="AE886" s="17"/>
      <c r="AF886" s="17">
        <v>3.25810308473585E-2</v>
      </c>
      <c r="AG886" s="17">
        <v>2.1679517737161799E-2</v>
      </c>
      <c r="AH886" s="17">
        <v>2.01047765766483E-2</v>
      </c>
      <c r="AI886" s="17">
        <v>0</v>
      </c>
      <c r="AJ886" s="17">
        <v>2.12577165441739E-2</v>
      </c>
      <c r="AK886" s="17">
        <v>1.0727204514364701E-2</v>
      </c>
      <c r="AL886" s="17"/>
      <c r="AM886" s="17">
        <v>2.6538750759675701E-2</v>
      </c>
      <c r="AN886" s="17">
        <v>2.0516973282465299E-2</v>
      </c>
      <c r="AO886" s="17">
        <v>3.18539218502433E-2</v>
      </c>
      <c r="AP886" s="17">
        <v>9.6550113377533598E-3</v>
      </c>
      <c r="AQ886" s="17">
        <v>2.0165599226126301E-2</v>
      </c>
      <c r="AR886" s="17">
        <v>2.8206046788315699E-2</v>
      </c>
      <c r="AS886" s="17">
        <v>4.8448688735431697E-3</v>
      </c>
      <c r="AT886" s="17">
        <v>2.8815225698179799E-2</v>
      </c>
      <c r="AU886" s="17">
        <v>4.2747888437127603E-2</v>
      </c>
      <c r="AV886" s="17">
        <v>3.3530460141021297E-2</v>
      </c>
      <c r="AW886" s="17">
        <v>3.6569494923638798E-2</v>
      </c>
      <c r="AX886" s="17">
        <v>1.6727940067842499E-2</v>
      </c>
      <c r="AY886" s="17">
        <v>1.41117033626331E-2</v>
      </c>
      <c r="AZ886" s="17">
        <v>0</v>
      </c>
      <c r="BA886" s="17">
        <v>1.33456462626077E-2</v>
      </c>
      <c r="BB886" s="17">
        <v>0</v>
      </c>
      <c r="BC886" s="17"/>
      <c r="BD886" s="17">
        <v>1.36648215592806E-2</v>
      </c>
      <c r="BE886" s="17">
        <v>2.2848582272374799E-2</v>
      </c>
      <c r="BF886" s="17">
        <v>2.16838070003567E-2</v>
      </c>
      <c r="BG886" s="17"/>
      <c r="BH886" s="17">
        <v>1.7263059675445398E-2</v>
      </c>
      <c r="BI886" s="17">
        <v>1.2785131276914399E-2</v>
      </c>
      <c r="BJ886" s="17">
        <v>3.4474592057775602E-2</v>
      </c>
      <c r="BK886" s="17"/>
      <c r="BL886" s="17">
        <v>1.8575724754251701E-2</v>
      </c>
      <c r="BM886" s="17">
        <v>6.6862823399911004E-3</v>
      </c>
      <c r="BN886" s="17">
        <v>1.30680921281812E-2</v>
      </c>
      <c r="BO886" s="17"/>
      <c r="BP886" s="17">
        <v>2.2335716719282001E-2</v>
      </c>
      <c r="BQ886" s="17">
        <v>1.9701348087818999E-2</v>
      </c>
      <c r="BR886" s="17"/>
      <c r="BS886" s="17">
        <v>1.96648113486547E-2</v>
      </c>
      <c r="BT886" s="17">
        <v>1.3233146425499699E-2</v>
      </c>
      <c r="BU886" s="17">
        <v>2.6265480555914E-2</v>
      </c>
      <c r="BV886" s="17">
        <v>1.7448984229298799E-2</v>
      </c>
      <c r="BW886" s="17"/>
      <c r="BX886" s="17">
        <v>1.3691169567073299E-2</v>
      </c>
      <c r="BY886" s="17">
        <v>5.2254492758363504E-3</v>
      </c>
      <c r="BZ886" s="17">
        <v>2.09297771192219E-2</v>
      </c>
      <c r="CA886" s="17"/>
      <c r="CB886" s="17">
        <v>1.29740910663293E-2</v>
      </c>
      <c r="CC886" s="17">
        <v>8.13753785478292E-3</v>
      </c>
      <c r="CD886" s="17">
        <v>2.58063236983587E-2</v>
      </c>
      <c r="CE886" s="17">
        <v>6.6585491849678402E-3</v>
      </c>
      <c r="CF886" s="17">
        <v>4.0144448883266803E-3</v>
      </c>
      <c r="CG886" s="17">
        <v>5.8495142459202398E-2</v>
      </c>
      <c r="CH886" s="17"/>
      <c r="CI886" s="17">
        <v>3.0495802887460999E-2</v>
      </c>
      <c r="CJ886" s="17">
        <v>1.3658003277437301E-2</v>
      </c>
      <c r="CK886" s="17">
        <v>2.8682729146631902E-2</v>
      </c>
      <c r="CL886" s="17">
        <v>1.79934520984712E-2</v>
      </c>
    </row>
    <row r="887" spans="2:90" x14ac:dyDescent="0.35">
      <c r="B887" t="s">
        <v>460</v>
      </c>
      <c r="C887" s="17">
        <v>9.6116194619054896E-3</v>
      </c>
      <c r="D887" s="17">
        <v>1.22674017747021E-2</v>
      </c>
      <c r="E887" s="17">
        <v>7.1362789905524701E-3</v>
      </c>
      <c r="F887" s="17"/>
      <c r="G887" s="17">
        <v>3.3811758227500202E-3</v>
      </c>
      <c r="H887" s="17">
        <v>1.82184986428044E-2</v>
      </c>
      <c r="I887" s="17">
        <v>1.61294020566464E-2</v>
      </c>
      <c r="J887" s="17">
        <v>8.58798258743175E-3</v>
      </c>
      <c r="K887" s="17">
        <v>4.3257759006837E-3</v>
      </c>
      <c r="L887" s="17">
        <v>2.5719815325855799E-3</v>
      </c>
      <c r="M887" s="17">
        <v>6.4957688623469099E-3</v>
      </c>
      <c r="N887" s="17">
        <v>1.21773400528226E-2</v>
      </c>
      <c r="O887" s="17">
        <v>1.4495556749066199E-2</v>
      </c>
      <c r="P887" s="17"/>
      <c r="Q887" s="17">
        <v>1.3903376744122699E-2</v>
      </c>
      <c r="R887" s="17">
        <v>6.9563093989372304E-3</v>
      </c>
      <c r="S887" s="17">
        <v>2.4391408881556699E-2</v>
      </c>
      <c r="T887" s="17">
        <v>7.66308761760124E-3</v>
      </c>
      <c r="U887" s="17"/>
      <c r="V887" s="17">
        <v>8.8148723089027207E-3</v>
      </c>
      <c r="W887" s="17">
        <v>8.7420775840996896E-3</v>
      </c>
      <c r="X887" s="17">
        <v>1.2532057392695001E-3</v>
      </c>
      <c r="Y887" s="17">
        <v>1.1044900687844E-2</v>
      </c>
      <c r="Z887" s="17">
        <v>1.5969531818251299E-2</v>
      </c>
      <c r="AA887" s="17">
        <v>1.55915065434164E-2</v>
      </c>
      <c r="AB887" s="17">
        <v>4.72015208063671E-3</v>
      </c>
      <c r="AC887" s="17">
        <v>1.30434458289684E-2</v>
      </c>
      <c r="AD887" s="17">
        <v>1.0067979586039E-2</v>
      </c>
      <c r="AE887" s="17"/>
      <c r="AF887" s="17">
        <v>6.0583547307722103E-3</v>
      </c>
      <c r="AG887" s="17">
        <v>1.5044115129807301E-2</v>
      </c>
      <c r="AH887" s="17">
        <v>1.5515366348355399E-2</v>
      </c>
      <c r="AI887" s="17">
        <v>8.9830568143406692E-3</v>
      </c>
      <c r="AJ887" s="17">
        <v>1.02509429089001E-2</v>
      </c>
      <c r="AK887" s="17">
        <v>7.1477902463165299E-3</v>
      </c>
      <c r="AL887" s="17"/>
      <c r="AM887" s="17">
        <v>1.7401392668304701E-2</v>
      </c>
      <c r="AN887" s="17">
        <v>1.3925583607138499E-2</v>
      </c>
      <c r="AO887" s="17">
        <v>0</v>
      </c>
      <c r="AP887" s="17">
        <v>6.41064600075181E-3</v>
      </c>
      <c r="AQ887" s="17">
        <v>1.52148676426074E-2</v>
      </c>
      <c r="AR887" s="17">
        <v>1.27756436031884E-2</v>
      </c>
      <c r="AS887" s="17">
        <v>1.48529526312718E-2</v>
      </c>
      <c r="AT887" s="17">
        <v>1.5722290359429101E-2</v>
      </c>
      <c r="AU887" s="17">
        <v>5.9217394855294999E-3</v>
      </c>
      <c r="AV887" s="17">
        <v>0</v>
      </c>
      <c r="AW887" s="17">
        <v>0</v>
      </c>
      <c r="AX887" s="17">
        <v>0</v>
      </c>
      <c r="AY887" s="17">
        <v>0</v>
      </c>
      <c r="AZ887" s="17">
        <v>1.3371165768069E-2</v>
      </c>
      <c r="BA887" s="17">
        <v>3.7890497697828901E-2</v>
      </c>
      <c r="BB887" s="17">
        <v>5.5197531541875296E-3</v>
      </c>
      <c r="BC887" s="17"/>
      <c r="BD887" s="17">
        <v>5.2856488558772402E-3</v>
      </c>
      <c r="BE887" s="17">
        <v>1.3636675568768601E-2</v>
      </c>
      <c r="BF887" s="17">
        <v>9.6296119765768608E-3</v>
      </c>
      <c r="BG887" s="17"/>
      <c r="BH887" s="17">
        <v>7.9395400577850304E-3</v>
      </c>
      <c r="BI887" s="17">
        <v>8.5081227463071306E-3</v>
      </c>
      <c r="BJ887" s="17">
        <v>1.37454298089572E-2</v>
      </c>
      <c r="BK887" s="17"/>
      <c r="BL887" s="17">
        <v>9.3791548071295895E-3</v>
      </c>
      <c r="BM887" s="17">
        <v>8.6179339887840593E-3</v>
      </c>
      <c r="BN887" s="17">
        <v>1.1217423062910899E-2</v>
      </c>
      <c r="BO887" s="17"/>
      <c r="BP887" s="17">
        <v>1.54574281475307E-2</v>
      </c>
      <c r="BQ887" s="17">
        <v>9.9821241142325108E-3</v>
      </c>
      <c r="BR887" s="17"/>
      <c r="BS887" s="17">
        <v>1.7062270970809299E-3</v>
      </c>
      <c r="BT887" s="17">
        <v>1.0781226778362E-2</v>
      </c>
      <c r="BU887" s="17">
        <v>3.9693928444353701E-3</v>
      </c>
      <c r="BV887" s="17">
        <v>1.6157411887330098E-2</v>
      </c>
      <c r="BW887" s="17"/>
      <c r="BX887" s="17">
        <v>1.00484264544444E-2</v>
      </c>
      <c r="BY887" s="17">
        <v>6.3465604476531197E-3</v>
      </c>
      <c r="BZ887" s="17">
        <v>9.7689845971714803E-3</v>
      </c>
      <c r="CA887" s="17"/>
      <c r="CB887" s="17">
        <v>1.80724178900474E-3</v>
      </c>
      <c r="CC887" s="17">
        <v>8.7468875067185994E-3</v>
      </c>
      <c r="CD887" s="17">
        <v>1.75103548053611E-2</v>
      </c>
      <c r="CE887" s="17">
        <v>7.1004630225273797E-3</v>
      </c>
      <c r="CF887" s="17">
        <v>1.32972672628495E-3</v>
      </c>
      <c r="CG887" s="17">
        <v>1.8164197669198998E-2</v>
      </c>
      <c r="CH887" s="17"/>
      <c r="CI887" s="17">
        <v>1.57964630150862E-2</v>
      </c>
      <c r="CJ887" s="17">
        <v>7.4065763518905096E-3</v>
      </c>
      <c r="CK887" s="17">
        <v>1.5842954212567002E-2</v>
      </c>
      <c r="CL887" s="17">
        <v>7.8659614628497007E-3</v>
      </c>
    </row>
    <row r="888" spans="2:90" x14ac:dyDescent="0.35">
      <c r="B888" t="s">
        <v>150</v>
      </c>
      <c r="C888" s="17">
        <v>1.9112587631879799E-2</v>
      </c>
      <c r="D888" s="17">
        <v>2.00357586630266E-2</v>
      </c>
      <c r="E888" s="17">
        <v>1.7765389553973499E-2</v>
      </c>
      <c r="F888" s="17"/>
      <c r="G888" s="17">
        <v>3.03215939853466E-2</v>
      </c>
      <c r="H888" s="17">
        <v>2.59317423749507E-2</v>
      </c>
      <c r="I888" s="17">
        <v>2.06194451413424E-2</v>
      </c>
      <c r="J888" s="17">
        <v>1.7631611550074599E-2</v>
      </c>
      <c r="K888" s="17">
        <v>1.04434491951279E-2</v>
      </c>
      <c r="L888" s="17">
        <v>1.8486627923340802E-2</v>
      </c>
      <c r="M888" s="17">
        <v>1.4701158518372601E-2</v>
      </c>
      <c r="N888" s="17">
        <v>2.3146530936230598E-2</v>
      </c>
      <c r="O888" s="17">
        <v>1.16184656306383E-2</v>
      </c>
      <c r="P888" s="17"/>
      <c r="Q888" s="17">
        <v>2.7568600375900101E-2</v>
      </c>
      <c r="R888" s="17">
        <v>2.4187858023973802E-2</v>
      </c>
      <c r="S888" s="17">
        <v>1.22131392721624E-2</v>
      </c>
      <c r="T888" s="17">
        <v>1.8065327735795701E-2</v>
      </c>
      <c r="U888" s="17"/>
      <c r="V888" s="17">
        <v>2.2158981905994E-2</v>
      </c>
      <c r="W888" s="17">
        <v>1.14666334859803E-2</v>
      </c>
      <c r="X888" s="17">
        <v>1.23334334611579E-2</v>
      </c>
      <c r="Y888" s="17">
        <v>1.6779011043311799E-2</v>
      </c>
      <c r="Z888" s="17">
        <v>6.6617744558198303E-3</v>
      </c>
      <c r="AA888" s="17">
        <v>3.7994343845404302E-2</v>
      </c>
      <c r="AB888" s="17">
        <v>1.6295835596083399E-2</v>
      </c>
      <c r="AC888" s="17">
        <v>4.2281844859692899E-2</v>
      </c>
      <c r="AD888" s="17">
        <v>1.8861888271353901E-2</v>
      </c>
      <c r="AE888" s="17"/>
      <c r="AF888" s="17">
        <v>1.5027429858573299E-2</v>
      </c>
      <c r="AG888" s="17">
        <v>1.93523407621384E-2</v>
      </c>
      <c r="AH888" s="17">
        <v>1.9200488996029601E-2</v>
      </c>
      <c r="AI888" s="17">
        <v>1.8006936828495201E-2</v>
      </c>
      <c r="AJ888" s="17">
        <v>2.2020419970448301E-2</v>
      </c>
      <c r="AK888" s="17">
        <v>2.0159865214487399E-2</v>
      </c>
      <c r="AL888" s="17"/>
      <c r="AM888" s="17">
        <v>3.8442879088727698E-2</v>
      </c>
      <c r="AN888" s="17">
        <v>4.0032278013157403E-2</v>
      </c>
      <c r="AO888" s="17">
        <v>3.0470167123466101E-2</v>
      </c>
      <c r="AP888" s="17">
        <v>9.4756831008364802E-3</v>
      </c>
      <c r="AQ888" s="17">
        <v>1.27102693013198E-2</v>
      </c>
      <c r="AR888" s="17">
        <v>3.5469478237196901E-3</v>
      </c>
      <c r="AS888" s="17">
        <v>1.5236079540947699E-2</v>
      </c>
      <c r="AT888" s="17">
        <v>9.4817742294802995E-3</v>
      </c>
      <c r="AU888" s="17">
        <v>5.2803414801436896E-3</v>
      </c>
      <c r="AV888" s="17">
        <v>4.7749657533609101E-3</v>
      </c>
      <c r="AW888" s="17">
        <v>2.2252765052943001E-2</v>
      </c>
      <c r="AX888" s="17">
        <v>1.1785884013642899E-2</v>
      </c>
      <c r="AY888" s="17">
        <v>0</v>
      </c>
      <c r="AZ888" s="17">
        <v>1.9003275529880501E-2</v>
      </c>
      <c r="BA888" s="17">
        <v>5.9838474183985399E-2</v>
      </c>
      <c r="BB888" s="17">
        <v>2.1032191381903302E-3</v>
      </c>
      <c r="BC888" s="17"/>
      <c r="BD888" s="17">
        <v>1.3106048485752E-2</v>
      </c>
      <c r="BE888" s="17">
        <v>2.22460238965317E-2</v>
      </c>
      <c r="BF888" s="17">
        <v>1.9277026308482301E-2</v>
      </c>
      <c r="BG888" s="17"/>
      <c r="BH888" s="17">
        <v>1.8070281489872698E-2</v>
      </c>
      <c r="BI888" s="17">
        <v>1.21575993187517E-2</v>
      </c>
      <c r="BJ888" s="17">
        <v>5.8864446139588102E-3</v>
      </c>
      <c r="BK888" s="17"/>
      <c r="BL888" s="17">
        <v>3.49819550855811E-2</v>
      </c>
      <c r="BM888" s="17">
        <v>1.3039267492913199E-3</v>
      </c>
      <c r="BN888" s="17">
        <v>1.3967343606699E-2</v>
      </c>
      <c r="BO888" s="17"/>
      <c r="BP888" s="17">
        <v>2.045643116599E-2</v>
      </c>
      <c r="BQ888" s="17">
        <v>2.1046920648296701E-2</v>
      </c>
      <c r="BR888" s="17"/>
      <c r="BS888" s="17">
        <v>8.3057993799451005E-3</v>
      </c>
      <c r="BT888" s="17">
        <v>8.3484318369497906E-3</v>
      </c>
      <c r="BU888" s="17">
        <v>1.6978028156194799E-2</v>
      </c>
      <c r="BV888" s="17">
        <v>1.9826004103982602E-2</v>
      </c>
      <c r="BW888" s="17"/>
      <c r="BX888" s="17">
        <v>1.14233026133549E-2</v>
      </c>
      <c r="BY888" s="17">
        <v>2.6286132144230201E-2</v>
      </c>
      <c r="BZ888" s="17">
        <v>1.9433536807977402E-2</v>
      </c>
      <c r="CA888" s="17"/>
      <c r="CB888" s="17">
        <v>6.4657752074666697E-3</v>
      </c>
      <c r="CC888" s="17">
        <v>6.7697256726303298E-3</v>
      </c>
      <c r="CD888" s="17">
        <v>3.0239798530858501E-2</v>
      </c>
      <c r="CE888" s="17">
        <v>1.43630411810156E-2</v>
      </c>
      <c r="CF888" s="17">
        <v>1.8895510248200499E-2</v>
      </c>
      <c r="CG888" s="17">
        <v>3.8046485225206803E-2</v>
      </c>
      <c r="CH888" s="17"/>
      <c r="CI888" s="17">
        <v>2.60127181384582E-2</v>
      </c>
      <c r="CJ888" s="17">
        <v>1.79587431493449E-2</v>
      </c>
      <c r="CK888" s="17">
        <v>4.6839789947296602E-2</v>
      </c>
      <c r="CL888" s="17">
        <v>1.08649484521589E-2</v>
      </c>
    </row>
    <row r="889" spans="2:90" x14ac:dyDescent="0.35"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</row>
    <row r="890" spans="2:90" x14ac:dyDescent="0.35">
      <c r="B890" s="6" t="s">
        <v>468</v>
      </c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</row>
    <row r="891" spans="2:90" x14ac:dyDescent="0.35">
      <c r="B891" s="24" t="s">
        <v>130</v>
      </c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</row>
    <row r="892" spans="2:90" x14ac:dyDescent="0.35">
      <c r="B892" t="s">
        <v>458</v>
      </c>
      <c r="C892" s="17">
        <v>0.34996994228876299</v>
      </c>
      <c r="D892" s="17">
        <v>0.32283625780881497</v>
      </c>
      <c r="E892" s="17">
        <v>0.37516069901779903</v>
      </c>
      <c r="F892" s="17"/>
      <c r="G892" s="17">
        <v>0.363275692596912</v>
      </c>
      <c r="H892" s="17">
        <v>0.39528475971273802</v>
      </c>
      <c r="I892" s="17">
        <v>0.38001165339742599</v>
      </c>
      <c r="J892" s="17">
        <v>0.31896272907279299</v>
      </c>
      <c r="K892" s="17">
        <v>0.34043921073378097</v>
      </c>
      <c r="L892" s="17">
        <v>0.38958794190861201</v>
      </c>
      <c r="M892" s="17">
        <v>0.36042785048663301</v>
      </c>
      <c r="N892" s="17">
        <v>0.299084468114798</v>
      </c>
      <c r="O892" s="17">
        <v>0.31032794754258702</v>
      </c>
      <c r="P892" s="17"/>
      <c r="Q892" s="17">
        <v>0.35885546244642103</v>
      </c>
      <c r="R892" s="17">
        <v>0.40540894876850597</v>
      </c>
      <c r="S892" s="17">
        <v>0.37443533025988002</v>
      </c>
      <c r="T892" s="17">
        <v>0.345130616669444</v>
      </c>
      <c r="U892" s="17"/>
      <c r="V892" s="17">
        <v>0.37152178778610001</v>
      </c>
      <c r="W892" s="17">
        <v>0.36573154578181899</v>
      </c>
      <c r="X892" s="17">
        <v>0.37453510069012003</v>
      </c>
      <c r="Y892" s="17">
        <v>0.34971605502437902</v>
      </c>
      <c r="Z892" s="17">
        <v>0.34856635904560901</v>
      </c>
      <c r="AA892" s="17">
        <v>0.29024196677379799</v>
      </c>
      <c r="AB892" s="17">
        <v>0.30206029366317999</v>
      </c>
      <c r="AC892" s="17">
        <v>0.337493558394037</v>
      </c>
      <c r="AD892" s="17">
        <v>0.37666037316537199</v>
      </c>
      <c r="AE892" s="17"/>
      <c r="AF892" s="17">
        <v>0.35137455329855</v>
      </c>
      <c r="AG892" s="17">
        <v>0.37263120182676901</v>
      </c>
      <c r="AH892" s="17">
        <v>0.31351148056051797</v>
      </c>
      <c r="AI892" s="17">
        <v>0.35607443908898101</v>
      </c>
      <c r="AJ892" s="17">
        <v>0.30516644676572802</v>
      </c>
      <c r="AK892" s="17">
        <v>0.37377510928124602</v>
      </c>
      <c r="AL892" s="17"/>
      <c r="AM892" s="17">
        <v>0.338146501803814</v>
      </c>
      <c r="AN892" s="17">
        <v>0.30588150616202298</v>
      </c>
      <c r="AO892" s="17">
        <v>0.357353111491234</v>
      </c>
      <c r="AP892" s="17">
        <v>0.29636976422733702</v>
      </c>
      <c r="AQ892" s="17">
        <v>0.33270562123743003</v>
      </c>
      <c r="AR892" s="17">
        <v>0.27740682552847401</v>
      </c>
      <c r="AS892" s="17">
        <v>0.34766153925072502</v>
      </c>
      <c r="AT892" s="17">
        <v>0.34469925291743098</v>
      </c>
      <c r="AU892" s="17">
        <v>0.351487938459695</v>
      </c>
      <c r="AV892" s="17">
        <v>0.36847284935380797</v>
      </c>
      <c r="AW892" s="17">
        <v>0.35995492396193501</v>
      </c>
      <c r="AX892" s="17">
        <v>0.33887357473783403</v>
      </c>
      <c r="AY892" s="17">
        <v>0.28650687207235997</v>
      </c>
      <c r="AZ892" s="17">
        <v>0.39896374266537299</v>
      </c>
      <c r="BA892" s="17">
        <v>0.47176986858813802</v>
      </c>
      <c r="BB892" s="17">
        <v>0.47497422323987998</v>
      </c>
      <c r="BC892" s="17"/>
      <c r="BD892" s="17">
        <v>0.34536945291770499</v>
      </c>
      <c r="BE892" s="17">
        <v>0.35204985771566399</v>
      </c>
      <c r="BF892" s="17">
        <v>0.35541597235012201</v>
      </c>
      <c r="BG892" s="17"/>
      <c r="BH892" s="17">
        <v>0.36532001062611102</v>
      </c>
      <c r="BI892" s="17">
        <v>0.37247466452549299</v>
      </c>
      <c r="BJ892" s="17">
        <v>0.31178845276478501</v>
      </c>
      <c r="BK892" s="17"/>
      <c r="BL892" s="17">
        <v>0.25706214792293802</v>
      </c>
      <c r="BM892" s="17">
        <v>0.36329765126842001</v>
      </c>
      <c r="BN892" s="17">
        <v>0.34122428113009801</v>
      </c>
      <c r="BO892" s="17"/>
      <c r="BP892" s="17">
        <v>0.36098464651253498</v>
      </c>
      <c r="BQ892" s="17">
        <v>0.34308474361575703</v>
      </c>
      <c r="BR892" s="17"/>
      <c r="BS892" s="17">
        <v>0.51320835786572805</v>
      </c>
      <c r="BT892" s="17">
        <v>0.380241781987885</v>
      </c>
      <c r="BU892" s="17">
        <v>0.28710320064564698</v>
      </c>
      <c r="BV892" s="17">
        <v>0.33688504654270801</v>
      </c>
      <c r="BW892" s="17"/>
      <c r="BX892" s="17">
        <v>0.35643708917622502</v>
      </c>
      <c r="BY892" s="17">
        <v>0.48569855423096803</v>
      </c>
      <c r="BZ892" s="17">
        <v>0.34098868429534901</v>
      </c>
      <c r="CA892" s="17"/>
      <c r="CB892" s="17">
        <v>0.44817559050165701</v>
      </c>
      <c r="CC892" s="17">
        <v>0.48912459997253899</v>
      </c>
      <c r="CD892" s="17">
        <v>0.236413469088634</v>
      </c>
      <c r="CE892" s="17">
        <v>0.33075399526756499</v>
      </c>
      <c r="CF892" s="17">
        <v>0.51064904326164995</v>
      </c>
      <c r="CG892" s="17">
        <v>0.121790384458152</v>
      </c>
      <c r="CH892" s="17"/>
      <c r="CI892" s="17">
        <v>0.27758483703380699</v>
      </c>
      <c r="CJ892" s="17">
        <v>0.50536180770054295</v>
      </c>
      <c r="CK892" s="17">
        <v>7.7976844955376698E-2</v>
      </c>
      <c r="CL892" s="17">
        <v>0.346958054046</v>
      </c>
    </row>
    <row r="893" spans="2:90" x14ac:dyDescent="0.35">
      <c r="B893" t="s">
        <v>180</v>
      </c>
      <c r="C893" s="17">
        <v>0.20475315867211699</v>
      </c>
      <c r="D893" s="17">
        <v>0.178387956534447</v>
      </c>
      <c r="E893" s="17">
        <v>0.23083998141327999</v>
      </c>
      <c r="F893" s="17"/>
      <c r="G893" s="17">
        <v>0.19546231736415701</v>
      </c>
      <c r="H893" s="17">
        <v>0.223636110066983</v>
      </c>
      <c r="I893" s="17">
        <v>0.19170944302227699</v>
      </c>
      <c r="J893" s="17">
        <v>0.19753084006958899</v>
      </c>
      <c r="K893" s="17">
        <v>0.22960447414598101</v>
      </c>
      <c r="L893" s="17">
        <v>0.204313168490557</v>
      </c>
      <c r="M893" s="17">
        <v>0.212814047895238</v>
      </c>
      <c r="N893" s="17">
        <v>0.217351484463598</v>
      </c>
      <c r="O893" s="17">
        <v>0.17217977029027201</v>
      </c>
      <c r="P893" s="17"/>
      <c r="Q893" s="17">
        <v>0.184279900901688</v>
      </c>
      <c r="R893" s="17">
        <v>0.194384670800794</v>
      </c>
      <c r="S893" s="17">
        <v>0.20525344824139999</v>
      </c>
      <c r="T893" s="17">
        <v>0.20910130988771899</v>
      </c>
      <c r="U893" s="17"/>
      <c r="V893" s="17">
        <v>0.201216527042998</v>
      </c>
      <c r="W893" s="17">
        <v>0.21671222243473801</v>
      </c>
      <c r="X893" s="17">
        <v>0.192810616821981</v>
      </c>
      <c r="Y893" s="17">
        <v>0.18701313351231</v>
      </c>
      <c r="Z893" s="17">
        <v>0.193639165849566</v>
      </c>
      <c r="AA893" s="17">
        <v>0.222522028526393</v>
      </c>
      <c r="AB893" s="17">
        <v>0.22665846185885299</v>
      </c>
      <c r="AC893" s="17">
        <v>0.181163284314655</v>
      </c>
      <c r="AD893" s="17">
        <v>0.201637114621742</v>
      </c>
      <c r="AE893" s="17"/>
      <c r="AF893" s="17">
        <v>0.191390093386792</v>
      </c>
      <c r="AG893" s="17">
        <v>0.19165310722339199</v>
      </c>
      <c r="AH893" s="17">
        <v>0.24630019820965601</v>
      </c>
      <c r="AI893" s="17">
        <v>0.20362895681930199</v>
      </c>
      <c r="AJ893" s="17">
        <v>0.223526125291369</v>
      </c>
      <c r="AK893" s="17">
        <v>0.198361380622985</v>
      </c>
      <c r="AL893" s="17"/>
      <c r="AM893" s="17">
        <v>0.12678695181851801</v>
      </c>
      <c r="AN893" s="17">
        <v>0.108351656862473</v>
      </c>
      <c r="AO893" s="17">
        <v>0.18229294289397199</v>
      </c>
      <c r="AP893" s="17">
        <v>0.21458814011827201</v>
      </c>
      <c r="AQ893" s="17">
        <v>0.201076305128258</v>
      </c>
      <c r="AR893" s="17">
        <v>0.24143184724244299</v>
      </c>
      <c r="AS893" s="17">
        <v>0.20481334633571899</v>
      </c>
      <c r="AT893" s="17">
        <v>0.19961977971514699</v>
      </c>
      <c r="AU893" s="17">
        <v>0.23215572663803399</v>
      </c>
      <c r="AV893" s="17">
        <v>0.239366524125528</v>
      </c>
      <c r="AW893" s="17">
        <v>0.16510428638753999</v>
      </c>
      <c r="AX893" s="17">
        <v>0.215386590556845</v>
      </c>
      <c r="AY893" s="17">
        <v>0.285121186381809</v>
      </c>
      <c r="AZ893" s="17">
        <v>0.25520506931978199</v>
      </c>
      <c r="BA893" s="17">
        <v>0.15403756149598199</v>
      </c>
      <c r="BB893" s="17">
        <v>0.20175820783502399</v>
      </c>
      <c r="BC893" s="17"/>
      <c r="BD893" s="17">
        <v>0.216346238607311</v>
      </c>
      <c r="BE893" s="17">
        <v>0.20623621951728399</v>
      </c>
      <c r="BF893" s="17">
        <v>0.19337669344810299</v>
      </c>
      <c r="BG893" s="17"/>
      <c r="BH893" s="17">
        <v>0.20795375599566601</v>
      </c>
      <c r="BI893" s="17">
        <v>0.18988455550279601</v>
      </c>
      <c r="BJ893" s="17">
        <v>0.218502962670866</v>
      </c>
      <c r="BK893" s="17"/>
      <c r="BL893" s="17">
        <v>0.24301964442172799</v>
      </c>
      <c r="BM893" s="17">
        <v>0.21728629507330899</v>
      </c>
      <c r="BN893" s="17">
        <v>0.234930458816662</v>
      </c>
      <c r="BO893" s="17"/>
      <c r="BP893" s="17">
        <v>0.21595224522673701</v>
      </c>
      <c r="BQ893" s="17">
        <v>0.19625766125341801</v>
      </c>
      <c r="BR893" s="17"/>
      <c r="BS893" s="17">
        <v>0.19899946484446299</v>
      </c>
      <c r="BT893" s="17">
        <v>0.215519171464226</v>
      </c>
      <c r="BU893" s="17">
        <v>0.228889538190402</v>
      </c>
      <c r="BV893" s="17">
        <v>0.194961622976212</v>
      </c>
      <c r="BW893" s="17"/>
      <c r="BX893" s="17">
        <v>0.24774234340877599</v>
      </c>
      <c r="BY893" s="17">
        <v>0.188730778546706</v>
      </c>
      <c r="BZ893" s="17">
        <v>0.201478865693763</v>
      </c>
      <c r="CA893" s="17"/>
      <c r="CB893" s="17">
        <v>0.26574835285925902</v>
      </c>
      <c r="CC893" s="17">
        <v>0.20209201487629</v>
      </c>
      <c r="CD893" s="17">
        <v>0.19202748798340299</v>
      </c>
      <c r="CE893" s="17">
        <v>0.24920066360901699</v>
      </c>
      <c r="CF893" s="17">
        <v>0.168821265149078</v>
      </c>
      <c r="CG893" s="17">
        <v>0.13322449670122699</v>
      </c>
      <c r="CH893" s="17"/>
      <c r="CI893" s="17">
        <v>0.19843641427165001</v>
      </c>
      <c r="CJ893" s="17">
        <v>0.21946383543224701</v>
      </c>
      <c r="CK893" s="17">
        <v>0.1013215013751</v>
      </c>
      <c r="CL893" s="17">
        <v>0.225024477836093</v>
      </c>
    </row>
    <row r="894" spans="2:90" x14ac:dyDescent="0.35">
      <c r="B894" t="s">
        <v>179</v>
      </c>
      <c r="C894" s="17">
        <v>0.18810151343045201</v>
      </c>
      <c r="D894" s="17">
        <v>0.20069792183131799</v>
      </c>
      <c r="E894" s="17">
        <v>0.17614614732931799</v>
      </c>
      <c r="F894" s="17"/>
      <c r="G894" s="17">
        <v>0.20034852230538999</v>
      </c>
      <c r="H894" s="17">
        <v>0.17970496458677501</v>
      </c>
      <c r="I894" s="17">
        <v>0.172857714599877</v>
      </c>
      <c r="J894" s="17">
        <v>0.15838833523040699</v>
      </c>
      <c r="K894" s="17">
        <v>0.18873791653684199</v>
      </c>
      <c r="L894" s="17">
        <v>0.16147112672860001</v>
      </c>
      <c r="M894" s="17">
        <v>0.18730294539735001</v>
      </c>
      <c r="N894" s="17">
        <v>0.22563041779974</v>
      </c>
      <c r="O894" s="17">
        <v>0.212976141454428</v>
      </c>
      <c r="P894" s="17"/>
      <c r="Q894" s="17">
        <v>0.17227083693780801</v>
      </c>
      <c r="R894" s="17">
        <v>0.15421132036032001</v>
      </c>
      <c r="S894" s="17">
        <v>0.18297135515975599</v>
      </c>
      <c r="T894" s="17">
        <v>0.19230588606771301</v>
      </c>
      <c r="U894" s="17"/>
      <c r="V894" s="17">
        <v>0.169287717841651</v>
      </c>
      <c r="W894" s="17">
        <v>0.22515242600013999</v>
      </c>
      <c r="X894" s="17">
        <v>0.17486389670043601</v>
      </c>
      <c r="Y894" s="17">
        <v>0.19040112381888999</v>
      </c>
      <c r="Z894" s="17">
        <v>0.192709992790669</v>
      </c>
      <c r="AA894" s="17">
        <v>0.19250475928388</v>
      </c>
      <c r="AB894" s="17">
        <v>0.20234077175399101</v>
      </c>
      <c r="AC894" s="17">
        <v>0.15083798380417701</v>
      </c>
      <c r="AD894" s="17">
        <v>0.17042344654818001</v>
      </c>
      <c r="AE894" s="17"/>
      <c r="AF894" s="17">
        <v>0.170449647307753</v>
      </c>
      <c r="AG894" s="17">
        <v>0.16304679695612401</v>
      </c>
      <c r="AH894" s="17">
        <v>0.218450363598821</v>
      </c>
      <c r="AI894" s="17">
        <v>0.14571966398146299</v>
      </c>
      <c r="AJ894" s="17">
        <v>0.222812073595375</v>
      </c>
      <c r="AK894" s="17">
        <v>0.19079309472407599</v>
      </c>
      <c r="AL894" s="17"/>
      <c r="AM894" s="17">
        <v>0.129710255086259</v>
      </c>
      <c r="AN894" s="17">
        <v>0.21077144456744901</v>
      </c>
      <c r="AO894" s="17">
        <v>0.19872972203490999</v>
      </c>
      <c r="AP894" s="17">
        <v>0.164516290445129</v>
      </c>
      <c r="AQ894" s="17">
        <v>0.17692075846747601</v>
      </c>
      <c r="AR894" s="17">
        <v>0.20643834024768301</v>
      </c>
      <c r="AS894" s="17">
        <v>0.15177435871117201</v>
      </c>
      <c r="AT894" s="17">
        <v>0.25852537099438599</v>
      </c>
      <c r="AU894" s="17">
        <v>0.20710495354216901</v>
      </c>
      <c r="AV894" s="17">
        <v>0.19302114774199</v>
      </c>
      <c r="AW894" s="17">
        <v>0.20498592922584299</v>
      </c>
      <c r="AX894" s="17">
        <v>0.21816060046691799</v>
      </c>
      <c r="AY894" s="17">
        <v>0.195433111656268</v>
      </c>
      <c r="AZ894" s="17">
        <v>0.13763419006227001</v>
      </c>
      <c r="BA894" s="17">
        <v>0.16900549197468401</v>
      </c>
      <c r="BB894" s="17">
        <v>0.19371118992288</v>
      </c>
      <c r="BC894" s="17"/>
      <c r="BD894" s="17">
        <v>0.20046892884308901</v>
      </c>
      <c r="BE894" s="17">
        <v>0.190468174075071</v>
      </c>
      <c r="BF894" s="17">
        <v>0.18116133829748499</v>
      </c>
      <c r="BG894" s="17"/>
      <c r="BH894" s="17">
        <v>0.18733038788281001</v>
      </c>
      <c r="BI894" s="17">
        <v>0.19896953186902999</v>
      </c>
      <c r="BJ894" s="17">
        <v>0.221730899870489</v>
      </c>
      <c r="BK894" s="17"/>
      <c r="BL894" s="17">
        <v>0.20850016602824301</v>
      </c>
      <c r="BM894" s="17">
        <v>0.193807997746343</v>
      </c>
      <c r="BN894" s="17">
        <v>0.18956765698793099</v>
      </c>
      <c r="BO894" s="17"/>
      <c r="BP894" s="17">
        <v>0.176249786530184</v>
      </c>
      <c r="BQ894" s="17">
        <v>0.187046510486299</v>
      </c>
      <c r="BR894" s="17"/>
      <c r="BS894" s="17">
        <v>0.13928714856639299</v>
      </c>
      <c r="BT894" s="17">
        <v>0.19637015023645699</v>
      </c>
      <c r="BU894" s="17">
        <v>0.19371822268623701</v>
      </c>
      <c r="BV894" s="17">
        <v>0.20136778590106599</v>
      </c>
      <c r="BW894" s="17"/>
      <c r="BX894" s="17">
        <v>0.19146143512296199</v>
      </c>
      <c r="BY894" s="17">
        <v>0.136418711599394</v>
      </c>
      <c r="BZ894" s="17">
        <v>0.19094457612780899</v>
      </c>
      <c r="CA894" s="17"/>
      <c r="CB894" s="17">
        <v>0.15336033662155699</v>
      </c>
      <c r="CC894" s="17">
        <v>0.17224522560967301</v>
      </c>
      <c r="CD894" s="17">
        <v>0.21522709096394799</v>
      </c>
      <c r="CE894" s="17">
        <v>0.21598468406532501</v>
      </c>
      <c r="CF894" s="17">
        <v>0.152875384325007</v>
      </c>
      <c r="CG894" s="17">
        <v>0.207414298231619</v>
      </c>
      <c r="CH894" s="17"/>
      <c r="CI894" s="17">
        <v>0.16630388692008</v>
      </c>
      <c r="CJ894" s="17">
        <v>0.14028787003760701</v>
      </c>
      <c r="CK894" s="17">
        <v>0.19163943777691</v>
      </c>
      <c r="CL894" s="17">
        <v>0.220249815590769</v>
      </c>
    </row>
    <row r="895" spans="2:90" x14ac:dyDescent="0.35">
      <c r="B895" t="s">
        <v>459</v>
      </c>
      <c r="C895" s="17">
        <v>0.158177230018899</v>
      </c>
      <c r="D895" s="17">
        <v>0.17682616049854299</v>
      </c>
      <c r="E895" s="17">
        <v>0.14070968998553399</v>
      </c>
      <c r="F895" s="17"/>
      <c r="G895" s="17">
        <v>0.15302324789128199</v>
      </c>
      <c r="H895" s="17">
        <v>0.13977042675170201</v>
      </c>
      <c r="I895" s="17">
        <v>0.13203996057314399</v>
      </c>
      <c r="J895" s="17">
        <v>0.190302506834235</v>
      </c>
      <c r="K895" s="17">
        <v>0.1630829691698</v>
      </c>
      <c r="L895" s="17">
        <v>0.14298142874106301</v>
      </c>
      <c r="M895" s="17">
        <v>0.15575877716838199</v>
      </c>
      <c r="N895" s="17">
        <v>0.154771474006413</v>
      </c>
      <c r="O895" s="17">
        <v>0.18876287341279999</v>
      </c>
      <c r="P895" s="17"/>
      <c r="Q895" s="17">
        <v>0.18318562269852201</v>
      </c>
      <c r="R895" s="17">
        <v>0.13666416296196099</v>
      </c>
      <c r="S895" s="17">
        <v>0.129050494165935</v>
      </c>
      <c r="T895" s="17">
        <v>0.153694998095007</v>
      </c>
      <c r="U895" s="17"/>
      <c r="V895" s="17">
        <v>0.16885875689640101</v>
      </c>
      <c r="W895" s="17">
        <v>0.11248933091801</v>
      </c>
      <c r="X895" s="17">
        <v>0.16824691535834399</v>
      </c>
      <c r="Y895" s="17">
        <v>0.179636653635805</v>
      </c>
      <c r="Z895" s="17">
        <v>0.14039725362403399</v>
      </c>
      <c r="AA895" s="17">
        <v>0.167635516954208</v>
      </c>
      <c r="AB895" s="17">
        <v>0.172906192403217</v>
      </c>
      <c r="AC895" s="17">
        <v>0.20351660723300199</v>
      </c>
      <c r="AD895" s="17">
        <v>0.15326694479942399</v>
      </c>
      <c r="AE895" s="17"/>
      <c r="AF895" s="17">
        <v>0.18159176441418901</v>
      </c>
      <c r="AG895" s="17">
        <v>0.15656445835931199</v>
      </c>
      <c r="AH895" s="17">
        <v>0.13240971713907301</v>
      </c>
      <c r="AI895" s="17">
        <v>0.222766110446452</v>
      </c>
      <c r="AJ895" s="17">
        <v>0.15909649131821699</v>
      </c>
      <c r="AK895" s="17">
        <v>0.13932364834387201</v>
      </c>
      <c r="AL895" s="17"/>
      <c r="AM895" s="17">
        <v>0.27902839537377999</v>
      </c>
      <c r="AN895" s="17">
        <v>0.24509574972499201</v>
      </c>
      <c r="AO895" s="17">
        <v>0.15291131496685101</v>
      </c>
      <c r="AP895" s="17">
        <v>0.21309831173538399</v>
      </c>
      <c r="AQ895" s="17">
        <v>0.15053264377716599</v>
      </c>
      <c r="AR895" s="17">
        <v>0.143430546909592</v>
      </c>
      <c r="AS895" s="17">
        <v>0.18010404087037599</v>
      </c>
      <c r="AT895" s="17">
        <v>0.111966554358224</v>
      </c>
      <c r="AU895" s="17">
        <v>0.13946261972586599</v>
      </c>
      <c r="AV895" s="17">
        <v>0.12277638068618101</v>
      </c>
      <c r="AW895" s="17">
        <v>0.16412329102547399</v>
      </c>
      <c r="AX895" s="17">
        <v>0.149669788188941</v>
      </c>
      <c r="AY895" s="17">
        <v>0.11604636688466199</v>
      </c>
      <c r="AZ895" s="17">
        <v>0.161088800721778</v>
      </c>
      <c r="BA895" s="17">
        <v>0.124594889563543</v>
      </c>
      <c r="BB895" s="17">
        <v>7.2503532526417905E-2</v>
      </c>
      <c r="BC895" s="17"/>
      <c r="BD895" s="17">
        <v>0.14428914817688199</v>
      </c>
      <c r="BE895" s="17">
        <v>0.153798800446868</v>
      </c>
      <c r="BF895" s="17">
        <v>0.16955687916085899</v>
      </c>
      <c r="BG895" s="17"/>
      <c r="BH895" s="17">
        <v>0.14655380771452101</v>
      </c>
      <c r="BI895" s="17">
        <v>0.12921255262879999</v>
      </c>
      <c r="BJ895" s="17">
        <v>0.16186516720305</v>
      </c>
      <c r="BK895" s="17"/>
      <c r="BL895" s="17">
        <v>0.119570466058709</v>
      </c>
      <c r="BM895" s="17">
        <v>0.13627460333644001</v>
      </c>
      <c r="BN895" s="17">
        <v>0.14826970382645899</v>
      </c>
      <c r="BO895" s="17"/>
      <c r="BP895" s="17">
        <v>0.16398431195937099</v>
      </c>
      <c r="BQ895" s="17">
        <v>0.16078162544459501</v>
      </c>
      <c r="BR895" s="17"/>
      <c r="BS895" s="17">
        <v>8.3379992719876506E-2</v>
      </c>
      <c r="BT895" s="17">
        <v>0.12939188084401301</v>
      </c>
      <c r="BU895" s="17">
        <v>0.184822064557885</v>
      </c>
      <c r="BV895" s="17">
        <v>0.16359869075980801</v>
      </c>
      <c r="BW895" s="17"/>
      <c r="BX895" s="17">
        <v>0.10718956001407801</v>
      </c>
      <c r="BY895" s="17">
        <v>8.5703497683542504E-2</v>
      </c>
      <c r="BZ895" s="17">
        <v>0.167682035845096</v>
      </c>
      <c r="CA895" s="17"/>
      <c r="CB895" s="17">
        <v>9.4695330849158599E-2</v>
      </c>
      <c r="CC895" s="17">
        <v>9.8473540423668404E-2</v>
      </c>
      <c r="CD895" s="17">
        <v>0.23610145324447299</v>
      </c>
      <c r="CE895" s="17">
        <v>0.118372140566033</v>
      </c>
      <c r="CF895" s="17">
        <v>8.8786390973068605E-2</v>
      </c>
      <c r="CG895" s="17">
        <v>0.292699106006092</v>
      </c>
      <c r="CH895" s="17"/>
      <c r="CI895" s="17">
        <v>0.18352704706418699</v>
      </c>
      <c r="CJ895" s="17">
        <v>8.9897937109882295E-2</v>
      </c>
      <c r="CK895" s="17">
        <v>0.39946382617840298</v>
      </c>
      <c r="CL895" s="17">
        <v>0.12853704903000401</v>
      </c>
    </row>
    <row r="896" spans="2:90" x14ac:dyDescent="0.35">
      <c r="B896" t="s">
        <v>177</v>
      </c>
      <c r="C896" s="17">
        <v>4.1441641829372398E-2</v>
      </c>
      <c r="D896" s="17">
        <v>4.8573008155824701E-2</v>
      </c>
      <c r="E896" s="17">
        <v>3.4409635510130002E-2</v>
      </c>
      <c r="F896" s="17"/>
      <c r="G896" s="17">
        <v>3.0176755852014001E-2</v>
      </c>
      <c r="H896" s="17">
        <v>1.5956336240160799E-2</v>
      </c>
      <c r="I896" s="17">
        <v>4.5278547480959802E-2</v>
      </c>
      <c r="J896" s="17">
        <v>5.9178207080402903E-2</v>
      </c>
      <c r="K896" s="17">
        <v>3.2699643091989999E-2</v>
      </c>
      <c r="L896" s="17">
        <v>2.9670079507424299E-2</v>
      </c>
      <c r="M896" s="17">
        <v>4.9414227168723797E-2</v>
      </c>
      <c r="N896" s="17">
        <v>5.4553067613812102E-2</v>
      </c>
      <c r="O896" s="17">
        <v>5.3464468530984501E-2</v>
      </c>
      <c r="P896" s="17"/>
      <c r="Q896" s="17">
        <v>4.9376726223499597E-2</v>
      </c>
      <c r="R896" s="17">
        <v>4.5010050528882101E-2</v>
      </c>
      <c r="S896" s="17">
        <v>6.3052410393047098E-2</v>
      </c>
      <c r="T896" s="17">
        <v>4.0954873767892898E-2</v>
      </c>
      <c r="U896" s="17"/>
      <c r="V896" s="17">
        <v>4.4124227580112897E-2</v>
      </c>
      <c r="W896" s="17">
        <v>2.3927124167754599E-2</v>
      </c>
      <c r="X896" s="17">
        <v>3.6994313371066699E-2</v>
      </c>
      <c r="Y896" s="17">
        <v>2.5927611866808E-2</v>
      </c>
      <c r="Z896" s="17">
        <v>6.5816850298159396E-2</v>
      </c>
      <c r="AA896" s="17">
        <v>5.2104117444914999E-2</v>
      </c>
      <c r="AB896" s="17">
        <v>4.1724460595861802E-2</v>
      </c>
      <c r="AC896" s="17">
        <v>5.6534870463273601E-2</v>
      </c>
      <c r="AD896" s="17">
        <v>4.3766543547499398E-2</v>
      </c>
      <c r="AE896" s="17"/>
      <c r="AF896" s="17">
        <v>3.4168657433583501E-2</v>
      </c>
      <c r="AG896" s="17">
        <v>6.9361736565806506E-2</v>
      </c>
      <c r="AH896" s="17">
        <v>3.5169287460759403E-2</v>
      </c>
      <c r="AI896" s="17">
        <v>3.3230973650009099E-2</v>
      </c>
      <c r="AJ896" s="17">
        <v>3.3746923726058399E-2</v>
      </c>
      <c r="AK896" s="17">
        <v>3.8588530404893101E-2</v>
      </c>
      <c r="AL896" s="17"/>
      <c r="AM896" s="17">
        <v>3.6066382134375297E-2</v>
      </c>
      <c r="AN896" s="17">
        <v>4.0410945302624297E-2</v>
      </c>
      <c r="AO896" s="17">
        <v>3.3812273498496401E-2</v>
      </c>
      <c r="AP896" s="17">
        <v>6.1637746253916E-2</v>
      </c>
      <c r="AQ896" s="17">
        <v>7.15086088260624E-2</v>
      </c>
      <c r="AR896" s="17">
        <v>7.5230788594479403E-2</v>
      </c>
      <c r="AS896" s="17">
        <v>4.0364504312556199E-2</v>
      </c>
      <c r="AT896" s="17">
        <v>1.32542283459377E-2</v>
      </c>
      <c r="AU896" s="17">
        <v>4.28467372903805E-2</v>
      </c>
      <c r="AV896" s="17">
        <v>4.5644505156217798E-2</v>
      </c>
      <c r="AW896" s="17">
        <v>4.7494789533794698E-2</v>
      </c>
      <c r="AX896" s="17">
        <v>4.8368861244425403E-2</v>
      </c>
      <c r="AY896" s="17">
        <v>3.9175482302461297E-2</v>
      </c>
      <c r="AZ896" s="17">
        <v>2.8104921700916399E-2</v>
      </c>
      <c r="BA896" s="17">
        <v>1.27141521266118E-2</v>
      </c>
      <c r="BB896" s="17">
        <v>3.3221366931408002E-2</v>
      </c>
      <c r="BC896" s="17"/>
      <c r="BD896" s="17">
        <v>4.2082101959661999E-2</v>
      </c>
      <c r="BE896" s="17">
        <v>3.3389565167614502E-2</v>
      </c>
      <c r="BF896" s="17">
        <v>4.4857542427829702E-2</v>
      </c>
      <c r="BG896" s="17"/>
      <c r="BH896" s="17">
        <v>3.7141964350071902E-2</v>
      </c>
      <c r="BI896" s="17">
        <v>6.1227292852660403E-2</v>
      </c>
      <c r="BJ896" s="17">
        <v>4.04722057531283E-2</v>
      </c>
      <c r="BK896" s="17"/>
      <c r="BL896" s="17">
        <v>8.8661557374046004E-2</v>
      </c>
      <c r="BM896" s="17">
        <v>5.1436363842580497E-2</v>
      </c>
      <c r="BN896" s="17">
        <v>4.6111345304182101E-2</v>
      </c>
      <c r="BO896" s="17"/>
      <c r="BP896" s="17">
        <v>2.9332635329947902E-2</v>
      </c>
      <c r="BQ896" s="17">
        <v>5.0137092445823199E-2</v>
      </c>
      <c r="BR896" s="17"/>
      <c r="BS896" s="17">
        <v>3.6681025337790503E-2</v>
      </c>
      <c r="BT896" s="17">
        <v>3.4267785812192302E-2</v>
      </c>
      <c r="BU896" s="17">
        <v>4.5583406644012003E-2</v>
      </c>
      <c r="BV896" s="17">
        <v>4.4781353524597903E-2</v>
      </c>
      <c r="BW896" s="17"/>
      <c r="BX896" s="17">
        <v>4.0889829373721098E-2</v>
      </c>
      <c r="BY896" s="17">
        <v>2.6307394283907E-2</v>
      </c>
      <c r="BZ896" s="17">
        <v>4.2426313509411402E-2</v>
      </c>
      <c r="CA896" s="17"/>
      <c r="CB896" s="17">
        <v>1.8491451825101601E-2</v>
      </c>
      <c r="CC896" s="17">
        <v>1.4813185458290599E-2</v>
      </c>
      <c r="CD896" s="17">
        <v>4.6403634503450898E-2</v>
      </c>
      <c r="CE896" s="17">
        <v>3.5970292054759802E-2</v>
      </c>
      <c r="CF896" s="17">
        <v>3.1672147714127602E-2</v>
      </c>
      <c r="CG896" s="17">
        <v>0.107476703432274</v>
      </c>
      <c r="CH896" s="17"/>
      <c r="CI896" s="17">
        <v>5.6897606546347901E-2</v>
      </c>
      <c r="CJ896" s="17">
        <v>1.7271295448779901E-2</v>
      </c>
      <c r="CK896" s="17">
        <v>9.1746361009879096E-2</v>
      </c>
      <c r="CL896" s="17">
        <v>3.8839822574491097E-2</v>
      </c>
    </row>
    <row r="897" spans="2:90" x14ac:dyDescent="0.35">
      <c r="B897" t="s">
        <v>176</v>
      </c>
      <c r="C897" s="17">
        <v>2.6144943643440399E-2</v>
      </c>
      <c r="D897" s="17">
        <v>3.7378605178303902E-2</v>
      </c>
      <c r="E897" s="17">
        <v>1.54041515954382E-2</v>
      </c>
      <c r="F897" s="17"/>
      <c r="G897" s="17">
        <v>1.00612329908892E-2</v>
      </c>
      <c r="H897" s="17">
        <v>1.3537735856537199E-2</v>
      </c>
      <c r="I897" s="17">
        <v>3.7414057218851798E-2</v>
      </c>
      <c r="J897" s="17">
        <v>3.91221585398943E-2</v>
      </c>
      <c r="K897" s="17">
        <v>2.62201674893595E-2</v>
      </c>
      <c r="L897" s="17">
        <v>2.2862807079875699E-2</v>
      </c>
      <c r="M897" s="17">
        <v>1.49458875552604E-2</v>
      </c>
      <c r="N897" s="17">
        <v>3.0793648257780099E-2</v>
      </c>
      <c r="O897" s="17">
        <v>3.9499842057585798E-2</v>
      </c>
      <c r="P897" s="17"/>
      <c r="Q897" s="17">
        <v>9.6601649943899408E-3</v>
      </c>
      <c r="R897" s="17">
        <v>2.3996843038876101E-2</v>
      </c>
      <c r="S897" s="17">
        <v>1.7772827069234502E-2</v>
      </c>
      <c r="T897" s="17">
        <v>2.9412021261785201E-2</v>
      </c>
      <c r="U897" s="17"/>
      <c r="V897" s="17">
        <v>1.2295254276144399E-2</v>
      </c>
      <c r="W897" s="17">
        <v>3.0189154471310899E-2</v>
      </c>
      <c r="X897" s="17">
        <v>2.9659867939998499E-2</v>
      </c>
      <c r="Y897" s="17">
        <v>3.4511500713444401E-2</v>
      </c>
      <c r="Z897" s="17">
        <v>3.2553118224291099E-2</v>
      </c>
      <c r="AA897" s="17">
        <v>2.4659504176767301E-2</v>
      </c>
      <c r="AB897" s="17">
        <v>2.94921701513517E-2</v>
      </c>
      <c r="AC897" s="17">
        <v>2.03556778292249E-2</v>
      </c>
      <c r="AD897" s="17">
        <v>2.5577896840839699E-2</v>
      </c>
      <c r="AE897" s="17"/>
      <c r="AF897" s="17">
        <v>3.5106252485977797E-2</v>
      </c>
      <c r="AG897" s="17">
        <v>1.9618195439871401E-2</v>
      </c>
      <c r="AH897" s="17">
        <v>2.0422001910955501E-2</v>
      </c>
      <c r="AI897" s="17">
        <v>1.1017110581638999E-2</v>
      </c>
      <c r="AJ897" s="17">
        <v>1.7395156671848301E-2</v>
      </c>
      <c r="AK897" s="17">
        <v>3.2726470596659098E-2</v>
      </c>
      <c r="AL897" s="17"/>
      <c r="AM897" s="17">
        <v>3.05180637938277E-2</v>
      </c>
      <c r="AN897" s="17">
        <v>2.9355234870974699E-2</v>
      </c>
      <c r="AO897" s="17">
        <v>2.9118347460380799E-2</v>
      </c>
      <c r="AP897" s="17">
        <v>2.8733608752473001E-2</v>
      </c>
      <c r="AQ897" s="17">
        <v>3.4060541629508299E-2</v>
      </c>
      <c r="AR897" s="17">
        <v>2.9931537772094501E-2</v>
      </c>
      <c r="AS897" s="17">
        <v>3.1168142070853899E-2</v>
      </c>
      <c r="AT897" s="17">
        <v>3.52130873899048E-2</v>
      </c>
      <c r="AU897" s="17">
        <v>1.7772935174588299E-2</v>
      </c>
      <c r="AV897" s="17">
        <v>2.18257732584624E-2</v>
      </c>
      <c r="AW897" s="17">
        <v>3.8006069742636102E-2</v>
      </c>
      <c r="AX897" s="17">
        <v>2.5103123476039099E-2</v>
      </c>
      <c r="AY897" s="17">
        <v>4.6753469651025198E-2</v>
      </c>
      <c r="AZ897" s="17">
        <v>0</v>
      </c>
      <c r="BA897" s="17">
        <v>2.3907196238513902E-2</v>
      </c>
      <c r="BB897" s="17">
        <v>1.62085072520123E-2</v>
      </c>
      <c r="BC897" s="17"/>
      <c r="BD897" s="17">
        <v>2.6741469826693801E-2</v>
      </c>
      <c r="BE897" s="17">
        <v>2.6018244167207698E-2</v>
      </c>
      <c r="BF897" s="17">
        <v>2.5751913638526198E-2</v>
      </c>
      <c r="BG897" s="17"/>
      <c r="BH897" s="17">
        <v>2.75326630099972E-2</v>
      </c>
      <c r="BI897" s="17">
        <v>2.2780524601853799E-2</v>
      </c>
      <c r="BJ897" s="17">
        <v>2.1401312191711E-2</v>
      </c>
      <c r="BK897" s="17"/>
      <c r="BL897" s="17">
        <v>4.2451372753093498E-2</v>
      </c>
      <c r="BM897" s="17">
        <v>1.79306170721736E-2</v>
      </c>
      <c r="BN897" s="17">
        <v>3.0416141460035E-2</v>
      </c>
      <c r="BO897" s="17"/>
      <c r="BP897" s="17">
        <v>2.51750395965517E-2</v>
      </c>
      <c r="BQ897" s="17">
        <v>2.7564804751888699E-2</v>
      </c>
      <c r="BR897" s="17"/>
      <c r="BS897" s="17">
        <v>1.5815539420344402E-2</v>
      </c>
      <c r="BT897" s="17">
        <v>2.61776463238199E-2</v>
      </c>
      <c r="BU897" s="17">
        <v>3.6947952571728601E-2</v>
      </c>
      <c r="BV897" s="17">
        <v>2.0259473763795399E-2</v>
      </c>
      <c r="BW897" s="17"/>
      <c r="BX897" s="17">
        <v>3.5002138433042798E-2</v>
      </c>
      <c r="BY897" s="17">
        <v>4.22255147128116E-2</v>
      </c>
      <c r="BZ897" s="17">
        <v>2.4279318415547001E-2</v>
      </c>
      <c r="CA897" s="17"/>
      <c r="CB897" s="17">
        <v>7.8995871953230004E-3</v>
      </c>
      <c r="CC897" s="17">
        <v>8.0473924567263707E-3</v>
      </c>
      <c r="CD897" s="17">
        <v>2.7548166155240601E-2</v>
      </c>
      <c r="CE897" s="17">
        <v>2.42557388549825E-2</v>
      </c>
      <c r="CF897" s="17">
        <v>2.1672775260313502E-2</v>
      </c>
      <c r="CG897" s="17">
        <v>7.3298055817877197E-2</v>
      </c>
      <c r="CH897" s="17"/>
      <c r="CI897" s="17">
        <v>5.94870870867951E-2</v>
      </c>
      <c r="CJ897" s="17">
        <v>9.1958760730695508E-3</v>
      </c>
      <c r="CK897" s="17">
        <v>5.7155445598658698E-2</v>
      </c>
      <c r="CL897" s="17">
        <v>2.04068876955797E-2</v>
      </c>
    </row>
    <row r="898" spans="2:90" x14ac:dyDescent="0.35">
      <c r="B898" t="s">
        <v>460</v>
      </c>
      <c r="C898" s="17">
        <v>9.8276343528466495E-3</v>
      </c>
      <c r="D898" s="17">
        <v>1.1520955151673E-2</v>
      </c>
      <c r="E898" s="17">
        <v>8.3182900069845092E-3</v>
      </c>
      <c r="F898" s="17"/>
      <c r="G898" s="17">
        <v>1.9288190163604099E-2</v>
      </c>
      <c r="H898" s="17">
        <v>2.0612094385104702E-3</v>
      </c>
      <c r="I898" s="17">
        <v>1.29345842978589E-2</v>
      </c>
      <c r="J898" s="17">
        <v>1.2480190662293601E-2</v>
      </c>
      <c r="K898" s="17">
        <v>8.7721696371178305E-3</v>
      </c>
      <c r="L898" s="17">
        <v>1.70273631636522E-2</v>
      </c>
      <c r="M898" s="17">
        <v>5.4288932123518199E-3</v>
      </c>
      <c r="N898" s="17">
        <v>3.8757953120637698E-3</v>
      </c>
      <c r="O898" s="17">
        <v>7.4625974234497497E-3</v>
      </c>
      <c r="P898" s="17"/>
      <c r="Q898" s="17">
        <v>1.6383798973772502E-2</v>
      </c>
      <c r="R898" s="17">
        <v>1.0871188316866801E-2</v>
      </c>
      <c r="S898" s="17">
        <v>1.6387910040329901E-2</v>
      </c>
      <c r="T898" s="17">
        <v>7.92580433455547E-3</v>
      </c>
      <c r="U898" s="17"/>
      <c r="V898" s="17">
        <v>1.26858978443315E-2</v>
      </c>
      <c r="W898" s="17">
        <v>9.6482236773362904E-3</v>
      </c>
      <c r="X898" s="17">
        <v>6.0805130133742696E-3</v>
      </c>
      <c r="Y898" s="17">
        <v>7.0812773744311896E-3</v>
      </c>
      <c r="Z898" s="17">
        <v>1.9778461379179602E-2</v>
      </c>
      <c r="AA898" s="17">
        <v>1.2390232720351699E-2</v>
      </c>
      <c r="AB898" s="17">
        <v>4.72015208063671E-3</v>
      </c>
      <c r="AC898" s="17">
        <v>0</v>
      </c>
      <c r="AD898" s="17">
        <v>9.6009544872685398E-3</v>
      </c>
      <c r="AE898" s="17"/>
      <c r="AF898" s="17">
        <v>1.4785217624212E-2</v>
      </c>
      <c r="AG898" s="17">
        <v>4.8286819692235699E-3</v>
      </c>
      <c r="AH898" s="17">
        <v>9.9946299564062594E-3</v>
      </c>
      <c r="AI898" s="17">
        <v>9.5558086036583601E-3</v>
      </c>
      <c r="AJ898" s="17">
        <v>1.05277334710262E-2</v>
      </c>
      <c r="AK898" s="17">
        <v>8.7766270032735901E-3</v>
      </c>
      <c r="AL898" s="17"/>
      <c r="AM898" s="17">
        <v>1.7230599401994399E-2</v>
      </c>
      <c r="AN898" s="17">
        <v>2.3260189680527399E-2</v>
      </c>
      <c r="AO898" s="17">
        <v>0</v>
      </c>
      <c r="AP898" s="17">
        <v>0</v>
      </c>
      <c r="AQ898" s="17">
        <v>1.6939531766780602E-2</v>
      </c>
      <c r="AR898" s="17">
        <v>1.8493761208593501E-2</v>
      </c>
      <c r="AS898" s="17">
        <v>8.7801078064671592E-3</v>
      </c>
      <c r="AT898" s="17">
        <v>2.4087747593977499E-2</v>
      </c>
      <c r="AU898" s="17">
        <v>9.1690891692667604E-3</v>
      </c>
      <c r="AV898" s="17">
        <v>8.8928196778130797E-3</v>
      </c>
      <c r="AW898" s="17">
        <v>1.26178166152217E-3</v>
      </c>
      <c r="AX898" s="17">
        <v>0</v>
      </c>
      <c r="AY898" s="17">
        <v>1.9323742022942101E-2</v>
      </c>
      <c r="AZ898" s="17">
        <v>0</v>
      </c>
      <c r="BA898" s="17">
        <v>0</v>
      </c>
      <c r="BB898" s="17">
        <v>5.5197531541875296E-3</v>
      </c>
      <c r="BC898" s="17"/>
      <c r="BD898" s="17">
        <v>1.2315029538974301E-2</v>
      </c>
      <c r="BE898" s="17">
        <v>9.1758731563020505E-3</v>
      </c>
      <c r="BF898" s="17">
        <v>7.7253260584812904E-3</v>
      </c>
      <c r="BG898" s="17"/>
      <c r="BH898" s="17">
        <v>8.56659816903323E-3</v>
      </c>
      <c r="BI898" s="17">
        <v>1.28734552294589E-2</v>
      </c>
      <c r="BJ898" s="17">
        <v>1.32112378631591E-2</v>
      </c>
      <c r="BK898" s="17"/>
      <c r="BL898" s="17">
        <v>7.4340929156705704E-3</v>
      </c>
      <c r="BM898" s="17">
        <v>1.1598319042508401E-2</v>
      </c>
      <c r="BN898" s="17">
        <v>9.6805878608011695E-4</v>
      </c>
      <c r="BO898" s="17"/>
      <c r="BP898" s="17">
        <v>4.7752040163819998E-3</v>
      </c>
      <c r="BQ898" s="17">
        <v>1.07431645890651E-2</v>
      </c>
      <c r="BR898" s="17"/>
      <c r="BS898" s="17">
        <v>5.1392895118028102E-3</v>
      </c>
      <c r="BT898" s="17">
        <v>1.0432773144128001E-2</v>
      </c>
      <c r="BU898" s="17">
        <v>9.2750444597247302E-3</v>
      </c>
      <c r="BV898" s="17">
        <v>1.15540070484891E-2</v>
      </c>
      <c r="BW898" s="17"/>
      <c r="BX898" s="17">
        <v>3.48307550730929E-3</v>
      </c>
      <c r="BY898" s="17">
        <v>0</v>
      </c>
      <c r="BZ898" s="17">
        <v>1.1060091536745399E-2</v>
      </c>
      <c r="CA898" s="17"/>
      <c r="CB898" s="17">
        <v>6.0218457965619697E-3</v>
      </c>
      <c r="CC898" s="17">
        <v>6.87516134058832E-3</v>
      </c>
      <c r="CD898" s="17">
        <v>1.22465716622013E-2</v>
      </c>
      <c r="CE898" s="17">
        <v>7.6184200206332198E-3</v>
      </c>
      <c r="CF898" s="17">
        <v>6.44299711352345E-3</v>
      </c>
      <c r="CG898" s="17">
        <v>1.9625396135753401E-2</v>
      </c>
      <c r="CH898" s="17"/>
      <c r="CI898" s="17">
        <v>2.3836533210401301E-2</v>
      </c>
      <c r="CJ898" s="17">
        <v>2.18035375825444E-3</v>
      </c>
      <c r="CK898" s="17">
        <v>2.0088842323595001E-2</v>
      </c>
      <c r="CL898" s="17">
        <v>8.4637647235024805E-3</v>
      </c>
    </row>
    <row r="899" spans="2:90" x14ac:dyDescent="0.35">
      <c r="B899" t="s">
        <v>150</v>
      </c>
      <c r="C899" s="17">
        <v>2.15839357641089E-2</v>
      </c>
      <c r="D899" s="17">
        <v>2.3779134841076299E-2</v>
      </c>
      <c r="E899" s="17">
        <v>1.9011405141516599E-2</v>
      </c>
      <c r="F899" s="17"/>
      <c r="G899" s="17">
        <v>2.8364040835751302E-2</v>
      </c>
      <c r="H899" s="17">
        <v>3.0048457346593699E-2</v>
      </c>
      <c r="I899" s="17">
        <v>2.77540394096055E-2</v>
      </c>
      <c r="J899" s="17">
        <v>2.4035032510386401E-2</v>
      </c>
      <c r="K899" s="17">
        <v>1.04434491951279E-2</v>
      </c>
      <c r="L899" s="17">
        <v>3.2086084380214999E-2</v>
      </c>
      <c r="M899" s="17">
        <v>1.39073711160609E-2</v>
      </c>
      <c r="N899" s="17">
        <v>1.39396444317944E-2</v>
      </c>
      <c r="O899" s="17">
        <v>1.5326359287893001E-2</v>
      </c>
      <c r="P899" s="17"/>
      <c r="Q899" s="17">
        <v>2.59874868238993E-2</v>
      </c>
      <c r="R899" s="17">
        <v>2.94528152237944E-2</v>
      </c>
      <c r="S899" s="17">
        <v>1.1076224670417901E-2</v>
      </c>
      <c r="T899" s="17">
        <v>2.1474489915882501E-2</v>
      </c>
      <c r="U899" s="17"/>
      <c r="V899" s="17">
        <v>2.0009830732261799E-2</v>
      </c>
      <c r="W899" s="17">
        <v>1.61499725488915E-2</v>
      </c>
      <c r="X899" s="17">
        <v>1.6808776104679901E-2</v>
      </c>
      <c r="Y899" s="17">
        <v>2.57126440539329E-2</v>
      </c>
      <c r="Z899" s="17">
        <v>6.5387987884919603E-3</v>
      </c>
      <c r="AA899" s="17">
        <v>3.7941874119687399E-2</v>
      </c>
      <c r="AB899" s="17">
        <v>2.0097497492908799E-2</v>
      </c>
      <c r="AC899" s="17">
        <v>5.0098017961630097E-2</v>
      </c>
      <c r="AD899" s="17">
        <v>1.9066725989673999E-2</v>
      </c>
      <c r="AE899" s="17"/>
      <c r="AF899" s="17">
        <v>2.1133814048943E-2</v>
      </c>
      <c r="AG899" s="17">
        <v>2.2295821659502401E-2</v>
      </c>
      <c r="AH899" s="17">
        <v>2.3742321163810701E-2</v>
      </c>
      <c r="AI899" s="17">
        <v>1.8006936828495201E-2</v>
      </c>
      <c r="AJ899" s="17">
        <v>2.7729049160379E-2</v>
      </c>
      <c r="AK899" s="17">
        <v>1.76551390229963E-2</v>
      </c>
      <c r="AL899" s="17"/>
      <c r="AM899" s="17">
        <v>4.2512850587431497E-2</v>
      </c>
      <c r="AN899" s="17">
        <v>3.6873272828935703E-2</v>
      </c>
      <c r="AO899" s="17">
        <v>4.5782287654155998E-2</v>
      </c>
      <c r="AP899" s="17">
        <v>2.10561384674894E-2</v>
      </c>
      <c r="AQ899" s="17">
        <v>1.6255989167319101E-2</v>
      </c>
      <c r="AR899" s="17">
        <v>7.6363524966410797E-3</v>
      </c>
      <c r="AS899" s="17">
        <v>3.53339606421317E-2</v>
      </c>
      <c r="AT899" s="17">
        <v>1.26339786849918E-2</v>
      </c>
      <c r="AU899" s="17">
        <v>0</v>
      </c>
      <c r="AV899" s="17">
        <v>0</v>
      </c>
      <c r="AW899" s="17">
        <v>1.90689284612547E-2</v>
      </c>
      <c r="AX899" s="17">
        <v>4.43746132899717E-3</v>
      </c>
      <c r="AY899" s="17">
        <v>1.16397690284722E-2</v>
      </c>
      <c r="AZ899" s="17">
        <v>1.9003275529880501E-2</v>
      </c>
      <c r="BA899" s="17">
        <v>4.3970840012527601E-2</v>
      </c>
      <c r="BB899" s="17">
        <v>2.1032191381903302E-3</v>
      </c>
      <c r="BC899" s="17"/>
      <c r="BD899" s="17">
        <v>1.2387630129682799E-2</v>
      </c>
      <c r="BE899" s="17">
        <v>2.88632657539887E-2</v>
      </c>
      <c r="BF899" s="17">
        <v>2.2154334618594101E-2</v>
      </c>
      <c r="BG899" s="17"/>
      <c r="BH899" s="17">
        <v>1.9600812251789401E-2</v>
      </c>
      <c r="BI899" s="17">
        <v>1.25774227899069E-2</v>
      </c>
      <c r="BJ899" s="17">
        <v>1.10277616828112E-2</v>
      </c>
      <c r="BK899" s="17"/>
      <c r="BL899" s="17">
        <v>3.3300552525572701E-2</v>
      </c>
      <c r="BM899" s="17">
        <v>8.3681526182251102E-3</v>
      </c>
      <c r="BN899" s="17">
        <v>8.5123536885517697E-3</v>
      </c>
      <c r="BO899" s="17"/>
      <c r="BP899" s="17">
        <v>2.3546130828291101E-2</v>
      </c>
      <c r="BQ899" s="17">
        <v>2.43843974131535E-2</v>
      </c>
      <c r="BR899" s="17"/>
      <c r="BS899" s="17">
        <v>7.4891817336021904E-3</v>
      </c>
      <c r="BT899" s="17">
        <v>7.5988101872791298E-3</v>
      </c>
      <c r="BU899" s="17">
        <v>1.36605702443652E-2</v>
      </c>
      <c r="BV899" s="17">
        <v>2.6592019483322901E-2</v>
      </c>
      <c r="BW899" s="17"/>
      <c r="BX899" s="17">
        <v>1.7794528963886301E-2</v>
      </c>
      <c r="BY899" s="17">
        <v>3.4915548942670099E-2</v>
      </c>
      <c r="BZ899" s="17">
        <v>2.1140114576279099E-2</v>
      </c>
      <c r="CA899" s="17"/>
      <c r="CB899" s="17">
        <v>5.6075043513807701E-3</v>
      </c>
      <c r="CC899" s="17">
        <v>8.3288798622235503E-3</v>
      </c>
      <c r="CD899" s="17">
        <v>3.4032126398649797E-2</v>
      </c>
      <c r="CE899" s="17">
        <v>1.7844065561683799E-2</v>
      </c>
      <c r="CF899" s="17">
        <v>1.90799962032316E-2</v>
      </c>
      <c r="CG899" s="17">
        <v>4.4471559217004901E-2</v>
      </c>
      <c r="CH899" s="17"/>
      <c r="CI899" s="17">
        <v>3.3926587866731701E-2</v>
      </c>
      <c r="CJ899" s="17">
        <v>1.6341024439616901E-2</v>
      </c>
      <c r="CK899" s="17">
        <v>6.0607740782077202E-2</v>
      </c>
      <c r="CL899" s="17">
        <v>1.15201285035611E-2</v>
      </c>
    </row>
    <row r="900" spans="2:90" x14ac:dyDescent="0.35"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</row>
    <row r="901" spans="2:90" x14ac:dyDescent="0.35">
      <c r="B901" s="6" t="s">
        <v>469</v>
      </c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</row>
    <row r="902" spans="2:90" x14ac:dyDescent="0.35">
      <c r="B902" s="24" t="s">
        <v>130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</row>
    <row r="903" spans="2:90" x14ac:dyDescent="0.35">
      <c r="B903" t="s">
        <v>458</v>
      </c>
      <c r="C903" s="17">
        <v>0.37726252692613699</v>
      </c>
      <c r="D903" s="17">
        <v>0.33071133994719398</v>
      </c>
      <c r="E903" s="17">
        <v>0.419843192571073</v>
      </c>
      <c r="F903" s="17"/>
      <c r="G903" s="17">
        <v>0.38301926376301498</v>
      </c>
      <c r="H903" s="17">
        <v>0.40677083111843498</v>
      </c>
      <c r="I903" s="17">
        <v>0.404404699991528</v>
      </c>
      <c r="J903" s="17">
        <v>0.36635226782589297</v>
      </c>
      <c r="K903" s="17">
        <v>0.35697408196026997</v>
      </c>
      <c r="L903" s="17">
        <v>0.43497339400216101</v>
      </c>
      <c r="M903" s="17">
        <v>0.38983167216133602</v>
      </c>
      <c r="N903" s="17">
        <v>0.337416818101409</v>
      </c>
      <c r="O903" s="17">
        <v>0.32291957879956301</v>
      </c>
      <c r="P903" s="17"/>
      <c r="Q903" s="17">
        <v>0.36151753458393698</v>
      </c>
      <c r="R903" s="17">
        <v>0.41619825823585099</v>
      </c>
      <c r="S903" s="17">
        <v>0.434446721759355</v>
      </c>
      <c r="T903" s="17">
        <v>0.37813825481532198</v>
      </c>
      <c r="U903" s="17"/>
      <c r="V903" s="17">
        <v>0.40418778157449098</v>
      </c>
      <c r="W903" s="17">
        <v>0.36638008835421199</v>
      </c>
      <c r="X903" s="17">
        <v>0.34744396448481302</v>
      </c>
      <c r="Y903" s="17">
        <v>0.35524643810782303</v>
      </c>
      <c r="Z903" s="17">
        <v>0.375259531084501</v>
      </c>
      <c r="AA903" s="17">
        <v>0.32506678870747602</v>
      </c>
      <c r="AB903" s="17">
        <v>0.38278781103384801</v>
      </c>
      <c r="AC903" s="17">
        <v>0.43492362220423503</v>
      </c>
      <c r="AD903" s="17">
        <v>0.41668552440150902</v>
      </c>
      <c r="AE903" s="17"/>
      <c r="AF903" s="17">
        <v>0.40158021840421798</v>
      </c>
      <c r="AG903" s="17">
        <v>0.40948765157487599</v>
      </c>
      <c r="AH903" s="17">
        <v>0.37089559129209299</v>
      </c>
      <c r="AI903" s="17">
        <v>0.358479195540162</v>
      </c>
      <c r="AJ903" s="17">
        <v>0.33907385100996001</v>
      </c>
      <c r="AK903" s="17">
        <v>0.36993123089281299</v>
      </c>
      <c r="AL903" s="17"/>
      <c r="AM903" s="17">
        <v>0.30611068792797602</v>
      </c>
      <c r="AN903" s="17">
        <v>0.33229663707810497</v>
      </c>
      <c r="AO903" s="17">
        <v>0.38166396926990998</v>
      </c>
      <c r="AP903" s="17">
        <v>0.31902769282204602</v>
      </c>
      <c r="AQ903" s="17">
        <v>0.38865761735948801</v>
      </c>
      <c r="AR903" s="17">
        <v>0.35303578057782498</v>
      </c>
      <c r="AS903" s="17">
        <v>0.37677203294697198</v>
      </c>
      <c r="AT903" s="17">
        <v>0.375824739843022</v>
      </c>
      <c r="AU903" s="17">
        <v>0.42532056549354802</v>
      </c>
      <c r="AV903" s="17">
        <v>0.42888172482600001</v>
      </c>
      <c r="AW903" s="17">
        <v>0.34809407343106402</v>
      </c>
      <c r="AX903" s="17">
        <v>0.318771513818288</v>
      </c>
      <c r="AY903" s="17">
        <v>0.39832579720045402</v>
      </c>
      <c r="AZ903" s="17">
        <v>0.40468888786001</v>
      </c>
      <c r="BA903" s="17">
        <v>0.403379434184164</v>
      </c>
      <c r="BB903" s="17">
        <v>0.42001737915936099</v>
      </c>
      <c r="BC903" s="17"/>
      <c r="BD903" s="17">
        <v>0.35557981018944601</v>
      </c>
      <c r="BE903" s="17">
        <v>0.37817576427343602</v>
      </c>
      <c r="BF903" s="17">
        <v>0.39808380555893103</v>
      </c>
      <c r="BG903" s="17"/>
      <c r="BH903" s="17">
        <v>0.39028697550708202</v>
      </c>
      <c r="BI903" s="17">
        <v>0.35104291754496397</v>
      </c>
      <c r="BJ903" s="17">
        <v>0.37597080682533601</v>
      </c>
      <c r="BK903" s="17"/>
      <c r="BL903" s="17">
        <v>0.34046337161165102</v>
      </c>
      <c r="BM903" s="17">
        <v>0.39733128382052102</v>
      </c>
      <c r="BN903" s="17">
        <v>0.36633585824111398</v>
      </c>
      <c r="BO903" s="17"/>
      <c r="BP903" s="17">
        <v>0.37060946476197099</v>
      </c>
      <c r="BQ903" s="17">
        <v>0.378158208511364</v>
      </c>
      <c r="BR903" s="17"/>
      <c r="BS903" s="17">
        <v>0.52182885584357197</v>
      </c>
      <c r="BT903" s="17">
        <v>0.42138122907558101</v>
      </c>
      <c r="BU903" s="17">
        <v>0.33238716019040099</v>
      </c>
      <c r="BV903" s="17">
        <v>0.35348880765938201</v>
      </c>
      <c r="BW903" s="17"/>
      <c r="BX903" s="17">
        <v>0.37353921395474898</v>
      </c>
      <c r="BY903" s="17">
        <v>0.51597160683098697</v>
      </c>
      <c r="BZ903" s="17">
        <v>0.36910767163851999</v>
      </c>
      <c r="CA903" s="17"/>
      <c r="CB903" s="17">
        <v>0.53930051047349903</v>
      </c>
      <c r="CC903" s="17">
        <v>0.51200063109302596</v>
      </c>
      <c r="CD903" s="17">
        <v>0.279901253852266</v>
      </c>
      <c r="CE903" s="17">
        <v>0.33154452400995499</v>
      </c>
      <c r="CF903" s="17">
        <v>0.50041166699542405</v>
      </c>
      <c r="CG903" s="17">
        <v>0.113661668844825</v>
      </c>
      <c r="CH903" s="17"/>
      <c r="CI903" s="17">
        <v>0.23887739466313099</v>
      </c>
      <c r="CJ903" s="17">
        <v>0.55765530698985799</v>
      </c>
      <c r="CK903" s="17">
        <v>7.7527775141255098E-2</v>
      </c>
      <c r="CL903" s="17">
        <v>0.381696579392166</v>
      </c>
    </row>
    <row r="904" spans="2:90" x14ac:dyDescent="0.35">
      <c r="B904" t="s">
        <v>180</v>
      </c>
      <c r="C904" s="17">
        <v>0.20939454407114799</v>
      </c>
      <c r="D904" s="17">
        <v>0.20537243842860001</v>
      </c>
      <c r="E904" s="17">
        <v>0.215301526481952</v>
      </c>
      <c r="F904" s="17"/>
      <c r="G904" s="17">
        <v>0.254951850224367</v>
      </c>
      <c r="H904" s="17">
        <v>0.23184524810999199</v>
      </c>
      <c r="I904" s="17">
        <v>0.20265801508844999</v>
      </c>
      <c r="J904" s="17">
        <v>0.21381313801139101</v>
      </c>
      <c r="K904" s="17">
        <v>0.20683903582975299</v>
      </c>
      <c r="L904" s="17">
        <v>0.199432701846571</v>
      </c>
      <c r="M904" s="17">
        <v>0.175942923112061</v>
      </c>
      <c r="N904" s="17">
        <v>0.19752232863980401</v>
      </c>
      <c r="O904" s="17">
        <v>0.20570884086688199</v>
      </c>
      <c r="P904" s="17"/>
      <c r="Q904" s="17">
        <v>0.20912938106245599</v>
      </c>
      <c r="R904" s="17">
        <v>0.17004145934310899</v>
      </c>
      <c r="S904" s="17">
        <v>0.208898338969603</v>
      </c>
      <c r="T904" s="17">
        <v>0.212024016233857</v>
      </c>
      <c r="U904" s="17"/>
      <c r="V904" s="17">
        <v>0.19096291367038001</v>
      </c>
      <c r="W904" s="17">
        <v>0.25304841189177901</v>
      </c>
      <c r="X904" s="17">
        <v>0.22862394259704899</v>
      </c>
      <c r="Y904" s="17">
        <v>0.19896639590685899</v>
      </c>
      <c r="Z904" s="17">
        <v>0.19253972146697601</v>
      </c>
      <c r="AA904" s="17">
        <v>0.217641837656639</v>
      </c>
      <c r="AB904" s="17">
        <v>0.23870306050068901</v>
      </c>
      <c r="AC904" s="17">
        <v>0.150829839708398</v>
      </c>
      <c r="AD904" s="17">
        <v>0.17649973804953001</v>
      </c>
      <c r="AE904" s="17"/>
      <c r="AF904" s="17">
        <v>0.194762241362649</v>
      </c>
      <c r="AG904" s="17">
        <v>0.20709160750121799</v>
      </c>
      <c r="AH904" s="17">
        <v>0.216025975590068</v>
      </c>
      <c r="AI904" s="17">
        <v>0.208707091240351</v>
      </c>
      <c r="AJ904" s="17">
        <v>0.218185954556635</v>
      </c>
      <c r="AK904" s="17">
        <v>0.214015093714995</v>
      </c>
      <c r="AL904" s="17"/>
      <c r="AM904" s="17">
        <v>0.18231349037056499</v>
      </c>
      <c r="AN904" s="17">
        <v>0.124262846330485</v>
      </c>
      <c r="AO904" s="17">
        <v>0.15497665430722299</v>
      </c>
      <c r="AP904" s="17">
        <v>0.22411379144197199</v>
      </c>
      <c r="AQ904" s="17">
        <v>0.20483937453700399</v>
      </c>
      <c r="AR904" s="17">
        <v>0.200626504890733</v>
      </c>
      <c r="AS904" s="17">
        <v>0.188442845876963</v>
      </c>
      <c r="AT904" s="17">
        <v>0.22341639588084999</v>
      </c>
      <c r="AU904" s="17">
        <v>0.20930799194108299</v>
      </c>
      <c r="AV904" s="17">
        <v>0.20748211835187799</v>
      </c>
      <c r="AW904" s="17">
        <v>0.209417305861509</v>
      </c>
      <c r="AX904" s="17">
        <v>0.302058102603256</v>
      </c>
      <c r="AY904" s="17">
        <v>0.174842649883586</v>
      </c>
      <c r="AZ904" s="17">
        <v>0.20614445634556899</v>
      </c>
      <c r="BA904" s="17">
        <v>0.25445428115935098</v>
      </c>
      <c r="BB904" s="17">
        <v>0.28283049930766502</v>
      </c>
      <c r="BC904" s="17"/>
      <c r="BD904" s="17">
        <v>0.22445429787798499</v>
      </c>
      <c r="BE904" s="17">
        <v>0.230511108313773</v>
      </c>
      <c r="BF904" s="17">
        <v>0.18059246475178301</v>
      </c>
      <c r="BG904" s="17"/>
      <c r="BH904" s="17">
        <v>0.21495896299858799</v>
      </c>
      <c r="BI904" s="17">
        <v>0.228176765717817</v>
      </c>
      <c r="BJ904" s="17">
        <v>0.20268679223027899</v>
      </c>
      <c r="BK904" s="17"/>
      <c r="BL904" s="17">
        <v>0.15856238890654001</v>
      </c>
      <c r="BM904" s="17">
        <v>0.201623689246126</v>
      </c>
      <c r="BN904" s="17">
        <v>0.257171738967096</v>
      </c>
      <c r="BO904" s="17"/>
      <c r="BP904" s="17">
        <v>0.23650881465751999</v>
      </c>
      <c r="BQ904" s="17">
        <v>0.19504083131029001</v>
      </c>
      <c r="BR904" s="17"/>
      <c r="BS904" s="17">
        <v>0.22125780728351099</v>
      </c>
      <c r="BT904" s="17">
        <v>0.23950101397204701</v>
      </c>
      <c r="BU904" s="17">
        <v>0.216581585842125</v>
      </c>
      <c r="BV904" s="17">
        <v>0.19851148565773699</v>
      </c>
      <c r="BW904" s="17"/>
      <c r="BX904" s="17">
        <v>0.26338777791419099</v>
      </c>
      <c r="BY904" s="17">
        <v>0.20615042691324501</v>
      </c>
      <c r="BZ904" s="17">
        <v>0.20424486816839399</v>
      </c>
      <c r="CA904" s="17"/>
      <c r="CB904" s="17">
        <v>0.21839391052658</v>
      </c>
      <c r="CC904" s="17">
        <v>0.22796723536046501</v>
      </c>
      <c r="CD904" s="17">
        <v>0.195776727613024</v>
      </c>
      <c r="CE904" s="17">
        <v>0.24944980145061599</v>
      </c>
      <c r="CF904" s="17">
        <v>0.22499512790114201</v>
      </c>
      <c r="CG904" s="17">
        <v>0.13927019776284499</v>
      </c>
      <c r="CH904" s="17"/>
      <c r="CI904" s="17">
        <v>0.243243231566666</v>
      </c>
      <c r="CJ904" s="17">
        <v>0.201534695715894</v>
      </c>
      <c r="CK904" s="17">
        <v>0.115156837738506</v>
      </c>
      <c r="CL904" s="17">
        <v>0.23151932782205001</v>
      </c>
    </row>
    <row r="905" spans="2:90" x14ac:dyDescent="0.35">
      <c r="B905" t="s">
        <v>179</v>
      </c>
      <c r="C905" s="17">
        <v>0.17655243979367899</v>
      </c>
      <c r="D905" s="17">
        <v>0.19413525931897299</v>
      </c>
      <c r="E905" s="17">
        <v>0.15904821470720101</v>
      </c>
      <c r="F905" s="17"/>
      <c r="G905" s="17">
        <v>0.187738333843608</v>
      </c>
      <c r="H905" s="17">
        <v>0.172227227256775</v>
      </c>
      <c r="I905" s="17">
        <v>0.17714050704846401</v>
      </c>
      <c r="J905" s="17">
        <v>0.16128374143281499</v>
      </c>
      <c r="K905" s="17">
        <v>0.167452727908348</v>
      </c>
      <c r="L905" s="17">
        <v>0.153158737850805</v>
      </c>
      <c r="M905" s="17">
        <v>0.154144913278492</v>
      </c>
      <c r="N905" s="17">
        <v>0.204468831729996</v>
      </c>
      <c r="O905" s="17">
        <v>0.20771754481593499</v>
      </c>
      <c r="P905" s="17"/>
      <c r="Q905" s="17">
        <v>0.17429316710163201</v>
      </c>
      <c r="R905" s="17">
        <v>0.156938054173652</v>
      </c>
      <c r="S905" s="17">
        <v>9.9927198320746299E-2</v>
      </c>
      <c r="T905" s="17">
        <v>0.178823986253453</v>
      </c>
      <c r="U905" s="17"/>
      <c r="V905" s="17">
        <v>0.13194797795125399</v>
      </c>
      <c r="W905" s="17">
        <v>0.21143561673449399</v>
      </c>
      <c r="X905" s="17">
        <v>0.20858787756349001</v>
      </c>
      <c r="Y905" s="17">
        <v>0.15978721494422399</v>
      </c>
      <c r="Z905" s="17">
        <v>0.19261543807107201</v>
      </c>
      <c r="AA905" s="17">
        <v>0.206046741873014</v>
      </c>
      <c r="AB905" s="17">
        <v>0.15904043205458501</v>
      </c>
      <c r="AC905" s="17">
        <v>0.163526993909236</v>
      </c>
      <c r="AD905" s="17">
        <v>0.162738987136226</v>
      </c>
      <c r="AE905" s="17"/>
      <c r="AF905" s="17">
        <v>0.15099660179316499</v>
      </c>
      <c r="AG905" s="17">
        <v>0.16094297557679901</v>
      </c>
      <c r="AH905" s="17">
        <v>0.195233391515962</v>
      </c>
      <c r="AI905" s="17">
        <v>0.21817113119557999</v>
      </c>
      <c r="AJ905" s="17">
        <v>0.210011519163538</v>
      </c>
      <c r="AK905" s="17">
        <v>0.17162428030492999</v>
      </c>
      <c r="AL905" s="17"/>
      <c r="AM905" s="17">
        <v>0.13599103825961201</v>
      </c>
      <c r="AN905" s="17">
        <v>0.22885658424301999</v>
      </c>
      <c r="AO905" s="17">
        <v>0.20284492923328001</v>
      </c>
      <c r="AP905" s="17">
        <v>0.18066939973454299</v>
      </c>
      <c r="AQ905" s="17">
        <v>0.13236282254937501</v>
      </c>
      <c r="AR905" s="17">
        <v>0.19171178007764</v>
      </c>
      <c r="AS905" s="17">
        <v>0.194689021994328</v>
      </c>
      <c r="AT905" s="17">
        <v>0.16155090225940899</v>
      </c>
      <c r="AU905" s="17">
        <v>0.202730149551127</v>
      </c>
      <c r="AV905" s="17">
        <v>0.193696616278939</v>
      </c>
      <c r="AW905" s="17">
        <v>0.172573652398338</v>
      </c>
      <c r="AX905" s="17">
        <v>0.22617070223334201</v>
      </c>
      <c r="AY905" s="17">
        <v>0.189475434809595</v>
      </c>
      <c r="AZ905" s="17">
        <v>0.20692656619066699</v>
      </c>
      <c r="BA905" s="17">
        <v>0.14087242810460901</v>
      </c>
      <c r="BB905" s="17">
        <v>0.143922916721658</v>
      </c>
      <c r="BC905" s="17"/>
      <c r="BD905" s="17">
        <v>0.183527720185613</v>
      </c>
      <c r="BE905" s="17">
        <v>0.17652045629715801</v>
      </c>
      <c r="BF905" s="17">
        <v>0.16977066378797701</v>
      </c>
      <c r="BG905" s="17"/>
      <c r="BH905" s="17">
        <v>0.17933851814760801</v>
      </c>
      <c r="BI905" s="17">
        <v>0.182161151371418</v>
      </c>
      <c r="BJ905" s="17">
        <v>0.17571375447763299</v>
      </c>
      <c r="BK905" s="17"/>
      <c r="BL905" s="17">
        <v>0.230596163980782</v>
      </c>
      <c r="BM905" s="17">
        <v>0.157485636231011</v>
      </c>
      <c r="BN905" s="17">
        <v>0.16944429790129101</v>
      </c>
      <c r="BO905" s="17"/>
      <c r="BP905" s="17">
        <v>0.203530884039958</v>
      </c>
      <c r="BQ905" s="17">
        <v>0.16787166787202501</v>
      </c>
      <c r="BR905" s="17"/>
      <c r="BS905" s="17">
        <v>0.123079989319111</v>
      </c>
      <c r="BT905" s="17">
        <v>0.16453017635122499</v>
      </c>
      <c r="BU905" s="17">
        <v>0.19808576708464301</v>
      </c>
      <c r="BV905" s="17">
        <v>0.188504026460656</v>
      </c>
      <c r="BW905" s="17"/>
      <c r="BX905" s="17">
        <v>0.16915513957411599</v>
      </c>
      <c r="BY905" s="17">
        <v>0.15736226966033301</v>
      </c>
      <c r="BZ905" s="17">
        <v>0.178464521354184</v>
      </c>
      <c r="CA905" s="17"/>
      <c r="CB905" s="17">
        <v>0.118635293733227</v>
      </c>
      <c r="CC905" s="17">
        <v>0.13591072983326399</v>
      </c>
      <c r="CD905" s="17">
        <v>0.21251857998415299</v>
      </c>
      <c r="CE905" s="17">
        <v>0.22709061999226501</v>
      </c>
      <c r="CF905" s="17">
        <v>0.12703446919768299</v>
      </c>
      <c r="CG905" s="17">
        <v>0.226885080414857</v>
      </c>
      <c r="CH905" s="17"/>
      <c r="CI905" s="17">
        <v>0.199477516122571</v>
      </c>
      <c r="CJ905" s="17">
        <v>0.127684628715417</v>
      </c>
      <c r="CK905" s="17">
        <v>0.220479262931323</v>
      </c>
      <c r="CL905" s="17">
        <v>0.18853867512609301</v>
      </c>
    </row>
    <row r="906" spans="2:90" x14ac:dyDescent="0.35">
      <c r="B906" t="s">
        <v>459</v>
      </c>
      <c r="C906" s="17">
        <v>0.14475047373157199</v>
      </c>
      <c r="D906" s="17">
        <v>0.15995283881390099</v>
      </c>
      <c r="E906" s="17">
        <v>0.130611770895844</v>
      </c>
      <c r="F906" s="17"/>
      <c r="G906" s="17">
        <v>0.12654266253886601</v>
      </c>
      <c r="H906" s="17">
        <v>0.13422692820662799</v>
      </c>
      <c r="I906" s="17">
        <v>0.129421715172998</v>
      </c>
      <c r="J906" s="17">
        <v>0.159917170666345</v>
      </c>
      <c r="K906" s="17">
        <v>0.157679182192449</v>
      </c>
      <c r="L906" s="17">
        <v>9.9583040674348505E-2</v>
      </c>
      <c r="M906" s="17">
        <v>0.184528477821231</v>
      </c>
      <c r="N906" s="17">
        <v>0.18080875033537799</v>
      </c>
      <c r="O906" s="17">
        <v>0.12765639138947499</v>
      </c>
      <c r="P906" s="17"/>
      <c r="Q906" s="17">
        <v>0.146468213768085</v>
      </c>
      <c r="R906" s="17">
        <v>0.15997511841763401</v>
      </c>
      <c r="S906" s="17">
        <v>0.14335528092447</v>
      </c>
      <c r="T906" s="17">
        <v>0.142114567890231</v>
      </c>
      <c r="U906" s="17"/>
      <c r="V906" s="17">
        <v>0.176359084619165</v>
      </c>
      <c r="W906" s="17">
        <v>0.105042370404087</v>
      </c>
      <c r="X906" s="17">
        <v>0.147432625196176</v>
      </c>
      <c r="Y906" s="17">
        <v>0.19119448127716099</v>
      </c>
      <c r="Z906" s="17">
        <v>0.12292726341337</v>
      </c>
      <c r="AA906" s="17">
        <v>0.127565607865782</v>
      </c>
      <c r="AB906" s="17">
        <v>0.14223854404049899</v>
      </c>
      <c r="AC906" s="17">
        <v>0.155204045321502</v>
      </c>
      <c r="AD906" s="17">
        <v>0.141719671910505</v>
      </c>
      <c r="AE906" s="17"/>
      <c r="AF906" s="17">
        <v>0.16989788375463499</v>
      </c>
      <c r="AG906" s="17">
        <v>0.11744151356411001</v>
      </c>
      <c r="AH906" s="17">
        <v>0.14340999931121701</v>
      </c>
      <c r="AI906" s="17">
        <v>0.13756101973024801</v>
      </c>
      <c r="AJ906" s="17">
        <v>0.14307917634185999</v>
      </c>
      <c r="AK906" s="17">
        <v>0.14473466664437901</v>
      </c>
      <c r="AL906" s="17"/>
      <c r="AM906" s="17">
        <v>0.26167435796662603</v>
      </c>
      <c r="AN906" s="17">
        <v>0.187244974846039</v>
      </c>
      <c r="AO906" s="17">
        <v>0.14305042869023199</v>
      </c>
      <c r="AP906" s="17">
        <v>0.16448303216600799</v>
      </c>
      <c r="AQ906" s="17">
        <v>0.16387554589788</v>
      </c>
      <c r="AR906" s="17">
        <v>0.13295296882893101</v>
      </c>
      <c r="AS906" s="17">
        <v>0.15743155600511499</v>
      </c>
      <c r="AT906" s="17">
        <v>0.10875753601811</v>
      </c>
      <c r="AU906" s="17">
        <v>6.6808589377691602E-2</v>
      </c>
      <c r="AV906" s="17">
        <v>0.120349456904334</v>
      </c>
      <c r="AW906" s="17">
        <v>0.17953256492042</v>
      </c>
      <c r="AX906" s="17">
        <v>8.4930399041143703E-2</v>
      </c>
      <c r="AY906" s="17">
        <v>0.15633711440179501</v>
      </c>
      <c r="AZ906" s="17">
        <v>0.13640221682921</v>
      </c>
      <c r="BA906" s="17">
        <v>0.113717507972884</v>
      </c>
      <c r="BB906" s="17">
        <v>0.119512856224502</v>
      </c>
      <c r="BC906" s="17"/>
      <c r="BD906" s="17">
        <v>0.15065394036435401</v>
      </c>
      <c r="BE906" s="17">
        <v>0.14377228492796501</v>
      </c>
      <c r="BF906" s="17">
        <v>0.141875087049916</v>
      </c>
      <c r="BG906" s="17"/>
      <c r="BH906" s="17">
        <v>0.129915057929441</v>
      </c>
      <c r="BI906" s="17">
        <v>0.160969339580778</v>
      </c>
      <c r="BJ906" s="17">
        <v>0.1386691090494</v>
      </c>
      <c r="BK906" s="17"/>
      <c r="BL906" s="17">
        <v>0.12559679558666201</v>
      </c>
      <c r="BM906" s="17">
        <v>0.15789582044131401</v>
      </c>
      <c r="BN906" s="17">
        <v>0.12779267796087901</v>
      </c>
      <c r="BO906" s="17"/>
      <c r="BP906" s="17">
        <v>0.124894288789973</v>
      </c>
      <c r="BQ906" s="17">
        <v>0.15286466924082601</v>
      </c>
      <c r="BR906" s="17"/>
      <c r="BS906" s="17">
        <v>9.5481328467239404E-2</v>
      </c>
      <c r="BT906" s="17">
        <v>0.112015031971665</v>
      </c>
      <c r="BU906" s="17">
        <v>0.14739881502816299</v>
      </c>
      <c r="BV906" s="17">
        <v>0.160147199749957</v>
      </c>
      <c r="BW906" s="17"/>
      <c r="BX906" s="17">
        <v>0.11595047857891699</v>
      </c>
      <c r="BY906" s="17">
        <v>7.9055486406639994E-2</v>
      </c>
      <c r="BZ906" s="17">
        <v>0.151640624094557</v>
      </c>
      <c r="CA906" s="17"/>
      <c r="CB906" s="17">
        <v>7.8694083532384496E-2</v>
      </c>
      <c r="CC906" s="17">
        <v>9.6264449052631998E-2</v>
      </c>
      <c r="CD906" s="17">
        <v>0.186540531339699</v>
      </c>
      <c r="CE906" s="17">
        <v>0.136404821631606</v>
      </c>
      <c r="CF906" s="17">
        <v>8.1744342565750999E-2</v>
      </c>
      <c r="CG906" s="17">
        <v>0.28213538272347</v>
      </c>
      <c r="CH906" s="17"/>
      <c r="CI906" s="17">
        <v>0.164427203871681</v>
      </c>
      <c r="CJ906" s="17">
        <v>7.28908852510948E-2</v>
      </c>
      <c r="CK906" s="17">
        <v>0.37573446808531002</v>
      </c>
      <c r="CL906" s="17">
        <v>0.121236878382854</v>
      </c>
    </row>
    <row r="907" spans="2:90" x14ac:dyDescent="0.35">
      <c r="B907" t="s">
        <v>177</v>
      </c>
      <c r="C907" s="17">
        <v>4.1533660842270101E-2</v>
      </c>
      <c r="D907" s="17">
        <v>4.8169203961242198E-2</v>
      </c>
      <c r="E907" s="17">
        <v>3.5675375816211399E-2</v>
      </c>
      <c r="F907" s="17"/>
      <c r="G907" s="17">
        <v>1.46840203166104E-2</v>
      </c>
      <c r="H907" s="17">
        <v>1.9322543933434601E-2</v>
      </c>
      <c r="I907" s="17">
        <v>2.0000782656863801E-2</v>
      </c>
      <c r="J907" s="17">
        <v>4.84715298299737E-2</v>
      </c>
      <c r="K907" s="17">
        <v>6.0901950143847597E-2</v>
      </c>
      <c r="L907" s="17">
        <v>5.8447295175959403E-2</v>
      </c>
      <c r="M907" s="17">
        <v>5.2431587458740901E-2</v>
      </c>
      <c r="N907" s="17">
        <v>3.8656621892415997E-2</v>
      </c>
      <c r="O907" s="17">
        <v>5.72198800564808E-2</v>
      </c>
      <c r="P907" s="17"/>
      <c r="Q907" s="17">
        <v>4.2354940394219699E-2</v>
      </c>
      <c r="R907" s="17">
        <v>3.9809277386013898E-2</v>
      </c>
      <c r="S907" s="17">
        <v>7.9787828712766198E-2</v>
      </c>
      <c r="T907" s="17">
        <v>4.0328378237878999E-2</v>
      </c>
      <c r="U907" s="17"/>
      <c r="V907" s="17">
        <v>4.36931872908441E-2</v>
      </c>
      <c r="W907" s="17">
        <v>2.72958712340341E-2</v>
      </c>
      <c r="X907" s="17">
        <v>5.0001141865017397E-2</v>
      </c>
      <c r="Y907" s="17">
        <v>5.2093113314898999E-2</v>
      </c>
      <c r="Z907" s="17">
        <v>5.7301853363870697E-2</v>
      </c>
      <c r="AA907" s="17">
        <v>3.0327529187807799E-2</v>
      </c>
      <c r="AB907" s="17">
        <v>3.05159946921175E-2</v>
      </c>
      <c r="AC907" s="17">
        <v>2.8458883670268501E-2</v>
      </c>
      <c r="AD907" s="17">
        <v>5.2004178011075798E-2</v>
      </c>
      <c r="AE907" s="17"/>
      <c r="AF907" s="17">
        <v>4.8130914145281797E-2</v>
      </c>
      <c r="AG907" s="17">
        <v>4.3880542918410897E-2</v>
      </c>
      <c r="AH907" s="17">
        <v>3.0725092618752298E-2</v>
      </c>
      <c r="AI907" s="17">
        <v>1.27184634521142E-2</v>
      </c>
      <c r="AJ907" s="17">
        <v>3.3140986196832999E-2</v>
      </c>
      <c r="AK907" s="17">
        <v>4.7897108732968E-2</v>
      </c>
      <c r="AL907" s="17"/>
      <c r="AM907" s="17">
        <v>3.1452482426818203E-2</v>
      </c>
      <c r="AN907" s="17">
        <v>4.7919674770872597E-2</v>
      </c>
      <c r="AO907" s="17">
        <v>6.16940812204608E-2</v>
      </c>
      <c r="AP907" s="17">
        <v>8.0953729361884094E-2</v>
      </c>
      <c r="AQ907" s="17">
        <v>4.9888140749810697E-2</v>
      </c>
      <c r="AR907" s="17">
        <v>5.5664724360174597E-2</v>
      </c>
      <c r="AS907" s="17">
        <v>1.8016057547476899E-2</v>
      </c>
      <c r="AT907" s="17">
        <v>6.0360697753666898E-2</v>
      </c>
      <c r="AU907" s="17">
        <v>6.7879080479711598E-2</v>
      </c>
      <c r="AV907" s="17">
        <v>2.09039588261761E-2</v>
      </c>
      <c r="AW907" s="17">
        <v>4.1862267081716302E-2</v>
      </c>
      <c r="AX907" s="17">
        <v>2.6687871480509599E-2</v>
      </c>
      <c r="AY907" s="17">
        <v>3.9701042334985101E-2</v>
      </c>
      <c r="AZ907" s="17">
        <v>2.6834597244663801E-2</v>
      </c>
      <c r="BA907" s="17">
        <v>2.3753650176394699E-2</v>
      </c>
      <c r="BB907" s="17">
        <v>1.6319585765935798E-2</v>
      </c>
      <c r="BC907" s="17"/>
      <c r="BD907" s="17">
        <v>3.6963396069472403E-2</v>
      </c>
      <c r="BE907" s="17">
        <v>2.8869681720857798E-2</v>
      </c>
      <c r="BF907" s="17">
        <v>5.6642363790983002E-2</v>
      </c>
      <c r="BG907" s="17"/>
      <c r="BH907" s="17">
        <v>3.9849056141375898E-2</v>
      </c>
      <c r="BI907" s="17">
        <v>3.8467207386578502E-2</v>
      </c>
      <c r="BJ907" s="17">
        <v>4.78254973671116E-2</v>
      </c>
      <c r="BK907" s="17"/>
      <c r="BL907" s="17">
        <v>7.8277020831370905E-2</v>
      </c>
      <c r="BM907" s="17">
        <v>3.9593068834335103E-2</v>
      </c>
      <c r="BN907" s="17">
        <v>5.0870235415077597E-2</v>
      </c>
      <c r="BO907" s="17"/>
      <c r="BP907" s="17">
        <v>2.0017284189703902E-2</v>
      </c>
      <c r="BQ907" s="17">
        <v>5.2761693355293598E-2</v>
      </c>
      <c r="BR907" s="17"/>
      <c r="BS907" s="17">
        <v>1.7725145358045799E-2</v>
      </c>
      <c r="BT907" s="17">
        <v>3.1381409885891901E-2</v>
      </c>
      <c r="BU907" s="17">
        <v>5.3567951325046298E-2</v>
      </c>
      <c r="BV907" s="17">
        <v>4.3490913803875E-2</v>
      </c>
      <c r="BW907" s="17"/>
      <c r="BX907" s="17">
        <v>3.1567668172065397E-2</v>
      </c>
      <c r="BY907" s="17">
        <v>1.7203508299055301E-2</v>
      </c>
      <c r="BZ907" s="17">
        <v>4.4016072474353601E-2</v>
      </c>
      <c r="CA907" s="17"/>
      <c r="CB907" s="17">
        <v>2.82112731072857E-2</v>
      </c>
      <c r="CC907" s="17">
        <v>9.2240303772188701E-3</v>
      </c>
      <c r="CD907" s="17">
        <v>5.2813037843468198E-2</v>
      </c>
      <c r="CE907" s="17">
        <v>2.6399339096573299E-2</v>
      </c>
      <c r="CF907" s="17">
        <v>2.74121701098263E-2</v>
      </c>
      <c r="CG907" s="17">
        <v>0.10761510178320099</v>
      </c>
      <c r="CH907" s="17"/>
      <c r="CI907" s="17">
        <v>4.7660111775342802E-2</v>
      </c>
      <c r="CJ907" s="17">
        <v>1.27694223976449E-2</v>
      </c>
      <c r="CK907" s="17">
        <v>9.0546713437160503E-2</v>
      </c>
      <c r="CL907" s="17">
        <v>4.40781198574378E-2</v>
      </c>
    </row>
    <row r="908" spans="2:90" x14ac:dyDescent="0.35">
      <c r="B908" t="s">
        <v>176</v>
      </c>
      <c r="C908" s="17">
        <v>2.0609248300000899E-2</v>
      </c>
      <c r="D908" s="17">
        <v>2.5162414860423098E-2</v>
      </c>
      <c r="E908" s="17">
        <v>1.64424039631383E-2</v>
      </c>
      <c r="F908" s="17"/>
      <c r="G908" s="17">
        <v>5.3912788552200799E-3</v>
      </c>
      <c r="H908" s="17">
        <v>1.06283937160507E-2</v>
      </c>
      <c r="I908" s="17">
        <v>3.5175821909262002E-2</v>
      </c>
      <c r="J908" s="17">
        <v>1.4095291068272901E-2</v>
      </c>
      <c r="K908" s="17">
        <v>2.0745406918194601E-2</v>
      </c>
      <c r="L908" s="17">
        <v>1.6636977088728602E-2</v>
      </c>
      <c r="M908" s="17">
        <v>1.6406272188521399E-2</v>
      </c>
      <c r="N908" s="17">
        <v>1.72799212036444E-2</v>
      </c>
      <c r="O908" s="17">
        <v>4.7121852568433702E-2</v>
      </c>
      <c r="P908" s="17"/>
      <c r="Q908" s="17">
        <v>2.6558724165181801E-2</v>
      </c>
      <c r="R908" s="17">
        <v>3.0509072087853199E-2</v>
      </c>
      <c r="S908" s="17">
        <v>4.9708314388259003E-3</v>
      </c>
      <c r="T908" s="17">
        <v>1.8580872147183399E-2</v>
      </c>
      <c r="U908" s="17"/>
      <c r="V908" s="17">
        <v>2.3584555398430001E-2</v>
      </c>
      <c r="W908" s="17">
        <v>1.7446777461448799E-2</v>
      </c>
      <c r="X908" s="17">
        <v>0</v>
      </c>
      <c r="Y908" s="17">
        <v>1.4753287530077701E-2</v>
      </c>
      <c r="Z908" s="17">
        <v>3.2529129772434502E-2</v>
      </c>
      <c r="AA908" s="17">
        <v>3.7551625351878899E-2</v>
      </c>
      <c r="AB908" s="17">
        <v>1.77640191248402E-2</v>
      </c>
      <c r="AC908" s="17">
        <v>3.2689356188336099E-2</v>
      </c>
      <c r="AD908" s="17">
        <v>1.6824015985646201E-2</v>
      </c>
      <c r="AE908" s="17"/>
      <c r="AF908" s="17">
        <v>9.1037251241123402E-3</v>
      </c>
      <c r="AG908" s="17">
        <v>3.2173970943507303E-2</v>
      </c>
      <c r="AH908" s="17">
        <v>9.4637167978753704E-3</v>
      </c>
      <c r="AI908" s="17">
        <v>2.6949170443021999E-2</v>
      </c>
      <c r="AJ908" s="17">
        <v>1.6575505512056599E-2</v>
      </c>
      <c r="AK908" s="17">
        <v>2.6755809683185701E-2</v>
      </c>
      <c r="AL908" s="17"/>
      <c r="AM908" s="17">
        <v>2.1419842566089E-2</v>
      </c>
      <c r="AN908" s="17">
        <v>1.21479425405224E-2</v>
      </c>
      <c r="AO908" s="17">
        <v>1.48868480065281E-2</v>
      </c>
      <c r="AP908" s="17">
        <v>6.4440553862803902E-3</v>
      </c>
      <c r="AQ908" s="17">
        <v>3.4512328029982997E-2</v>
      </c>
      <c r="AR908" s="17">
        <v>5.8895948855602703E-2</v>
      </c>
      <c r="AS908" s="17">
        <v>3.2861091802394E-2</v>
      </c>
      <c r="AT908" s="17">
        <v>5.1514379140490799E-2</v>
      </c>
      <c r="AU908" s="17">
        <v>1.54026378370282E-2</v>
      </c>
      <c r="AV908" s="17">
        <v>2.3911159059312199E-2</v>
      </c>
      <c r="AW908" s="17">
        <v>9.8824812521383105E-3</v>
      </c>
      <c r="AX908" s="17">
        <v>1.57572095563344E-2</v>
      </c>
      <c r="AY908" s="17">
        <v>1.25755445211402E-2</v>
      </c>
      <c r="AZ908" s="17">
        <v>0</v>
      </c>
      <c r="BA908" s="17">
        <v>1.4865192899752799E-2</v>
      </c>
      <c r="BB908" s="17">
        <v>5.8481251229678096E-3</v>
      </c>
      <c r="BC908" s="17"/>
      <c r="BD908" s="17">
        <v>2.5304225113254399E-2</v>
      </c>
      <c r="BE908" s="17">
        <v>1.39437980899351E-2</v>
      </c>
      <c r="BF908" s="17">
        <v>2.0072679578766E-2</v>
      </c>
      <c r="BG908" s="17"/>
      <c r="BH908" s="17">
        <v>1.7357203258292399E-2</v>
      </c>
      <c r="BI908" s="17">
        <v>1.9442421942132099E-2</v>
      </c>
      <c r="BJ908" s="17">
        <v>4.6685366543626997E-2</v>
      </c>
      <c r="BK908" s="17"/>
      <c r="BL908" s="17">
        <v>4.09014584998387E-2</v>
      </c>
      <c r="BM908" s="17">
        <v>2.4965004211568099E-2</v>
      </c>
      <c r="BN908" s="17">
        <v>1.94308209603818E-2</v>
      </c>
      <c r="BO908" s="17"/>
      <c r="BP908" s="17">
        <v>1.9186212876458199E-2</v>
      </c>
      <c r="BQ908" s="17">
        <v>2.02952765050287E-2</v>
      </c>
      <c r="BR908" s="17"/>
      <c r="BS908" s="17">
        <v>1.1556836292646699E-2</v>
      </c>
      <c r="BT908" s="17">
        <v>1.9867642110255102E-2</v>
      </c>
      <c r="BU908" s="17">
        <v>2.41077056473488E-2</v>
      </c>
      <c r="BV908" s="17">
        <v>2.1518646658393599E-2</v>
      </c>
      <c r="BW908" s="17"/>
      <c r="BX908" s="17">
        <v>2.9397445868160399E-2</v>
      </c>
      <c r="BY908" s="17">
        <v>8.02282641070611E-3</v>
      </c>
      <c r="BZ908" s="17">
        <v>2.0512054603639501E-2</v>
      </c>
      <c r="CA908" s="17"/>
      <c r="CB908" s="17">
        <v>9.5989120233980294E-3</v>
      </c>
      <c r="CC908" s="17">
        <v>5.04268472337022E-3</v>
      </c>
      <c r="CD908" s="17">
        <v>2.7809878069706799E-2</v>
      </c>
      <c r="CE908" s="17">
        <v>5.0207533110111996E-3</v>
      </c>
      <c r="CF908" s="17">
        <v>2.1127248170310801E-2</v>
      </c>
      <c r="CG908" s="17">
        <v>5.8524269525344202E-2</v>
      </c>
      <c r="CH908" s="17"/>
      <c r="CI908" s="17">
        <v>3.4145077988215103E-2</v>
      </c>
      <c r="CJ908" s="17">
        <v>1.15640101880638E-2</v>
      </c>
      <c r="CK908" s="17">
        <v>4.6179265853686799E-2</v>
      </c>
      <c r="CL908" s="17">
        <v>1.6101277813031299E-2</v>
      </c>
    </row>
    <row r="909" spans="2:90" x14ac:dyDescent="0.35">
      <c r="B909" t="s">
        <v>460</v>
      </c>
      <c r="C909" s="17">
        <v>9.7092026965619506E-3</v>
      </c>
      <c r="D909" s="17">
        <v>1.33387176900834E-2</v>
      </c>
      <c r="E909" s="17">
        <v>6.2624438060388896E-3</v>
      </c>
      <c r="F909" s="17"/>
      <c r="G909" s="17">
        <v>0</v>
      </c>
      <c r="H909" s="17">
        <v>2.0612094385104702E-3</v>
      </c>
      <c r="I909" s="17">
        <v>1.16885707911547E-2</v>
      </c>
      <c r="J909" s="17">
        <v>1.6746843425781699E-2</v>
      </c>
      <c r="K909" s="17">
        <v>1.3886579417366599E-2</v>
      </c>
      <c r="L909" s="17">
        <v>1.40955385381483E-2</v>
      </c>
      <c r="M909" s="17">
        <v>1.32017877902895E-2</v>
      </c>
      <c r="N909" s="17">
        <v>6.6945913963691898E-3</v>
      </c>
      <c r="O909" s="17">
        <v>8.9677732664445592E-3</v>
      </c>
      <c r="P909" s="17"/>
      <c r="Q909" s="17">
        <v>1.48941959515043E-2</v>
      </c>
      <c r="R909" s="17">
        <v>4.8567959566469402E-3</v>
      </c>
      <c r="S909" s="17">
        <v>1.7537575203816099E-2</v>
      </c>
      <c r="T909" s="17">
        <v>9.3966066797464293E-3</v>
      </c>
      <c r="U909" s="17"/>
      <c r="V909" s="17">
        <v>5.3885401993208799E-3</v>
      </c>
      <c r="W909" s="17">
        <v>4.0630622586596797E-3</v>
      </c>
      <c r="X909" s="17">
        <v>4.0844249199926E-3</v>
      </c>
      <c r="Y909" s="17">
        <v>1.11800578756448E-2</v>
      </c>
      <c r="Z909" s="17">
        <v>1.90295244365783E-2</v>
      </c>
      <c r="AA909" s="17">
        <v>1.5772033472404901E-2</v>
      </c>
      <c r="AB909" s="17">
        <v>2.04689759841441E-2</v>
      </c>
      <c r="AC909" s="17">
        <v>0</v>
      </c>
      <c r="AD909" s="17">
        <v>8.3701579809371696E-3</v>
      </c>
      <c r="AE909" s="17"/>
      <c r="AF909" s="17">
        <v>1.1206381879601201E-2</v>
      </c>
      <c r="AG909" s="17">
        <v>8.4724154039836994E-3</v>
      </c>
      <c r="AH909" s="17">
        <v>1.5045743878003399E-2</v>
      </c>
      <c r="AI909" s="17">
        <v>1.9406991570026899E-2</v>
      </c>
      <c r="AJ909" s="17">
        <v>9.4983764378459793E-3</v>
      </c>
      <c r="AK909" s="17">
        <v>6.7205934116060396E-3</v>
      </c>
      <c r="AL909" s="17"/>
      <c r="AM909" s="17">
        <v>1.9847047559623701E-2</v>
      </c>
      <c r="AN909" s="17">
        <v>1.9330428418347E-2</v>
      </c>
      <c r="AO909" s="17">
        <v>1.5502690556561E-2</v>
      </c>
      <c r="AP909" s="17">
        <v>9.4756831008364802E-3</v>
      </c>
      <c r="AQ909" s="17">
        <v>1.6365376258272502E-2</v>
      </c>
      <c r="AR909" s="17">
        <v>3.5653445853738898E-3</v>
      </c>
      <c r="AS909" s="17">
        <v>4.1850392889133201E-3</v>
      </c>
      <c r="AT909" s="17">
        <v>0</v>
      </c>
      <c r="AU909" s="17">
        <v>8.63054680239486E-3</v>
      </c>
      <c r="AV909" s="17">
        <v>0</v>
      </c>
      <c r="AW909" s="17">
        <v>1.2838774800730399E-2</v>
      </c>
      <c r="AX909" s="17">
        <v>1.06263673438076E-2</v>
      </c>
      <c r="AY909" s="17">
        <v>2.87424168484453E-2</v>
      </c>
      <c r="AZ909" s="17">
        <v>0</v>
      </c>
      <c r="BA909" s="17">
        <v>0</v>
      </c>
      <c r="BB909" s="17">
        <v>3.9256654055320802E-3</v>
      </c>
      <c r="BC909" s="17"/>
      <c r="BD909" s="17">
        <v>1.12584072341747E-2</v>
      </c>
      <c r="BE909" s="17">
        <v>5.8359578766709504E-3</v>
      </c>
      <c r="BF909" s="17">
        <v>1.08820252623882E-2</v>
      </c>
      <c r="BG909" s="17"/>
      <c r="BH909" s="17">
        <v>9.37377195637429E-3</v>
      </c>
      <c r="BI909" s="17">
        <v>5.2420701599978801E-3</v>
      </c>
      <c r="BJ909" s="17">
        <v>6.0459382011246298E-3</v>
      </c>
      <c r="BK909" s="17"/>
      <c r="BL909" s="17">
        <v>0</v>
      </c>
      <c r="BM909" s="17">
        <v>1.9801570465834899E-2</v>
      </c>
      <c r="BN909" s="17">
        <v>4.8033009978610298E-3</v>
      </c>
      <c r="BO909" s="17"/>
      <c r="BP909" s="17">
        <v>2.0348697879208999E-3</v>
      </c>
      <c r="BQ909" s="17">
        <v>1.14007643447927E-2</v>
      </c>
      <c r="BR909" s="17"/>
      <c r="BS909" s="17">
        <v>4.4660414634606601E-3</v>
      </c>
      <c r="BT909" s="17">
        <v>7.34213922247652E-3</v>
      </c>
      <c r="BU909" s="17">
        <v>1.08699657393906E-2</v>
      </c>
      <c r="BV909" s="17">
        <v>1.06369134063573E-2</v>
      </c>
      <c r="BW909" s="17"/>
      <c r="BX909" s="17">
        <v>1.5130878687543701E-3</v>
      </c>
      <c r="BY909" s="17">
        <v>0</v>
      </c>
      <c r="BZ909" s="17">
        <v>1.1117813065457701E-2</v>
      </c>
      <c r="CA909" s="17"/>
      <c r="CB909" s="17">
        <v>2.5160287044785198E-3</v>
      </c>
      <c r="CC909" s="17">
        <v>4.9729120075546196E-3</v>
      </c>
      <c r="CD909" s="17">
        <v>1.2178225113897901E-2</v>
      </c>
      <c r="CE909" s="17">
        <v>9.0479248566897701E-3</v>
      </c>
      <c r="CF909" s="17">
        <v>1.05480685465522E-3</v>
      </c>
      <c r="CG909" s="17">
        <v>2.8309973306040199E-2</v>
      </c>
      <c r="CH909" s="17"/>
      <c r="CI909" s="17">
        <v>2.97917695307926E-2</v>
      </c>
      <c r="CJ909" s="17">
        <v>2.1366808992436198E-3</v>
      </c>
      <c r="CK909" s="17">
        <v>1.6922247807843498E-2</v>
      </c>
      <c r="CL909" s="17">
        <v>7.7499399482797004E-3</v>
      </c>
    </row>
    <row r="910" spans="2:90" x14ac:dyDescent="0.35">
      <c r="B910" t="s">
        <v>150</v>
      </c>
      <c r="C910" s="17">
        <v>2.0187903638630902E-2</v>
      </c>
      <c r="D910" s="17">
        <v>2.3157786979583098E-2</v>
      </c>
      <c r="E910" s="17">
        <v>1.6815071758541401E-2</v>
      </c>
      <c r="F910" s="17"/>
      <c r="G910" s="17">
        <v>2.7672590458313901E-2</v>
      </c>
      <c r="H910" s="17">
        <v>2.2917618220173699E-2</v>
      </c>
      <c r="I910" s="17">
        <v>1.9509887341279699E-2</v>
      </c>
      <c r="J910" s="17">
        <v>1.9320017739528201E-2</v>
      </c>
      <c r="K910" s="17">
        <v>1.55210356297716E-2</v>
      </c>
      <c r="L910" s="17">
        <v>2.3672314823278098E-2</v>
      </c>
      <c r="M910" s="17">
        <v>1.3512366189328899E-2</v>
      </c>
      <c r="N910" s="17">
        <v>1.71521367009831E-2</v>
      </c>
      <c r="O910" s="17">
        <v>2.2688138236786101E-2</v>
      </c>
      <c r="P910" s="17"/>
      <c r="Q910" s="17">
        <v>2.4783842972984201E-2</v>
      </c>
      <c r="R910" s="17">
        <v>2.16719643992393E-2</v>
      </c>
      <c r="S910" s="17">
        <v>1.1076224670417901E-2</v>
      </c>
      <c r="T910" s="17">
        <v>2.0593317742328199E-2</v>
      </c>
      <c r="U910" s="17"/>
      <c r="V910" s="17">
        <v>2.3875959296115998E-2</v>
      </c>
      <c r="W910" s="17">
        <v>1.5287801661285299E-2</v>
      </c>
      <c r="X910" s="17">
        <v>1.3826023373462599E-2</v>
      </c>
      <c r="Y910" s="17">
        <v>1.6779011043311799E-2</v>
      </c>
      <c r="Z910" s="17">
        <v>7.7975383911978897E-3</v>
      </c>
      <c r="AA910" s="17">
        <v>4.0027835884997198E-2</v>
      </c>
      <c r="AB910" s="17">
        <v>8.4811625692759306E-3</v>
      </c>
      <c r="AC910" s="17">
        <v>3.4367258998023599E-2</v>
      </c>
      <c r="AD910" s="17">
        <v>2.5157726524569601E-2</v>
      </c>
      <c r="AE910" s="17"/>
      <c r="AF910" s="17">
        <v>1.43220335363375E-2</v>
      </c>
      <c r="AG910" s="17">
        <v>2.05093225170952E-2</v>
      </c>
      <c r="AH910" s="17">
        <v>1.9200488996029601E-2</v>
      </c>
      <c r="AI910" s="17">
        <v>1.8006936828495201E-2</v>
      </c>
      <c r="AJ910" s="17">
        <v>3.0434630781271899E-2</v>
      </c>
      <c r="AK910" s="17">
        <v>1.83212166151243E-2</v>
      </c>
      <c r="AL910" s="17"/>
      <c r="AM910" s="17">
        <v>4.119105292269E-2</v>
      </c>
      <c r="AN910" s="17">
        <v>4.7940911772609E-2</v>
      </c>
      <c r="AO910" s="17">
        <v>2.5380398715805001E-2</v>
      </c>
      <c r="AP910" s="17">
        <v>1.4832615986430301E-2</v>
      </c>
      <c r="AQ910" s="17">
        <v>9.4987946181871903E-3</v>
      </c>
      <c r="AR910" s="17">
        <v>3.5469478237196901E-3</v>
      </c>
      <c r="AS910" s="17">
        <v>2.7602354537839002E-2</v>
      </c>
      <c r="AT910" s="17">
        <v>1.8575349104449801E-2</v>
      </c>
      <c r="AU910" s="17">
        <v>3.9204385174165602E-3</v>
      </c>
      <c r="AV910" s="17">
        <v>4.7749657533609101E-3</v>
      </c>
      <c r="AW910" s="17">
        <v>2.5798880254084101E-2</v>
      </c>
      <c r="AX910" s="17">
        <v>1.4997833923319199E-2</v>
      </c>
      <c r="AY910" s="17">
        <v>0</v>
      </c>
      <c r="AZ910" s="17">
        <v>1.9003275529880501E-2</v>
      </c>
      <c r="BA910" s="17">
        <v>4.89575055028438E-2</v>
      </c>
      <c r="BB910" s="17">
        <v>7.6229722923778498E-3</v>
      </c>
      <c r="BC910" s="17"/>
      <c r="BD910" s="17">
        <v>1.22582029657002E-2</v>
      </c>
      <c r="BE910" s="17">
        <v>2.23709485002055E-2</v>
      </c>
      <c r="BF910" s="17">
        <v>2.2080910219256102E-2</v>
      </c>
      <c r="BG910" s="17"/>
      <c r="BH910" s="17">
        <v>1.89204540612384E-2</v>
      </c>
      <c r="BI910" s="17">
        <v>1.4498126296313999E-2</v>
      </c>
      <c r="BJ910" s="17">
        <v>6.4027353054884198E-3</v>
      </c>
      <c r="BK910" s="17"/>
      <c r="BL910" s="17">
        <v>2.5602800583155599E-2</v>
      </c>
      <c r="BM910" s="17">
        <v>1.3039267492913199E-3</v>
      </c>
      <c r="BN910" s="17">
        <v>4.1510695562999803E-3</v>
      </c>
      <c r="BO910" s="17"/>
      <c r="BP910" s="17">
        <v>2.3218180896495098E-2</v>
      </c>
      <c r="BQ910" s="17">
        <v>2.1606888860380501E-2</v>
      </c>
      <c r="BR910" s="17"/>
      <c r="BS910" s="17">
        <v>4.6039959724139797E-3</v>
      </c>
      <c r="BT910" s="17">
        <v>3.9813574108590599E-3</v>
      </c>
      <c r="BU910" s="17">
        <v>1.7001049142881801E-2</v>
      </c>
      <c r="BV910" s="17">
        <v>2.37020066036416E-2</v>
      </c>
      <c r="BW910" s="17"/>
      <c r="BX910" s="17">
        <v>1.54891880690465E-2</v>
      </c>
      <c r="BY910" s="17">
        <v>1.6233875479032399E-2</v>
      </c>
      <c r="BZ910" s="17">
        <v>2.0896374600895402E-2</v>
      </c>
      <c r="CA910" s="17"/>
      <c r="CB910" s="17">
        <v>4.6499878991460696E-3</v>
      </c>
      <c r="CC910" s="17">
        <v>8.6173275524688495E-3</v>
      </c>
      <c r="CD910" s="17">
        <v>3.2461766183784303E-2</v>
      </c>
      <c r="CE910" s="17">
        <v>1.50422156512842E-2</v>
      </c>
      <c r="CF910" s="17">
        <v>1.6220168205208101E-2</v>
      </c>
      <c r="CG910" s="17">
        <v>4.3598325639417797E-2</v>
      </c>
      <c r="CH910" s="17"/>
      <c r="CI910" s="17">
        <v>4.2377694481600697E-2</v>
      </c>
      <c r="CJ910" s="17">
        <v>1.3764369842783199E-2</v>
      </c>
      <c r="CK910" s="17">
        <v>5.7453429004915402E-2</v>
      </c>
      <c r="CL910" s="17">
        <v>9.0792016580880392E-3</v>
      </c>
    </row>
    <row r="911" spans="2:90" x14ac:dyDescent="0.35"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</row>
    <row r="912" spans="2:90" x14ac:dyDescent="0.35">
      <c r="B912" s="6" t="s">
        <v>470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</row>
    <row r="913" spans="2:90" x14ac:dyDescent="0.35">
      <c r="B913" s="24" t="s">
        <v>130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</row>
    <row r="914" spans="2:90" x14ac:dyDescent="0.35">
      <c r="B914" t="s">
        <v>458</v>
      </c>
      <c r="C914" s="17">
        <v>0.42582221588556501</v>
      </c>
      <c r="D914" s="17">
        <v>0.38705498975345998</v>
      </c>
      <c r="E914" s="17">
        <v>0.46284338120419199</v>
      </c>
      <c r="F914" s="17"/>
      <c r="G914" s="17">
        <v>0.40503293992338202</v>
      </c>
      <c r="H914" s="17">
        <v>0.47683436978677801</v>
      </c>
      <c r="I914" s="17">
        <v>0.44811286827555602</v>
      </c>
      <c r="J914" s="17">
        <v>0.44885478080351898</v>
      </c>
      <c r="K914" s="17">
        <v>0.38898331915282403</v>
      </c>
      <c r="L914" s="17">
        <v>0.48426292912839802</v>
      </c>
      <c r="M914" s="17">
        <v>0.42981731171535098</v>
      </c>
      <c r="N914" s="17">
        <v>0.38482237043631301</v>
      </c>
      <c r="O914" s="17">
        <v>0.373264980089548</v>
      </c>
      <c r="P914" s="17"/>
      <c r="Q914" s="17">
        <v>0.42437395576475301</v>
      </c>
      <c r="R914" s="17">
        <v>0.43758145835824602</v>
      </c>
      <c r="S914" s="17">
        <v>0.45146836108463301</v>
      </c>
      <c r="T914" s="17">
        <v>0.42596895779868099</v>
      </c>
      <c r="U914" s="17"/>
      <c r="V914" s="17">
        <v>0.44529508995379302</v>
      </c>
      <c r="W914" s="17">
        <v>0.450670364351478</v>
      </c>
      <c r="X914" s="17">
        <v>0.43821528476322202</v>
      </c>
      <c r="Y914" s="17">
        <v>0.46321944277469801</v>
      </c>
      <c r="Z914" s="17">
        <v>0.41231737229030402</v>
      </c>
      <c r="AA914" s="17">
        <v>0.35147997011524401</v>
      </c>
      <c r="AB914" s="17">
        <v>0.38760190663399202</v>
      </c>
      <c r="AC914" s="17">
        <v>0.42911865222423501</v>
      </c>
      <c r="AD914" s="17">
        <v>0.43213819572923001</v>
      </c>
      <c r="AE914" s="17"/>
      <c r="AF914" s="17">
        <v>0.430487791222598</v>
      </c>
      <c r="AG914" s="17">
        <v>0.42347158635561699</v>
      </c>
      <c r="AH914" s="17">
        <v>0.44331974151332698</v>
      </c>
      <c r="AI914" s="17">
        <v>0.45263750481824599</v>
      </c>
      <c r="AJ914" s="17">
        <v>0.39814144299545301</v>
      </c>
      <c r="AK914" s="17">
        <v>0.43203830910751201</v>
      </c>
      <c r="AL914" s="17"/>
      <c r="AM914" s="17">
        <v>0.388272396700168</v>
      </c>
      <c r="AN914" s="17">
        <v>0.39766245348198598</v>
      </c>
      <c r="AO914" s="17">
        <v>0.43710797089450198</v>
      </c>
      <c r="AP914" s="17">
        <v>0.29753870032412</v>
      </c>
      <c r="AQ914" s="17">
        <v>0.38537518306652102</v>
      </c>
      <c r="AR914" s="17">
        <v>0.37095983976129698</v>
      </c>
      <c r="AS914" s="17">
        <v>0.39707469987126298</v>
      </c>
      <c r="AT914" s="17">
        <v>0.38966891784516999</v>
      </c>
      <c r="AU914" s="17">
        <v>0.45812765832795499</v>
      </c>
      <c r="AV914" s="17">
        <v>0.45913845804042702</v>
      </c>
      <c r="AW914" s="17">
        <v>0.389309306619886</v>
      </c>
      <c r="AX914" s="17">
        <v>0.43493294005483801</v>
      </c>
      <c r="AY914" s="17">
        <v>0.484404429460913</v>
      </c>
      <c r="AZ914" s="17">
        <v>0.52384410542645499</v>
      </c>
      <c r="BA914" s="17">
        <v>0.50541677782222805</v>
      </c>
      <c r="BB914" s="17">
        <v>0.53257014018368298</v>
      </c>
      <c r="BC914" s="17"/>
      <c r="BD914" s="17">
        <v>0.42932486130781999</v>
      </c>
      <c r="BE914" s="17">
        <v>0.43242419232665702</v>
      </c>
      <c r="BF914" s="17">
        <v>0.42071693084134398</v>
      </c>
      <c r="BG914" s="17"/>
      <c r="BH914" s="17">
        <v>0.44406423988993798</v>
      </c>
      <c r="BI914" s="17">
        <v>0.42078092855960503</v>
      </c>
      <c r="BJ914" s="17">
        <v>0.41333123557051099</v>
      </c>
      <c r="BK914" s="17"/>
      <c r="BL914" s="17">
        <v>0.38360740490144901</v>
      </c>
      <c r="BM914" s="17">
        <v>0.43990018626210298</v>
      </c>
      <c r="BN914" s="17">
        <v>0.42743512205714501</v>
      </c>
      <c r="BO914" s="17"/>
      <c r="BP914" s="17">
        <v>0.42201873763000097</v>
      </c>
      <c r="BQ914" s="17">
        <v>0.41974669221615801</v>
      </c>
      <c r="BR914" s="17"/>
      <c r="BS914" s="17">
        <v>0.55020496629370097</v>
      </c>
      <c r="BT914" s="17">
        <v>0.472766946951797</v>
      </c>
      <c r="BU914" s="17">
        <v>0.37736347979684498</v>
      </c>
      <c r="BV914" s="17">
        <v>0.41259750561244801</v>
      </c>
      <c r="BW914" s="17"/>
      <c r="BX914" s="17">
        <v>0.454420177688801</v>
      </c>
      <c r="BY914" s="17">
        <v>0.51104533205931302</v>
      </c>
      <c r="BZ914" s="17">
        <v>0.41775207076422799</v>
      </c>
      <c r="CA914" s="17"/>
      <c r="CB914" s="17">
        <v>0.58209408896567005</v>
      </c>
      <c r="CC914" s="17">
        <v>0.571809754647431</v>
      </c>
      <c r="CD914" s="17">
        <v>0.31449593369745399</v>
      </c>
      <c r="CE914" s="17">
        <v>0.43823037274406401</v>
      </c>
      <c r="CF914" s="17">
        <v>0.52495155814452699</v>
      </c>
      <c r="CG914" s="17">
        <v>0.13207616919742801</v>
      </c>
      <c r="CH914" s="17"/>
      <c r="CI914" s="17">
        <v>0.35325177215401798</v>
      </c>
      <c r="CJ914" s="17">
        <v>0.60966526536096599</v>
      </c>
      <c r="CK914" s="17">
        <v>9.33025970107728E-2</v>
      </c>
      <c r="CL914" s="17">
        <v>0.422182139609451</v>
      </c>
    </row>
    <row r="915" spans="2:90" x14ac:dyDescent="0.35">
      <c r="B915" t="s">
        <v>180</v>
      </c>
      <c r="C915" s="17">
        <v>0.18976090626997399</v>
      </c>
      <c r="D915" s="17">
        <v>0.186033419009766</v>
      </c>
      <c r="E915" s="17">
        <v>0.194822162983675</v>
      </c>
      <c r="F915" s="17"/>
      <c r="G915" s="17">
        <v>0.239243782765485</v>
      </c>
      <c r="H915" s="17">
        <v>0.198269373698271</v>
      </c>
      <c r="I915" s="17">
        <v>0.199910557466002</v>
      </c>
      <c r="J915" s="17">
        <v>0.15313594461011601</v>
      </c>
      <c r="K915" s="17">
        <v>0.216254464819637</v>
      </c>
      <c r="L915" s="17">
        <v>0.16586889401928701</v>
      </c>
      <c r="M915" s="17">
        <v>0.18339433058997101</v>
      </c>
      <c r="N915" s="17">
        <v>0.185912738563806</v>
      </c>
      <c r="O915" s="17">
        <v>0.170364482940769</v>
      </c>
      <c r="P915" s="17"/>
      <c r="Q915" s="17">
        <v>0.16551217314087299</v>
      </c>
      <c r="R915" s="17">
        <v>0.17863657141675701</v>
      </c>
      <c r="S915" s="17">
        <v>0.20879218359812099</v>
      </c>
      <c r="T915" s="17">
        <v>0.195632667218197</v>
      </c>
      <c r="U915" s="17"/>
      <c r="V915" s="17">
        <v>0.158525424143244</v>
      </c>
      <c r="W915" s="17">
        <v>0.195325044320244</v>
      </c>
      <c r="X915" s="17">
        <v>0.190027509527287</v>
      </c>
      <c r="Y915" s="17">
        <v>0.19870633620917899</v>
      </c>
      <c r="Z915" s="17">
        <v>0.209391522611801</v>
      </c>
      <c r="AA915" s="17">
        <v>0.21835046100398101</v>
      </c>
      <c r="AB915" s="17">
        <v>0.183311657636473</v>
      </c>
      <c r="AC915" s="17">
        <v>0.15772916893373601</v>
      </c>
      <c r="AD915" s="17">
        <v>0.19301607711417301</v>
      </c>
      <c r="AE915" s="17"/>
      <c r="AF915" s="17">
        <v>0.181111258323952</v>
      </c>
      <c r="AG915" s="17">
        <v>0.21539744671696501</v>
      </c>
      <c r="AH915" s="17">
        <v>0.174430352138772</v>
      </c>
      <c r="AI915" s="17">
        <v>0.149882816046704</v>
      </c>
      <c r="AJ915" s="17">
        <v>0.20660478254276701</v>
      </c>
      <c r="AK915" s="17">
        <v>0.18110708893633801</v>
      </c>
      <c r="AL915" s="17"/>
      <c r="AM915" s="17">
        <v>0.10932984048413399</v>
      </c>
      <c r="AN915" s="17">
        <v>0.15848198289644899</v>
      </c>
      <c r="AO915" s="17">
        <v>0.145853423282158</v>
      </c>
      <c r="AP915" s="17">
        <v>0.240304058094022</v>
      </c>
      <c r="AQ915" s="17">
        <v>0.16321722417453499</v>
      </c>
      <c r="AR915" s="17">
        <v>0.22435638938993999</v>
      </c>
      <c r="AS915" s="17">
        <v>0.21185928447844099</v>
      </c>
      <c r="AT915" s="17">
        <v>0.218984321340254</v>
      </c>
      <c r="AU915" s="17">
        <v>0.176343952710909</v>
      </c>
      <c r="AV915" s="17">
        <v>0.18616719696966699</v>
      </c>
      <c r="AW915" s="17">
        <v>0.190808095336611</v>
      </c>
      <c r="AX915" s="17">
        <v>0.188696544264008</v>
      </c>
      <c r="AY915" s="17">
        <v>0.20751919619508299</v>
      </c>
      <c r="AZ915" s="17">
        <v>0.15842708065713201</v>
      </c>
      <c r="BA915" s="17">
        <v>0.14427856203638001</v>
      </c>
      <c r="BB915" s="17">
        <v>0.209273539176794</v>
      </c>
      <c r="BC915" s="17"/>
      <c r="BD915" s="17">
        <v>0.193593984262729</v>
      </c>
      <c r="BE915" s="17">
        <v>0.20700724030203299</v>
      </c>
      <c r="BF915" s="17">
        <v>0.17008532933085499</v>
      </c>
      <c r="BG915" s="17"/>
      <c r="BH915" s="17">
        <v>0.18719411998139501</v>
      </c>
      <c r="BI915" s="17">
        <v>0.18871032552232</v>
      </c>
      <c r="BJ915" s="17">
        <v>0.22178351220669701</v>
      </c>
      <c r="BK915" s="17"/>
      <c r="BL915" s="17">
        <v>0.166099340586258</v>
      </c>
      <c r="BM915" s="17">
        <v>0.17717369539803501</v>
      </c>
      <c r="BN915" s="17">
        <v>0.192420828148892</v>
      </c>
      <c r="BO915" s="17"/>
      <c r="BP915" s="17">
        <v>0.19947374890490499</v>
      </c>
      <c r="BQ915" s="17">
        <v>0.17959209956349201</v>
      </c>
      <c r="BR915" s="17"/>
      <c r="BS915" s="17">
        <v>0.211463474678104</v>
      </c>
      <c r="BT915" s="17">
        <v>0.20504857343085101</v>
      </c>
      <c r="BU915" s="17">
        <v>0.18538617304011801</v>
      </c>
      <c r="BV915" s="17">
        <v>0.18360055944869899</v>
      </c>
      <c r="BW915" s="17"/>
      <c r="BX915" s="17">
        <v>0.19587699688639301</v>
      </c>
      <c r="BY915" s="17">
        <v>0.22076233119432301</v>
      </c>
      <c r="BZ915" s="17">
        <v>0.187249946740842</v>
      </c>
      <c r="CA915" s="17"/>
      <c r="CB915" s="17">
        <v>0.21336880906564301</v>
      </c>
      <c r="CC915" s="17">
        <v>0.208586526338396</v>
      </c>
      <c r="CD915" s="17">
        <v>0.183506488008778</v>
      </c>
      <c r="CE915" s="17">
        <v>0.19418182137971701</v>
      </c>
      <c r="CF915" s="17">
        <v>0.18283207869242801</v>
      </c>
      <c r="CG915" s="17">
        <v>0.149064008738721</v>
      </c>
      <c r="CH915" s="17"/>
      <c r="CI915" s="17">
        <v>0.18714186066396299</v>
      </c>
      <c r="CJ915" s="17">
        <v>0.16711194484028999</v>
      </c>
      <c r="CK915" s="17">
        <v>0.118965975658214</v>
      </c>
      <c r="CL915" s="17">
        <v>0.22254986384764799</v>
      </c>
    </row>
    <row r="916" spans="2:90" x14ac:dyDescent="0.35">
      <c r="B916" t="s">
        <v>179</v>
      </c>
      <c r="C916" s="17">
        <v>0.15261957950793301</v>
      </c>
      <c r="D916" s="17">
        <v>0.16425225105601901</v>
      </c>
      <c r="E916" s="17">
        <v>0.14098789014485</v>
      </c>
      <c r="F916" s="17"/>
      <c r="G916" s="17">
        <v>0.167872528823717</v>
      </c>
      <c r="H916" s="17">
        <v>0.117819134869543</v>
      </c>
      <c r="I916" s="17">
        <v>0.13003207528347599</v>
      </c>
      <c r="J916" s="17">
        <v>0.16706706467538801</v>
      </c>
      <c r="K916" s="17">
        <v>0.14196556298532101</v>
      </c>
      <c r="L916" s="17">
        <v>0.15364252471763101</v>
      </c>
      <c r="M916" s="17">
        <v>0.132696016284862</v>
      </c>
      <c r="N916" s="17">
        <v>0.172622568725845</v>
      </c>
      <c r="O916" s="17">
        <v>0.18493067666785401</v>
      </c>
      <c r="P916" s="17"/>
      <c r="Q916" s="17">
        <v>0.17613932191873699</v>
      </c>
      <c r="R916" s="17">
        <v>0.160254605588004</v>
      </c>
      <c r="S916" s="17">
        <v>0.119691091231548</v>
      </c>
      <c r="T916" s="17">
        <v>0.150393448484098</v>
      </c>
      <c r="U916" s="17"/>
      <c r="V916" s="17">
        <v>0.12931944909329299</v>
      </c>
      <c r="W916" s="17">
        <v>0.157574561454349</v>
      </c>
      <c r="X916" s="17">
        <v>0.14452742298308399</v>
      </c>
      <c r="Y916" s="17">
        <v>0.116023271135752</v>
      </c>
      <c r="Z916" s="17">
        <v>0.168765045397686</v>
      </c>
      <c r="AA916" s="17">
        <v>0.15990495930085299</v>
      </c>
      <c r="AB916" s="17">
        <v>0.21168606114959401</v>
      </c>
      <c r="AC916" s="17">
        <v>0.16142223132151301</v>
      </c>
      <c r="AD916" s="17">
        <v>0.14559637283489699</v>
      </c>
      <c r="AE916" s="17"/>
      <c r="AF916" s="17">
        <v>0.13686515265006499</v>
      </c>
      <c r="AG916" s="17">
        <v>0.13179831176456999</v>
      </c>
      <c r="AH916" s="17">
        <v>0.184886808081724</v>
      </c>
      <c r="AI916" s="17">
        <v>0.10741494426324801</v>
      </c>
      <c r="AJ916" s="17">
        <v>0.180274095031901</v>
      </c>
      <c r="AK916" s="17">
        <v>0.15581805869717999</v>
      </c>
      <c r="AL916" s="17"/>
      <c r="AM916" s="17">
        <v>0.140880551995993</v>
      </c>
      <c r="AN916" s="17">
        <v>0.116144320775861</v>
      </c>
      <c r="AO916" s="17">
        <v>0.140534612167901</v>
      </c>
      <c r="AP916" s="17">
        <v>0.157690920560877</v>
      </c>
      <c r="AQ916" s="17">
        <v>0.20471379601015899</v>
      </c>
      <c r="AR916" s="17">
        <v>0.18123287783264799</v>
      </c>
      <c r="AS916" s="17">
        <v>0.135367021695314</v>
      </c>
      <c r="AT916" s="17">
        <v>0.11719077057157901</v>
      </c>
      <c r="AU916" s="17">
        <v>0.20278583804581299</v>
      </c>
      <c r="AV916" s="17">
        <v>0.14105432794543399</v>
      </c>
      <c r="AW916" s="17">
        <v>0.20513958664072399</v>
      </c>
      <c r="AX916" s="17">
        <v>0.15397060660009601</v>
      </c>
      <c r="AY916" s="17">
        <v>0.14241829592983099</v>
      </c>
      <c r="AZ916" s="17">
        <v>0.122719326150859</v>
      </c>
      <c r="BA916" s="17">
        <v>0.12499612746170501</v>
      </c>
      <c r="BB916" s="17">
        <v>0.15061919457411899</v>
      </c>
      <c r="BC916" s="17"/>
      <c r="BD916" s="17">
        <v>0.160751846243534</v>
      </c>
      <c r="BE916" s="17">
        <v>0.14830045713922099</v>
      </c>
      <c r="BF916" s="17">
        <v>0.15312490752796301</v>
      </c>
      <c r="BG916" s="17"/>
      <c r="BH916" s="17">
        <v>0.15688418005140101</v>
      </c>
      <c r="BI916" s="17">
        <v>0.156414882232322</v>
      </c>
      <c r="BJ916" s="17">
        <v>0.14473549796260399</v>
      </c>
      <c r="BK916" s="17"/>
      <c r="BL916" s="17">
        <v>0.152868490340232</v>
      </c>
      <c r="BM916" s="17">
        <v>0.17363077776710301</v>
      </c>
      <c r="BN916" s="17">
        <v>0.18508648833733499</v>
      </c>
      <c r="BO916" s="17"/>
      <c r="BP916" s="17">
        <v>0.16315342288397899</v>
      </c>
      <c r="BQ916" s="17">
        <v>0.150740934012461</v>
      </c>
      <c r="BR916" s="17"/>
      <c r="BS916" s="17">
        <v>0.113063992134619</v>
      </c>
      <c r="BT916" s="17">
        <v>0.159272548520208</v>
      </c>
      <c r="BU916" s="17">
        <v>0.18119702945729901</v>
      </c>
      <c r="BV916" s="17">
        <v>0.14793951544575201</v>
      </c>
      <c r="BW916" s="17"/>
      <c r="BX916" s="17">
        <v>0.15863299987815399</v>
      </c>
      <c r="BY916" s="17">
        <v>0.110424426876938</v>
      </c>
      <c r="BZ916" s="17">
        <v>0.15461674496474401</v>
      </c>
      <c r="CA916" s="17"/>
      <c r="CB916" s="17">
        <v>0.113461589232925</v>
      </c>
      <c r="CC916" s="17">
        <v>0.116284892555576</v>
      </c>
      <c r="CD916" s="17">
        <v>0.18576994328618099</v>
      </c>
      <c r="CE916" s="17">
        <v>0.16417222586629901</v>
      </c>
      <c r="CF916" s="17">
        <v>0.13526133676489899</v>
      </c>
      <c r="CG916" s="17">
        <v>0.195724608438447</v>
      </c>
      <c r="CH916" s="17"/>
      <c r="CI916" s="17">
        <v>0.118481564240417</v>
      </c>
      <c r="CJ916" s="17">
        <v>0.113809310174896</v>
      </c>
      <c r="CK916" s="17">
        <v>0.18716081151889999</v>
      </c>
      <c r="CL916" s="17">
        <v>0.17397429727011701</v>
      </c>
    </row>
    <row r="917" spans="2:90" x14ac:dyDescent="0.35">
      <c r="B917" t="s">
        <v>459</v>
      </c>
      <c r="C917" s="17">
        <v>0.135147579318947</v>
      </c>
      <c r="D917" s="17">
        <v>0.146634010101301</v>
      </c>
      <c r="E917" s="17">
        <v>0.123591850745008</v>
      </c>
      <c r="F917" s="17"/>
      <c r="G917" s="17">
        <v>0.128841357754374</v>
      </c>
      <c r="H917" s="17">
        <v>0.12388929833814399</v>
      </c>
      <c r="I917" s="17">
        <v>9.9228653819068896E-2</v>
      </c>
      <c r="J917" s="17">
        <v>0.110530091648032</v>
      </c>
      <c r="K917" s="17">
        <v>0.17113696776950099</v>
      </c>
      <c r="L917" s="17">
        <v>0.10673033513034599</v>
      </c>
      <c r="M917" s="17">
        <v>0.16260779732893499</v>
      </c>
      <c r="N917" s="17">
        <v>0.15517708752006801</v>
      </c>
      <c r="O917" s="17">
        <v>0.15280325214199</v>
      </c>
      <c r="P917" s="17"/>
      <c r="Q917" s="17">
        <v>0.149381804715222</v>
      </c>
      <c r="R917" s="17">
        <v>0.124502876308611</v>
      </c>
      <c r="S917" s="17">
        <v>0.113275991969121</v>
      </c>
      <c r="T917" s="17">
        <v>0.13263149243354</v>
      </c>
      <c r="U917" s="17"/>
      <c r="V917" s="17">
        <v>0.164054295883863</v>
      </c>
      <c r="W917" s="17">
        <v>0.112507012983626</v>
      </c>
      <c r="X917" s="17">
        <v>0.13564804434686401</v>
      </c>
      <c r="Y917" s="17">
        <v>0.14403913583515199</v>
      </c>
      <c r="Z917" s="17">
        <v>0.101914657477125</v>
      </c>
      <c r="AA917" s="17">
        <v>0.148625714477154</v>
      </c>
      <c r="AB917" s="17">
        <v>0.14739179830357199</v>
      </c>
      <c r="AC917" s="17">
        <v>0.11626217600214001</v>
      </c>
      <c r="AD917" s="17">
        <v>0.12715078304900301</v>
      </c>
      <c r="AE917" s="17"/>
      <c r="AF917" s="17">
        <v>0.16494107551280801</v>
      </c>
      <c r="AG917" s="17">
        <v>0.10844457836895301</v>
      </c>
      <c r="AH917" s="17">
        <v>0.123532886400524</v>
      </c>
      <c r="AI917" s="17">
        <v>0.193796966822115</v>
      </c>
      <c r="AJ917" s="17">
        <v>0.117729892284682</v>
      </c>
      <c r="AK917" s="17">
        <v>0.13549707403413</v>
      </c>
      <c r="AL917" s="17"/>
      <c r="AM917" s="17">
        <v>0.21839714179142899</v>
      </c>
      <c r="AN917" s="17">
        <v>0.199010364617834</v>
      </c>
      <c r="AO917" s="17">
        <v>0.14666756259607699</v>
      </c>
      <c r="AP917" s="17">
        <v>0.17650363877484199</v>
      </c>
      <c r="AQ917" s="17">
        <v>0.12707689233530201</v>
      </c>
      <c r="AR917" s="17">
        <v>0.11279758973784</v>
      </c>
      <c r="AS917" s="17">
        <v>0.16367196692154401</v>
      </c>
      <c r="AT917" s="17">
        <v>0.130493937915105</v>
      </c>
      <c r="AU917" s="17">
        <v>0.12660184382058801</v>
      </c>
      <c r="AV917" s="17">
        <v>0.122194732624843</v>
      </c>
      <c r="AW917" s="17">
        <v>0.11924298572301401</v>
      </c>
      <c r="AX917" s="17">
        <v>0.14908474023034801</v>
      </c>
      <c r="AY917" s="17">
        <v>9.0338145367749006E-2</v>
      </c>
      <c r="AZ917" s="17">
        <v>0.12731372740216701</v>
      </c>
      <c r="BA917" s="17">
        <v>8.5953514200355199E-2</v>
      </c>
      <c r="BB917" s="17">
        <v>7.7213944761457001E-2</v>
      </c>
      <c r="BC917" s="17"/>
      <c r="BD917" s="17">
        <v>0.12770046482024999</v>
      </c>
      <c r="BE917" s="17">
        <v>0.126989028099116</v>
      </c>
      <c r="BF917" s="17">
        <v>0.14547771954789299</v>
      </c>
      <c r="BG917" s="17"/>
      <c r="BH917" s="17">
        <v>0.120916145334187</v>
      </c>
      <c r="BI917" s="17">
        <v>0.153569925901756</v>
      </c>
      <c r="BJ917" s="17">
        <v>0.116088827210335</v>
      </c>
      <c r="BK917" s="17"/>
      <c r="BL917" s="17">
        <v>0.1199179276433</v>
      </c>
      <c r="BM917" s="17">
        <v>0.10654642993624699</v>
      </c>
      <c r="BN917" s="17">
        <v>0.12483203002400201</v>
      </c>
      <c r="BO917" s="17"/>
      <c r="BP917" s="17">
        <v>0.13143029048474</v>
      </c>
      <c r="BQ917" s="17">
        <v>0.14062803574402</v>
      </c>
      <c r="BR917" s="17"/>
      <c r="BS917" s="17">
        <v>7.4531420133708698E-2</v>
      </c>
      <c r="BT917" s="17">
        <v>8.8241629265938801E-2</v>
      </c>
      <c r="BU917" s="17">
        <v>0.15168643164357901</v>
      </c>
      <c r="BV917" s="17">
        <v>0.154681464521773</v>
      </c>
      <c r="BW917" s="17"/>
      <c r="BX917" s="17">
        <v>8.12367994522777E-2</v>
      </c>
      <c r="BY917" s="17">
        <v>6.10781509610989E-2</v>
      </c>
      <c r="BZ917" s="17">
        <v>0.14504002925703799</v>
      </c>
      <c r="CA917" s="17"/>
      <c r="CB917" s="17">
        <v>6.1984359102145697E-2</v>
      </c>
      <c r="CC917" s="17">
        <v>7.7417961286067594E-2</v>
      </c>
      <c r="CD917" s="17">
        <v>0.19850832386412201</v>
      </c>
      <c r="CE917" s="17">
        <v>0.116337373389371</v>
      </c>
      <c r="CF917" s="17">
        <v>7.3740577162931698E-2</v>
      </c>
      <c r="CG917" s="17">
        <v>0.27057649475096401</v>
      </c>
      <c r="CH917" s="17"/>
      <c r="CI917" s="17">
        <v>0.145590777916802</v>
      </c>
      <c r="CJ917" s="17">
        <v>5.8848342402464601E-2</v>
      </c>
      <c r="CK917" s="17">
        <v>0.38522917490932301</v>
      </c>
      <c r="CL917" s="17">
        <v>0.111240773377579</v>
      </c>
    </row>
    <row r="918" spans="2:90" x14ac:dyDescent="0.35">
      <c r="B918" t="s">
        <v>177</v>
      </c>
      <c r="C918" s="17">
        <v>4.3007772692944403E-2</v>
      </c>
      <c r="D918" s="17">
        <v>4.7722072026134398E-2</v>
      </c>
      <c r="E918" s="17">
        <v>3.9097219191511698E-2</v>
      </c>
      <c r="F918" s="17"/>
      <c r="G918" s="17">
        <v>1.7137309968610601E-2</v>
      </c>
      <c r="H918" s="17">
        <v>3.2805689155344202E-2</v>
      </c>
      <c r="I918" s="17">
        <v>4.9197980024659298E-2</v>
      </c>
      <c r="J918" s="17">
        <v>5.5817862676888201E-2</v>
      </c>
      <c r="K918" s="17">
        <v>3.4040394132475102E-2</v>
      </c>
      <c r="L918" s="17">
        <v>3.1979633112211303E-2</v>
      </c>
      <c r="M918" s="17">
        <v>4.6775546815713699E-2</v>
      </c>
      <c r="N918" s="17">
        <v>4.5326341522943098E-2</v>
      </c>
      <c r="O918" s="17">
        <v>7.0853436716854498E-2</v>
      </c>
      <c r="P918" s="17"/>
      <c r="Q918" s="17">
        <v>4.7645682554670998E-2</v>
      </c>
      <c r="R918" s="17">
        <v>5.06498676435755E-2</v>
      </c>
      <c r="S918" s="17">
        <v>4.8281968514326597E-2</v>
      </c>
      <c r="T918" s="17">
        <v>4.0590578585308297E-2</v>
      </c>
      <c r="U918" s="17"/>
      <c r="V918" s="17">
        <v>4.4914506664068703E-2</v>
      </c>
      <c r="W918" s="17">
        <v>3.6506499048373497E-2</v>
      </c>
      <c r="X918" s="17">
        <v>3.7648392588477499E-2</v>
      </c>
      <c r="Y918" s="17">
        <v>3.60061248950636E-2</v>
      </c>
      <c r="Z918" s="17">
        <v>6.1098608730315203E-2</v>
      </c>
      <c r="AA918" s="17">
        <v>5.5177589941397598E-2</v>
      </c>
      <c r="AB918" s="17">
        <v>2.5515338498604399E-2</v>
      </c>
      <c r="AC918" s="17">
        <v>6.0997898092265301E-2</v>
      </c>
      <c r="AD918" s="17">
        <v>4.3011106858310402E-2</v>
      </c>
      <c r="AE918" s="17"/>
      <c r="AF918" s="17">
        <v>3.50805438452233E-2</v>
      </c>
      <c r="AG918" s="17">
        <v>5.3940808806851502E-2</v>
      </c>
      <c r="AH918" s="17">
        <v>2.2561701809934401E-2</v>
      </c>
      <c r="AI918" s="17">
        <v>4.5597418232903197E-2</v>
      </c>
      <c r="AJ918" s="17">
        <v>4.3922539195694103E-2</v>
      </c>
      <c r="AK918" s="17">
        <v>4.6482804459692398E-2</v>
      </c>
      <c r="AL918" s="17"/>
      <c r="AM918" s="17">
        <v>2.9969885400062901E-2</v>
      </c>
      <c r="AN918" s="17">
        <v>4.4841261426503E-2</v>
      </c>
      <c r="AO918" s="17">
        <v>5.6325083438419403E-2</v>
      </c>
      <c r="AP918" s="17">
        <v>6.4318875368760103E-2</v>
      </c>
      <c r="AQ918" s="17">
        <v>5.8780193337491099E-2</v>
      </c>
      <c r="AR918" s="17">
        <v>6.76270399957382E-2</v>
      </c>
      <c r="AS918" s="17">
        <v>4.9525045653116502E-2</v>
      </c>
      <c r="AT918" s="17">
        <v>5.3632813606904299E-2</v>
      </c>
      <c r="AU918" s="17">
        <v>2.40598720952576E-2</v>
      </c>
      <c r="AV918" s="17">
        <v>3.3637042646200099E-2</v>
      </c>
      <c r="AW918" s="17">
        <v>5.4281430276092599E-2</v>
      </c>
      <c r="AX918" s="17">
        <v>3.8031133090728197E-2</v>
      </c>
      <c r="AY918" s="17">
        <v>7.5319933046423301E-2</v>
      </c>
      <c r="AZ918" s="17">
        <v>2.77469045589019E-2</v>
      </c>
      <c r="BA918" s="17">
        <v>3.2934724457562098E-2</v>
      </c>
      <c r="BB918" s="17">
        <v>1.7114990392733599E-2</v>
      </c>
      <c r="BC918" s="17"/>
      <c r="BD918" s="17">
        <v>5.3770215699659903E-2</v>
      </c>
      <c r="BE918" s="17">
        <v>2.83871112325942E-2</v>
      </c>
      <c r="BF918" s="17">
        <v>4.5053114379050102E-2</v>
      </c>
      <c r="BG918" s="17"/>
      <c r="BH918" s="17">
        <v>3.7030073607741201E-2</v>
      </c>
      <c r="BI918" s="17">
        <v>4.8261079092889299E-2</v>
      </c>
      <c r="BJ918" s="17">
        <v>6.6141150647534397E-2</v>
      </c>
      <c r="BK918" s="17"/>
      <c r="BL918" s="17">
        <v>0.109537998353228</v>
      </c>
      <c r="BM918" s="17">
        <v>6.00583734805357E-2</v>
      </c>
      <c r="BN918" s="17">
        <v>4.9154634319014498E-2</v>
      </c>
      <c r="BO918" s="17"/>
      <c r="BP918" s="17">
        <v>3.0254243859415698E-2</v>
      </c>
      <c r="BQ918" s="17">
        <v>4.9133055645650202E-2</v>
      </c>
      <c r="BR918" s="17"/>
      <c r="BS918" s="17">
        <v>2.1838068847697699E-2</v>
      </c>
      <c r="BT918" s="17">
        <v>4.6246174702044798E-2</v>
      </c>
      <c r="BU918" s="17">
        <v>4.8754655864287802E-2</v>
      </c>
      <c r="BV918" s="17">
        <v>4.17840464726408E-2</v>
      </c>
      <c r="BW918" s="17"/>
      <c r="BX918" s="17">
        <v>6.5862292962149294E-2</v>
      </c>
      <c r="BY918" s="17">
        <v>3.5827007185608703E-2</v>
      </c>
      <c r="BZ918" s="17">
        <v>4.1184870344604101E-2</v>
      </c>
      <c r="CA918" s="17"/>
      <c r="CB918" s="17">
        <v>1.8194355794866598E-2</v>
      </c>
      <c r="CC918" s="17">
        <v>1.2155862302553199E-2</v>
      </c>
      <c r="CD918" s="17">
        <v>4.16171396852172E-2</v>
      </c>
      <c r="CE918" s="17">
        <v>2.9510348129129199E-2</v>
      </c>
      <c r="CF918" s="17">
        <v>3.3350770188174998E-2</v>
      </c>
      <c r="CG918" s="17">
        <v>0.13441002398549601</v>
      </c>
      <c r="CH918" s="17"/>
      <c r="CI918" s="17">
        <v>7.2170937093676696E-2</v>
      </c>
      <c r="CJ918" s="17">
        <v>1.63581518857682E-2</v>
      </c>
      <c r="CK918" s="17">
        <v>9.5718694247612202E-2</v>
      </c>
      <c r="CL918" s="17">
        <v>3.8152522710533397E-2</v>
      </c>
    </row>
    <row r="919" spans="2:90" x14ac:dyDescent="0.35">
      <c r="B919" t="s">
        <v>176</v>
      </c>
      <c r="C919" s="17">
        <v>2.3122196902034702E-2</v>
      </c>
      <c r="D919" s="17">
        <v>2.8210094297001401E-2</v>
      </c>
      <c r="E919" s="17">
        <v>1.7918236633437098E-2</v>
      </c>
      <c r="F919" s="17"/>
      <c r="G919" s="17">
        <v>1.4199490306117E-2</v>
      </c>
      <c r="H919" s="17">
        <v>1.09947770801263E-2</v>
      </c>
      <c r="I919" s="17">
        <v>3.02068231559064E-2</v>
      </c>
      <c r="J919" s="17">
        <v>3.2297027868672598E-2</v>
      </c>
      <c r="K919" s="17">
        <v>2.6040624809569101E-2</v>
      </c>
      <c r="L919" s="17">
        <v>2.5001031217379899E-2</v>
      </c>
      <c r="M919" s="17">
        <v>2.25502675037518E-2</v>
      </c>
      <c r="N919" s="17">
        <v>2.4515578487361099E-2</v>
      </c>
      <c r="O919" s="17">
        <v>2.23603550959693E-2</v>
      </c>
      <c r="P919" s="17"/>
      <c r="Q919" s="17">
        <v>1.17086581958034E-2</v>
      </c>
      <c r="R919" s="17">
        <v>2.3983091923675801E-2</v>
      </c>
      <c r="S919" s="17">
        <v>3.5001234042571001E-2</v>
      </c>
      <c r="T919" s="17">
        <v>2.2704791714035399E-2</v>
      </c>
      <c r="U919" s="17"/>
      <c r="V919" s="17">
        <v>2.1962727228582401E-2</v>
      </c>
      <c r="W919" s="17">
        <v>2.19933255880378E-2</v>
      </c>
      <c r="X919" s="17">
        <v>2.3482525018472401E-2</v>
      </c>
      <c r="Y919" s="17">
        <v>1.9251753646612701E-2</v>
      </c>
      <c r="Z919" s="17">
        <v>3.12313804716087E-2</v>
      </c>
      <c r="AA919" s="17">
        <v>1.81515351644842E-2</v>
      </c>
      <c r="AB919" s="17">
        <v>2.08348800341163E-2</v>
      </c>
      <c r="AC919" s="17">
        <v>2.18944313291272E-2</v>
      </c>
      <c r="AD919" s="17">
        <v>2.92306703031119E-2</v>
      </c>
      <c r="AE919" s="17"/>
      <c r="AF919" s="17">
        <v>1.7778268300304802E-2</v>
      </c>
      <c r="AG919" s="17">
        <v>3.6413345678741202E-2</v>
      </c>
      <c r="AH919" s="17">
        <v>8.7210573928848505E-3</v>
      </c>
      <c r="AI919" s="17">
        <v>3.2663412988288301E-2</v>
      </c>
      <c r="AJ919" s="17">
        <v>2.1558336193500699E-2</v>
      </c>
      <c r="AK919" s="17">
        <v>2.2980548418589201E-2</v>
      </c>
      <c r="AL919" s="17"/>
      <c r="AM919" s="17">
        <v>4.1978954759848801E-2</v>
      </c>
      <c r="AN919" s="17">
        <v>1.9183871324106899E-2</v>
      </c>
      <c r="AO919" s="17">
        <v>3.7479619226408301E-2</v>
      </c>
      <c r="AP919" s="17">
        <v>1.77923643226638E-2</v>
      </c>
      <c r="AQ919" s="17">
        <v>3.3173672796242601E-2</v>
      </c>
      <c r="AR919" s="17">
        <v>3.7220280319198003E-2</v>
      </c>
      <c r="AS919" s="17">
        <v>1.6309791663766698E-2</v>
      </c>
      <c r="AT919" s="17">
        <v>3.4702692123477798E-2</v>
      </c>
      <c r="AU919" s="17">
        <v>1.04075262736299E-2</v>
      </c>
      <c r="AV919" s="17">
        <v>3.0625040177243601E-2</v>
      </c>
      <c r="AW919" s="17">
        <v>1.8258545413055799E-2</v>
      </c>
      <c r="AX919" s="17">
        <v>2.0286201836661799E-2</v>
      </c>
      <c r="AY919" s="17">
        <v>0</v>
      </c>
      <c r="AZ919" s="17">
        <v>1.48849845129066E-2</v>
      </c>
      <c r="BA919" s="17">
        <v>6.2449454009241297E-2</v>
      </c>
      <c r="BB919" s="17">
        <v>5.5852186188354302E-3</v>
      </c>
      <c r="BC919" s="17"/>
      <c r="BD919" s="17">
        <v>1.9811385406750998E-2</v>
      </c>
      <c r="BE919" s="17">
        <v>1.98563195204365E-2</v>
      </c>
      <c r="BF919" s="17">
        <v>2.85577014628507E-2</v>
      </c>
      <c r="BG919" s="17"/>
      <c r="BH919" s="17">
        <v>2.3880578634329699E-2</v>
      </c>
      <c r="BI919" s="17">
        <v>1.80297678184584E-2</v>
      </c>
      <c r="BJ919" s="17">
        <v>3.2201814348367101E-2</v>
      </c>
      <c r="BK919" s="17"/>
      <c r="BL919" s="17">
        <v>3.4668285649959697E-2</v>
      </c>
      <c r="BM919" s="17">
        <v>2.94062734119667E-2</v>
      </c>
      <c r="BN919" s="17">
        <v>1.7982012143566799E-2</v>
      </c>
      <c r="BO919" s="17"/>
      <c r="BP919" s="17">
        <v>2.0280269790510601E-2</v>
      </c>
      <c r="BQ919" s="17">
        <v>2.4623504284933099E-2</v>
      </c>
      <c r="BR919" s="17"/>
      <c r="BS919" s="17">
        <v>2.18641592629359E-2</v>
      </c>
      <c r="BT919" s="17">
        <v>1.8073162178734E-2</v>
      </c>
      <c r="BU919" s="17">
        <v>3.2047971430264797E-2</v>
      </c>
      <c r="BV919" s="17">
        <v>1.98836908614788E-2</v>
      </c>
      <c r="BW919" s="17"/>
      <c r="BX919" s="17">
        <v>3.1207788126337201E-2</v>
      </c>
      <c r="BY919" s="17">
        <v>1.9910754222777299E-2</v>
      </c>
      <c r="BZ919" s="17">
        <v>2.2518513818070501E-2</v>
      </c>
      <c r="CA919" s="17"/>
      <c r="CB919" s="17">
        <v>2.9226075487287801E-3</v>
      </c>
      <c r="CC919" s="17">
        <v>4.4027950242020702E-3</v>
      </c>
      <c r="CD919" s="17">
        <v>2.3122708081454502E-2</v>
      </c>
      <c r="CE919" s="17">
        <v>2.7039282874000699E-2</v>
      </c>
      <c r="CF919" s="17">
        <v>3.2884755479304001E-2</v>
      </c>
      <c r="CG919" s="17">
        <v>5.7148140942657501E-2</v>
      </c>
      <c r="CH919" s="17"/>
      <c r="CI919" s="17">
        <v>6.7192016406002697E-2</v>
      </c>
      <c r="CJ919" s="17">
        <v>1.10377944773689E-2</v>
      </c>
      <c r="CK919" s="17">
        <v>4.8602417116723799E-2</v>
      </c>
      <c r="CL919" s="17">
        <v>1.35802767032336E-2</v>
      </c>
    </row>
    <row r="920" spans="2:90" x14ac:dyDescent="0.35">
      <c r="B920" t="s">
        <v>460</v>
      </c>
      <c r="C920" s="17">
        <v>1.1901194839156399E-2</v>
      </c>
      <c r="D920" s="17">
        <v>1.9393628835755499E-2</v>
      </c>
      <c r="E920" s="17">
        <v>4.63432718144682E-3</v>
      </c>
      <c r="F920" s="17"/>
      <c r="G920" s="17">
        <v>3.3811758227500202E-3</v>
      </c>
      <c r="H920" s="17">
        <v>5.04407783711458E-3</v>
      </c>
      <c r="I920" s="17">
        <v>2.7852832597178901E-2</v>
      </c>
      <c r="J920" s="17">
        <v>1.5664666622351199E-2</v>
      </c>
      <c r="K920" s="17">
        <v>1.11352171355445E-2</v>
      </c>
      <c r="L920" s="17">
        <v>1.28886999556734E-2</v>
      </c>
      <c r="M920" s="17">
        <v>1.06233041123707E-2</v>
      </c>
      <c r="N920" s="17">
        <v>9.4411558833768297E-3</v>
      </c>
      <c r="O920" s="17">
        <v>1.1746272163761199E-2</v>
      </c>
      <c r="P920" s="17"/>
      <c r="Q920" s="17">
        <v>7.6477046642823097E-3</v>
      </c>
      <c r="R920" s="17">
        <v>0</v>
      </c>
      <c r="S920" s="17">
        <v>1.886610441146E-2</v>
      </c>
      <c r="T920" s="17">
        <v>1.3179054737607099E-2</v>
      </c>
      <c r="U920" s="17"/>
      <c r="V920" s="17">
        <v>1.6512455807389598E-2</v>
      </c>
      <c r="W920" s="17">
        <v>1.3956558767911501E-2</v>
      </c>
      <c r="X920" s="17">
        <v>1.2902906994370999E-2</v>
      </c>
      <c r="Y920" s="17">
        <v>5.9749244602305997E-3</v>
      </c>
      <c r="Z920" s="17">
        <v>1.03892284793105E-2</v>
      </c>
      <c r="AA920" s="17">
        <v>1.38676375250542E-2</v>
      </c>
      <c r="AB920" s="17">
        <v>1.4160454865484401E-2</v>
      </c>
      <c r="AC920" s="17">
        <v>1.5787474987599501E-2</v>
      </c>
      <c r="AD920" s="17">
        <v>4.2569755999751699E-3</v>
      </c>
      <c r="AE920" s="17"/>
      <c r="AF920" s="17">
        <v>2.07023105770438E-2</v>
      </c>
      <c r="AG920" s="17">
        <v>8.1642523873877593E-3</v>
      </c>
      <c r="AH920" s="17">
        <v>2.33469636668035E-2</v>
      </c>
      <c r="AI920" s="17">
        <v>0</v>
      </c>
      <c r="AJ920" s="17">
        <v>7.3760140113178401E-3</v>
      </c>
      <c r="AK920" s="17">
        <v>9.3075505850606192E-3</v>
      </c>
      <c r="AL920" s="17"/>
      <c r="AM920" s="17">
        <v>3.6400915466472297E-2</v>
      </c>
      <c r="AN920" s="17">
        <v>3.2951035316840599E-2</v>
      </c>
      <c r="AO920" s="17">
        <v>5.6115932478908101E-3</v>
      </c>
      <c r="AP920" s="17">
        <v>3.08246431926915E-2</v>
      </c>
      <c r="AQ920" s="17">
        <v>1.5340467799713599E-2</v>
      </c>
      <c r="AR920" s="17">
        <v>5.8059829633393201E-3</v>
      </c>
      <c r="AS920" s="17">
        <v>1.09561101756074E-2</v>
      </c>
      <c r="AT920" s="17">
        <v>3.6751197493059898E-2</v>
      </c>
      <c r="AU920" s="17">
        <v>0</v>
      </c>
      <c r="AV920" s="17">
        <v>1.04659340240682E-2</v>
      </c>
      <c r="AW920" s="17">
        <v>0</v>
      </c>
      <c r="AX920" s="17">
        <v>1.0560372594322E-2</v>
      </c>
      <c r="AY920" s="17">
        <v>0</v>
      </c>
      <c r="AZ920" s="17">
        <v>6.0605957616983799E-3</v>
      </c>
      <c r="BA920" s="17">
        <v>0</v>
      </c>
      <c r="BB920" s="17">
        <v>5.5197531541875296E-3</v>
      </c>
      <c r="BC920" s="17"/>
      <c r="BD920" s="17">
        <v>4.3645462455137E-3</v>
      </c>
      <c r="BE920" s="17">
        <v>1.42178983757225E-2</v>
      </c>
      <c r="BF920" s="17">
        <v>1.6008762658643299E-2</v>
      </c>
      <c r="BG920" s="17"/>
      <c r="BH920" s="17">
        <v>1.0661634568606099E-2</v>
      </c>
      <c r="BI920" s="17">
        <v>7.9834486525132507E-3</v>
      </c>
      <c r="BJ920" s="17">
        <v>4.7946973519755404E-3</v>
      </c>
      <c r="BK920" s="17"/>
      <c r="BL920" s="17">
        <v>0</v>
      </c>
      <c r="BM920" s="17">
        <v>1.11049757198438E-2</v>
      </c>
      <c r="BN920" s="17">
        <v>0</v>
      </c>
      <c r="BO920" s="17"/>
      <c r="BP920" s="17">
        <v>1.42241353069392E-2</v>
      </c>
      <c r="BQ920" s="17">
        <v>1.42547070276675E-2</v>
      </c>
      <c r="BR920" s="17"/>
      <c r="BS920" s="17">
        <v>1.0969473163736001E-3</v>
      </c>
      <c r="BT920" s="17">
        <v>7.3761859107689103E-3</v>
      </c>
      <c r="BU920" s="17">
        <v>6.5301672222040303E-3</v>
      </c>
      <c r="BV920" s="17">
        <v>1.7363571168547799E-2</v>
      </c>
      <c r="BW920" s="17"/>
      <c r="BX920" s="17">
        <v>0</v>
      </c>
      <c r="BY920" s="17">
        <v>1.31221541483368E-2</v>
      </c>
      <c r="BZ920" s="17">
        <v>1.3005199851862E-2</v>
      </c>
      <c r="CA920" s="17"/>
      <c r="CB920" s="17">
        <v>2.7487902212783E-3</v>
      </c>
      <c r="CC920" s="17">
        <v>3.7866385124534301E-3</v>
      </c>
      <c r="CD920" s="17">
        <v>2.0088748129614701E-2</v>
      </c>
      <c r="CE920" s="17">
        <v>1.3526468327557601E-2</v>
      </c>
      <c r="CF920" s="17">
        <v>0</v>
      </c>
      <c r="CG920" s="17">
        <v>2.86094487978997E-2</v>
      </c>
      <c r="CH920" s="17"/>
      <c r="CI920" s="17">
        <v>3.4986143066626202E-2</v>
      </c>
      <c r="CJ920" s="17">
        <v>6.4496725503888899E-3</v>
      </c>
      <c r="CK920" s="17">
        <v>2.37975065492405E-2</v>
      </c>
      <c r="CL920" s="17">
        <v>6.7708787843014304E-3</v>
      </c>
    </row>
    <row r="921" spans="2:90" x14ac:dyDescent="0.35">
      <c r="B921" t="s">
        <v>150</v>
      </c>
      <c r="C921" s="17">
        <v>1.8618554583446099E-2</v>
      </c>
      <c r="D921" s="17">
        <v>2.0699534920562999E-2</v>
      </c>
      <c r="E921" s="17">
        <v>1.6104931915879299E-2</v>
      </c>
      <c r="F921" s="17"/>
      <c r="G921" s="17">
        <v>2.4291414635563901E-2</v>
      </c>
      <c r="H921" s="17">
        <v>3.4343279234680099E-2</v>
      </c>
      <c r="I921" s="17">
        <v>1.54582093781528E-2</v>
      </c>
      <c r="J921" s="17">
        <v>1.66325610950337E-2</v>
      </c>
      <c r="K921" s="17">
        <v>1.04434491951279E-2</v>
      </c>
      <c r="L921" s="17">
        <v>1.9625952719073098E-2</v>
      </c>
      <c r="M921" s="17">
        <v>1.15354256490456E-2</v>
      </c>
      <c r="N921" s="17">
        <v>2.21821588602862E-2</v>
      </c>
      <c r="O921" s="17">
        <v>1.3676544183255E-2</v>
      </c>
      <c r="P921" s="17"/>
      <c r="Q921" s="17">
        <v>1.7590699045658499E-2</v>
      </c>
      <c r="R921" s="17">
        <v>2.4391528761130699E-2</v>
      </c>
      <c r="S921" s="17">
        <v>4.6230651482195998E-3</v>
      </c>
      <c r="T921" s="17">
        <v>1.8899009028533101E-2</v>
      </c>
      <c r="U921" s="17"/>
      <c r="V921" s="17">
        <v>1.9416051225766302E-2</v>
      </c>
      <c r="W921" s="17">
        <v>1.14666334859803E-2</v>
      </c>
      <c r="X921" s="17">
        <v>1.7547913778221499E-2</v>
      </c>
      <c r="Y921" s="17">
        <v>1.6779011043311799E-2</v>
      </c>
      <c r="Z921" s="17">
        <v>4.8921845418502799E-3</v>
      </c>
      <c r="AA921" s="17">
        <v>3.4442132471831997E-2</v>
      </c>
      <c r="AB921" s="17">
        <v>9.4979028781639798E-3</v>
      </c>
      <c r="AC921" s="17">
        <v>3.6787967109383701E-2</v>
      </c>
      <c r="AD921" s="17">
        <v>2.55998185112985E-2</v>
      </c>
      <c r="AE921" s="17"/>
      <c r="AF921" s="17">
        <v>1.3033599568005001E-2</v>
      </c>
      <c r="AG921" s="17">
        <v>2.2369669920914399E-2</v>
      </c>
      <c r="AH921" s="17">
        <v>1.9200488996029601E-2</v>
      </c>
      <c r="AI921" s="17">
        <v>1.8006936828495201E-2</v>
      </c>
      <c r="AJ921" s="17">
        <v>2.4392897744683801E-2</v>
      </c>
      <c r="AK921" s="17">
        <v>1.6768565761497899E-2</v>
      </c>
      <c r="AL921" s="17"/>
      <c r="AM921" s="17">
        <v>3.4770313401893099E-2</v>
      </c>
      <c r="AN921" s="17">
        <v>3.1724710160419597E-2</v>
      </c>
      <c r="AO921" s="17">
        <v>3.0420135146643899E-2</v>
      </c>
      <c r="AP921" s="17">
        <v>1.50267993620244E-2</v>
      </c>
      <c r="AQ921" s="17">
        <v>1.23225704800359E-2</v>
      </c>
      <c r="AR921" s="17">
        <v>0</v>
      </c>
      <c r="AS921" s="17">
        <v>1.5236079540947699E-2</v>
      </c>
      <c r="AT921" s="17">
        <v>1.8575349104449801E-2</v>
      </c>
      <c r="AU921" s="17">
        <v>1.6733087258470199E-3</v>
      </c>
      <c r="AV921" s="17">
        <v>1.6717267572117198E-2</v>
      </c>
      <c r="AW921" s="17">
        <v>2.2960049990617501E-2</v>
      </c>
      <c r="AX921" s="17">
        <v>4.43746132899717E-3</v>
      </c>
      <c r="AY921" s="17">
        <v>0</v>
      </c>
      <c r="AZ921" s="17">
        <v>1.9003275529880501E-2</v>
      </c>
      <c r="BA921" s="17">
        <v>4.3970840012527601E-2</v>
      </c>
      <c r="BB921" s="17">
        <v>2.1032191381903302E-3</v>
      </c>
      <c r="BC921" s="17"/>
      <c r="BD921" s="17">
        <v>1.0682696013742299E-2</v>
      </c>
      <c r="BE921" s="17">
        <v>2.2817753004220401E-2</v>
      </c>
      <c r="BF921" s="17">
        <v>2.0975534251401501E-2</v>
      </c>
      <c r="BG921" s="17"/>
      <c r="BH921" s="17">
        <v>1.9369027932402499E-2</v>
      </c>
      <c r="BI921" s="17">
        <v>6.24964222013527E-3</v>
      </c>
      <c r="BJ921" s="17">
        <v>9.2326470197628301E-4</v>
      </c>
      <c r="BK921" s="17"/>
      <c r="BL921" s="17">
        <v>3.3300552525572701E-2</v>
      </c>
      <c r="BM921" s="17">
        <v>2.1792880241662299E-3</v>
      </c>
      <c r="BN921" s="17">
        <v>3.0888849700444498E-3</v>
      </c>
      <c r="BO921" s="17"/>
      <c r="BP921" s="17">
        <v>1.91651511395084E-2</v>
      </c>
      <c r="BQ921" s="17">
        <v>2.1280971505618401E-2</v>
      </c>
      <c r="BR921" s="17"/>
      <c r="BS921" s="17">
        <v>5.9369713328595803E-3</v>
      </c>
      <c r="BT921" s="17">
        <v>2.9747790396563302E-3</v>
      </c>
      <c r="BU921" s="17">
        <v>1.7034091545401999E-2</v>
      </c>
      <c r="BV921" s="17">
        <v>2.21496464686608E-2</v>
      </c>
      <c r="BW921" s="17"/>
      <c r="BX921" s="17">
        <v>1.27629450058887E-2</v>
      </c>
      <c r="BY921" s="17">
        <v>2.78298433516046E-2</v>
      </c>
      <c r="BZ921" s="17">
        <v>1.8632624258611601E-2</v>
      </c>
      <c r="CA921" s="17"/>
      <c r="CB921" s="17">
        <v>5.2254000687416702E-3</v>
      </c>
      <c r="CC921" s="17">
        <v>5.5555693333204301E-3</v>
      </c>
      <c r="CD921" s="17">
        <v>3.2890715247179299E-2</v>
      </c>
      <c r="CE921" s="17">
        <v>1.70021072898617E-2</v>
      </c>
      <c r="CF921" s="17">
        <v>1.6978923567735501E-2</v>
      </c>
      <c r="CG921" s="17">
        <v>3.2391105148387001E-2</v>
      </c>
      <c r="CH921" s="17"/>
      <c r="CI921" s="17">
        <v>2.1184928458495299E-2</v>
      </c>
      <c r="CJ921" s="17">
        <v>1.6719518307858099E-2</v>
      </c>
      <c r="CK921" s="17">
        <v>4.7222822989214E-2</v>
      </c>
      <c r="CL921" s="17">
        <v>1.15492476971356E-2</v>
      </c>
    </row>
    <row r="922" spans="2:90" x14ac:dyDescent="0.35"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</row>
    <row r="923" spans="2:90" x14ac:dyDescent="0.35">
      <c r="B923" s="6" t="s">
        <v>471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</row>
    <row r="924" spans="2:90" x14ac:dyDescent="0.35">
      <c r="B924" s="24" t="s">
        <v>130</v>
      </c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</row>
    <row r="925" spans="2:90" x14ac:dyDescent="0.35">
      <c r="B925" t="s">
        <v>458</v>
      </c>
      <c r="C925" s="17">
        <v>0.232834263914628</v>
      </c>
      <c r="D925" s="17">
        <v>0.23749827106742799</v>
      </c>
      <c r="E925" s="17">
        <v>0.22791203754789599</v>
      </c>
      <c r="F925" s="17"/>
      <c r="G925" s="17">
        <v>0.20821478995109699</v>
      </c>
      <c r="H925" s="17">
        <v>0.22265305444707501</v>
      </c>
      <c r="I925" s="17">
        <v>0.26128518541496898</v>
      </c>
      <c r="J925" s="17">
        <v>0.19043025839665401</v>
      </c>
      <c r="K925" s="17">
        <v>0.26317058453112202</v>
      </c>
      <c r="L925" s="17">
        <v>0.23073513249295899</v>
      </c>
      <c r="M925" s="17">
        <v>0.255269255986599</v>
      </c>
      <c r="N925" s="17">
        <v>0.25206207414301501</v>
      </c>
      <c r="O925" s="17">
        <v>0.211663244798695</v>
      </c>
      <c r="P925" s="17"/>
      <c r="Q925" s="17">
        <v>0.26385679519407101</v>
      </c>
      <c r="R925" s="17">
        <v>0.35631309548997397</v>
      </c>
      <c r="S925" s="17">
        <v>0.211651484615236</v>
      </c>
      <c r="T925" s="17">
        <v>0.22412958849702</v>
      </c>
      <c r="U925" s="17"/>
      <c r="V925" s="17">
        <v>0.27442054634797802</v>
      </c>
      <c r="W925" s="17">
        <v>0.231891134441985</v>
      </c>
      <c r="X925" s="17">
        <v>0.211829077843986</v>
      </c>
      <c r="Y925" s="17">
        <v>0.23350751337546199</v>
      </c>
      <c r="Z925" s="17">
        <v>0.20362234155905301</v>
      </c>
      <c r="AA925" s="17">
        <v>0.21680162828393101</v>
      </c>
      <c r="AB925" s="17">
        <v>0.196581102787977</v>
      </c>
      <c r="AC925" s="17">
        <v>0.23791586131933201</v>
      </c>
      <c r="AD925" s="17">
        <v>0.25595847742251798</v>
      </c>
      <c r="AE925" s="17"/>
      <c r="AF925" s="17">
        <v>0.262939391183593</v>
      </c>
      <c r="AG925" s="17">
        <v>0.229054651553252</v>
      </c>
      <c r="AH925" s="17">
        <v>0.19117552270221999</v>
      </c>
      <c r="AI925" s="17">
        <v>0.21266295648237099</v>
      </c>
      <c r="AJ925" s="17">
        <v>0.20456731326997599</v>
      </c>
      <c r="AK925" s="17">
        <v>0.244883616195259</v>
      </c>
      <c r="AL925" s="17"/>
      <c r="AM925" s="17">
        <v>0.17346751208546299</v>
      </c>
      <c r="AN925" s="17">
        <v>0.23002508848409101</v>
      </c>
      <c r="AO925" s="17">
        <v>0.27397438872674301</v>
      </c>
      <c r="AP925" s="17">
        <v>0.15304370895272701</v>
      </c>
      <c r="AQ925" s="17">
        <v>0.234288450154993</v>
      </c>
      <c r="AR925" s="17">
        <v>0.19692015482911199</v>
      </c>
      <c r="AS925" s="17">
        <v>0.24754028185184801</v>
      </c>
      <c r="AT925" s="17">
        <v>0.20960453281279801</v>
      </c>
      <c r="AU925" s="17">
        <v>0.27176763825346001</v>
      </c>
      <c r="AV925" s="17">
        <v>0.299030620525084</v>
      </c>
      <c r="AW925" s="17">
        <v>0.201676813258274</v>
      </c>
      <c r="AX925" s="17">
        <v>0.206737958261833</v>
      </c>
      <c r="AY925" s="17">
        <v>0.19521247940314901</v>
      </c>
      <c r="AZ925" s="17">
        <v>0.35432788753142302</v>
      </c>
      <c r="BA925" s="17">
        <v>0.28262272953836298</v>
      </c>
      <c r="BB925" s="17">
        <v>0.27424733243197502</v>
      </c>
      <c r="BC925" s="17"/>
      <c r="BD925" s="17">
        <v>0.22566512859524299</v>
      </c>
      <c r="BE925" s="17">
        <v>0.210953240607929</v>
      </c>
      <c r="BF925" s="17">
        <v>0.25198584806664998</v>
      </c>
      <c r="BG925" s="17"/>
      <c r="BH925" s="17">
        <v>0.234129927383668</v>
      </c>
      <c r="BI925" s="17">
        <v>0.26716728521043398</v>
      </c>
      <c r="BJ925" s="17">
        <v>0.177159368995633</v>
      </c>
      <c r="BK925" s="17"/>
      <c r="BL925" s="17">
        <v>0.182820459908688</v>
      </c>
      <c r="BM925" s="17">
        <v>0.24635807900856899</v>
      </c>
      <c r="BN925" s="17">
        <v>0.27644500549753998</v>
      </c>
      <c r="BO925" s="17"/>
      <c r="BP925" s="17">
        <v>0.22152582066477799</v>
      </c>
      <c r="BQ925" s="17">
        <v>0.23672223329869799</v>
      </c>
      <c r="BR925" s="17"/>
      <c r="BS925" s="17">
        <v>0.29882009958163802</v>
      </c>
      <c r="BT925" s="17">
        <v>0.26663655663508101</v>
      </c>
      <c r="BU925" s="17">
        <v>0.18809504578193301</v>
      </c>
      <c r="BV925" s="17">
        <v>0.2275886331642</v>
      </c>
      <c r="BW925" s="17"/>
      <c r="BX925" s="17">
        <v>0.22764872894774199</v>
      </c>
      <c r="BY925" s="17">
        <v>0.26042114146508899</v>
      </c>
      <c r="BZ925" s="17">
        <v>0.23165276437926799</v>
      </c>
      <c r="CA925" s="17"/>
      <c r="CB925" s="17">
        <v>0.28931257352423201</v>
      </c>
      <c r="CC925" s="17">
        <v>0.33042676935306098</v>
      </c>
      <c r="CD925" s="17">
        <v>0.128854322231028</v>
      </c>
      <c r="CE925" s="17">
        <v>0.23430151908581601</v>
      </c>
      <c r="CF925" s="17">
        <v>0.36699837183805001</v>
      </c>
      <c r="CG925" s="17">
        <v>8.9173325973727693E-2</v>
      </c>
      <c r="CH925" s="17"/>
      <c r="CI925" s="17">
        <v>0.17624318241989001</v>
      </c>
      <c r="CJ925" s="17">
        <v>0.345678605995272</v>
      </c>
      <c r="CK925" s="17">
        <v>5.2533911198750699E-2</v>
      </c>
      <c r="CL925" s="17">
        <v>0.22696706869494701</v>
      </c>
    </row>
    <row r="926" spans="2:90" x14ac:dyDescent="0.35">
      <c r="B926" t="s">
        <v>180</v>
      </c>
      <c r="C926" s="17">
        <v>0.20572494612939199</v>
      </c>
      <c r="D926" s="17">
        <v>0.19357277803035799</v>
      </c>
      <c r="E926" s="17">
        <v>0.21635345926317101</v>
      </c>
      <c r="F926" s="17"/>
      <c r="G926" s="17">
        <v>0.21465700285213199</v>
      </c>
      <c r="H926" s="17">
        <v>0.19697879615330499</v>
      </c>
      <c r="I926" s="17">
        <v>0.18637560562472</v>
      </c>
      <c r="J926" s="17">
        <v>0.24198066296572099</v>
      </c>
      <c r="K926" s="17">
        <v>0.181313657963419</v>
      </c>
      <c r="L926" s="17">
        <v>0.22878714320003399</v>
      </c>
      <c r="M926" s="17">
        <v>0.20712187186585601</v>
      </c>
      <c r="N926" s="17">
        <v>0.18567990093773001</v>
      </c>
      <c r="O926" s="17">
        <v>0.20851486135123001</v>
      </c>
      <c r="P926" s="17"/>
      <c r="Q926" s="17">
        <v>0.192182928012886</v>
      </c>
      <c r="R926" s="17">
        <v>0.18902022634224699</v>
      </c>
      <c r="S926" s="17">
        <v>0.18827254761854001</v>
      </c>
      <c r="T926" s="17">
        <v>0.21054048307596501</v>
      </c>
      <c r="U926" s="17"/>
      <c r="V926" s="17">
        <v>0.190401984960095</v>
      </c>
      <c r="W926" s="17">
        <v>0.24370146383039101</v>
      </c>
      <c r="X926" s="17">
        <v>0.17170518937497101</v>
      </c>
      <c r="Y926" s="17">
        <v>0.19976627680792899</v>
      </c>
      <c r="Z926" s="17">
        <v>0.24811464074297099</v>
      </c>
      <c r="AA926" s="17">
        <v>0.20095683524156299</v>
      </c>
      <c r="AB926" s="17">
        <v>0.238145114521292</v>
      </c>
      <c r="AC926" s="17">
        <v>0.129226474709148</v>
      </c>
      <c r="AD926" s="17">
        <v>0.185121763623151</v>
      </c>
      <c r="AE926" s="17"/>
      <c r="AF926" s="17">
        <v>0.184265128930552</v>
      </c>
      <c r="AG926" s="17">
        <v>0.195701065068137</v>
      </c>
      <c r="AH926" s="17">
        <v>0.20738264147721</v>
      </c>
      <c r="AI926" s="17">
        <v>0.18399893303376</v>
      </c>
      <c r="AJ926" s="17">
        <v>0.21748330332059199</v>
      </c>
      <c r="AK926" s="17">
        <v>0.22177716931094901</v>
      </c>
      <c r="AL926" s="17"/>
      <c r="AM926" s="17">
        <v>0.14853545774927901</v>
      </c>
      <c r="AN926" s="17">
        <v>0.139965180915817</v>
      </c>
      <c r="AO926" s="17">
        <v>0.169269728585803</v>
      </c>
      <c r="AP926" s="17">
        <v>0.23442104162075</v>
      </c>
      <c r="AQ926" s="17">
        <v>0.22067177367121901</v>
      </c>
      <c r="AR926" s="17">
        <v>0.20938514521281101</v>
      </c>
      <c r="AS926" s="17">
        <v>0.14340031515743201</v>
      </c>
      <c r="AT926" s="17">
        <v>0.22563677948730099</v>
      </c>
      <c r="AU926" s="17">
        <v>0.21744001104990199</v>
      </c>
      <c r="AV926" s="17">
        <v>0.17952474354491399</v>
      </c>
      <c r="AW926" s="17">
        <v>0.22992981768739901</v>
      </c>
      <c r="AX926" s="17">
        <v>0.18372399648695001</v>
      </c>
      <c r="AY926" s="17">
        <v>0.22063440104727999</v>
      </c>
      <c r="AZ926" s="17">
        <v>0.20203876134212601</v>
      </c>
      <c r="BA926" s="17">
        <v>0.17492262247210699</v>
      </c>
      <c r="BB926" s="17">
        <v>0.30276602041943801</v>
      </c>
      <c r="BC926" s="17"/>
      <c r="BD926" s="17">
        <v>0.22476352458271401</v>
      </c>
      <c r="BE926" s="17">
        <v>0.201308219399115</v>
      </c>
      <c r="BF926" s="17">
        <v>0.196231412420105</v>
      </c>
      <c r="BG926" s="17"/>
      <c r="BH926" s="17">
        <v>0.21591094356545101</v>
      </c>
      <c r="BI926" s="17">
        <v>0.210079720894875</v>
      </c>
      <c r="BJ926" s="17">
        <v>0.20455530820374099</v>
      </c>
      <c r="BK926" s="17"/>
      <c r="BL926" s="17">
        <v>0.19104189207873901</v>
      </c>
      <c r="BM926" s="17">
        <v>0.243416796501564</v>
      </c>
      <c r="BN926" s="17">
        <v>0.20019846035986999</v>
      </c>
      <c r="BO926" s="17"/>
      <c r="BP926" s="17">
        <v>0.23523911693080199</v>
      </c>
      <c r="BQ926" s="17">
        <v>0.18924641978706</v>
      </c>
      <c r="BR926" s="17"/>
      <c r="BS926" s="17">
        <v>0.218684772355904</v>
      </c>
      <c r="BT926" s="17">
        <v>0.26985412761376298</v>
      </c>
      <c r="BU926" s="17">
        <v>0.201357177708295</v>
      </c>
      <c r="BV926" s="17">
        <v>0.18348610669628501</v>
      </c>
      <c r="BW926" s="17"/>
      <c r="BX926" s="17">
        <v>0.24343484738652099</v>
      </c>
      <c r="BY926" s="17">
        <v>0.26207514774623503</v>
      </c>
      <c r="BZ926" s="17">
        <v>0.198526344987354</v>
      </c>
      <c r="CA926" s="17"/>
      <c r="CB926" s="17">
        <v>0.23263990086346401</v>
      </c>
      <c r="CC926" s="17">
        <v>0.22170892248448801</v>
      </c>
      <c r="CD926" s="17">
        <v>0.16610739301890301</v>
      </c>
      <c r="CE926" s="17">
        <v>0.246312038811909</v>
      </c>
      <c r="CF926" s="17">
        <v>0.252003652919296</v>
      </c>
      <c r="CG926" s="17">
        <v>0.12899531749245499</v>
      </c>
      <c r="CH926" s="17"/>
      <c r="CI926" s="17">
        <v>0.199325009378055</v>
      </c>
      <c r="CJ926" s="17">
        <v>0.24976883373678199</v>
      </c>
      <c r="CK926" s="17">
        <v>9.4773294357222398E-2</v>
      </c>
      <c r="CL926" s="17">
        <v>0.210716277630904</v>
      </c>
    </row>
    <row r="927" spans="2:90" x14ac:dyDescent="0.35">
      <c r="B927" t="s">
        <v>179</v>
      </c>
      <c r="C927" s="17">
        <v>0.22704933027417701</v>
      </c>
      <c r="D927" s="17">
        <v>0.23131323134916601</v>
      </c>
      <c r="E927" s="17">
        <v>0.22487887705996801</v>
      </c>
      <c r="F927" s="17"/>
      <c r="G927" s="17">
        <v>0.216703298737249</v>
      </c>
      <c r="H927" s="17">
        <v>0.234220787053529</v>
      </c>
      <c r="I927" s="17">
        <v>0.23938672983620099</v>
      </c>
      <c r="J927" s="17">
        <v>0.25191889156924802</v>
      </c>
      <c r="K927" s="17">
        <v>0.23558563704792199</v>
      </c>
      <c r="L927" s="17">
        <v>0.19840897396997001</v>
      </c>
      <c r="M927" s="17">
        <v>0.204682521812622</v>
      </c>
      <c r="N927" s="17">
        <v>0.21985076716685201</v>
      </c>
      <c r="O927" s="17">
        <v>0.244428297212298</v>
      </c>
      <c r="P927" s="17"/>
      <c r="Q927" s="17">
        <v>0.195352946097645</v>
      </c>
      <c r="R927" s="17">
        <v>0.19425975836053</v>
      </c>
      <c r="S927" s="17">
        <v>0.275939416621024</v>
      </c>
      <c r="T927" s="17">
        <v>0.23128468912151101</v>
      </c>
      <c r="U927" s="17"/>
      <c r="V927" s="17">
        <v>0.20362929542602401</v>
      </c>
      <c r="W927" s="17">
        <v>0.22700005146208799</v>
      </c>
      <c r="X927" s="17">
        <v>0.25047525277758897</v>
      </c>
      <c r="Y927" s="17">
        <v>0.19255018606023</v>
      </c>
      <c r="Z927" s="17">
        <v>0.23744292103248099</v>
      </c>
      <c r="AA927" s="17">
        <v>0.23015817201987501</v>
      </c>
      <c r="AB927" s="17">
        <v>0.25333222149566098</v>
      </c>
      <c r="AC927" s="17">
        <v>0.269416499157068</v>
      </c>
      <c r="AD927" s="17">
        <v>0.222611509660011</v>
      </c>
      <c r="AE927" s="17"/>
      <c r="AF927" s="17">
        <v>0.182370680429396</v>
      </c>
      <c r="AG927" s="17">
        <v>0.20749031385146199</v>
      </c>
      <c r="AH927" s="17">
        <v>0.25848160533245101</v>
      </c>
      <c r="AI927" s="17">
        <v>0.24667484408930199</v>
      </c>
      <c r="AJ927" s="17">
        <v>0.26987208674152802</v>
      </c>
      <c r="AK927" s="17">
        <v>0.231403257209085</v>
      </c>
      <c r="AL927" s="17"/>
      <c r="AM927" s="17">
        <v>0.17566525700211899</v>
      </c>
      <c r="AN927" s="17">
        <v>0.23748984504825901</v>
      </c>
      <c r="AO927" s="17">
        <v>0.17272463392658199</v>
      </c>
      <c r="AP927" s="17">
        <v>0.23942681259299001</v>
      </c>
      <c r="AQ927" s="17">
        <v>0.199640016242041</v>
      </c>
      <c r="AR927" s="17">
        <v>0.24927811826242999</v>
      </c>
      <c r="AS927" s="17">
        <v>0.258561869596799</v>
      </c>
      <c r="AT927" s="17">
        <v>0.28259032972522802</v>
      </c>
      <c r="AU927" s="17">
        <v>0.22002773357455099</v>
      </c>
      <c r="AV927" s="17">
        <v>0.225668566037625</v>
      </c>
      <c r="AW927" s="17">
        <v>0.19579857771352999</v>
      </c>
      <c r="AX927" s="17">
        <v>0.30142528245148598</v>
      </c>
      <c r="AY927" s="17">
        <v>0.32187411127288901</v>
      </c>
      <c r="AZ927" s="17">
        <v>0.17330735246392301</v>
      </c>
      <c r="BA927" s="17">
        <v>0.36176948398923697</v>
      </c>
      <c r="BB927" s="17">
        <v>0.17781877827742201</v>
      </c>
      <c r="BC927" s="17"/>
      <c r="BD927" s="17">
        <v>0.251748806258008</v>
      </c>
      <c r="BE927" s="17">
        <v>0.23346241101125401</v>
      </c>
      <c r="BF927" s="17">
        <v>0.20808598581819701</v>
      </c>
      <c r="BG927" s="17"/>
      <c r="BH927" s="17">
        <v>0.23694278396492699</v>
      </c>
      <c r="BI927" s="17">
        <v>0.203543217775015</v>
      </c>
      <c r="BJ927" s="17">
        <v>0.26077212488548701</v>
      </c>
      <c r="BK927" s="17"/>
      <c r="BL927" s="17">
        <v>0.217199528308333</v>
      </c>
      <c r="BM927" s="17">
        <v>0.23942931145244001</v>
      </c>
      <c r="BN927" s="17">
        <v>0.169101281309052</v>
      </c>
      <c r="BO927" s="17"/>
      <c r="BP927" s="17">
        <v>0.23097887112280699</v>
      </c>
      <c r="BQ927" s="17">
        <v>0.21058933005156999</v>
      </c>
      <c r="BR927" s="17"/>
      <c r="BS927" s="17">
        <v>0.21064670260167501</v>
      </c>
      <c r="BT927" s="17">
        <v>0.23094634287281399</v>
      </c>
      <c r="BU927" s="17">
        <v>0.24204702950481999</v>
      </c>
      <c r="BV927" s="17">
        <v>0.22992025621451201</v>
      </c>
      <c r="BW927" s="17"/>
      <c r="BX927" s="17">
        <v>0.220871671893276</v>
      </c>
      <c r="BY927" s="17">
        <v>0.20313578952834499</v>
      </c>
      <c r="BZ927" s="17">
        <v>0.22913083643057</v>
      </c>
      <c r="CA927" s="17"/>
      <c r="CB927" s="17">
        <v>0.239889840393994</v>
      </c>
      <c r="CC927" s="17">
        <v>0.23005475156958399</v>
      </c>
      <c r="CD927" s="17">
        <v>0.27864521894595601</v>
      </c>
      <c r="CE927" s="17">
        <v>0.203975902854763</v>
      </c>
      <c r="CF927" s="17">
        <v>0.16646580752399201</v>
      </c>
      <c r="CG927" s="17">
        <v>0.20812103557938699</v>
      </c>
      <c r="CH927" s="17"/>
      <c r="CI927" s="17">
        <v>0.21877045894685301</v>
      </c>
      <c r="CJ927" s="17">
        <v>0.19941577827465901</v>
      </c>
      <c r="CK927" s="17">
        <v>0.17622192574349299</v>
      </c>
      <c r="CL927" s="17">
        <v>0.258733167522536</v>
      </c>
    </row>
    <row r="928" spans="2:90" x14ac:dyDescent="0.35">
      <c r="B928" t="s">
        <v>459</v>
      </c>
      <c r="C928" s="17">
        <v>0.21349178067854699</v>
      </c>
      <c r="D928" s="17">
        <v>0.197185003779979</v>
      </c>
      <c r="E928" s="17">
        <v>0.23006785399879401</v>
      </c>
      <c r="F928" s="17"/>
      <c r="G928" s="17">
        <v>0.26935516126493197</v>
      </c>
      <c r="H928" s="17">
        <v>0.243092251441591</v>
      </c>
      <c r="I928" s="17">
        <v>0.174601888242881</v>
      </c>
      <c r="J928" s="17">
        <v>0.191907821624765</v>
      </c>
      <c r="K928" s="17">
        <v>0.20996551033803501</v>
      </c>
      <c r="L928" s="17">
        <v>0.22112805490215101</v>
      </c>
      <c r="M928" s="17">
        <v>0.201573412798079</v>
      </c>
      <c r="N928" s="17">
        <v>0.21980948325896901</v>
      </c>
      <c r="O928" s="17">
        <v>0.191575588823824</v>
      </c>
      <c r="P928" s="17"/>
      <c r="Q928" s="17">
        <v>0.213558994096055</v>
      </c>
      <c r="R928" s="17">
        <v>0.155125088812781</v>
      </c>
      <c r="S928" s="17">
        <v>0.200504040645784</v>
      </c>
      <c r="T928" s="17">
        <v>0.21349091697704101</v>
      </c>
      <c r="U928" s="17"/>
      <c r="V928" s="17">
        <v>0.20737906105318199</v>
      </c>
      <c r="W928" s="17">
        <v>0.18963965724298901</v>
      </c>
      <c r="X928" s="17">
        <v>0.236613193289365</v>
      </c>
      <c r="Y928" s="17">
        <v>0.26346302962443902</v>
      </c>
      <c r="Z928" s="17">
        <v>0.20252240020614701</v>
      </c>
      <c r="AA928" s="17">
        <v>0.196934848069487</v>
      </c>
      <c r="AB928" s="17">
        <v>0.19976628980972699</v>
      </c>
      <c r="AC928" s="17">
        <v>0.20295090954222</v>
      </c>
      <c r="AD928" s="17">
        <v>0.22764849628561801</v>
      </c>
      <c r="AE928" s="17"/>
      <c r="AF928" s="17">
        <v>0.24259296514609399</v>
      </c>
      <c r="AG928" s="17">
        <v>0.22935576783044601</v>
      </c>
      <c r="AH928" s="17">
        <v>0.231219857896411</v>
      </c>
      <c r="AI928" s="17">
        <v>0.22570822130027199</v>
      </c>
      <c r="AJ928" s="17">
        <v>0.19125034766830501</v>
      </c>
      <c r="AK928" s="17">
        <v>0.19230054149102099</v>
      </c>
      <c r="AL928" s="17"/>
      <c r="AM928" s="17">
        <v>0.34545284009267402</v>
      </c>
      <c r="AN928" s="17">
        <v>0.24648355160021501</v>
      </c>
      <c r="AO928" s="17">
        <v>0.24847552539311701</v>
      </c>
      <c r="AP928" s="17">
        <v>0.26210743613793103</v>
      </c>
      <c r="AQ928" s="17">
        <v>0.20723471331896301</v>
      </c>
      <c r="AR928" s="17">
        <v>0.21979865740920401</v>
      </c>
      <c r="AS928" s="17">
        <v>0.214313325490499</v>
      </c>
      <c r="AT928" s="17">
        <v>0.13691205784171201</v>
      </c>
      <c r="AU928" s="17">
        <v>0.20414959433634999</v>
      </c>
      <c r="AV928" s="17">
        <v>0.166915381281591</v>
      </c>
      <c r="AW928" s="17">
        <v>0.26064896043595098</v>
      </c>
      <c r="AX928" s="17">
        <v>0.21530001495201101</v>
      </c>
      <c r="AY928" s="17">
        <v>0.13335231883395399</v>
      </c>
      <c r="AZ928" s="17">
        <v>0.16600626108073699</v>
      </c>
      <c r="BA928" s="17">
        <v>6.3111332286896804E-2</v>
      </c>
      <c r="BB928" s="17">
        <v>0.140799179929258</v>
      </c>
      <c r="BC928" s="17"/>
      <c r="BD928" s="17">
        <v>0.18888883560712</v>
      </c>
      <c r="BE928" s="17">
        <v>0.23373224216206501</v>
      </c>
      <c r="BF928" s="17">
        <v>0.21214968629188699</v>
      </c>
      <c r="BG928" s="17"/>
      <c r="BH928" s="17">
        <v>0.20431521319812401</v>
      </c>
      <c r="BI928" s="17">
        <v>0.18254713934981101</v>
      </c>
      <c r="BJ928" s="17">
        <v>0.240853775058016</v>
      </c>
      <c r="BK928" s="17"/>
      <c r="BL928" s="17">
        <v>0.271796634795338</v>
      </c>
      <c r="BM928" s="17">
        <v>0.16573560285406899</v>
      </c>
      <c r="BN928" s="17">
        <v>0.22926137997291601</v>
      </c>
      <c r="BO928" s="17"/>
      <c r="BP928" s="17">
        <v>0.210230645291832</v>
      </c>
      <c r="BQ928" s="17">
        <v>0.22903892927369399</v>
      </c>
      <c r="BR928" s="17"/>
      <c r="BS928" s="17">
        <v>0.18094393640645001</v>
      </c>
      <c r="BT928" s="17">
        <v>0.14855991981828701</v>
      </c>
      <c r="BU928" s="17">
        <v>0.239681930968658</v>
      </c>
      <c r="BV928" s="17">
        <v>0.226972327771021</v>
      </c>
      <c r="BW928" s="17"/>
      <c r="BX928" s="17">
        <v>0.20774721744994801</v>
      </c>
      <c r="BY928" s="17">
        <v>0.18351256715653899</v>
      </c>
      <c r="BZ928" s="17">
        <v>0.21590311832707501</v>
      </c>
      <c r="CA928" s="17"/>
      <c r="CB928" s="17">
        <v>0.16061906851032401</v>
      </c>
      <c r="CC928" s="17">
        <v>0.16087927795329701</v>
      </c>
      <c r="CD928" s="17">
        <v>0.28832914475745902</v>
      </c>
      <c r="CE928" s="17">
        <v>0.222586305635572</v>
      </c>
      <c r="CF928" s="17">
        <v>0.11748666387609</v>
      </c>
      <c r="CG928" s="17">
        <v>0.29928797218643099</v>
      </c>
      <c r="CH928" s="17"/>
      <c r="CI928" s="17">
        <v>0.24296308286964299</v>
      </c>
      <c r="CJ928" s="17">
        <v>0.13500434973018999</v>
      </c>
      <c r="CK928" s="17">
        <v>0.40385355898938102</v>
      </c>
      <c r="CL928" s="17">
        <v>0.202502127001084</v>
      </c>
    </row>
    <row r="929" spans="2:90" x14ac:dyDescent="0.35">
      <c r="B929" t="s">
        <v>177</v>
      </c>
      <c r="C929" s="17">
        <v>5.1704052058602297E-2</v>
      </c>
      <c r="D929" s="17">
        <v>5.9845651109336699E-2</v>
      </c>
      <c r="E929" s="17">
        <v>4.3726343453407597E-2</v>
      </c>
      <c r="F929" s="17"/>
      <c r="G929" s="17">
        <v>2.7272916674953102E-2</v>
      </c>
      <c r="H929" s="17">
        <v>2.3973778322888401E-2</v>
      </c>
      <c r="I929" s="17">
        <v>4.2638285613440699E-2</v>
      </c>
      <c r="J929" s="17">
        <v>4.4198530099101997E-2</v>
      </c>
      <c r="K929" s="17">
        <v>4.7987500037851398E-2</v>
      </c>
      <c r="L929" s="17">
        <v>6.9135469877506406E-2</v>
      </c>
      <c r="M929" s="17">
        <v>6.18435443898602E-2</v>
      </c>
      <c r="N929" s="17">
        <v>6.8234383528853804E-2</v>
      </c>
      <c r="O929" s="17">
        <v>7.4124260715910897E-2</v>
      </c>
      <c r="P929" s="17"/>
      <c r="Q929" s="17">
        <v>5.9345180375055102E-2</v>
      </c>
      <c r="R929" s="17">
        <v>5.805245232326E-2</v>
      </c>
      <c r="S929" s="17">
        <v>4.5800258686751798E-2</v>
      </c>
      <c r="T929" s="17">
        <v>5.16373127958763E-2</v>
      </c>
      <c r="U929" s="17"/>
      <c r="V929" s="17">
        <v>6.3732705104393494E-2</v>
      </c>
      <c r="W929" s="17">
        <v>4.9872906421729001E-2</v>
      </c>
      <c r="X929" s="17">
        <v>5.7323474051649698E-2</v>
      </c>
      <c r="Y929" s="17">
        <v>4.6561049949743097E-2</v>
      </c>
      <c r="Z929" s="17">
        <v>4.3130745002658198E-2</v>
      </c>
      <c r="AA929" s="17">
        <v>7.3343522463226493E-2</v>
      </c>
      <c r="AB929" s="17">
        <v>3.2499372342636501E-2</v>
      </c>
      <c r="AC929" s="17">
        <v>6.0077165588823297E-2</v>
      </c>
      <c r="AD929" s="17">
        <v>3.9085176253645E-2</v>
      </c>
      <c r="AE929" s="17"/>
      <c r="AF929" s="17">
        <v>5.47563240252424E-2</v>
      </c>
      <c r="AG929" s="17">
        <v>6.0964976410085997E-2</v>
      </c>
      <c r="AH929" s="17">
        <v>2.9945731778454499E-2</v>
      </c>
      <c r="AI929" s="17">
        <v>6.7591141091973297E-2</v>
      </c>
      <c r="AJ929" s="17">
        <v>4.5690382204235901E-2</v>
      </c>
      <c r="AK929" s="17">
        <v>5.1938570310656802E-2</v>
      </c>
      <c r="AL929" s="17"/>
      <c r="AM929" s="17">
        <v>4.9155387187464497E-2</v>
      </c>
      <c r="AN929" s="17">
        <v>6.4338680489338995E-2</v>
      </c>
      <c r="AO929" s="17">
        <v>7.7443390734795198E-2</v>
      </c>
      <c r="AP929" s="17">
        <v>5.1548581746240101E-2</v>
      </c>
      <c r="AQ929" s="17">
        <v>5.1368857158875902E-2</v>
      </c>
      <c r="AR929" s="17">
        <v>5.8947579295880702E-2</v>
      </c>
      <c r="AS929" s="17">
        <v>7.4698287410318698E-2</v>
      </c>
      <c r="AT929" s="17">
        <v>7.2458064079503295E-2</v>
      </c>
      <c r="AU929" s="17">
        <v>2.3498504767011499E-2</v>
      </c>
      <c r="AV929" s="17">
        <v>6.5988375745160199E-2</v>
      </c>
      <c r="AW929" s="17">
        <v>4.0454452069688701E-2</v>
      </c>
      <c r="AX929" s="17">
        <v>4.1892479822773401E-2</v>
      </c>
      <c r="AY929" s="17">
        <v>6.98185738172271E-2</v>
      </c>
      <c r="AZ929" s="17">
        <v>7.0431477539004597E-2</v>
      </c>
      <c r="BA929" s="17">
        <v>3.0451684199859001E-2</v>
      </c>
      <c r="BB929" s="17">
        <v>3.0056063977952699E-2</v>
      </c>
      <c r="BC929" s="17"/>
      <c r="BD929" s="17">
        <v>5.4908479311525302E-2</v>
      </c>
      <c r="BE929" s="17">
        <v>3.8167134510097997E-2</v>
      </c>
      <c r="BF929" s="17">
        <v>6.1391183251283503E-2</v>
      </c>
      <c r="BG929" s="17"/>
      <c r="BH929" s="17">
        <v>4.7837680796454798E-2</v>
      </c>
      <c r="BI929" s="17">
        <v>5.3911260816095E-2</v>
      </c>
      <c r="BJ929" s="17">
        <v>6.1392075769938298E-2</v>
      </c>
      <c r="BK929" s="17"/>
      <c r="BL929" s="17">
        <v>6.6134933643543295E-2</v>
      </c>
      <c r="BM929" s="17">
        <v>4.75507062355034E-2</v>
      </c>
      <c r="BN929" s="17">
        <v>7.0395644789399303E-2</v>
      </c>
      <c r="BO929" s="17"/>
      <c r="BP929" s="17">
        <v>4.4282618108599403E-2</v>
      </c>
      <c r="BQ929" s="17">
        <v>5.5005690538206101E-2</v>
      </c>
      <c r="BR929" s="17"/>
      <c r="BS929" s="17">
        <v>3.9727573925744698E-2</v>
      </c>
      <c r="BT929" s="17">
        <v>3.2843003157219199E-2</v>
      </c>
      <c r="BU929" s="17">
        <v>6.0065991520830503E-2</v>
      </c>
      <c r="BV929" s="17">
        <v>5.6961752954687001E-2</v>
      </c>
      <c r="BW929" s="17"/>
      <c r="BX929" s="17">
        <v>3.8759726458384602E-2</v>
      </c>
      <c r="BY929" s="17">
        <v>2.9668247188291301E-2</v>
      </c>
      <c r="BZ929" s="17">
        <v>5.4340534212623803E-2</v>
      </c>
      <c r="CA929" s="17"/>
      <c r="CB929" s="17">
        <v>3.5559223926485403E-2</v>
      </c>
      <c r="CC929" s="17">
        <v>2.29421622873981E-2</v>
      </c>
      <c r="CD929" s="17">
        <v>5.4075454798677501E-2</v>
      </c>
      <c r="CE929" s="17">
        <v>5.1289490408229901E-2</v>
      </c>
      <c r="CF929" s="17">
        <v>3.01585164710086E-2</v>
      </c>
      <c r="CG929" s="17">
        <v>0.119996185557323</v>
      </c>
      <c r="CH929" s="17"/>
      <c r="CI929" s="17">
        <v>6.1403721811920199E-2</v>
      </c>
      <c r="CJ929" s="17">
        <v>1.9305088760083699E-2</v>
      </c>
      <c r="CK929" s="17">
        <v>0.123505961730179</v>
      </c>
      <c r="CL929" s="17">
        <v>4.9524879246214501E-2</v>
      </c>
    </row>
    <row r="930" spans="2:90" x14ac:dyDescent="0.35">
      <c r="B930" t="s">
        <v>176</v>
      </c>
      <c r="C930" s="17">
        <v>2.7173016714944102E-2</v>
      </c>
      <c r="D930" s="17">
        <v>3.4137796160770201E-2</v>
      </c>
      <c r="E930" s="17">
        <v>2.0032531102715599E-2</v>
      </c>
      <c r="F930" s="17"/>
      <c r="G930" s="17">
        <v>1.6294587046686099E-2</v>
      </c>
      <c r="H930" s="17">
        <v>2.2407462390024301E-2</v>
      </c>
      <c r="I930" s="17">
        <v>3.80837261483008E-2</v>
      </c>
      <c r="J930" s="17">
        <v>3.2212640368383297E-2</v>
      </c>
      <c r="K930" s="17">
        <v>4.44077760541313E-2</v>
      </c>
      <c r="L930" s="17">
        <v>1.6784334775010099E-2</v>
      </c>
      <c r="M930" s="17">
        <v>3.1597417055733101E-2</v>
      </c>
      <c r="N930" s="17">
        <v>2.35256336858439E-2</v>
      </c>
      <c r="O930" s="17">
        <v>2.0767789601019701E-2</v>
      </c>
      <c r="P930" s="17"/>
      <c r="Q930" s="17">
        <v>3.2445709520520102E-2</v>
      </c>
      <c r="R930" s="17">
        <v>1.7655769295202E-2</v>
      </c>
      <c r="S930" s="17">
        <v>3.3800207482524797E-2</v>
      </c>
      <c r="T930" s="17">
        <v>2.5712316918573199E-2</v>
      </c>
      <c r="U930" s="17"/>
      <c r="V930" s="17">
        <v>1.72360163671113E-2</v>
      </c>
      <c r="W930" s="17">
        <v>2.0516290829482999E-2</v>
      </c>
      <c r="X930" s="17">
        <v>2.5367158791241799E-2</v>
      </c>
      <c r="Y930" s="17">
        <v>3.4384793196542501E-2</v>
      </c>
      <c r="Z930" s="17">
        <v>4.7524715224961503E-2</v>
      </c>
      <c r="AA930" s="17">
        <v>2.4335447132124099E-2</v>
      </c>
      <c r="AB930" s="17">
        <v>2.06592498865928E-2</v>
      </c>
      <c r="AC930" s="17">
        <v>4.2166965010102898E-2</v>
      </c>
      <c r="AD930" s="17">
        <v>3.1589885755443602E-2</v>
      </c>
      <c r="AE930" s="17"/>
      <c r="AF930" s="17">
        <v>3.3541775494720802E-2</v>
      </c>
      <c r="AG930" s="17">
        <v>3.46923214997443E-2</v>
      </c>
      <c r="AH930" s="17">
        <v>2.9580472567534401E-2</v>
      </c>
      <c r="AI930" s="17">
        <v>1.23786114607054E-2</v>
      </c>
      <c r="AJ930" s="17">
        <v>2.6804772856975599E-2</v>
      </c>
      <c r="AK930" s="17">
        <v>2.02977337760483E-2</v>
      </c>
      <c r="AL930" s="17"/>
      <c r="AM930" s="17">
        <v>1.44159861906319E-2</v>
      </c>
      <c r="AN930" s="17">
        <v>2.34807406875767E-2</v>
      </c>
      <c r="AO930" s="17">
        <v>1.6871238836707901E-2</v>
      </c>
      <c r="AP930" s="17">
        <v>4.9976735848525501E-2</v>
      </c>
      <c r="AQ930" s="17">
        <v>5.1592159433991702E-2</v>
      </c>
      <c r="AR930" s="17">
        <v>2.92421188876377E-2</v>
      </c>
      <c r="AS930" s="17">
        <v>2.54293526452679E-2</v>
      </c>
      <c r="AT930" s="17">
        <v>3.13469690690312E-2</v>
      </c>
      <c r="AU930" s="17">
        <v>2.1042730144279601E-2</v>
      </c>
      <c r="AV930" s="17">
        <v>2.7508643119656999E-2</v>
      </c>
      <c r="AW930" s="17">
        <v>3.6617324078580697E-2</v>
      </c>
      <c r="AX930" s="17">
        <v>3.1000251999750102E-2</v>
      </c>
      <c r="AY930" s="17">
        <v>2.8220871299541001E-2</v>
      </c>
      <c r="AZ930" s="17">
        <v>1.48849845129066E-2</v>
      </c>
      <c r="BA930" s="17">
        <v>3.7890497697828901E-2</v>
      </c>
      <c r="BB930" s="17">
        <v>3.1225761090869102E-2</v>
      </c>
      <c r="BC930" s="17"/>
      <c r="BD930" s="17">
        <v>2.5598042926494501E-2</v>
      </c>
      <c r="BE930" s="17">
        <v>3.1557840663626102E-2</v>
      </c>
      <c r="BF930" s="17">
        <v>2.5259981572574499E-2</v>
      </c>
      <c r="BG930" s="17"/>
      <c r="BH930" s="17">
        <v>2.2722833266652399E-2</v>
      </c>
      <c r="BI930" s="17">
        <v>3.9035314598463697E-2</v>
      </c>
      <c r="BJ930" s="17">
        <v>3.69869908837379E-2</v>
      </c>
      <c r="BK930" s="17"/>
      <c r="BL930" s="17">
        <v>3.2742458832288102E-2</v>
      </c>
      <c r="BM930" s="17">
        <v>1.8584312085255201E-2</v>
      </c>
      <c r="BN930" s="17">
        <v>4.4070442730431703E-2</v>
      </c>
      <c r="BO930" s="17"/>
      <c r="BP930" s="17">
        <v>2.0955268945470801E-2</v>
      </c>
      <c r="BQ930" s="17">
        <v>3.0507825718604199E-2</v>
      </c>
      <c r="BR930" s="17"/>
      <c r="BS930" s="17">
        <v>3.2211524318946798E-2</v>
      </c>
      <c r="BT930" s="17">
        <v>2.5654910392571801E-2</v>
      </c>
      <c r="BU930" s="17">
        <v>3.1583833898215501E-2</v>
      </c>
      <c r="BV930" s="17">
        <v>2.3071449270527501E-2</v>
      </c>
      <c r="BW930" s="17"/>
      <c r="BX930" s="17">
        <v>3.1695378296591199E-2</v>
      </c>
      <c r="BY930" s="17">
        <v>1.6100009635155999E-2</v>
      </c>
      <c r="BZ930" s="17">
        <v>2.7405433099324E-2</v>
      </c>
      <c r="CA930" s="17"/>
      <c r="CB930" s="17">
        <v>1.5959002156353101E-2</v>
      </c>
      <c r="CC930" s="17">
        <v>7.6550744829780798E-3</v>
      </c>
      <c r="CD930" s="17">
        <v>2.5520571197794901E-2</v>
      </c>
      <c r="CE930" s="17">
        <v>1.5871850440069699E-2</v>
      </c>
      <c r="CF930" s="17">
        <v>1.9599982639301301E-2</v>
      </c>
      <c r="CG930" s="17">
        <v>8.4975131637353596E-2</v>
      </c>
      <c r="CH930" s="17"/>
      <c r="CI930" s="17">
        <v>3.0404561933623099E-2</v>
      </c>
      <c r="CJ930" s="17">
        <v>1.44179123800885E-2</v>
      </c>
      <c r="CK930" s="17">
        <v>6.8645815513495897E-2</v>
      </c>
      <c r="CL930" s="17">
        <v>2.2932006709712301E-2</v>
      </c>
    </row>
    <row r="931" spans="2:90" x14ac:dyDescent="0.35">
      <c r="B931" t="s">
        <v>460</v>
      </c>
      <c r="C931" s="17">
        <v>1.34253574826689E-2</v>
      </c>
      <c r="D931" s="17">
        <v>1.64994638732587E-2</v>
      </c>
      <c r="E931" s="17">
        <v>1.0602965682647E-2</v>
      </c>
      <c r="F931" s="17"/>
      <c r="G931" s="17">
        <v>9.1608621789375805E-3</v>
      </c>
      <c r="H931" s="17">
        <v>0</v>
      </c>
      <c r="I931" s="17">
        <v>1.53764591405471E-2</v>
      </c>
      <c r="J931" s="17">
        <v>2.5103890783056401E-2</v>
      </c>
      <c r="K931" s="17">
        <v>0</v>
      </c>
      <c r="L931" s="17">
        <v>8.9392074047582992E-3</v>
      </c>
      <c r="M931" s="17">
        <v>2.0251597168570799E-2</v>
      </c>
      <c r="N931" s="17">
        <v>1.32622078709927E-2</v>
      </c>
      <c r="O931" s="17">
        <v>2.6926530178793099E-2</v>
      </c>
      <c r="P931" s="17"/>
      <c r="Q931" s="17">
        <v>9.9103950986910907E-3</v>
      </c>
      <c r="R931" s="17">
        <v>1.04823036219734E-2</v>
      </c>
      <c r="S931" s="17">
        <v>1.4363254556497E-2</v>
      </c>
      <c r="T931" s="17">
        <v>1.44220197321328E-2</v>
      </c>
      <c r="U931" s="17"/>
      <c r="V931" s="17">
        <v>1.5874857196611698E-2</v>
      </c>
      <c r="W931" s="17">
        <v>1.2264572153875801E-2</v>
      </c>
      <c r="X931" s="17">
        <v>9.8195971020082606E-3</v>
      </c>
      <c r="Y931" s="17">
        <v>6.63111401027296E-3</v>
      </c>
      <c r="Z931" s="17">
        <v>8.8045083506592507E-3</v>
      </c>
      <c r="AA931" s="17">
        <v>1.2822588588107E-2</v>
      </c>
      <c r="AB931" s="17">
        <v>2.74056073846498E-2</v>
      </c>
      <c r="AC931" s="17">
        <v>9.2870455202466295E-3</v>
      </c>
      <c r="AD931" s="17">
        <v>1.40396373495162E-2</v>
      </c>
      <c r="AE931" s="17"/>
      <c r="AF931" s="17">
        <v>1.2568767163575899E-2</v>
      </c>
      <c r="AG931" s="17">
        <v>1.2598625434583E-2</v>
      </c>
      <c r="AH931" s="17">
        <v>2.3122946460496299E-2</v>
      </c>
      <c r="AI931" s="17">
        <v>2.3573745327485102E-2</v>
      </c>
      <c r="AJ931" s="17">
        <v>3.2786452436464799E-3</v>
      </c>
      <c r="AK931" s="17">
        <v>1.61515906068051E-2</v>
      </c>
      <c r="AL931" s="17"/>
      <c r="AM931" s="17">
        <v>5.44224288041033E-2</v>
      </c>
      <c r="AN931" s="17">
        <v>1.4485945364801E-2</v>
      </c>
      <c r="AO931" s="17">
        <v>0</v>
      </c>
      <c r="AP931" s="17">
        <v>0</v>
      </c>
      <c r="AQ931" s="17">
        <v>4.9907883367868696E-3</v>
      </c>
      <c r="AR931" s="17">
        <v>2.69573109398436E-2</v>
      </c>
      <c r="AS931" s="17">
        <v>1.01805621244989E-2</v>
      </c>
      <c r="AT931" s="17">
        <v>1.34085849177109E-2</v>
      </c>
      <c r="AU931" s="17">
        <v>1.59579865031849E-2</v>
      </c>
      <c r="AV931" s="17">
        <v>1.4084749633268299E-2</v>
      </c>
      <c r="AW931" s="17">
        <v>1.11844280116763E-2</v>
      </c>
      <c r="AX931" s="17">
        <v>1.9920016025196399E-2</v>
      </c>
      <c r="AY931" s="17">
        <v>1.04501286749953E-2</v>
      </c>
      <c r="AZ931" s="17">
        <v>0</v>
      </c>
      <c r="BA931" s="17">
        <v>5.26080980318032E-3</v>
      </c>
      <c r="BB931" s="17">
        <v>1.8364923767600998E-2</v>
      </c>
      <c r="BC931" s="17"/>
      <c r="BD931" s="17">
        <v>7.9184999771705691E-3</v>
      </c>
      <c r="BE931" s="17">
        <v>1.01498127154214E-2</v>
      </c>
      <c r="BF931" s="17">
        <v>2.1524105473229999E-2</v>
      </c>
      <c r="BG931" s="17"/>
      <c r="BH931" s="17">
        <v>1.1144118012910501E-2</v>
      </c>
      <c r="BI931" s="17">
        <v>1.4788468998603499E-2</v>
      </c>
      <c r="BJ931" s="17">
        <v>7.1669829812091501E-3</v>
      </c>
      <c r="BK931" s="17"/>
      <c r="BL931" s="17">
        <v>2.0745762017071501E-2</v>
      </c>
      <c r="BM931" s="17">
        <v>2.88254401991332E-2</v>
      </c>
      <c r="BN931" s="17">
        <v>9.4656007545350293E-3</v>
      </c>
      <c r="BO931" s="17"/>
      <c r="BP931" s="17">
        <v>3.0068968883620001E-3</v>
      </c>
      <c r="BQ931" s="17">
        <v>1.9447601073013999E-2</v>
      </c>
      <c r="BR931" s="17"/>
      <c r="BS931" s="17">
        <v>2.7908904200544299E-3</v>
      </c>
      <c r="BT931" s="17">
        <v>1.06230340247966E-2</v>
      </c>
      <c r="BU931" s="17">
        <v>1.4792864061859401E-2</v>
      </c>
      <c r="BV931" s="17">
        <v>1.48926103464388E-2</v>
      </c>
      <c r="BW931" s="17"/>
      <c r="BX931" s="17">
        <v>1.29102766162841E-2</v>
      </c>
      <c r="BY931" s="17">
        <v>3.7391722604747601E-3</v>
      </c>
      <c r="BZ931" s="17">
        <v>1.4071605010405301E-2</v>
      </c>
      <c r="CA931" s="17"/>
      <c r="CB931" s="17">
        <v>4.7293273088010197E-3</v>
      </c>
      <c r="CC931" s="17">
        <v>4.7580507456601402E-3</v>
      </c>
      <c r="CD931" s="17">
        <v>1.1261117236890701E-2</v>
      </c>
      <c r="CE931" s="17">
        <v>4.6516692856265899E-3</v>
      </c>
      <c r="CF931" s="17">
        <v>3.3865998995940998E-2</v>
      </c>
      <c r="CG931" s="17">
        <v>3.0048697962784001E-2</v>
      </c>
      <c r="CH931" s="17"/>
      <c r="CI931" s="17">
        <v>4.0567416343805597E-2</v>
      </c>
      <c r="CJ931" s="17">
        <v>7.0977774233621097E-3</v>
      </c>
      <c r="CK931" s="17">
        <v>2.5523479782068599E-2</v>
      </c>
      <c r="CL931" s="17">
        <v>7.8477974292134496E-3</v>
      </c>
    </row>
    <row r="932" spans="2:90" x14ac:dyDescent="0.35">
      <c r="B932" t="s">
        <v>150</v>
      </c>
      <c r="C932" s="17">
        <v>2.8597252747040999E-2</v>
      </c>
      <c r="D932" s="17">
        <v>2.9947804629703E-2</v>
      </c>
      <c r="E932" s="17">
        <v>2.6425931891401098E-2</v>
      </c>
      <c r="F932" s="17"/>
      <c r="G932" s="17">
        <v>3.8341381294013599E-2</v>
      </c>
      <c r="H932" s="17">
        <v>5.6673870191586699E-2</v>
      </c>
      <c r="I932" s="17">
        <v>4.2252119978941002E-2</v>
      </c>
      <c r="J932" s="17">
        <v>2.2247304193070298E-2</v>
      </c>
      <c r="K932" s="17">
        <v>1.7569334027518899E-2</v>
      </c>
      <c r="L932" s="17">
        <v>2.6081683377611201E-2</v>
      </c>
      <c r="M932" s="17">
        <v>1.76603789226807E-2</v>
      </c>
      <c r="N932" s="17">
        <v>1.75755494077438E-2</v>
      </c>
      <c r="O932" s="17">
        <v>2.1999427318229198E-2</v>
      </c>
      <c r="P932" s="17"/>
      <c r="Q932" s="17">
        <v>3.3347051605076498E-2</v>
      </c>
      <c r="R932" s="17">
        <v>1.9091305754031999E-2</v>
      </c>
      <c r="S932" s="17">
        <v>2.9668789773643602E-2</v>
      </c>
      <c r="T932" s="17">
        <v>2.8782672881879998E-2</v>
      </c>
      <c r="U932" s="17"/>
      <c r="V932" s="17">
        <v>2.7325533544604201E-2</v>
      </c>
      <c r="W932" s="17">
        <v>2.5113923617459101E-2</v>
      </c>
      <c r="X932" s="17">
        <v>3.68670567691885E-2</v>
      </c>
      <c r="Y932" s="17">
        <v>2.3136036975381798E-2</v>
      </c>
      <c r="Z932" s="17">
        <v>8.8377278810695906E-3</v>
      </c>
      <c r="AA932" s="17">
        <v>4.4646958201687403E-2</v>
      </c>
      <c r="AB932" s="17">
        <v>3.1611041771464801E-2</v>
      </c>
      <c r="AC932" s="17">
        <v>4.8959079153058797E-2</v>
      </c>
      <c r="AD932" s="17">
        <v>2.3945053650096599E-2</v>
      </c>
      <c r="AE932" s="17"/>
      <c r="AF932" s="17">
        <v>2.6964967626825102E-2</v>
      </c>
      <c r="AG932" s="17">
        <v>3.0142278352289699E-2</v>
      </c>
      <c r="AH932" s="17">
        <v>2.9091221785221302E-2</v>
      </c>
      <c r="AI932" s="17">
        <v>2.7411547214131499E-2</v>
      </c>
      <c r="AJ932" s="17">
        <v>4.10531486947407E-2</v>
      </c>
      <c r="AK932" s="17">
        <v>2.1247521100176001E-2</v>
      </c>
      <c r="AL932" s="17"/>
      <c r="AM932" s="17">
        <v>3.8885130888265701E-2</v>
      </c>
      <c r="AN932" s="17">
        <v>4.37309674099014E-2</v>
      </c>
      <c r="AO932" s="17">
        <v>4.12410937962535E-2</v>
      </c>
      <c r="AP932" s="17">
        <v>9.4756831008364802E-3</v>
      </c>
      <c r="AQ932" s="17">
        <v>3.0213241683130301E-2</v>
      </c>
      <c r="AR932" s="17">
        <v>9.47091516308117E-3</v>
      </c>
      <c r="AS932" s="17">
        <v>2.5876005723336599E-2</v>
      </c>
      <c r="AT932" s="17">
        <v>2.80426820667148E-2</v>
      </c>
      <c r="AU932" s="17">
        <v>2.6115801371260301E-2</v>
      </c>
      <c r="AV932" s="17">
        <v>2.1278920112699901E-2</v>
      </c>
      <c r="AW932" s="17">
        <v>2.3689626744899502E-2</v>
      </c>
      <c r="AX932" s="17">
        <v>0</v>
      </c>
      <c r="AY932" s="17">
        <v>2.0437115650965499E-2</v>
      </c>
      <c r="AZ932" s="17">
        <v>1.9003275529880501E-2</v>
      </c>
      <c r="BA932" s="17">
        <v>4.3970840012527601E-2</v>
      </c>
      <c r="BB932" s="17">
        <v>2.47219401054844E-2</v>
      </c>
      <c r="BC932" s="17"/>
      <c r="BD932" s="17">
        <v>2.0508682741725501E-2</v>
      </c>
      <c r="BE932" s="17">
        <v>4.0669098930491199E-2</v>
      </c>
      <c r="BF932" s="17">
        <v>2.3371797106073601E-2</v>
      </c>
      <c r="BG932" s="17"/>
      <c r="BH932" s="17">
        <v>2.6996499811812801E-2</v>
      </c>
      <c r="BI932" s="17">
        <v>2.8927592356702999E-2</v>
      </c>
      <c r="BJ932" s="17">
        <v>1.1113373222237001E-2</v>
      </c>
      <c r="BK932" s="17"/>
      <c r="BL932" s="17">
        <v>1.75183304159994E-2</v>
      </c>
      <c r="BM932" s="17">
        <v>1.0099751663465601E-2</v>
      </c>
      <c r="BN932" s="17">
        <v>1.0621845862555301E-3</v>
      </c>
      <c r="BO932" s="17"/>
      <c r="BP932" s="17">
        <v>3.3780762047347902E-2</v>
      </c>
      <c r="BQ932" s="17">
        <v>2.94419702591531E-2</v>
      </c>
      <c r="BR932" s="17"/>
      <c r="BS932" s="17">
        <v>1.6174500389586E-2</v>
      </c>
      <c r="BT932" s="17">
        <v>1.48821054854662E-2</v>
      </c>
      <c r="BU932" s="17">
        <v>2.2376126555389401E-2</v>
      </c>
      <c r="BV932" s="17">
        <v>3.7106863582328897E-2</v>
      </c>
      <c r="BW932" s="17"/>
      <c r="BX932" s="17">
        <v>1.69321529512531E-2</v>
      </c>
      <c r="BY932" s="17">
        <v>4.1347925019869801E-2</v>
      </c>
      <c r="BZ932" s="17">
        <v>2.896936355338E-2</v>
      </c>
      <c r="CA932" s="17"/>
      <c r="CB932" s="17">
        <v>2.1291063316346202E-2</v>
      </c>
      <c r="CC932" s="17">
        <v>2.15749911235328E-2</v>
      </c>
      <c r="CD932" s="17">
        <v>4.7206777813290503E-2</v>
      </c>
      <c r="CE932" s="17">
        <v>2.10112234780141E-2</v>
      </c>
      <c r="CF932" s="17">
        <v>1.34210057363207E-2</v>
      </c>
      <c r="CG932" s="17">
        <v>3.9402333610538402E-2</v>
      </c>
      <c r="CH932" s="17"/>
      <c r="CI932" s="17">
        <v>3.0322566296210701E-2</v>
      </c>
      <c r="CJ932" s="17">
        <v>2.93116536995634E-2</v>
      </c>
      <c r="CK932" s="17">
        <v>5.4942052685408603E-2</v>
      </c>
      <c r="CL932" s="17">
        <v>2.0776675765389E-2</v>
      </c>
    </row>
    <row r="933" spans="2:90" x14ac:dyDescent="0.35"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</row>
    <row r="934" spans="2:90" x14ac:dyDescent="0.35">
      <c r="B934" s="6" t="s">
        <v>472</v>
      </c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</row>
    <row r="935" spans="2:90" x14ac:dyDescent="0.35">
      <c r="B935" s="24" t="s">
        <v>130</v>
      </c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</row>
    <row r="936" spans="2:90" x14ac:dyDescent="0.35">
      <c r="B936" t="s">
        <v>458</v>
      </c>
      <c r="C936" s="17">
        <v>0.35804384576534898</v>
      </c>
      <c r="D936" s="17">
        <v>0.33253237643660399</v>
      </c>
      <c r="E936" s="17">
        <v>0.38348514578915899</v>
      </c>
      <c r="F936" s="17"/>
      <c r="G936" s="17">
        <v>0.37530324530440001</v>
      </c>
      <c r="H936" s="17">
        <v>0.38610612835998898</v>
      </c>
      <c r="I936" s="17">
        <v>0.40251632833173401</v>
      </c>
      <c r="J936" s="17">
        <v>0.38764119363063299</v>
      </c>
      <c r="K936" s="17">
        <v>0.39045259974111401</v>
      </c>
      <c r="L936" s="17">
        <v>0.35287914743537202</v>
      </c>
      <c r="M936" s="17">
        <v>0.34164106027670799</v>
      </c>
      <c r="N936" s="17">
        <v>0.32656862758379102</v>
      </c>
      <c r="O936" s="17">
        <v>0.274520851382132</v>
      </c>
      <c r="P936" s="17"/>
      <c r="Q936" s="17">
        <v>0.333475740542657</v>
      </c>
      <c r="R936" s="17">
        <v>0.290994773765822</v>
      </c>
      <c r="S936" s="17">
        <v>0.33457443808347398</v>
      </c>
      <c r="T936" s="17">
        <v>0.367559027027062</v>
      </c>
      <c r="U936" s="17"/>
      <c r="V936" s="17">
        <v>0.33714253606804201</v>
      </c>
      <c r="W936" s="17">
        <v>0.41180126099216402</v>
      </c>
      <c r="X936" s="17">
        <v>0.38651506151357601</v>
      </c>
      <c r="Y936" s="17">
        <v>0.31693585245626699</v>
      </c>
      <c r="Z936" s="17">
        <v>0.39262915319036701</v>
      </c>
      <c r="AA936" s="17">
        <v>0.32267343219529299</v>
      </c>
      <c r="AB936" s="17">
        <v>0.33886026060302998</v>
      </c>
      <c r="AC936" s="17">
        <v>0.34569417014336001</v>
      </c>
      <c r="AD936" s="17">
        <v>0.35575788805412301</v>
      </c>
      <c r="AE936" s="17"/>
      <c r="AF936" s="17">
        <v>0.38760079235300798</v>
      </c>
      <c r="AG936" s="17">
        <v>0.34605545581931502</v>
      </c>
      <c r="AH936" s="17">
        <v>0.38433870591622499</v>
      </c>
      <c r="AI936" s="17">
        <v>0.32008254250944501</v>
      </c>
      <c r="AJ936" s="17">
        <v>0.38298488416502402</v>
      </c>
      <c r="AK936" s="17">
        <v>0.32782598913102001</v>
      </c>
      <c r="AL936" s="17"/>
      <c r="AM936" s="17">
        <v>0.27987035270129101</v>
      </c>
      <c r="AN936" s="17">
        <v>0.265301549572108</v>
      </c>
      <c r="AO936" s="17">
        <v>0.36014078823217099</v>
      </c>
      <c r="AP936" s="17">
        <v>0.28886534173046202</v>
      </c>
      <c r="AQ936" s="17">
        <v>0.34793162958555202</v>
      </c>
      <c r="AR936" s="17">
        <v>0.29315426042340598</v>
      </c>
      <c r="AS936" s="17">
        <v>0.34673208794882099</v>
      </c>
      <c r="AT936" s="17">
        <v>0.37082518212107102</v>
      </c>
      <c r="AU936" s="17">
        <v>0.437270293525585</v>
      </c>
      <c r="AV936" s="17">
        <v>0.43540582702840802</v>
      </c>
      <c r="AW936" s="17">
        <v>0.35773338999161303</v>
      </c>
      <c r="AX936" s="17">
        <v>0.41371065744720098</v>
      </c>
      <c r="AY936" s="17">
        <v>0.32513382011013597</v>
      </c>
      <c r="AZ936" s="17">
        <v>0.33664917317385101</v>
      </c>
      <c r="BA936" s="17">
        <v>0.37741289937821298</v>
      </c>
      <c r="BB936" s="17">
        <v>0.35581128630863401</v>
      </c>
      <c r="BC936" s="17"/>
      <c r="BD936" s="17">
        <v>0.348078333483406</v>
      </c>
      <c r="BE936" s="17">
        <v>0.38016482291572901</v>
      </c>
      <c r="BF936" s="17">
        <v>0.34666871590264903</v>
      </c>
      <c r="BG936" s="17"/>
      <c r="BH936" s="17">
        <v>0.38246326411300302</v>
      </c>
      <c r="BI936" s="17">
        <v>0.308254742590376</v>
      </c>
      <c r="BJ936" s="17">
        <v>0.350139874327906</v>
      </c>
      <c r="BK936" s="17"/>
      <c r="BL936" s="17">
        <v>0.24206505948326801</v>
      </c>
      <c r="BM936" s="17">
        <v>0.31841553871021699</v>
      </c>
      <c r="BN936" s="17">
        <v>0.321186170060141</v>
      </c>
      <c r="BO936" s="17"/>
      <c r="BP936" s="17">
        <v>0.35760132027739799</v>
      </c>
      <c r="BQ936" s="17">
        <v>0.34955656629867798</v>
      </c>
      <c r="BR936" s="17"/>
      <c r="BS936" s="17">
        <v>0.43109276433670901</v>
      </c>
      <c r="BT936" s="17">
        <v>0.40689463937549097</v>
      </c>
      <c r="BU936" s="17">
        <v>0.31525503092715601</v>
      </c>
      <c r="BV936" s="17">
        <v>0.35547720192261101</v>
      </c>
      <c r="BW936" s="17"/>
      <c r="BX936" s="17">
        <v>0.35088704439199597</v>
      </c>
      <c r="BY936" s="17">
        <v>0.39005964496471901</v>
      </c>
      <c r="BZ936" s="17">
        <v>0.35678547792749299</v>
      </c>
      <c r="CA936" s="17"/>
      <c r="CB936" s="17">
        <v>0.43248910853094003</v>
      </c>
      <c r="CC936" s="17">
        <v>0.43163435758237201</v>
      </c>
      <c r="CD936" s="17">
        <v>0.31863784516062899</v>
      </c>
      <c r="CE936" s="17">
        <v>0.43697889148993802</v>
      </c>
      <c r="CF936" s="17">
        <v>0.38839072757391702</v>
      </c>
      <c r="CG936" s="17">
        <v>0.12640305954396699</v>
      </c>
      <c r="CH936" s="17"/>
      <c r="CI936" s="17">
        <v>0.32640362620534602</v>
      </c>
      <c r="CJ936" s="17">
        <v>0.51141957912199598</v>
      </c>
      <c r="CK936" s="17">
        <v>0.104435999149041</v>
      </c>
      <c r="CL936" s="17">
        <v>0.342186346796853</v>
      </c>
    </row>
    <row r="937" spans="2:90" x14ac:dyDescent="0.35">
      <c r="B937" t="s">
        <v>180</v>
      </c>
      <c r="C937" s="17">
        <v>0.16748654435187499</v>
      </c>
      <c r="D937" s="17">
        <v>0.15923284259133499</v>
      </c>
      <c r="E937" s="17">
        <v>0.17358967761656999</v>
      </c>
      <c r="F937" s="17"/>
      <c r="G937" s="17">
        <v>0.19771046549648999</v>
      </c>
      <c r="H937" s="17">
        <v>0.167189145215839</v>
      </c>
      <c r="I937" s="17">
        <v>0.12944349312872699</v>
      </c>
      <c r="J937" s="17">
        <v>0.14229989336738699</v>
      </c>
      <c r="K937" s="17">
        <v>0.13660422416321399</v>
      </c>
      <c r="L937" s="17">
        <v>0.21852210393726099</v>
      </c>
      <c r="M937" s="17">
        <v>0.168230087046808</v>
      </c>
      <c r="N937" s="17">
        <v>0.17111406697859599</v>
      </c>
      <c r="O937" s="17">
        <v>0.172098353338311</v>
      </c>
      <c r="P937" s="17"/>
      <c r="Q937" s="17">
        <v>0.14534934400927099</v>
      </c>
      <c r="R937" s="17">
        <v>0.16627335921096101</v>
      </c>
      <c r="S937" s="17">
        <v>0.14777943807265401</v>
      </c>
      <c r="T937" s="17">
        <v>0.17062091254789499</v>
      </c>
      <c r="U937" s="17"/>
      <c r="V937" s="17">
        <v>0.14534299909019899</v>
      </c>
      <c r="W937" s="17">
        <v>0.15531816507135299</v>
      </c>
      <c r="X937" s="17">
        <v>0.146469387171551</v>
      </c>
      <c r="Y937" s="17">
        <v>0.186106786334233</v>
      </c>
      <c r="Z937" s="17">
        <v>0.17440384689197599</v>
      </c>
      <c r="AA937" s="17">
        <v>0.174313489955437</v>
      </c>
      <c r="AB937" s="17">
        <v>0.20566285849329799</v>
      </c>
      <c r="AC937" s="17">
        <v>0.18023418648525499</v>
      </c>
      <c r="AD937" s="17">
        <v>0.16679429604112</v>
      </c>
      <c r="AE937" s="17"/>
      <c r="AF937" s="17">
        <v>0.150916010370129</v>
      </c>
      <c r="AG937" s="17">
        <v>0.13170515693612</v>
      </c>
      <c r="AH937" s="17">
        <v>0.16757463510153101</v>
      </c>
      <c r="AI937" s="17">
        <v>0.23663602254369601</v>
      </c>
      <c r="AJ937" s="17">
        <v>0.16265806122858301</v>
      </c>
      <c r="AK937" s="17">
        <v>0.19244214428319001</v>
      </c>
      <c r="AL937" s="17"/>
      <c r="AM937" s="17">
        <v>9.0428912010484197E-2</v>
      </c>
      <c r="AN937" s="17">
        <v>0.123860018631689</v>
      </c>
      <c r="AO937" s="17">
        <v>0.14159663923666699</v>
      </c>
      <c r="AP937" s="17">
        <v>0.14346706263369599</v>
      </c>
      <c r="AQ937" s="17">
        <v>0.18077702382036301</v>
      </c>
      <c r="AR937" s="17">
        <v>0.21079410670497201</v>
      </c>
      <c r="AS937" s="17">
        <v>0.15767541139289901</v>
      </c>
      <c r="AT937" s="17">
        <v>0.19088622032278599</v>
      </c>
      <c r="AU937" s="17">
        <v>0.183753045986953</v>
      </c>
      <c r="AV937" s="17">
        <v>0.16592299108124201</v>
      </c>
      <c r="AW937" s="17">
        <v>0.147090807313035</v>
      </c>
      <c r="AX937" s="17">
        <v>0.101926411406631</v>
      </c>
      <c r="AY937" s="17">
        <v>0.21090455063208899</v>
      </c>
      <c r="AZ937" s="17">
        <v>0.22042205899616499</v>
      </c>
      <c r="BA937" s="17">
        <v>0.17504930781832201</v>
      </c>
      <c r="BB937" s="17">
        <v>0.22674283222040201</v>
      </c>
      <c r="BC937" s="17"/>
      <c r="BD937" s="17">
        <v>0.184756659534665</v>
      </c>
      <c r="BE937" s="17">
        <v>0.16491845900664001</v>
      </c>
      <c r="BF937" s="17">
        <v>0.15808665729569599</v>
      </c>
      <c r="BG937" s="17"/>
      <c r="BH937" s="17">
        <v>0.17076993394305301</v>
      </c>
      <c r="BI937" s="17">
        <v>0.18364704027426601</v>
      </c>
      <c r="BJ937" s="17">
        <v>0.16638643699494701</v>
      </c>
      <c r="BK937" s="17"/>
      <c r="BL937" s="17">
        <v>0.224832480588252</v>
      </c>
      <c r="BM937" s="17">
        <v>0.227111939334948</v>
      </c>
      <c r="BN937" s="17">
        <v>0.21250720145369001</v>
      </c>
      <c r="BO937" s="17"/>
      <c r="BP937" s="17">
        <v>0.20218351687970401</v>
      </c>
      <c r="BQ937" s="17">
        <v>0.15341271711695001</v>
      </c>
      <c r="BR937" s="17"/>
      <c r="BS937" s="17">
        <v>0.156304994797174</v>
      </c>
      <c r="BT937" s="17">
        <v>0.17684483305363</v>
      </c>
      <c r="BU937" s="17">
        <v>0.19921895389503999</v>
      </c>
      <c r="BV937" s="17">
        <v>0.153883423521819</v>
      </c>
      <c r="BW937" s="17"/>
      <c r="BX937" s="17">
        <v>0.21265680155996899</v>
      </c>
      <c r="BY937" s="17">
        <v>0.15418156710457001</v>
      </c>
      <c r="BZ937" s="17">
        <v>0.16382919053019501</v>
      </c>
      <c r="CA937" s="17"/>
      <c r="CB937" s="17">
        <v>0.21762683106257599</v>
      </c>
      <c r="CC937" s="17">
        <v>0.16253618770487699</v>
      </c>
      <c r="CD937" s="17">
        <v>0.16515754529697599</v>
      </c>
      <c r="CE937" s="17">
        <v>0.17095149938235299</v>
      </c>
      <c r="CF937" s="17">
        <v>0.17350571931592901</v>
      </c>
      <c r="CG937" s="17">
        <v>0.107045195324262</v>
      </c>
      <c r="CH937" s="17"/>
      <c r="CI937" s="17">
        <v>0.141502066933094</v>
      </c>
      <c r="CJ937" s="17">
        <v>0.168191571952161</v>
      </c>
      <c r="CK937" s="17">
        <v>7.8161539979928196E-2</v>
      </c>
      <c r="CL937" s="17">
        <v>0.19667586769022799</v>
      </c>
    </row>
    <row r="938" spans="2:90" x14ac:dyDescent="0.35">
      <c r="B938" t="s">
        <v>179</v>
      </c>
      <c r="C938" s="17">
        <v>0.16002210581207801</v>
      </c>
      <c r="D938" s="17">
        <v>0.16443761730318099</v>
      </c>
      <c r="E938" s="17">
        <v>0.15589363603971801</v>
      </c>
      <c r="F938" s="17"/>
      <c r="G938" s="17">
        <v>0.14702329769667299</v>
      </c>
      <c r="H938" s="17">
        <v>0.17018600216729299</v>
      </c>
      <c r="I938" s="17">
        <v>0.161337915676071</v>
      </c>
      <c r="J938" s="17">
        <v>0.15447919734353199</v>
      </c>
      <c r="K938" s="17">
        <v>0.159400650474567</v>
      </c>
      <c r="L938" s="17">
        <v>0.154854543439544</v>
      </c>
      <c r="M938" s="17">
        <v>0.142191775316166</v>
      </c>
      <c r="N938" s="17">
        <v>0.16694905821953299</v>
      </c>
      <c r="O938" s="17">
        <v>0.1820195140991</v>
      </c>
      <c r="P938" s="17"/>
      <c r="Q938" s="17">
        <v>0.15732197095144501</v>
      </c>
      <c r="R938" s="17">
        <v>0.15943463666411101</v>
      </c>
      <c r="S938" s="17">
        <v>0.182749255839431</v>
      </c>
      <c r="T938" s="17">
        <v>0.160552464627845</v>
      </c>
      <c r="U938" s="17"/>
      <c r="V938" s="17">
        <v>0.17589468224274099</v>
      </c>
      <c r="W938" s="17">
        <v>0.154148540371399</v>
      </c>
      <c r="X938" s="17">
        <v>0.172742762417083</v>
      </c>
      <c r="Y938" s="17">
        <v>0.135337138210504</v>
      </c>
      <c r="Z938" s="17">
        <v>0.13463602938885</v>
      </c>
      <c r="AA938" s="17">
        <v>0.12884386812962301</v>
      </c>
      <c r="AB938" s="17">
        <v>0.15228295584235699</v>
      </c>
      <c r="AC938" s="17">
        <v>0.18321517916525901</v>
      </c>
      <c r="AD938" s="17">
        <v>0.19769910773111399</v>
      </c>
      <c r="AE938" s="17"/>
      <c r="AF938" s="17">
        <v>0.136132831881834</v>
      </c>
      <c r="AG938" s="17">
        <v>0.19158221430796901</v>
      </c>
      <c r="AH938" s="17">
        <v>0.16860875101338199</v>
      </c>
      <c r="AI938" s="17">
        <v>9.7801290685044395E-2</v>
      </c>
      <c r="AJ938" s="17">
        <v>0.17541690433036999</v>
      </c>
      <c r="AK938" s="17">
        <v>0.15470180250379501</v>
      </c>
      <c r="AL938" s="17"/>
      <c r="AM938" s="17">
        <v>0.20322295542469199</v>
      </c>
      <c r="AN938" s="17">
        <v>0.15041810200202699</v>
      </c>
      <c r="AO938" s="17">
        <v>0.15364151709995499</v>
      </c>
      <c r="AP938" s="17">
        <v>0.179641137494474</v>
      </c>
      <c r="AQ938" s="17">
        <v>0.15964234701349</v>
      </c>
      <c r="AR938" s="17">
        <v>0.16871348779397899</v>
      </c>
      <c r="AS938" s="17">
        <v>0.18773832697814</v>
      </c>
      <c r="AT938" s="17">
        <v>0.12039738989495299</v>
      </c>
      <c r="AU938" s="17">
        <v>0.14478330951236501</v>
      </c>
      <c r="AV938" s="17">
        <v>0.18883395712992099</v>
      </c>
      <c r="AW938" s="17">
        <v>0.11482464496524</v>
      </c>
      <c r="AX938" s="17">
        <v>0.19758504160697499</v>
      </c>
      <c r="AY938" s="17">
        <v>0.20937933335836201</v>
      </c>
      <c r="AZ938" s="17">
        <v>0.22646331782290799</v>
      </c>
      <c r="BA938" s="17">
        <v>9.2281699248490806E-2</v>
      </c>
      <c r="BB938" s="17">
        <v>0.175916264774089</v>
      </c>
      <c r="BC938" s="17"/>
      <c r="BD938" s="17">
        <v>0.15399570655670899</v>
      </c>
      <c r="BE938" s="17">
        <v>0.16407013147541999</v>
      </c>
      <c r="BF938" s="17">
        <v>0.16892719243458501</v>
      </c>
      <c r="BG938" s="17"/>
      <c r="BH938" s="17">
        <v>0.157929092885676</v>
      </c>
      <c r="BI938" s="17">
        <v>0.155260636030325</v>
      </c>
      <c r="BJ938" s="17">
        <v>0.19754787839825799</v>
      </c>
      <c r="BK938" s="17"/>
      <c r="BL938" s="17">
        <v>0.192273936120439</v>
      </c>
      <c r="BM938" s="17">
        <v>0.153069040953354</v>
      </c>
      <c r="BN938" s="17">
        <v>0.209804194021564</v>
      </c>
      <c r="BO938" s="17"/>
      <c r="BP938" s="17">
        <v>0.152536279677181</v>
      </c>
      <c r="BQ938" s="17">
        <v>0.16790766640343399</v>
      </c>
      <c r="BR938" s="17"/>
      <c r="BS938" s="17">
        <v>0.171049428417924</v>
      </c>
      <c r="BT938" s="17">
        <v>0.16417353222942299</v>
      </c>
      <c r="BU938" s="17">
        <v>0.18012183798797601</v>
      </c>
      <c r="BV938" s="17">
        <v>0.143448506179323</v>
      </c>
      <c r="BW938" s="17"/>
      <c r="BX938" s="17">
        <v>0.140204419533356</v>
      </c>
      <c r="BY938" s="17">
        <v>0.19763857466242299</v>
      </c>
      <c r="BZ938" s="17">
        <v>0.159673869700937</v>
      </c>
      <c r="CA938" s="17"/>
      <c r="CB938" s="17">
        <v>0.150678014764071</v>
      </c>
      <c r="CC938" s="17">
        <v>0.13730070192368099</v>
      </c>
      <c r="CD938" s="17">
        <v>0.15616508745857999</v>
      </c>
      <c r="CE938" s="17">
        <v>0.15036269679278899</v>
      </c>
      <c r="CF938" s="17">
        <v>0.16690986446483799</v>
      </c>
      <c r="CG938" s="17">
        <v>0.20869929708882701</v>
      </c>
      <c r="CH938" s="17"/>
      <c r="CI938" s="17">
        <v>0.111701018030318</v>
      </c>
      <c r="CJ938" s="17">
        <v>0.122011007867077</v>
      </c>
      <c r="CK938" s="17">
        <v>0.17729183056872899</v>
      </c>
      <c r="CL938" s="17">
        <v>0.18868459202044999</v>
      </c>
    </row>
    <row r="939" spans="2:90" x14ac:dyDescent="0.35">
      <c r="B939" t="s">
        <v>459</v>
      </c>
      <c r="C939" s="17">
        <v>0.18967920880150901</v>
      </c>
      <c r="D939" s="17">
        <v>0.19835540841284899</v>
      </c>
      <c r="E939" s="17">
        <v>0.18284353722513499</v>
      </c>
      <c r="F939" s="17"/>
      <c r="G939" s="17">
        <v>0.20618867167517599</v>
      </c>
      <c r="H939" s="17">
        <v>0.178106437839779</v>
      </c>
      <c r="I939" s="17">
        <v>0.16984374060419599</v>
      </c>
      <c r="J939" s="17">
        <v>0.17613799276640599</v>
      </c>
      <c r="K939" s="17">
        <v>0.17545723933004201</v>
      </c>
      <c r="L939" s="17">
        <v>0.143482956815813</v>
      </c>
      <c r="M939" s="17">
        <v>0.215369322425295</v>
      </c>
      <c r="N939" s="17">
        <v>0.21973060022587801</v>
      </c>
      <c r="O939" s="17">
        <v>0.216712588299177</v>
      </c>
      <c r="P939" s="17"/>
      <c r="Q939" s="17">
        <v>0.20204104482015001</v>
      </c>
      <c r="R939" s="17">
        <v>0.22979398849305599</v>
      </c>
      <c r="S939" s="17">
        <v>0.21072005952945799</v>
      </c>
      <c r="T939" s="17">
        <v>0.183482884698358</v>
      </c>
      <c r="U939" s="17"/>
      <c r="V939" s="17">
        <v>0.19582417975643501</v>
      </c>
      <c r="W939" s="17">
        <v>0.17861426809682701</v>
      </c>
      <c r="X939" s="17">
        <v>0.19782977841944699</v>
      </c>
      <c r="Y939" s="17">
        <v>0.23575858424221799</v>
      </c>
      <c r="Z939" s="17">
        <v>0.18018564887521399</v>
      </c>
      <c r="AA939" s="17">
        <v>0.18850598338639299</v>
      </c>
      <c r="AB939" s="17">
        <v>0.18640697732304801</v>
      </c>
      <c r="AC939" s="17">
        <v>0.18400024501050399</v>
      </c>
      <c r="AD939" s="17">
        <v>0.165313479784789</v>
      </c>
      <c r="AE939" s="17"/>
      <c r="AF939" s="17">
        <v>0.19592064587880201</v>
      </c>
      <c r="AG939" s="17">
        <v>0.18304255737441699</v>
      </c>
      <c r="AH939" s="17">
        <v>0.185415733623356</v>
      </c>
      <c r="AI939" s="17">
        <v>0.231524580649658</v>
      </c>
      <c r="AJ939" s="17">
        <v>0.16968347981679299</v>
      </c>
      <c r="AK939" s="17">
        <v>0.196539174581705</v>
      </c>
      <c r="AL939" s="17"/>
      <c r="AM939" s="17">
        <v>0.25857020338563003</v>
      </c>
      <c r="AN939" s="17">
        <v>0.29861268899076399</v>
      </c>
      <c r="AO939" s="17">
        <v>0.210314264331905</v>
      </c>
      <c r="AP939" s="17">
        <v>0.223729311885771</v>
      </c>
      <c r="AQ939" s="17">
        <v>0.18521089724009701</v>
      </c>
      <c r="AR939" s="17">
        <v>0.170635107687309</v>
      </c>
      <c r="AS939" s="17">
        <v>0.159290290280585</v>
      </c>
      <c r="AT939" s="17">
        <v>0.19317656361860799</v>
      </c>
      <c r="AU939" s="17">
        <v>0.139298499439382</v>
      </c>
      <c r="AV939" s="17">
        <v>0.14579036272346599</v>
      </c>
      <c r="AW939" s="17">
        <v>0.220097693299738</v>
      </c>
      <c r="AX939" s="17">
        <v>0.191756025328118</v>
      </c>
      <c r="AY939" s="17">
        <v>0.182867861190353</v>
      </c>
      <c r="AZ939" s="17">
        <v>0.192370674832889</v>
      </c>
      <c r="BA939" s="17">
        <v>0.15157077447240899</v>
      </c>
      <c r="BB939" s="17">
        <v>0.145640832883322</v>
      </c>
      <c r="BC939" s="17"/>
      <c r="BD939" s="17">
        <v>0.17851232966133701</v>
      </c>
      <c r="BE939" s="17">
        <v>0.192295286755997</v>
      </c>
      <c r="BF939" s="17">
        <v>0.193686737301068</v>
      </c>
      <c r="BG939" s="17"/>
      <c r="BH939" s="17">
        <v>0.17299819529094199</v>
      </c>
      <c r="BI939" s="17">
        <v>0.20828899722312899</v>
      </c>
      <c r="BJ939" s="17">
        <v>0.16833943037516499</v>
      </c>
      <c r="BK939" s="17"/>
      <c r="BL939" s="17">
        <v>0.121953435365103</v>
      </c>
      <c r="BM939" s="17">
        <v>0.177325100514069</v>
      </c>
      <c r="BN939" s="17">
        <v>0.18538657006551701</v>
      </c>
      <c r="BO939" s="17"/>
      <c r="BP939" s="17">
        <v>0.179358137674511</v>
      </c>
      <c r="BQ939" s="17">
        <v>0.19969124035437799</v>
      </c>
      <c r="BR939" s="17"/>
      <c r="BS939" s="17">
        <v>0.15382197526667399</v>
      </c>
      <c r="BT939" s="17">
        <v>0.13849482983771499</v>
      </c>
      <c r="BU939" s="17">
        <v>0.19697210725349901</v>
      </c>
      <c r="BV939" s="17">
        <v>0.20850685611879399</v>
      </c>
      <c r="BW939" s="17"/>
      <c r="BX939" s="17">
        <v>0.17874425196232299</v>
      </c>
      <c r="BY939" s="17">
        <v>0.16265516137016101</v>
      </c>
      <c r="BZ939" s="17">
        <v>0.192423154968175</v>
      </c>
      <c r="CA939" s="17"/>
      <c r="CB939" s="17">
        <v>0.124994168342856</v>
      </c>
      <c r="CC939" s="17">
        <v>0.20058510453596301</v>
      </c>
      <c r="CD939" s="17">
        <v>0.23031305896212201</v>
      </c>
      <c r="CE939" s="17">
        <v>0.141135477564409</v>
      </c>
      <c r="CF939" s="17">
        <v>0.162905378372001</v>
      </c>
      <c r="CG939" s="17">
        <v>0.27172414849887899</v>
      </c>
      <c r="CH939" s="17"/>
      <c r="CI939" s="17">
        <v>0.20579053844806999</v>
      </c>
      <c r="CJ939" s="17">
        <v>0.128423907242014</v>
      </c>
      <c r="CK939" s="17">
        <v>0.39992279703675998</v>
      </c>
      <c r="CL939" s="17">
        <v>0.16623172612460399</v>
      </c>
    </row>
    <row r="940" spans="2:90" x14ac:dyDescent="0.35">
      <c r="B940" t="s">
        <v>177</v>
      </c>
      <c r="C940" s="17">
        <v>5.6077912264216601E-2</v>
      </c>
      <c r="D940" s="17">
        <v>6.3847473839524604E-2</v>
      </c>
      <c r="E940" s="17">
        <v>4.8445162179460502E-2</v>
      </c>
      <c r="F940" s="17"/>
      <c r="G940" s="17">
        <v>1.7807281855910202E-2</v>
      </c>
      <c r="H940" s="17">
        <v>3.6727839765142302E-2</v>
      </c>
      <c r="I940" s="17">
        <v>6.4899808536006798E-2</v>
      </c>
      <c r="J940" s="17">
        <v>5.6435995066659798E-2</v>
      </c>
      <c r="K940" s="17">
        <v>7.4564555891254602E-2</v>
      </c>
      <c r="L940" s="17">
        <v>6.6694145434411406E-2</v>
      </c>
      <c r="M940" s="17">
        <v>6.3633401586980401E-2</v>
      </c>
      <c r="N940" s="17">
        <v>4.9517787011874898E-2</v>
      </c>
      <c r="O940" s="17">
        <v>7.2291718610242903E-2</v>
      </c>
      <c r="P940" s="17"/>
      <c r="Q940" s="17">
        <v>7.8120879308355207E-2</v>
      </c>
      <c r="R940" s="17">
        <v>8.5439350558543001E-2</v>
      </c>
      <c r="S940" s="17">
        <v>4.7770251187306399E-2</v>
      </c>
      <c r="T940" s="17">
        <v>5.2867295792734803E-2</v>
      </c>
      <c r="U940" s="17"/>
      <c r="V940" s="17">
        <v>6.1075475158780999E-2</v>
      </c>
      <c r="W940" s="17">
        <v>3.8746335212107699E-2</v>
      </c>
      <c r="X940" s="17">
        <v>5.2195602625600898E-2</v>
      </c>
      <c r="Y940" s="17">
        <v>6.08302712953116E-2</v>
      </c>
      <c r="Z940" s="17">
        <v>5.1275328740402103E-2</v>
      </c>
      <c r="AA940" s="17">
        <v>8.7513287467356704E-2</v>
      </c>
      <c r="AB940" s="17">
        <v>4.5479438373637798E-2</v>
      </c>
      <c r="AC940" s="17">
        <v>3.67984286891435E-2</v>
      </c>
      <c r="AD940" s="17">
        <v>6.1102466551297301E-2</v>
      </c>
      <c r="AE940" s="17"/>
      <c r="AF940" s="17">
        <v>6.6283558567406003E-2</v>
      </c>
      <c r="AG940" s="17">
        <v>8.1472356482406097E-2</v>
      </c>
      <c r="AH940" s="17">
        <v>3.0051798879057401E-2</v>
      </c>
      <c r="AI940" s="17">
        <v>5.5812548400923701E-2</v>
      </c>
      <c r="AJ940" s="17">
        <v>4.1350089536835201E-2</v>
      </c>
      <c r="AK940" s="17">
        <v>5.1214413827487697E-2</v>
      </c>
      <c r="AL940" s="17"/>
      <c r="AM940" s="17">
        <v>2.9129067179495999E-2</v>
      </c>
      <c r="AN940" s="17">
        <v>5.3169856974799097E-2</v>
      </c>
      <c r="AO940" s="17">
        <v>6.1115104608590098E-2</v>
      </c>
      <c r="AP940" s="17">
        <v>7.7862379782169297E-2</v>
      </c>
      <c r="AQ940" s="17">
        <v>7.6059248104554195E-2</v>
      </c>
      <c r="AR940" s="17">
        <v>7.7499963705979794E-2</v>
      </c>
      <c r="AS940" s="17">
        <v>7.4736892210640199E-2</v>
      </c>
      <c r="AT940" s="17">
        <v>4.0918902594317803E-2</v>
      </c>
      <c r="AU940" s="17">
        <v>5.1141211046713403E-2</v>
      </c>
      <c r="AV940" s="17">
        <v>3.2979156474601597E-2</v>
      </c>
      <c r="AW940" s="17">
        <v>7.7298165929618301E-2</v>
      </c>
      <c r="AX940" s="17">
        <v>5.0798064625477701E-2</v>
      </c>
      <c r="AY940" s="17">
        <v>3.7423058966330698E-2</v>
      </c>
      <c r="AZ940" s="17">
        <v>7.5444296239327597E-3</v>
      </c>
      <c r="BA940" s="17">
        <v>3.5814485931175699E-2</v>
      </c>
      <c r="BB940" s="17">
        <v>5.2868813462522403E-2</v>
      </c>
      <c r="BC940" s="17"/>
      <c r="BD940" s="17">
        <v>7.3590449846846206E-2</v>
      </c>
      <c r="BE940" s="17">
        <v>3.3309009130812799E-2</v>
      </c>
      <c r="BF940" s="17">
        <v>5.7516190706416601E-2</v>
      </c>
      <c r="BG940" s="17"/>
      <c r="BH940" s="17">
        <v>5.0706379337017701E-2</v>
      </c>
      <c r="BI940" s="17">
        <v>6.5749126203398595E-2</v>
      </c>
      <c r="BJ940" s="17">
        <v>8.3227682493889496E-2</v>
      </c>
      <c r="BK940" s="17"/>
      <c r="BL940" s="17">
        <v>0.124253752846936</v>
      </c>
      <c r="BM940" s="17">
        <v>6.9904526313087897E-2</v>
      </c>
      <c r="BN940" s="17">
        <v>4.5465564489753897E-2</v>
      </c>
      <c r="BO940" s="17"/>
      <c r="BP940" s="17">
        <v>4.6461496183734997E-2</v>
      </c>
      <c r="BQ940" s="17">
        <v>5.6584355867033698E-2</v>
      </c>
      <c r="BR940" s="17"/>
      <c r="BS940" s="17">
        <v>3.8497581839825497E-2</v>
      </c>
      <c r="BT940" s="17">
        <v>6.1952040908716498E-2</v>
      </c>
      <c r="BU940" s="17">
        <v>5.0443497567787501E-2</v>
      </c>
      <c r="BV940" s="17">
        <v>6.1477239437576603E-2</v>
      </c>
      <c r="BW940" s="17"/>
      <c r="BX940" s="17">
        <v>6.6603498425330698E-2</v>
      </c>
      <c r="BY940" s="17">
        <v>1.6655682827613798E-2</v>
      </c>
      <c r="BZ940" s="17">
        <v>5.7457667248921103E-2</v>
      </c>
      <c r="CA940" s="17"/>
      <c r="CB940" s="17">
        <v>4.3459102998266601E-2</v>
      </c>
      <c r="CC940" s="17">
        <v>3.2559468946594297E-2</v>
      </c>
      <c r="CD940" s="17">
        <v>4.7986495328429198E-2</v>
      </c>
      <c r="CE940" s="17">
        <v>4.7193127374862302E-2</v>
      </c>
      <c r="CF940" s="17">
        <v>4.5138668832100999E-2</v>
      </c>
      <c r="CG940" s="17">
        <v>0.12987360053730301</v>
      </c>
      <c r="CH940" s="17"/>
      <c r="CI940" s="17">
        <v>7.5673550579635304E-2</v>
      </c>
      <c r="CJ940" s="17">
        <v>2.7048184839509399E-2</v>
      </c>
      <c r="CK940" s="17">
        <v>0.118983689530335</v>
      </c>
      <c r="CL940" s="17">
        <v>5.2059332113270899E-2</v>
      </c>
    </row>
    <row r="941" spans="2:90" x14ac:dyDescent="0.35">
      <c r="B941" t="s">
        <v>176</v>
      </c>
      <c r="C941" s="17">
        <v>3.4925133065208697E-2</v>
      </c>
      <c r="D941" s="17">
        <v>4.3843221345616502E-2</v>
      </c>
      <c r="E941" s="17">
        <v>2.6662331954294901E-2</v>
      </c>
      <c r="F941" s="17"/>
      <c r="G941" s="17">
        <v>2.3414901189982899E-2</v>
      </c>
      <c r="H941" s="17">
        <v>2.3843320039969002E-2</v>
      </c>
      <c r="I941" s="17">
        <v>2.9267908877854101E-2</v>
      </c>
      <c r="J941" s="17">
        <v>4.48183163805232E-2</v>
      </c>
      <c r="K941" s="17">
        <v>4.0712398089336799E-2</v>
      </c>
      <c r="L941" s="17">
        <v>3.4267581270883203E-2</v>
      </c>
      <c r="M941" s="17">
        <v>3.57124974080417E-2</v>
      </c>
      <c r="N941" s="17">
        <v>3.6682788454212897E-2</v>
      </c>
      <c r="O941" s="17">
        <v>4.4168656187722498E-2</v>
      </c>
      <c r="P941" s="17"/>
      <c r="Q941" s="17">
        <v>3.5988647022363499E-2</v>
      </c>
      <c r="R941" s="17">
        <v>3.06418085844972E-2</v>
      </c>
      <c r="S941" s="17">
        <v>3.5829574256534998E-2</v>
      </c>
      <c r="T941" s="17">
        <v>3.2720960747502401E-2</v>
      </c>
      <c r="U941" s="17"/>
      <c r="V941" s="17">
        <v>4.5709726895696801E-2</v>
      </c>
      <c r="W941" s="17">
        <v>3.0191466685062101E-2</v>
      </c>
      <c r="X941" s="17">
        <v>3.0060235097241501E-2</v>
      </c>
      <c r="Y941" s="17">
        <v>2.7538044897064299E-2</v>
      </c>
      <c r="Z941" s="17">
        <v>4.74170406661234E-2</v>
      </c>
      <c r="AA941" s="17">
        <v>3.64950177809567E-2</v>
      </c>
      <c r="AB941" s="17">
        <v>3.3841857739265201E-2</v>
      </c>
      <c r="AC941" s="17">
        <v>4.34325773223617E-2</v>
      </c>
      <c r="AD941" s="17">
        <v>2.5040863419343699E-2</v>
      </c>
      <c r="AE941" s="17"/>
      <c r="AF941" s="17">
        <v>2.5342277309151E-2</v>
      </c>
      <c r="AG941" s="17">
        <v>3.3725585969880498E-2</v>
      </c>
      <c r="AH941" s="17">
        <v>3.4389936866681702E-2</v>
      </c>
      <c r="AI941" s="17">
        <v>1.8345308528602201E-2</v>
      </c>
      <c r="AJ941" s="17">
        <v>3.6445114041622498E-2</v>
      </c>
      <c r="AK941" s="17">
        <v>4.3770592263479798E-2</v>
      </c>
      <c r="AL941" s="17"/>
      <c r="AM941" s="17">
        <v>3.6463736266122301E-2</v>
      </c>
      <c r="AN941" s="17">
        <v>2.8492254101579899E-2</v>
      </c>
      <c r="AO941" s="17">
        <v>2.4581679368282199E-2</v>
      </c>
      <c r="AP941" s="17">
        <v>5.5282840526996203E-2</v>
      </c>
      <c r="AQ941" s="17">
        <v>3.15025183068465E-2</v>
      </c>
      <c r="AR941" s="17">
        <v>5.0558652421013602E-2</v>
      </c>
      <c r="AS941" s="17">
        <v>4.2980567746817598E-2</v>
      </c>
      <c r="AT941" s="17">
        <v>5.4595057479408897E-2</v>
      </c>
      <c r="AU941" s="17">
        <v>3.8473299008857403E-2</v>
      </c>
      <c r="AV941" s="17">
        <v>1.5658276735110398E-2</v>
      </c>
      <c r="AW941" s="17">
        <v>3.9482181842007899E-2</v>
      </c>
      <c r="AX941" s="17">
        <v>3.9786338256599399E-2</v>
      </c>
      <c r="AY941" s="17">
        <v>3.4291375742728898E-2</v>
      </c>
      <c r="AZ941" s="17">
        <v>1.6550345550254E-2</v>
      </c>
      <c r="BA941" s="17">
        <v>7.3474926555033099E-2</v>
      </c>
      <c r="BB941" s="17">
        <v>1.9541391995803601E-2</v>
      </c>
      <c r="BC941" s="17"/>
      <c r="BD941" s="17">
        <v>3.4913148508983201E-2</v>
      </c>
      <c r="BE941" s="17">
        <v>3.3896165210316402E-2</v>
      </c>
      <c r="BF941" s="17">
        <v>3.5001561477381697E-2</v>
      </c>
      <c r="BG941" s="17"/>
      <c r="BH941" s="17">
        <v>3.2932317260678703E-2</v>
      </c>
      <c r="BI941" s="17">
        <v>4.6474044177934597E-2</v>
      </c>
      <c r="BJ941" s="17">
        <v>2.8230041848825299E-2</v>
      </c>
      <c r="BK941" s="17"/>
      <c r="BL941" s="17">
        <v>6.0054087989449799E-2</v>
      </c>
      <c r="BM941" s="17">
        <v>3.8749991970442203E-2</v>
      </c>
      <c r="BN941" s="17">
        <v>1.5324709996986499E-2</v>
      </c>
      <c r="BO941" s="17"/>
      <c r="BP941" s="17">
        <v>3.0106982697283902E-2</v>
      </c>
      <c r="BQ941" s="17">
        <v>3.6522869325386398E-2</v>
      </c>
      <c r="BR941" s="17"/>
      <c r="BS941" s="17">
        <v>3.1253056547085101E-2</v>
      </c>
      <c r="BT941" s="17">
        <v>3.76681114353309E-2</v>
      </c>
      <c r="BU941" s="17">
        <v>3.09043092128281E-2</v>
      </c>
      <c r="BV941" s="17">
        <v>3.37945547387015E-2</v>
      </c>
      <c r="BW941" s="17"/>
      <c r="BX941" s="17">
        <v>3.45023085578453E-2</v>
      </c>
      <c r="BY941" s="17">
        <v>2.8862419344640001E-2</v>
      </c>
      <c r="BZ941" s="17">
        <v>3.53395773877185E-2</v>
      </c>
      <c r="CA941" s="17"/>
      <c r="CB941" s="17">
        <v>1.82753291592802E-2</v>
      </c>
      <c r="CC941" s="17">
        <v>1.5324711529216399E-2</v>
      </c>
      <c r="CD941" s="17">
        <v>3.5244547753887502E-2</v>
      </c>
      <c r="CE941" s="17">
        <v>1.91814745096761E-2</v>
      </c>
      <c r="CF941" s="17">
        <v>2.89463979180338E-2</v>
      </c>
      <c r="CG941" s="17">
        <v>0.10011833609082001</v>
      </c>
      <c r="CH941" s="17"/>
      <c r="CI941" s="17">
        <v>8.2358548499464002E-2</v>
      </c>
      <c r="CJ941" s="17">
        <v>1.6450079286275201E-2</v>
      </c>
      <c r="CK941" s="17">
        <v>4.9342724514619497E-2</v>
      </c>
      <c r="CL941" s="17">
        <v>3.1342215468426998E-2</v>
      </c>
    </row>
    <row r="942" spans="2:90" x14ac:dyDescent="0.35">
      <c r="B942" t="s">
        <v>460</v>
      </c>
      <c r="C942" s="17">
        <v>1.58807617344216E-2</v>
      </c>
      <c r="D942" s="17">
        <v>1.9541847939719699E-2</v>
      </c>
      <c r="E942" s="17">
        <v>1.19679594413777E-2</v>
      </c>
      <c r="F942" s="17"/>
      <c r="G942" s="17">
        <v>1.15501614484775E-2</v>
      </c>
      <c r="H942" s="17">
        <v>1.23943162626788E-2</v>
      </c>
      <c r="I942" s="17">
        <v>2.4876221595927301E-2</v>
      </c>
      <c r="J942" s="17">
        <v>2.82118819517325E-2</v>
      </c>
      <c r="K942" s="17">
        <v>7.4252299277583296E-3</v>
      </c>
      <c r="L942" s="17">
        <v>1.9411788938202799E-3</v>
      </c>
      <c r="M942" s="17">
        <v>2.4852163160281899E-2</v>
      </c>
      <c r="N942" s="17">
        <v>1.1830201429452099E-2</v>
      </c>
      <c r="O942" s="17">
        <v>1.99744271509937E-2</v>
      </c>
      <c r="P942" s="17"/>
      <c r="Q942" s="17">
        <v>2.9838234603154701E-2</v>
      </c>
      <c r="R942" s="17">
        <v>1.5011642011996699E-2</v>
      </c>
      <c r="S942" s="17">
        <v>3.2742335874566202E-2</v>
      </c>
      <c r="T942" s="17">
        <v>1.3867949905450601E-2</v>
      </c>
      <c r="U942" s="17"/>
      <c r="V942" s="17">
        <v>2.2872820153389799E-2</v>
      </c>
      <c r="W942" s="17">
        <v>1.41490319581726E-2</v>
      </c>
      <c r="X942" s="17">
        <v>5.0264020280695E-3</v>
      </c>
      <c r="Y942" s="17">
        <v>2.0714311521089601E-2</v>
      </c>
      <c r="Z942" s="17">
        <v>1.3069199788651399E-2</v>
      </c>
      <c r="AA942" s="17">
        <v>3.53613158084101E-2</v>
      </c>
      <c r="AB942" s="17">
        <v>1.4781172125432099E-2</v>
      </c>
      <c r="AC942" s="17">
        <v>0</v>
      </c>
      <c r="AD942" s="17">
        <v>5.5750884132273904E-3</v>
      </c>
      <c r="AE942" s="17"/>
      <c r="AF942" s="17">
        <v>2.1511287157137401E-2</v>
      </c>
      <c r="AG942" s="17">
        <v>1.6020059433262099E-2</v>
      </c>
      <c r="AH942" s="17">
        <v>1.2180587072799001E-2</v>
      </c>
      <c r="AI942" s="17">
        <v>2.1790769854135101E-2</v>
      </c>
      <c r="AJ942" s="17">
        <v>5.8163859898716199E-3</v>
      </c>
      <c r="AK942" s="17">
        <v>1.8357873074608701E-2</v>
      </c>
      <c r="AL942" s="17"/>
      <c r="AM942" s="17">
        <v>6.7544459630391504E-2</v>
      </c>
      <c r="AN942" s="17">
        <v>3.9621778688308497E-2</v>
      </c>
      <c r="AO942" s="17">
        <v>1.34725031476511E-2</v>
      </c>
      <c r="AP942" s="17">
        <v>6.6494434835709399E-3</v>
      </c>
      <c r="AQ942" s="17">
        <v>6.5537654490611403E-3</v>
      </c>
      <c r="AR942" s="17">
        <v>1.7221664983084601E-2</v>
      </c>
      <c r="AS942" s="17">
        <v>2.04855981488038E-2</v>
      </c>
      <c r="AT942" s="17">
        <v>1.06253348644062E-2</v>
      </c>
      <c r="AU942" s="17">
        <v>0</v>
      </c>
      <c r="AV942" s="17">
        <v>1.06344630738913E-2</v>
      </c>
      <c r="AW942" s="17">
        <v>2.07028264136087E-2</v>
      </c>
      <c r="AX942" s="17">
        <v>0</v>
      </c>
      <c r="AY942" s="17">
        <v>0</v>
      </c>
      <c r="AZ942" s="17">
        <v>0</v>
      </c>
      <c r="BA942" s="17">
        <v>5.04250665838296E-2</v>
      </c>
      <c r="BB942" s="17">
        <v>1.41792228080629E-2</v>
      </c>
      <c r="BC942" s="17"/>
      <c r="BD942" s="17">
        <v>1.5746299519917201E-2</v>
      </c>
      <c r="BE942" s="17">
        <v>1.4016290511565501E-2</v>
      </c>
      <c r="BF942" s="17">
        <v>1.7070416506824101E-2</v>
      </c>
      <c r="BG942" s="17"/>
      <c r="BH942" s="17">
        <v>1.3474337950038599E-2</v>
      </c>
      <c r="BI942" s="17">
        <v>2.7878830837714998E-2</v>
      </c>
      <c r="BJ942" s="17">
        <v>5.2053908590331396E-3</v>
      </c>
      <c r="BK942" s="17"/>
      <c r="BL942" s="17">
        <v>1.8351231746515699E-2</v>
      </c>
      <c r="BM942" s="17">
        <v>9.6585673618276493E-3</v>
      </c>
      <c r="BN942" s="17">
        <v>7.2367049423031201E-3</v>
      </c>
      <c r="BO942" s="17"/>
      <c r="BP942" s="17">
        <v>1.3325197096838E-2</v>
      </c>
      <c r="BQ942" s="17">
        <v>1.6066514658937998E-2</v>
      </c>
      <c r="BR942" s="17"/>
      <c r="BS942" s="17">
        <v>5.7884017420085703E-3</v>
      </c>
      <c r="BT942" s="17">
        <v>8.3808453336956107E-3</v>
      </c>
      <c r="BU942" s="17">
        <v>1.4483003068126801E-2</v>
      </c>
      <c r="BV942" s="17">
        <v>2.2231293257979901E-2</v>
      </c>
      <c r="BW942" s="17"/>
      <c r="BX942" s="17">
        <v>9.7665218181301992E-3</v>
      </c>
      <c r="BY942" s="17">
        <v>2.77527512537281E-2</v>
      </c>
      <c r="BZ942" s="17">
        <v>1.57569525955648E-2</v>
      </c>
      <c r="CA942" s="17"/>
      <c r="CB942" s="17">
        <v>4.5025793664528399E-3</v>
      </c>
      <c r="CC942" s="17">
        <v>1.44120139337228E-2</v>
      </c>
      <c r="CD942" s="17">
        <v>1.6822088941377801E-2</v>
      </c>
      <c r="CE942" s="17">
        <v>1.93556245696829E-2</v>
      </c>
      <c r="CF942" s="17">
        <v>1.9890491322965699E-2</v>
      </c>
      <c r="CG942" s="17">
        <v>2.2834305104193601E-2</v>
      </c>
      <c r="CH942" s="17"/>
      <c r="CI942" s="17">
        <v>3.4139867714398801E-2</v>
      </c>
      <c r="CJ942" s="17">
        <v>8.9749467475059002E-3</v>
      </c>
      <c r="CK942" s="17">
        <v>2.7789002936977301E-2</v>
      </c>
      <c r="CL942" s="17">
        <v>1.26876655453058E-2</v>
      </c>
    </row>
    <row r="943" spans="2:90" x14ac:dyDescent="0.35">
      <c r="B943" t="s">
        <v>150</v>
      </c>
      <c r="C943" s="17">
        <v>1.7884488205341002E-2</v>
      </c>
      <c r="D943" s="17">
        <v>1.8209212131170601E-2</v>
      </c>
      <c r="E943" s="17">
        <v>1.71125497542861E-2</v>
      </c>
      <c r="F943" s="17"/>
      <c r="G943" s="17">
        <v>2.1001975332890301E-2</v>
      </c>
      <c r="H943" s="17">
        <v>2.54468103493098E-2</v>
      </c>
      <c r="I943" s="17">
        <v>1.7814583249483901E-2</v>
      </c>
      <c r="J943" s="17">
        <v>9.9755294931252302E-3</v>
      </c>
      <c r="K943" s="17">
        <v>1.53831023827125E-2</v>
      </c>
      <c r="L943" s="17">
        <v>2.7358342772894902E-2</v>
      </c>
      <c r="M943" s="17">
        <v>8.3696927797185308E-3</v>
      </c>
      <c r="N943" s="17">
        <v>1.7606870096661099E-2</v>
      </c>
      <c r="O943" s="17">
        <v>1.8213890932320301E-2</v>
      </c>
      <c r="P943" s="17"/>
      <c r="Q943" s="17">
        <v>1.7864138742603501E-2</v>
      </c>
      <c r="R943" s="17">
        <v>2.2410440711012499E-2</v>
      </c>
      <c r="S943" s="17">
        <v>7.8346471565756692E-3</v>
      </c>
      <c r="T943" s="17">
        <v>1.8328504653152101E-2</v>
      </c>
      <c r="U943" s="17"/>
      <c r="V943" s="17">
        <v>1.61375806347153E-2</v>
      </c>
      <c r="W943" s="17">
        <v>1.7030931612913799E-2</v>
      </c>
      <c r="X943" s="17">
        <v>9.1607707274303906E-3</v>
      </c>
      <c r="Y943" s="17">
        <v>1.6779011043311799E-2</v>
      </c>
      <c r="Z943" s="17">
        <v>6.3837524584152896E-3</v>
      </c>
      <c r="AA943" s="17">
        <v>2.62936052765304E-2</v>
      </c>
      <c r="AB943" s="17">
        <v>2.26844794999316E-2</v>
      </c>
      <c r="AC943" s="17">
        <v>2.6625213184117601E-2</v>
      </c>
      <c r="AD943" s="17">
        <v>2.2716810004984898E-2</v>
      </c>
      <c r="AE943" s="17"/>
      <c r="AF943" s="17">
        <v>1.62925964825331E-2</v>
      </c>
      <c r="AG943" s="17">
        <v>1.6396613676629999E-2</v>
      </c>
      <c r="AH943" s="17">
        <v>1.7439851526967799E-2</v>
      </c>
      <c r="AI943" s="17">
        <v>1.8006936828495201E-2</v>
      </c>
      <c r="AJ943" s="17">
        <v>2.56450808909017E-2</v>
      </c>
      <c r="AK943" s="17">
        <v>1.5148010334713699E-2</v>
      </c>
      <c r="AL943" s="17"/>
      <c r="AM943" s="17">
        <v>3.4770313401893099E-2</v>
      </c>
      <c r="AN943" s="17">
        <v>4.05237510387245E-2</v>
      </c>
      <c r="AO943" s="17">
        <v>3.51375039747788E-2</v>
      </c>
      <c r="AP943" s="17">
        <v>2.4502482462860901E-2</v>
      </c>
      <c r="AQ943" s="17">
        <v>1.23225704800359E-2</v>
      </c>
      <c r="AR943" s="17">
        <v>1.1422756280256E-2</v>
      </c>
      <c r="AS943" s="17">
        <v>1.03608252932938E-2</v>
      </c>
      <c r="AT943" s="17">
        <v>1.8575349104449801E-2</v>
      </c>
      <c r="AU943" s="17">
        <v>5.2803414801436896E-3</v>
      </c>
      <c r="AV943" s="17">
        <v>4.7749657533609101E-3</v>
      </c>
      <c r="AW943" s="17">
        <v>2.27702902451393E-2</v>
      </c>
      <c r="AX943" s="17">
        <v>4.43746132899717E-3</v>
      </c>
      <c r="AY943" s="17">
        <v>0</v>
      </c>
      <c r="AZ943" s="17">
        <v>0</v>
      </c>
      <c r="BA943" s="17">
        <v>4.3970840012527601E-2</v>
      </c>
      <c r="BB943" s="17">
        <v>9.2993555471635007E-3</v>
      </c>
      <c r="BC943" s="17"/>
      <c r="BD943" s="17">
        <v>1.04070728881362E-2</v>
      </c>
      <c r="BE943" s="17">
        <v>1.7329834993518999E-2</v>
      </c>
      <c r="BF943" s="17">
        <v>2.3042528375379699E-2</v>
      </c>
      <c r="BG943" s="17"/>
      <c r="BH943" s="17">
        <v>1.8726479219590499E-2</v>
      </c>
      <c r="BI943" s="17">
        <v>4.4465826628555302E-3</v>
      </c>
      <c r="BJ943" s="17">
        <v>9.2326470197628301E-4</v>
      </c>
      <c r="BK943" s="17"/>
      <c r="BL943" s="17">
        <v>1.6216015860036199E-2</v>
      </c>
      <c r="BM943" s="17">
        <v>5.7652948420536003E-3</v>
      </c>
      <c r="BN943" s="17">
        <v>3.0888849700444498E-3</v>
      </c>
      <c r="BO943" s="17"/>
      <c r="BP943" s="17">
        <v>1.8427069513348899E-2</v>
      </c>
      <c r="BQ943" s="17">
        <v>2.0258069975202499E-2</v>
      </c>
      <c r="BR943" s="17"/>
      <c r="BS943" s="17">
        <v>1.21917970525992E-2</v>
      </c>
      <c r="BT943" s="17">
        <v>5.5911678259974104E-3</v>
      </c>
      <c r="BU943" s="17">
        <v>1.26012600875868E-2</v>
      </c>
      <c r="BV943" s="17">
        <v>2.11809248231952E-2</v>
      </c>
      <c r="BW943" s="17"/>
      <c r="BX943" s="17">
        <v>6.6351537510498104E-3</v>
      </c>
      <c r="BY943" s="17">
        <v>2.21941984721452E-2</v>
      </c>
      <c r="BZ943" s="17">
        <v>1.8734109640994399E-2</v>
      </c>
      <c r="CA943" s="17"/>
      <c r="CB943" s="17">
        <v>7.9748657755567501E-3</v>
      </c>
      <c r="CC943" s="17">
        <v>5.6474538435734101E-3</v>
      </c>
      <c r="CD943" s="17">
        <v>2.9673331097999099E-2</v>
      </c>
      <c r="CE943" s="17">
        <v>1.4841208316289E-2</v>
      </c>
      <c r="CF943" s="17">
        <v>1.43127522002154E-2</v>
      </c>
      <c r="CG943" s="17">
        <v>3.3302057811750302E-2</v>
      </c>
      <c r="CH943" s="17"/>
      <c r="CI943" s="17">
        <v>2.2430783589674399E-2</v>
      </c>
      <c r="CJ943" s="17">
        <v>1.7480722943462201E-2</v>
      </c>
      <c r="CK943" s="17">
        <v>4.4072416283609701E-2</v>
      </c>
      <c r="CL943" s="17">
        <v>1.01322542408618E-2</v>
      </c>
    </row>
    <row r="944" spans="2:90" x14ac:dyDescent="0.35"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</row>
    <row r="945" spans="2:90" x14ac:dyDescent="0.35">
      <c r="B945" s="6" t="s">
        <v>473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</row>
    <row r="946" spans="2:90" x14ac:dyDescent="0.35">
      <c r="B946" s="24" t="s">
        <v>130</v>
      </c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</row>
    <row r="947" spans="2:90" x14ac:dyDescent="0.35">
      <c r="B947" t="s">
        <v>458</v>
      </c>
      <c r="C947" s="17">
        <v>5.5629359364755597E-2</v>
      </c>
      <c r="D947" s="17">
        <v>6.4073411555137905E-2</v>
      </c>
      <c r="E947" s="17">
        <v>4.8226125298996898E-2</v>
      </c>
      <c r="F947" s="17"/>
      <c r="G947" s="17">
        <v>3.6168299553224398E-2</v>
      </c>
      <c r="H947" s="17">
        <v>5.5567502058430598E-2</v>
      </c>
      <c r="I947" s="17">
        <v>6.3942885748665204E-2</v>
      </c>
      <c r="J947" s="17">
        <v>2.4612516102507299E-2</v>
      </c>
      <c r="K947" s="17">
        <v>5.87273644611601E-2</v>
      </c>
      <c r="L947" s="17">
        <v>3.9921824869094201E-2</v>
      </c>
      <c r="M947" s="17">
        <v>6.8555881436133101E-2</v>
      </c>
      <c r="N947" s="17">
        <v>5.8681805827352697E-2</v>
      </c>
      <c r="O947" s="17">
        <v>9.0178960420852994E-2</v>
      </c>
      <c r="P947" s="17"/>
      <c r="Q947" s="17">
        <v>8.0414618651483999E-2</v>
      </c>
      <c r="R947" s="17">
        <v>7.9571381730333401E-2</v>
      </c>
      <c r="S947" s="17">
        <v>5.6399649606544103E-2</v>
      </c>
      <c r="T947" s="17">
        <v>5.22792689804156E-2</v>
      </c>
      <c r="U947" s="17"/>
      <c r="V947" s="17">
        <v>5.0118514703181898E-2</v>
      </c>
      <c r="W947" s="17">
        <v>3.6593736462909997E-2</v>
      </c>
      <c r="X947" s="17">
        <v>3.9553583318194099E-2</v>
      </c>
      <c r="Y947" s="17">
        <v>8.5380951756767007E-2</v>
      </c>
      <c r="Z947" s="17">
        <v>7.6794539972101394E-2</v>
      </c>
      <c r="AA947" s="17">
        <v>7.5836753477177596E-2</v>
      </c>
      <c r="AB947" s="17">
        <v>4.8420356390807301E-2</v>
      </c>
      <c r="AC947" s="17">
        <v>5.67676552949717E-2</v>
      </c>
      <c r="AD947" s="17">
        <v>4.7857158262913202E-2</v>
      </c>
      <c r="AE947" s="17"/>
      <c r="AF947" s="17">
        <v>5.1399456353025702E-2</v>
      </c>
      <c r="AG947" s="17">
        <v>4.9446784210247001E-2</v>
      </c>
      <c r="AH947" s="17">
        <v>4.3099719613130499E-2</v>
      </c>
      <c r="AI947" s="17">
        <v>9.4001321419020803E-2</v>
      </c>
      <c r="AJ947" s="17">
        <v>3.96997663706284E-2</v>
      </c>
      <c r="AK947" s="17">
        <v>6.9974461968679499E-2</v>
      </c>
      <c r="AL947" s="17"/>
      <c r="AM947" s="17">
        <v>4.8172230282480903E-2</v>
      </c>
      <c r="AN947" s="17">
        <v>6.15835608857183E-2</v>
      </c>
      <c r="AO947" s="17">
        <v>0.114950428494233</v>
      </c>
      <c r="AP947" s="17">
        <v>4.0143730196981302E-2</v>
      </c>
      <c r="AQ947" s="17">
        <v>3.0830133564185899E-2</v>
      </c>
      <c r="AR947" s="17">
        <v>6.8536775869444996E-2</v>
      </c>
      <c r="AS947" s="17">
        <v>6.3871668101217693E-2</v>
      </c>
      <c r="AT947" s="17">
        <v>4.8931810897355897E-2</v>
      </c>
      <c r="AU947" s="17">
        <v>5.8717384275880601E-2</v>
      </c>
      <c r="AV947" s="17">
        <v>3.5544375864680101E-2</v>
      </c>
      <c r="AW947" s="17">
        <v>6.1030886869238403E-2</v>
      </c>
      <c r="AX947" s="17">
        <v>1.92364509164741E-2</v>
      </c>
      <c r="AY947" s="17">
        <v>5.9406346779079598E-2</v>
      </c>
      <c r="AZ947" s="17">
        <v>5.9452717725726703E-2</v>
      </c>
      <c r="BA947" s="17">
        <v>6.6880481876476799E-2</v>
      </c>
      <c r="BB947" s="17">
        <v>3.9338131145242899E-2</v>
      </c>
      <c r="BC947" s="17"/>
      <c r="BD947" s="17">
        <v>4.8209291429570499E-2</v>
      </c>
      <c r="BE947" s="17">
        <v>4.7511128005470797E-2</v>
      </c>
      <c r="BF947" s="17">
        <v>6.1713202282502398E-2</v>
      </c>
      <c r="BG947" s="17"/>
      <c r="BH947" s="17">
        <v>4.8046932941461E-2</v>
      </c>
      <c r="BI947" s="17">
        <v>6.6925068218783093E-2</v>
      </c>
      <c r="BJ947" s="17">
        <v>5.4985481435969402E-2</v>
      </c>
      <c r="BK947" s="17"/>
      <c r="BL947" s="17">
        <v>3.2985857469870199E-2</v>
      </c>
      <c r="BM947" s="17">
        <v>6.6989347520431605E-2</v>
      </c>
      <c r="BN947" s="17">
        <v>5.9728747938994901E-2</v>
      </c>
      <c r="BO947" s="17"/>
      <c r="BP947" s="17">
        <v>4.7321989307253801E-2</v>
      </c>
      <c r="BQ947" s="17">
        <v>6.2996166603432102E-2</v>
      </c>
      <c r="BR947" s="17"/>
      <c r="BS947" s="17">
        <v>7.85484524031341E-2</v>
      </c>
      <c r="BT947" s="17">
        <v>5.12791194152055E-2</v>
      </c>
      <c r="BU947" s="17">
        <v>5.1733288842672302E-2</v>
      </c>
      <c r="BV947" s="17">
        <v>5.24747457043791E-2</v>
      </c>
      <c r="BW947" s="17"/>
      <c r="BX947" s="17">
        <v>6.9333501342248902E-2</v>
      </c>
      <c r="BY947" s="17">
        <v>4.0678447352862898E-2</v>
      </c>
      <c r="BZ947" s="17">
        <v>5.51904491860871E-2</v>
      </c>
      <c r="CA947" s="17"/>
      <c r="CB947" s="17">
        <v>3.0808944366709699E-2</v>
      </c>
      <c r="CC947" s="17">
        <v>6.0369844952293299E-2</v>
      </c>
      <c r="CD947" s="17">
        <v>2.52666176429737E-2</v>
      </c>
      <c r="CE947" s="17">
        <v>3.2846030891883198E-2</v>
      </c>
      <c r="CF947" s="17">
        <v>0.13445995775018901</v>
      </c>
      <c r="CG947" s="17">
        <v>8.4430719378008695E-2</v>
      </c>
      <c r="CH947" s="17"/>
      <c r="CI947" s="17">
        <v>5.3533835126421798E-2</v>
      </c>
      <c r="CJ947" s="17">
        <v>7.4938861745670896E-2</v>
      </c>
      <c r="CK947" s="17">
        <v>4.7490485845436199E-2</v>
      </c>
      <c r="CL947" s="17">
        <v>4.6877380757947403E-2</v>
      </c>
    </row>
    <row r="948" spans="2:90" x14ac:dyDescent="0.35">
      <c r="B948" t="s">
        <v>180</v>
      </c>
      <c r="C948" s="17">
        <v>5.9990611194191697E-2</v>
      </c>
      <c r="D948" s="17">
        <v>7.1797368088609995E-2</v>
      </c>
      <c r="E948" s="17">
        <v>4.7859397975257199E-2</v>
      </c>
      <c r="F948" s="17"/>
      <c r="G948" s="17">
        <v>4.21755586859036E-2</v>
      </c>
      <c r="H948" s="17">
        <v>5.3567020403457399E-2</v>
      </c>
      <c r="I948" s="17">
        <v>6.6837199295400093E-2</v>
      </c>
      <c r="J948" s="17">
        <v>2.85071680683756E-2</v>
      </c>
      <c r="K948" s="17">
        <v>8.7387267654336201E-2</v>
      </c>
      <c r="L948" s="17">
        <v>6.9981591596385895E-2</v>
      </c>
      <c r="M948" s="17">
        <v>5.3770219250308102E-2</v>
      </c>
      <c r="N948" s="17">
        <v>6.1279775939752403E-2</v>
      </c>
      <c r="O948" s="17">
        <v>7.46961308092286E-2</v>
      </c>
      <c r="P948" s="17"/>
      <c r="Q948" s="17">
        <v>7.2835271891573794E-2</v>
      </c>
      <c r="R948" s="17">
        <v>7.6087778408986395E-2</v>
      </c>
      <c r="S948" s="17">
        <v>8.7506465864366306E-2</v>
      </c>
      <c r="T948" s="17">
        <v>5.7049052976678401E-2</v>
      </c>
      <c r="U948" s="17"/>
      <c r="V948" s="17">
        <v>7.0191389651341904E-2</v>
      </c>
      <c r="W948" s="17">
        <v>4.9057058688666201E-2</v>
      </c>
      <c r="X948" s="17">
        <v>3.7621057109657102E-2</v>
      </c>
      <c r="Y948" s="17">
        <v>5.1253567850739902E-2</v>
      </c>
      <c r="Z948" s="17">
        <v>5.2530307644119902E-2</v>
      </c>
      <c r="AA948" s="17">
        <v>7.0527473570923899E-2</v>
      </c>
      <c r="AB948" s="17">
        <v>8.3401575626133595E-2</v>
      </c>
      <c r="AC948" s="17">
        <v>6.1150316207652197E-2</v>
      </c>
      <c r="AD948" s="17">
        <v>6.1798384828970099E-2</v>
      </c>
      <c r="AE948" s="17"/>
      <c r="AF948" s="17">
        <v>6.13594592456475E-2</v>
      </c>
      <c r="AG948" s="17">
        <v>6.1466223071293298E-2</v>
      </c>
      <c r="AH948" s="17">
        <v>4.1958202113223299E-2</v>
      </c>
      <c r="AI948" s="17">
        <v>6.1603143908326802E-2</v>
      </c>
      <c r="AJ948" s="17">
        <v>4.3903504316687603E-2</v>
      </c>
      <c r="AK948" s="17">
        <v>7.2940813357047496E-2</v>
      </c>
      <c r="AL948" s="17"/>
      <c r="AM948" s="17">
        <v>4.7307609641918102E-2</v>
      </c>
      <c r="AN948" s="17">
        <v>4.90499829679183E-2</v>
      </c>
      <c r="AO948" s="17">
        <v>5.6682864591436198E-2</v>
      </c>
      <c r="AP948" s="17">
        <v>0.112565258966679</v>
      </c>
      <c r="AQ948" s="17">
        <v>6.7064304168866204E-2</v>
      </c>
      <c r="AR948" s="17">
        <v>8.6570818547537107E-2</v>
      </c>
      <c r="AS948" s="17">
        <v>5.9883477789568401E-2</v>
      </c>
      <c r="AT948" s="17">
        <v>5.7000072209093797E-2</v>
      </c>
      <c r="AU948" s="17">
        <v>3.8105291882693001E-2</v>
      </c>
      <c r="AV948" s="17">
        <v>6.1827189595613702E-2</v>
      </c>
      <c r="AW948" s="17">
        <v>5.7326165015582901E-2</v>
      </c>
      <c r="AX948" s="17">
        <v>7.3869907220473194E-2</v>
      </c>
      <c r="AY948" s="17">
        <v>0.135143571189207</v>
      </c>
      <c r="AZ948" s="17">
        <v>3.2694495123685701E-3</v>
      </c>
      <c r="BA948" s="17">
        <v>4.5825110891870198E-2</v>
      </c>
      <c r="BB948" s="17">
        <v>3.3943156354569702E-2</v>
      </c>
      <c r="BC948" s="17"/>
      <c r="BD948" s="17">
        <v>6.5001593347446707E-2</v>
      </c>
      <c r="BE948" s="17">
        <v>5.5985412743120702E-2</v>
      </c>
      <c r="BF948" s="17">
        <v>5.8719486695883297E-2</v>
      </c>
      <c r="BG948" s="17"/>
      <c r="BH948" s="17">
        <v>5.17852147746522E-2</v>
      </c>
      <c r="BI948" s="17">
        <v>8.7057749184740796E-2</v>
      </c>
      <c r="BJ948" s="17">
        <v>6.7501460665431501E-2</v>
      </c>
      <c r="BK948" s="17"/>
      <c r="BL948" s="17">
        <v>9.8924487351872408E-3</v>
      </c>
      <c r="BM948" s="17">
        <v>5.9269326357235398E-2</v>
      </c>
      <c r="BN948" s="17">
        <v>0.100955363478517</v>
      </c>
      <c r="BO948" s="17"/>
      <c r="BP948" s="17">
        <v>3.7344287780211399E-2</v>
      </c>
      <c r="BQ948" s="17">
        <v>6.7008855735672307E-2</v>
      </c>
      <c r="BR948" s="17"/>
      <c r="BS948" s="17">
        <v>9.2762642999501599E-2</v>
      </c>
      <c r="BT948" s="17">
        <v>7.7759932346469898E-2</v>
      </c>
      <c r="BU948" s="17">
        <v>5.5316062970087503E-2</v>
      </c>
      <c r="BV948" s="17">
        <v>4.0773837900544903E-2</v>
      </c>
      <c r="BW948" s="17"/>
      <c r="BX948" s="17">
        <v>5.0139388646568202E-2</v>
      </c>
      <c r="BY948" s="17">
        <v>4.4050102491154902E-2</v>
      </c>
      <c r="BZ948" s="17">
        <v>6.1946106369517598E-2</v>
      </c>
      <c r="CA948" s="17"/>
      <c r="CB948" s="17">
        <v>6.6650532874594104E-2</v>
      </c>
      <c r="CC948" s="17">
        <v>4.8972849788059603E-2</v>
      </c>
      <c r="CD948" s="17">
        <v>3.0700109292200201E-2</v>
      </c>
      <c r="CE948" s="17">
        <v>3.9608346778459799E-2</v>
      </c>
      <c r="CF948" s="17">
        <v>0.107362083325712</v>
      </c>
      <c r="CG948" s="17">
        <v>9.1071851840918899E-2</v>
      </c>
      <c r="CH948" s="17"/>
      <c r="CI948" s="17">
        <v>6.9038709614981403E-2</v>
      </c>
      <c r="CJ948" s="17">
        <v>4.8724198856550903E-2</v>
      </c>
      <c r="CK948" s="17">
        <v>5.61088972042319E-2</v>
      </c>
      <c r="CL948" s="17">
        <v>6.5638603717170396E-2</v>
      </c>
    </row>
    <row r="949" spans="2:90" x14ac:dyDescent="0.35">
      <c r="B949" t="s">
        <v>179</v>
      </c>
      <c r="C949" s="17">
        <v>0.13852997986977</v>
      </c>
      <c r="D949" s="17">
        <v>0.14909053411401399</v>
      </c>
      <c r="E949" s="17">
        <v>0.12975233637992301</v>
      </c>
      <c r="F949" s="17"/>
      <c r="G949" s="17">
        <v>0.104954404779304</v>
      </c>
      <c r="H949" s="17">
        <v>0.116571094183217</v>
      </c>
      <c r="I949" s="17">
        <v>0.12927941948414201</v>
      </c>
      <c r="J949" s="17">
        <v>0.15256941538015201</v>
      </c>
      <c r="K949" s="17">
        <v>0.14877365451524099</v>
      </c>
      <c r="L949" s="17">
        <v>0.13331393923947599</v>
      </c>
      <c r="M949" s="17">
        <v>0.131203077467616</v>
      </c>
      <c r="N949" s="17">
        <v>0.15364817156021299</v>
      </c>
      <c r="O949" s="17">
        <v>0.17161036365410401</v>
      </c>
      <c r="P949" s="17"/>
      <c r="Q949" s="17">
        <v>0.145762075302865</v>
      </c>
      <c r="R949" s="17">
        <v>0.174903649083297</v>
      </c>
      <c r="S949" s="17">
        <v>0.11739307861609501</v>
      </c>
      <c r="T949" s="17">
        <v>0.13512944798316401</v>
      </c>
      <c r="U949" s="17"/>
      <c r="V949" s="17">
        <v>0.15587090708307699</v>
      </c>
      <c r="W949" s="17">
        <v>0.13023666347004101</v>
      </c>
      <c r="X949" s="17">
        <v>0.15028966591194601</v>
      </c>
      <c r="Y949" s="17">
        <v>0.102425838375392</v>
      </c>
      <c r="Z949" s="17">
        <v>0.145923153775977</v>
      </c>
      <c r="AA949" s="17">
        <v>0.13610278473715801</v>
      </c>
      <c r="AB949" s="17">
        <v>0.17341596325411601</v>
      </c>
      <c r="AC949" s="17">
        <v>0.11725018904145899</v>
      </c>
      <c r="AD949" s="17">
        <v>0.123890257911069</v>
      </c>
      <c r="AE949" s="17"/>
      <c r="AF949" s="17">
        <v>0.13062506698927501</v>
      </c>
      <c r="AG949" s="17">
        <v>0.131327918110869</v>
      </c>
      <c r="AH949" s="17">
        <v>0.135523480374205</v>
      </c>
      <c r="AI949" s="17">
        <v>9.8129823409262198E-2</v>
      </c>
      <c r="AJ949" s="17">
        <v>0.125852740787015</v>
      </c>
      <c r="AK949" s="17">
        <v>0.16194245815826899</v>
      </c>
      <c r="AL949" s="17"/>
      <c r="AM949" s="17">
        <v>0.13532369223860299</v>
      </c>
      <c r="AN949" s="17">
        <v>0.13147661153027801</v>
      </c>
      <c r="AO949" s="17">
        <v>0.129256813220264</v>
      </c>
      <c r="AP949" s="17">
        <v>0.109122970333854</v>
      </c>
      <c r="AQ949" s="17">
        <v>0.13128778835858801</v>
      </c>
      <c r="AR949" s="17">
        <v>0.16085803499356699</v>
      </c>
      <c r="AS949" s="17">
        <v>0.16066440741099</v>
      </c>
      <c r="AT949" s="17">
        <v>0.18386026101561001</v>
      </c>
      <c r="AU949" s="17">
        <v>0.166479907639283</v>
      </c>
      <c r="AV949" s="17">
        <v>0.21476287511950001</v>
      </c>
      <c r="AW949" s="17">
        <v>9.4299647773170805E-2</v>
      </c>
      <c r="AX949" s="17">
        <v>0.130236978935516</v>
      </c>
      <c r="AY949" s="17">
        <v>0.129669461742946</v>
      </c>
      <c r="AZ949" s="17">
        <v>9.7895279403111296E-2</v>
      </c>
      <c r="BA949" s="17">
        <v>0.191514611015137</v>
      </c>
      <c r="BB949" s="17">
        <v>0.15101780362904299</v>
      </c>
      <c r="BC949" s="17"/>
      <c r="BD949" s="17">
        <v>0.14758461957440699</v>
      </c>
      <c r="BE949" s="17">
        <v>0.105459965770469</v>
      </c>
      <c r="BF949" s="17">
        <v>0.15917759120998001</v>
      </c>
      <c r="BG949" s="17"/>
      <c r="BH949" s="17">
        <v>0.13079967147566099</v>
      </c>
      <c r="BI949" s="17">
        <v>0.190739006269702</v>
      </c>
      <c r="BJ949" s="17">
        <v>0.150795046624283</v>
      </c>
      <c r="BK949" s="17"/>
      <c r="BL949" s="17">
        <v>0.23841932707803301</v>
      </c>
      <c r="BM949" s="17">
        <v>0.16972335880724601</v>
      </c>
      <c r="BN949" s="17">
        <v>0.12686818640137101</v>
      </c>
      <c r="BO949" s="17"/>
      <c r="BP949" s="17">
        <v>0.122258009151272</v>
      </c>
      <c r="BQ949" s="17">
        <v>0.14212300733635999</v>
      </c>
      <c r="BR949" s="17"/>
      <c r="BS949" s="17">
        <v>0.12933944383933499</v>
      </c>
      <c r="BT949" s="17">
        <v>0.159967888489394</v>
      </c>
      <c r="BU949" s="17">
        <v>0.14215258651606799</v>
      </c>
      <c r="BV949" s="17">
        <v>0.131629614038726</v>
      </c>
      <c r="BW949" s="17"/>
      <c r="BX949" s="17">
        <v>0.124004485573135</v>
      </c>
      <c r="BY949" s="17">
        <v>7.2377282747593905E-2</v>
      </c>
      <c r="BZ949" s="17">
        <v>0.14403410345297299</v>
      </c>
      <c r="CA949" s="17"/>
      <c r="CB949" s="17">
        <v>0.10941638242071799</v>
      </c>
      <c r="CC949" s="17">
        <v>0.13316805407372501</v>
      </c>
      <c r="CD949" s="17">
        <v>9.5067223103921794E-2</v>
      </c>
      <c r="CE949" s="17">
        <v>0.12893974385663701</v>
      </c>
      <c r="CF949" s="17">
        <v>0.16205178810667001</v>
      </c>
      <c r="CG949" s="17">
        <v>0.23509014486285101</v>
      </c>
      <c r="CH949" s="17"/>
      <c r="CI949" s="17">
        <v>0.13224957586608899</v>
      </c>
      <c r="CJ949" s="17">
        <v>9.7704070356190803E-2</v>
      </c>
      <c r="CK949" s="17">
        <v>0.150591536726219</v>
      </c>
      <c r="CL949" s="17">
        <v>0.160807020555956</v>
      </c>
    </row>
    <row r="950" spans="2:90" x14ac:dyDescent="0.35">
      <c r="B950" t="s">
        <v>459</v>
      </c>
      <c r="C950" s="17">
        <v>0.23938917329206</v>
      </c>
      <c r="D950" s="17">
        <v>0.242979588962566</v>
      </c>
      <c r="E950" s="17">
        <v>0.23919570503613699</v>
      </c>
      <c r="F950" s="17"/>
      <c r="G950" s="17">
        <v>0.242148013290654</v>
      </c>
      <c r="H950" s="17">
        <v>0.24288631358562701</v>
      </c>
      <c r="I950" s="17">
        <v>0.22152345263058801</v>
      </c>
      <c r="J950" s="17">
        <v>0.224480969069727</v>
      </c>
      <c r="K950" s="17">
        <v>0.22361843903583301</v>
      </c>
      <c r="L950" s="17">
        <v>0.25141260355877998</v>
      </c>
      <c r="M950" s="17">
        <v>0.26028318068550499</v>
      </c>
      <c r="N950" s="17">
        <v>0.24755836077194501</v>
      </c>
      <c r="O950" s="17">
        <v>0.237634820989228</v>
      </c>
      <c r="P950" s="17"/>
      <c r="Q950" s="17">
        <v>0.230751462476563</v>
      </c>
      <c r="R950" s="17">
        <v>0.26903729959704398</v>
      </c>
      <c r="S950" s="17">
        <v>0.29240689926457603</v>
      </c>
      <c r="T950" s="17">
        <v>0.23328039958786401</v>
      </c>
      <c r="U950" s="17"/>
      <c r="V950" s="17">
        <v>0.24560984638518099</v>
      </c>
      <c r="W950" s="17">
        <v>0.20587065765891399</v>
      </c>
      <c r="X950" s="17">
        <v>0.27664298491941303</v>
      </c>
      <c r="Y950" s="17">
        <v>0.26091323561292301</v>
      </c>
      <c r="Z950" s="17">
        <v>0.25791983166306998</v>
      </c>
      <c r="AA950" s="17">
        <v>0.24646554045037</v>
      </c>
      <c r="AB950" s="17">
        <v>0.19246840003013099</v>
      </c>
      <c r="AC950" s="17">
        <v>0.25347253181067297</v>
      </c>
      <c r="AD950" s="17">
        <v>0.23966775419338901</v>
      </c>
      <c r="AE950" s="17"/>
      <c r="AF950" s="17">
        <v>0.28035133739943002</v>
      </c>
      <c r="AG950" s="17">
        <v>0.256094802042581</v>
      </c>
      <c r="AH950" s="17">
        <v>0.20243571631346699</v>
      </c>
      <c r="AI950" s="17">
        <v>0.23785176377880801</v>
      </c>
      <c r="AJ950" s="17">
        <v>0.209174405259791</v>
      </c>
      <c r="AK950" s="17">
        <v>0.23125577183229901</v>
      </c>
      <c r="AL950" s="17"/>
      <c r="AM950" s="17">
        <v>0.28771057769784802</v>
      </c>
      <c r="AN950" s="17">
        <v>0.317419711623951</v>
      </c>
      <c r="AO950" s="17">
        <v>0.26052704358241702</v>
      </c>
      <c r="AP950" s="17">
        <v>0.25544350852776898</v>
      </c>
      <c r="AQ950" s="17">
        <v>0.29733872491832197</v>
      </c>
      <c r="AR950" s="17">
        <v>0.21394957518393401</v>
      </c>
      <c r="AS950" s="17">
        <v>0.20942825727949399</v>
      </c>
      <c r="AT950" s="17">
        <v>0.22928784330923199</v>
      </c>
      <c r="AU950" s="17">
        <v>0.23038245095608401</v>
      </c>
      <c r="AV950" s="17">
        <v>0.18533420220305799</v>
      </c>
      <c r="AW950" s="17">
        <v>0.29536503277074899</v>
      </c>
      <c r="AX950" s="17">
        <v>0.18106821636728301</v>
      </c>
      <c r="AY950" s="17">
        <v>0.19552414804200699</v>
      </c>
      <c r="AZ950" s="17">
        <v>0.30412478775970597</v>
      </c>
      <c r="BA950" s="17">
        <v>0.19589174636607601</v>
      </c>
      <c r="BB950" s="17">
        <v>0.22811719288867499</v>
      </c>
      <c r="BC950" s="17"/>
      <c r="BD950" s="17">
        <v>0.21899275640603999</v>
      </c>
      <c r="BE950" s="17">
        <v>0.243450038760579</v>
      </c>
      <c r="BF950" s="17">
        <v>0.25137944760868602</v>
      </c>
      <c r="BG950" s="17"/>
      <c r="BH950" s="17">
        <v>0.22306011900408901</v>
      </c>
      <c r="BI950" s="17">
        <v>0.24032378918835201</v>
      </c>
      <c r="BJ950" s="17">
        <v>0.23503297280003599</v>
      </c>
      <c r="BK950" s="17"/>
      <c r="BL950" s="17">
        <v>0.218392585995239</v>
      </c>
      <c r="BM950" s="17">
        <v>0.248481413023314</v>
      </c>
      <c r="BN950" s="17">
        <v>0.208663611485809</v>
      </c>
      <c r="BO950" s="17"/>
      <c r="BP950" s="17">
        <v>0.24766491751207001</v>
      </c>
      <c r="BQ950" s="17">
        <v>0.2470665123136</v>
      </c>
      <c r="BR950" s="17"/>
      <c r="BS950" s="17">
        <v>0.203389454349509</v>
      </c>
      <c r="BT950" s="17">
        <v>0.193961036592734</v>
      </c>
      <c r="BU950" s="17">
        <v>0.26952440325122801</v>
      </c>
      <c r="BV950" s="17">
        <v>0.240264862178977</v>
      </c>
      <c r="BW950" s="17"/>
      <c r="BX950" s="17">
        <v>0.24872952335210899</v>
      </c>
      <c r="BY950" s="17">
        <v>0.231447646562431</v>
      </c>
      <c r="BZ950" s="17">
        <v>0.23895184835918101</v>
      </c>
      <c r="CA950" s="17"/>
      <c r="CB950" s="17">
        <v>0.19690039651128399</v>
      </c>
      <c r="CC950" s="17">
        <v>0.22512393830303401</v>
      </c>
      <c r="CD950" s="17">
        <v>0.25351819043257801</v>
      </c>
      <c r="CE950" s="17">
        <v>0.258641136637764</v>
      </c>
      <c r="CF950" s="17">
        <v>0.24955314592026201</v>
      </c>
      <c r="CG950" s="17">
        <v>0.25711416283783001</v>
      </c>
      <c r="CH950" s="17"/>
      <c r="CI950" s="17">
        <v>0.25994431319975397</v>
      </c>
      <c r="CJ950" s="17">
        <v>0.19828208839834199</v>
      </c>
      <c r="CK950" s="17">
        <v>0.4057027241292</v>
      </c>
      <c r="CL950" s="17">
        <v>0.214754440450179</v>
      </c>
    </row>
    <row r="951" spans="2:90" x14ac:dyDescent="0.35">
      <c r="B951" t="s">
        <v>177</v>
      </c>
      <c r="C951" s="17">
        <v>0.19590645776433399</v>
      </c>
      <c r="D951" s="17">
        <v>0.17797135528077501</v>
      </c>
      <c r="E951" s="17">
        <v>0.21223295928170099</v>
      </c>
      <c r="F951" s="17"/>
      <c r="G951" s="17">
        <v>0.18659400859376199</v>
      </c>
      <c r="H951" s="17">
        <v>0.17352008240441899</v>
      </c>
      <c r="I951" s="17">
        <v>0.19080702594337401</v>
      </c>
      <c r="J951" s="17">
        <v>0.236765622737309</v>
      </c>
      <c r="K951" s="17">
        <v>0.19472753955706801</v>
      </c>
      <c r="L951" s="17">
        <v>0.220387352805021</v>
      </c>
      <c r="M951" s="17">
        <v>0.17474625053447501</v>
      </c>
      <c r="N951" s="17">
        <v>0.22340110672869501</v>
      </c>
      <c r="O951" s="17">
        <v>0.16359785116918599</v>
      </c>
      <c r="P951" s="17"/>
      <c r="Q951" s="17">
        <v>0.213681098403667</v>
      </c>
      <c r="R951" s="17">
        <v>0.122771027203811</v>
      </c>
      <c r="S951" s="17">
        <v>0.171782569054095</v>
      </c>
      <c r="T951" s="17">
        <v>0.198727570062457</v>
      </c>
      <c r="U951" s="17"/>
      <c r="V951" s="17">
        <v>0.18974319207809801</v>
      </c>
      <c r="W951" s="17">
        <v>0.224412896702123</v>
      </c>
      <c r="X951" s="17">
        <v>0.21237176280819001</v>
      </c>
      <c r="Y951" s="17">
        <v>0.16487119033800801</v>
      </c>
      <c r="Z951" s="17">
        <v>0.17097185435790299</v>
      </c>
      <c r="AA951" s="17">
        <v>0.18771599954829701</v>
      </c>
      <c r="AB951" s="17">
        <v>0.191537188875817</v>
      </c>
      <c r="AC951" s="17">
        <v>0.215954432032919</v>
      </c>
      <c r="AD951" s="17">
        <v>0.20241622139676299</v>
      </c>
      <c r="AE951" s="17"/>
      <c r="AF951" s="17">
        <v>0.18153108497673001</v>
      </c>
      <c r="AG951" s="17">
        <v>0.18096738193849399</v>
      </c>
      <c r="AH951" s="17">
        <v>0.22808652115477099</v>
      </c>
      <c r="AI951" s="17">
        <v>0.22283929255371801</v>
      </c>
      <c r="AJ951" s="17">
        <v>0.22209384064519999</v>
      </c>
      <c r="AK951" s="17">
        <v>0.185839924267271</v>
      </c>
      <c r="AL951" s="17"/>
      <c r="AM951" s="17">
        <v>0.136258292900896</v>
      </c>
      <c r="AN951" s="17">
        <v>0.13979302848928801</v>
      </c>
      <c r="AO951" s="17">
        <v>0.20882717554761199</v>
      </c>
      <c r="AP951" s="17">
        <v>0.2122993365211</v>
      </c>
      <c r="AQ951" s="17">
        <v>0.229079879505897</v>
      </c>
      <c r="AR951" s="17">
        <v>0.19089352210170599</v>
      </c>
      <c r="AS951" s="17">
        <v>0.19529874809310399</v>
      </c>
      <c r="AT951" s="17">
        <v>0.201759268891364</v>
      </c>
      <c r="AU951" s="17">
        <v>0.20073139207238899</v>
      </c>
      <c r="AV951" s="17">
        <v>0.13352242287612801</v>
      </c>
      <c r="AW951" s="17">
        <v>0.20643078979405299</v>
      </c>
      <c r="AX951" s="17">
        <v>0.22124881252325601</v>
      </c>
      <c r="AY951" s="17">
        <v>0.14826157719988101</v>
      </c>
      <c r="AZ951" s="17">
        <v>0.15793663911641501</v>
      </c>
      <c r="BA951" s="17">
        <v>0.16563603212002301</v>
      </c>
      <c r="BB951" s="17">
        <v>0.19631305751519099</v>
      </c>
      <c r="BC951" s="17"/>
      <c r="BD951" s="17">
        <v>0.22418192199880499</v>
      </c>
      <c r="BE951" s="17">
        <v>0.182458482432589</v>
      </c>
      <c r="BF951" s="17">
        <v>0.182844046091337</v>
      </c>
      <c r="BG951" s="17"/>
      <c r="BH951" s="17">
        <v>0.20795786766746199</v>
      </c>
      <c r="BI951" s="17">
        <v>0.17837494797453901</v>
      </c>
      <c r="BJ951" s="17">
        <v>0.20125482311778201</v>
      </c>
      <c r="BK951" s="17"/>
      <c r="BL951" s="17">
        <v>0.23929905484257399</v>
      </c>
      <c r="BM951" s="17">
        <v>0.194274846634129</v>
      </c>
      <c r="BN951" s="17">
        <v>0.18448363049024699</v>
      </c>
      <c r="BO951" s="17"/>
      <c r="BP951" s="17">
        <v>0.20026316471865199</v>
      </c>
      <c r="BQ951" s="17">
        <v>0.18458569708832001</v>
      </c>
      <c r="BR951" s="17"/>
      <c r="BS951" s="17">
        <v>0.194031456550668</v>
      </c>
      <c r="BT951" s="17">
        <v>0.21834930605858099</v>
      </c>
      <c r="BU951" s="17">
        <v>0.22162193529673899</v>
      </c>
      <c r="BV951" s="17">
        <v>0.175870570491479</v>
      </c>
      <c r="BW951" s="17"/>
      <c r="BX951" s="17">
        <v>0.195211824524362</v>
      </c>
      <c r="BY951" s="17">
        <v>0.20222910756971199</v>
      </c>
      <c r="BZ951" s="17">
        <v>0.19558674513233801</v>
      </c>
      <c r="CA951" s="17"/>
      <c r="CB951" s="17">
        <v>0.23715282954601399</v>
      </c>
      <c r="CC951" s="17">
        <v>0.209129114295453</v>
      </c>
      <c r="CD951" s="17">
        <v>0.207149509216775</v>
      </c>
      <c r="CE951" s="17">
        <v>0.18118020265903201</v>
      </c>
      <c r="CF951" s="17">
        <v>0.15465141600913801</v>
      </c>
      <c r="CG951" s="17">
        <v>0.16448477312788901</v>
      </c>
      <c r="CH951" s="17"/>
      <c r="CI951" s="17">
        <v>0.189047078865726</v>
      </c>
      <c r="CJ951" s="17">
        <v>0.182352887087042</v>
      </c>
      <c r="CK951" s="17">
        <v>0.14310810665193599</v>
      </c>
      <c r="CL951" s="17">
        <v>0.21949229784201199</v>
      </c>
    </row>
    <row r="952" spans="2:90" x14ac:dyDescent="0.35">
      <c r="B952" t="s">
        <v>176</v>
      </c>
      <c r="C952" s="17">
        <v>0.13946989064573601</v>
      </c>
      <c r="D952" s="17">
        <v>0.116755915286929</v>
      </c>
      <c r="E952" s="17">
        <v>0.158234954929688</v>
      </c>
      <c r="F952" s="17"/>
      <c r="G952" s="17">
        <v>0.14012633684877901</v>
      </c>
      <c r="H952" s="17">
        <v>0.180189030741364</v>
      </c>
      <c r="I952" s="17">
        <v>0.15213378661705501</v>
      </c>
      <c r="J952" s="17">
        <v>0.14228196252625899</v>
      </c>
      <c r="K952" s="17">
        <v>0.1342719502077</v>
      </c>
      <c r="L952" s="17">
        <v>0.119758214550356</v>
      </c>
      <c r="M952" s="17">
        <v>0.138147450432095</v>
      </c>
      <c r="N952" s="17">
        <v>0.12356742190959</v>
      </c>
      <c r="O952" s="17">
        <v>0.12881315353561601</v>
      </c>
      <c r="P952" s="17"/>
      <c r="Q952" s="17">
        <v>0.105270281754214</v>
      </c>
      <c r="R952" s="17">
        <v>0.12963032602103799</v>
      </c>
      <c r="S952" s="17">
        <v>0.136123640620011</v>
      </c>
      <c r="T952" s="17">
        <v>0.14480326413090799</v>
      </c>
      <c r="U952" s="17"/>
      <c r="V952" s="17">
        <v>0.111429441905444</v>
      </c>
      <c r="W952" s="17">
        <v>0.16740340945371801</v>
      </c>
      <c r="X952" s="17">
        <v>9.9365807555325897E-2</v>
      </c>
      <c r="Y952" s="17">
        <v>0.16618662330862</v>
      </c>
      <c r="Z952" s="17">
        <v>0.113539568858339</v>
      </c>
      <c r="AA952" s="17">
        <v>0.155017184913952</v>
      </c>
      <c r="AB952" s="17">
        <v>0.170554861867935</v>
      </c>
      <c r="AC952" s="17">
        <v>0.121889210342302</v>
      </c>
      <c r="AD952" s="17">
        <v>0.13689550664001099</v>
      </c>
      <c r="AE952" s="17"/>
      <c r="AF952" s="17">
        <v>0.13938715730805001</v>
      </c>
      <c r="AG952" s="17">
        <v>0.152001508869959</v>
      </c>
      <c r="AH952" s="17">
        <v>0.14377668615988301</v>
      </c>
      <c r="AI952" s="17">
        <v>7.8667621325361897E-2</v>
      </c>
      <c r="AJ952" s="17">
        <v>0.159144188167824</v>
      </c>
      <c r="AK952" s="17">
        <v>0.126630723439556</v>
      </c>
      <c r="AL952" s="17"/>
      <c r="AM952" s="17">
        <v>0.13053096516787999</v>
      </c>
      <c r="AN952" s="17">
        <v>0.10376733693698401</v>
      </c>
      <c r="AO952" s="17">
        <v>9.4368285550153197E-2</v>
      </c>
      <c r="AP952" s="17">
        <v>0.124605504437657</v>
      </c>
      <c r="AQ952" s="17">
        <v>0.11522486585967701</v>
      </c>
      <c r="AR952" s="17">
        <v>0.19059691303090101</v>
      </c>
      <c r="AS952" s="17">
        <v>0.13948476656932701</v>
      </c>
      <c r="AT952" s="17">
        <v>0.114026312972118</v>
      </c>
      <c r="AU952" s="17">
        <v>0.14334842179103699</v>
      </c>
      <c r="AV952" s="17">
        <v>0.21882012459839001</v>
      </c>
      <c r="AW952" s="17">
        <v>9.5983178911729694E-2</v>
      </c>
      <c r="AX952" s="17">
        <v>0.14045901012381601</v>
      </c>
      <c r="AY952" s="17">
        <v>0.122447599170254</v>
      </c>
      <c r="AZ952" s="17">
        <v>0.163032092515741</v>
      </c>
      <c r="BA952" s="17">
        <v>0.126151061640251</v>
      </c>
      <c r="BB952" s="17">
        <v>0.17808799030511799</v>
      </c>
      <c r="BC952" s="17"/>
      <c r="BD952" s="17">
        <v>0.13439693222587101</v>
      </c>
      <c r="BE952" s="17">
        <v>0.168662165796758</v>
      </c>
      <c r="BF952" s="17">
        <v>0.12507513638847501</v>
      </c>
      <c r="BG952" s="17"/>
      <c r="BH952" s="17">
        <v>0.15331617103647799</v>
      </c>
      <c r="BI952" s="17">
        <v>0.10835657192935901</v>
      </c>
      <c r="BJ952" s="17">
        <v>0.14843862368800301</v>
      </c>
      <c r="BK952" s="17"/>
      <c r="BL952" s="17">
        <v>0.113193641968773</v>
      </c>
      <c r="BM952" s="17">
        <v>0.14068359811461001</v>
      </c>
      <c r="BN952" s="17">
        <v>0.13062055692517999</v>
      </c>
      <c r="BO952" s="17"/>
      <c r="BP952" s="17">
        <v>0.160646734432595</v>
      </c>
      <c r="BQ952" s="17">
        <v>0.13205397080310699</v>
      </c>
      <c r="BR952" s="17"/>
      <c r="BS952" s="17">
        <v>0.15415217977048301</v>
      </c>
      <c r="BT952" s="17">
        <v>0.158533796901002</v>
      </c>
      <c r="BU952" s="17">
        <v>0.14080691382580501</v>
      </c>
      <c r="BV952" s="17">
        <v>0.131398016258854</v>
      </c>
      <c r="BW952" s="17"/>
      <c r="BX952" s="17">
        <v>0.179926863613179</v>
      </c>
      <c r="BY952" s="17">
        <v>0.181610897850632</v>
      </c>
      <c r="BZ952" s="17">
        <v>0.13287230090483099</v>
      </c>
      <c r="CA952" s="17"/>
      <c r="CB952" s="17">
        <v>0.18951621239903299</v>
      </c>
      <c r="CC952" s="17">
        <v>0.13555463283925501</v>
      </c>
      <c r="CD952" s="17">
        <v>0.16292859098083001</v>
      </c>
      <c r="CE952" s="17">
        <v>0.155412879291419</v>
      </c>
      <c r="CF952" s="17">
        <v>8.0059634976842001E-2</v>
      </c>
      <c r="CG952" s="17">
        <v>8.0660201586923094E-2</v>
      </c>
      <c r="CH952" s="17"/>
      <c r="CI952" s="17">
        <v>0.149157032660549</v>
      </c>
      <c r="CJ952" s="17">
        <v>0.16412429525698599</v>
      </c>
      <c r="CK952" s="17">
        <v>8.2323401021196493E-2</v>
      </c>
      <c r="CL952" s="17">
        <v>0.13796643055487801</v>
      </c>
    </row>
    <row r="953" spans="2:90" x14ac:dyDescent="0.35">
      <c r="B953" t="s">
        <v>460</v>
      </c>
      <c r="C953" s="17">
        <v>0.14866638753716899</v>
      </c>
      <c r="D953" s="17">
        <v>0.15233641285605201</v>
      </c>
      <c r="E953" s="17">
        <v>0.14501924784551701</v>
      </c>
      <c r="F953" s="17"/>
      <c r="G953" s="17">
        <v>0.21273251243216301</v>
      </c>
      <c r="H953" s="17">
        <v>0.147915224702175</v>
      </c>
      <c r="I953" s="17">
        <v>0.15044548483071499</v>
      </c>
      <c r="J953" s="17">
        <v>0.16429553663482499</v>
      </c>
      <c r="K953" s="17">
        <v>0.145113828509981</v>
      </c>
      <c r="L953" s="17">
        <v>0.15112684826415199</v>
      </c>
      <c r="M953" s="17">
        <v>0.157512217648106</v>
      </c>
      <c r="N953" s="17">
        <v>0.102183011586857</v>
      </c>
      <c r="O953" s="17">
        <v>0.11441806596431001</v>
      </c>
      <c r="P953" s="17"/>
      <c r="Q953" s="17">
        <v>0.14108808534667999</v>
      </c>
      <c r="R953" s="17">
        <v>0.12225118939151799</v>
      </c>
      <c r="S953" s="17">
        <v>0.122046923606831</v>
      </c>
      <c r="T953" s="17">
        <v>0.15404705784853701</v>
      </c>
      <c r="U953" s="17"/>
      <c r="V953" s="17">
        <v>0.154545094055141</v>
      </c>
      <c r="W953" s="17">
        <v>0.16622516905676299</v>
      </c>
      <c r="X953" s="17">
        <v>0.16854335363140599</v>
      </c>
      <c r="Y953" s="17">
        <v>0.144867660212182</v>
      </c>
      <c r="Z953" s="17">
        <v>0.16773880028601201</v>
      </c>
      <c r="AA953" s="17">
        <v>9.9108271539234905E-2</v>
      </c>
      <c r="AB953" s="17">
        <v>0.12843225285663701</v>
      </c>
      <c r="AC953" s="17">
        <v>0.11860228040640899</v>
      </c>
      <c r="AD953" s="17">
        <v>0.161477718243841</v>
      </c>
      <c r="AE953" s="17"/>
      <c r="AF953" s="17">
        <v>0.13230864416938101</v>
      </c>
      <c r="AG953" s="17">
        <v>0.146043537899749</v>
      </c>
      <c r="AH953" s="17">
        <v>0.172984953574254</v>
      </c>
      <c r="AI953" s="17">
        <v>0.192175631794858</v>
      </c>
      <c r="AJ953" s="17">
        <v>0.17429727958937599</v>
      </c>
      <c r="AK953" s="17">
        <v>0.13317957053240201</v>
      </c>
      <c r="AL953" s="17"/>
      <c r="AM953" s="17">
        <v>0.18415816550102199</v>
      </c>
      <c r="AN953" s="17">
        <v>0.164428636753884</v>
      </c>
      <c r="AO953" s="17">
        <v>0.10090125336908</v>
      </c>
      <c r="AP953" s="17">
        <v>0.13356304734432101</v>
      </c>
      <c r="AQ953" s="17">
        <v>0.115860469394168</v>
      </c>
      <c r="AR953" s="17">
        <v>8.8594360272910899E-2</v>
      </c>
      <c r="AS953" s="17">
        <v>0.143786354348754</v>
      </c>
      <c r="AT953" s="17">
        <v>0.14256566442149199</v>
      </c>
      <c r="AU953" s="17">
        <v>0.151088073139411</v>
      </c>
      <c r="AV953" s="17">
        <v>0.13571420432472001</v>
      </c>
      <c r="AW953" s="17">
        <v>0.164173251350197</v>
      </c>
      <c r="AX953" s="17">
        <v>0.223083897686081</v>
      </c>
      <c r="AY953" s="17">
        <v>0.20954729587662499</v>
      </c>
      <c r="AZ953" s="17">
        <v>0.17232200807245501</v>
      </c>
      <c r="BA953" s="17">
        <v>0.13523944115146999</v>
      </c>
      <c r="BB953" s="17">
        <v>0.16181479104229399</v>
      </c>
      <c r="BC953" s="17"/>
      <c r="BD953" s="17">
        <v>0.14512816145667401</v>
      </c>
      <c r="BE953" s="17">
        <v>0.16902278515364599</v>
      </c>
      <c r="BF953" s="17">
        <v>0.13953641022383201</v>
      </c>
      <c r="BG953" s="17"/>
      <c r="BH953" s="17">
        <v>0.16459056826948801</v>
      </c>
      <c r="BI953" s="17">
        <v>0.102266310953956</v>
      </c>
      <c r="BJ953" s="17">
        <v>0.137876275995197</v>
      </c>
      <c r="BK953" s="17"/>
      <c r="BL953" s="17">
        <v>0.10513737688232599</v>
      </c>
      <c r="BM953" s="17">
        <v>0.11955705469063301</v>
      </c>
      <c r="BN953" s="17">
        <v>0.17832967411682599</v>
      </c>
      <c r="BO953" s="17"/>
      <c r="BP953" s="17">
        <v>0.160657583980227</v>
      </c>
      <c r="BQ953" s="17">
        <v>0.140760288507364</v>
      </c>
      <c r="BR953" s="17"/>
      <c r="BS953" s="17">
        <v>0.14028718835376799</v>
      </c>
      <c r="BT953" s="17">
        <v>0.12546453356880299</v>
      </c>
      <c r="BU953" s="17">
        <v>0.107167408447261</v>
      </c>
      <c r="BV953" s="17">
        <v>0.19855181937879399</v>
      </c>
      <c r="BW953" s="17"/>
      <c r="BX953" s="17">
        <v>0.119777230160037</v>
      </c>
      <c r="BY953" s="17">
        <v>0.20230301974863499</v>
      </c>
      <c r="BZ953" s="17">
        <v>0.14823240406725899</v>
      </c>
      <c r="CA953" s="17"/>
      <c r="CB953" s="17">
        <v>0.16244016121600099</v>
      </c>
      <c r="CC953" s="17">
        <v>0.17357059089339399</v>
      </c>
      <c r="CD953" s="17">
        <v>0.18952905158660899</v>
      </c>
      <c r="CE953" s="17">
        <v>0.18649908931093601</v>
      </c>
      <c r="CF953" s="17">
        <v>9.3677559919240302E-2</v>
      </c>
      <c r="CG953" s="17">
        <v>4.64618584320051E-2</v>
      </c>
      <c r="CH953" s="17"/>
      <c r="CI953" s="17">
        <v>0.114299562901348</v>
      </c>
      <c r="CJ953" s="17">
        <v>0.215118982924867</v>
      </c>
      <c r="CK953" s="17">
        <v>6.8671683521751598E-2</v>
      </c>
      <c r="CL953" s="17">
        <v>0.13847603619259599</v>
      </c>
    </row>
    <row r="954" spans="2:90" x14ac:dyDescent="0.35">
      <c r="B954" t="s">
        <v>150</v>
      </c>
      <c r="C954" s="17">
        <v>2.2418140331983898E-2</v>
      </c>
      <c r="D954" s="17">
        <v>2.4995413855915902E-2</v>
      </c>
      <c r="E954" s="17">
        <v>1.94792732527816E-2</v>
      </c>
      <c r="F954" s="17"/>
      <c r="G954" s="17">
        <v>3.5100865816209803E-2</v>
      </c>
      <c r="H954" s="17">
        <v>2.97837319213103E-2</v>
      </c>
      <c r="I954" s="17">
        <v>2.5030745450060898E-2</v>
      </c>
      <c r="J954" s="17">
        <v>2.6486809480845301E-2</v>
      </c>
      <c r="K954" s="17">
        <v>7.3799560586798596E-3</v>
      </c>
      <c r="L954" s="17">
        <v>1.4097625116734199E-2</v>
      </c>
      <c r="M954" s="17">
        <v>1.5781722545762E-2</v>
      </c>
      <c r="N954" s="17">
        <v>2.9680345675595101E-2</v>
      </c>
      <c r="O954" s="17">
        <v>1.9050653457474601E-2</v>
      </c>
      <c r="P954" s="17"/>
      <c r="Q954" s="17">
        <v>1.01971061729532E-2</v>
      </c>
      <c r="R954" s="17">
        <v>2.5747348563972299E-2</v>
      </c>
      <c r="S954" s="17">
        <v>1.6340773367482801E-2</v>
      </c>
      <c r="T954" s="17">
        <v>2.4683938429975801E-2</v>
      </c>
      <c r="U954" s="17"/>
      <c r="V954" s="17">
        <v>2.2491614138536498E-2</v>
      </c>
      <c r="W954" s="17">
        <v>2.0200408506865001E-2</v>
      </c>
      <c r="X954" s="17">
        <v>1.56117847458686E-2</v>
      </c>
      <c r="Y954" s="17">
        <v>2.41009325453681E-2</v>
      </c>
      <c r="Z954" s="17">
        <v>1.45819434424782E-2</v>
      </c>
      <c r="AA954" s="17">
        <v>2.9225991762886601E-2</v>
      </c>
      <c r="AB954" s="17">
        <v>1.1769401098422999E-2</v>
      </c>
      <c r="AC954" s="17">
        <v>5.4913384863613197E-2</v>
      </c>
      <c r="AD954" s="17">
        <v>2.5996998523043099E-2</v>
      </c>
      <c r="AE954" s="17"/>
      <c r="AF954" s="17">
        <v>2.30377935584614E-2</v>
      </c>
      <c r="AG954" s="17">
        <v>2.2651843856807598E-2</v>
      </c>
      <c r="AH954" s="17">
        <v>3.2134720697066098E-2</v>
      </c>
      <c r="AI954" s="17">
        <v>1.4731401810644499E-2</v>
      </c>
      <c r="AJ954" s="17">
        <v>2.58342748634788E-2</v>
      </c>
      <c r="AK954" s="17">
        <v>1.8236276444476601E-2</v>
      </c>
      <c r="AL954" s="17"/>
      <c r="AM954" s="17">
        <v>3.0538466569351701E-2</v>
      </c>
      <c r="AN954" s="17">
        <v>3.2481130811978703E-2</v>
      </c>
      <c r="AO954" s="17">
        <v>3.4486135644804697E-2</v>
      </c>
      <c r="AP954" s="17">
        <v>1.22566436716386E-2</v>
      </c>
      <c r="AQ954" s="17">
        <v>1.33138342302959E-2</v>
      </c>
      <c r="AR954" s="17">
        <v>0</v>
      </c>
      <c r="AS954" s="17">
        <v>2.7582320407545099E-2</v>
      </c>
      <c r="AT954" s="17">
        <v>2.25687662837342E-2</v>
      </c>
      <c r="AU954" s="17">
        <v>1.11470782432218E-2</v>
      </c>
      <c r="AV954" s="17">
        <v>1.44746054179106E-2</v>
      </c>
      <c r="AW954" s="17">
        <v>2.53910475152796E-2</v>
      </c>
      <c r="AX954" s="17">
        <v>1.07967262271015E-2</v>
      </c>
      <c r="AY954" s="17">
        <v>0</v>
      </c>
      <c r="AZ954" s="17">
        <v>4.1967025894476401E-2</v>
      </c>
      <c r="BA954" s="17">
        <v>7.2861514938696498E-2</v>
      </c>
      <c r="BB954" s="17">
        <v>1.1367877119867399E-2</v>
      </c>
      <c r="BC954" s="17"/>
      <c r="BD954" s="17">
        <v>1.6504723561186201E-2</v>
      </c>
      <c r="BE954" s="17">
        <v>2.7450021337366799E-2</v>
      </c>
      <c r="BF954" s="17">
        <v>2.1554679499305601E-2</v>
      </c>
      <c r="BG954" s="17"/>
      <c r="BH954" s="17">
        <v>2.0443454830708901E-2</v>
      </c>
      <c r="BI954" s="17">
        <v>2.5956556280568501E-2</v>
      </c>
      <c r="BJ954" s="17">
        <v>4.1153156732984496E-3</v>
      </c>
      <c r="BK954" s="17"/>
      <c r="BL954" s="17">
        <v>4.2679707027998302E-2</v>
      </c>
      <c r="BM954" s="17">
        <v>1.0210548524015599E-3</v>
      </c>
      <c r="BN954" s="17">
        <v>1.03502291630555E-2</v>
      </c>
      <c r="BO954" s="17"/>
      <c r="BP954" s="17">
        <v>2.38433131177185E-2</v>
      </c>
      <c r="BQ954" s="17">
        <v>2.3405501612145201E-2</v>
      </c>
      <c r="BR954" s="17"/>
      <c r="BS954" s="17">
        <v>7.4891817336021904E-3</v>
      </c>
      <c r="BT954" s="17">
        <v>1.4684386627811999E-2</v>
      </c>
      <c r="BU954" s="17">
        <v>1.1677400850139699E-2</v>
      </c>
      <c r="BV954" s="17">
        <v>2.9036534048245698E-2</v>
      </c>
      <c r="BW954" s="17"/>
      <c r="BX954" s="17">
        <v>1.28771827883606E-2</v>
      </c>
      <c r="BY954" s="17">
        <v>2.53034956769779E-2</v>
      </c>
      <c r="BZ954" s="17">
        <v>2.31860425278115E-2</v>
      </c>
      <c r="CA954" s="17"/>
      <c r="CB954" s="17">
        <v>7.1145406656468301E-3</v>
      </c>
      <c r="CC954" s="17">
        <v>1.4110974854786599E-2</v>
      </c>
      <c r="CD954" s="17">
        <v>3.5840707744111702E-2</v>
      </c>
      <c r="CE954" s="17">
        <v>1.6872570573867901E-2</v>
      </c>
      <c r="CF954" s="17">
        <v>1.8184413991947E-2</v>
      </c>
      <c r="CG954" s="17">
        <v>4.0686287933573803E-2</v>
      </c>
      <c r="CH954" s="17"/>
      <c r="CI954" s="17">
        <v>3.2729891765130602E-2</v>
      </c>
      <c r="CJ954" s="17">
        <v>1.87546153743509E-2</v>
      </c>
      <c r="CK954" s="17">
        <v>4.6003164900028502E-2</v>
      </c>
      <c r="CL954" s="17">
        <v>1.5987789929261802E-2</v>
      </c>
    </row>
    <row r="955" spans="2:90" x14ac:dyDescent="0.35"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</row>
    <row r="956" spans="2:90" x14ac:dyDescent="0.35">
      <c r="B956" s="6" t="s">
        <v>474</v>
      </c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</row>
    <row r="957" spans="2:90" x14ac:dyDescent="0.35">
      <c r="B957" s="24" t="s">
        <v>130</v>
      </c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</row>
    <row r="958" spans="2:90" x14ac:dyDescent="0.35">
      <c r="B958" t="s">
        <v>458</v>
      </c>
      <c r="C958" s="17">
        <v>0.124813546637666</v>
      </c>
      <c r="D958" s="17">
        <v>0.13605491706765099</v>
      </c>
      <c r="E958" s="17">
        <v>0.113550230612047</v>
      </c>
      <c r="F958" s="17"/>
      <c r="G958" s="17">
        <v>0.110517437882759</v>
      </c>
      <c r="H958" s="17">
        <v>0.151554723010494</v>
      </c>
      <c r="I958" s="17">
        <v>0.13811926572255601</v>
      </c>
      <c r="J958" s="17">
        <v>9.1523401337505195E-2</v>
      </c>
      <c r="K958" s="17">
        <v>0.14406670077272901</v>
      </c>
      <c r="L958" s="17">
        <v>0.110307618255548</v>
      </c>
      <c r="M958" s="17">
        <v>0.131395275627883</v>
      </c>
      <c r="N958" s="17">
        <v>0.118426617032325</v>
      </c>
      <c r="O958" s="17">
        <v>0.12817874890682099</v>
      </c>
      <c r="P958" s="17"/>
      <c r="Q958" s="17">
        <v>0.136100832859918</v>
      </c>
      <c r="R958" s="17">
        <v>0.23489023261723699</v>
      </c>
      <c r="S958" s="17">
        <v>0.165281264027546</v>
      </c>
      <c r="T958" s="17">
        <v>0.11435829400648501</v>
      </c>
      <c r="U958" s="17"/>
      <c r="V958" s="17">
        <v>0.14409660427097901</v>
      </c>
      <c r="W958" s="17">
        <v>9.0899352233529504E-2</v>
      </c>
      <c r="X958" s="17">
        <v>0.117220479852639</v>
      </c>
      <c r="Y958" s="17">
        <v>0.12608113228669701</v>
      </c>
      <c r="Z958" s="17">
        <v>0.11953261360216701</v>
      </c>
      <c r="AA958" s="17">
        <v>0.135051359146561</v>
      </c>
      <c r="AB958" s="17">
        <v>0.11498766298348601</v>
      </c>
      <c r="AC958" s="17">
        <v>0.111111174282431</v>
      </c>
      <c r="AD958" s="17">
        <v>0.152066887754022</v>
      </c>
      <c r="AE958" s="17"/>
      <c r="AF958" s="17">
        <v>0.13012499737620001</v>
      </c>
      <c r="AG958" s="17">
        <v>0.156002856229874</v>
      </c>
      <c r="AH958" s="17">
        <v>8.2567184134229907E-2</v>
      </c>
      <c r="AI958" s="17">
        <v>0.14855214912732201</v>
      </c>
      <c r="AJ958" s="17">
        <v>9.4842508980083201E-2</v>
      </c>
      <c r="AK958" s="17">
        <v>0.13068994818511101</v>
      </c>
      <c r="AL958" s="17"/>
      <c r="AM958" s="17">
        <v>0.16420994177256201</v>
      </c>
      <c r="AN958" s="17">
        <v>0.118088588003018</v>
      </c>
      <c r="AO958" s="17">
        <v>0.179395965956898</v>
      </c>
      <c r="AP958" s="17">
        <v>0.11381239042145599</v>
      </c>
      <c r="AQ958" s="17">
        <v>8.1195348688488406E-2</v>
      </c>
      <c r="AR958" s="17">
        <v>0.11684972719636599</v>
      </c>
      <c r="AS958" s="17">
        <v>0.105231384077491</v>
      </c>
      <c r="AT958" s="17">
        <v>0.146207731926082</v>
      </c>
      <c r="AU958" s="17">
        <v>0.16833908156501601</v>
      </c>
      <c r="AV958" s="17">
        <v>0.135552749570162</v>
      </c>
      <c r="AW958" s="17">
        <v>0.1182981508519</v>
      </c>
      <c r="AX958" s="17">
        <v>7.74696374248275E-2</v>
      </c>
      <c r="AY958" s="17">
        <v>9.4619186820813703E-2</v>
      </c>
      <c r="AZ958" s="17">
        <v>0.13654553306942399</v>
      </c>
      <c r="BA958" s="17">
        <v>0.137610308963593</v>
      </c>
      <c r="BB958" s="17">
        <v>0.15560247913055</v>
      </c>
      <c r="BC958" s="17"/>
      <c r="BD958" s="17">
        <v>0.110968060206349</v>
      </c>
      <c r="BE958" s="17">
        <v>0.13433084596332101</v>
      </c>
      <c r="BF958" s="17">
        <v>0.127447969009513</v>
      </c>
      <c r="BG958" s="17"/>
      <c r="BH958" s="17">
        <v>0.11615256703587699</v>
      </c>
      <c r="BI958" s="17">
        <v>0.157877952553162</v>
      </c>
      <c r="BJ958" s="17">
        <v>0.10426278368887</v>
      </c>
      <c r="BK958" s="17"/>
      <c r="BL958" s="17">
        <v>9.8843590279895199E-2</v>
      </c>
      <c r="BM958" s="17">
        <v>0.120362481063848</v>
      </c>
      <c r="BN958" s="17">
        <v>0.153951986078598</v>
      </c>
      <c r="BO958" s="17"/>
      <c r="BP958" s="17">
        <v>9.12199576645287E-2</v>
      </c>
      <c r="BQ958" s="17">
        <v>0.14481654294643001</v>
      </c>
      <c r="BR958" s="17"/>
      <c r="BS958" s="17">
        <v>0.17499307128716801</v>
      </c>
      <c r="BT958" s="17">
        <v>0.13192011838272799</v>
      </c>
      <c r="BU958" s="17">
        <v>9.0357627221167997E-2</v>
      </c>
      <c r="BV958" s="17">
        <v>0.12764639014052201</v>
      </c>
      <c r="BW958" s="17"/>
      <c r="BX958" s="17">
        <v>8.6024562942180596E-2</v>
      </c>
      <c r="BY958" s="17">
        <v>0.131044628472337</v>
      </c>
      <c r="BZ958" s="17">
        <v>0.12827341053382599</v>
      </c>
      <c r="CA958" s="17"/>
      <c r="CB958" s="17">
        <v>0.120197893069596</v>
      </c>
      <c r="CC958" s="17">
        <v>0.16342594572299299</v>
      </c>
      <c r="CD958" s="17">
        <v>7.5118583517564994E-2</v>
      </c>
      <c r="CE958" s="17">
        <v>8.3638688077676202E-2</v>
      </c>
      <c r="CF958" s="17">
        <v>0.25360908839685398</v>
      </c>
      <c r="CG958" s="17">
        <v>9.65166270493409E-2</v>
      </c>
      <c r="CH958" s="17"/>
      <c r="CI958" s="17">
        <v>0.10407943840716199</v>
      </c>
      <c r="CJ958" s="17">
        <v>0.174999997919834</v>
      </c>
      <c r="CK958" s="17">
        <v>4.5144119281961603E-2</v>
      </c>
      <c r="CL958" s="17">
        <v>0.12107161820745101</v>
      </c>
    </row>
    <row r="959" spans="2:90" x14ac:dyDescent="0.35">
      <c r="B959" t="s">
        <v>180</v>
      </c>
      <c r="C959" s="17">
        <v>0.128954053941151</v>
      </c>
      <c r="D959" s="17">
        <v>0.14139045803877601</v>
      </c>
      <c r="E959" s="17">
        <v>0.118104382874544</v>
      </c>
      <c r="F959" s="17"/>
      <c r="G959" s="17">
        <v>0.161275482599467</v>
      </c>
      <c r="H959" s="17">
        <v>9.3532602502960402E-2</v>
      </c>
      <c r="I959" s="17">
        <v>0.11382636506123101</v>
      </c>
      <c r="J959" s="17">
        <v>0.121112208047515</v>
      </c>
      <c r="K959" s="17">
        <v>0.13045855991598601</v>
      </c>
      <c r="L959" s="17">
        <v>0.11339681660539</v>
      </c>
      <c r="M959" s="17">
        <v>0.12761947647674801</v>
      </c>
      <c r="N959" s="17">
        <v>0.14008352365012</v>
      </c>
      <c r="O959" s="17">
        <v>0.15556395240891599</v>
      </c>
      <c r="P959" s="17"/>
      <c r="Q959" s="17">
        <v>0.159220527807443</v>
      </c>
      <c r="R959" s="17">
        <v>0.14886157120982399</v>
      </c>
      <c r="S959" s="17">
        <v>0.13232547315451801</v>
      </c>
      <c r="T959" s="17">
        <v>0.124882758812113</v>
      </c>
      <c r="U959" s="17"/>
      <c r="V959" s="17">
        <v>0.13867363506723099</v>
      </c>
      <c r="W959" s="17">
        <v>0.115463291029167</v>
      </c>
      <c r="X959" s="17">
        <v>0.108526327589616</v>
      </c>
      <c r="Y959" s="17">
        <v>0.135353918838894</v>
      </c>
      <c r="Z959" s="17">
        <v>0.13956718229062201</v>
      </c>
      <c r="AA959" s="17">
        <v>0.14465957708743801</v>
      </c>
      <c r="AB959" s="17">
        <v>0.15632675342427499</v>
      </c>
      <c r="AC959" s="17">
        <v>9.9227790056129306E-2</v>
      </c>
      <c r="AD959" s="17">
        <v>0.111873846675914</v>
      </c>
      <c r="AE959" s="17"/>
      <c r="AF959" s="17">
        <v>0.111185081604641</v>
      </c>
      <c r="AG959" s="17">
        <v>0.14477300914670399</v>
      </c>
      <c r="AH959" s="17">
        <v>0.12575016588541699</v>
      </c>
      <c r="AI959" s="17">
        <v>0.120969282234954</v>
      </c>
      <c r="AJ959" s="17">
        <v>0.107632723035853</v>
      </c>
      <c r="AK959" s="17">
        <v>0.147787492713537</v>
      </c>
      <c r="AL959" s="17"/>
      <c r="AM959" s="17">
        <v>8.37162830330868E-2</v>
      </c>
      <c r="AN959" s="17">
        <v>9.1154060703822495E-2</v>
      </c>
      <c r="AO959" s="17">
        <v>0.1063494368485</v>
      </c>
      <c r="AP959" s="17">
        <v>0.17000160850207999</v>
      </c>
      <c r="AQ959" s="17">
        <v>0.14959250853814299</v>
      </c>
      <c r="AR959" s="17">
        <v>0.161928477022766</v>
      </c>
      <c r="AS959" s="17">
        <v>0.15337929972619599</v>
      </c>
      <c r="AT959" s="17">
        <v>0.148042340732012</v>
      </c>
      <c r="AU959" s="17">
        <v>0.106995541145766</v>
      </c>
      <c r="AV959" s="17">
        <v>0.12906519624493901</v>
      </c>
      <c r="AW959" s="17">
        <v>0.14013734651174001</v>
      </c>
      <c r="AX959" s="17">
        <v>0.17042304644584</v>
      </c>
      <c r="AY959" s="17">
        <v>0.18215174091963299</v>
      </c>
      <c r="AZ959" s="17">
        <v>7.6772577070259099E-2</v>
      </c>
      <c r="BA959" s="17">
        <v>0.141947593350079</v>
      </c>
      <c r="BB959" s="17">
        <v>0.11557490539644399</v>
      </c>
      <c r="BC959" s="17"/>
      <c r="BD959" s="17">
        <v>0.13604219260436001</v>
      </c>
      <c r="BE959" s="17">
        <v>0.123611284494261</v>
      </c>
      <c r="BF959" s="17">
        <v>0.12286021291055001</v>
      </c>
      <c r="BG959" s="17"/>
      <c r="BH959" s="17">
        <v>0.12693417128720999</v>
      </c>
      <c r="BI959" s="17">
        <v>0.134841613058025</v>
      </c>
      <c r="BJ959" s="17">
        <v>0.145730382466733</v>
      </c>
      <c r="BK959" s="17"/>
      <c r="BL959" s="17">
        <v>0.19983137413854599</v>
      </c>
      <c r="BM959" s="17">
        <v>0.131512081867009</v>
      </c>
      <c r="BN959" s="17">
        <v>0.171969250416391</v>
      </c>
      <c r="BO959" s="17"/>
      <c r="BP959" s="17">
        <v>0.13211572282643699</v>
      </c>
      <c r="BQ959" s="17">
        <v>0.130975428936837</v>
      </c>
      <c r="BR959" s="17"/>
      <c r="BS959" s="17">
        <v>0.120449650778548</v>
      </c>
      <c r="BT959" s="17">
        <v>0.15376744992514199</v>
      </c>
      <c r="BU959" s="17">
        <v>0.14628776220616799</v>
      </c>
      <c r="BV959" s="17">
        <v>0.110558729500771</v>
      </c>
      <c r="BW959" s="17"/>
      <c r="BX959" s="17">
        <v>0.152857703510548</v>
      </c>
      <c r="BY959" s="17">
        <v>0.170221783997104</v>
      </c>
      <c r="BZ959" s="17">
        <v>0.124050040063026</v>
      </c>
      <c r="CA959" s="17"/>
      <c r="CB959" s="17">
        <v>0.14228451424000799</v>
      </c>
      <c r="CC959" s="17">
        <v>0.16147402941613601</v>
      </c>
      <c r="CD959" s="17">
        <v>7.8490366616601595E-2</v>
      </c>
      <c r="CE959" s="17">
        <v>0.109143881272591</v>
      </c>
      <c r="CF959" s="17">
        <v>0.16480172623620701</v>
      </c>
      <c r="CG959" s="17">
        <v>0.14087623935488</v>
      </c>
      <c r="CH959" s="17"/>
      <c r="CI959" s="17">
        <v>0.111783297871659</v>
      </c>
      <c r="CJ959" s="17">
        <v>0.117871978399798</v>
      </c>
      <c r="CK959" s="17">
        <v>6.5603255748351005E-2</v>
      </c>
      <c r="CL959" s="17">
        <v>0.15620433556438201</v>
      </c>
    </row>
    <row r="960" spans="2:90" x14ac:dyDescent="0.35">
      <c r="B960" t="s">
        <v>179</v>
      </c>
      <c r="C960" s="17">
        <v>0.18859867961109</v>
      </c>
      <c r="D960" s="17">
        <v>0.18778106316351401</v>
      </c>
      <c r="E960" s="17">
        <v>0.18964623600807701</v>
      </c>
      <c r="F960" s="17"/>
      <c r="G960" s="17">
        <v>0.16645183356343299</v>
      </c>
      <c r="H960" s="17">
        <v>0.20282454896972199</v>
      </c>
      <c r="I960" s="17">
        <v>0.15346314683554199</v>
      </c>
      <c r="J960" s="17">
        <v>0.18309168564821901</v>
      </c>
      <c r="K960" s="17">
        <v>0.19749969764063499</v>
      </c>
      <c r="L960" s="17">
        <v>0.19091083919575</v>
      </c>
      <c r="M960" s="17">
        <v>0.203955854807018</v>
      </c>
      <c r="N960" s="17">
        <v>0.21517030885842001</v>
      </c>
      <c r="O960" s="17">
        <v>0.18047611315762299</v>
      </c>
      <c r="P960" s="17"/>
      <c r="Q960" s="17">
        <v>0.20244790009067301</v>
      </c>
      <c r="R960" s="17">
        <v>0.19625869779830599</v>
      </c>
      <c r="S960" s="17">
        <v>0.16314670039047499</v>
      </c>
      <c r="T960" s="17">
        <v>0.18747363983217599</v>
      </c>
      <c r="U960" s="17"/>
      <c r="V960" s="17">
        <v>0.169134077576585</v>
      </c>
      <c r="W960" s="17">
        <v>0.20108447546320399</v>
      </c>
      <c r="X960" s="17">
        <v>0.18529015632849799</v>
      </c>
      <c r="Y960" s="17">
        <v>0.166768654784133</v>
      </c>
      <c r="Z960" s="17">
        <v>0.17155955029992301</v>
      </c>
      <c r="AA960" s="17">
        <v>0.20369062900842499</v>
      </c>
      <c r="AB960" s="17">
        <v>0.226328522709389</v>
      </c>
      <c r="AC960" s="17">
        <v>0.219093684811421</v>
      </c>
      <c r="AD960" s="17">
        <v>0.178352784893963</v>
      </c>
      <c r="AE960" s="17"/>
      <c r="AF960" s="17">
        <v>0.185219920981298</v>
      </c>
      <c r="AG960" s="17">
        <v>0.185973350098285</v>
      </c>
      <c r="AH960" s="17">
        <v>0.16897077485581899</v>
      </c>
      <c r="AI960" s="17">
        <v>0.19494607544599099</v>
      </c>
      <c r="AJ960" s="17">
        <v>0.17888945498464301</v>
      </c>
      <c r="AK960" s="17">
        <v>0.20259058709562799</v>
      </c>
      <c r="AL960" s="17"/>
      <c r="AM960" s="17">
        <v>0.128078044801027</v>
      </c>
      <c r="AN960" s="17">
        <v>0.198074809877365</v>
      </c>
      <c r="AO960" s="17">
        <v>0.17815147459298</v>
      </c>
      <c r="AP960" s="17">
        <v>0.21089887453879499</v>
      </c>
      <c r="AQ960" s="17">
        <v>0.19678314984641701</v>
      </c>
      <c r="AR960" s="17">
        <v>0.21175193748267901</v>
      </c>
      <c r="AS960" s="17">
        <v>0.15273315277010699</v>
      </c>
      <c r="AT960" s="17">
        <v>0.17801464317239099</v>
      </c>
      <c r="AU960" s="17">
        <v>0.21849559882966799</v>
      </c>
      <c r="AV960" s="17">
        <v>0.28017556591250298</v>
      </c>
      <c r="AW960" s="17">
        <v>0.20068398087733899</v>
      </c>
      <c r="AX960" s="17">
        <v>0.17781409329786399</v>
      </c>
      <c r="AY960" s="17">
        <v>0.18219790603338901</v>
      </c>
      <c r="AZ960" s="17">
        <v>0.236395917676575</v>
      </c>
      <c r="BA960" s="17">
        <v>0.13521513088670101</v>
      </c>
      <c r="BB960" s="17">
        <v>0.19646286527061901</v>
      </c>
      <c r="BC960" s="17"/>
      <c r="BD960" s="17">
        <v>0.193505932833268</v>
      </c>
      <c r="BE960" s="17">
        <v>0.17924306236975299</v>
      </c>
      <c r="BF960" s="17">
        <v>0.194249105049528</v>
      </c>
      <c r="BG960" s="17"/>
      <c r="BH960" s="17">
        <v>0.19978771808493401</v>
      </c>
      <c r="BI960" s="17">
        <v>0.180187762599886</v>
      </c>
      <c r="BJ960" s="17">
        <v>0.21164512494059901</v>
      </c>
      <c r="BK960" s="17"/>
      <c r="BL960" s="17">
        <v>0.22562604876</v>
      </c>
      <c r="BM960" s="17">
        <v>0.216553397711473</v>
      </c>
      <c r="BN960" s="17">
        <v>0.17897001438865801</v>
      </c>
      <c r="BO960" s="17"/>
      <c r="BP960" s="17">
        <v>0.21208007320059999</v>
      </c>
      <c r="BQ960" s="17">
        <v>0.18321988662205599</v>
      </c>
      <c r="BR960" s="17"/>
      <c r="BS960" s="17">
        <v>0.20420960316240699</v>
      </c>
      <c r="BT960" s="17">
        <v>0.211415335355608</v>
      </c>
      <c r="BU960" s="17">
        <v>0.189219068017424</v>
      </c>
      <c r="BV960" s="17">
        <v>0.177470177071721</v>
      </c>
      <c r="BW960" s="17"/>
      <c r="BX960" s="17">
        <v>0.16565899984483301</v>
      </c>
      <c r="BY960" s="17">
        <v>0.13425777964496399</v>
      </c>
      <c r="BZ960" s="17">
        <v>0.19421054502097901</v>
      </c>
      <c r="CA960" s="17"/>
      <c r="CB960" s="17">
        <v>0.22076152590433801</v>
      </c>
      <c r="CC960" s="17">
        <v>0.18339134078248501</v>
      </c>
      <c r="CD960" s="17">
        <v>0.15587913199081199</v>
      </c>
      <c r="CE960" s="17">
        <v>0.178357463011519</v>
      </c>
      <c r="CF960" s="17">
        <v>0.18888038892474099</v>
      </c>
      <c r="CG960" s="17">
        <v>0.21491933358732301</v>
      </c>
      <c r="CH960" s="17"/>
      <c r="CI960" s="17">
        <v>0.21455804359224001</v>
      </c>
      <c r="CJ960" s="17">
        <v>0.15553839827622501</v>
      </c>
      <c r="CK960" s="17">
        <v>0.18216953684697801</v>
      </c>
      <c r="CL960" s="17">
        <v>0.20398433698753299</v>
      </c>
    </row>
    <row r="961" spans="2:90" x14ac:dyDescent="0.35">
      <c r="B961" t="s">
        <v>459</v>
      </c>
      <c r="C961" s="17">
        <v>0.28676719802605799</v>
      </c>
      <c r="D961" s="17">
        <v>0.25520430315719</v>
      </c>
      <c r="E961" s="17">
        <v>0.31817026564655598</v>
      </c>
      <c r="F961" s="17"/>
      <c r="G961" s="17">
        <v>0.26806784106617898</v>
      </c>
      <c r="H961" s="17">
        <v>0.27395455302020999</v>
      </c>
      <c r="I961" s="17">
        <v>0.28026024535253302</v>
      </c>
      <c r="J961" s="17">
        <v>0.28972728131361503</v>
      </c>
      <c r="K961" s="17">
        <v>0.29693616619167101</v>
      </c>
      <c r="L961" s="17">
        <v>0.302033682022046</v>
      </c>
      <c r="M961" s="17">
        <v>0.27361220975399703</v>
      </c>
      <c r="N961" s="17">
        <v>0.285421863646803</v>
      </c>
      <c r="O961" s="17">
        <v>0.30846987233641598</v>
      </c>
      <c r="P961" s="17"/>
      <c r="Q961" s="17">
        <v>0.28090016714299798</v>
      </c>
      <c r="R961" s="17">
        <v>0.26193081053309097</v>
      </c>
      <c r="S961" s="17">
        <v>0.29231834445111499</v>
      </c>
      <c r="T961" s="17">
        <v>0.28628312807722001</v>
      </c>
      <c r="U961" s="17"/>
      <c r="V961" s="17">
        <v>0.296455451253888</v>
      </c>
      <c r="W961" s="17">
        <v>0.242263359553648</v>
      </c>
      <c r="X961" s="17">
        <v>0.34518974938223002</v>
      </c>
      <c r="Y961" s="17">
        <v>0.30972201486367701</v>
      </c>
      <c r="Z961" s="17">
        <v>0.32384448391277199</v>
      </c>
      <c r="AA961" s="17">
        <v>0.25149194972435401</v>
      </c>
      <c r="AB961" s="17">
        <v>0.24480686161291099</v>
      </c>
      <c r="AC961" s="17">
        <v>0.36361790069263999</v>
      </c>
      <c r="AD961" s="17">
        <v>0.27737756480068299</v>
      </c>
      <c r="AE961" s="17"/>
      <c r="AF961" s="17">
        <v>0.31380042952283599</v>
      </c>
      <c r="AG961" s="17">
        <v>0.26597303140300799</v>
      </c>
      <c r="AH961" s="17">
        <v>0.296573801314715</v>
      </c>
      <c r="AI961" s="17">
        <v>0.24922782907837199</v>
      </c>
      <c r="AJ961" s="17">
        <v>0.280779649971093</v>
      </c>
      <c r="AK961" s="17">
        <v>0.28522856561167997</v>
      </c>
      <c r="AL961" s="17"/>
      <c r="AM961" s="17">
        <v>0.36351398170823601</v>
      </c>
      <c r="AN961" s="17">
        <v>0.32033193621794798</v>
      </c>
      <c r="AO961" s="17">
        <v>0.34836849507784101</v>
      </c>
      <c r="AP961" s="17">
        <v>0.289863182322811</v>
      </c>
      <c r="AQ961" s="17">
        <v>0.30046739941022998</v>
      </c>
      <c r="AR961" s="17">
        <v>0.31831372762034998</v>
      </c>
      <c r="AS961" s="17">
        <v>0.238862024525338</v>
      </c>
      <c r="AT961" s="17">
        <v>0.27143513840488098</v>
      </c>
      <c r="AU961" s="17">
        <v>0.21508674697621799</v>
      </c>
      <c r="AV961" s="17">
        <v>0.197399647361333</v>
      </c>
      <c r="AW961" s="17">
        <v>0.28245528659203401</v>
      </c>
      <c r="AX961" s="17">
        <v>0.23896682380704801</v>
      </c>
      <c r="AY961" s="17">
        <v>0.28023628980430998</v>
      </c>
      <c r="AZ961" s="17">
        <v>0.201394233569887</v>
      </c>
      <c r="BA961" s="17">
        <v>0.31053229162630003</v>
      </c>
      <c r="BB961" s="17">
        <v>0.25145276986137</v>
      </c>
      <c r="BC961" s="17"/>
      <c r="BD961" s="17">
        <v>0.27611431823395299</v>
      </c>
      <c r="BE961" s="17">
        <v>0.26404941514661201</v>
      </c>
      <c r="BF961" s="17">
        <v>0.31285232509414701</v>
      </c>
      <c r="BG961" s="17"/>
      <c r="BH961" s="17">
        <v>0.28616969449053298</v>
      </c>
      <c r="BI961" s="17">
        <v>0.26415602198612698</v>
      </c>
      <c r="BJ961" s="17">
        <v>0.253998783527217</v>
      </c>
      <c r="BK961" s="17"/>
      <c r="BL961" s="17">
        <v>0.20100108280936299</v>
      </c>
      <c r="BM961" s="17">
        <v>0.26848784269088599</v>
      </c>
      <c r="BN961" s="17">
        <v>0.27044441164670702</v>
      </c>
      <c r="BO961" s="17"/>
      <c r="BP961" s="17">
        <v>0.28317964948148799</v>
      </c>
      <c r="BQ961" s="17">
        <v>0.28326752377404402</v>
      </c>
      <c r="BR961" s="17"/>
      <c r="BS961" s="17">
        <v>0.30870763387400202</v>
      </c>
      <c r="BT961" s="17">
        <v>0.240847304429326</v>
      </c>
      <c r="BU961" s="17">
        <v>0.30862680472595</v>
      </c>
      <c r="BV961" s="17">
        <v>0.28141991750440298</v>
      </c>
      <c r="BW961" s="17"/>
      <c r="BX961" s="17">
        <v>0.30117778178531102</v>
      </c>
      <c r="BY961" s="17">
        <v>0.316488884899155</v>
      </c>
      <c r="BZ961" s="17">
        <v>0.28351315593567999</v>
      </c>
      <c r="CA961" s="17"/>
      <c r="CB961" s="17">
        <v>0.29755188204666999</v>
      </c>
      <c r="CC961" s="17">
        <v>0.27572335288116201</v>
      </c>
      <c r="CD961" s="17">
        <v>0.32200175004410098</v>
      </c>
      <c r="CE961" s="17">
        <v>0.27341100381091499</v>
      </c>
      <c r="CF961" s="17">
        <v>0.24692711667681</v>
      </c>
      <c r="CG961" s="17">
        <v>0.28284503343502199</v>
      </c>
      <c r="CH961" s="17"/>
      <c r="CI961" s="17">
        <v>0.238978857461731</v>
      </c>
      <c r="CJ961" s="17">
        <v>0.278212713835638</v>
      </c>
      <c r="CK961" s="17">
        <v>0.43494309972623701</v>
      </c>
      <c r="CL961" s="17">
        <v>0.26309401535749799</v>
      </c>
    </row>
    <row r="962" spans="2:90" x14ac:dyDescent="0.35">
      <c r="B962" t="s">
        <v>177</v>
      </c>
      <c r="C962" s="17">
        <v>0.13937515926606001</v>
      </c>
      <c r="D962" s="17">
        <v>0.13599668438437901</v>
      </c>
      <c r="E962" s="17">
        <v>0.143376994019903</v>
      </c>
      <c r="F962" s="17"/>
      <c r="G962" s="17">
        <v>0.165382521389731</v>
      </c>
      <c r="H962" s="17">
        <v>0.13722320315099501</v>
      </c>
      <c r="I962" s="17">
        <v>0.15949179014578199</v>
      </c>
      <c r="J962" s="17">
        <v>0.15758536726553801</v>
      </c>
      <c r="K962" s="17">
        <v>0.10173918112749999</v>
      </c>
      <c r="L962" s="17">
        <v>0.150114266471082</v>
      </c>
      <c r="M962" s="17">
        <v>0.130790216843961</v>
      </c>
      <c r="N962" s="17">
        <v>0.13585559892959501</v>
      </c>
      <c r="O962" s="17">
        <v>0.11946046368487701</v>
      </c>
      <c r="P962" s="17"/>
      <c r="Q962" s="17">
        <v>0.122190266619206</v>
      </c>
      <c r="R962" s="17">
        <v>0.10016229373794901</v>
      </c>
      <c r="S962" s="17">
        <v>0.105392849140132</v>
      </c>
      <c r="T962" s="17">
        <v>0.14648893877243399</v>
      </c>
      <c r="U962" s="17"/>
      <c r="V962" s="17">
        <v>0.13478385003153701</v>
      </c>
      <c r="W962" s="17">
        <v>0.20298239630786999</v>
      </c>
      <c r="X962" s="17">
        <v>0.11498748745543499</v>
      </c>
      <c r="Y962" s="17">
        <v>0.120977113724741</v>
      </c>
      <c r="Z962" s="17">
        <v>9.8034183592285704E-2</v>
      </c>
      <c r="AA962" s="17">
        <v>0.13329840903118401</v>
      </c>
      <c r="AB962" s="17">
        <v>0.142731019195836</v>
      </c>
      <c r="AC962" s="17">
        <v>9.7999720080091501E-2</v>
      </c>
      <c r="AD962" s="17">
        <v>0.14610607014437299</v>
      </c>
      <c r="AE962" s="17"/>
      <c r="AF962" s="17">
        <v>0.135589545175308</v>
      </c>
      <c r="AG962" s="17">
        <v>0.120943621506513</v>
      </c>
      <c r="AH962" s="17">
        <v>0.18182431854289499</v>
      </c>
      <c r="AI962" s="17">
        <v>0.13169593727743101</v>
      </c>
      <c r="AJ962" s="17">
        <v>0.162466635101468</v>
      </c>
      <c r="AK962" s="17">
        <v>0.127817373028113</v>
      </c>
      <c r="AL962" s="17"/>
      <c r="AM962" s="17">
        <v>0.107130836523176</v>
      </c>
      <c r="AN962" s="17">
        <v>0.12020424906084801</v>
      </c>
      <c r="AO962" s="17">
        <v>9.7102503878662899E-2</v>
      </c>
      <c r="AP962" s="17">
        <v>8.2186001868369093E-2</v>
      </c>
      <c r="AQ962" s="17">
        <v>0.169940749929404</v>
      </c>
      <c r="AR962" s="17">
        <v>9.2018784099508699E-2</v>
      </c>
      <c r="AS962" s="17">
        <v>0.22500861970886901</v>
      </c>
      <c r="AT962" s="17">
        <v>0.163211758413145</v>
      </c>
      <c r="AU962" s="17">
        <v>0.14856001454214099</v>
      </c>
      <c r="AV962" s="17">
        <v>0.15874396688602299</v>
      </c>
      <c r="AW962" s="17">
        <v>9.5712636802491494E-2</v>
      </c>
      <c r="AX962" s="17">
        <v>0.19500945600879499</v>
      </c>
      <c r="AY962" s="17">
        <v>0.14473075970933</v>
      </c>
      <c r="AZ962" s="17">
        <v>0.1617095374061</v>
      </c>
      <c r="BA962" s="17">
        <v>0.11747783770733899</v>
      </c>
      <c r="BB962" s="17">
        <v>0.15608252073718201</v>
      </c>
      <c r="BC962" s="17"/>
      <c r="BD962" s="17">
        <v>0.13245095802381099</v>
      </c>
      <c r="BE962" s="17">
        <v>0.157190254721471</v>
      </c>
      <c r="BF962" s="17">
        <v>0.13697503191344201</v>
      </c>
      <c r="BG962" s="17"/>
      <c r="BH962" s="17">
        <v>0.138532204600949</v>
      </c>
      <c r="BI962" s="17">
        <v>0.134278576410329</v>
      </c>
      <c r="BJ962" s="17">
        <v>0.14984143797231</v>
      </c>
      <c r="BK962" s="17"/>
      <c r="BL962" s="17">
        <v>0.166621248548429</v>
      </c>
      <c r="BM962" s="17">
        <v>0.16360591212518799</v>
      </c>
      <c r="BN962" s="17">
        <v>0.12877455280032199</v>
      </c>
      <c r="BO962" s="17"/>
      <c r="BP962" s="17">
        <v>0.13988159161277799</v>
      </c>
      <c r="BQ962" s="17">
        <v>0.13907373072582899</v>
      </c>
      <c r="BR962" s="17"/>
      <c r="BS962" s="17">
        <v>0.112025212414715</v>
      </c>
      <c r="BT962" s="17">
        <v>0.158994717995422</v>
      </c>
      <c r="BU962" s="17">
        <v>0.12841199925153701</v>
      </c>
      <c r="BV962" s="17">
        <v>0.15043018746926301</v>
      </c>
      <c r="BW962" s="17"/>
      <c r="BX962" s="17">
        <v>0.173951119482467</v>
      </c>
      <c r="BY962" s="17">
        <v>0.14696792686080401</v>
      </c>
      <c r="BZ962" s="17">
        <v>0.135483193166928</v>
      </c>
      <c r="CA962" s="17"/>
      <c r="CB962" s="17">
        <v>0.146038041167909</v>
      </c>
      <c r="CC962" s="17">
        <v>9.7820599555651505E-2</v>
      </c>
      <c r="CD962" s="17">
        <v>0.180571416511428</v>
      </c>
      <c r="CE962" s="17">
        <v>0.19088907361384799</v>
      </c>
      <c r="CF962" s="17">
        <v>7.6995723454684195E-2</v>
      </c>
      <c r="CG962" s="17">
        <v>0.11437381753225501</v>
      </c>
      <c r="CH962" s="17"/>
      <c r="CI962" s="17">
        <v>0.15683189297501601</v>
      </c>
      <c r="CJ962" s="17">
        <v>0.13368356657437</v>
      </c>
      <c r="CK962" s="17">
        <v>0.14175264589071901</v>
      </c>
      <c r="CL962" s="17">
        <v>0.13818273575037399</v>
      </c>
    </row>
    <row r="963" spans="2:90" x14ac:dyDescent="0.35">
      <c r="B963" t="s">
        <v>176</v>
      </c>
      <c r="C963" s="17">
        <v>7.1104496235470493E-2</v>
      </c>
      <c r="D963" s="17">
        <v>7.7917899297646503E-2</v>
      </c>
      <c r="E963" s="17">
        <v>6.2907457463866306E-2</v>
      </c>
      <c r="F963" s="17"/>
      <c r="G963" s="17">
        <v>5.8298698425620701E-2</v>
      </c>
      <c r="H963" s="17">
        <v>6.6380571248304002E-2</v>
      </c>
      <c r="I963" s="17">
        <v>9.1609054106080903E-2</v>
      </c>
      <c r="J963" s="17">
        <v>6.6516383345219005E-2</v>
      </c>
      <c r="K963" s="17">
        <v>8.0575422008434802E-2</v>
      </c>
      <c r="L963" s="17">
        <v>7.2961019176248795E-2</v>
      </c>
      <c r="M963" s="17">
        <v>7.4230576396466505E-2</v>
      </c>
      <c r="N963" s="17">
        <v>6.3410169944671094E-2</v>
      </c>
      <c r="O963" s="17">
        <v>6.7317029475908896E-2</v>
      </c>
      <c r="P963" s="17"/>
      <c r="Q963" s="17">
        <v>5.9619615176319099E-2</v>
      </c>
      <c r="R963" s="17">
        <v>2.4682272830497301E-2</v>
      </c>
      <c r="S963" s="17">
        <v>7.7797451437398704E-2</v>
      </c>
      <c r="T963" s="17">
        <v>7.46405462705588E-2</v>
      </c>
      <c r="U963" s="17"/>
      <c r="V963" s="17">
        <v>5.8374681418106998E-2</v>
      </c>
      <c r="W963" s="17">
        <v>8.1787307470326906E-2</v>
      </c>
      <c r="X963" s="17">
        <v>7.4862744008110604E-2</v>
      </c>
      <c r="Y963" s="17">
        <v>8.4616139037338195E-2</v>
      </c>
      <c r="Z963" s="17">
        <v>8.1673588073089498E-2</v>
      </c>
      <c r="AA963" s="17">
        <v>6.15645724507752E-2</v>
      </c>
      <c r="AB963" s="17">
        <v>7.4987242700769896E-2</v>
      </c>
      <c r="AC963" s="17">
        <v>5.1903953125517099E-2</v>
      </c>
      <c r="AD963" s="17">
        <v>6.4918348240736695E-2</v>
      </c>
      <c r="AE963" s="17"/>
      <c r="AF963" s="17">
        <v>5.8275440376464503E-2</v>
      </c>
      <c r="AG963" s="17">
        <v>6.3368095618035497E-2</v>
      </c>
      <c r="AH963" s="17">
        <v>9.0314807858242196E-2</v>
      </c>
      <c r="AI963" s="17">
        <v>9.7880076299950394E-2</v>
      </c>
      <c r="AJ963" s="17">
        <v>9.4143222436270699E-2</v>
      </c>
      <c r="AK963" s="17">
        <v>6.1202713781414501E-2</v>
      </c>
      <c r="AL963" s="17"/>
      <c r="AM963" s="17">
        <v>5.2877367884111702E-2</v>
      </c>
      <c r="AN963" s="17">
        <v>5.7656486252601898E-2</v>
      </c>
      <c r="AO963" s="17">
        <v>3.6684085797068E-2</v>
      </c>
      <c r="AP963" s="17">
        <v>8.9783837866363694E-2</v>
      </c>
      <c r="AQ963" s="17">
        <v>5.1741174876426099E-2</v>
      </c>
      <c r="AR963" s="17">
        <v>5.9819147525469303E-2</v>
      </c>
      <c r="AS963" s="17">
        <v>7.1453298328696194E-2</v>
      </c>
      <c r="AT963" s="17">
        <v>6.1398916689536003E-2</v>
      </c>
      <c r="AU963" s="17">
        <v>9.0448639387542107E-2</v>
      </c>
      <c r="AV963" s="17">
        <v>6.0233855235430199E-2</v>
      </c>
      <c r="AW963" s="17">
        <v>9.3840801476057195E-2</v>
      </c>
      <c r="AX963" s="17">
        <v>8.5613154799712404E-2</v>
      </c>
      <c r="AY963" s="17">
        <v>8.8969828463346001E-2</v>
      </c>
      <c r="AZ963" s="17">
        <v>0.114244895289025</v>
      </c>
      <c r="BA963" s="17">
        <v>0.10022295669875</v>
      </c>
      <c r="BB963" s="17">
        <v>5.5074891341601998E-2</v>
      </c>
      <c r="BC963" s="17"/>
      <c r="BD963" s="17">
        <v>8.9111483584966497E-2</v>
      </c>
      <c r="BE963" s="17">
        <v>7.7417379154769303E-2</v>
      </c>
      <c r="BF963" s="17">
        <v>5.1992183591438902E-2</v>
      </c>
      <c r="BG963" s="17"/>
      <c r="BH963" s="17">
        <v>7.1060050881101205E-2</v>
      </c>
      <c r="BI963" s="17">
        <v>7.3046012134637198E-2</v>
      </c>
      <c r="BJ963" s="17">
        <v>9.7723474837317206E-2</v>
      </c>
      <c r="BK963" s="17"/>
      <c r="BL963" s="17">
        <v>6.9826650104903298E-2</v>
      </c>
      <c r="BM963" s="17">
        <v>6.9836249610807505E-2</v>
      </c>
      <c r="BN963" s="17">
        <v>7.5941240842747199E-2</v>
      </c>
      <c r="BO963" s="17"/>
      <c r="BP963" s="17">
        <v>8.1216872440148705E-2</v>
      </c>
      <c r="BQ963" s="17">
        <v>6.1579232364680998E-2</v>
      </c>
      <c r="BR963" s="17"/>
      <c r="BS963" s="17">
        <v>4.2778084454536999E-2</v>
      </c>
      <c r="BT963" s="17">
        <v>7.4917417008871903E-2</v>
      </c>
      <c r="BU963" s="17">
        <v>8.8243592147541697E-2</v>
      </c>
      <c r="BV963" s="17">
        <v>7.0047739666351097E-2</v>
      </c>
      <c r="BW963" s="17"/>
      <c r="BX963" s="17">
        <v>8.1113753950475306E-2</v>
      </c>
      <c r="BY963" s="17">
        <v>6.1681483375641902E-2</v>
      </c>
      <c r="BZ963" s="17">
        <v>7.06919414401809E-2</v>
      </c>
      <c r="CA963" s="17"/>
      <c r="CB963" s="17">
        <v>4.47708352449925E-2</v>
      </c>
      <c r="CC963" s="17">
        <v>7.0455866535749104E-2</v>
      </c>
      <c r="CD963" s="17">
        <v>0.10237557553429701</v>
      </c>
      <c r="CE963" s="17">
        <v>8.3162330418104502E-2</v>
      </c>
      <c r="CF963" s="17">
        <v>3.4596344961542902E-2</v>
      </c>
      <c r="CG963" s="17">
        <v>7.4871044497636693E-2</v>
      </c>
      <c r="CH963" s="17"/>
      <c r="CI963" s="17">
        <v>8.4644066731499407E-2</v>
      </c>
      <c r="CJ963" s="17">
        <v>7.2069361736611201E-2</v>
      </c>
      <c r="CK963" s="17">
        <v>5.8306218470924702E-2</v>
      </c>
      <c r="CL963" s="17">
        <v>7.0904333491176905E-2</v>
      </c>
    </row>
    <row r="964" spans="2:90" x14ac:dyDescent="0.35">
      <c r="B964" t="s">
        <v>460</v>
      </c>
      <c r="C964" s="17">
        <v>4.1126515659118797E-2</v>
      </c>
      <c r="D964" s="17">
        <v>4.3985133666060099E-2</v>
      </c>
      <c r="E964" s="17">
        <v>3.7813790193174102E-2</v>
      </c>
      <c r="F964" s="17"/>
      <c r="G964" s="17">
        <v>3.8263716992535099E-2</v>
      </c>
      <c r="H964" s="17">
        <v>3.8781256700835903E-2</v>
      </c>
      <c r="I964" s="17">
        <v>5.1528758441324402E-2</v>
      </c>
      <c r="J964" s="17">
        <v>7.2320456301459002E-2</v>
      </c>
      <c r="K964" s="17">
        <v>3.7925878137313303E-2</v>
      </c>
      <c r="L964" s="17">
        <v>3.7287922045744902E-2</v>
      </c>
      <c r="M964" s="17">
        <v>4.5469631558986E-2</v>
      </c>
      <c r="N964" s="17">
        <v>2.7578598031755299E-2</v>
      </c>
      <c r="O964" s="17">
        <v>2.4332801248751E-2</v>
      </c>
      <c r="P964" s="17"/>
      <c r="Q964" s="17">
        <v>2.2803237437165801E-2</v>
      </c>
      <c r="R964" s="17">
        <v>1.7001252354081099E-2</v>
      </c>
      <c r="S964" s="17">
        <v>4.9907583751738302E-2</v>
      </c>
      <c r="T964" s="17">
        <v>4.5644307743478801E-2</v>
      </c>
      <c r="U964" s="17"/>
      <c r="V964" s="17">
        <v>4.1652254596274502E-2</v>
      </c>
      <c r="W964" s="17">
        <v>4.8498368040531897E-2</v>
      </c>
      <c r="X964" s="17">
        <v>3.5523863162960703E-2</v>
      </c>
      <c r="Y964" s="17">
        <v>3.9702015421207201E-2</v>
      </c>
      <c r="Z964" s="17">
        <v>5.5085591693523797E-2</v>
      </c>
      <c r="AA964" s="17">
        <v>2.9788143499826999E-2</v>
      </c>
      <c r="AB964" s="17">
        <v>3.1350774804057201E-2</v>
      </c>
      <c r="AC964" s="17">
        <v>3.0420563767652599E-2</v>
      </c>
      <c r="AD964" s="17">
        <v>4.7609474288478199E-2</v>
      </c>
      <c r="AE964" s="17"/>
      <c r="AF964" s="17">
        <v>4.88716151719049E-2</v>
      </c>
      <c r="AG964" s="17">
        <v>4.89287717697999E-2</v>
      </c>
      <c r="AH964" s="17">
        <v>3.1130044632388599E-2</v>
      </c>
      <c r="AI964" s="17">
        <v>3.0197004117168899E-2</v>
      </c>
      <c r="AJ964" s="17">
        <v>4.5104130786445498E-2</v>
      </c>
      <c r="AK964" s="17">
        <v>3.3303578018089502E-2</v>
      </c>
      <c r="AL964" s="17"/>
      <c r="AM964" s="17">
        <v>4.9202574987434099E-2</v>
      </c>
      <c r="AN964" s="17">
        <v>6.18294718337127E-2</v>
      </c>
      <c r="AO964" s="17">
        <v>3.6528966509373803E-2</v>
      </c>
      <c r="AP964" s="17">
        <v>3.1873649113472999E-2</v>
      </c>
      <c r="AQ964" s="17">
        <v>3.2559199966622501E-2</v>
      </c>
      <c r="AR964" s="17">
        <v>3.9318199052860499E-2</v>
      </c>
      <c r="AS964" s="17">
        <v>3.8151105934850098E-2</v>
      </c>
      <c r="AT964" s="17">
        <v>1.53566992295503E-2</v>
      </c>
      <c r="AU964" s="17">
        <v>3.8973609147997502E-2</v>
      </c>
      <c r="AV964" s="17">
        <v>3.6296715190455298E-2</v>
      </c>
      <c r="AW964" s="17">
        <v>3.4854513226727203E-2</v>
      </c>
      <c r="AX964" s="17">
        <v>5.4703788215913297E-2</v>
      </c>
      <c r="AY964" s="17">
        <v>2.7094288249178599E-2</v>
      </c>
      <c r="AZ964" s="17">
        <v>5.3934030388849703E-2</v>
      </c>
      <c r="BA964" s="17">
        <v>1.3023040754711101E-2</v>
      </c>
      <c r="BB964" s="17">
        <v>5.9470901105523402E-2</v>
      </c>
      <c r="BC964" s="17"/>
      <c r="BD964" s="17">
        <v>5.1463262295071102E-2</v>
      </c>
      <c r="BE964" s="17">
        <v>3.95506337309489E-2</v>
      </c>
      <c r="BF964" s="17">
        <v>3.4238407300877301E-2</v>
      </c>
      <c r="BG964" s="17"/>
      <c r="BH964" s="17">
        <v>4.1304725902298299E-2</v>
      </c>
      <c r="BI964" s="17">
        <v>4.64616469641395E-2</v>
      </c>
      <c r="BJ964" s="17">
        <v>3.58747478649779E-2</v>
      </c>
      <c r="BK964" s="17"/>
      <c r="BL964" s="17">
        <v>2.46940175385299E-2</v>
      </c>
      <c r="BM964" s="17">
        <v>2.73170533290947E-2</v>
      </c>
      <c r="BN964" s="17">
        <v>1.4735289684021199E-2</v>
      </c>
      <c r="BO964" s="17"/>
      <c r="BP964" s="17">
        <v>3.6805606278802798E-2</v>
      </c>
      <c r="BQ964" s="17">
        <v>3.5698740652373002E-2</v>
      </c>
      <c r="BR964" s="17"/>
      <c r="BS964" s="17">
        <v>2.8200624011909099E-2</v>
      </c>
      <c r="BT964" s="17">
        <v>2.3984836927388498E-2</v>
      </c>
      <c r="BU964" s="17">
        <v>3.5272180320847099E-2</v>
      </c>
      <c r="BV964" s="17">
        <v>5.8571555208115599E-2</v>
      </c>
      <c r="BW964" s="17"/>
      <c r="BX964" s="17">
        <v>3.1449641936407403E-2</v>
      </c>
      <c r="BY964" s="17">
        <v>2.26634338714563E-2</v>
      </c>
      <c r="BZ964" s="17">
        <v>4.3219751300260602E-2</v>
      </c>
      <c r="CA964" s="17"/>
      <c r="CB964" s="17">
        <v>2.32327737454768E-2</v>
      </c>
      <c r="CC964" s="17">
        <v>3.72986679194749E-2</v>
      </c>
      <c r="CD964" s="17">
        <v>5.4055544942542097E-2</v>
      </c>
      <c r="CE964" s="17">
        <v>5.95898128044322E-2</v>
      </c>
      <c r="CF964" s="17">
        <v>1.9646913161274201E-2</v>
      </c>
      <c r="CG964" s="17">
        <v>4.5737324617002799E-2</v>
      </c>
      <c r="CH964" s="17"/>
      <c r="CI964" s="17">
        <v>5.9508891628652798E-2</v>
      </c>
      <c r="CJ964" s="17">
        <v>5.0376595777695002E-2</v>
      </c>
      <c r="CK964" s="17">
        <v>2.3088701243967599E-2</v>
      </c>
      <c r="CL964" s="17">
        <v>3.6347988821287598E-2</v>
      </c>
    </row>
    <row r="965" spans="2:90" x14ac:dyDescent="0.35">
      <c r="B965" t="s">
        <v>150</v>
      </c>
      <c r="C965" s="17">
        <v>1.9260350623386099E-2</v>
      </c>
      <c r="D965" s="17">
        <v>2.1669541224784102E-2</v>
      </c>
      <c r="E965" s="17">
        <v>1.6430643181833099E-2</v>
      </c>
      <c r="F965" s="17"/>
      <c r="G965" s="17">
        <v>3.1742468080275602E-2</v>
      </c>
      <c r="H965" s="17">
        <v>3.5748541396478498E-2</v>
      </c>
      <c r="I965" s="17">
        <v>1.17013743349507E-2</v>
      </c>
      <c r="J965" s="17">
        <v>1.8123216740931099E-2</v>
      </c>
      <c r="K965" s="17">
        <v>1.07983942057305E-2</v>
      </c>
      <c r="L965" s="17">
        <v>2.2987836228190998E-2</v>
      </c>
      <c r="M965" s="17">
        <v>1.2926758534941201E-2</v>
      </c>
      <c r="N965" s="17">
        <v>1.40533199063113E-2</v>
      </c>
      <c r="O965" s="17">
        <v>1.6201018780688001E-2</v>
      </c>
      <c r="P965" s="17"/>
      <c r="Q965" s="17">
        <v>1.6717452866278001E-2</v>
      </c>
      <c r="R965" s="17">
        <v>1.6212868919014901E-2</v>
      </c>
      <c r="S965" s="17">
        <v>1.38303336470768E-2</v>
      </c>
      <c r="T965" s="17">
        <v>2.0228386485533999E-2</v>
      </c>
      <c r="U965" s="17"/>
      <c r="V965" s="17">
        <v>1.6829445785397801E-2</v>
      </c>
      <c r="W965" s="17">
        <v>1.7021449901722101E-2</v>
      </c>
      <c r="X965" s="17">
        <v>1.8399192220510899E-2</v>
      </c>
      <c r="Y965" s="17">
        <v>1.6779011043311799E-2</v>
      </c>
      <c r="Z965" s="17">
        <v>1.07028065356172E-2</v>
      </c>
      <c r="AA965" s="17">
        <v>4.0455360051435497E-2</v>
      </c>
      <c r="AB965" s="17">
        <v>8.4811625692759306E-3</v>
      </c>
      <c r="AC965" s="17">
        <v>2.6625213184117601E-2</v>
      </c>
      <c r="AD965" s="17">
        <v>2.1695023201830001E-2</v>
      </c>
      <c r="AE965" s="17"/>
      <c r="AF965" s="17">
        <v>1.6932969791347001E-2</v>
      </c>
      <c r="AG965" s="17">
        <v>1.4037264227780901E-2</v>
      </c>
      <c r="AH965" s="17">
        <v>2.2868902776293599E-2</v>
      </c>
      <c r="AI965" s="17">
        <v>2.6531646418811099E-2</v>
      </c>
      <c r="AJ965" s="17">
        <v>3.6141674704143902E-2</v>
      </c>
      <c r="AK965" s="17">
        <v>1.1379741566425501E-2</v>
      </c>
      <c r="AL965" s="17"/>
      <c r="AM965" s="17">
        <v>5.1270969290365502E-2</v>
      </c>
      <c r="AN965" s="17">
        <v>3.2660398050683499E-2</v>
      </c>
      <c r="AO965" s="17">
        <v>1.7419071338676699E-2</v>
      </c>
      <c r="AP965" s="17">
        <v>1.1580455366653E-2</v>
      </c>
      <c r="AQ965" s="17">
        <v>1.77204687442695E-2</v>
      </c>
      <c r="AR965" s="17">
        <v>0</v>
      </c>
      <c r="AS965" s="17">
        <v>1.5181114928452401E-2</v>
      </c>
      <c r="AT965" s="17">
        <v>1.63327714324038E-2</v>
      </c>
      <c r="AU965" s="17">
        <v>1.31007684056516E-2</v>
      </c>
      <c r="AV965" s="17">
        <v>2.5323035991542601E-3</v>
      </c>
      <c r="AW965" s="17">
        <v>3.4017283661710203E-2</v>
      </c>
      <c r="AX965" s="17">
        <v>0</v>
      </c>
      <c r="AY965" s="17">
        <v>0</v>
      </c>
      <c r="AZ965" s="17">
        <v>1.9003275529880501E-2</v>
      </c>
      <c r="BA965" s="17">
        <v>4.3970840012527601E-2</v>
      </c>
      <c r="BB965" s="17">
        <v>1.02786671567088E-2</v>
      </c>
      <c r="BC965" s="17"/>
      <c r="BD965" s="17">
        <v>1.03437922182203E-2</v>
      </c>
      <c r="BE965" s="17">
        <v>2.4607124418863601E-2</v>
      </c>
      <c r="BF965" s="17">
        <v>1.9384765130503301E-2</v>
      </c>
      <c r="BG965" s="17"/>
      <c r="BH965" s="17">
        <v>2.0058867717097601E-2</v>
      </c>
      <c r="BI965" s="17">
        <v>9.1504142936940595E-3</v>
      </c>
      <c r="BJ965" s="17">
        <v>9.2326470197628301E-4</v>
      </c>
      <c r="BK965" s="17"/>
      <c r="BL965" s="17">
        <v>1.35559878203339E-2</v>
      </c>
      <c r="BM965" s="17">
        <v>2.3249816016928798E-3</v>
      </c>
      <c r="BN965" s="17">
        <v>5.2132541425555104E-3</v>
      </c>
      <c r="BO965" s="17"/>
      <c r="BP965" s="17">
        <v>2.3500526495216601E-2</v>
      </c>
      <c r="BQ965" s="17">
        <v>2.1368913977749E-2</v>
      </c>
      <c r="BR965" s="17"/>
      <c r="BS965" s="17">
        <v>8.6361200167142504E-3</v>
      </c>
      <c r="BT965" s="17">
        <v>4.1528199755135001E-3</v>
      </c>
      <c r="BU965" s="17">
        <v>1.35809661093639E-2</v>
      </c>
      <c r="BV965" s="17">
        <v>2.3855303438853E-2</v>
      </c>
      <c r="BW965" s="17"/>
      <c r="BX965" s="17">
        <v>7.7664365477773303E-3</v>
      </c>
      <c r="BY965" s="17">
        <v>1.6674078878538098E-2</v>
      </c>
      <c r="BZ965" s="17">
        <v>2.0557962539119699E-2</v>
      </c>
      <c r="CA965" s="17"/>
      <c r="CB965" s="17">
        <v>5.16253458100946E-3</v>
      </c>
      <c r="CC965" s="17">
        <v>1.0410197186349101E-2</v>
      </c>
      <c r="CD965" s="17">
        <v>3.1507630842654302E-2</v>
      </c>
      <c r="CE965" s="17">
        <v>2.1807746990913798E-2</v>
      </c>
      <c r="CF965" s="17">
        <v>1.4542698187887299E-2</v>
      </c>
      <c r="CG965" s="17">
        <v>2.9860579926539399E-2</v>
      </c>
      <c r="CH965" s="17"/>
      <c r="CI965" s="17">
        <v>2.96155113320399E-2</v>
      </c>
      <c r="CJ965" s="17">
        <v>1.7247387479827701E-2</v>
      </c>
      <c r="CK965" s="17">
        <v>4.8992422790861197E-2</v>
      </c>
      <c r="CL965" s="17">
        <v>1.02106358202967E-2</v>
      </c>
    </row>
    <row r="966" spans="2:90" x14ac:dyDescent="0.35"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</row>
    <row r="967" spans="2:90" x14ac:dyDescent="0.35">
      <c r="B967" s="6" t="s">
        <v>475</v>
      </c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</row>
    <row r="968" spans="2:90" x14ac:dyDescent="0.35">
      <c r="B968" s="24" t="s">
        <v>130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</row>
    <row r="969" spans="2:90" x14ac:dyDescent="0.35">
      <c r="B969" t="s">
        <v>458</v>
      </c>
      <c r="C969" s="17">
        <v>0.167964722012762</v>
      </c>
      <c r="D969" s="17">
        <v>0.15719422379570899</v>
      </c>
      <c r="E969" s="17">
        <v>0.18041809833531</v>
      </c>
      <c r="F969" s="17"/>
      <c r="G969" s="17">
        <v>0.206624527063759</v>
      </c>
      <c r="H969" s="17">
        <v>0.22000802951823301</v>
      </c>
      <c r="I969" s="17">
        <v>0.19428992300151099</v>
      </c>
      <c r="J969" s="17">
        <v>0.15013864351425199</v>
      </c>
      <c r="K969" s="17">
        <v>0.15584694335850199</v>
      </c>
      <c r="L969" s="17">
        <v>0.1122558157883</v>
      </c>
      <c r="M969" s="17">
        <v>0.178394287014183</v>
      </c>
      <c r="N969" s="17">
        <v>0.15841124099224699</v>
      </c>
      <c r="O969" s="17">
        <v>0.14220505158799199</v>
      </c>
      <c r="P969" s="17"/>
      <c r="Q969" s="17">
        <v>0.16425489927790801</v>
      </c>
      <c r="R969" s="17">
        <v>0.147318448464793</v>
      </c>
      <c r="S969" s="17">
        <v>0.161630387521325</v>
      </c>
      <c r="T969" s="17">
        <v>0.17212594382412</v>
      </c>
      <c r="U969" s="17"/>
      <c r="V969" s="17">
        <v>0.148966046521678</v>
      </c>
      <c r="W969" s="17">
        <v>0.15602633608649999</v>
      </c>
      <c r="X969" s="17">
        <v>0.22045608162748201</v>
      </c>
      <c r="Y969" s="17">
        <v>0.13879992407434999</v>
      </c>
      <c r="Z969" s="17">
        <v>0.18035257717834199</v>
      </c>
      <c r="AA969" s="17">
        <v>0.15195049484585699</v>
      </c>
      <c r="AB969" s="17">
        <v>0.168195688213509</v>
      </c>
      <c r="AC969" s="17">
        <v>0.20226532053525301</v>
      </c>
      <c r="AD969" s="17">
        <v>0.18280054737144499</v>
      </c>
      <c r="AE969" s="17"/>
      <c r="AF969" s="17">
        <v>0.203082980077751</v>
      </c>
      <c r="AG969" s="17">
        <v>0.185328580761706</v>
      </c>
      <c r="AH969" s="17">
        <v>0.17924383559019599</v>
      </c>
      <c r="AI969" s="17">
        <v>0.14379386848932599</v>
      </c>
      <c r="AJ969" s="17">
        <v>0.14305007367539799</v>
      </c>
      <c r="AK969" s="17">
        <v>0.15018063890127101</v>
      </c>
      <c r="AL969" s="17"/>
      <c r="AM969" s="17">
        <v>0.21667634762101801</v>
      </c>
      <c r="AN969" s="17">
        <v>0.125215158088677</v>
      </c>
      <c r="AO969" s="17">
        <v>0.192290983191894</v>
      </c>
      <c r="AP969" s="17">
        <v>0.14435983631977001</v>
      </c>
      <c r="AQ969" s="17">
        <v>0.17735883537643601</v>
      </c>
      <c r="AR969" s="17">
        <v>0.12169065462121501</v>
      </c>
      <c r="AS969" s="17">
        <v>0.19115332950213601</v>
      </c>
      <c r="AT969" s="17">
        <v>0.14889823636778099</v>
      </c>
      <c r="AU969" s="17">
        <v>0.225765581385416</v>
      </c>
      <c r="AV969" s="17">
        <v>0.183781214266312</v>
      </c>
      <c r="AW969" s="17">
        <v>0.15058109755184601</v>
      </c>
      <c r="AX969" s="17">
        <v>0.163227127802551</v>
      </c>
      <c r="AY969" s="17">
        <v>0.205609418209694</v>
      </c>
      <c r="AZ969" s="17">
        <v>0.23005648282798599</v>
      </c>
      <c r="BA969" s="17">
        <v>0.14362126006462</v>
      </c>
      <c r="BB969" s="17">
        <v>0.16538221674737599</v>
      </c>
      <c r="BC969" s="17"/>
      <c r="BD969" s="17">
        <v>0.14487329486579001</v>
      </c>
      <c r="BE969" s="17">
        <v>0.19480722161578801</v>
      </c>
      <c r="BF969" s="17">
        <v>0.164851879433007</v>
      </c>
      <c r="BG969" s="17"/>
      <c r="BH969" s="17">
        <v>0.17574292139584399</v>
      </c>
      <c r="BI969" s="17">
        <v>0.17163970286910199</v>
      </c>
      <c r="BJ969" s="17">
        <v>0.13081542838375901</v>
      </c>
      <c r="BK969" s="17"/>
      <c r="BL969" s="17">
        <v>0.102084553589341</v>
      </c>
      <c r="BM969" s="17">
        <v>0.157853620702642</v>
      </c>
      <c r="BN969" s="17">
        <v>0.175026578903276</v>
      </c>
      <c r="BO969" s="17"/>
      <c r="BP969" s="17">
        <v>0.15906435321082699</v>
      </c>
      <c r="BQ969" s="17">
        <v>0.180602506288842</v>
      </c>
      <c r="BR969" s="17"/>
      <c r="BS969" s="17">
        <v>0.24979730031844</v>
      </c>
      <c r="BT969" s="17">
        <v>0.17304453197592101</v>
      </c>
      <c r="BU969" s="17">
        <v>0.133277006866937</v>
      </c>
      <c r="BV969" s="17">
        <v>0.163245755720869</v>
      </c>
      <c r="BW969" s="17"/>
      <c r="BX969" s="17">
        <v>0.15287442677603599</v>
      </c>
      <c r="BY969" s="17">
        <v>0.27034859331932098</v>
      </c>
      <c r="BZ969" s="17">
        <v>0.163168172388821</v>
      </c>
      <c r="CA969" s="17"/>
      <c r="CB969" s="17">
        <v>0.21431516953468999</v>
      </c>
      <c r="CC969" s="17">
        <v>0.25913123856057901</v>
      </c>
      <c r="CD969" s="17">
        <v>8.1881614768026606E-2</v>
      </c>
      <c r="CE969" s="17">
        <v>0.141098785472109</v>
      </c>
      <c r="CF969" s="17">
        <v>0.27233030143039</v>
      </c>
      <c r="CG969" s="17">
        <v>7.40593577183533E-2</v>
      </c>
      <c r="CH969" s="17"/>
      <c r="CI969" s="17">
        <v>0.144673165504275</v>
      </c>
      <c r="CJ969" s="17">
        <v>0.22413847900067299</v>
      </c>
      <c r="CK969" s="17">
        <v>6.3357559433642005E-2</v>
      </c>
      <c r="CL969" s="17">
        <v>0.16790298844419499</v>
      </c>
    </row>
    <row r="970" spans="2:90" x14ac:dyDescent="0.35">
      <c r="B970" t="s">
        <v>180</v>
      </c>
      <c r="C970" s="17">
        <v>0.14035200672822101</v>
      </c>
      <c r="D970" s="17">
        <v>0.13607592231066301</v>
      </c>
      <c r="E970" s="17">
        <v>0.14601873629415299</v>
      </c>
      <c r="F970" s="17"/>
      <c r="G970" s="17">
        <v>0.127200722906613</v>
      </c>
      <c r="H970" s="17">
        <v>0.161596815037271</v>
      </c>
      <c r="I970" s="17">
        <v>0.14077414934688401</v>
      </c>
      <c r="J970" s="17">
        <v>0.14455114265757299</v>
      </c>
      <c r="K970" s="17">
        <v>0.138827990823465</v>
      </c>
      <c r="L970" s="17">
        <v>0.178730687099309</v>
      </c>
      <c r="M970" s="17">
        <v>0.13443038218331901</v>
      </c>
      <c r="N970" s="17">
        <v>8.2109478804858305E-2</v>
      </c>
      <c r="O970" s="17">
        <v>0.157051237329736</v>
      </c>
      <c r="P970" s="17"/>
      <c r="Q970" s="17">
        <v>0.15419410405404699</v>
      </c>
      <c r="R970" s="17">
        <v>0.165218804229323</v>
      </c>
      <c r="S970" s="17">
        <v>0.13669030091002801</v>
      </c>
      <c r="T970" s="17">
        <v>0.13548928973412799</v>
      </c>
      <c r="U970" s="17"/>
      <c r="V970" s="17">
        <v>0.13947834160234801</v>
      </c>
      <c r="W970" s="17">
        <v>0.16416631039884</v>
      </c>
      <c r="X970" s="17">
        <v>0.117099962784333</v>
      </c>
      <c r="Y970" s="17">
        <v>0.115629926447762</v>
      </c>
      <c r="Z970" s="17">
        <v>0.109121301426284</v>
      </c>
      <c r="AA970" s="17">
        <v>0.17794392789676</v>
      </c>
      <c r="AB970" s="17">
        <v>0.15581328222208499</v>
      </c>
      <c r="AC970" s="17">
        <v>0.176341518873744</v>
      </c>
      <c r="AD970" s="17">
        <v>0.117347029666305</v>
      </c>
      <c r="AE970" s="17"/>
      <c r="AF970" s="17">
        <v>0.12861664102209999</v>
      </c>
      <c r="AG970" s="17">
        <v>0.114141393776423</v>
      </c>
      <c r="AH970" s="17">
        <v>0.116899048477994</v>
      </c>
      <c r="AI970" s="17">
        <v>0.15704252686314199</v>
      </c>
      <c r="AJ970" s="17">
        <v>0.154777954763202</v>
      </c>
      <c r="AK970" s="17">
        <v>0.158381484693844</v>
      </c>
      <c r="AL970" s="17"/>
      <c r="AM970" s="17">
        <v>8.3091892700851697E-2</v>
      </c>
      <c r="AN970" s="17">
        <v>0.119936527027362</v>
      </c>
      <c r="AO970" s="17">
        <v>0.13802841120036</v>
      </c>
      <c r="AP970" s="17">
        <v>0.17532780462543801</v>
      </c>
      <c r="AQ970" s="17">
        <v>0.170078531654384</v>
      </c>
      <c r="AR970" s="17">
        <v>0.16263743101071701</v>
      </c>
      <c r="AS970" s="17">
        <v>0.13051288719897999</v>
      </c>
      <c r="AT970" s="17">
        <v>0.15049122135484699</v>
      </c>
      <c r="AU970" s="17">
        <v>0.123820992767643</v>
      </c>
      <c r="AV970" s="17">
        <v>0.10859095071451499</v>
      </c>
      <c r="AW970" s="17">
        <v>8.7826898178580401E-2</v>
      </c>
      <c r="AX970" s="17">
        <v>0.13402369838529901</v>
      </c>
      <c r="AY970" s="17">
        <v>0.105748678051283</v>
      </c>
      <c r="AZ970" s="17">
        <v>9.5160445599669199E-2</v>
      </c>
      <c r="BA970" s="17">
        <v>9.8743686746724305E-2</v>
      </c>
      <c r="BB970" s="17">
        <v>0.17221412755987101</v>
      </c>
      <c r="BC970" s="17"/>
      <c r="BD970" s="17">
        <v>0.15513892137389601</v>
      </c>
      <c r="BE970" s="17">
        <v>0.139657660235979</v>
      </c>
      <c r="BF970" s="17">
        <v>0.129331573728655</v>
      </c>
      <c r="BG970" s="17"/>
      <c r="BH970" s="17">
        <v>0.14155618520694599</v>
      </c>
      <c r="BI970" s="17">
        <v>0.15643741476679901</v>
      </c>
      <c r="BJ970" s="17">
        <v>0.15411206609952099</v>
      </c>
      <c r="BK970" s="17"/>
      <c r="BL970" s="17">
        <v>0.123362468344499</v>
      </c>
      <c r="BM970" s="17">
        <v>0.14556586025756901</v>
      </c>
      <c r="BN970" s="17">
        <v>0.138873942120876</v>
      </c>
      <c r="BO970" s="17"/>
      <c r="BP970" s="17">
        <v>0.121398390365642</v>
      </c>
      <c r="BQ970" s="17">
        <v>0.13728821603317001</v>
      </c>
      <c r="BR970" s="17"/>
      <c r="BS970" s="17">
        <v>0.19065634620678701</v>
      </c>
      <c r="BT970" s="17">
        <v>0.14609856143813901</v>
      </c>
      <c r="BU970" s="17">
        <v>0.13258403036538899</v>
      </c>
      <c r="BV970" s="17">
        <v>0.13065301436253199</v>
      </c>
      <c r="BW970" s="17"/>
      <c r="BX970" s="17">
        <v>0.14737415102916501</v>
      </c>
      <c r="BY970" s="17">
        <v>0.143549631376548</v>
      </c>
      <c r="BZ970" s="17">
        <v>0.13945983844073301</v>
      </c>
      <c r="CA970" s="17"/>
      <c r="CB970" s="17">
        <v>0.17343226475186899</v>
      </c>
      <c r="CC970" s="17">
        <v>0.15692782976987801</v>
      </c>
      <c r="CD970" s="17">
        <v>0.117613997290963</v>
      </c>
      <c r="CE970" s="17">
        <v>0.13164756825610799</v>
      </c>
      <c r="CF970" s="17">
        <v>0.177914788435799</v>
      </c>
      <c r="CG970" s="17">
        <v>9.2547176546084894E-2</v>
      </c>
      <c r="CH970" s="17"/>
      <c r="CI970" s="17">
        <v>0.17546122868589001</v>
      </c>
      <c r="CJ970" s="17">
        <v>0.14324209458319101</v>
      </c>
      <c r="CK970" s="17">
        <v>7.6440262562459699E-2</v>
      </c>
      <c r="CL970" s="17">
        <v>0.14778203440085899</v>
      </c>
    </row>
    <row r="971" spans="2:90" x14ac:dyDescent="0.35">
      <c r="B971" t="s">
        <v>179</v>
      </c>
      <c r="C971" s="17">
        <v>0.21626466843550901</v>
      </c>
      <c r="D971" s="17">
        <v>0.23389253175039501</v>
      </c>
      <c r="E971" s="17">
        <v>0.198878963149386</v>
      </c>
      <c r="F971" s="17"/>
      <c r="G971" s="17">
        <v>0.21835311119027401</v>
      </c>
      <c r="H971" s="17">
        <v>0.167949115731471</v>
      </c>
      <c r="I971" s="17">
        <v>0.20453025783276499</v>
      </c>
      <c r="J971" s="17">
        <v>0.18584301196837999</v>
      </c>
      <c r="K971" s="17">
        <v>0.21259824867905699</v>
      </c>
      <c r="L971" s="17">
        <v>0.22874212201709801</v>
      </c>
      <c r="M971" s="17">
        <v>0.271626525115156</v>
      </c>
      <c r="N971" s="17">
        <v>0.24299510977258601</v>
      </c>
      <c r="O971" s="17">
        <v>0.207637839840426</v>
      </c>
      <c r="P971" s="17"/>
      <c r="Q971" s="17">
        <v>0.194473749728613</v>
      </c>
      <c r="R971" s="17">
        <v>0.21248645153026999</v>
      </c>
      <c r="S971" s="17">
        <v>0.18531253847076501</v>
      </c>
      <c r="T971" s="17">
        <v>0.224411989228924</v>
      </c>
      <c r="U971" s="17"/>
      <c r="V971" s="17">
        <v>0.23519261444206399</v>
      </c>
      <c r="W971" s="17">
        <v>0.22285166449090199</v>
      </c>
      <c r="X971" s="17">
        <v>0.21237828352054899</v>
      </c>
      <c r="Y971" s="17">
        <v>0.22502788973253901</v>
      </c>
      <c r="Z971" s="17">
        <v>0.233074949907352</v>
      </c>
      <c r="AA971" s="17">
        <v>0.190053104560019</v>
      </c>
      <c r="AB971" s="17">
        <v>0.22582895818160401</v>
      </c>
      <c r="AC971" s="17">
        <v>0.13079310237587799</v>
      </c>
      <c r="AD971" s="17">
        <v>0.21143569077434299</v>
      </c>
      <c r="AE971" s="17"/>
      <c r="AF971" s="17">
        <v>0.177464476662964</v>
      </c>
      <c r="AG971" s="17">
        <v>0.21764880634251901</v>
      </c>
      <c r="AH971" s="17">
        <v>0.237580417619245</v>
      </c>
      <c r="AI971" s="17">
        <v>0.147975859927887</v>
      </c>
      <c r="AJ971" s="17">
        <v>0.215368622051406</v>
      </c>
      <c r="AK971" s="17">
        <v>0.24691814293630299</v>
      </c>
      <c r="AL971" s="17"/>
      <c r="AM971" s="17">
        <v>0.156090265632084</v>
      </c>
      <c r="AN971" s="17">
        <v>0.19837579319593701</v>
      </c>
      <c r="AO971" s="17">
        <v>0.19912406133809701</v>
      </c>
      <c r="AP971" s="17">
        <v>0.235343303923678</v>
      </c>
      <c r="AQ971" s="17">
        <v>0.15870047958900499</v>
      </c>
      <c r="AR971" s="17">
        <v>0.30251517468943001</v>
      </c>
      <c r="AS971" s="17">
        <v>0.17203699048700899</v>
      </c>
      <c r="AT971" s="17">
        <v>0.232425177167396</v>
      </c>
      <c r="AU971" s="17">
        <v>0.23237820390951699</v>
      </c>
      <c r="AV971" s="17">
        <v>0.313315813602209</v>
      </c>
      <c r="AW971" s="17">
        <v>0.25230041994268798</v>
      </c>
      <c r="AX971" s="17">
        <v>0.23169028575049999</v>
      </c>
      <c r="AY971" s="17">
        <v>0.18306968276931701</v>
      </c>
      <c r="AZ971" s="17">
        <v>0.195578610621258</v>
      </c>
      <c r="BA971" s="17">
        <v>0.22376824712372301</v>
      </c>
      <c r="BB971" s="17">
        <v>0.28745700244869199</v>
      </c>
      <c r="BC971" s="17"/>
      <c r="BD971" s="17">
        <v>0.22619939010912499</v>
      </c>
      <c r="BE971" s="17">
        <v>0.206241752369763</v>
      </c>
      <c r="BF971" s="17">
        <v>0.22459229433154401</v>
      </c>
      <c r="BG971" s="17"/>
      <c r="BH971" s="17">
        <v>0.21040269470832601</v>
      </c>
      <c r="BI971" s="17">
        <v>0.22155770554649701</v>
      </c>
      <c r="BJ971" s="17">
        <v>0.27396598553170298</v>
      </c>
      <c r="BK971" s="17"/>
      <c r="BL971" s="17">
        <v>0.17000388676348099</v>
      </c>
      <c r="BM971" s="17">
        <v>0.28502839666438601</v>
      </c>
      <c r="BN971" s="17">
        <v>0.22687483476068901</v>
      </c>
      <c r="BO971" s="17"/>
      <c r="BP971" s="17">
        <v>0.24021437939725501</v>
      </c>
      <c r="BQ971" s="17">
        <v>0.204943620197411</v>
      </c>
      <c r="BR971" s="17"/>
      <c r="BS971" s="17">
        <v>0.20822659960659801</v>
      </c>
      <c r="BT971" s="17">
        <v>0.234831601983824</v>
      </c>
      <c r="BU971" s="17">
        <v>0.23181429337072701</v>
      </c>
      <c r="BV971" s="17">
        <v>0.208390873125811</v>
      </c>
      <c r="BW971" s="17"/>
      <c r="BX971" s="17">
        <v>0.21857256586780299</v>
      </c>
      <c r="BY971" s="17">
        <v>0.177425622224652</v>
      </c>
      <c r="BZ971" s="17">
        <v>0.21842270060595401</v>
      </c>
      <c r="CA971" s="17"/>
      <c r="CB971" s="17">
        <v>0.21869490631837299</v>
      </c>
      <c r="CC971" s="17">
        <v>0.188598033575895</v>
      </c>
      <c r="CD971" s="17">
        <v>0.205161482652918</v>
      </c>
      <c r="CE971" s="17">
        <v>0.24319452254628701</v>
      </c>
      <c r="CF971" s="17">
        <v>0.217584324155181</v>
      </c>
      <c r="CG971" s="17">
        <v>0.23118513729659701</v>
      </c>
      <c r="CH971" s="17"/>
      <c r="CI971" s="17">
        <v>0.21573581097216399</v>
      </c>
      <c r="CJ971" s="17">
        <v>0.21133854464867599</v>
      </c>
      <c r="CK971" s="17">
        <v>0.205608830460801</v>
      </c>
      <c r="CL971" s="17">
        <v>0.22212491387063901</v>
      </c>
    </row>
    <row r="972" spans="2:90" x14ac:dyDescent="0.35">
      <c r="B972" t="s">
        <v>459</v>
      </c>
      <c r="C972" s="17">
        <v>0.28814296859982402</v>
      </c>
      <c r="D972" s="17">
        <v>0.28035373551391901</v>
      </c>
      <c r="E972" s="17">
        <v>0.29416369636684198</v>
      </c>
      <c r="F972" s="17"/>
      <c r="G972" s="17">
        <v>0.291809815104148</v>
      </c>
      <c r="H972" s="17">
        <v>0.24356602702223801</v>
      </c>
      <c r="I972" s="17">
        <v>0.268182920428782</v>
      </c>
      <c r="J972" s="17">
        <v>0.317146382230517</v>
      </c>
      <c r="K972" s="17">
        <v>0.29875638216296801</v>
      </c>
      <c r="L972" s="17">
        <v>0.310845471484263</v>
      </c>
      <c r="M972" s="17">
        <v>0.29718511773524797</v>
      </c>
      <c r="N972" s="17">
        <v>0.28574430066380202</v>
      </c>
      <c r="O972" s="17">
        <v>0.27914880708078899</v>
      </c>
      <c r="P972" s="17"/>
      <c r="Q972" s="17">
        <v>0.252811048525933</v>
      </c>
      <c r="R972" s="17">
        <v>0.28049763957817903</v>
      </c>
      <c r="S972" s="17">
        <v>0.338833171093121</v>
      </c>
      <c r="T972" s="17">
        <v>0.28417916192609899</v>
      </c>
      <c r="U972" s="17"/>
      <c r="V972" s="17">
        <v>0.26150706925948902</v>
      </c>
      <c r="W972" s="17">
        <v>0.29645708970759299</v>
      </c>
      <c r="X972" s="17">
        <v>0.315295628549428</v>
      </c>
      <c r="Y972" s="17">
        <v>0.32431152759911402</v>
      </c>
      <c r="Z972" s="17">
        <v>0.25195136270311602</v>
      </c>
      <c r="AA972" s="17">
        <v>0.30276764064349898</v>
      </c>
      <c r="AB972" s="17">
        <v>0.29304111205778699</v>
      </c>
      <c r="AC972" s="17">
        <v>0.25879765756077799</v>
      </c>
      <c r="AD972" s="17">
        <v>0.281399336398161</v>
      </c>
      <c r="AE972" s="17"/>
      <c r="AF972" s="17">
        <v>0.28596084582255199</v>
      </c>
      <c r="AG972" s="17">
        <v>0.28652740937207999</v>
      </c>
      <c r="AH972" s="17">
        <v>0.32399754989846902</v>
      </c>
      <c r="AI972" s="17">
        <v>0.395934985195186</v>
      </c>
      <c r="AJ972" s="17">
        <v>0.27440104603555299</v>
      </c>
      <c r="AK972" s="17">
        <v>0.27294220526979301</v>
      </c>
      <c r="AL972" s="17"/>
      <c r="AM972" s="17">
        <v>0.35031529093734098</v>
      </c>
      <c r="AN972" s="17">
        <v>0.36726315328240999</v>
      </c>
      <c r="AO972" s="17">
        <v>0.24482122391602501</v>
      </c>
      <c r="AP972" s="17">
        <v>0.28443729483602898</v>
      </c>
      <c r="AQ972" s="17">
        <v>0.31052116741944602</v>
      </c>
      <c r="AR972" s="17">
        <v>0.24495463958736</v>
      </c>
      <c r="AS972" s="17">
        <v>0.29133277960137799</v>
      </c>
      <c r="AT972" s="17">
        <v>0.31160021613265698</v>
      </c>
      <c r="AU972" s="17">
        <v>0.215257589125359</v>
      </c>
      <c r="AV972" s="17">
        <v>0.21273091904431801</v>
      </c>
      <c r="AW972" s="17">
        <v>0.35907008609575303</v>
      </c>
      <c r="AX972" s="17">
        <v>0.28664493142386699</v>
      </c>
      <c r="AY972" s="17">
        <v>0.24843109085972101</v>
      </c>
      <c r="AZ972" s="17">
        <v>0.30717454826248602</v>
      </c>
      <c r="BA972" s="17">
        <v>0.21216206831912399</v>
      </c>
      <c r="BB972" s="17">
        <v>0.23301190741059799</v>
      </c>
      <c r="BC972" s="17"/>
      <c r="BD972" s="17">
        <v>0.28669276304668101</v>
      </c>
      <c r="BE972" s="17">
        <v>0.294230120961195</v>
      </c>
      <c r="BF972" s="17">
        <v>0.28070504472695701</v>
      </c>
      <c r="BG972" s="17"/>
      <c r="BH972" s="17">
        <v>0.28833520926925899</v>
      </c>
      <c r="BI972" s="17">
        <v>0.273857899196433</v>
      </c>
      <c r="BJ972" s="17">
        <v>0.26515672932093198</v>
      </c>
      <c r="BK972" s="17"/>
      <c r="BL972" s="17">
        <v>0.32609086703796902</v>
      </c>
      <c r="BM972" s="17">
        <v>0.222284206399956</v>
      </c>
      <c r="BN972" s="17">
        <v>0.27403640796006001</v>
      </c>
      <c r="BO972" s="17"/>
      <c r="BP972" s="17">
        <v>0.28807811968913699</v>
      </c>
      <c r="BQ972" s="17">
        <v>0.29197746391402701</v>
      </c>
      <c r="BR972" s="17"/>
      <c r="BS972" s="17">
        <v>0.22076605317551301</v>
      </c>
      <c r="BT972" s="17">
        <v>0.25057609242324003</v>
      </c>
      <c r="BU972" s="17">
        <v>0.30686008285534899</v>
      </c>
      <c r="BV972" s="17">
        <v>0.31296290918474901</v>
      </c>
      <c r="BW972" s="17"/>
      <c r="BX972" s="17">
        <v>0.33185172945747998</v>
      </c>
      <c r="BY972" s="17">
        <v>0.24873335372470501</v>
      </c>
      <c r="BZ972" s="17">
        <v>0.28623454151887301</v>
      </c>
      <c r="CA972" s="17"/>
      <c r="CB972" s="17">
        <v>0.25332324437687098</v>
      </c>
      <c r="CC972" s="17">
        <v>0.28011755980782499</v>
      </c>
      <c r="CD972" s="17">
        <v>0.352182452407445</v>
      </c>
      <c r="CE972" s="17">
        <v>0.27604629663722502</v>
      </c>
      <c r="CF972" s="17">
        <v>0.21121690106032101</v>
      </c>
      <c r="CG972" s="17">
        <v>0.32313712137149903</v>
      </c>
      <c r="CH972" s="17"/>
      <c r="CI972" s="17">
        <v>0.257087770987944</v>
      </c>
      <c r="CJ972" s="17">
        <v>0.233540959245983</v>
      </c>
      <c r="CK972" s="17">
        <v>0.43423703398471802</v>
      </c>
      <c r="CL972" s="17">
        <v>0.28842788875030101</v>
      </c>
    </row>
    <row r="973" spans="2:90" x14ac:dyDescent="0.35">
      <c r="B973" t="s">
        <v>177</v>
      </c>
      <c r="C973" s="17">
        <v>9.7865729560570699E-2</v>
      </c>
      <c r="D973" s="17">
        <v>9.7197580680415105E-2</v>
      </c>
      <c r="E973" s="17">
        <v>9.8776328837251806E-2</v>
      </c>
      <c r="F973" s="17"/>
      <c r="G973" s="17">
        <v>8.9169591529973793E-2</v>
      </c>
      <c r="H973" s="17">
        <v>9.7732666614123304E-2</v>
      </c>
      <c r="I973" s="17">
        <v>0.10432339773737</v>
      </c>
      <c r="J973" s="17">
        <v>8.8053822622853703E-2</v>
      </c>
      <c r="K973" s="17">
        <v>0.10583313310480399</v>
      </c>
      <c r="L973" s="17">
        <v>6.1322014225042201E-2</v>
      </c>
      <c r="M973" s="17">
        <v>9.3051286739405506E-2</v>
      </c>
      <c r="N973" s="17">
        <v>0.12229370752397201</v>
      </c>
      <c r="O973" s="17">
        <v>0.116682899214409</v>
      </c>
      <c r="P973" s="17"/>
      <c r="Q973" s="17">
        <v>0.13056924969453301</v>
      </c>
      <c r="R973" s="17">
        <v>0.111861431734147</v>
      </c>
      <c r="S973" s="17">
        <v>0.10230514018654301</v>
      </c>
      <c r="T973" s="17">
        <v>9.5125965308104701E-2</v>
      </c>
      <c r="U973" s="17"/>
      <c r="V973" s="17">
        <v>0.119375480323172</v>
      </c>
      <c r="W973" s="17">
        <v>9.7215885209434402E-2</v>
      </c>
      <c r="X973" s="17">
        <v>7.2201164617437794E-2</v>
      </c>
      <c r="Y973" s="17">
        <v>7.9593128507125396E-2</v>
      </c>
      <c r="Z973" s="17">
        <v>0.124299592312971</v>
      </c>
      <c r="AA973" s="17">
        <v>8.6705456845918003E-2</v>
      </c>
      <c r="AB973" s="17">
        <v>7.5264547200249096E-2</v>
      </c>
      <c r="AC973" s="17">
        <v>0.12787784856284501</v>
      </c>
      <c r="AD973" s="17">
        <v>0.103900018478608</v>
      </c>
      <c r="AE973" s="17"/>
      <c r="AF973" s="17">
        <v>0.11378468277022399</v>
      </c>
      <c r="AG973" s="17">
        <v>9.8263921354189501E-2</v>
      </c>
      <c r="AH973" s="17">
        <v>6.70907398916534E-2</v>
      </c>
      <c r="AI973" s="17">
        <v>7.6985097105422298E-2</v>
      </c>
      <c r="AJ973" s="17">
        <v>0.112307291053069</v>
      </c>
      <c r="AK973" s="17">
        <v>8.9186684591986601E-2</v>
      </c>
      <c r="AL973" s="17"/>
      <c r="AM973" s="17">
        <v>7.8075251274635202E-2</v>
      </c>
      <c r="AN973" s="17">
        <v>9.0593935001831896E-2</v>
      </c>
      <c r="AO973" s="17">
        <v>0.112431561744874</v>
      </c>
      <c r="AP973" s="17">
        <v>9.3531171584636197E-2</v>
      </c>
      <c r="AQ973" s="17">
        <v>9.1995047205275002E-2</v>
      </c>
      <c r="AR973" s="17">
        <v>7.8603764036524998E-2</v>
      </c>
      <c r="AS973" s="17">
        <v>0.104912398621671</v>
      </c>
      <c r="AT973" s="17">
        <v>0.107476913006082</v>
      </c>
      <c r="AU973" s="17">
        <v>0.10621174553681199</v>
      </c>
      <c r="AV973" s="17">
        <v>0.131108661476772</v>
      </c>
      <c r="AW973" s="17">
        <v>9.9185669038911295E-2</v>
      </c>
      <c r="AX973" s="17">
        <v>0.112526936141339</v>
      </c>
      <c r="AY973" s="17">
        <v>0.11215555360250901</v>
      </c>
      <c r="AZ973" s="17">
        <v>9.1538567773997007E-2</v>
      </c>
      <c r="BA973" s="17">
        <v>0.13973076970659001</v>
      </c>
      <c r="BB973" s="17">
        <v>7.9898948980552095E-2</v>
      </c>
      <c r="BC973" s="17"/>
      <c r="BD973" s="17">
        <v>0.10029101509417</v>
      </c>
      <c r="BE973" s="17">
        <v>8.8494681719025206E-2</v>
      </c>
      <c r="BF973" s="17">
        <v>0.10492531068472501</v>
      </c>
      <c r="BG973" s="17"/>
      <c r="BH973" s="17">
        <v>9.2906897985224293E-2</v>
      </c>
      <c r="BI973" s="17">
        <v>0.103033054102372</v>
      </c>
      <c r="BJ973" s="17">
        <v>0.11174973544327101</v>
      </c>
      <c r="BK973" s="17"/>
      <c r="BL973" s="17">
        <v>0.20085163640864601</v>
      </c>
      <c r="BM973" s="17">
        <v>0.103130406613731</v>
      </c>
      <c r="BN973" s="17">
        <v>0.10791221156019</v>
      </c>
      <c r="BO973" s="17"/>
      <c r="BP973" s="17">
        <v>0.113293847830424</v>
      </c>
      <c r="BQ973" s="17">
        <v>9.4308484259342601E-2</v>
      </c>
      <c r="BR973" s="17"/>
      <c r="BS973" s="17">
        <v>7.2725902798598294E-2</v>
      </c>
      <c r="BT973" s="17">
        <v>0.11915942156958199</v>
      </c>
      <c r="BU973" s="17">
        <v>0.111064377611856</v>
      </c>
      <c r="BV973" s="17">
        <v>8.5787375335585697E-2</v>
      </c>
      <c r="BW973" s="17"/>
      <c r="BX973" s="17">
        <v>9.1059220054210202E-2</v>
      </c>
      <c r="BY973" s="17">
        <v>8.6305390204117302E-2</v>
      </c>
      <c r="BZ973" s="17">
        <v>9.9250426785756796E-2</v>
      </c>
      <c r="CA973" s="17"/>
      <c r="CB973" s="17">
        <v>9.4023037456365102E-2</v>
      </c>
      <c r="CC973" s="17">
        <v>7.3172450361733296E-2</v>
      </c>
      <c r="CD973" s="17">
        <v>0.111645295300418</v>
      </c>
      <c r="CE973" s="17">
        <v>9.7739239489857702E-2</v>
      </c>
      <c r="CF973" s="17">
        <v>5.1191607354067602E-2</v>
      </c>
      <c r="CG973" s="17">
        <v>0.15028634507296501</v>
      </c>
      <c r="CH973" s="17"/>
      <c r="CI973" s="17">
        <v>8.5842567988153998E-2</v>
      </c>
      <c r="CJ973" s="17">
        <v>9.2782768554034695E-2</v>
      </c>
      <c r="CK973" s="17">
        <v>0.107186956580455</v>
      </c>
      <c r="CL973" s="17">
        <v>0.101079952217084</v>
      </c>
    </row>
    <row r="974" spans="2:90" x14ac:dyDescent="0.35">
      <c r="B974" t="s">
        <v>176</v>
      </c>
      <c r="C974" s="17">
        <v>4.3678422457388899E-2</v>
      </c>
      <c r="D974" s="17">
        <v>4.13358504300416E-2</v>
      </c>
      <c r="E974" s="17">
        <v>4.4705181071597301E-2</v>
      </c>
      <c r="F974" s="17"/>
      <c r="G974" s="17">
        <v>2.6220753850327402E-2</v>
      </c>
      <c r="H974" s="17">
        <v>6.0680307093579702E-2</v>
      </c>
      <c r="I974" s="17">
        <v>4.2646826755927701E-2</v>
      </c>
      <c r="J974" s="17">
        <v>5.7516010506356699E-2</v>
      </c>
      <c r="K974" s="17">
        <v>5.4957914982024798E-2</v>
      </c>
      <c r="L974" s="17">
        <v>4.5434583699836599E-2</v>
      </c>
      <c r="M974" s="17">
        <v>1.08665443218267E-2</v>
      </c>
      <c r="N974" s="17">
        <v>3.9052114727142102E-2</v>
      </c>
      <c r="O974" s="17">
        <v>5.6735655674743701E-2</v>
      </c>
      <c r="P974" s="17"/>
      <c r="Q974" s="17">
        <v>4.6699801469631E-2</v>
      </c>
      <c r="R974" s="17">
        <v>4.2388142379354302E-2</v>
      </c>
      <c r="S974" s="17">
        <v>4.9019493394089703E-2</v>
      </c>
      <c r="T974" s="17">
        <v>4.2728081340205101E-2</v>
      </c>
      <c r="U974" s="17"/>
      <c r="V974" s="17">
        <v>5.1095370925297298E-2</v>
      </c>
      <c r="W974" s="17">
        <v>3.8895087435129601E-2</v>
      </c>
      <c r="X974" s="17">
        <v>3.8227736629003799E-2</v>
      </c>
      <c r="Y974" s="17">
        <v>6.2023292118479303E-2</v>
      </c>
      <c r="Z974" s="17">
        <v>5.8345219078563902E-2</v>
      </c>
      <c r="AA974" s="17">
        <v>3.0143654984324499E-2</v>
      </c>
      <c r="AB974" s="17">
        <v>2.08377018127948E-2</v>
      </c>
      <c r="AC974" s="17">
        <v>3.41767669720116E-2</v>
      </c>
      <c r="AD974" s="17">
        <v>5.1266417887551798E-2</v>
      </c>
      <c r="AE974" s="17"/>
      <c r="AF974" s="17">
        <v>4.7744062230502801E-2</v>
      </c>
      <c r="AG974" s="17">
        <v>5.36909466852106E-2</v>
      </c>
      <c r="AH974" s="17">
        <v>3.9663885730074601E-2</v>
      </c>
      <c r="AI974" s="17">
        <v>2.4453646122805602E-2</v>
      </c>
      <c r="AJ974" s="17">
        <v>4.6488442838200097E-2</v>
      </c>
      <c r="AK974" s="17">
        <v>3.7422538452121998E-2</v>
      </c>
      <c r="AL974" s="17"/>
      <c r="AM974" s="17">
        <v>2.9616898053845299E-2</v>
      </c>
      <c r="AN974" s="17">
        <v>3.1531642253234002E-2</v>
      </c>
      <c r="AO974" s="17">
        <v>4.6706970531438297E-2</v>
      </c>
      <c r="AP974" s="17">
        <v>4.1322812806270301E-2</v>
      </c>
      <c r="AQ974" s="17">
        <v>3.8541503534043002E-2</v>
      </c>
      <c r="AR974" s="17">
        <v>5.3592749854327798E-2</v>
      </c>
      <c r="AS974" s="17">
        <v>4.7758888503154497E-2</v>
      </c>
      <c r="AT974" s="17">
        <v>3.15684233231662E-2</v>
      </c>
      <c r="AU974" s="17">
        <v>6.9423768870215494E-2</v>
      </c>
      <c r="AV974" s="17">
        <v>2.3060990672431499E-2</v>
      </c>
      <c r="AW974" s="17">
        <v>1.0657674198314201E-2</v>
      </c>
      <c r="AX974" s="17">
        <v>6.1326647902121903E-2</v>
      </c>
      <c r="AY974" s="17">
        <v>6.7706977589219994E-2</v>
      </c>
      <c r="AZ974" s="17">
        <v>5.6227136248766602E-2</v>
      </c>
      <c r="BA974" s="17">
        <v>0.122135493339736</v>
      </c>
      <c r="BB974" s="17">
        <v>3.63083178284608E-2</v>
      </c>
      <c r="BC974" s="17"/>
      <c r="BD974" s="17">
        <v>4.5635664890258401E-2</v>
      </c>
      <c r="BE974" s="17">
        <v>3.8303387797977997E-2</v>
      </c>
      <c r="BF974" s="17">
        <v>4.5755125889107899E-2</v>
      </c>
      <c r="BG974" s="17"/>
      <c r="BH974" s="17">
        <v>4.6676313217491501E-2</v>
      </c>
      <c r="BI974" s="17">
        <v>4.2523124969097902E-2</v>
      </c>
      <c r="BJ974" s="17">
        <v>3.84489546197204E-2</v>
      </c>
      <c r="BK974" s="17"/>
      <c r="BL974" s="17">
        <v>2.8386050437497201E-2</v>
      </c>
      <c r="BM974" s="17">
        <v>4.6686002843854102E-2</v>
      </c>
      <c r="BN974" s="17">
        <v>4.8057447632609003E-2</v>
      </c>
      <c r="BO974" s="17"/>
      <c r="BP974" s="17">
        <v>3.2932388538572499E-2</v>
      </c>
      <c r="BQ974" s="17">
        <v>4.4456287931409398E-2</v>
      </c>
      <c r="BR974" s="17"/>
      <c r="BS974" s="17">
        <v>4.0459875278064897E-2</v>
      </c>
      <c r="BT974" s="17">
        <v>4.5739171983330898E-2</v>
      </c>
      <c r="BU974" s="17">
        <v>5.6273253823498001E-2</v>
      </c>
      <c r="BV974" s="17">
        <v>3.6405775362881899E-2</v>
      </c>
      <c r="BW974" s="17"/>
      <c r="BX974" s="17">
        <v>3.1476934933674497E-2</v>
      </c>
      <c r="BY974" s="17">
        <v>4.2157589630832201E-2</v>
      </c>
      <c r="BZ974" s="17">
        <v>4.4980661034213699E-2</v>
      </c>
      <c r="CA974" s="17"/>
      <c r="CB974" s="17">
        <v>3.4626463576584797E-2</v>
      </c>
      <c r="CC974" s="17">
        <v>1.5902139691739699E-2</v>
      </c>
      <c r="CD974" s="17">
        <v>5.0430979495082601E-2</v>
      </c>
      <c r="CE974" s="17">
        <v>5.49320493862007E-2</v>
      </c>
      <c r="CF974" s="17">
        <v>3.8357669969764897E-2</v>
      </c>
      <c r="CG974" s="17">
        <v>6.9319843085885097E-2</v>
      </c>
      <c r="CH974" s="17"/>
      <c r="CI974" s="17">
        <v>5.8792347538491899E-2</v>
      </c>
      <c r="CJ974" s="17">
        <v>4.6971029990095503E-2</v>
      </c>
      <c r="CK974" s="17">
        <v>4.2641055879453799E-2</v>
      </c>
      <c r="CL974" s="17">
        <v>3.8621803404557301E-2</v>
      </c>
    </row>
    <row r="975" spans="2:90" x14ac:dyDescent="0.35">
      <c r="B975" t="s">
        <v>460</v>
      </c>
      <c r="C975" s="17">
        <v>2.5937427981061099E-2</v>
      </c>
      <c r="D975" s="17">
        <v>2.8907193766952999E-2</v>
      </c>
      <c r="E975" s="17">
        <v>2.2902975227071701E-2</v>
      </c>
      <c r="F975" s="17"/>
      <c r="G975" s="17">
        <v>1.3912885932095E-2</v>
      </c>
      <c r="H975" s="17">
        <v>1.8676519899368301E-2</v>
      </c>
      <c r="I975" s="17">
        <v>3.2708025673692902E-2</v>
      </c>
      <c r="J975" s="17">
        <v>2.5482498735682198E-2</v>
      </c>
      <c r="K975" s="17">
        <v>2.2380992683447402E-2</v>
      </c>
      <c r="L975" s="17">
        <v>2.8804690245044201E-2</v>
      </c>
      <c r="M975" s="17">
        <v>9.5478516113113292E-3</v>
      </c>
      <c r="N975" s="17">
        <v>4.9827174497837197E-2</v>
      </c>
      <c r="O975" s="17">
        <v>3.0471960784583099E-2</v>
      </c>
      <c r="P975" s="17"/>
      <c r="Q975" s="17">
        <v>3.17773159476432E-2</v>
      </c>
      <c r="R975" s="17">
        <v>2.04065531625146E-2</v>
      </c>
      <c r="S975" s="17">
        <v>1.78868527303708E-2</v>
      </c>
      <c r="T975" s="17">
        <v>2.6381604783161799E-2</v>
      </c>
      <c r="U975" s="17"/>
      <c r="V975" s="17">
        <v>3.3433850847599603E-2</v>
      </c>
      <c r="W975" s="17">
        <v>1.0908929000758801E-2</v>
      </c>
      <c r="X975" s="17">
        <v>6.2161751131929004E-3</v>
      </c>
      <c r="Y975" s="17">
        <v>3.5559879081238803E-2</v>
      </c>
      <c r="Z975" s="17">
        <v>3.8465344748574999E-2</v>
      </c>
      <c r="AA975" s="17">
        <v>1.6439365423303199E-2</v>
      </c>
      <c r="AB975" s="17">
        <v>3.9422253772652398E-2</v>
      </c>
      <c r="AC975" s="17">
        <v>4.1753013148290601E-2</v>
      </c>
      <c r="AD975" s="17">
        <v>2.5390136346743E-2</v>
      </c>
      <c r="AE975" s="17"/>
      <c r="AF975" s="17">
        <v>2.5945689219014099E-2</v>
      </c>
      <c r="AG975" s="17">
        <v>2.9857913929865702E-2</v>
      </c>
      <c r="AH975" s="17">
        <v>1.6324033796338601E-2</v>
      </c>
      <c r="AI975" s="17">
        <v>3.5807079467735897E-2</v>
      </c>
      <c r="AJ975" s="17">
        <v>2.6990543175257599E-2</v>
      </c>
      <c r="AK975" s="17">
        <v>2.4373702629565099E-2</v>
      </c>
      <c r="AL975" s="17"/>
      <c r="AM975" s="17">
        <v>3.6130560550526103E-2</v>
      </c>
      <c r="AN975" s="17">
        <v>3.3223332377619999E-2</v>
      </c>
      <c r="AO975" s="17">
        <v>2.0336225929410898E-2</v>
      </c>
      <c r="AP975" s="17">
        <v>2.5677775904177701E-2</v>
      </c>
      <c r="AQ975" s="17">
        <v>3.6936144875374902E-2</v>
      </c>
      <c r="AR975" s="17">
        <v>2.5411791060452799E-2</v>
      </c>
      <c r="AS975" s="17">
        <v>4.5310354128071002E-2</v>
      </c>
      <c r="AT975" s="17">
        <v>8.0580384185916197E-3</v>
      </c>
      <c r="AU975" s="17">
        <v>2.3535085650741201E-2</v>
      </c>
      <c r="AV975" s="17">
        <v>1.5469148404685501E-2</v>
      </c>
      <c r="AW975" s="17">
        <v>2.13092265326532E-2</v>
      </c>
      <c r="AX975" s="17">
        <v>1.0560372594322E-2</v>
      </c>
      <c r="AY975" s="17">
        <v>6.1362985800208901E-2</v>
      </c>
      <c r="AZ975" s="17">
        <v>2.4264208665837499E-2</v>
      </c>
      <c r="BA975" s="17">
        <v>1.5867634686955501E-2</v>
      </c>
      <c r="BB975" s="17">
        <v>1.64281234772863E-2</v>
      </c>
      <c r="BC975" s="17"/>
      <c r="BD975" s="17">
        <v>2.2313796188258399E-2</v>
      </c>
      <c r="BE975" s="17">
        <v>1.5582816133879801E-2</v>
      </c>
      <c r="BF975" s="17">
        <v>3.5779231733996199E-2</v>
      </c>
      <c r="BG975" s="17"/>
      <c r="BH975" s="17">
        <v>2.6895037358340899E-2</v>
      </c>
      <c r="BI975" s="17">
        <v>1.91140639280711E-2</v>
      </c>
      <c r="BJ975" s="17">
        <v>2.1951077531729001E-2</v>
      </c>
      <c r="BK975" s="17"/>
      <c r="BL975" s="17">
        <v>2.5570428642859602E-2</v>
      </c>
      <c r="BM975" s="17">
        <v>2.92672192458584E-2</v>
      </c>
      <c r="BN975" s="17">
        <v>2.61296920922553E-2</v>
      </c>
      <c r="BO975" s="17"/>
      <c r="BP975" s="17">
        <v>2.6271945282084399E-2</v>
      </c>
      <c r="BQ975" s="17">
        <v>2.6160289590146501E-2</v>
      </c>
      <c r="BR975" s="17"/>
      <c r="BS975" s="17">
        <v>1.10621518534998E-2</v>
      </c>
      <c r="BT975" s="17">
        <v>2.1767681809705099E-2</v>
      </c>
      <c r="BU975" s="17">
        <v>1.25172192469441E-2</v>
      </c>
      <c r="BV975" s="17">
        <v>3.7847622164240903E-2</v>
      </c>
      <c r="BW975" s="17"/>
      <c r="BX975" s="17">
        <v>1.7429575067424E-2</v>
      </c>
      <c r="BY975" s="17">
        <v>1.4805740641286501E-2</v>
      </c>
      <c r="BZ975" s="17">
        <v>2.7464333916298E-2</v>
      </c>
      <c r="CA975" s="17"/>
      <c r="CB975" s="17">
        <v>6.8399641598845297E-3</v>
      </c>
      <c r="CC975" s="17">
        <v>1.51310616569128E-2</v>
      </c>
      <c r="CD975" s="17">
        <v>4.6191124926412003E-2</v>
      </c>
      <c r="CE975" s="17">
        <v>4.0198019254833399E-2</v>
      </c>
      <c r="CF975" s="17">
        <v>1.57412318653091E-2</v>
      </c>
      <c r="CG975" s="17">
        <v>2.47051554011588E-2</v>
      </c>
      <c r="CH975" s="17"/>
      <c r="CI975" s="17">
        <v>3.4784723785667701E-2</v>
      </c>
      <c r="CJ975" s="17">
        <v>2.9056392057489999E-2</v>
      </c>
      <c r="CK975" s="17">
        <v>1.53162046950034E-2</v>
      </c>
      <c r="CL975" s="17">
        <v>2.4940061669692301E-2</v>
      </c>
    </row>
    <row r="976" spans="2:90" x14ac:dyDescent="0.35">
      <c r="B976" t="s">
        <v>150</v>
      </c>
      <c r="C976" s="17">
        <v>1.9794054224664299E-2</v>
      </c>
      <c r="D976" s="17">
        <v>2.5042961751903701E-2</v>
      </c>
      <c r="E976" s="17">
        <v>1.41360207183889E-2</v>
      </c>
      <c r="F976" s="17"/>
      <c r="G976" s="17">
        <v>2.67085924228103E-2</v>
      </c>
      <c r="H976" s="17">
        <v>2.9790519083715401E-2</v>
      </c>
      <c r="I976" s="17">
        <v>1.2544499223067201E-2</v>
      </c>
      <c r="J976" s="17">
        <v>3.1268487764385497E-2</v>
      </c>
      <c r="K976" s="17">
        <v>1.07983942057305E-2</v>
      </c>
      <c r="L976" s="17">
        <v>3.3864615441107797E-2</v>
      </c>
      <c r="M976" s="17">
        <v>4.8980052795499201E-3</v>
      </c>
      <c r="N976" s="17">
        <v>1.9566873017556101E-2</v>
      </c>
      <c r="O976" s="17">
        <v>1.0066548487322099E-2</v>
      </c>
      <c r="P976" s="17"/>
      <c r="Q976" s="17">
        <v>2.52198313016916E-2</v>
      </c>
      <c r="R976" s="17">
        <v>1.9822528921418101E-2</v>
      </c>
      <c r="S976" s="17">
        <v>8.3221156937589493E-3</v>
      </c>
      <c r="T976" s="17">
        <v>1.95579638552578E-2</v>
      </c>
      <c r="U976" s="17"/>
      <c r="V976" s="17">
        <v>1.09512260783518E-2</v>
      </c>
      <c r="W976" s="17">
        <v>1.34786976708409E-2</v>
      </c>
      <c r="X976" s="17">
        <v>1.8124967158573601E-2</v>
      </c>
      <c r="Y976" s="17">
        <v>1.9054432439391498E-2</v>
      </c>
      <c r="Z976" s="17">
        <v>4.38965264479531E-3</v>
      </c>
      <c r="AA976" s="17">
        <v>4.3996354800320603E-2</v>
      </c>
      <c r="AB976" s="17">
        <v>2.1596456539318999E-2</v>
      </c>
      <c r="AC976" s="17">
        <v>2.7994771971200101E-2</v>
      </c>
      <c r="AD976" s="17">
        <v>2.6460823076843502E-2</v>
      </c>
      <c r="AE976" s="17"/>
      <c r="AF976" s="17">
        <v>1.7400622194893401E-2</v>
      </c>
      <c r="AG976" s="17">
        <v>1.45410277780064E-2</v>
      </c>
      <c r="AH976" s="17">
        <v>1.9200488996029601E-2</v>
      </c>
      <c r="AI976" s="17">
        <v>1.8006936828495201E-2</v>
      </c>
      <c r="AJ976" s="17">
        <v>2.6616026407913301E-2</v>
      </c>
      <c r="AK976" s="17">
        <v>2.0594602525115399E-2</v>
      </c>
      <c r="AL976" s="17"/>
      <c r="AM976" s="17">
        <v>5.0003493229698798E-2</v>
      </c>
      <c r="AN976" s="17">
        <v>3.3860458772927898E-2</v>
      </c>
      <c r="AO976" s="17">
        <v>4.6260562147901502E-2</v>
      </c>
      <c r="AP976" s="17">
        <v>0</v>
      </c>
      <c r="AQ976" s="17">
        <v>1.5868290346035201E-2</v>
      </c>
      <c r="AR976" s="17">
        <v>1.0593795139971199E-2</v>
      </c>
      <c r="AS976" s="17">
        <v>1.69823719576018E-2</v>
      </c>
      <c r="AT976" s="17">
        <v>9.4817742294802995E-3</v>
      </c>
      <c r="AU976" s="17">
        <v>3.6070327542966699E-3</v>
      </c>
      <c r="AV976" s="17">
        <v>1.19423018187563E-2</v>
      </c>
      <c r="AW976" s="17">
        <v>1.90689284612547E-2</v>
      </c>
      <c r="AX976" s="17">
        <v>0</v>
      </c>
      <c r="AY976" s="17">
        <v>1.5915613118046502E-2</v>
      </c>
      <c r="AZ976" s="17">
        <v>0</v>
      </c>
      <c r="BA976" s="17">
        <v>4.3970840012527601E-2</v>
      </c>
      <c r="BB976" s="17">
        <v>9.2993555471635007E-3</v>
      </c>
      <c r="BC976" s="17"/>
      <c r="BD976" s="17">
        <v>1.8855154431820099E-2</v>
      </c>
      <c r="BE976" s="17">
        <v>2.2682359166391799E-2</v>
      </c>
      <c r="BF976" s="17">
        <v>1.4059539472007899E-2</v>
      </c>
      <c r="BG976" s="17"/>
      <c r="BH976" s="17">
        <v>1.7484740858568101E-2</v>
      </c>
      <c r="BI976" s="17">
        <v>1.18370346216284E-2</v>
      </c>
      <c r="BJ976" s="17">
        <v>3.8000230693644101E-3</v>
      </c>
      <c r="BK976" s="17"/>
      <c r="BL976" s="17">
        <v>2.36501087757068E-2</v>
      </c>
      <c r="BM976" s="17">
        <v>1.01842872720046E-2</v>
      </c>
      <c r="BN976" s="17">
        <v>3.0888849700444498E-3</v>
      </c>
      <c r="BO976" s="17"/>
      <c r="BP976" s="17">
        <v>1.8746575686059599E-2</v>
      </c>
      <c r="BQ976" s="17">
        <v>2.0263131785652099E-2</v>
      </c>
      <c r="BR976" s="17"/>
      <c r="BS976" s="17">
        <v>6.3057707624979602E-3</v>
      </c>
      <c r="BT976" s="17">
        <v>8.7829368162574296E-3</v>
      </c>
      <c r="BU976" s="17">
        <v>1.56097358592997E-2</v>
      </c>
      <c r="BV976" s="17">
        <v>2.4706674743330499E-2</v>
      </c>
      <c r="BW976" s="17"/>
      <c r="BX976" s="17">
        <v>9.3613968142076103E-3</v>
      </c>
      <c r="BY976" s="17">
        <v>1.6674078878538098E-2</v>
      </c>
      <c r="BZ976" s="17">
        <v>2.10193253093502E-2</v>
      </c>
      <c r="CA976" s="17"/>
      <c r="CB976" s="17">
        <v>4.7449498253617E-3</v>
      </c>
      <c r="CC976" s="17">
        <v>1.1019686575436101E-2</v>
      </c>
      <c r="CD976" s="17">
        <v>3.48930531587354E-2</v>
      </c>
      <c r="CE976" s="17">
        <v>1.51435189573792E-2</v>
      </c>
      <c r="CF976" s="17">
        <v>1.5663175729167401E-2</v>
      </c>
      <c r="CG976" s="17">
        <v>3.47598635074573E-2</v>
      </c>
      <c r="CH976" s="17"/>
      <c r="CI976" s="17">
        <v>2.76223845374136E-2</v>
      </c>
      <c r="CJ976" s="17">
        <v>1.89297319198574E-2</v>
      </c>
      <c r="CK976" s="17">
        <v>5.5212096403467199E-2</v>
      </c>
      <c r="CL976" s="17">
        <v>9.1203572426721297E-3</v>
      </c>
    </row>
    <row r="977" spans="2:90" x14ac:dyDescent="0.35"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</row>
    <row r="978" spans="2:90" x14ac:dyDescent="0.35">
      <c r="B978" s="6" t="s">
        <v>479</v>
      </c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</row>
    <row r="979" spans="2:90" x14ac:dyDescent="0.35">
      <c r="B979" s="24" t="s">
        <v>130</v>
      </c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</row>
    <row r="980" spans="2:90" x14ac:dyDescent="0.35">
      <c r="B980" t="s">
        <v>476</v>
      </c>
      <c r="C980" s="17">
        <v>0.13460263192960401</v>
      </c>
      <c r="D980" s="17">
        <v>0.13961564520073</v>
      </c>
      <c r="E980" s="17">
        <v>0.12947297149210099</v>
      </c>
      <c r="F980" s="17"/>
      <c r="G980" s="17">
        <v>8.9567640253910605E-2</v>
      </c>
      <c r="H980" s="17">
        <v>0.15294560874527</v>
      </c>
      <c r="I980" s="17">
        <v>0.14419161357327701</v>
      </c>
      <c r="J980" s="17">
        <v>0.12917017232373099</v>
      </c>
      <c r="K980" s="17">
        <v>0.15547077798085601</v>
      </c>
      <c r="L980" s="17">
        <v>0.154910338921107</v>
      </c>
      <c r="M980" s="17">
        <v>0.13424379139749401</v>
      </c>
      <c r="N980" s="17">
        <v>9.5769430985836998E-2</v>
      </c>
      <c r="O980" s="17">
        <v>0.15559771137939399</v>
      </c>
      <c r="P980" s="17"/>
      <c r="Q980" s="17">
        <v>0.147117557206635</v>
      </c>
      <c r="R980" s="17">
        <v>9.4309414617592194E-2</v>
      </c>
      <c r="S980" s="17">
        <v>0.123927513868027</v>
      </c>
      <c r="T980" s="17">
        <v>0.13856622832229601</v>
      </c>
      <c r="U980" s="17"/>
      <c r="V980" s="17">
        <v>0.107017544922761</v>
      </c>
      <c r="W980" s="17">
        <v>0.123324034750317</v>
      </c>
      <c r="X980" s="17">
        <v>8.7542340695016804E-2</v>
      </c>
      <c r="Y980" s="17">
        <v>0.171792465927357</v>
      </c>
      <c r="Z980" s="17">
        <v>0.16915974695549901</v>
      </c>
      <c r="AA980" s="17">
        <v>0.12935223179764699</v>
      </c>
      <c r="AB980" s="17">
        <v>0.12968100357016599</v>
      </c>
      <c r="AC980" s="17">
        <v>0.14951480805673201</v>
      </c>
      <c r="AD980" s="17">
        <v>0.16692993698312</v>
      </c>
      <c r="AE980" s="17"/>
      <c r="AF980" s="17">
        <v>0.14590605137301399</v>
      </c>
      <c r="AG980" s="17">
        <v>0.15248827246525101</v>
      </c>
      <c r="AH980" s="17">
        <v>9.3432049644356502E-2</v>
      </c>
      <c r="AI980" s="17">
        <v>9.9161972650322006E-2</v>
      </c>
      <c r="AJ980" s="17">
        <v>0.101610347717184</v>
      </c>
      <c r="AK980" s="17">
        <v>0.15360420445751199</v>
      </c>
      <c r="AL980" s="17"/>
      <c r="AM980" s="17">
        <v>0.100896522542605</v>
      </c>
      <c r="AN980" s="17">
        <v>0.171276530044526</v>
      </c>
      <c r="AO980" s="17">
        <v>0.18847801562927899</v>
      </c>
      <c r="AP980" s="17">
        <v>0.15786570450290299</v>
      </c>
      <c r="AQ980" s="17">
        <v>0.10634904036518</v>
      </c>
      <c r="AR980" s="17">
        <v>0.15593204623442</v>
      </c>
      <c r="AS980" s="17">
        <v>0.162365571287231</v>
      </c>
      <c r="AT980" s="17">
        <v>8.0115643621958693E-2</v>
      </c>
      <c r="AU980" s="17">
        <v>0.116190428849941</v>
      </c>
      <c r="AV980" s="17">
        <v>0.13249856503204099</v>
      </c>
      <c r="AW980" s="17">
        <v>0.121356666731914</v>
      </c>
      <c r="AX980" s="17">
        <v>0.105249744422019</v>
      </c>
      <c r="AY980" s="17">
        <v>0.19060373399966701</v>
      </c>
      <c r="AZ980" s="17">
        <v>9.5927820473752395E-2</v>
      </c>
      <c r="BA980" s="17">
        <v>0.22644840709778599</v>
      </c>
      <c r="BB980" s="17">
        <v>0.119857174958395</v>
      </c>
      <c r="BC980" s="17"/>
      <c r="BD980" s="17">
        <v>0.15827283285739699</v>
      </c>
      <c r="BE980" s="17">
        <v>0.118923215404097</v>
      </c>
      <c r="BF980" s="17">
        <v>0.127448557417672</v>
      </c>
      <c r="BG980" s="17"/>
      <c r="BH980" s="17">
        <v>0.140634197482194</v>
      </c>
      <c r="BI980" s="17">
        <v>0.14586822268306801</v>
      </c>
      <c r="BJ980" s="17">
        <v>0.12827374693100399</v>
      </c>
      <c r="BK980" s="17"/>
      <c r="BL980" s="17">
        <v>0.17979652439315999</v>
      </c>
      <c r="BM980" s="17">
        <v>0.13933824442936801</v>
      </c>
      <c r="BN980" s="17">
        <v>0.15509338371943901</v>
      </c>
      <c r="BO980" s="17"/>
      <c r="BP980" s="17">
        <v>0.121995584618032</v>
      </c>
      <c r="BQ980" s="17">
        <v>0.13374731115574501</v>
      </c>
      <c r="BR980" s="17"/>
      <c r="BS980" s="17">
        <v>0.39087664686676798</v>
      </c>
      <c r="BT980" s="17">
        <v>0.17962440156953699</v>
      </c>
      <c r="BU980" s="17">
        <v>9.3131195235040001E-2</v>
      </c>
      <c r="BV980" s="17">
        <v>5.2858804889991E-2</v>
      </c>
      <c r="BW980" s="17"/>
      <c r="BX980" s="17">
        <v>0.14554565733413199</v>
      </c>
      <c r="BY980" s="17">
        <v>0.135772677881734</v>
      </c>
      <c r="BZ980" s="17">
        <v>0.133446623258347</v>
      </c>
      <c r="CA980" s="17"/>
      <c r="CB980" s="17">
        <v>0.218527995786021</v>
      </c>
      <c r="CC980" s="17">
        <v>9.9574329146063803E-2</v>
      </c>
      <c r="CD980" s="17">
        <v>7.0013147185408603E-2</v>
      </c>
      <c r="CE980" s="17">
        <v>8.3170342586361995E-2</v>
      </c>
      <c r="CF980" s="17">
        <v>0.26675016925950001</v>
      </c>
      <c r="CG980" s="17">
        <v>0.11589274908255601</v>
      </c>
      <c r="CH980" s="17"/>
      <c r="CI980" s="17">
        <v>0.12465060895075</v>
      </c>
      <c r="CJ980" s="17">
        <v>0.167921227185545</v>
      </c>
      <c r="CK980" s="17">
        <v>9.6630421647224504E-2</v>
      </c>
      <c r="CL980" s="17">
        <v>0.12729162943386399</v>
      </c>
    </row>
    <row r="981" spans="2:90" x14ac:dyDescent="0.35">
      <c r="B981" t="s">
        <v>477</v>
      </c>
      <c r="C981" s="17">
        <v>0.47112467297124</v>
      </c>
      <c r="D981" s="17">
        <v>0.44509701649179501</v>
      </c>
      <c r="E981" s="17">
        <v>0.49754477316394802</v>
      </c>
      <c r="F981" s="17"/>
      <c r="G981" s="17">
        <v>0.422074006791472</v>
      </c>
      <c r="H981" s="17">
        <v>0.40271888931904998</v>
      </c>
      <c r="I981" s="17">
        <v>0.48770351971728498</v>
      </c>
      <c r="J981" s="17">
        <v>0.47984604759154897</v>
      </c>
      <c r="K981" s="17">
        <v>0.44575494576378399</v>
      </c>
      <c r="L981" s="17">
        <v>0.51238285075741297</v>
      </c>
      <c r="M981" s="17">
        <v>0.51516493428272803</v>
      </c>
      <c r="N981" s="17">
        <v>0.45793843197360101</v>
      </c>
      <c r="O981" s="17">
        <v>0.50875551453922496</v>
      </c>
      <c r="P981" s="17"/>
      <c r="Q981" s="17">
        <v>0.52171874621459702</v>
      </c>
      <c r="R981" s="17">
        <v>0.544376542767952</v>
      </c>
      <c r="S981" s="17">
        <v>0.484693516162921</v>
      </c>
      <c r="T981" s="17">
        <v>0.46068148751823501</v>
      </c>
      <c r="U981" s="17"/>
      <c r="V981" s="17">
        <v>0.495791276918363</v>
      </c>
      <c r="W981" s="17">
        <v>0.49352601081977798</v>
      </c>
      <c r="X981" s="17">
        <v>0.47188531396406902</v>
      </c>
      <c r="Y981" s="17">
        <v>0.44471256621051702</v>
      </c>
      <c r="Z981" s="17">
        <v>0.46601374837414999</v>
      </c>
      <c r="AA981" s="17">
        <v>0.46840974976665201</v>
      </c>
      <c r="AB981" s="17">
        <v>0.43859003327212898</v>
      </c>
      <c r="AC981" s="17">
        <v>0.52630954651822703</v>
      </c>
      <c r="AD981" s="17">
        <v>0.44747108277582198</v>
      </c>
      <c r="AE981" s="17"/>
      <c r="AF981" s="17">
        <v>0.43066596591516498</v>
      </c>
      <c r="AG981" s="17">
        <v>0.49025383256621402</v>
      </c>
      <c r="AH981" s="17">
        <v>0.48724093347409397</v>
      </c>
      <c r="AI981" s="17">
        <v>0.40426080361585398</v>
      </c>
      <c r="AJ981" s="17">
        <v>0.471096992745062</v>
      </c>
      <c r="AK981" s="17">
        <v>0.49286615047708399</v>
      </c>
      <c r="AL981" s="17"/>
      <c r="AM981" s="17">
        <v>0.39631222262482002</v>
      </c>
      <c r="AN981" s="17">
        <v>0.35155644868274799</v>
      </c>
      <c r="AO981" s="17">
        <v>0.38695493814889298</v>
      </c>
      <c r="AP981" s="17">
        <v>0.45737385417829801</v>
      </c>
      <c r="AQ981" s="17">
        <v>0.51731890157183202</v>
      </c>
      <c r="AR981" s="17">
        <v>0.47409615842453401</v>
      </c>
      <c r="AS981" s="17">
        <v>0.51507840911444103</v>
      </c>
      <c r="AT981" s="17">
        <v>0.526076614765144</v>
      </c>
      <c r="AU981" s="17">
        <v>0.517389989179175</v>
      </c>
      <c r="AV981" s="17">
        <v>0.59726558766874005</v>
      </c>
      <c r="AW981" s="17">
        <v>0.49460580699833501</v>
      </c>
      <c r="AX981" s="17">
        <v>0.486611397587564</v>
      </c>
      <c r="AY981" s="17">
        <v>0.50483662544044605</v>
      </c>
      <c r="AZ981" s="17">
        <v>0.58534149285469605</v>
      </c>
      <c r="BA981" s="17">
        <v>0.46197255748885901</v>
      </c>
      <c r="BB981" s="17">
        <v>0.50129423943634899</v>
      </c>
      <c r="BC981" s="17"/>
      <c r="BD981" s="17">
        <v>0.51177725519518202</v>
      </c>
      <c r="BE981" s="17">
        <v>0.44572176260852497</v>
      </c>
      <c r="BF981" s="17">
        <v>0.46384324709083602</v>
      </c>
      <c r="BG981" s="17"/>
      <c r="BH981" s="17">
        <v>0.469393152535451</v>
      </c>
      <c r="BI981" s="17">
        <v>0.51920851244162802</v>
      </c>
      <c r="BJ981" s="17">
        <v>0.55598101365541996</v>
      </c>
      <c r="BK981" s="17"/>
      <c r="BL981" s="17">
        <v>0.47530319181853498</v>
      </c>
      <c r="BM981" s="17">
        <v>0.53275610968560705</v>
      </c>
      <c r="BN981" s="17">
        <v>0.55909884980622204</v>
      </c>
      <c r="BO981" s="17"/>
      <c r="BP981" s="17">
        <v>0.50790460311600405</v>
      </c>
      <c r="BQ981" s="17">
        <v>0.44070491746965701</v>
      </c>
      <c r="BR981" s="17"/>
      <c r="BS981" s="17">
        <v>0.479491625243468</v>
      </c>
      <c r="BT981" s="17">
        <v>0.636331410079783</v>
      </c>
      <c r="BU981" s="17">
        <v>0.58195765613920603</v>
      </c>
      <c r="BV981" s="17">
        <v>0.32336681835641701</v>
      </c>
      <c r="BW981" s="17"/>
      <c r="BX981" s="17">
        <v>0.51973807692013696</v>
      </c>
      <c r="BY981" s="17">
        <v>0.48417799196060601</v>
      </c>
      <c r="BZ981" s="17">
        <v>0.46550648589937799</v>
      </c>
      <c r="CA981" s="17"/>
      <c r="CB981" s="17">
        <v>0.59556816346019603</v>
      </c>
      <c r="CC981" s="17">
        <v>0.51254608360033305</v>
      </c>
      <c r="CD981" s="17">
        <v>0.327571819347999</v>
      </c>
      <c r="CE981" s="17">
        <v>0.42765628488820201</v>
      </c>
      <c r="CF981" s="17">
        <v>0.535232587650879</v>
      </c>
      <c r="CG981" s="17">
        <v>0.477340445532281</v>
      </c>
      <c r="CH981" s="17"/>
      <c r="CI981" s="17">
        <v>0.409234172339138</v>
      </c>
      <c r="CJ981" s="17">
        <v>0.48822518174283303</v>
      </c>
      <c r="CK981" s="17">
        <v>0.41611422758698902</v>
      </c>
      <c r="CL981" s="17">
        <v>0.48956626801109199</v>
      </c>
    </row>
    <row r="982" spans="2:90" x14ac:dyDescent="0.35">
      <c r="B982" t="s">
        <v>478</v>
      </c>
      <c r="C982" s="17">
        <v>0.310188235701504</v>
      </c>
      <c r="D982" s="17">
        <v>0.33561187445222301</v>
      </c>
      <c r="E982" s="17">
        <v>0.285456422413223</v>
      </c>
      <c r="F982" s="17"/>
      <c r="G982" s="17">
        <v>0.36935717779612898</v>
      </c>
      <c r="H982" s="17">
        <v>0.33529703968987601</v>
      </c>
      <c r="I982" s="17">
        <v>0.26076602006441701</v>
      </c>
      <c r="J982" s="17">
        <v>0.32306922054888598</v>
      </c>
      <c r="K982" s="17">
        <v>0.30516375365209603</v>
      </c>
      <c r="L982" s="17">
        <v>0.26049268414014398</v>
      </c>
      <c r="M982" s="17">
        <v>0.29779375705188998</v>
      </c>
      <c r="N982" s="17">
        <v>0.366843741661732</v>
      </c>
      <c r="O982" s="17">
        <v>0.27388191617233698</v>
      </c>
      <c r="P982" s="17"/>
      <c r="Q982" s="17">
        <v>0.24909970402359299</v>
      </c>
      <c r="R982" s="17">
        <v>0.29040736432448999</v>
      </c>
      <c r="S982" s="17">
        <v>0.31717331915706398</v>
      </c>
      <c r="T982" s="17">
        <v>0.31808202377861899</v>
      </c>
      <c r="U982" s="17"/>
      <c r="V982" s="17">
        <v>0.30194154672443102</v>
      </c>
      <c r="W982" s="17">
        <v>0.29333534638063102</v>
      </c>
      <c r="X982" s="17">
        <v>0.35514038263556602</v>
      </c>
      <c r="Y982" s="17">
        <v>0.291439533753171</v>
      </c>
      <c r="Z982" s="17">
        <v>0.29953474272576303</v>
      </c>
      <c r="AA982" s="17">
        <v>0.305866465693102</v>
      </c>
      <c r="AB982" s="17">
        <v>0.36621945360976199</v>
      </c>
      <c r="AC982" s="17">
        <v>0.26275474443607599</v>
      </c>
      <c r="AD982" s="17">
        <v>0.30514924480693001</v>
      </c>
      <c r="AE982" s="17"/>
      <c r="AF982" s="17">
        <v>0.32344219078083097</v>
      </c>
      <c r="AG982" s="17">
        <v>0.283835663893304</v>
      </c>
      <c r="AH982" s="17">
        <v>0.30761339488229</v>
      </c>
      <c r="AI982" s="17">
        <v>0.41883385001609302</v>
      </c>
      <c r="AJ982" s="17">
        <v>0.35291766004145902</v>
      </c>
      <c r="AK982" s="17">
        <v>0.27546383555506299</v>
      </c>
      <c r="AL982" s="17"/>
      <c r="AM982" s="17">
        <v>0.33535848851623801</v>
      </c>
      <c r="AN982" s="17">
        <v>0.34967168380429298</v>
      </c>
      <c r="AO982" s="17">
        <v>0.28328556560475798</v>
      </c>
      <c r="AP982" s="17">
        <v>0.28801393036397599</v>
      </c>
      <c r="AQ982" s="17">
        <v>0.32864630976076697</v>
      </c>
      <c r="AR982" s="17">
        <v>0.31814493863864102</v>
      </c>
      <c r="AS982" s="17">
        <v>0.26033507452115701</v>
      </c>
      <c r="AT982" s="17">
        <v>0.309058996287357</v>
      </c>
      <c r="AU982" s="17">
        <v>0.319541955396415</v>
      </c>
      <c r="AV982" s="17">
        <v>0.23898608316921199</v>
      </c>
      <c r="AW982" s="17">
        <v>0.33152242943902399</v>
      </c>
      <c r="AX982" s="17">
        <v>0.31257795865759502</v>
      </c>
      <c r="AY982" s="17">
        <v>0.25301203814895201</v>
      </c>
      <c r="AZ982" s="17">
        <v>0.23830001048737301</v>
      </c>
      <c r="BA982" s="17">
        <v>0.191709661899474</v>
      </c>
      <c r="BB982" s="17">
        <v>0.35061619528270099</v>
      </c>
      <c r="BC982" s="17"/>
      <c r="BD982" s="17">
        <v>0.27171838072460103</v>
      </c>
      <c r="BE982" s="17">
        <v>0.328039177807539</v>
      </c>
      <c r="BF982" s="17">
        <v>0.32348353068943603</v>
      </c>
      <c r="BG982" s="17"/>
      <c r="BH982" s="17">
        <v>0.31446086016565999</v>
      </c>
      <c r="BI982" s="17">
        <v>0.26962172490495401</v>
      </c>
      <c r="BJ982" s="17">
        <v>0.25539124816859998</v>
      </c>
      <c r="BK982" s="17"/>
      <c r="BL982" s="17">
        <v>0.26053681922662397</v>
      </c>
      <c r="BM982" s="17">
        <v>0.28935948667070799</v>
      </c>
      <c r="BN982" s="17">
        <v>0.240562582975306</v>
      </c>
      <c r="BO982" s="17"/>
      <c r="BP982" s="17">
        <v>0.29982370541030601</v>
      </c>
      <c r="BQ982" s="17">
        <v>0.32845263541956099</v>
      </c>
      <c r="BR982" s="17"/>
      <c r="BS982" s="17">
        <v>8.9356784606345704E-2</v>
      </c>
      <c r="BT982" s="17">
        <v>0.111404059194632</v>
      </c>
      <c r="BU982" s="17">
        <v>0.25002911436991698</v>
      </c>
      <c r="BV982" s="17">
        <v>0.54186242320832601</v>
      </c>
      <c r="BW982" s="17"/>
      <c r="BX982" s="17">
        <v>0.27549897004967</v>
      </c>
      <c r="BY982" s="17">
        <v>0.31316847239911899</v>
      </c>
      <c r="BZ982" s="17">
        <v>0.31344171223126499</v>
      </c>
      <c r="CA982" s="17"/>
      <c r="CB982" s="17">
        <v>0.12966910283553901</v>
      </c>
      <c r="CC982" s="17">
        <v>0.32929210635724199</v>
      </c>
      <c r="CD982" s="17">
        <v>0.485656899355287</v>
      </c>
      <c r="CE982" s="17">
        <v>0.436291839326714</v>
      </c>
      <c r="CF982" s="17">
        <v>0.14792323619207901</v>
      </c>
      <c r="CG982" s="17">
        <v>0.24407104057771201</v>
      </c>
      <c r="CH982" s="17"/>
      <c r="CI982" s="17">
        <v>0.34426601161234899</v>
      </c>
      <c r="CJ982" s="17">
        <v>0.28782597935811999</v>
      </c>
      <c r="CK982" s="17">
        <v>0.29143229899218098</v>
      </c>
      <c r="CL982" s="17">
        <v>0.32072401751278701</v>
      </c>
    </row>
    <row r="983" spans="2:90" x14ac:dyDescent="0.35">
      <c r="B983" t="s">
        <v>150</v>
      </c>
      <c r="C983" s="17">
        <v>8.4084459397651301E-2</v>
      </c>
      <c r="D983" s="17">
        <v>7.9675463855252204E-2</v>
      </c>
      <c r="E983" s="17">
        <v>8.7525832930728006E-2</v>
      </c>
      <c r="F983" s="17"/>
      <c r="G983" s="17">
        <v>0.119001175158488</v>
      </c>
      <c r="H983" s="17">
        <v>0.109038462245804</v>
      </c>
      <c r="I983" s="17">
        <v>0.107338846645021</v>
      </c>
      <c r="J983" s="17">
        <v>6.7914559535833793E-2</v>
      </c>
      <c r="K983" s="17">
        <v>9.3610522603264995E-2</v>
      </c>
      <c r="L983" s="17">
        <v>7.2214126181335506E-2</v>
      </c>
      <c r="M983" s="17">
        <v>5.2797517267888901E-2</v>
      </c>
      <c r="N983" s="17">
        <v>7.9448395378829806E-2</v>
      </c>
      <c r="O983" s="17">
        <v>6.1764857909044603E-2</v>
      </c>
      <c r="P983" s="17"/>
      <c r="Q983" s="17">
        <v>8.2063992555175005E-2</v>
      </c>
      <c r="R983" s="17">
        <v>7.0906678289965594E-2</v>
      </c>
      <c r="S983" s="17">
        <v>7.4205650811987905E-2</v>
      </c>
      <c r="T983" s="17">
        <v>8.26702603808495E-2</v>
      </c>
      <c r="U983" s="17"/>
      <c r="V983" s="17">
        <v>9.52496314344458E-2</v>
      </c>
      <c r="W983" s="17">
        <v>8.9814608049274103E-2</v>
      </c>
      <c r="X983" s="17">
        <v>8.5431962705348793E-2</v>
      </c>
      <c r="Y983" s="17">
        <v>9.2055434108954295E-2</v>
      </c>
      <c r="Z983" s="17">
        <v>6.5291761944587898E-2</v>
      </c>
      <c r="AA983" s="17">
        <v>9.6371552742598704E-2</v>
      </c>
      <c r="AB983" s="17">
        <v>6.5509509547942907E-2</v>
      </c>
      <c r="AC983" s="17">
        <v>6.1420900988964001E-2</v>
      </c>
      <c r="AD983" s="17">
        <v>8.04497354341282E-2</v>
      </c>
      <c r="AE983" s="17"/>
      <c r="AF983" s="17">
        <v>9.9985791930990803E-2</v>
      </c>
      <c r="AG983" s="17">
        <v>7.3422231075230895E-2</v>
      </c>
      <c r="AH983" s="17">
        <v>0.11171362199925899</v>
      </c>
      <c r="AI983" s="17">
        <v>7.7743373717731296E-2</v>
      </c>
      <c r="AJ983" s="17">
        <v>7.4374999496294697E-2</v>
      </c>
      <c r="AK983" s="17">
        <v>7.80658095103412E-2</v>
      </c>
      <c r="AL983" s="17"/>
      <c r="AM983" s="17">
        <v>0.16743276631633799</v>
      </c>
      <c r="AN983" s="17">
        <v>0.127495337468433</v>
      </c>
      <c r="AO983" s="17">
        <v>0.14128148061706999</v>
      </c>
      <c r="AP983" s="17">
        <v>9.6746510954823006E-2</v>
      </c>
      <c r="AQ983" s="17">
        <v>4.7685748302220901E-2</v>
      </c>
      <c r="AR983" s="17">
        <v>5.1826856702405603E-2</v>
      </c>
      <c r="AS983" s="17">
        <v>6.22209450771707E-2</v>
      </c>
      <c r="AT983" s="17">
        <v>8.4748745325539901E-2</v>
      </c>
      <c r="AU983" s="17">
        <v>4.6877626574468902E-2</v>
      </c>
      <c r="AV983" s="17">
        <v>3.12497641300063E-2</v>
      </c>
      <c r="AW983" s="17">
        <v>5.2515096830726603E-2</v>
      </c>
      <c r="AX983" s="17">
        <v>9.55608993328219E-2</v>
      </c>
      <c r="AY983" s="17">
        <v>5.1547602410935298E-2</v>
      </c>
      <c r="AZ983" s="17">
        <v>8.0430676184178596E-2</v>
      </c>
      <c r="BA983" s="17">
        <v>0.11986937351388099</v>
      </c>
      <c r="BB983" s="17">
        <v>2.82323903225551E-2</v>
      </c>
      <c r="BC983" s="17"/>
      <c r="BD983" s="17">
        <v>5.8231531222819599E-2</v>
      </c>
      <c r="BE983" s="17">
        <v>0.107315844179839</v>
      </c>
      <c r="BF983" s="17">
        <v>8.5224664802055997E-2</v>
      </c>
      <c r="BG983" s="17"/>
      <c r="BH983" s="17">
        <v>7.55117898166945E-2</v>
      </c>
      <c r="BI983" s="17">
        <v>6.5301539970349903E-2</v>
      </c>
      <c r="BJ983" s="17">
        <v>6.0353991244975799E-2</v>
      </c>
      <c r="BK983" s="17"/>
      <c r="BL983" s="17">
        <v>8.4363464561680604E-2</v>
      </c>
      <c r="BM983" s="17">
        <v>3.8546159214316499E-2</v>
      </c>
      <c r="BN983" s="17">
        <v>4.5245183499033101E-2</v>
      </c>
      <c r="BO983" s="17"/>
      <c r="BP983" s="17">
        <v>7.0276106855657799E-2</v>
      </c>
      <c r="BQ983" s="17">
        <v>9.7095135955037201E-2</v>
      </c>
      <c r="BR983" s="17"/>
      <c r="BS983" s="17">
        <v>4.0274943283418303E-2</v>
      </c>
      <c r="BT983" s="17">
        <v>7.2640129156048602E-2</v>
      </c>
      <c r="BU983" s="17">
        <v>7.4882034255837004E-2</v>
      </c>
      <c r="BV983" s="17">
        <v>8.1911953545266397E-2</v>
      </c>
      <c r="BW983" s="17"/>
      <c r="BX983" s="17">
        <v>5.9217295696061302E-2</v>
      </c>
      <c r="BY983" s="17">
        <v>6.6880857758540996E-2</v>
      </c>
      <c r="BZ983" s="17">
        <v>8.7605178611009402E-2</v>
      </c>
      <c r="CA983" s="17"/>
      <c r="CB983" s="17">
        <v>5.62347379182438E-2</v>
      </c>
      <c r="CC983" s="17">
        <v>5.8587480896361802E-2</v>
      </c>
      <c r="CD983" s="17">
        <v>0.11675813411130501</v>
      </c>
      <c r="CE983" s="17">
        <v>5.2881533198721499E-2</v>
      </c>
      <c r="CF983" s="17">
        <v>5.0094006897541898E-2</v>
      </c>
      <c r="CG983" s="17">
        <v>0.16269576480745099</v>
      </c>
      <c r="CH983" s="17"/>
      <c r="CI983" s="17">
        <v>0.12184920709776299</v>
      </c>
      <c r="CJ983" s="17">
        <v>5.6027611713501901E-2</v>
      </c>
      <c r="CK983" s="17">
        <v>0.19582305177360501</v>
      </c>
      <c r="CL983" s="17">
        <v>6.2418085042256197E-2</v>
      </c>
    </row>
    <row r="984" spans="2:90" x14ac:dyDescent="0.35"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</row>
    <row r="985" spans="2:90" x14ac:dyDescent="0.35">
      <c r="B985" s="6" t="s">
        <v>497</v>
      </c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</row>
    <row r="986" spans="2:90" x14ac:dyDescent="0.35">
      <c r="B986" s="24" t="s">
        <v>130</v>
      </c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</row>
    <row r="987" spans="2:90" x14ac:dyDescent="0.35">
      <c r="B987" t="s">
        <v>489</v>
      </c>
      <c r="C987" s="17">
        <v>0.17033637187605799</v>
      </c>
      <c r="D987" s="17">
        <v>0.140185879172503</v>
      </c>
      <c r="E987" s="17">
        <v>0.20193856232938701</v>
      </c>
      <c r="F987" s="17"/>
      <c r="G987" s="17">
        <v>0.12925884353633901</v>
      </c>
      <c r="H987" s="17">
        <v>0.15960320386674601</v>
      </c>
      <c r="I987" s="17">
        <v>0.19851422918508799</v>
      </c>
      <c r="J987" s="17">
        <v>0.15761773450580099</v>
      </c>
      <c r="K987" s="17">
        <v>0.20326206601518301</v>
      </c>
      <c r="L987" s="17">
        <v>0.182483260661779</v>
      </c>
      <c r="M987" s="17">
        <v>0.20038953369179799</v>
      </c>
      <c r="N987" s="17">
        <v>0.14652803170346801</v>
      </c>
      <c r="O987" s="17">
        <v>0.15719279687017301</v>
      </c>
      <c r="P987" s="17"/>
      <c r="Q987" s="17">
        <v>0.19645310146421799</v>
      </c>
      <c r="R987" s="17">
        <v>0.214203256447378</v>
      </c>
      <c r="S987" s="17">
        <v>0.18739037686805901</v>
      </c>
      <c r="T987" s="17">
        <v>0.16659634422632599</v>
      </c>
      <c r="U987" s="17"/>
      <c r="V987" s="17">
        <v>0.19869180614988599</v>
      </c>
      <c r="W987" s="17">
        <v>0.159920850712861</v>
      </c>
      <c r="X987" s="17">
        <v>0.17469675614480801</v>
      </c>
      <c r="Y987" s="17">
        <v>0.16152134648354799</v>
      </c>
      <c r="Z987" s="17">
        <v>0.16564615871181401</v>
      </c>
      <c r="AA987" s="17">
        <v>0.16114478852923</v>
      </c>
      <c r="AB987" s="17">
        <v>0.13712140907543699</v>
      </c>
      <c r="AC987" s="17">
        <v>0.174097786476306</v>
      </c>
      <c r="AD987" s="17">
        <v>0.185675712670584</v>
      </c>
      <c r="AE987" s="17"/>
      <c r="AF987" s="17">
        <v>0.17978110787132501</v>
      </c>
      <c r="AG987" s="17">
        <v>0.14929250381528</v>
      </c>
      <c r="AH987" s="17">
        <v>0.131951330713899</v>
      </c>
      <c r="AI987" s="17">
        <v>0.17068973528483999</v>
      </c>
      <c r="AJ987" s="17">
        <v>0.14485916653793199</v>
      </c>
      <c r="AK987" s="17">
        <v>0.20195810190830499</v>
      </c>
      <c r="AL987" s="17"/>
      <c r="AM987" s="17">
        <v>8.5716710920131001E-2</v>
      </c>
      <c r="AN987" s="17">
        <v>0.175606317608203</v>
      </c>
      <c r="AO987" s="17">
        <v>0.20940449892945201</v>
      </c>
      <c r="AP987" s="17">
        <v>0.13353280298975201</v>
      </c>
      <c r="AQ987" s="17">
        <v>0.18243818389045499</v>
      </c>
      <c r="AR987" s="17">
        <v>0.15285221797426601</v>
      </c>
      <c r="AS987" s="17">
        <v>0.17566928549018501</v>
      </c>
      <c r="AT987" s="17">
        <v>0.135645497984619</v>
      </c>
      <c r="AU987" s="17">
        <v>0.16059988549099399</v>
      </c>
      <c r="AV987" s="17">
        <v>0.20400358653439701</v>
      </c>
      <c r="AW987" s="17">
        <v>0.15497750560103299</v>
      </c>
      <c r="AX987" s="17">
        <v>0.23189973535632799</v>
      </c>
      <c r="AY987" s="17">
        <v>0.13035917617084899</v>
      </c>
      <c r="AZ987" s="17">
        <v>0.17849981530563599</v>
      </c>
      <c r="BA987" s="17">
        <v>0.29622166570076802</v>
      </c>
      <c r="BB987" s="17">
        <v>0.20211697698435499</v>
      </c>
      <c r="BC987" s="17"/>
      <c r="BD987" s="17">
        <v>0.16418115835168401</v>
      </c>
      <c r="BE987" s="17">
        <v>0.150900841754986</v>
      </c>
      <c r="BF987" s="17">
        <v>0.189120994091247</v>
      </c>
      <c r="BG987" s="17"/>
      <c r="BH987" s="17">
        <v>0.17803260234697901</v>
      </c>
      <c r="BI987" s="17">
        <v>0.20554674940989201</v>
      </c>
      <c r="BJ987" s="17">
        <v>0.14277558198231899</v>
      </c>
      <c r="BK987" s="17"/>
      <c r="BL987" s="17">
        <v>0.163659681021564</v>
      </c>
      <c r="BM987" s="17">
        <v>0.20259603113274799</v>
      </c>
      <c r="BN987" s="17">
        <v>0.20667315603883901</v>
      </c>
      <c r="BO987" s="17"/>
      <c r="BP987" s="17">
        <v>0.16608377480968001</v>
      </c>
      <c r="BQ987" s="17">
        <v>0.17390842498001</v>
      </c>
      <c r="BR987" s="17"/>
      <c r="BS987" s="17">
        <v>0.41916272914159203</v>
      </c>
      <c r="BT987" s="17">
        <v>0.24378314933381001</v>
      </c>
      <c r="BU987" s="17">
        <v>0.105993248429483</v>
      </c>
      <c r="BV987" s="17">
        <v>9.7015980750381203E-2</v>
      </c>
      <c r="BW987" s="17"/>
      <c r="BX987" s="17">
        <v>0.18238535333275599</v>
      </c>
      <c r="BY987" s="17">
        <v>0.197884129831391</v>
      </c>
      <c r="BZ987" s="17">
        <v>0.16744987879376899</v>
      </c>
      <c r="CA987" s="17"/>
      <c r="CB987" s="17">
        <v>0.33603227251564599</v>
      </c>
      <c r="CC987" s="17">
        <v>0.22185701626889501</v>
      </c>
      <c r="CD987" s="17">
        <v>3.4784374531366902E-2</v>
      </c>
      <c r="CE987" s="17">
        <v>6.3640558844001896E-2</v>
      </c>
      <c r="CF987" s="17">
        <v>0.36618626097149098</v>
      </c>
      <c r="CG987" s="17">
        <v>6.3294644186756593E-2</v>
      </c>
      <c r="CH987" s="17"/>
      <c r="CI987" s="17">
        <v>0.113423693913107</v>
      </c>
      <c r="CJ987" s="17">
        <v>0.25170887575219703</v>
      </c>
      <c r="CK987" s="17">
        <v>5.7440719851416203E-2</v>
      </c>
      <c r="CL987" s="17">
        <v>0.16516187099974899</v>
      </c>
    </row>
    <row r="988" spans="2:90" x14ac:dyDescent="0.35">
      <c r="B988" t="s">
        <v>490</v>
      </c>
      <c r="C988" s="17">
        <v>0.17319117901755801</v>
      </c>
      <c r="D988" s="17">
        <v>0.16766407779443701</v>
      </c>
      <c r="E988" s="17">
        <v>0.17981059058645599</v>
      </c>
      <c r="F988" s="17"/>
      <c r="G988" s="17">
        <v>0.15966008075789601</v>
      </c>
      <c r="H988" s="17">
        <v>0.144568675093665</v>
      </c>
      <c r="I988" s="17">
        <v>0.18628028507684899</v>
      </c>
      <c r="J988" s="17">
        <v>0.204247244177893</v>
      </c>
      <c r="K988" s="17">
        <v>0.119759694135293</v>
      </c>
      <c r="L988" s="17">
        <v>0.19539814632736099</v>
      </c>
      <c r="M988" s="17">
        <v>0.18701318993628499</v>
      </c>
      <c r="N988" s="17">
        <v>0.18813607614046601</v>
      </c>
      <c r="O988" s="17">
        <v>0.170844653437249</v>
      </c>
      <c r="P988" s="17"/>
      <c r="Q988" s="17">
        <v>0.193870240315863</v>
      </c>
      <c r="R988" s="17">
        <v>0.18059859395971201</v>
      </c>
      <c r="S988" s="17">
        <v>0.18388011862485601</v>
      </c>
      <c r="T988" s="17">
        <v>0.17088788095079699</v>
      </c>
      <c r="U988" s="17"/>
      <c r="V988" s="17">
        <v>0.184300083202493</v>
      </c>
      <c r="W988" s="17">
        <v>0.188949558387943</v>
      </c>
      <c r="X988" s="17">
        <v>0.14010091092667501</v>
      </c>
      <c r="Y988" s="17">
        <v>0.19193336168193301</v>
      </c>
      <c r="Z988" s="17">
        <v>0.149791135662979</v>
      </c>
      <c r="AA988" s="17">
        <v>0.167808913432379</v>
      </c>
      <c r="AB988" s="17">
        <v>0.19303934531080499</v>
      </c>
      <c r="AC988" s="17">
        <v>0.20190254841375699</v>
      </c>
      <c r="AD988" s="17">
        <v>0.14717556471378099</v>
      </c>
      <c r="AE988" s="17"/>
      <c r="AF988" s="17">
        <v>0.14521788320909099</v>
      </c>
      <c r="AG988" s="17">
        <v>0.186824882897208</v>
      </c>
      <c r="AH988" s="17">
        <v>0.173648594386029</v>
      </c>
      <c r="AI988" s="17">
        <v>0.158232497814187</v>
      </c>
      <c r="AJ988" s="17">
        <v>0.16433069924276</v>
      </c>
      <c r="AK988" s="17">
        <v>0.19262635913826001</v>
      </c>
      <c r="AL988" s="17"/>
      <c r="AM988" s="17">
        <v>0.11174201210936199</v>
      </c>
      <c r="AN988" s="17">
        <v>0.14369328908456699</v>
      </c>
      <c r="AO988" s="17">
        <v>0.16560801887132701</v>
      </c>
      <c r="AP988" s="17">
        <v>0.18972151835701201</v>
      </c>
      <c r="AQ988" s="17">
        <v>0.16637956273214999</v>
      </c>
      <c r="AR988" s="17">
        <v>0.18757602448646599</v>
      </c>
      <c r="AS988" s="17">
        <v>0.178677234090797</v>
      </c>
      <c r="AT988" s="17">
        <v>0.21312814508379799</v>
      </c>
      <c r="AU988" s="17">
        <v>0.12743862908711101</v>
      </c>
      <c r="AV988" s="17">
        <v>0.231865732905465</v>
      </c>
      <c r="AW988" s="17">
        <v>0.180690012530067</v>
      </c>
      <c r="AX988" s="17">
        <v>0.172261983657546</v>
      </c>
      <c r="AY988" s="17">
        <v>0.21808052832115701</v>
      </c>
      <c r="AZ988" s="17">
        <v>0.190330056760905</v>
      </c>
      <c r="BA988" s="17">
        <v>0.17639294859038299</v>
      </c>
      <c r="BB988" s="17">
        <v>0.156210043677739</v>
      </c>
      <c r="BC988" s="17"/>
      <c r="BD988" s="17">
        <v>0.20859199333704401</v>
      </c>
      <c r="BE988" s="17">
        <v>0.16408875471296899</v>
      </c>
      <c r="BF988" s="17">
        <v>0.154563031546948</v>
      </c>
      <c r="BG988" s="17"/>
      <c r="BH988" s="17">
        <v>0.16670344016163699</v>
      </c>
      <c r="BI988" s="17">
        <v>0.18704173602420601</v>
      </c>
      <c r="BJ988" s="17">
        <v>0.24473772386852799</v>
      </c>
      <c r="BK988" s="17"/>
      <c r="BL988" s="17">
        <v>0.16634625028918501</v>
      </c>
      <c r="BM988" s="17">
        <v>0.20715133282113199</v>
      </c>
      <c r="BN988" s="17">
        <v>0.20873702074963801</v>
      </c>
      <c r="BO988" s="17"/>
      <c r="BP988" s="17">
        <v>0.15620187485173501</v>
      </c>
      <c r="BQ988" s="17">
        <v>0.16468581426708601</v>
      </c>
      <c r="BR988" s="17"/>
      <c r="BS988" s="17">
        <v>0.22721993339086999</v>
      </c>
      <c r="BT988" s="17">
        <v>0.22402320925510799</v>
      </c>
      <c r="BU988" s="17">
        <v>0.20876020991219199</v>
      </c>
      <c r="BV988" s="17">
        <v>0.11413805077999301</v>
      </c>
      <c r="BW988" s="17"/>
      <c r="BX988" s="17">
        <v>0.226764158554423</v>
      </c>
      <c r="BY988" s="17">
        <v>0.151238769119663</v>
      </c>
      <c r="BZ988" s="17">
        <v>0.169232767772725</v>
      </c>
      <c r="CA988" s="17"/>
      <c r="CB988" s="17">
        <v>0.25904847237202</v>
      </c>
      <c r="CC988" s="17">
        <v>0.219356285383596</v>
      </c>
      <c r="CD988" s="17">
        <v>5.68914283019053E-2</v>
      </c>
      <c r="CE988" s="17">
        <v>0.15245210677794199</v>
      </c>
      <c r="CF988" s="17">
        <v>0.27675515341333501</v>
      </c>
      <c r="CG988" s="17">
        <v>0.122524967254394</v>
      </c>
      <c r="CH988" s="17"/>
      <c r="CI988" s="17">
        <v>0.14942000346859899</v>
      </c>
      <c r="CJ988" s="17">
        <v>0.19595198952058199</v>
      </c>
      <c r="CK988" s="17">
        <v>0.110765214559782</v>
      </c>
      <c r="CL988" s="17">
        <v>0.18171613238363499</v>
      </c>
    </row>
    <row r="989" spans="2:90" x14ac:dyDescent="0.35">
      <c r="B989" t="s">
        <v>491</v>
      </c>
      <c r="C989" s="17">
        <v>0.19795910560128499</v>
      </c>
      <c r="D989" s="17">
        <v>0.191892755483904</v>
      </c>
      <c r="E989" s="17">
        <v>0.204881420113251</v>
      </c>
      <c r="F989" s="17"/>
      <c r="G989" s="17">
        <v>0.23194574285654401</v>
      </c>
      <c r="H989" s="17">
        <v>0.20876822455695601</v>
      </c>
      <c r="I989" s="17">
        <v>0.16125126500305001</v>
      </c>
      <c r="J989" s="17">
        <v>0.19339505543163399</v>
      </c>
      <c r="K989" s="17">
        <v>0.197976404523831</v>
      </c>
      <c r="L989" s="17">
        <v>0.201574863186016</v>
      </c>
      <c r="M989" s="17">
        <v>0.18826610809306399</v>
      </c>
      <c r="N989" s="17">
        <v>0.18766785202595099</v>
      </c>
      <c r="O989" s="17">
        <v>0.20996515381012401</v>
      </c>
      <c r="P989" s="17"/>
      <c r="Q989" s="17">
        <v>0.183478617301398</v>
      </c>
      <c r="R989" s="17">
        <v>0.24991322418718701</v>
      </c>
      <c r="S989" s="17">
        <v>0.19840118482163199</v>
      </c>
      <c r="T989" s="17">
        <v>0.194565124380363</v>
      </c>
      <c r="U989" s="17"/>
      <c r="V989" s="17">
        <v>0.201565572498491</v>
      </c>
      <c r="W989" s="17">
        <v>0.18863220869297201</v>
      </c>
      <c r="X989" s="17">
        <v>0.23083567405576999</v>
      </c>
      <c r="Y989" s="17">
        <v>0.22732752992059699</v>
      </c>
      <c r="Z989" s="17">
        <v>0.17989033620547201</v>
      </c>
      <c r="AA989" s="17">
        <v>0.22142580061759901</v>
      </c>
      <c r="AB989" s="17">
        <v>0.14664782453404299</v>
      </c>
      <c r="AC989" s="17">
        <v>0.196544521401853</v>
      </c>
      <c r="AD989" s="17">
        <v>0.18994431387503399</v>
      </c>
      <c r="AE989" s="17"/>
      <c r="AF989" s="17">
        <v>0.18043290550844199</v>
      </c>
      <c r="AG989" s="17">
        <v>0.214388603592017</v>
      </c>
      <c r="AH989" s="17">
        <v>0.20147801679145999</v>
      </c>
      <c r="AI989" s="17">
        <v>0.15823092535834901</v>
      </c>
      <c r="AJ989" s="17">
        <v>0.200603818583722</v>
      </c>
      <c r="AK989" s="17">
        <v>0.204210121872094</v>
      </c>
      <c r="AL989" s="17"/>
      <c r="AM989" s="17">
        <v>0.20315050951286301</v>
      </c>
      <c r="AN989" s="17">
        <v>0.116105948763097</v>
      </c>
      <c r="AO989" s="17">
        <v>0.17692480253742399</v>
      </c>
      <c r="AP989" s="17">
        <v>0.216608049024229</v>
      </c>
      <c r="AQ989" s="17">
        <v>0.207917930046426</v>
      </c>
      <c r="AR989" s="17">
        <v>0.22490725108842399</v>
      </c>
      <c r="AS989" s="17">
        <v>0.17769251256812299</v>
      </c>
      <c r="AT989" s="17">
        <v>0.19476542579331799</v>
      </c>
      <c r="AU989" s="17">
        <v>0.291451026753906</v>
      </c>
      <c r="AV989" s="17">
        <v>0.17292691142373401</v>
      </c>
      <c r="AW989" s="17">
        <v>0.197910895929863</v>
      </c>
      <c r="AX989" s="17">
        <v>0.22041442009916301</v>
      </c>
      <c r="AY989" s="17">
        <v>0.20798228624277701</v>
      </c>
      <c r="AZ989" s="17">
        <v>0.23436082819183801</v>
      </c>
      <c r="BA989" s="17">
        <v>0.25239472112183498</v>
      </c>
      <c r="BB989" s="17">
        <v>0.17946553233128401</v>
      </c>
      <c r="BC989" s="17"/>
      <c r="BD989" s="17">
        <v>0.21618389348634201</v>
      </c>
      <c r="BE989" s="17">
        <v>0.19464948057617301</v>
      </c>
      <c r="BF989" s="17">
        <v>0.18779568640842401</v>
      </c>
      <c r="BG989" s="17"/>
      <c r="BH989" s="17">
        <v>0.19704224577327201</v>
      </c>
      <c r="BI989" s="17">
        <v>0.214370242953419</v>
      </c>
      <c r="BJ989" s="17">
        <v>0.226268839718923</v>
      </c>
      <c r="BK989" s="17"/>
      <c r="BL989" s="17">
        <v>0.229239684673121</v>
      </c>
      <c r="BM989" s="17">
        <v>0.19897452826411999</v>
      </c>
      <c r="BN989" s="17">
        <v>0.23545515078676099</v>
      </c>
      <c r="BO989" s="17"/>
      <c r="BP989" s="17">
        <v>0.198978012726785</v>
      </c>
      <c r="BQ989" s="17">
        <v>0.191325697314538</v>
      </c>
      <c r="BR989" s="17"/>
      <c r="BS989" s="17">
        <v>0.14679901588469399</v>
      </c>
      <c r="BT989" s="17">
        <v>0.213282498395785</v>
      </c>
      <c r="BU989" s="17">
        <v>0.24290482992048601</v>
      </c>
      <c r="BV989" s="17">
        <v>0.17498723975449099</v>
      </c>
      <c r="BW989" s="17"/>
      <c r="BX989" s="17">
        <v>0.19098162248447301</v>
      </c>
      <c r="BY989" s="17">
        <v>0.14224590725598199</v>
      </c>
      <c r="BZ989" s="17">
        <v>0.20207394853045599</v>
      </c>
      <c r="CA989" s="17"/>
      <c r="CB989" s="17">
        <v>0.21712644163602601</v>
      </c>
      <c r="CC989" s="17">
        <v>0.19398469954268099</v>
      </c>
      <c r="CD989" s="17">
        <v>0.155746790786081</v>
      </c>
      <c r="CE989" s="17">
        <v>0.21969378738249101</v>
      </c>
      <c r="CF989" s="17">
        <v>0.176482020129337</v>
      </c>
      <c r="CG989" s="17">
        <v>0.23521273431998099</v>
      </c>
      <c r="CH989" s="17"/>
      <c r="CI989" s="17">
        <v>0.20286231608670399</v>
      </c>
      <c r="CJ989" s="17">
        <v>0.14822957029234199</v>
      </c>
      <c r="CK989" s="17">
        <v>0.20414415121902599</v>
      </c>
      <c r="CL989" s="17">
        <v>0.2245424563207</v>
      </c>
    </row>
    <row r="990" spans="2:90" x14ac:dyDescent="0.35">
      <c r="B990" t="s">
        <v>492</v>
      </c>
      <c r="C990" s="17">
        <v>0.17409407079501499</v>
      </c>
      <c r="D990" s="17">
        <v>0.18733660547112799</v>
      </c>
      <c r="E990" s="17">
        <v>0.16109927626022699</v>
      </c>
      <c r="F990" s="17"/>
      <c r="G990" s="17">
        <v>0.19963659967414399</v>
      </c>
      <c r="H990" s="17">
        <v>0.16116922501800199</v>
      </c>
      <c r="I990" s="17">
        <v>0.16776488260825201</v>
      </c>
      <c r="J990" s="17">
        <v>0.120460616020689</v>
      </c>
      <c r="K990" s="17">
        <v>0.18534231438736201</v>
      </c>
      <c r="L990" s="17">
        <v>0.17338552722668699</v>
      </c>
      <c r="M990" s="17">
        <v>0.15509807023220401</v>
      </c>
      <c r="N990" s="17">
        <v>0.20474374202513301</v>
      </c>
      <c r="O990" s="17">
        <v>0.19514023618654999</v>
      </c>
      <c r="P990" s="17"/>
      <c r="Q990" s="17">
        <v>0.195495133505419</v>
      </c>
      <c r="R990" s="17">
        <v>0.16103704842890801</v>
      </c>
      <c r="S990" s="17">
        <v>0.194871218505871</v>
      </c>
      <c r="T990" s="17">
        <v>0.16696897601904201</v>
      </c>
      <c r="U990" s="17"/>
      <c r="V990" s="17">
        <v>0.18363916783926901</v>
      </c>
      <c r="W990" s="17">
        <v>0.165195867379547</v>
      </c>
      <c r="X990" s="17">
        <v>0.16549870015036799</v>
      </c>
      <c r="Y990" s="17">
        <v>0.18019862284847399</v>
      </c>
      <c r="Z990" s="17">
        <v>0.19592979430907401</v>
      </c>
      <c r="AA990" s="17">
        <v>0.17401370023892601</v>
      </c>
      <c r="AB990" s="17">
        <v>0.19059444118996599</v>
      </c>
      <c r="AC990" s="17">
        <v>0.110723950245115</v>
      </c>
      <c r="AD990" s="17">
        <v>0.16749989188126699</v>
      </c>
      <c r="AE990" s="17"/>
      <c r="AF990" s="17">
        <v>0.17723054298422</v>
      </c>
      <c r="AG990" s="17">
        <v>0.17089678419715501</v>
      </c>
      <c r="AH990" s="17">
        <v>0.16833424437748201</v>
      </c>
      <c r="AI990" s="17">
        <v>0.17282740824495599</v>
      </c>
      <c r="AJ990" s="17">
        <v>0.164365210677377</v>
      </c>
      <c r="AK990" s="17">
        <v>0.18045788326064399</v>
      </c>
      <c r="AL990" s="17"/>
      <c r="AM990" s="17">
        <v>0.24050051542053599</v>
      </c>
      <c r="AN990" s="17">
        <v>0.17038045481292399</v>
      </c>
      <c r="AO990" s="17">
        <v>0.19133420922699201</v>
      </c>
      <c r="AP990" s="17">
        <v>0.18700618392295901</v>
      </c>
      <c r="AQ990" s="17">
        <v>0.166137042916952</v>
      </c>
      <c r="AR990" s="17">
        <v>0.16385867017526001</v>
      </c>
      <c r="AS990" s="17">
        <v>0.166424808402939</v>
      </c>
      <c r="AT990" s="17">
        <v>0.228231841527542</v>
      </c>
      <c r="AU990" s="17">
        <v>0.1568458984361</v>
      </c>
      <c r="AV990" s="17">
        <v>0.17768973942067701</v>
      </c>
      <c r="AW990" s="17">
        <v>0.17333416952640199</v>
      </c>
      <c r="AX990" s="17">
        <v>0.125112326418993</v>
      </c>
      <c r="AY990" s="17">
        <v>0.17282759670450401</v>
      </c>
      <c r="AZ990" s="17">
        <v>0.17813183880765401</v>
      </c>
      <c r="BA990" s="17">
        <v>0.106897720157965</v>
      </c>
      <c r="BB990" s="17">
        <v>0.157614041535173</v>
      </c>
      <c r="BC990" s="17"/>
      <c r="BD990" s="17">
        <v>0.152716574753129</v>
      </c>
      <c r="BE990" s="17">
        <v>0.18592688701305601</v>
      </c>
      <c r="BF990" s="17">
        <v>0.17977938443369301</v>
      </c>
      <c r="BG990" s="17"/>
      <c r="BH990" s="17">
        <v>0.16946515876478899</v>
      </c>
      <c r="BI990" s="17">
        <v>0.14800949521195</v>
      </c>
      <c r="BJ990" s="17">
        <v>0.17951875828866401</v>
      </c>
      <c r="BK990" s="17"/>
      <c r="BL990" s="17">
        <v>0.162523729664978</v>
      </c>
      <c r="BM990" s="17">
        <v>0.14670972950529401</v>
      </c>
      <c r="BN990" s="17">
        <v>0.16587231184457699</v>
      </c>
      <c r="BO990" s="17"/>
      <c r="BP990" s="17">
        <v>0.17057535493929901</v>
      </c>
      <c r="BQ990" s="17">
        <v>0.18971703754208</v>
      </c>
      <c r="BR990" s="17"/>
      <c r="BS990" s="17">
        <v>0.102641587742224</v>
      </c>
      <c r="BT990" s="17">
        <v>0.139639214808054</v>
      </c>
      <c r="BU990" s="17">
        <v>0.19179732256825099</v>
      </c>
      <c r="BV990" s="17">
        <v>0.19547289616140201</v>
      </c>
      <c r="BW990" s="17"/>
      <c r="BX990" s="17">
        <v>0.17806871462620499</v>
      </c>
      <c r="BY990" s="17">
        <v>0.22207514510474899</v>
      </c>
      <c r="BZ990" s="17">
        <v>0.17075185615692101</v>
      </c>
      <c r="CA990" s="17"/>
      <c r="CB990" s="17">
        <v>7.9155142709701101E-2</v>
      </c>
      <c r="CC990" s="17">
        <v>0.16418248230868199</v>
      </c>
      <c r="CD990" s="17">
        <v>0.23430036172316901</v>
      </c>
      <c r="CE990" s="17">
        <v>0.178684614784444</v>
      </c>
      <c r="CF990" s="17">
        <v>8.5486442519821695E-2</v>
      </c>
      <c r="CG990" s="17">
        <v>0.281095862469387</v>
      </c>
      <c r="CH990" s="17"/>
      <c r="CI990" s="17">
        <v>0.22214395390963801</v>
      </c>
      <c r="CJ990" s="17">
        <v>0.12374854205726001</v>
      </c>
      <c r="CK990" s="17">
        <v>0.345130167413015</v>
      </c>
      <c r="CL990" s="17">
        <v>0.147482579761747</v>
      </c>
    </row>
    <row r="991" spans="2:90" x14ac:dyDescent="0.35">
      <c r="B991" t="s">
        <v>493</v>
      </c>
      <c r="C991" s="17">
        <v>0.11113901609268501</v>
      </c>
      <c r="D991" s="17">
        <v>0.12483393341669501</v>
      </c>
      <c r="E991" s="17">
        <v>9.8142959241183297E-2</v>
      </c>
      <c r="F991" s="17"/>
      <c r="G991" s="17">
        <v>0.110884491136618</v>
      </c>
      <c r="H991" s="17">
        <v>0.12714002939341401</v>
      </c>
      <c r="I991" s="17">
        <v>9.9049925559948696E-2</v>
      </c>
      <c r="J991" s="17">
        <v>0.143203547605358</v>
      </c>
      <c r="K991" s="17">
        <v>0.12533172872752901</v>
      </c>
      <c r="L991" s="17">
        <v>8.97592199282123E-2</v>
      </c>
      <c r="M991" s="17">
        <v>7.2608449083912105E-2</v>
      </c>
      <c r="N991" s="17">
        <v>0.12530516529171701</v>
      </c>
      <c r="O991" s="17">
        <v>0.109176521388044</v>
      </c>
      <c r="P991" s="17"/>
      <c r="Q991" s="17">
        <v>0.111306266799924</v>
      </c>
      <c r="R991" s="17">
        <v>7.6100695586697895E-2</v>
      </c>
      <c r="S991" s="17">
        <v>7.6772569141269106E-2</v>
      </c>
      <c r="T991" s="17">
        <v>0.11648788300106901</v>
      </c>
      <c r="U991" s="17"/>
      <c r="V991" s="17">
        <v>0.101458584888</v>
      </c>
      <c r="W991" s="17">
        <v>0.11133288606449</v>
      </c>
      <c r="X991" s="17">
        <v>9.9071836515788797E-2</v>
      </c>
      <c r="Y991" s="17">
        <v>9.62340052508322E-2</v>
      </c>
      <c r="Z991" s="17">
        <v>9.4318383028896405E-2</v>
      </c>
      <c r="AA991" s="17">
        <v>0.10529768688306899</v>
      </c>
      <c r="AB991" s="17">
        <v>0.124262201010371</v>
      </c>
      <c r="AC991" s="17">
        <v>9.8305099038702395E-2</v>
      </c>
      <c r="AD991" s="17">
        <v>0.15296302801074901</v>
      </c>
      <c r="AE991" s="17"/>
      <c r="AF991" s="17">
        <v>0.11220696361088001</v>
      </c>
      <c r="AG991" s="17">
        <v>0.118070665076503</v>
      </c>
      <c r="AH991" s="17">
        <v>0.13774611975725601</v>
      </c>
      <c r="AI991" s="17">
        <v>0.16684797311447699</v>
      </c>
      <c r="AJ991" s="17">
        <v>0.131692123461221</v>
      </c>
      <c r="AK991" s="17">
        <v>7.8508158964930103E-2</v>
      </c>
      <c r="AL991" s="17"/>
      <c r="AM991" s="17">
        <v>6.9250258667115802E-2</v>
      </c>
      <c r="AN991" s="17">
        <v>0.16392439777746401</v>
      </c>
      <c r="AO991" s="17">
        <v>0.100274734142931</v>
      </c>
      <c r="AP991" s="17">
        <v>9.9618566764565694E-2</v>
      </c>
      <c r="AQ991" s="17">
        <v>0.10204106184621201</v>
      </c>
      <c r="AR991" s="17">
        <v>0.101013075456866</v>
      </c>
      <c r="AS991" s="17">
        <v>0.14372964053346199</v>
      </c>
      <c r="AT991" s="17">
        <v>9.8142769076164593E-2</v>
      </c>
      <c r="AU991" s="17">
        <v>0.111049290004538</v>
      </c>
      <c r="AV991" s="17">
        <v>8.1555331945119602E-2</v>
      </c>
      <c r="AW991" s="17">
        <v>0.123988303397797</v>
      </c>
      <c r="AX991" s="17">
        <v>9.9600624260824097E-2</v>
      </c>
      <c r="AY991" s="17">
        <v>8.3257026850692903E-2</v>
      </c>
      <c r="AZ991" s="17">
        <v>8.8719292017281903E-2</v>
      </c>
      <c r="BA991" s="17">
        <v>5.2233532783689099E-2</v>
      </c>
      <c r="BB991" s="17">
        <v>0.13363139831273099</v>
      </c>
      <c r="BC991" s="17"/>
      <c r="BD991" s="17">
        <v>0.10514053681479101</v>
      </c>
      <c r="BE991" s="17">
        <v>0.117540103516613</v>
      </c>
      <c r="BF991" s="17">
        <v>0.113124280149052</v>
      </c>
      <c r="BG991" s="17"/>
      <c r="BH991" s="17">
        <v>0.11134251804559001</v>
      </c>
      <c r="BI991" s="17">
        <v>0.111434909356742</v>
      </c>
      <c r="BJ991" s="17">
        <v>8.4528638507915393E-2</v>
      </c>
      <c r="BK991" s="17"/>
      <c r="BL991" s="17">
        <v>8.6997103759399896E-2</v>
      </c>
      <c r="BM991" s="17">
        <v>0.12847533172042699</v>
      </c>
      <c r="BN991" s="17">
        <v>7.4269688573590495E-2</v>
      </c>
      <c r="BO991" s="17"/>
      <c r="BP991" s="17">
        <v>0.12316619410794</v>
      </c>
      <c r="BQ991" s="17">
        <v>0.10721060334643601</v>
      </c>
      <c r="BR991" s="17"/>
      <c r="BS991" s="17">
        <v>6.1326249502204999E-2</v>
      </c>
      <c r="BT991" s="17">
        <v>9.34983534402994E-2</v>
      </c>
      <c r="BU991" s="17">
        <v>0.10834672124065201</v>
      </c>
      <c r="BV991" s="17">
        <v>0.13898967166267401</v>
      </c>
      <c r="BW991" s="17"/>
      <c r="BX991" s="17">
        <v>7.7035653395289505E-2</v>
      </c>
      <c r="BY991" s="17">
        <v>0.11536706144221701</v>
      </c>
      <c r="BZ991" s="17">
        <v>0.11425776985422199</v>
      </c>
      <c r="CA991" s="17"/>
      <c r="CB991" s="17">
        <v>6.6465109620903004E-2</v>
      </c>
      <c r="CC991" s="17">
        <v>8.4718483914117002E-2</v>
      </c>
      <c r="CD991" s="17">
        <v>0.16326598956581001</v>
      </c>
      <c r="CE991" s="17">
        <v>0.156936824871864</v>
      </c>
      <c r="CF991" s="17">
        <v>4.1307435871028302E-2</v>
      </c>
      <c r="CG991" s="17">
        <v>0.12710991713429901</v>
      </c>
      <c r="CH991" s="17"/>
      <c r="CI991" s="17">
        <v>0.118411843884385</v>
      </c>
      <c r="CJ991" s="17">
        <v>9.4618670682209693E-2</v>
      </c>
      <c r="CK991" s="17">
        <v>0.117616565357836</v>
      </c>
      <c r="CL991" s="17">
        <v>0.117526661057447</v>
      </c>
    </row>
    <row r="992" spans="2:90" x14ac:dyDescent="0.35">
      <c r="B992" t="s">
        <v>494</v>
      </c>
      <c r="C992" s="17">
        <v>6.8537462684936698E-2</v>
      </c>
      <c r="D992" s="17">
        <v>7.0448178811527096E-2</v>
      </c>
      <c r="E992" s="17">
        <v>6.7228311183550299E-2</v>
      </c>
      <c r="F992" s="17"/>
      <c r="G992" s="17">
        <v>7.5646237414023307E-2</v>
      </c>
      <c r="H992" s="17">
        <v>5.9850588936360201E-2</v>
      </c>
      <c r="I992" s="17">
        <v>7.8479108588986296E-2</v>
      </c>
      <c r="J992" s="17">
        <v>6.2352646445301703E-2</v>
      </c>
      <c r="K992" s="17">
        <v>7.9441778920264397E-2</v>
      </c>
      <c r="L992" s="17">
        <v>5.3004445466735398E-2</v>
      </c>
      <c r="M992" s="17">
        <v>8.4028636221330805E-2</v>
      </c>
      <c r="N992" s="17">
        <v>5.0583925305142198E-2</v>
      </c>
      <c r="O992" s="17">
        <v>7.4348777692283805E-2</v>
      </c>
      <c r="P992" s="17"/>
      <c r="Q992" s="17">
        <v>3.5863558310842002E-2</v>
      </c>
      <c r="R992" s="17">
        <v>6.0644413998842302E-2</v>
      </c>
      <c r="S992" s="17">
        <v>6.7431964803416095E-2</v>
      </c>
      <c r="T992" s="17">
        <v>7.3023487416877905E-2</v>
      </c>
      <c r="U992" s="17"/>
      <c r="V992" s="17">
        <v>3.9454848937156999E-2</v>
      </c>
      <c r="W992" s="17">
        <v>9.2986491521017997E-2</v>
      </c>
      <c r="X992" s="17">
        <v>9.6354140857203605E-2</v>
      </c>
      <c r="Y992" s="17">
        <v>4.5609465765603902E-2</v>
      </c>
      <c r="Z992" s="17">
        <v>7.8121497772718193E-2</v>
      </c>
      <c r="AA992" s="17">
        <v>4.9438416450145503E-2</v>
      </c>
      <c r="AB992" s="17">
        <v>7.7826331467886103E-2</v>
      </c>
      <c r="AC992" s="17">
        <v>8.0007458313889293E-2</v>
      </c>
      <c r="AD992" s="17">
        <v>7.1422418862434195E-2</v>
      </c>
      <c r="AE992" s="17"/>
      <c r="AF992" s="17">
        <v>6.4207210292311898E-2</v>
      </c>
      <c r="AG992" s="17">
        <v>7.2132171615797103E-2</v>
      </c>
      <c r="AH992" s="17">
        <v>6.5575194611547205E-2</v>
      </c>
      <c r="AI992" s="17">
        <v>9.6253410380177401E-2</v>
      </c>
      <c r="AJ992" s="17">
        <v>8.1437975840311594E-2</v>
      </c>
      <c r="AK992" s="17">
        <v>5.8611463584082202E-2</v>
      </c>
      <c r="AL992" s="17"/>
      <c r="AM992" s="17">
        <v>0.126225655353225</v>
      </c>
      <c r="AN992" s="17">
        <v>6.02023758031765E-2</v>
      </c>
      <c r="AO992" s="17">
        <v>8.0679998787365106E-2</v>
      </c>
      <c r="AP992" s="17">
        <v>6.5515034615843903E-2</v>
      </c>
      <c r="AQ992" s="17">
        <v>5.6820323994861199E-2</v>
      </c>
      <c r="AR992" s="17">
        <v>7.7630188378205095E-2</v>
      </c>
      <c r="AS992" s="17">
        <v>4.3535521751092598E-2</v>
      </c>
      <c r="AT992" s="17">
        <v>7.1922145945704896E-2</v>
      </c>
      <c r="AU992" s="17">
        <v>7.3162895717334198E-2</v>
      </c>
      <c r="AV992" s="17">
        <v>4.5817858163232902E-2</v>
      </c>
      <c r="AW992" s="17">
        <v>6.3450418723501906E-2</v>
      </c>
      <c r="AX992" s="17">
        <v>0.100076950724435</v>
      </c>
      <c r="AY992" s="17">
        <v>6.5807341695811303E-2</v>
      </c>
      <c r="AZ992" s="17">
        <v>7.1050410194839805E-2</v>
      </c>
      <c r="BA992" s="17">
        <v>4.01778579092993E-2</v>
      </c>
      <c r="BB992" s="17">
        <v>8.2208954399431697E-2</v>
      </c>
      <c r="BC992" s="17"/>
      <c r="BD992" s="17">
        <v>7.3038425724471695E-2</v>
      </c>
      <c r="BE992" s="17">
        <v>6.6801762621326796E-2</v>
      </c>
      <c r="BF992" s="17">
        <v>6.5061493541606702E-2</v>
      </c>
      <c r="BG992" s="17"/>
      <c r="BH992" s="17">
        <v>6.9694393118254802E-2</v>
      </c>
      <c r="BI992" s="17">
        <v>6.8441159023553994E-2</v>
      </c>
      <c r="BJ992" s="17">
        <v>5.0727232534825098E-2</v>
      </c>
      <c r="BK992" s="17"/>
      <c r="BL992" s="17">
        <v>5.3630958158677501E-2</v>
      </c>
      <c r="BM992" s="17">
        <v>3.7988738369611801E-2</v>
      </c>
      <c r="BN992" s="17">
        <v>5.24643264772666E-2</v>
      </c>
      <c r="BO992" s="17"/>
      <c r="BP992" s="17">
        <v>7.6995261356451697E-2</v>
      </c>
      <c r="BQ992" s="17">
        <v>6.2534635505908098E-2</v>
      </c>
      <c r="BR992" s="17"/>
      <c r="BS992" s="17">
        <v>2.7092683430619199E-2</v>
      </c>
      <c r="BT992" s="17">
        <v>3.1308571614205701E-2</v>
      </c>
      <c r="BU992" s="17">
        <v>7.6227638722079702E-2</v>
      </c>
      <c r="BV992" s="17">
        <v>9.8702722009596899E-2</v>
      </c>
      <c r="BW992" s="17"/>
      <c r="BX992" s="17">
        <v>4.5357488548647601E-2</v>
      </c>
      <c r="BY992" s="17">
        <v>4.8100422133678503E-2</v>
      </c>
      <c r="BZ992" s="17">
        <v>7.2089730458842594E-2</v>
      </c>
      <c r="CA992" s="17"/>
      <c r="CB992" s="17">
        <v>1.6493448695555801E-2</v>
      </c>
      <c r="CC992" s="17">
        <v>3.8883793618771798E-2</v>
      </c>
      <c r="CD992" s="17">
        <v>0.13121892708293001</v>
      </c>
      <c r="CE992" s="17">
        <v>0.11046263896874201</v>
      </c>
      <c r="CF992" s="17">
        <v>1.20295533231339E-2</v>
      </c>
      <c r="CG992" s="17">
        <v>7.4932685097009996E-2</v>
      </c>
      <c r="CH992" s="17"/>
      <c r="CI992" s="17">
        <v>9.6671445469652395E-2</v>
      </c>
      <c r="CJ992" s="17">
        <v>5.1035709711644103E-2</v>
      </c>
      <c r="CK992" s="17">
        <v>6.7254717266043498E-2</v>
      </c>
      <c r="CL992" s="17">
        <v>7.2889273721910494E-2</v>
      </c>
    </row>
    <row r="993" spans="2:90" x14ac:dyDescent="0.35">
      <c r="B993" t="s">
        <v>495</v>
      </c>
      <c r="C993" s="17">
        <v>7.7529530339192798E-2</v>
      </c>
      <c r="D993" s="17">
        <v>8.6728492199953294E-2</v>
      </c>
      <c r="E993" s="17">
        <v>6.6097329287304205E-2</v>
      </c>
      <c r="F993" s="17"/>
      <c r="G993" s="17">
        <v>6.8052877138368495E-2</v>
      </c>
      <c r="H993" s="17">
        <v>0.106613475277281</v>
      </c>
      <c r="I993" s="17">
        <v>8.1532375988598499E-2</v>
      </c>
      <c r="J993" s="17">
        <v>9.3100842885450896E-2</v>
      </c>
      <c r="K993" s="17">
        <v>6.5933194197958497E-2</v>
      </c>
      <c r="L993" s="17">
        <v>5.7885481734086697E-2</v>
      </c>
      <c r="M993" s="17">
        <v>9.9422472307053894E-2</v>
      </c>
      <c r="N993" s="17">
        <v>6.2043245118103003E-2</v>
      </c>
      <c r="O993" s="17">
        <v>6.5537711816128899E-2</v>
      </c>
      <c r="P993" s="17"/>
      <c r="Q993" s="17">
        <v>5.8435391010336103E-2</v>
      </c>
      <c r="R993" s="17">
        <v>3.54273904274219E-2</v>
      </c>
      <c r="S993" s="17">
        <v>7.78761876368394E-2</v>
      </c>
      <c r="T993" s="17">
        <v>8.2990562550949207E-2</v>
      </c>
      <c r="U993" s="17"/>
      <c r="V993" s="17">
        <v>6.8250493591587594E-2</v>
      </c>
      <c r="W993" s="17">
        <v>7.8497133972765296E-2</v>
      </c>
      <c r="X993" s="17">
        <v>7.7465235612508399E-2</v>
      </c>
      <c r="Y993" s="17">
        <v>6.64408725145572E-2</v>
      </c>
      <c r="Z993" s="17">
        <v>0.11479657761159801</v>
      </c>
      <c r="AA993" s="17">
        <v>8.8111401640347503E-2</v>
      </c>
      <c r="AB993" s="17">
        <v>8.5328806654038206E-2</v>
      </c>
      <c r="AC993" s="17">
        <v>9.0068318864696295E-2</v>
      </c>
      <c r="AD993" s="17">
        <v>5.3119438591238202E-2</v>
      </c>
      <c r="AE993" s="17"/>
      <c r="AF993" s="17">
        <v>0.111799748864968</v>
      </c>
      <c r="AG993" s="17">
        <v>6.9498732008322794E-2</v>
      </c>
      <c r="AH993" s="17">
        <v>6.9136475214681706E-2</v>
      </c>
      <c r="AI993" s="17">
        <v>4.2555350936407901E-2</v>
      </c>
      <c r="AJ993" s="17">
        <v>8.4152350493886696E-2</v>
      </c>
      <c r="AK993" s="17">
        <v>6.1617248919748298E-2</v>
      </c>
      <c r="AL993" s="17"/>
      <c r="AM993" s="17">
        <v>7.8502370608121999E-2</v>
      </c>
      <c r="AN993" s="17">
        <v>0.106501349170096</v>
      </c>
      <c r="AO993" s="17">
        <v>6.3736851261072106E-2</v>
      </c>
      <c r="AP993" s="17">
        <v>6.95564108174902E-2</v>
      </c>
      <c r="AQ993" s="17">
        <v>0.102356372643437</v>
      </c>
      <c r="AR993" s="17">
        <v>7.2049837093191599E-2</v>
      </c>
      <c r="AS993" s="17">
        <v>0.104062640291455</v>
      </c>
      <c r="AT993" s="17">
        <v>3.63371091208212E-2</v>
      </c>
      <c r="AU993" s="17">
        <v>6.9877742917505106E-2</v>
      </c>
      <c r="AV993" s="17">
        <v>8.6140839607373995E-2</v>
      </c>
      <c r="AW993" s="17">
        <v>8.1251421255415707E-2</v>
      </c>
      <c r="AX993" s="17">
        <v>4.0073586888388198E-2</v>
      </c>
      <c r="AY993" s="17">
        <v>0.111540875746417</v>
      </c>
      <c r="AZ993" s="17">
        <v>4.3865178225081902E-2</v>
      </c>
      <c r="BA993" s="17">
        <v>0</v>
      </c>
      <c r="BB993" s="17">
        <v>7.2103026705257298E-2</v>
      </c>
      <c r="BC993" s="17"/>
      <c r="BD993" s="17">
        <v>5.67654605190153E-2</v>
      </c>
      <c r="BE993" s="17">
        <v>9.1711546931654106E-2</v>
      </c>
      <c r="BF993" s="17">
        <v>8.4199878005417506E-2</v>
      </c>
      <c r="BG993" s="17"/>
      <c r="BH993" s="17">
        <v>8.5526886651608194E-2</v>
      </c>
      <c r="BI993" s="17">
        <v>3.5530432528734598E-2</v>
      </c>
      <c r="BJ993" s="17">
        <v>6.4157815224218498E-2</v>
      </c>
      <c r="BK993" s="17"/>
      <c r="BL993" s="17">
        <v>8.8968834774348193E-2</v>
      </c>
      <c r="BM993" s="17">
        <v>6.7837774098652104E-2</v>
      </c>
      <c r="BN993" s="17">
        <v>4.59690888239669E-2</v>
      </c>
      <c r="BO993" s="17"/>
      <c r="BP993" s="17">
        <v>6.9133424806324298E-2</v>
      </c>
      <c r="BQ993" s="17">
        <v>8.6229401398319E-2</v>
      </c>
      <c r="BR993" s="17"/>
      <c r="BS993" s="17">
        <v>7.5116575246557803E-3</v>
      </c>
      <c r="BT993" s="17">
        <v>3.7953935743570297E-2</v>
      </c>
      <c r="BU993" s="17">
        <v>4.8360699357488601E-2</v>
      </c>
      <c r="BV993" s="17">
        <v>0.146748079831415</v>
      </c>
      <c r="BW993" s="17"/>
      <c r="BX993" s="17">
        <v>7.5312252798586804E-2</v>
      </c>
      <c r="BY993" s="17">
        <v>0.11009758304006299</v>
      </c>
      <c r="BZ993" s="17">
        <v>7.5747875192799005E-2</v>
      </c>
      <c r="CA993" s="17"/>
      <c r="CB993" s="17">
        <v>1.42324192997601E-2</v>
      </c>
      <c r="CC993" s="17">
        <v>5.9596409427370399E-2</v>
      </c>
      <c r="CD993" s="17">
        <v>0.18601532633179099</v>
      </c>
      <c r="CE993" s="17">
        <v>9.3022706837001701E-2</v>
      </c>
      <c r="CF993" s="17">
        <v>7.62637445711019E-3</v>
      </c>
      <c r="CG993" s="17">
        <v>5.6933118498197197E-2</v>
      </c>
      <c r="CH993" s="17"/>
      <c r="CI993" s="17">
        <v>6.3224492943138297E-2</v>
      </c>
      <c r="CJ993" s="17">
        <v>0.107008202931184</v>
      </c>
      <c r="CK993" s="17">
        <v>4.6184602513757202E-2</v>
      </c>
      <c r="CL993" s="17">
        <v>7.1695873705016802E-2</v>
      </c>
    </row>
    <row r="994" spans="2:90" x14ac:dyDescent="0.35">
      <c r="B994" t="s">
        <v>150</v>
      </c>
      <c r="C994" s="17">
        <v>2.7213263593270601E-2</v>
      </c>
      <c r="D994" s="17">
        <v>3.0910077649851899E-2</v>
      </c>
      <c r="E994" s="17">
        <v>2.0801550998641099E-2</v>
      </c>
      <c r="F994" s="17"/>
      <c r="G994" s="17">
        <v>2.4915127486066301E-2</v>
      </c>
      <c r="H994" s="17">
        <v>3.2286577857576097E-2</v>
      </c>
      <c r="I994" s="17">
        <v>2.71279279892273E-2</v>
      </c>
      <c r="J994" s="17">
        <v>2.56223129278738E-2</v>
      </c>
      <c r="K994" s="17">
        <v>2.2952819092578899E-2</v>
      </c>
      <c r="L994" s="17">
        <v>4.6509055469122297E-2</v>
      </c>
      <c r="M994" s="17">
        <v>1.31735404343517E-2</v>
      </c>
      <c r="N994" s="17">
        <v>3.4991962390020698E-2</v>
      </c>
      <c r="O994" s="17">
        <v>1.77941487994475E-2</v>
      </c>
      <c r="P994" s="17"/>
      <c r="Q994" s="17">
        <v>2.5097691291999E-2</v>
      </c>
      <c r="R994" s="17">
        <v>2.2075376963851999E-2</v>
      </c>
      <c r="S994" s="17">
        <v>1.3376379598057099E-2</v>
      </c>
      <c r="T994" s="17">
        <v>2.8479741454576199E-2</v>
      </c>
      <c r="U994" s="17"/>
      <c r="V994" s="17">
        <v>2.2639442893116399E-2</v>
      </c>
      <c r="W994" s="17">
        <v>1.4485003268403299E-2</v>
      </c>
      <c r="X994" s="17">
        <v>1.5976745736878298E-2</v>
      </c>
      <c r="Y994" s="17">
        <v>3.0734795534455E-2</v>
      </c>
      <c r="Z994" s="17">
        <v>2.1506116697448601E-2</v>
      </c>
      <c r="AA994" s="17">
        <v>3.2759292208304598E-2</v>
      </c>
      <c r="AB994" s="17">
        <v>4.5179640757454398E-2</v>
      </c>
      <c r="AC994" s="17">
        <v>4.8350317245681201E-2</v>
      </c>
      <c r="AD994" s="17">
        <v>3.2199631394912602E-2</v>
      </c>
      <c r="AE994" s="17"/>
      <c r="AF994" s="17">
        <v>2.91236376587614E-2</v>
      </c>
      <c r="AG994" s="17">
        <v>1.8895656797717601E-2</v>
      </c>
      <c r="AH994" s="17">
        <v>5.2130024147645601E-2</v>
      </c>
      <c r="AI994" s="17">
        <v>3.4362698866606103E-2</v>
      </c>
      <c r="AJ994" s="17">
        <v>2.8558655162789E-2</v>
      </c>
      <c r="AK994" s="17">
        <v>2.2010662351937198E-2</v>
      </c>
      <c r="AL994" s="17"/>
      <c r="AM994" s="17">
        <v>8.4911967408644998E-2</v>
      </c>
      <c r="AN994" s="17">
        <v>6.3585866980473194E-2</v>
      </c>
      <c r="AO994" s="17">
        <v>1.20368862434364E-2</v>
      </c>
      <c r="AP994" s="17">
        <v>3.8441433508147799E-2</v>
      </c>
      <c r="AQ994" s="17">
        <v>1.5909521929506499E-2</v>
      </c>
      <c r="AR994" s="17">
        <v>2.01127353473213E-2</v>
      </c>
      <c r="AS994" s="17">
        <v>1.0208356871944799E-2</v>
      </c>
      <c r="AT994" s="17">
        <v>2.18270654680323E-2</v>
      </c>
      <c r="AU994" s="17">
        <v>9.5746315925109501E-3</v>
      </c>
      <c r="AV994" s="17">
        <v>0</v>
      </c>
      <c r="AW994" s="17">
        <v>2.4397273035920899E-2</v>
      </c>
      <c r="AX994" s="17">
        <v>1.0560372594322E-2</v>
      </c>
      <c r="AY994" s="17">
        <v>1.0145168267792401E-2</v>
      </c>
      <c r="AZ994" s="17">
        <v>1.50425804967643E-2</v>
      </c>
      <c r="BA994" s="17">
        <v>7.5681553736059906E-2</v>
      </c>
      <c r="BB994" s="17">
        <v>1.66500260540298E-2</v>
      </c>
      <c r="BC994" s="17"/>
      <c r="BD994" s="17">
        <v>2.3381957013523001E-2</v>
      </c>
      <c r="BE994" s="17">
        <v>2.8380622873222201E-2</v>
      </c>
      <c r="BF994" s="17">
        <v>2.6355251823611599E-2</v>
      </c>
      <c r="BG994" s="17"/>
      <c r="BH994" s="17">
        <v>2.2192755137870598E-2</v>
      </c>
      <c r="BI994" s="17">
        <v>2.9625275491502699E-2</v>
      </c>
      <c r="BJ994" s="17">
        <v>7.2854098746072196E-3</v>
      </c>
      <c r="BK994" s="17"/>
      <c r="BL994" s="17">
        <v>4.8633757658726802E-2</v>
      </c>
      <c r="BM994" s="17">
        <v>1.0266534088014499E-2</v>
      </c>
      <c r="BN994" s="17">
        <v>1.0559256705361701E-2</v>
      </c>
      <c r="BO994" s="17"/>
      <c r="BP994" s="17">
        <v>3.8866102401784702E-2</v>
      </c>
      <c r="BQ994" s="17">
        <v>2.4388385645622901E-2</v>
      </c>
      <c r="BR994" s="17"/>
      <c r="BS994" s="17">
        <v>8.2461433831405792E-3</v>
      </c>
      <c r="BT994" s="17">
        <v>1.6511067409167302E-2</v>
      </c>
      <c r="BU994" s="17">
        <v>1.7609329849367E-2</v>
      </c>
      <c r="BV994" s="17">
        <v>3.3945359050047502E-2</v>
      </c>
      <c r="BW994" s="17"/>
      <c r="BX994" s="17">
        <v>2.4094756259620199E-2</v>
      </c>
      <c r="BY994" s="17">
        <v>1.2990982072256199E-2</v>
      </c>
      <c r="BZ994" s="17">
        <v>2.8396173240265402E-2</v>
      </c>
      <c r="CA994" s="17"/>
      <c r="CB994" s="17">
        <v>1.1446693150388E-2</v>
      </c>
      <c r="CC994" s="17">
        <v>1.7420829535887399E-2</v>
      </c>
      <c r="CD994" s="17">
        <v>3.7776801676946997E-2</v>
      </c>
      <c r="CE994" s="17">
        <v>2.51067615335126E-2</v>
      </c>
      <c r="CF994" s="17">
        <v>3.4126759314743599E-2</v>
      </c>
      <c r="CG994" s="17">
        <v>3.8896071039975499E-2</v>
      </c>
      <c r="CH994" s="17"/>
      <c r="CI994" s="17">
        <v>3.3842250324775502E-2</v>
      </c>
      <c r="CJ994" s="17">
        <v>2.7698439052581202E-2</v>
      </c>
      <c r="CK994" s="17">
        <v>5.1463861819123297E-2</v>
      </c>
      <c r="CL994" s="17">
        <v>1.8985152049793799E-2</v>
      </c>
    </row>
    <row r="995" spans="2:90" x14ac:dyDescent="0.35">
      <c r="B995" t="s">
        <v>202</v>
      </c>
      <c r="C995" s="17">
        <v>0.54148665649490002</v>
      </c>
      <c r="D995" s="17">
        <v>0.49974271245084401</v>
      </c>
      <c r="E995" s="17">
        <v>0.58663057302909405</v>
      </c>
      <c r="F995" s="17"/>
      <c r="G995" s="17">
        <v>0.52086466715077895</v>
      </c>
      <c r="H995" s="17">
        <v>0.51294010351736696</v>
      </c>
      <c r="I995" s="17">
        <v>0.54604577926498699</v>
      </c>
      <c r="J995" s="17">
        <v>0.55526003411532698</v>
      </c>
      <c r="K995" s="17">
        <v>0.52099816467430704</v>
      </c>
      <c r="L995" s="17">
        <v>0.579456270175156</v>
      </c>
      <c r="M995" s="17">
        <v>0.57566883172114802</v>
      </c>
      <c r="N995" s="17">
        <v>0.52233195986988401</v>
      </c>
      <c r="O995" s="17">
        <v>0.53800260411754697</v>
      </c>
      <c r="P995" s="17"/>
      <c r="Q995" s="17">
        <v>0.57380195908148002</v>
      </c>
      <c r="R995" s="17">
        <v>0.64471507459427702</v>
      </c>
      <c r="S995" s="17">
        <v>0.56967168031454696</v>
      </c>
      <c r="T995" s="17">
        <v>0.53204934955748595</v>
      </c>
      <c r="U995" s="17"/>
      <c r="V995" s="17">
        <v>0.58455746185086999</v>
      </c>
      <c r="W995" s="17">
        <v>0.53750261779377595</v>
      </c>
      <c r="X995" s="17">
        <v>0.54563334112725304</v>
      </c>
      <c r="Y995" s="17">
        <v>0.58078223808607699</v>
      </c>
      <c r="Z995" s="17">
        <v>0.49532763058026502</v>
      </c>
      <c r="AA995" s="17">
        <v>0.55037950257920698</v>
      </c>
      <c r="AB995" s="17">
        <v>0.476808578920285</v>
      </c>
      <c r="AC995" s="17">
        <v>0.57254485629191598</v>
      </c>
      <c r="AD995" s="17">
        <v>0.52279559125939901</v>
      </c>
      <c r="AE995" s="17"/>
      <c r="AF995" s="17">
        <v>0.50543189658885801</v>
      </c>
      <c r="AG995" s="17">
        <v>0.55050599030450498</v>
      </c>
      <c r="AH995" s="17">
        <v>0.507077941891388</v>
      </c>
      <c r="AI995" s="17">
        <v>0.487153158457376</v>
      </c>
      <c r="AJ995" s="17">
        <v>0.50979368436441497</v>
      </c>
      <c r="AK995" s="17">
        <v>0.59879458291865895</v>
      </c>
      <c r="AL995" s="17"/>
      <c r="AM995" s="17">
        <v>0.40060923254235598</v>
      </c>
      <c r="AN995" s="17">
        <v>0.43540555545586701</v>
      </c>
      <c r="AO995" s="17">
        <v>0.55193732033820297</v>
      </c>
      <c r="AP995" s="17">
        <v>0.53986237037099305</v>
      </c>
      <c r="AQ995" s="17">
        <v>0.55673567666903101</v>
      </c>
      <c r="AR995" s="17">
        <v>0.56533549354915602</v>
      </c>
      <c r="AS995" s="17">
        <v>0.53203903214910597</v>
      </c>
      <c r="AT995" s="17">
        <v>0.54353906886173498</v>
      </c>
      <c r="AU995" s="17">
        <v>0.57948954133201103</v>
      </c>
      <c r="AV995" s="17">
        <v>0.60879623086359602</v>
      </c>
      <c r="AW995" s="17">
        <v>0.53357841406096296</v>
      </c>
      <c r="AX995" s="17">
        <v>0.624576139113037</v>
      </c>
      <c r="AY995" s="17">
        <v>0.55642199073478205</v>
      </c>
      <c r="AZ995" s="17">
        <v>0.60319070025837795</v>
      </c>
      <c r="BA995" s="17">
        <v>0.72500933541298695</v>
      </c>
      <c r="BB995" s="17">
        <v>0.53779255299337703</v>
      </c>
      <c r="BC995" s="17"/>
      <c r="BD995" s="17">
        <v>0.58895704517506997</v>
      </c>
      <c r="BE995" s="17">
        <v>0.50963907704412803</v>
      </c>
      <c r="BF995" s="17">
        <v>0.53147971204661903</v>
      </c>
      <c r="BG995" s="17"/>
      <c r="BH995" s="17">
        <v>0.54177828828188701</v>
      </c>
      <c r="BI995" s="17">
        <v>0.60695872838751697</v>
      </c>
      <c r="BJ995" s="17">
        <v>0.61378214556976995</v>
      </c>
      <c r="BK995" s="17"/>
      <c r="BL995" s="17">
        <v>0.55924561598386902</v>
      </c>
      <c r="BM995" s="17">
        <v>0.60872189221799999</v>
      </c>
      <c r="BN995" s="17">
        <v>0.65086532757523796</v>
      </c>
      <c r="BO995" s="17"/>
      <c r="BP995" s="17">
        <v>0.52126366238819999</v>
      </c>
      <c r="BQ995" s="17">
        <v>0.52991993656163505</v>
      </c>
      <c r="BR995" s="17"/>
      <c r="BS995" s="17">
        <v>0.79318167841715503</v>
      </c>
      <c r="BT995" s="17">
        <v>0.68108885698470301</v>
      </c>
      <c r="BU995" s="17">
        <v>0.55765828826216202</v>
      </c>
      <c r="BV995" s="17">
        <v>0.38614127128486497</v>
      </c>
      <c r="BW995" s="17"/>
      <c r="BX995" s="17">
        <v>0.600131134371651</v>
      </c>
      <c r="BY995" s="17">
        <v>0.49136880620703599</v>
      </c>
      <c r="BZ995" s="17">
        <v>0.53875659509694995</v>
      </c>
      <c r="CA995" s="17"/>
      <c r="CB995" s="17">
        <v>0.81220718652369195</v>
      </c>
      <c r="CC995" s="17">
        <v>0.635198001195172</v>
      </c>
      <c r="CD995" s="17">
        <v>0.24742259361935301</v>
      </c>
      <c r="CE995" s="17">
        <v>0.43578645300443503</v>
      </c>
      <c r="CF995" s="17">
        <v>0.819423434514162</v>
      </c>
      <c r="CG995" s="17">
        <v>0.42103234576113102</v>
      </c>
      <c r="CH995" s="17"/>
      <c r="CI995" s="17">
        <v>0.46570601346841101</v>
      </c>
      <c r="CJ995" s="17">
        <v>0.595890435565121</v>
      </c>
      <c r="CK995" s="17">
        <v>0.37235008563022398</v>
      </c>
      <c r="CL995" s="17">
        <v>0.57142045970408495</v>
      </c>
    </row>
    <row r="996" spans="2:90" x14ac:dyDescent="0.35">
      <c r="B996" t="s">
        <v>201</v>
      </c>
      <c r="C996" s="17">
        <v>0.25720600911681402</v>
      </c>
      <c r="D996" s="17">
        <v>0.28201060442817599</v>
      </c>
      <c r="E996" s="17">
        <v>0.23146859971203801</v>
      </c>
      <c r="F996" s="17"/>
      <c r="G996" s="17">
        <v>0.25458360568901001</v>
      </c>
      <c r="H996" s="17">
        <v>0.29360409360705497</v>
      </c>
      <c r="I996" s="17">
        <v>0.25906141013753398</v>
      </c>
      <c r="J996" s="17">
        <v>0.29865703693611001</v>
      </c>
      <c r="K996" s="17">
        <v>0.27070670184575202</v>
      </c>
      <c r="L996" s="17">
        <v>0.20064914712903401</v>
      </c>
      <c r="M996" s="17">
        <v>0.25605955761229698</v>
      </c>
      <c r="N996" s="17">
        <v>0.237932335714962</v>
      </c>
      <c r="O996" s="17">
        <v>0.24906301089645599</v>
      </c>
      <c r="P996" s="17"/>
      <c r="Q996" s="17">
        <v>0.205605216121102</v>
      </c>
      <c r="R996" s="17">
        <v>0.172172500012962</v>
      </c>
      <c r="S996" s="17">
        <v>0.222080721581525</v>
      </c>
      <c r="T996" s="17">
        <v>0.27250193296889602</v>
      </c>
      <c r="U996" s="17"/>
      <c r="V996" s="17">
        <v>0.209163927416745</v>
      </c>
      <c r="W996" s="17">
        <v>0.28281651155827298</v>
      </c>
      <c r="X996" s="17">
        <v>0.27289121298550101</v>
      </c>
      <c r="Y996" s="17">
        <v>0.20828434353099301</v>
      </c>
      <c r="Z996" s="17">
        <v>0.28723645841321199</v>
      </c>
      <c r="AA996" s="17">
        <v>0.242847504973562</v>
      </c>
      <c r="AB996" s="17">
        <v>0.287417339132295</v>
      </c>
      <c r="AC996" s="17">
        <v>0.26838087621728801</v>
      </c>
      <c r="AD996" s="17">
        <v>0.27750488546442198</v>
      </c>
      <c r="AE996" s="17"/>
      <c r="AF996" s="17">
        <v>0.28821392276816099</v>
      </c>
      <c r="AG996" s="17">
        <v>0.259701568700623</v>
      </c>
      <c r="AH996" s="17">
        <v>0.27245778958348499</v>
      </c>
      <c r="AI996" s="17">
        <v>0.305656734431062</v>
      </c>
      <c r="AJ996" s="17">
        <v>0.29728244979541901</v>
      </c>
      <c r="AK996" s="17">
        <v>0.19873687146876101</v>
      </c>
      <c r="AL996" s="17"/>
      <c r="AM996" s="17">
        <v>0.27397828462846302</v>
      </c>
      <c r="AN996" s="17">
        <v>0.330628122750736</v>
      </c>
      <c r="AO996" s="17">
        <v>0.24469158419136799</v>
      </c>
      <c r="AP996" s="17">
        <v>0.23469001219790001</v>
      </c>
      <c r="AQ996" s="17">
        <v>0.26121775848451001</v>
      </c>
      <c r="AR996" s="17">
        <v>0.25069310092826202</v>
      </c>
      <c r="AS996" s="17">
        <v>0.29132780257600999</v>
      </c>
      <c r="AT996" s="17">
        <v>0.20640202414269099</v>
      </c>
      <c r="AU996" s="17">
        <v>0.25408992863937802</v>
      </c>
      <c r="AV996" s="17">
        <v>0.213514029715726</v>
      </c>
      <c r="AW996" s="17">
        <v>0.26869014337671498</v>
      </c>
      <c r="AX996" s="17">
        <v>0.23975116187364801</v>
      </c>
      <c r="AY996" s="17">
        <v>0.26060524429292098</v>
      </c>
      <c r="AZ996" s="17">
        <v>0.20363488043720401</v>
      </c>
      <c r="BA996" s="17">
        <v>9.2411390692988399E-2</v>
      </c>
      <c r="BB996" s="17">
        <v>0.28794337941741999</v>
      </c>
      <c r="BC996" s="17"/>
      <c r="BD996" s="17">
        <v>0.23494442305827801</v>
      </c>
      <c r="BE996" s="17">
        <v>0.27605341306959402</v>
      </c>
      <c r="BF996" s="17">
        <v>0.26238565169607703</v>
      </c>
      <c r="BG996" s="17"/>
      <c r="BH996" s="17">
        <v>0.26656379781545297</v>
      </c>
      <c r="BI996" s="17">
        <v>0.21540650090903099</v>
      </c>
      <c r="BJ996" s="17">
        <v>0.19941368626695899</v>
      </c>
      <c r="BK996" s="17"/>
      <c r="BL996" s="17">
        <v>0.229596896692426</v>
      </c>
      <c r="BM996" s="17">
        <v>0.23430184418869099</v>
      </c>
      <c r="BN996" s="17">
        <v>0.17270310387482399</v>
      </c>
      <c r="BO996" s="17"/>
      <c r="BP996" s="17">
        <v>0.26929488027071602</v>
      </c>
      <c r="BQ996" s="17">
        <v>0.25597464025066302</v>
      </c>
      <c r="BR996" s="17"/>
      <c r="BS996" s="17">
        <v>9.5930590457479897E-2</v>
      </c>
      <c r="BT996" s="17">
        <v>0.162760860798075</v>
      </c>
      <c r="BU996" s="17">
        <v>0.23293505932021999</v>
      </c>
      <c r="BV996" s="17">
        <v>0.38444047350368599</v>
      </c>
      <c r="BW996" s="17"/>
      <c r="BX996" s="17">
        <v>0.19770539474252399</v>
      </c>
      <c r="BY996" s="17">
        <v>0.27356506661595897</v>
      </c>
      <c r="BZ996" s="17">
        <v>0.26209537550586398</v>
      </c>
      <c r="CA996" s="17"/>
      <c r="CB996" s="17">
        <v>9.7190977616219004E-2</v>
      </c>
      <c r="CC996" s="17">
        <v>0.18319868696025901</v>
      </c>
      <c r="CD996" s="17">
        <v>0.48050024298053101</v>
      </c>
      <c r="CE996" s="17">
        <v>0.36042217067760801</v>
      </c>
      <c r="CF996" s="17">
        <v>6.0963363651272397E-2</v>
      </c>
      <c r="CG996" s="17">
        <v>0.25897572072950598</v>
      </c>
      <c r="CH996" s="17"/>
      <c r="CI996" s="17">
        <v>0.27830778229717601</v>
      </c>
      <c r="CJ996" s="17">
        <v>0.25266258332503799</v>
      </c>
      <c r="CK996" s="17">
        <v>0.231055885137637</v>
      </c>
      <c r="CL996" s="17">
        <v>0.26211180848437399</v>
      </c>
    </row>
    <row r="997" spans="2:90" x14ac:dyDescent="0.35">
      <c r="B997" t="s">
        <v>113</v>
      </c>
      <c r="C997" s="17">
        <v>0.284280647378086</v>
      </c>
      <c r="D997" s="17">
        <v>0.21773210802266901</v>
      </c>
      <c r="E997" s="17">
        <v>0.35516197331705701</v>
      </c>
      <c r="F997" s="17"/>
      <c r="G997" s="17">
        <v>0.266281061461769</v>
      </c>
      <c r="H997" s="17">
        <v>0.21933600991031199</v>
      </c>
      <c r="I997" s="17">
        <v>0.28698436912745301</v>
      </c>
      <c r="J997" s="17">
        <v>0.25660299717921697</v>
      </c>
      <c r="K997" s="17">
        <v>0.25029146282855502</v>
      </c>
      <c r="L997" s="17">
        <v>0.37880712304612202</v>
      </c>
      <c r="M997" s="17">
        <v>0.31960927410885098</v>
      </c>
      <c r="N997" s="17">
        <v>0.28439962415492198</v>
      </c>
      <c r="O997" s="17">
        <v>0.28893959322108997</v>
      </c>
      <c r="P997" s="17"/>
      <c r="Q997" s="17">
        <v>0.36819674296037802</v>
      </c>
      <c r="R997" s="17">
        <v>0.47254257458131499</v>
      </c>
      <c r="S997" s="17">
        <v>0.34759095873302298</v>
      </c>
      <c r="T997" s="17">
        <v>0.25954741658858999</v>
      </c>
      <c r="U997" s="17"/>
      <c r="V997" s="17">
        <v>0.37539353443412599</v>
      </c>
      <c r="W997" s="17">
        <v>0.25468610623550297</v>
      </c>
      <c r="X997" s="17">
        <v>0.27274212814175203</v>
      </c>
      <c r="Y997" s="17">
        <v>0.37249789455508397</v>
      </c>
      <c r="Z997" s="17">
        <v>0.208091172167053</v>
      </c>
      <c r="AA997" s="17">
        <v>0.30753199760564598</v>
      </c>
      <c r="AB997" s="17">
        <v>0.189391239787989</v>
      </c>
      <c r="AC997" s="17">
        <v>0.30416398007462803</v>
      </c>
      <c r="AD997" s="17">
        <v>0.245290705794977</v>
      </c>
      <c r="AE997" s="17"/>
      <c r="AF997" s="17">
        <v>0.21721797382069799</v>
      </c>
      <c r="AG997" s="17">
        <v>0.29080442160388198</v>
      </c>
      <c r="AH997" s="17">
        <v>0.23462015230790301</v>
      </c>
      <c r="AI997" s="17">
        <v>0.181496424026314</v>
      </c>
      <c r="AJ997" s="17">
        <v>0.21251123456899601</v>
      </c>
      <c r="AK997" s="17">
        <v>0.40005771144989799</v>
      </c>
      <c r="AL997" s="17"/>
      <c r="AM997" s="17">
        <v>0.12663094791389301</v>
      </c>
      <c r="AN997" s="17">
        <v>0.10477743270513</v>
      </c>
      <c r="AO997" s="17">
        <v>0.30724573614683498</v>
      </c>
      <c r="AP997" s="17">
        <v>0.30517235817309302</v>
      </c>
      <c r="AQ997" s="17">
        <v>0.29551791818452</v>
      </c>
      <c r="AR997" s="17">
        <v>0.314642392620894</v>
      </c>
      <c r="AS997" s="17">
        <v>0.24071122957309601</v>
      </c>
      <c r="AT997" s="17">
        <v>0.33713704471904399</v>
      </c>
      <c r="AU997" s="17">
        <v>0.32539961269263401</v>
      </c>
      <c r="AV997" s="17">
        <v>0.39528220114786999</v>
      </c>
      <c r="AW997" s="17">
        <v>0.26488827068424797</v>
      </c>
      <c r="AX997" s="17">
        <v>0.38482497723939002</v>
      </c>
      <c r="AY997" s="17">
        <v>0.29581674644186101</v>
      </c>
      <c r="AZ997" s="17">
        <v>0.399555819821174</v>
      </c>
      <c r="BA997" s="17">
        <v>0.63259794471999797</v>
      </c>
      <c r="BB997" s="17">
        <v>0.24984917357595701</v>
      </c>
      <c r="BC997" s="17"/>
      <c r="BD997" s="17">
        <v>0.35401262211679202</v>
      </c>
      <c r="BE997" s="17">
        <v>0.23358566397453401</v>
      </c>
      <c r="BF997" s="17">
        <v>0.26909406035054301</v>
      </c>
      <c r="BG997" s="17"/>
      <c r="BH997" s="17">
        <v>0.27521449046643398</v>
      </c>
      <c r="BI997" s="17">
        <v>0.391552227478486</v>
      </c>
      <c r="BJ997" s="17">
        <v>0.41436845930281102</v>
      </c>
      <c r="BK997" s="17"/>
      <c r="BL997" s="17">
        <v>0.32964871929144401</v>
      </c>
      <c r="BM997" s="17">
        <v>0.374420048029309</v>
      </c>
      <c r="BN997" s="17">
        <v>0.478162223700414</v>
      </c>
      <c r="BO997" s="17"/>
      <c r="BP997" s="17">
        <v>0.25196878211748402</v>
      </c>
      <c r="BQ997" s="17">
        <v>0.27394529631097198</v>
      </c>
      <c r="BR997" s="17"/>
      <c r="BS997" s="17">
        <v>0.69725108795967505</v>
      </c>
      <c r="BT997" s="17">
        <v>0.51832799618662795</v>
      </c>
      <c r="BU997" s="17">
        <v>0.324723228941941</v>
      </c>
      <c r="BV997" s="17">
        <v>1.7007977811793801E-3</v>
      </c>
      <c r="BW997" s="17"/>
      <c r="BX997" s="17">
        <v>0.40242573962912698</v>
      </c>
      <c r="BY997" s="17">
        <v>0.21780373959107699</v>
      </c>
      <c r="BZ997" s="17">
        <v>0.27666121959108603</v>
      </c>
      <c r="CA997" s="17"/>
      <c r="CB997" s="17">
        <v>0.71501620890747297</v>
      </c>
      <c r="CC997" s="17">
        <v>0.45199931423491202</v>
      </c>
      <c r="CD997" s="17">
        <v>-0.233077649361177</v>
      </c>
      <c r="CE997" s="17">
        <v>7.5364282326826307E-2</v>
      </c>
      <c r="CF997" s="17">
        <v>0.75846007086289002</v>
      </c>
      <c r="CG997" s="17">
        <v>0.16205662503162499</v>
      </c>
      <c r="CH997" s="17"/>
      <c r="CI997" s="17">
        <v>0.187398231171236</v>
      </c>
      <c r="CJ997" s="17">
        <v>0.34322785224008301</v>
      </c>
      <c r="CK997" s="17">
        <v>0.14129420049258701</v>
      </c>
      <c r="CL997" s="17">
        <v>0.30930865121971002</v>
      </c>
    </row>
    <row r="998" spans="2:90" x14ac:dyDescent="0.35"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</row>
    <row r="999" spans="2:90" x14ac:dyDescent="0.35">
      <c r="B999" s="6" t="s">
        <v>498</v>
      </c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</row>
    <row r="1000" spans="2:90" x14ac:dyDescent="0.35">
      <c r="B1000" s="24" t="s">
        <v>130</v>
      </c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</row>
    <row r="1001" spans="2:90" x14ac:dyDescent="0.35">
      <c r="B1001" t="s">
        <v>489</v>
      </c>
      <c r="C1001" s="17">
        <v>0.244886540312336</v>
      </c>
      <c r="D1001" s="17">
        <v>0.24262190014218701</v>
      </c>
      <c r="E1001" s="17">
        <v>0.25037008456652099</v>
      </c>
      <c r="F1001" s="17"/>
      <c r="G1001" s="17">
        <v>0.23385888837792301</v>
      </c>
      <c r="H1001" s="17">
        <v>0.275534295418361</v>
      </c>
      <c r="I1001" s="17">
        <v>0.26060414991667802</v>
      </c>
      <c r="J1001" s="17">
        <v>0.21237926463086801</v>
      </c>
      <c r="K1001" s="17">
        <v>0.22405578055838199</v>
      </c>
      <c r="L1001" s="17">
        <v>0.25215980002350402</v>
      </c>
      <c r="M1001" s="17">
        <v>0.28833137534666098</v>
      </c>
      <c r="N1001" s="17">
        <v>0.23266352612538299</v>
      </c>
      <c r="O1001" s="17">
        <v>0.22499018052890399</v>
      </c>
      <c r="P1001" s="17"/>
      <c r="Q1001" s="17">
        <v>0.235483641769867</v>
      </c>
      <c r="R1001" s="17">
        <v>0.39834707622639698</v>
      </c>
      <c r="S1001" s="17">
        <v>0.29115688068943701</v>
      </c>
      <c r="T1001" s="17">
        <v>0.23563681358411701</v>
      </c>
      <c r="U1001" s="17"/>
      <c r="V1001" s="17">
        <v>0.28290138716156499</v>
      </c>
      <c r="W1001" s="17">
        <v>0.21094300401285099</v>
      </c>
      <c r="X1001" s="17">
        <v>0.22921488324974301</v>
      </c>
      <c r="Y1001" s="17">
        <v>0.26754294036564102</v>
      </c>
      <c r="Z1001" s="17">
        <v>0.23664402987415301</v>
      </c>
      <c r="AA1001" s="17">
        <v>0.23674344078336401</v>
      </c>
      <c r="AB1001" s="17">
        <v>0.25770415506914801</v>
      </c>
      <c r="AC1001" s="17">
        <v>0.19937649380268399</v>
      </c>
      <c r="AD1001" s="17">
        <v>0.24878263112198301</v>
      </c>
      <c r="AE1001" s="17"/>
      <c r="AF1001" s="17">
        <v>0.243512339153862</v>
      </c>
      <c r="AG1001" s="17">
        <v>0.23669218834885</v>
      </c>
      <c r="AH1001" s="17">
        <v>0.203036819269415</v>
      </c>
      <c r="AI1001" s="17">
        <v>0.24648376753499901</v>
      </c>
      <c r="AJ1001" s="17">
        <v>0.22710207691109599</v>
      </c>
      <c r="AK1001" s="17">
        <v>0.27295494486497501</v>
      </c>
      <c r="AL1001" s="17"/>
      <c r="AM1001" s="17">
        <v>0.19468467171385501</v>
      </c>
      <c r="AN1001" s="17">
        <v>0.234038040025148</v>
      </c>
      <c r="AO1001" s="17">
        <v>0.19607569028227201</v>
      </c>
      <c r="AP1001" s="17">
        <v>0.129928173734528</v>
      </c>
      <c r="AQ1001" s="17">
        <v>0.20171076295957799</v>
      </c>
      <c r="AR1001" s="17">
        <v>0.262287700980324</v>
      </c>
      <c r="AS1001" s="17">
        <v>0.21898391262984099</v>
      </c>
      <c r="AT1001" s="17">
        <v>0.26196803656516399</v>
      </c>
      <c r="AU1001" s="17">
        <v>0.248027638160606</v>
      </c>
      <c r="AV1001" s="17">
        <v>0.33814525465401601</v>
      </c>
      <c r="AW1001" s="17">
        <v>0.29401155899787701</v>
      </c>
      <c r="AX1001" s="17">
        <v>0.22896838054156601</v>
      </c>
      <c r="AY1001" s="17">
        <v>0.18916097802689399</v>
      </c>
      <c r="AZ1001" s="17">
        <v>0.35800491697430997</v>
      </c>
      <c r="BA1001" s="17">
        <v>0.38778279494264201</v>
      </c>
      <c r="BB1001" s="17">
        <v>0.36392149940052598</v>
      </c>
      <c r="BC1001" s="17"/>
      <c r="BD1001" s="17">
        <v>0.24003766501899099</v>
      </c>
      <c r="BE1001" s="17">
        <v>0.245561682549677</v>
      </c>
      <c r="BF1001" s="17">
        <v>0.248444875748391</v>
      </c>
      <c r="BG1001" s="17"/>
      <c r="BH1001" s="17">
        <v>0.246437376777733</v>
      </c>
      <c r="BI1001" s="17">
        <v>0.31261029294258702</v>
      </c>
      <c r="BJ1001" s="17">
        <v>0.22612845469538501</v>
      </c>
      <c r="BK1001" s="17"/>
      <c r="BL1001" s="17">
        <v>0.178677060696321</v>
      </c>
      <c r="BM1001" s="17">
        <v>0.28541239843086302</v>
      </c>
      <c r="BN1001" s="17">
        <v>0.315846137192004</v>
      </c>
      <c r="BO1001" s="17"/>
      <c r="BP1001" s="17">
        <v>0.259706481258202</v>
      </c>
      <c r="BQ1001" s="17">
        <v>0.244022802056722</v>
      </c>
      <c r="BR1001" s="17"/>
      <c r="BS1001" s="17">
        <v>0.34372206687857099</v>
      </c>
      <c r="BT1001" s="17">
        <v>0.25270391577972001</v>
      </c>
      <c r="BU1001" s="17">
        <v>0.20934136956379401</v>
      </c>
      <c r="BV1001" s="17">
        <v>0.24258190529897899</v>
      </c>
      <c r="BW1001" s="17"/>
      <c r="BX1001" s="17">
        <v>0.23927948643350599</v>
      </c>
      <c r="BY1001" s="17">
        <v>0.303062235401518</v>
      </c>
      <c r="BZ1001" s="17">
        <v>0.24186710718821799</v>
      </c>
      <c r="CA1001" s="17"/>
      <c r="CB1001" s="17">
        <v>0.28029666991329399</v>
      </c>
      <c r="CC1001" s="17">
        <v>0.39694775795766402</v>
      </c>
      <c r="CD1001" s="17">
        <v>8.6696039765020397E-2</v>
      </c>
      <c r="CE1001" s="17">
        <v>0.21782048238309201</v>
      </c>
      <c r="CF1001" s="17">
        <v>0.45466347917301297</v>
      </c>
      <c r="CG1001" s="17">
        <v>0.1111609756116</v>
      </c>
      <c r="CH1001" s="17"/>
      <c r="CI1001" s="17">
        <v>0.20724381076852</v>
      </c>
      <c r="CJ1001" s="17">
        <v>0.323054298449656</v>
      </c>
      <c r="CK1001" s="17">
        <v>0.10016536747905801</v>
      </c>
      <c r="CL1001" s="17">
        <v>0.24574989042787401</v>
      </c>
    </row>
    <row r="1002" spans="2:90" x14ac:dyDescent="0.35">
      <c r="B1002" t="s">
        <v>490</v>
      </c>
      <c r="C1002" s="17">
        <v>0.244576727558312</v>
      </c>
      <c r="D1002" s="17">
        <v>0.234144639410755</v>
      </c>
      <c r="E1002" s="17">
        <v>0.25575347891332001</v>
      </c>
      <c r="F1002" s="17"/>
      <c r="G1002" s="17">
        <v>0.25219147068091002</v>
      </c>
      <c r="H1002" s="17">
        <v>0.232711121982832</v>
      </c>
      <c r="I1002" s="17">
        <v>0.251208584379435</v>
      </c>
      <c r="J1002" s="17">
        <v>0.25594161444285102</v>
      </c>
      <c r="K1002" s="17">
        <v>0.25630658283647201</v>
      </c>
      <c r="L1002" s="17">
        <v>0.23061500503922699</v>
      </c>
      <c r="M1002" s="17">
        <v>0.246503928767043</v>
      </c>
      <c r="N1002" s="17">
        <v>0.242773460129941</v>
      </c>
      <c r="O1002" s="17">
        <v>0.23491366971706801</v>
      </c>
      <c r="P1002" s="17"/>
      <c r="Q1002" s="17">
        <v>0.22281662924592999</v>
      </c>
      <c r="R1002" s="17">
        <v>0.24340617267281101</v>
      </c>
      <c r="S1002" s="17">
        <v>0.24304864047628699</v>
      </c>
      <c r="T1002" s="17">
        <v>0.251846801929904</v>
      </c>
      <c r="U1002" s="17"/>
      <c r="V1002" s="17">
        <v>0.24560056348762299</v>
      </c>
      <c r="W1002" s="17">
        <v>0.26747992342950599</v>
      </c>
      <c r="X1002" s="17">
        <v>0.236168116803191</v>
      </c>
      <c r="Y1002" s="17">
        <v>0.17587009701780801</v>
      </c>
      <c r="Z1002" s="17">
        <v>0.28942129886059897</v>
      </c>
      <c r="AA1002" s="17">
        <v>0.24868617159562201</v>
      </c>
      <c r="AB1002" s="17">
        <v>0.21610161032509001</v>
      </c>
      <c r="AC1002" s="17">
        <v>0.256746787371188</v>
      </c>
      <c r="AD1002" s="17">
        <v>0.25982405477304998</v>
      </c>
      <c r="AE1002" s="17"/>
      <c r="AF1002" s="17">
        <v>0.20505747251832199</v>
      </c>
      <c r="AG1002" s="17">
        <v>0.25704309230058903</v>
      </c>
      <c r="AH1002" s="17">
        <v>0.25622121668589898</v>
      </c>
      <c r="AI1002" s="17">
        <v>0.236025852086194</v>
      </c>
      <c r="AJ1002" s="17">
        <v>0.25390018011215598</v>
      </c>
      <c r="AK1002" s="17">
        <v>0.25758347411358201</v>
      </c>
      <c r="AL1002" s="17"/>
      <c r="AM1002" s="17">
        <v>0.208398310043901</v>
      </c>
      <c r="AN1002" s="17">
        <v>0.18248548219563401</v>
      </c>
      <c r="AO1002" s="17">
        <v>0.215193985930936</v>
      </c>
      <c r="AP1002" s="17">
        <v>0.25932974917191398</v>
      </c>
      <c r="AQ1002" s="17">
        <v>0.25277908077993999</v>
      </c>
      <c r="AR1002" s="17">
        <v>0.22199617981334399</v>
      </c>
      <c r="AS1002" s="17">
        <v>0.26250677231921798</v>
      </c>
      <c r="AT1002" s="17">
        <v>0.26325071567497199</v>
      </c>
      <c r="AU1002" s="17">
        <v>0.291293905641414</v>
      </c>
      <c r="AV1002" s="17">
        <v>0.202739762306472</v>
      </c>
      <c r="AW1002" s="17">
        <v>0.264803060992505</v>
      </c>
      <c r="AX1002" s="17">
        <v>0.22434002635558301</v>
      </c>
      <c r="AY1002" s="17">
        <v>0.31782852714689802</v>
      </c>
      <c r="AZ1002" s="17">
        <v>0.25773219415857701</v>
      </c>
      <c r="BA1002" s="17">
        <v>0.14231321005318001</v>
      </c>
      <c r="BB1002" s="17">
        <v>0.30871449757359198</v>
      </c>
      <c r="BC1002" s="17"/>
      <c r="BD1002" s="17">
        <v>0.26850703790571401</v>
      </c>
      <c r="BE1002" s="17">
        <v>0.23749826667416399</v>
      </c>
      <c r="BF1002" s="17">
        <v>0.23216044114516199</v>
      </c>
      <c r="BG1002" s="17"/>
      <c r="BH1002" s="17">
        <v>0.26091532780833099</v>
      </c>
      <c r="BI1002" s="17">
        <v>0.19884003982878901</v>
      </c>
      <c r="BJ1002" s="17">
        <v>0.26587324835063098</v>
      </c>
      <c r="BK1002" s="17"/>
      <c r="BL1002" s="17">
        <v>0.21565198583869</v>
      </c>
      <c r="BM1002" s="17">
        <v>0.26814540983450802</v>
      </c>
      <c r="BN1002" s="17">
        <v>0.27131195333412</v>
      </c>
      <c r="BO1002" s="17"/>
      <c r="BP1002" s="17">
        <v>0.25264810899345103</v>
      </c>
      <c r="BQ1002" s="17">
        <v>0.23120668704560801</v>
      </c>
      <c r="BR1002" s="17"/>
      <c r="BS1002" s="17">
        <v>0.312635790312352</v>
      </c>
      <c r="BT1002" s="17">
        <v>0.28843647046673598</v>
      </c>
      <c r="BU1002" s="17">
        <v>0.22664565080101401</v>
      </c>
      <c r="BV1002" s="17">
        <v>0.222366459411104</v>
      </c>
      <c r="BW1002" s="17"/>
      <c r="BX1002" s="17">
        <v>0.273084682653432</v>
      </c>
      <c r="BY1002" s="17">
        <v>0.23200440715416101</v>
      </c>
      <c r="BZ1002" s="17">
        <v>0.24252506078738501</v>
      </c>
      <c r="CA1002" s="17"/>
      <c r="CB1002" s="17">
        <v>0.29099951361750698</v>
      </c>
      <c r="CC1002" s="17">
        <v>0.35394867790266199</v>
      </c>
      <c r="CD1002" s="17">
        <v>0.13599918151305701</v>
      </c>
      <c r="CE1002" s="17">
        <v>0.29362051892520602</v>
      </c>
      <c r="CF1002" s="17">
        <v>0.29030228148755099</v>
      </c>
      <c r="CG1002" s="17">
        <v>0.126916415085332</v>
      </c>
      <c r="CH1002" s="17"/>
      <c r="CI1002" s="17">
        <v>0.24351034508459901</v>
      </c>
      <c r="CJ1002" s="17">
        <v>0.26098546262549399</v>
      </c>
      <c r="CK1002" s="17">
        <v>0.111456135063998</v>
      </c>
      <c r="CL1002" s="17">
        <v>0.27057090704355002</v>
      </c>
    </row>
    <row r="1003" spans="2:90" x14ac:dyDescent="0.35">
      <c r="B1003" t="s">
        <v>491</v>
      </c>
      <c r="C1003" s="17">
        <v>0.22953911198923799</v>
      </c>
      <c r="D1003" s="17">
        <v>0.220254431755354</v>
      </c>
      <c r="E1003" s="17">
        <v>0.23747631897475099</v>
      </c>
      <c r="F1003" s="17"/>
      <c r="G1003" s="17">
        <v>0.25380368148910998</v>
      </c>
      <c r="H1003" s="17">
        <v>0.19035790178230899</v>
      </c>
      <c r="I1003" s="17">
        <v>0.21849662393314501</v>
      </c>
      <c r="J1003" s="17">
        <v>0.261140708105984</v>
      </c>
      <c r="K1003" s="17">
        <v>0.227507344791817</v>
      </c>
      <c r="L1003" s="17">
        <v>0.25817562240957498</v>
      </c>
      <c r="M1003" s="17">
        <v>0.21448250311644401</v>
      </c>
      <c r="N1003" s="17">
        <v>0.23461979591825199</v>
      </c>
      <c r="O1003" s="17">
        <v>0.20867540805561</v>
      </c>
      <c r="P1003" s="17"/>
      <c r="Q1003" s="17">
        <v>0.230909850502034</v>
      </c>
      <c r="R1003" s="17">
        <v>0.148198886935938</v>
      </c>
      <c r="S1003" s="17">
        <v>0.21689382879518901</v>
      </c>
      <c r="T1003" s="17">
        <v>0.233142802535172</v>
      </c>
      <c r="U1003" s="17"/>
      <c r="V1003" s="17">
        <v>0.18138753666417601</v>
      </c>
      <c r="W1003" s="17">
        <v>0.24002435639755801</v>
      </c>
      <c r="X1003" s="17">
        <v>0.250269118329146</v>
      </c>
      <c r="Y1003" s="17">
        <v>0.222000490827097</v>
      </c>
      <c r="Z1003" s="17">
        <v>0.20948803199011101</v>
      </c>
      <c r="AA1003" s="17">
        <v>0.220953386568503</v>
      </c>
      <c r="AB1003" s="17">
        <v>0.23203646335838399</v>
      </c>
      <c r="AC1003" s="17">
        <v>0.29889834006652599</v>
      </c>
      <c r="AD1003" s="17">
        <v>0.26318319382423899</v>
      </c>
      <c r="AE1003" s="17"/>
      <c r="AF1003" s="17">
        <v>0.240775065148885</v>
      </c>
      <c r="AG1003" s="17">
        <v>0.195534727413049</v>
      </c>
      <c r="AH1003" s="17">
        <v>0.28247331750149202</v>
      </c>
      <c r="AI1003" s="17">
        <v>0.238710831048799</v>
      </c>
      <c r="AJ1003" s="17">
        <v>0.24666227197300999</v>
      </c>
      <c r="AK1003" s="17">
        <v>0.21440387170425501</v>
      </c>
      <c r="AL1003" s="17"/>
      <c r="AM1003" s="17">
        <v>0.177861361525951</v>
      </c>
      <c r="AN1003" s="17">
        <v>0.189768546549925</v>
      </c>
      <c r="AO1003" s="17">
        <v>0.226606219654445</v>
      </c>
      <c r="AP1003" s="17">
        <v>0.29647000269830698</v>
      </c>
      <c r="AQ1003" s="17">
        <v>0.23240716313691401</v>
      </c>
      <c r="AR1003" s="17">
        <v>0.24376514943503699</v>
      </c>
      <c r="AS1003" s="17">
        <v>0.239195191055563</v>
      </c>
      <c r="AT1003" s="17">
        <v>0.21663474522134599</v>
      </c>
      <c r="AU1003" s="17">
        <v>0.27596386639174603</v>
      </c>
      <c r="AV1003" s="17">
        <v>0.24607085138186699</v>
      </c>
      <c r="AW1003" s="17">
        <v>0.204239637085149</v>
      </c>
      <c r="AX1003" s="17">
        <v>0.26689121338951299</v>
      </c>
      <c r="AY1003" s="17">
        <v>0.19234333814468399</v>
      </c>
      <c r="AZ1003" s="17">
        <v>0.251536030355475</v>
      </c>
      <c r="BA1003" s="17">
        <v>0.19925772720454199</v>
      </c>
      <c r="BB1003" s="17">
        <v>0.19167138225283201</v>
      </c>
      <c r="BC1003" s="17"/>
      <c r="BD1003" s="17">
        <v>0.247900382149804</v>
      </c>
      <c r="BE1003" s="17">
        <v>0.23513115116841099</v>
      </c>
      <c r="BF1003" s="17">
        <v>0.213441415196575</v>
      </c>
      <c r="BG1003" s="17"/>
      <c r="BH1003" s="17">
        <v>0.228135618639462</v>
      </c>
      <c r="BI1003" s="17">
        <v>0.210478021370365</v>
      </c>
      <c r="BJ1003" s="17">
        <v>0.27344667140361401</v>
      </c>
      <c r="BK1003" s="17"/>
      <c r="BL1003" s="17">
        <v>0.23739355204995799</v>
      </c>
      <c r="BM1003" s="17">
        <v>0.26189006417657901</v>
      </c>
      <c r="BN1003" s="17">
        <v>0.20602972516589799</v>
      </c>
      <c r="BO1003" s="17"/>
      <c r="BP1003" s="17">
        <v>0.23178086488442701</v>
      </c>
      <c r="BQ1003" s="17">
        <v>0.22753340391087401</v>
      </c>
      <c r="BR1003" s="17"/>
      <c r="BS1003" s="17">
        <v>0.18532869842234001</v>
      </c>
      <c r="BT1003" s="17">
        <v>0.225017543105202</v>
      </c>
      <c r="BU1003" s="17">
        <v>0.28383787848249198</v>
      </c>
      <c r="BV1003" s="17">
        <v>0.214737495542212</v>
      </c>
      <c r="BW1003" s="17"/>
      <c r="BX1003" s="17">
        <v>0.23130608106407399</v>
      </c>
      <c r="BY1003" s="17">
        <v>0.216868529056848</v>
      </c>
      <c r="BZ1003" s="17">
        <v>0.23014267249715201</v>
      </c>
      <c r="CA1003" s="17"/>
      <c r="CB1003" s="17">
        <v>0.256244668123568</v>
      </c>
      <c r="CC1003" s="17">
        <v>0.15845983483020801</v>
      </c>
      <c r="CD1003" s="17">
        <v>0.272423798803406</v>
      </c>
      <c r="CE1003" s="17">
        <v>0.267161618968559</v>
      </c>
      <c r="CF1003" s="17">
        <v>0.14766186606496701</v>
      </c>
      <c r="CG1003" s="17">
        <v>0.24406802178592399</v>
      </c>
      <c r="CH1003" s="17"/>
      <c r="CI1003" s="17">
        <v>0.260757760361775</v>
      </c>
      <c r="CJ1003" s="17">
        <v>0.19878421404166299</v>
      </c>
      <c r="CK1003" s="17">
        <v>0.22582538564622701</v>
      </c>
      <c r="CL1003" s="17">
        <v>0.241662413545051</v>
      </c>
    </row>
    <row r="1004" spans="2:90" x14ac:dyDescent="0.35">
      <c r="B1004" t="s">
        <v>492</v>
      </c>
      <c r="C1004" s="17">
        <v>0.14360268900585699</v>
      </c>
      <c r="D1004" s="17">
        <v>0.152597799351673</v>
      </c>
      <c r="E1004" s="17">
        <v>0.13530088670755799</v>
      </c>
      <c r="F1004" s="17"/>
      <c r="G1004" s="17">
        <v>0.13965944602741501</v>
      </c>
      <c r="H1004" s="17">
        <v>0.151021300942589</v>
      </c>
      <c r="I1004" s="17">
        <v>0.12161947300859299</v>
      </c>
      <c r="J1004" s="17">
        <v>0.108345439301905</v>
      </c>
      <c r="K1004" s="17">
        <v>0.14483406681417799</v>
      </c>
      <c r="L1004" s="17">
        <v>0.123789826182738</v>
      </c>
      <c r="M1004" s="17">
        <v>0.13092948924844</v>
      </c>
      <c r="N1004" s="17">
        <v>0.17097047522362899</v>
      </c>
      <c r="O1004" s="17">
        <v>0.19402210480597101</v>
      </c>
      <c r="P1004" s="17"/>
      <c r="Q1004" s="17">
        <v>0.17716611664703899</v>
      </c>
      <c r="R1004" s="17">
        <v>0.1117961144566</v>
      </c>
      <c r="S1004" s="17">
        <v>0.14751563003166099</v>
      </c>
      <c r="T1004" s="17">
        <v>0.137442230986525</v>
      </c>
      <c r="U1004" s="17"/>
      <c r="V1004" s="17">
        <v>0.19047319243892499</v>
      </c>
      <c r="W1004" s="17">
        <v>0.12988523024544599</v>
      </c>
      <c r="X1004" s="17">
        <v>0.13979656885417799</v>
      </c>
      <c r="Y1004" s="17">
        <v>0.169354315387129</v>
      </c>
      <c r="Z1004" s="17">
        <v>0.135985046724141</v>
      </c>
      <c r="AA1004" s="17">
        <v>0.140048089369432</v>
      </c>
      <c r="AB1004" s="17">
        <v>0.146836244271873</v>
      </c>
      <c r="AC1004" s="17">
        <v>7.9502892393386301E-2</v>
      </c>
      <c r="AD1004" s="17">
        <v>0.111298786630495</v>
      </c>
      <c r="AE1004" s="17"/>
      <c r="AF1004" s="17">
        <v>0.145676950315655</v>
      </c>
      <c r="AG1004" s="17">
        <v>0.151349920668604</v>
      </c>
      <c r="AH1004" s="17">
        <v>0.139315837996808</v>
      </c>
      <c r="AI1004" s="17">
        <v>0.12601397838443901</v>
      </c>
      <c r="AJ1004" s="17">
        <v>0.13788585145835</v>
      </c>
      <c r="AK1004" s="17">
        <v>0.14528657231647801</v>
      </c>
      <c r="AL1004" s="17"/>
      <c r="AM1004" s="17">
        <v>0.20167620401865</v>
      </c>
      <c r="AN1004" s="17">
        <v>0.16960039091134901</v>
      </c>
      <c r="AO1004" s="17">
        <v>0.18705315438980499</v>
      </c>
      <c r="AP1004" s="17">
        <v>0.151653441592456</v>
      </c>
      <c r="AQ1004" s="17">
        <v>0.153080635278629</v>
      </c>
      <c r="AR1004" s="17">
        <v>0.132854736107926</v>
      </c>
      <c r="AS1004" s="17">
        <v>0.13534221599294599</v>
      </c>
      <c r="AT1004" s="17">
        <v>0.16372283289498399</v>
      </c>
      <c r="AU1004" s="17">
        <v>0.124632106797627</v>
      </c>
      <c r="AV1004" s="17">
        <v>9.5305248850211702E-2</v>
      </c>
      <c r="AW1004" s="17">
        <v>0.121712843922437</v>
      </c>
      <c r="AX1004" s="17">
        <v>0.18635622469138499</v>
      </c>
      <c r="AY1004" s="17">
        <v>0.17232634226806501</v>
      </c>
      <c r="AZ1004" s="17">
        <v>7.5812355299471904E-2</v>
      </c>
      <c r="BA1004" s="17">
        <v>0.110798800181973</v>
      </c>
      <c r="BB1004" s="17">
        <v>8.2356526438728594E-2</v>
      </c>
      <c r="BC1004" s="17"/>
      <c r="BD1004" s="17">
        <v>0.12324048039275499</v>
      </c>
      <c r="BE1004" s="17">
        <v>0.13632971614037301</v>
      </c>
      <c r="BF1004" s="17">
        <v>0.16064925198364999</v>
      </c>
      <c r="BG1004" s="17"/>
      <c r="BH1004" s="17">
        <v>0.12947590456931399</v>
      </c>
      <c r="BI1004" s="17">
        <v>0.16388567800346701</v>
      </c>
      <c r="BJ1004" s="17">
        <v>0.130940971476604</v>
      </c>
      <c r="BK1004" s="17"/>
      <c r="BL1004" s="17">
        <v>0.16128712330012501</v>
      </c>
      <c r="BM1004" s="17">
        <v>0.108580851474983</v>
      </c>
      <c r="BN1004" s="17">
        <v>0.121105955351118</v>
      </c>
      <c r="BO1004" s="17"/>
      <c r="BP1004" s="17">
        <v>0.113490049505965</v>
      </c>
      <c r="BQ1004" s="17">
        <v>0.15856517737897399</v>
      </c>
      <c r="BR1004" s="17"/>
      <c r="BS1004" s="17">
        <v>8.6740490191384398E-2</v>
      </c>
      <c r="BT1004" s="17">
        <v>0.11724839952018599</v>
      </c>
      <c r="BU1004" s="17">
        <v>0.146705082472041</v>
      </c>
      <c r="BV1004" s="17">
        <v>0.16263745024579301</v>
      </c>
      <c r="BW1004" s="17"/>
      <c r="BX1004" s="17">
        <v>0.14306228485098399</v>
      </c>
      <c r="BY1004" s="17">
        <v>8.9026409023558198E-2</v>
      </c>
      <c r="BZ1004" s="17">
        <v>0.147009956259571</v>
      </c>
      <c r="CA1004" s="17"/>
      <c r="CB1004" s="17">
        <v>8.7848344595801597E-2</v>
      </c>
      <c r="CC1004" s="17">
        <v>6.7378439226245701E-2</v>
      </c>
      <c r="CD1004" s="17">
        <v>0.222107734577768</v>
      </c>
      <c r="CE1004" s="17">
        <v>0.142933248248786</v>
      </c>
      <c r="CF1004" s="17">
        <v>5.6080414492909403E-2</v>
      </c>
      <c r="CG1004" s="17">
        <v>0.25900835033375003</v>
      </c>
      <c r="CH1004" s="17"/>
      <c r="CI1004" s="17">
        <v>0.140963745986036</v>
      </c>
      <c r="CJ1004" s="17">
        <v>7.5594104342053395E-2</v>
      </c>
      <c r="CK1004" s="17">
        <v>0.32308895762794299</v>
      </c>
      <c r="CL1004" s="17">
        <v>0.13653143893244399</v>
      </c>
    </row>
    <row r="1005" spans="2:90" x14ac:dyDescent="0.35">
      <c r="B1005" t="s">
        <v>493</v>
      </c>
      <c r="C1005" s="17">
        <v>7.2933187098419699E-2</v>
      </c>
      <c r="D1005" s="17">
        <v>7.7169605535226393E-2</v>
      </c>
      <c r="E1005" s="17">
        <v>6.7450160979928106E-2</v>
      </c>
      <c r="F1005" s="17"/>
      <c r="G1005" s="17">
        <v>5.3400974729714799E-2</v>
      </c>
      <c r="H1005" s="17">
        <v>7.2891502867006602E-2</v>
      </c>
      <c r="I1005" s="17">
        <v>8.0104657765875206E-2</v>
      </c>
      <c r="J1005" s="17">
        <v>7.5907045067272097E-2</v>
      </c>
      <c r="K1005" s="17">
        <v>7.6209899960572897E-2</v>
      </c>
      <c r="L1005" s="17">
        <v>7.8463912959537696E-2</v>
      </c>
      <c r="M1005" s="17">
        <v>7.8638977299923099E-2</v>
      </c>
      <c r="N1005" s="17">
        <v>6.1583632361215203E-2</v>
      </c>
      <c r="O1005" s="17">
        <v>7.9047767318443707E-2</v>
      </c>
      <c r="P1005" s="17"/>
      <c r="Q1005" s="17">
        <v>6.1693880051464402E-2</v>
      </c>
      <c r="R1005" s="17">
        <v>5.35512077300336E-2</v>
      </c>
      <c r="S1005" s="17">
        <v>5.7549634104638002E-2</v>
      </c>
      <c r="T1005" s="17">
        <v>7.5543012935854303E-2</v>
      </c>
      <c r="U1005" s="17"/>
      <c r="V1005" s="17">
        <v>4.65534363618718E-2</v>
      </c>
      <c r="W1005" s="17">
        <v>8.6543019648272407E-2</v>
      </c>
      <c r="X1005" s="17">
        <v>7.5852846260732201E-2</v>
      </c>
      <c r="Y1005" s="17">
        <v>0.111970426940162</v>
      </c>
      <c r="Z1005" s="17">
        <v>3.8811940795495901E-2</v>
      </c>
      <c r="AA1005" s="17">
        <v>6.8006958395006506E-2</v>
      </c>
      <c r="AB1005" s="17">
        <v>8.4859996343236196E-2</v>
      </c>
      <c r="AC1005" s="17">
        <v>7.7110724015186496E-2</v>
      </c>
      <c r="AD1005" s="17">
        <v>7.3673432551321902E-2</v>
      </c>
      <c r="AE1005" s="17"/>
      <c r="AF1005" s="17">
        <v>7.7451752644263405E-2</v>
      </c>
      <c r="AG1005" s="17">
        <v>8.77778266392958E-2</v>
      </c>
      <c r="AH1005" s="17">
        <v>6.9289127247533902E-2</v>
      </c>
      <c r="AI1005" s="17">
        <v>0.10256450489996501</v>
      </c>
      <c r="AJ1005" s="17">
        <v>6.5563503437886098E-2</v>
      </c>
      <c r="AK1005" s="17">
        <v>6.3114699275996097E-2</v>
      </c>
      <c r="AL1005" s="17"/>
      <c r="AM1005" s="17">
        <v>6.4988090194227299E-2</v>
      </c>
      <c r="AN1005" s="17">
        <v>6.8796312423516706E-2</v>
      </c>
      <c r="AO1005" s="17">
        <v>7.6675463223250195E-2</v>
      </c>
      <c r="AP1005" s="17">
        <v>9.5579757356318198E-2</v>
      </c>
      <c r="AQ1005" s="17">
        <v>0.104432573232094</v>
      </c>
      <c r="AR1005" s="17">
        <v>8.9269700920368497E-2</v>
      </c>
      <c r="AS1005" s="17">
        <v>6.1064028273599698E-2</v>
      </c>
      <c r="AT1005" s="17">
        <v>6.4189012120115199E-2</v>
      </c>
      <c r="AU1005" s="17">
        <v>3.0278657340887801E-2</v>
      </c>
      <c r="AV1005" s="17">
        <v>6.1696922619476E-2</v>
      </c>
      <c r="AW1005" s="17">
        <v>7.7097528400048507E-2</v>
      </c>
      <c r="AX1005" s="17">
        <v>5.90106406218628E-2</v>
      </c>
      <c r="AY1005" s="17">
        <v>9.1116534078808695E-2</v>
      </c>
      <c r="AZ1005" s="17">
        <v>3.7253595971133903E-2</v>
      </c>
      <c r="BA1005" s="17">
        <v>9.2912177901268295E-2</v>
      </c>
      <c r="BB1005" s="17">
        <v>3.71535180272453E-2</v>
      </c>
      <c r="BC1005" s="17"/>
      <c r="BD1005" s="17">
        <v>6.9323217281941796E-2</v>
      </c>
      <c r="BE1005" s="17">
        <v>7.9599635865482896E-2</v>
      </c>
      <c r="BF1005" s="17">
        <v>7.3215653733190694E-2</v>
      </c>
      <c r="BG1005" s="17"/>
      <c r="BH1005" s="17">
        <v>7.1300577317476604E-2</v>
      </c>
      <c r="BI1005" s="17">
        <v>6.4445165154036699E-2</v>
      </c>
      <c r="BJ1005" s="17">
        <v>6.9606606480443894E-2</v>
      </c>
      <c r="BK1005" s="17"/>
      <c r="BL1005" s="17">
        <v>8.21402840374095E-2</v>
      </c>
      <c r="BM1005" s="17">
        <v>4.7847177565770102E-2</v>
      </c>
      <c r="BN1005" s="17">
        <v>4.90816240754798E-2</v>
      </c>
      <c r="BO1005" s="17"/>
      <c r="BP1005" s="17">
        <v>8.4181218828218801E-2</v>
      </c>
      <c r="BQ1005" s="17">
        <v>6.6338111095730595E-2</v>
      </c>
      <c r="BR1005" s="17"/>
      <c r="BS1005" s="17">
        <v>3.3538969459839703E-2</v>
      </c>
      <c r="BT1005" s="17">
        <v>8.5067624276769602E-2</v>
      </c>
      <c r="BU1005" s="17">
        <v>6.4323249177984404E-2</v>
      </c>
      <c r="BV1005" s="17">
        <v>8.3098954742317904E-2</v>
      </c>
      <c r="BW1005" s="17"/>
      <c r="BX1005" s="17">
        <v>5.86836922045662E-2</v>
      </c>
      <c r="BY1005" s="17">
        <v>8.2120122218487607E-2</v>
      </c>
      <c r="BZ1005" s="17">
        <v>7.3780322827931996E-2</v>
      </c>
      <c r="CA1005" s="17"/>
      <c r="CB1005" s="17">
        <v>5.73059640537361E-2</v>
      </c>
      <c r="CC1005" s="17">
        <v>1.0241074119584101E-2</v>
      </c>
      <c r="CD1005" s="17">
        <v>0.150337662651753</v>
      </c>
      <c r="CE1005" s="17">
        <v>4.7909507595191698E-2</v>
      </c>
      <c r="CF1005" s="17">
        <v>1.77969476248078E-2</v>
      </c>
      <c r="CG1005" s="17">
        <v>0.12541646910875601</v>
      </c>
      <c r="CH1005" s="17"/>
      <c r="CI1005" s="17">
        <v>6.7518044049293E-2</v>
      </c>
      <c r="CJ1005" s="17">
        <v>7.2436796133237905E-2</v>
      </c>
      <c r="CK1005" s="17">
        <v>0.11224101385808299</v>
      </c>
      <c r="CL1005" s="17">
        <v>6.3978324167569101E-2</v>
      </c>
    </row>
    <row r="1006" spans="2:90" x14ac:dyDescent="0.35">
      <c r="B1006" t="s">
        <v>494</v>
      </c>
      <c r="C1006" s="17">
        <v>3.38149343379461E-2</v>
      </c>
      <c r="D1006" s="17">
        <v>3.93342838351824E-2</v>
      </c>
      <c r="E1006" s="17">
        <v>2.8156642223802798E-2</v>
      </c>
      <c r="F1006" s="17"/>
      <c r="G1006" s="17">
        <v>3.0498401103489E-2</v>
      </c>
      <c r="H1006" s="17">
        <v>3.5356819323642E-2</v>
      </c>
      <c r="I1006" s="17">
        <v>3.0507846637966098E-2</v>
      </c>
      <c r="J1006" s="17">
        <v>4.6527974707292002E-2</v>
      </c>
      <c r="K1006" s="17">
        <v>4.4384359208926097E-2</v>
      </c>
      <c r="L1006" s="17">
        <v>2.6049117431501002E-2</v>
      </c>
      <c r="M1006" s="17">
        <v>3.2431955850830099E-2</v>
      </c>
      <c r="N1006" s="17">
        <v>1.8658516230436101E-2</v>
      </c>
      <c r="O1006" s="17">
        <v>4.0861054659597197E-2</v>
      </c>
      <c r="P1006" s="17"/>
      <c r="Q1006" s="17">
        <v>3.37510055458893E-2</v>
      </c>
      <c r="R1006" s="17">
        <v>2.02998652087663E-2</v>
      </c>
      <c r="S1006" s="17">
        <v>2.5443579252186599E-2</v>
      </c>
      <c r="T1006" s="17">
        <v>3.5521246559013397E-2</v>
      </c>
      <c r="U1006" s="17"/>
      <c r="V1006" s="17">
        <v>2.0664471648466399E-2</v>
      </c>
      <c r="W1006" s="17">
        <v>3.2393112405146501E-2</v>
      </c>
      <c r="X1006" s="17">
        <v>4.8505458518217297E-2</v>
      </c>
      <c r="Y1006" s="17">
        <v>3.5878289983464699E-2</v>
      </c>
      <c r="Z1006" s="17">
        <v>5.8066324687333699E-2</v>
      </c>
      <c r="AA1006" s="17">
        <v>3.47706843727787E-2</v>
      </c>
      <c r="AB1006" s="17">
        <v>1.5774226574359101E-2</v>
      </c>
      <c r="AC1006" s="17">
        <v>5.9358476552840801E-2</v>
      </c>
      <c r="AD1006" s="17">
        <v>2.7707142054491998E-2</v>
      </c>
      <c r="AE1006" s="17"/>
      <c r="AF1006" s="17">
        <v>4.9989002587837998E-2</v>
      </c>
      <c r="AG1006" s="17">
        <v>4.3529725976159103E-2</v>
      </c>
      <c r="AH1006" s="17">
        <v>6.2657607093114702E-3</v>
      </c>
      <c r="AI1006" s="17">
        <v>0</v>
      </c>
      <c r="AJ1006" s="17">
        <v>3.7081440792451403E-2</v>
      </c>
      <c r="AK1006" s="17">
        <v>2.7491777776474598E-2</v>
      </c>
      <c r="AL1006" s="17"/>
      <c r="AM1006" s="17">
        <v>3.75439144934374E-2</v>
      </c>
      <c r="AN1006" s="17">
        <v>6.4125067735250896E-2</v>
      </c>
      <c r="AO1006" s="17">
        <v>6.1333110471883598E-2</v>
      </c>
      <c r="AP1006" s="17">
        <v>3.1426941523270802E-2</v>
      </c>
      <c r="AQ1006" s="17">
        <v>3.7213684820102698E-2</v>
      </c>
      <c r="AR1006" s="17">
        <v>2.3316604137265801E-2</v>
      </c>
      <c r="AS1006" s="17">
        <v>5.02011729018094E-2</v>
      </c>
      <c r="AT1006" s="17">
        <v>1.74334844870516E-2</v>
      </c>
      <c r="AU1006" s="17">
        <v>2.9803825667718699E-2</v>
      </c>
      <c r="AV1006" s="17">
        <v>4.8291327985277202E-2</v>
      </c>
      <c r="AW1006" s="17">
        <v>2.0144550468008001E-2</v>
      </c>
      <c r="AX1006" s="17">
        <v>2.3873141805769299E-2</v>
      </c>
      <c r="AY1006" s="17">
        <v>1.7440813366095698E-2</v>
      </c>
      <c r="AZ1006" s="17">
        <v>1.9660907241032099E-2</v>
      </c>
      <c r="BA1006" s="17">
        <v>2.29644497038669E-2</v>
      </c>
      <c r="BB1006" s="17">
        <v>8.5596040146988604E-3</v>
      </c>
      <c r="BC1006" s="17"/>
      <c r="BD1006" s="17">
        <v>3.0002828944380298E-2</v>
      </c>
      <c r="BE1006" s="17">
        <v>2.9334141998559101E-2</v>
      </c>
      <c r="BF1006" s="17">
        <v>4.1920495615332197E-2</v>
      </c>
      <c r="BG1006" s="17"/>
      <c r="BH1006" s="17">
        <v>3.45328408730914E-2</v>
      </c>
      <c r="BI1006" s="17">
        <v>3.5998523383049097E-2</v>
      </c>
      <c r="BJ1006" s="17">
        <v>2.2304274086582799E-2</v>
      </c>
      <c r="BK1006" s="17"/>
      <c r="BL1006" s="17">
        <v>9.1871931076551602E-2</v>
      </c>
      <c r="BM1006" s="17">
        <v>1.35210060397437E-2</v>
      </c>
      <c r="BN1006" s="17">
        <v>2.47412386305936E-2</v>
      </c>
      <c r="BO1006" s="17"/>
      <c r="BP1006" s="17">
        <v>2.6949602219564099E-2</v>
      </c>
      <c r="BQ1006" s="17">
        <v>3.9157495027902403E-2</v>
      </c>
      <c r="BR1006" s="17"/>
      <c r="BS1006" s="17">
        <v>2.78104436118333E-2</v>
      </c>
      <c r="BT1006" s="17">
        <v>2.47440684243968E-2</v>
      </c>
      <c r="BU1006" s="17">
        <v>4.2112943649418803E-2</v>
      </c>
      <c r="BV1006" s="17">
        <v>3.2074763097010101E-2</v>
      </c>
      <c r="BW1006" s="17"/>
      <c r="BX1006" s="17">
        <v>3.70758219099456E-2</v>
      </c>
      <c r="BY1006" s="17">
        <v>3.06729950459677E-2</v>
      </c>
      <c r="BZ1006" s="17">
        <v>3.3684956337106803E-2</v>
      </c>
      <c r="CA1006" s="17"/>
      <c r="CB1006" s="17">
        <v>1.7321282868838501E-2</v>
      </c>
      <c r="CC1006" s="17">
        <v>2.5319769060060501E-3</v>
      </c>
      <c r="CD1006" s="17">
        <v>6.3843815399018206E-2</v>
      </c>
      <c r="CE1006" s="17">
        <v>1.07962585222444E-2</v>
      </c>
      <c r="CF1006" s="17">
        <v>2.01725644128317E-2</v>
      </c>
      <c r="CG1006" s="17">
        <v>8.3318089621728403E-2</v>
      </c>
      <c r="CH1006" s="17"/>
      <c r="CI1006" s="17">
        <v>3.9695426421466597E-2</v>
      </c>
      <c r="CJ1006" s="17">
        <v>3.8513304468738199E-2</v>
      </c>
      <c r="CK1006" s="17">
        <v>5.3083819319579402E-2</v>
      </c>
      <c r="CL1006" s="17">
        <v>2.4595851662885301E-2</v>
      </c>
    </row>
    <row r="1007" spans="2:90" x14ac:dyDescent="0.35">
      <c r="B1007" t="s">
        <v>495</v>
      </c>
      <c r="C1007" s="17">
        <v>1.1997130961063E-2</v>
      </c>
      <c r="D1007" s="17">
        <v>1.29765820559186E-2</v>
      </c>
      <c r="E1007" s="17">
        <v>1.05722829596208E-2</v>
      </c>
      <c r="F1007" s="17"/>
      <c r="G1007" s="17">
        <v>1.09585453108164E-2</v>
      </c>
      <c r="H1007" s="17">
        <v>2.2799391554065199E-2</v>
      </c>
      <c r="I1007" s="17">
        <v>2.1137880808369199E-2</v>
      </c>
      <c r="J1007" s="17">
        <v>1.40038568968397E-2</v>
      </c>
      <c r="K1007" s="17">
        <v>1.4939507232504199E-2</v>
      </c>
      <c r="L1007" s="17">
        <v>7.7320179429161001E-3</v>
      </c>
      <c r="M1007" s="17">
        <v>7.1426804567783202E-3</v>
      </c>
      <c r="N1007" s="17">
        <v>8.9130443169014393E-3</v>
      </c>
      <c r="O1007" s="17">
        <v>2.50689419253316E-3</v>
      </c>
      <c r="P1007" s="17"/>
      <c r="Q1007" s="17">
        <v>2.0758977958384099E-2</v>
      </c>
      <c r="R1007" s="17">
        <v>1.30251857102637E-2</v>
      </c>
      <c r="S1007" s="17">
        <v>6.7496673860635804E-3</v>
      </c>
      <c r="T1007" s="17">
        <v>1.0796662323722801E-2</v>
      </c>
      <c r="U1007" s="17"/>
      <c r="V1007" s="17">
        <v>2.1701351301223599E-2</v>
      </c>
      <c r="W1007" s="17">
        <v>8.2404723534228192E-3</v>
      </c>
      <c r="X1007" s="17">
        <v>3.3842319243851402E-3</v>
      </c>
      <c r="Y1007" s="17">
        <v>0</v>
      </c>
      <c r="Z1007" s="17">
        <v>1.9489132206940301E-2</v>
      </c>
      <c r="AA1007" s="17">
        <v>1.96534246373384E-2</v>
      </c>
      <c r="AB1007" s="17">
        <v>1.7742051740847298E-2</v>
      </c>
      <c r="AC1007" s="17">
        <v>7.8937379886106895E-3</v>
      </c>
      <c r="AD1007" s="17">
        <v>5.84464000395427E-3</v>
      </c>
      <c r="AE1007" s="17"/>
      <c r="AF1007" s="17">
        <v>1.5865015239968999E-2</v>
      </c>
      <c r="AG1007" s="17">
        <v>2.2026632072924102E-2</v>
      </c>
      <c r="AH1007" s="17">
        <v>0</v>
      </c>
      <c r="AI1007" s="17">
        <v>2.11770186354703E-2</v>
      </c>
      <c r="AJ1007" s="17">
        <v>9.3831754496502707E-3</v>
      </c>
      <c r="AK1007" s="17">
        <v>6.0184937593061403E-3</v>
      </c>
      <c r="AL1007" s="17"/>
      <c r="AM1007" s="17">
        <v>4.4710740757807101E-2</v>
      </c>
      <c r="AN1007" s="17">
        <v>4.2708034356573603E-2</v>
      </c>
      <c r="AO1007" s="17">
        <v>1.7394807312696499E-2</v>
      </c>
      <c r="AP1007" s="17">
        <v>5.1721169900012303E-3</v>
      </c>
      <c r="AQ1007" s="17">
        <v>3.5678785097206099E-3</v>
      </c>
      <c r="AR1007" s="17">
        <v>1.7308833425925499E-2</v>
      </c>
      <c r="AS1007" s="17">
        <v>1.00139453611728E-2</v>
      </c>
      <c r="AT1007" s="17">
        <v>3.5853231434051099E-3</v>
      </c>
      <c r="AU1007" s="17">
        <v>0</v>
      </c>
      <c r="AV1007" s="17">
        <v>7.7506322026807302E-3</v>
      </c>
      <c r="AW1007" s="17">
        <v>1.7607219361882799E-3</v>
      </c>
      <c r="AX1007" s="17">
        <v>0</v>
      </c>
      <c r="AY1007" s="17">
        <v>9.6382987007612702E-3</v>
      </c>
      <c r="AZ1007" s="17">
        <v>0</v>
      </c>
      <c r="BA1007" s="17">
        <v>0</v>
      </c>
      <c r="BB1007" s="17">
        <v>5.5197531541875296E-3</v>
      </c>
      <c r="BC1007" s="17"/>
      <c r="BD1007" s="17">
        <v>7.7506073391214398E-3</v>
      </c>
      <c r="BE1007" s="17">
        <v>1.50685428949133E-2</v>
      </c>
      <c r="BF1007" s="17">
        <v>1.1609749361445799E-2</v>
      </c>
      <c r="BG1007" s="17"/>
      <c r="BH1007" s="17">
        <v>1.3232559626773201E-2</v>
      </c>
      <c r="BI1007" s="17">
        <v>2.1088107233758801E-3</v>
      </c>
      <c r="BJ1007" s="17">
        <v>7.8997504373745503E-3</v>
      </c>
      <c r="BK1007" s="17"/>
      <c r="BL1007" s="17">
        <v>0</v>
      </c>
      <c r="BM1007" s="17">
        <v>5.4415248716372499E-3</v>
      </c>
      <c r="BN1007" s="17">
        <v>7.5140388970990398E-3</v>
      </c>
      <c r="BO1007" s="17"/>
      <c r="BP1007" s="17">
        <v>9.0542482287435701E-3</v>
      </c>
      <c r="BQ1007" s="17">
        <v>1.41527797028699E-2</v>
      </c>
      <c r="BR1007" s="17"/>
      <c r="BS1007" s="17">
        <v>2.73435939007777E-3</v>
      </c>
      <c r="BT1007" s="17">
        <v>4.3298098875512404E-3</v>
      </c>
      <c r="BU1007" s="17">
        <v>1.04830278808633E-2</v>
      </c>
      <c r="BV1007" s="17">
        <v>1.86161002652824E-2</v>
      </c>
      <c r="BW1007" s="17"/>
      <c r="BX1007" s="17">
        <v>1.13123503728404E-3</v>
      </c>
      <c r="BY1007" s="17">
        <v>1.9082908845073101E-2</v>
      </c>
      <c r="BZ1007" s="17">
        <v>1.26381754599418E-2</v>
      </c>
      <c r="CA1007" s="17"/>
      <c r="CB1007" s="17">
        <v>5.6569928695699902E-3</v>
      </c>
      <c r="CC1007" s="17">
        <v>3.7866385124534301E-3</v>
      </c>
      <c r="CD1007" s="17">
        <v>3.19617139726271E-2</v>
      </c>
      <c r="CE1007" s="17">
        <v>8.1972169853983309E-3</v>
      </c>
      <c r="CF1007" s="17">
        <v>1.22085841719171E-3</v>
      </c>
      <c r="CG1007" s="17">
        <v>1.3172546534303E-2</v>
      </c>
      <c r="CH1007" s="17"/>
      <c r="CI1007" s="17">
        <v>8.7327991838765003E-3</v>
      </c>
      <c r="CJ1007" s="17">
        <v>1.57114171691566E-2</v>
      </c>
      <c r="CK1007" s="17">
        <v>2.8948419249319599E-2</v>
      </c>
      <c r="CL1007" s="17">
        <v>6.0269571659048102E-3</v>
      </c>
    </row>
    <row r="1008" spans="2:90" x14ac:dyDescent="0.35">
      <c r="B1008" t="s">
        <v>150</v>
      </c>
      <c r="C1008" s="17">
        <v>1.8649678736828001E-2</v>
      </c>
      <c r="D1008" s="17">
        <v>2.0900757913704101E-2</v>
      </c>
      <c r="E1008" s="17">
        <v>1.4920144674497701E-2</v>
      </c>
      <c r="F1008" s="17"/>
      <c r="G1008" s="17">
        <v>2.5628592280622298E-2</v>
      </c>
      <c r="H1008" s="17">
        <v>1.9327666129195498E-2</v>
      </c>
      <c r="I1008" s="17">
        <v>1.6320783549938E-2</v>
      </c>
      <c r="J1008" s="17">
        <v>2.57540968469878E-2</v>
      </c>
      <c r="K1008" s="17">
        <v>1.1762458597149E-2</v>
      </c>
      <c r="L1008" s="17">
        <v>2.30146980110006E-2</v>
      </c>
      <c r="M1008" s="17">
        <v>1.5390899138803401E-3</v>
      </c>
      <c r="N1008" s="17">
        <v>2.9817549694241201E-2</v>
      </c>
      <c r="O1008" s="17">
        <v>1.4982920721872999E-2</v>
      </c>
      <c r="P1008" s="17"/>
      <c r="Q1008" s="17">
        <v>1.7419898279392599E-2</v>
      </c>
      <c r="R1008" s="17">
        <v>1.1375491059189301E-2</v>
      </c>
      <c r="S1008" s="17">
        <v>1.1642139264537599E-2</v>
      </c>
      <c r="T1008" s="17">
        <v>2.0070429145691401E-2</v>
      </c>
      <c r="U1008" s="17"/>
      <c r="V1008" s="17">
        <v>1.07180609361499E-2</v>
      </c>
      <c r="W1008" s="17">
        <v>2.4490881507797199E-2</v>
      </c>
      <c r="X1008" s="17">
        <v>1.6808776060407E-2</v>
      </c>
      <c r="Y1008" s="17">
        <v>1.7383439478698699E-2</v>
      </c>
      <c r="Z1008" s="17">
        <v>1.2094194861226299E-2</v>
      </c>
      <c r="AA1008" s="17">
        <v>3.1137844277955799E-2</v>
      </c>
      <c r="AB1008" s="17">
        <v>2.89452523170621E-2</v>
      </c>
      <c r="AC1008" s="17">
        <v>2.1112547809577501E-2</v>
      </c>
      <c r="AD1008" s="17">
        <v>9.6861190404644495E-3</v>
      </c>
      <c r="AE1008" s="17"/>
      <c r="AF1008" s="17">
        <v>2.16724023912063E-2</v>
      </c>
      <c r="AG1008" s="17">
        <v>6.0458865805287504E-3</v>
      </c>
      <c r="AH1008" s="17">
        <v>4.3397920589539701E-2</v>
      </c>
      <c r="AI1008" s="17">
        <v>2.9024047410134202E-2</v>
      </c>
      <c r="AJ1008" s="17">
        <v>2.2421499865399999E-2</v>
      </c>
      <c r="AK1008" s="17">
        <v>1.31461661889329E-2</v>
      </c>
      <c r="AL1008" s="17"/>
      <c r="AM1008" s="17">
        <v>7.0136707252171998E-2</v>
      </c>
      <c r="AN1008" s="17">
        <v>4.8478125802603397E-2</v>
      </c>
      <c r="AO1008" s="17">
        <v>1.9667568734711701E-2</v>
      </c>
      <c r="AP1008" s="17">
        <v>3.0439816933204401E-2</v>
      </c>
      <c r="AQ1008" s="17">
        <v>1.48082212830209E-2</v>
      </c>
      <c r="AR1008" s="17">
        <v>9.2010951798092294E-3</v>
      </c>
      <c r="AS1008" s="17">
        <v>2.2692761465851301E-2</v>
      </c>
      <c r="AT1008" s="17">
        <v>9.2158498929627106E-3</v>
      </c>
      <c r="AU1008" s="17">
        <v>0</v>
      </c>
      <c r="AV1008" s="17">
        <v>0</v>
      </c>
      <c r="AW1008" s="17">
        <v>1.62300981977881E-2</v>
      </c>
      <c r="AX1008" s="17">
        <v>1.0560372594322E-2</v>
      </c>
      <c r="AY1008" s="17">
        <v>1.0145168267792401E-2</v>
      </c>
      <c r="AZ1008" s="17">
        <v>0</v>
      </c>
      <c r="BA1008" s="17">
        <v>4.3970840012527601E-2</v>
      </c>
      <c r="BB1008" s="17">
        <v>2.1032191381903302E-3</v>
      </c>
      <c r="BC1008" s="17"/>
      <c r="BD1008" s="17">
        <v>1.32377809672916E-2</v>
      </c>
      <c r="BE1008" s="17">
        <v>2.1476862708420901E-2</v>
      </c>
      <c r="BF1008" s="17">
        <v>1.85581172162535E-2</v>
      </c>
      <c r="BG1008" s="17"/>
      <c r="BH1008" s="17">
        <v>1.59697943878181E-2</v>
      </c>
      <c r="BI1008" s="17">
        <v>1.1633468594330801E-2</v>
      </c>
      <c r="BJ1008" s="17">
        <v>3.8000230693644101E-3</v>
      </c>
      <c r="BK1008" s="17"/>
      <c r="BL1008" s="17">
        <v>3.2978063000944698E-2</v>
      </c>
      <c r="BM1008" s="17">
        <v>9.1615676059155805E-3</v>
      </c>
      <c r="BN1008" s="17">
        <v>4.3693273536875698E-3</v>
      </c>
      <c r="BO1008" s="17"/>
      <c r="BP1008" s="17">
        <v>2.21894260814284E-2</v>
      </c>
      <c r="BQ1008" s="17">
        <v>1.9023543781318E-2</v>
      </c>
      <c r="BR1008" s="17"/>
      <c r="BS1008" s="17">
        <v>7.4891817336021904E-3</v>
      </c>
      <c r="BT1008" s="17">
        <v>2.4521685394385401E-3</v>
      </c>
      <c r="BU1008" s="17">
        <v>1.65507979723927E-2</v>
      </c>
      <c r="BV1008" s="17">
        <v>2.38868713973019E-2</v>
      </c>
      <c r="BW1008" s="17"/>
      <c r="BX1008" s="17">
        <v>1.6376715846209301E-2</v>
      </c>
      <c r="BY1008" s="17">
        <v>2.7162393254387102E-2</v>
      </c>
      <c r="BZ1008" s="17">
        <v>1.83517486426929E-2</v>
      </c>
      <c r="CA1008" s="17"/>
      <c r="CB1008" s="17">
        <v>4.3265639576851303E-3</v>
      </c>
      <c r="CC1008" s="17">
        <v>6.7056005451766598E-3</v>
      </c>
      <c r="CD1008" s="17">
        <v>3.6630053317349698E-2</v>
      </c>
      <c r="CE1008" s="17">
        <v>1.15611483715222E-2</v>
      </c>
      <c r="CF1008" s="17">
        <v>1.2101588326727201E-2</v>
      </c>
      <c r="CG1008" s="17">
        <v>3.6939131918606198E-2</v>
      </c>
      <c r="CH1008" s="17"/>
      <c r="CI1008" s="17">
        <v>3.1578068144434299E-2</v>
      </c>
      <c r="CJ1008" s="17">
        <v>1.4920402770001499E-2</v>
      </c>
      <c r="CK1008" s="17">
        <v>4.5190901755792698E-2</v>
      </c>
      <c r="CL1008" s="17">
        <v>1.0884217054723E-2</v>
      </c>
    </row>
    <row r="1009" spans="2:90" x14ac:dyDescent="0.35">
      <c r="B1009" t="s">
        <v>202</v>
      </c>
      <c r="C1009" s="17">
        <v>0.71900237985988602</v>
      </c>
      <c r="D1009" s="17">
        <v>0.69702097130829499</v>
      </c>
      <c r="E1009" s="17">
        <v>0.74359988245459196</v>
      </c>
      <c r="F1009" s="17"/>
      <c r="G1009" s="17">
        <v>0.73985404054794301</v>
      </c>
      <c r="H1009" s="17">
        <v>0.69860331918350105</v>
      </c>
      <c r="I1009" s="17">
        <v>0.73030935822925902</v>
      </c>
      <c r="J1009" s="17">
        <v>0.729461587179703</v>
      </c>
      <c r="K1009" s="17">
        <v>0.70786970818667005</v>
      </c>
      <c r="L1009" s="17">
        <v>0.74095042747230599</v>
      </c>
      <c r="M1009" s="17">
        <v>0.74931780723014896</v>
      </c>
      <c r="N1009" s="17">
        <v>0.71005678217357704</v>
      </c>
      <c r="O1009" s="17">
        <v>0.66857925830158205</v>
      </c>
      <c r="P1009" s="17"/>
      <c r="Q1009" s="17">
        <v>0.68921012151783101</v>
      </c>
      <c r="R1009" s="17">
        <v>0.78995213583514701</v>
      </c>
      <c r="S1009" s="17">
        <v>0.75109934996091299</v>
      </c>
      <c r="T1009" s="17">
        <v>0.72062641804919303</v>
      </c>
      <c r="U1009" s="17"/>
      <c r="V1009" s="17">
        <v>0.70988948731336399</v>
      </c>
      <c r="W1009" s="17">
        <v>0.71844728383991496</v>
      </c>
      <c r="X1009" s="17">
        <v>0.71565211838208098</v>
      </c>
      <c r="Y1009" s="17">
        <v>0.665413528210546</v>
      </c>
      <c r="Z1009" s="17">
        <v>0.73555336072486299</v>
      </c>
      <c r="AA1009" s="17">
        <v>0.70638299894748802</v>
      </c>
      <c r="AB1009" s="17">
        <v>0.70584222875262204</v>
      </c>
      <c r="AC1009" s="17">
        <v>0.75502162124039796</v>
      </c>
      <c r="AD1009" s="17">
        <v>0.77178987971927304</v>
      </c>
      <c r="AE1009" s="17"/>
      <c r="AF1009" s="17">
        <v>0.68934487682106904</v>
      </c>
      <c r="AG1009" s="17">
        <v>0.68927000806248795</v>
      </c>
      <c r="AH1009" s="17">
        <v>0.74173135345680696</v>
      </c>
      <c r="AI1009" s="17">
        <v>0.72122045066999196</v>
      </c>
      <c r="AJ1009" s="17">
        <v>0.72766452899626199</v>
      </c>
      <c r="AK1009" s="17">
        <v>0.74494229068281204</v>
      </c>
      <c r="AL1009" s="17"/>
      <c r="AM1009" s="17">
        <v>0.58094434328370703</v>
      </c>
      <c r="AN1009" s="17">
        <v>0.60629206877070696</v>
      </c>
      <c r="AO1009" s="17">
        <v>0.63787589586765303</v>
      </c>
      <c r="AP1009" s="17">
        <v>0.68572792560474904</v>
      </c>
      <c r="AQ1009" s="17">
        <v>0.68689700687643196</v>
      </c>
      <c r="AR1009" s="17">
        <v>0.72804903022870504</v>
      </c>
      <c r="AS1009" s="17">
        <v>0.72068587600462097</v>
      </c>
      <c r="AT1009" s="17">
        <v>0.74185349746148199</v>
      </c>
      <c r="AU1009" s="17">
        <v>0.81528541019376599</v>
      </c>
      <c r="AV1009" s="17">
        <v>0.78695586834235398</v>
      </c>
      <c r="AW1009" s="17">
        <v>0.76305425707553098</v>
      </c>
      <c r="AX1009" s="17">
        <v>0.72019962028666096</v>
      </c>
      <c r="AY1009" s="17">
        <v>0.699332843318477</v>
      </c>
      <c r="AZ1009" s="17">
        <v>0.86727314148836199</v>
      </c>
      <c r="BA1009" s="17">
        <v>0.72935373220036404</v>
      </c>
      <c r="BB1009" s="17">
        <v>0.864307379226949</v>
      </c>
      <c r="BC1009" s="17"/>
      <c r="BD1009" s="17">
        <v>0.75644508507451003</v>
      </c>
      <c r="BE1009" s="17">
        <v>0.71819110039225098</v>
      </c>
      <c r="BF1009" s="17">
        <v>0.69404673209012802</v>
      </c>
      <c r="BG1009" s="17"/>
      <c r="BH1009" s="17">
        <v>0.73548832322552704</v>
      </c>
      <c r="BI1009" s="17">
        <v>0.72192835414174095</v>
      </c>
      <c r="BJ1009" s="17">
        <v>0.76544837444962999</v>
      </c>
      <c r="BK1009" s="17"/>
      <c r="BL1009" s="17">
        <v>0.63172259858496904</v>
      </c>
      <c r="BM1009" s="17">
        <v>0.81544787244195005</v>
      </c>
      <c r="BN1009" s="17">
        <v>0.79318781569202201</v>
      </c>
      <c r="BO1009" s="17"/>
      <c r="BP1009" s="17">
        <v>0.74413545513608004</v>
      </c>
      <c r="BQ1009" s="17">
        <v>0.70276289301320505</v>
      </c>
      <c r="BR1009" s="17"/>
      <c r="BS1009" s="17">
        <v>0.841686555613263</v>
      </c>
      <c r="BT1009" s="17">
        <v>0.76615792935165805</v>
      </c>
      <c r="BU1009" s="17">
        <v>0.71982489884730005</v>
      </c>
      <c r="BV1009" s="17">
        <v>0.67968586025229505</v>
      </c>
      <c r="BW1009" s="17"/>
      <c r="BX1009" s="17">
        <v>0.74367025015101096</v>
      </c>
      <c r="BY1009" s="17">
        <v>0.75193517161252599</v>
      </c>
      <c r="BZ1009" s="17">
        <v>0.71453484047275595</v>
      </c>
      <c r="CA1009" s="17"/>
      <c r="CB1009" s="17">
        <v>0.82754085165436897</v>
      </c>
      <c r="CC1009" s="17">
        <v>0.90935627069053404</v>
      </c>
      <c r="CD1009" s="17">
        <v>0.49511902008148301</v>
      </c>
      <c r="CE1009" s="17">
        <v>0.778602620276858</v>
      </c>
      <c r="CF1009" s="17">
        <v>0.89262762672553198</v>
      </c>
      <c r="CG1009" s="17">
        <v>0.48214541248285597</v>
      </c>
      <c r="CH1009" s="17"/>
      <c r="CI1009" s="17">
        <v>0.71151191621489396</v>
      </c>
      <c r="CJ1009" s="17">
        <v>0.78282397511681201</v>
      </c>
      <c r="CK1009" s="17">
        <v>0.43744688818928201</v>
      </c>
      <c r="CL1009" s="17">
        <v>0.75798321101647403</v>
      </c>
    </row>
    <row r="1010" spans="2:90" x14ac:dyDescent="0.35">
      <c r="B1010" t="s">
        <v>201</v>
      </c>
      <c r="C1010" s="17">
        <v>0.118745252397429</v>
      </c>
      <c r="D1010" s="17">
        <v>0.12948047142632699</v>
      </c>
      <c r="E1010" s="17">
        <v>0.106179086163352</v>
      </c>
      <c r="F1010" s="17"/>
      <c r="G1010" s="17">
        <v>9.4857921144020196E-2</v>
      </c>
      <c r="H1010" s="17">
        <v>0.131047713744714</v>
      </c>
      <c r="I1010" s="17">
        <v>0.13175038521221</v>
      </c>
      <c r="J1010" s="17">
        <v>0.136438876671404</v>
      </c>
      <c r="K1010" s="17">
        <v>0.13553376640200299</v>
      </c>
      <c r="L1010" s="17">
        <v>0.112245048333955</v>
      </c>
      <c r="M1010" s="17">
        <v>0.11821361360753101</v>
      </c>
      <c r="N1010" s="17">
        <v>8.91551929085527E-2</v>
      </c>
      <c r="O1010" s="17">
        <v>0.12241571617057399</v>
      </c>
      <c r="P1010" s="17"/>
      <c r="Q1010" s="17">
        <v>0.116203863555738</v>
      </c>
      <c r="R1010" s="17">
        <v>8.6876258649063606E-2</v>
      </c>
      <c r="S1010" s="17">
        <v>8.9742880742888095E-2</v>
      </c>
      <c r="T1010" s="17">
        <v>0.12186092181859</v>
      </c>
      <c r="U1010" s="17"/>
      <c r="V1010" s="17">
        <v>8.8919259311561694E-2</v>
      </c>
      <c r="W1010" s="17">
        <v>0.127176604406842</v>
      </c>
      <c r="X1010" s="17">
        <v>0.12774253670333499</v>
      </c>
      <c r="Y1010" s="17">
        <v>0.147848716923627</v>
      </c>
      <c r="Z1010" s="17">
        <v>0.11636739768977</v>
      </c>
      <c r="AA1010" s="17">
        <v>0.12243106740512399</v>
      </c>
      <c r="AB1010" s="17">
        <v>0.118376274658443</v>
      </c>
      <c r="AC1010" s="17">
        <v>0.14436293855663801</v>
      </c>
      <c r="AD1010" s="17">
        <v>0.107225214609768</v>
      </c>
      <c r="AE1010" s="17"/>
      <c r="AF1010" s="17">
        <v>0.14330577047207099</v>
      </c>
      <c r="AG1010" s="17">
        <v>0.153334184688379</v>
      </c>
      <c r="AH1010" s="17">
        <v>7.5554887956845299E-2</v>
      </c>
      <c r="AI1010" s="17">
        <v>0.12374152353543499</v>
      </c>
      <c r="AJ1010" s="17">
        <v>0.11202811967998801</v>
      </c>
      <c r="AK1010" s="17">
        <v>9.6624970811776803E-2</v>
      </c>
      <c r="AL1010" s="17"/>
      <c r="AM1010" s="17">
        <v>0.147242745445472</v>
      </c>
      <c r="AN1010" s="17">
        <v>0.175629414515341</v>
      </c>
      <c r="AO1010" s="17">
        <v>0.15540338100782999</v>
      </c>
      <c r="AP1010" s="17">
        <v>0.13217881586958999</v>
      </c>
      <c r="AQ1010" s="17">
        <v>0.14521413656191701</v>
      </c>
      <c r="AR1010" s="17">
        <v>0.12989513848355999</v>
      </c>
      <c r="AS1010" s="17">
        <v>0.12127914653658201</v>
      </c>
      <c r="AT1010" s="17">
        <v>8.5207819750571998E-2</v>
      </c>
      <c r="AU1010" s="17">
        <v>6.0082483008606503E-2</v>
      </c>
      <c r="AV1010" s="17">
        <v>0.117738882807434</v>
      </c>
      <c r="AW1010" s="17">
        <v>9.9002800804244701E-2</v>
      </c>
      <c r="AX1010" s="17">
        <v>8.2883782427632099E-2</v>
      </c>
      <c r="AY1010" s="17">
        <v>0.11819564614566599</v>
      </c>
      <c r="AZ1010" s="17">
        <v>5.6914503212165998E-2</v>
      </c>
      <c r="BA1010" s="17">
        <v>0.11587662760513499</v>
      </c>
      <c r="BB1010" s="17">
        <v>5.1232875196131698E-2</v>
      </c>
      <c r="BC1010" s="17"/>
      <c r="BD1010" s="17">
        <v>0.107076653565444</v>
      </c>
      <c r="BE1010" s="17">
        <v>0.124002320758955</v>
      </c>
      <c r="BF1010" s="17">
        <v>0.126745898709969</v>
      </c>
      <c r="BG1010" s="17"/>
      <c r="BH1010" s="17">
        <v>0.119065977817341</v>
      </c>
      <c r="BI1010" s="17">
        <v>0.102552499260462</v>
      </c>
      <c r="BJ1010" s="17">
        <v>9.9810631004401296E-2</v>
      </c>
      <c r="BK1010" s="17"/>
      <c r="BL1010" s="17">
        <v>0.17401221511396101</v>
      </c>
      <c r="BM1010" s="17">
        <v>6.6809708477151106E-2</v>
      </c>
      <c r="BN1010" s="17">
        <v>8.1336901603172404E-2</v>
      </c>
      <c r="BO1010" s="17"/>
      <c r="BP1010" s="17">
        <v>0.120185069276526</v>
      </c>
      <c r="BQ1010" s="17">
        <v>0.119648385826503</v>
      </c>
      <c r="BR1010" s="17"/>
      <c r="BS1010" s="17">
        <v>6.4083772461750801E-2</v>
      </c>
      <c r="BT1010" s="17">
        <v>0.114141502588718</v>
      </c>
      <c r="BU1010" s="17">
        <v>0.11691922070826601</v>
      </c>
      <c r="BV1010" s="17">
        <v>0.13378981810460999</v>
      </c>
      <c r="BW1010" s="17"/>
      <c r="BX1010" s="17">
        <v>9.6890749151795894E-2</v>
      </c>
      <c r="BY1010" s="17">
        <v>0.13187602610952801</v>
      </c>
      <c r="BZ1010" s="17">
        <v>0.120103454624981</v>
      </c>
      <c r="CA1010" s="17"/>
      <c r="CB1010" s="17">
        <v>8.0284239792144496E-2</v>
      </c>
      <c r="CC1010" s="17">
        <v>1.6559689538043602E-2</v>
      </c>
      <c r="CD1010" s="17">
        <v>0.24614319202339899</v>
      </c>
      <c r="CE1010" s="17">
        <v>6.6902983102834407E-2</v>
      </c>
      <c r="CF1010" s="17">
        <v>3.9190370454831203E-2</v>
      </c>
      <c r="CG1010" s="17">
        <v>0.22190710526478699</v>
      </c>
      <c r="CH1010" s="17"/>
      <c r="CI1010" s="17">
        <v>0.115946269654636</v>
      </c>
      <c r="CJ1010" s="17">
        <v>0.12666151777113299</v>
      </c>
      <c r="CK1010" s="17">
        <v>0.19427325242698201</v>
      </c>
      <c r="CL1010" s="17">
        <v>9.4601132996359194E-2</v>
      </c>
    </row>
    <row r="1011" spans="2:90" x14ac:dyDescent="0.35">
      <c r="B1011" t="s">
        <v>113</v>
      </c>
      <c r="C1011" s="17">
        <v>0.60025712746245696</v>
      </c>
      <c r="D1011" s="17">
        <v>0.56754049988196797</v>
      </c>
      <c r="E1011" s="17">
        <v>0.63742079629124104</v>
      </c>
      <c r="F1011" s="17"/>
      <c r="G1011" s="17">
        <v>0.64499611940392199</v>
      </c>
      <c r="H1011" s="17">
        <v>0.56755560543878802</v>
      </c>
      <c r="I1011" s="17">
        <v>0.59855897301704797</v>
      </c>
      <c r="J1011" s="17">
        <v>0.59302271050829902</v>
      </c>
      <c r="K1011" s="17">
        <v>0.57233594178466696</v>
      </c>
      <c r="L1011" s="17">
        <v>0.62870537913835201</v>
      </c>
      <c r="M1011" s="17">
        <v>0.63110419362261705</v>
      </c>
      <c r="N1011" s="17">
        <v>0.62090158926502403</v>
      </c>
      <c r="O1011" s="17">
        <v>0.54616354213100804</v>
      </c>
      <c r="P1011" s="17"/>
      <c r="Q1011" s="17">
        <v>0.57300625796209304</v>
      </c>
      <c r="R1011" s="17">
        <v>0.703075877186083</v>
      </c>
      <c r="S1011" s="17">
        <v>0.66135646921802504</v>
      </c>
      <c r="T1011" s="17">
        <v>0.59876549623060304</v>
      </c>
      <c r="U1011" s="17"/>
      <c r="V1011" s="17">
        <v>0.62097022800180202</v>
      </c>
      <c r="W1011" s="17">
        <v>0.59127067943307399</v>
      </c>
      <c r="X1011" s="17">
        <v>0.58790958167874596</v>
      </c>
      <c r="Y1011" s="17">
        <v>0.517564811286919</v>
      </c>
      <c r="Z1011" s="17">
        <v>0.61918596303509299</v>
      </c>
      <c r="AA1011" s="17">
        <v>0.58395193154236502</v>
      </c>
      <c r="AB1011" s="17">
        <v>0.58746595409417901</v>
      </c>
      <c r="AC1011" s="17">
        <v>0.61065868268376</v>
      </c>
      <c r="AD1011" s="17">
        <v>0.66456466510950396</v>
      </c>
      <c r="AE1011" s="17"/>
      <c r="AF1011" s="17">
        <v>0.54603910634899799</v>
      </c>
      <c r="AG1011" s="17">
        <v>0.53593582337410905</v>
      </c>
      <c r="AH1011" s="17">
        <v>0.66617646549996101</v>
      </c>
      <c r="AI1011" s="17">
        <v>0.59747892713455697</v>
      </c>
      <c r="AJ1011" s="17">
        <v>0.61563640931627495</v>
      </c>
      <c r="AK1011" s="17">
        <v>0.64831731987103502</v>
      </c>
      <c r="AL1011" s="17"/>
      <c r="AM1011" s="17">
        <v>0.43370159783823498</v>
      </c>
      <c r="AN1011" s="17">
        <v>0.43066265425536499</v>
      </c>
      <c r="AO1011" s="17">
        <v>0.48247251485982301</v>
      </c>
      <c r="AP1011" s="17">
        <v>0.55354910973515903</v>
      </c>
      <c r="AQ1011" s="17">
        <v>0.54168287031451501</v>
      </c>
      <c r="AR1011" s="17">
        <v>0.59815389174514499</v>
      </c>
      <c r="AS1011" s="17">
        <v>0.59940672946803997</v>
      </c>
      <c r="AT1011" s="17">
        <v>0.65664567771090998</v>
      </c>
      <c r="AU1011" s="17">
        <v>0.75520292718515902</v>
      </c>
      <c r="AV1011" s="17">
        <v>0.66921698553492004</v>
      </c>
      <c r="AW1011" s="17">
        <v>0.66405145627128603</v>
      </c>
      <c r="AX1011" s="17">
        <v>0.63731583785902901</v>
      </c>
      <c r="AY1011" s="17">
        <v>0.58113719717281098</v>
      </c>
      <c r="AZ1011" s="17">
        <v>0.81035863827619603</v>
      </c>
      <c r="BA1011" s="17">
        <v>0.61347710459522897</v>
      </c>
      <c r="BB1011" s="17">
        <v>0.81307450403081805</v>
      </c>
      <c r="BC1011" s="17"/>
      <c r="BD1011" s="17">
        <v>0.64936843150906598</v>
      </c>
      <c r="BE1011" s="17">
        <v>0.59418877963329597</v>
      </c>
      <c r="BF1011" s="17">
        <v>0.56730083338015902</v>
      </c>
      <c r="BG1011" s="17"/>
      <c r="BH1011" s="17">
        <v>0.61642234540818497</v>
      </c>
      <c r="BI1011" s="17">
        <v>0.619375854881279</v>
      </c>
      <c r="BJ1011" s="17">
        <v>0.66563774344522897</v>
      </c>
      <c r="BK1011" s="17"/>
      <c r="BL1011" s="17">
        <v>0.45771038347100801</v>
      </c>
      <c r="BM1011" s="17">
        <v>0.74863816396479899</v>
      </c>
      <c r="BN1011" s="17">
        <v>0.71185091408885004</v>
      </c>
      <c r="BO1011" s="17"/>
      <c r="BP1011" s="17">
        <v>0.62395038585955398</v>
      </c>
      <c r="BQ1011" s="17">
        <v>0.58311450718670199</v>
      </c>
      <c r="BR1011" s="17"/>
      <c r="BS1011" s="17">
        <v>0.77760278315151199</v>
      </c>
      <c r="BT1011" s="17">
        <v>0.65201642676294003</v>
      </c>
      <c r="BU1011" s="17">
        <v>0.60290567813903395</v>
      </c>
      <c r="BV1011" s="17">
        <v>0.54589604214768395</v>
      </c>
      <c r="BW1011" s="17"/>
      <c r="BX1011" s="17">
        <v>0.64677950099921599</v>
      </c>
      <c r="BY1011" s="17">
        <v>0.62005914550299801</v>
      </c>
      <c r="BZ1011" s="17">
        <v>0.594431385847775</v>
      </c>
      <c r="CA1011" s="17"/>
      <c r="CB1011" s="17">
        <v>0.74725661186222403</v>
      </c>
      <c r="CC1011" s="17">
        <v>0.89279658115249005</v>
      </c>
      <c r="CD1011" s="17">
        <v>0.24897582805808399</v>
      </c>
      <c r="CE1011" s="17">
        <v>0.71169963717402296</v>
      </c>
      <c r="CF1011" s="17">
        <v>0.85343725627070099</v>
      </c>
      <c r="CG1011" s="17">
        <v>0.26023830721806901</v>
      </c>
      <c r="CH1011" s="17"/>
      <c r="CI1011" s="17">
        <v>0.59556564656025701</v>
      </c>
      <c r="CJ1011" s="17">
        <v>0.65616245734568002</v>
      </c>
      <c r="CK1011" s="17">
        <v>0.243173635762301</v>
      </c>
      <c r="CL1011" s="17">
        <v>0.66338207802011495</v>
      </c>
    </row>
    <row r="1012" spans="2:90" x14ac:dyDescent="0.35"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</row>
    <row r="1013" spans="2:90" x14ac:dyDescent="0.35">
      <c r="B1013" s="6" t="s">
        <v>499</v>
      </c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</row>
    <row r="1014" spans="2:90" x14ac:dyDescent="0.35">
      <c r="B1014" s="24" t="s">
        <v>130</v>
      </c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</row>
    <row r="1015" spans="2:90" x14ac:dyDescent="0.35">
      <c r="B1015" t="s">
        <v>489</v>
      </c>
      <c r="C1015" s="17">
        <v>0.35229679347353599</v>
      </c>
      <c r="D1015" s="17">
        <v>0.334243695112102</v>
      </c>
      <c r="E1015" s="17">
        <v>0.36699076869839198</v>
      </c>
      <c r="F1015" s="17"/>
      <c r="G1015" s="17">
        <v>0.34691730323002701</v>
      </c>
      <c r="H1015" s="17">
        <v>0.30076102651165798</v>
      </c>
      <c r="I1015" s="17">
        <v>0.43336962291650399</v>
      </c>
      <c r="J1015" s="17">
        <v>0.35701161510308899</v>
      </c>
      <c r="K1015" s="17">
        <v>0.31702540728301998</v>
      </c>
      <c r="L1015" s="17">
        <v>0.37223423104873599</v>
      </c>
      <c r="M1015" s="17">
        <v>0.39851417036758002</v>
      </c>
      <c r="N1015" s="17">
        <v>0.33748889520920899</v>
      </c>
      <c r="O1015" s="17">
        <v>0.31143227830833098</v>
      </c>
      <c r="P1015" s="17"/>
      <c r="Q1015" s="17">
        <v>0.32412686354653503</v>
      </c>
      <c r="R1015" s="17">
        <v>0.344264394744425</v>
      </c>
      <c r="S1015" s="17">
        <v>0.33535978512394599</v>
      </c>
      <c r="T1015" s="17">
        <v>0.35996530091283002</v>
      </c>
      <c r="U1015" s="17"/>
      <c r="V1015" s="17">
        <v>0.36871623358623001</v>
      </c>
      <c r="W1015" s="17">
        <v>0.37292367734795201</v>
      </c>
      <c r="X1015" s="17">
        <v>0.306517087802466</v>
      </c>
      <c r="Y1015" s="17">
        <v>0.36799383357721599</v>
      </c>
      <c r="Z1015" s="17">
        <v>0.34825052505793902</v>
      </c>
      <c r="AA1015" s="17">
        <v>0.34754591204118201</v>
      </c>
      <c r="AB1015" s="17">
        <v>0.319333139439613</v>
      </c>
      <c r="AC1015" s="17">
        <v>0.38016429513232503</v>
      </c>
      <c r="AD1015" s="17">
        <v>0.35201831918619803</v>
      </c>
      <c r="AE1015" s="17"/>
      <c r="AF1015" s="17">
        <v>0.36088985822454001</v>
      </c>
      <c r="AG1015" s="17">
        <v>0.35256790788705999</v>
      </c>
      <c r="AH1015" s="17">
        <v>0.35253660157150102</v>
      </c>
      <c r="AI1015" s="17">
        <v>0.35567152656975298</v>
      </c>
      <c r="AJ1015" s="17">
        <v>0.34064502524622498</v>
      </c>
      <c r="AK1015" s="17">
        <v>0.35357825318050701</v>
      </c>
      <c r="AL1015" s="17"/>
      <c r="AM1015" s="17">
        <v>0.26352026489927</v>
      </c>
      <c r="AN1015" s="17">
        <v>0.26764858344912601</v>
      </c>
      <c r="AO1015" s="17">
        <v>0.369145891717931</v>
      </c>
      <c r="AP1015" s="17">
        <v>0.29451826768933298</v>
      </c>
      <c r="AQ1015" s="17">
        <v>0.31158107377490102</v>
      </c>
      <c r="AR1015" s="17">
        <v>0.36187323767009899</v>
      </c>
      <c r="AS1015" s="17">
        <v>0.32466743425597899</v>
      </c>
      <c r="AT1015" s="17">
        <v>0.36372959544904299</v>
      </c>
      <c r="AU1015" s="17">
        <v>0.43495862850688</v>
      </c>
      <c r="AV1015" s="17">
        <v>0.43019688167950398</v>
      </c>
      <c r="AW1015" s="17">
        <v>0.35947994874653699</v>
      </c>
      <c r="AX1015" s="17">
        <v>0.32666513545825199</v>
      </c>
      <c r="AY1015" s="17">
        <v>0.34679013174281498</v>
      </c>
      <c r="AZ1015" s="17">
        <v>0.49482936979758302</v>
      </c>
      <c r="BA1015" s="17">
        <v>0.379752161702405</v>
      </c>
      <c r="BB1015" s="17">
        <v>0.44346720756854402</v>
      </c>
      <c r="BC1015" s="17"/>
      <c r="BD1015" s="17">
        <v>0.35449447926852201</v>
      </c>
      <c r="BE1015" s="17">
        <v>0.356557892006993</v>
      </c>
      <c r="BF1015" s="17">
        <v>0.35373126554888201</v>
      </c>
      <c r="BG1015" s="17"/>
      <c r="BH1015" s="17">
        <v>0.36131885276304299</v>
      </c>
      <c r="BI1015" s="17">
        <v>0.39756077676218399</v>
      </c>
      <c r="BJ1015" s="17">
        <v>0.333036803532127</v>
      </c>
      <c r="BK1015" s="17"/>
      <c r="BL1015" s="17">
        <v>0.29442998294461598</v>
      </c>
      <c r="BM1015" s="17">
        <v>0.39099653619084102</v>
      </c>
      <c r="BN1015" s="17">
        <v>0.41128793207674003</v>
      </c>
      <c r="BO1015" s="17"/>
      <c r="BP1015" s="17">
        <v>0.38538145500832299</v>
      </c>
      <c r="BQ1015" s="17">
        <v>0.338696908986167</v>
      </c>
      <c r="BR1015" s="17"/>
      <c r="BS1015" s="17">
        <v>0.57263843091923305</v>
      </c>
      <c r="BT1015" s="17">
        <v>0.41303409186555801</v>
      </c>
      <c r="BU1015" s="17">
        <v>0.29525056195139898</v>
      </c>
      <c r="BV1015" s="17">
        <v>0.30193220955568301</v>
      </c>
      <c r="BW1015" s="17"/>
      <c r="BX1015" s="17">
        <v>0.397944174329178</v>
      </c>
      <c r="BY1015" s="17">
        <v>0.46775384080629601</v>
      </c>
      <c r="BZ1015" s="17">
        <v>0.340679703264333</v>
      </c>
      <c r="CA1015" s="17"/>
      <c r="CB1015" s="17">
        <v>0.51816910516741699</v>
      </c>
      <c r="CC1015" s="17">
        <v>0.472649169853952</v>
      </c>
      <c r="CD1015" s="17">
        <v>0.203549590858038</v>
      </c>
      <c r="CE1015" s="17">
        <v>0.31036851345806399</v>
      </c>
      <c r="CF1015" s="17">
        <v>0.52607857670330604</v>
      </c>
      <c r="CG1015" s="17">
        <v>0.13012542199016799</v>
      </c>
      <c r="CH1015" s="17"/>
      <c r="CI1015" s="17">
        <v>0.26919982768239697</v>
      </c>
      <c r="CJ1015" s="17">
        <v>0.49345346754394498</v>
      </c>
      <c r="CK1015" s="17">
        <v>6.9275082363891599E-2</v>
      </c>
      <c r="CL1015" s="17">
        <v>0.36301926120102401</v>
      </c>
    </row>
    <row r="1016" spans="2:90" x14ac:dyDescent="0.35">
      <c r="B1016" t="s">
        <v>490</v>
      </c>
      <c r="C1016" s="17">
        <v>0.19406487574978001</v>
      </c>
      <c r="D1016" s="17">
        <v>0.19436790052929701</v>
      </c>
      <c r="E1016" s="17">
        <v>0.196154289546662</v>
      </c>
      <c r="F1016" s="17"/>
      <c r="G1016" s="17">
        <v>0.24464914169277099</v>
      </c>
      <c r="H1016" s="17">
        <v>0.28525713029689997</v>
      </c>
      <c r="I1016" s="17">
        <v>0.13149683985490701</v>
      </c>
      <c r="J1016" s="17">
        <v>0.15956015943820301</v>
      </c>
      <c r="K1016" s="17">
        <v>0.18409074347517199</v>
      </c>
      <c r="L1016" s="17">
        <v>0.187058804476365</v>
      </c>
      <c r="M1016" s="17">
        <v>0.18481388546729499</v>
      </c>
      <c r="N1016" s="17">
        <v>0.183553517263677</v>
      </c>
      <c r="O1016" s="17">
        <v>0.187398645463071</v>
      </c>
      <c r="P1016" s="17"/>
      <c r="Q1016" s="17">
        <v>0.193257795493914</v>
      </c>
      <c r="R1016" s="17">
        <v>0.19885217198511601</v>
      </c>
      <c r="S1016" s="17">
        <v>0.23168007703100699</v>
      </c>
      <c r="T1016" s="17">
        <v>0.193634366050183</v>
      </c>
      <c r="U1016" s="17"/>
      <c r="V1016" s="17">
        <v>0.180792549836431</v>
      </c>
      <c r="W1016" s="17">
        <v>0.207290491032881</v>
      </c>
      <c r="X1016" s="17">
        <v>0.19552828125591001</v>
      </c>
      <c r="Y1016" s="17">
        <v>0.15974152945509901</v>
      </c>
      <c r="Z1016" s="17">
        <v>0.16798801601824201</v>
      </c>
      <c r="AA1016" s="17">
        <v>0.21300104659945299</v>
      </c>
      <c r="AB1016" s="17">
        <v>0.224461601051575</v>
      </c>
      <c r="AC1016" s="17">
        <v>0.18170176323003001</v>
      </c>
      <c r="AD1016" s="17">
        <v>0.20344127506725901</v>
      </c>
      <c r="AE1016" s="17"/>
      <c r="AF1016" s="17">
        <v>0.14485257344706301</v>
      </c>
      <c r="AG1016" s="17">
        <v>0.19572651686989201</v>
      </c>
      <c r="AH1016" s="17">
        <v>0.25130397611993399</v>
      </c>
      <c r="AI1016" s="17">
        <v>0.173267979963317</v>
      </c>
      <c r="AJ1016" s="17">
        <v>0.215848264083113</v>
      </c>
      <c r="AK1016" s="17">
        <v>0.20074420873253501</v>
      </c>
      <c r="AL1016" s="17"/>
      <c r="AM1016" s="17">
        <v>0.21219717185325601</v>
      </c>
      <c r="AN1016" s="17">
        <v>0.17062711271129799</v>
      </c>
      <c r="AO1016" s="17">
        <v>0.13288056377450999</v>
      </c>
      <c r="AP1016" s="17">
        <v>0.17250880717355499</v>
      </c>
      <c r="AQ1016" s="17">
        <v>0.18777824256342501</v>
      </c>
      <c r="AR1016" s="17">
        <v>0.15644043420507101</v>
      </c>
      <c r="AS1016" s="17">
        <v>0.20964012253991199</v>
      </c>
      <c r="AT1016" s="17">
        <v>0.19061710279659699</v>
      </c>
      <c r="AU1016" s="17">
        <v>0.226265810413951</v>
      </c>
      <c r="AV1016" s="17">
        <v>0.22110491812268801</v>
      </c>
      <c r="AW1016" s="17">
        <v>0.211340478693021</v>
      </c>
      <c r="AX1016" s="17">
        <v>0.21451085889982399</v>
      </c>
      <c r="AY1016" s="17">
        <v>0.19442721100808799</v>
      </c>
      <c r="AZ1016" s="17">
        <v>0.19183269237009401</v>
      </c>
      <c r="BA1016" s="17">
        <v>0.21682375892220701</v>
      </c>
      <c r="BB1016" s="17">
        <v>0.209562487677937</v>
      </c>
      <c r="BC1016" s="17"/>
      <c r="BD1016" s="17">
        <v>0.20380077677460301</v>
      </c>
      <c r="BE1016" s="17">
        <v>0.196322236032965</v>
      </c>
      <c r="BF1016" s="17">
        <v>0.17901624160635099</v>
      </c>
      <c r="BG1016" s="17"/>
      <c r="BH1016" s="17">
        <v>0.198182180335993</v>
      </c>
      <c r="BI1016" s="17">
        <v>0.202180510488255</v>
      </c>
      <c r="BJ1016" s="17">
        <v>0.231125291009011</v>
      </c>
      <c r="BK1016" s="17"/>
      <c r="BL1016" s="17">
        <v>0.24899787123241501</v>
      </c>
      <c r="BM1016" s="17">
        <v>0.21405838684678499</v>
      </c>
      <c r="BN1016" s="17">
        <v>0.216252190148333</v>
      </c>
      <c r="BO1016" s="17"/>
      <c r="BP1016" s="17">
        <v>0.19346552160491601</v>
      </c>
      <c r="BQ1016" s="17">
        <v>0.19254830414096599</v>
      </c>
      <c r="BR1016" s="17"/>
      <c r="BS1016" s="17">
        <v>0.158806698740871</v>
      </c>
      <c r="BT1016" s="17">
        <v>0.234833972462823</v>
      </c>
      <c r="BU1016" s="17">
        <v>0.20638156343738501</v>
      </c>
      <c r="BV1016" s="17">
        <v>0.18257272657614601</v>
      </c>
      <c r="BW1016" s="17"/>
      <c r="BX1016" s="17">
        <v>0.18664052906598699</v>
      </c>
      <c r="BY1016" s="17">
        <v>0.20327620934606699</v>
      </c>
      <c r="BZ1016" s="17">
        <v>0.194234355081181</v>
      </c>
      <c r="CA1016" s="17"/>
      <c r="CB1016" s="17">
        <v>0.202200698743458</v>
      </c>
      <c r="CC1016" s="17">
        <v>0.22022283901935399</v>
      </c>
      <c r="CD1016" s="17">
        <v>0.15698152872107701</v>
      </c>
      <c r="CE1016" s="17">
        <v>0.229707975607263</v>
      </c>
      <c r="CF1016" s="17">
        <v>0.22828185479582</v>
      </c>
      <c r="CG1016" s="17">
        <v>0.13996321921763599</v>
      </c>
      <c r="CH1016" s="17"/>
      <c r="CI1016" s="17">
        <v>0.18442671998532001</v>
      </c>
      <c r="CJ1016" s="17">
        <v>0.192181121369046</v>
      </c>
      <c r="CK1016" s="17">
        <v>0.137051519158948</v>
      </c>
      <c r="CL1016" s="17">
        <v>0.21251337362627901</v>
      </c>
    </row>
    <row r="1017" spans="2:90" x14ac:dyDescent="0.35">
      <c r="B1017" t="s">
        <v>491</v>
      </c>
      <c r="C1017" s="17">
        <v>0.188420579486999</v>
      </c>
      <c r="D1017" s="17">
        <v>0.18363752322319701</v>
      </c>
      <c r="E1017" s="17">
        <v>0.19279560446642</v>
      </c>
      <c r="F1017" s="17"/>
      <c r="G1017" s="17">
        <v>0.19878634810659501</v>
      </c>
      <c r="H1017" s="17">
        <v>0.17947693886904301</v>
      </c>
      <c r="I1017" s="17">
        <v>0.14336161726529001</v>
      </c>
      <c r="J1017" s="17">
        <v>0.18574198370159001</v>
      </c>
      <c r="K1017" s="17">
        <v>0.20244932261401999</v>
      </c>
      <c r="L1017" s="17">
        <v>0.211571978767466</v>
      </c>
      <c r="M1017" s="17">
        <v>0.18929130896568899</v>
      </c>
      <c r="N1017" s="17">
        <v>0.18387393765262899</v>
      </c>
      <c r="O1017" s="17">
        <v>0.19827532525892</v>
      </c>
      <c r="P1017" s="17"/>
      <c r="Q1017" s="17">
        <v>0.189004235797851</v>
      </c>
      <c r="R1017" s="17">
        <v>0.178394509057057</v>
      </c>
      <c r="S1017" s="17">
        <v>0.16883855547471599</v>
      </c>
      <c r="T1017" s="17">
        <v>0.18966568574577999</v>
      </c>
      <c r="U1017" s="17"/>
      <c r="V1017" s="17">
        <v>0.171388016010289</v>
      </c>
      <c r="W1017" s="17">
        <v>0.194231001380021</v>
      </c>
      <c r="X1017" s="17">
        <v>0.23544283710630701</v>
      </c>
      <c r="Y1017" s="17">
        <v>0.188014828518868</v>
      </c>
      <c r="Z1017" s="17">
        <v>0.182438075359389</v>
      </c>
      <c r="AA1017" s="17">
        <v>0.14965672118066101</v>
      </c>
      <c r="AB1017" s="17">
        <v>0.184396188270217</v>
      </c>
      <c r="AC1017" s="17">
        <v>0.16800093902574001</v>
      </c>
      <c r="AD1017" s="17">
        <v>0.21322010964879401</v>
      </c>
      <c r="AE1017" s="17"/>
      <c r="AF1017" s="17">
        <v>0.17220280507368099</v>
      </c>
      <c r="AG1017" s="17">
        <v>0.200657974768644</v>
      </c>
      <c r="AH1017" s="17">
        <v>0.14837382700663801</v>
      </c>
      <c r="AI1017" s="17">
        <v>0.16910561761346199</v>
      </c>
      <c r="AJ1017" s="17">
        <v>0.19225822189285099</v>
      </c>
      <c r="AK1017" s="17">
        <v>0.204287061762991</v>
      </c>
      <c r="AL1017" s="17"/>
      <c r="AM1017" s="17">
        <v>0.16548314592927699</v>
      </c>
      <c r="AN1017" s="17">
        <v>0.16255640656304199</v>
      </c>
      <c r="AO1017" s="17">
        <v>0.21478267209930499</v>
      </c>
      <c r="AP1017" s="17">
        <v>0.15452881401615501</v>
      </c>
      <c r="AQ1017" s="17">
        <v>0.24680357042075399</v>
      </c>
      <c r="AR1017" s="17">
        <v>0.237073643009892</v>
      </c>
      <c r="AS1017" s="17">
        <v>0.19944289446854799</v>
      </c>
      <c r="AT1017" s="17">
        <v>0.18419245055634001</v>
      </c>
      <c r="AU1017" s="17">
        <v>0.168502432810024</v>
      </c>
      <c r="AV1017" s="17">
        <v>0.15867651659985399</v>
      </c>
      <c r="AW1017" s="17">
        <v>0.202635674487254</v>
      </c>
      <c r="AX1017" s="17">
        <v>0.21702553744295999</v>
      </c>
      <c r="AY1017" s="17">
        <v>0.23350725467689401</v>
      </c>
      <c r="AZ1017" s="17">
        <v>0.10426096954773301</v>
      </c>
      <c r="BA1017" s="17">
        <v>0.23180560167092901</v>
      </c>
      <c r="BB1017" s="17">
        <v>0.12028485669179</v>
      </c>
      <c r="BC1017" s="17"/>
      <c r="BD1017" s="17">
        <v>0.180181321787798</v>
      </c>
      <c r="BE1017" s="17">
        <v>0.19770090242236801</v>
      </c>
      <c r="BF1017" s="17">
        <v>0.19166771627196799</v>
      </c>
      <c r="BG1017" s="17"/>
      <c r="BH1017" s="17">
        <v>0.18426954128074499</v>
      </c>
      <c r="BI1017" s="17">
        <v>0.154949230948213</v>
      </c>
      <c r="BJ1017" s="17">
        <v>0.23963449986957699</v>
      </c>
      <c r="BK1017" s="17"/>
      <c r="BL1017" s="17">
        <v>0.236541327881543</v>
      </c>
      <c r="BM1017" s="17">
        <v>0.216576844884943</v>
      </c>
      <c r="BN1017" s="17">
        <v>0.16622020226890699</v>
      </c>
      <c r="BO1017" s="17"/>
      <c r="BP1017" s="17">
        <v>0.18560481312105101</v>
      </c>
      <c r="BQ1017" s="17">
        <v>0.19667395956457701</v>
      </c>
      <c r="BR1017" s="17"/>
      <c r="BS1017" s="17">
        <v>0.13838334810486899</v>
      </c>
      <c r="BT1017" s="17">
        <v>0.17278136892401899</v>
      </c>
      <c r="BU1017" s="17">
        <v>0.21256558951266499</v>
      </c>
      <c r="BV1017" s="17">
        <v>0.19869907510104001</v>
      </c>
      <c r="BW1017" s="17"/>
      <c r="BX1017" s="17">
        <v>0.20503257174359901</v>
      </c>
      <c r="BY1017" s="17">
        <v>0.162457026372787</v>
      </c>
      <c r="BZ1017" s="17">
        <v>0.18837032337496801</v>
      </c>
      <c r="CA1017" s="17"/>
      <c r="CB1017" s="17">
        <v>0.161314451837479</v>
      </c>
      <c r="CC1017" s="17">
        <v>0.153629591441969</v>
      </c>
      <c r="CD1017" s="17">
        <v>0.23031619775203699</v>
      </c>
      <c r="CE1017" s="17">
        <v>0.196476392445181</v>
      </c>
      <c r="CF1017" s="17">
        <v>0.144410767319818</v>
      </c>
      <c r="CG1017" s="17">
        <v>0.228303814600263</v>
      </c>
      <c r="CH1017" s="17"/>
      <c r="CI1017" s="17">
        <v>0.240546057122143</v>
      </c>
      <c r="CJ1017" s="17">
        <v>0.12690195538430299</v>
      </c>
      <c r="CK1017" s="17">
        <v>0.22761800858139</v>
      </c>
      <c r="CL1017" s="17">
        <v>0.20257576133131</v>
      </c>
    </row>
    <row r="1018" spans="2:90" x14ac:dyDescent="0.35">
      <c r="B1018" t="s">
        <v>492</v>
      </c>
      <c r="C1018" s="17">
        <v>0.139524614259628</v>
      </c>
      <c r="D1018" s="17">
        <v>0.141540593597727</v>
      </c>
      <c r="E1018" s="17">
        <v>0.14010936061794799</v>
      </c>
      <c r="F1018" s="17"/>
      <c r="G1018" s="17">
        <v>0.11486514755100399</v>
      </c>
      <c r="H1018" s="17">
        <v>0.15456363779827301</v>
      </c>
      <c r="I1018" s="17">
        <v>0.11253191617889199</v>
      </c>
      <c r="J1018" s="17">
        <v>0.154786110780403</v>
      </c>
      <c r="K1018" s="17">
        <v>0.134635248603379</v>
      </c>
      <c r="L1018" s="17">
        <v>0.125733937911164</v>
      </c>
      <c r="M1018" s="17">
        <v>0.118698557875723</v>
      </c>
      <c r="N1018" s="17">
        <v>0.16548145075363199</v>
      </c>
      <c r="O1018" s="17">
        <v>0.16980028544621101</v>
      </c>
      <c r="P1018" s="17"/>
      <c r="Q1018" s="17">
        <v>0.15805772598710699</v>
      </c>
      <c r="R1018" s="17">
        <v>0.13435927435720599</v>
      </c>
      <c r="S1018" s="17">
        <v>0.139265275618872</v>
      </c>
      <c r="T1018" s="17">
        <v>0.13496310140319001</v>
      </c>
      <c r="U1018" s="17"/>
      <c r="V1018" s="17">
        <v>0.157572738333667</v>
      </c>
      <c r="W1018" s="17">
        <v>0.13079883969772499</v>
      </c>
      <c r="X1018" s="17">
        <v>0.11965403118852699</v>
      </c>
      <c r="Y1018" s="17">
        <v>0.151406033918558</v>
      </c>
      <c r="Z1018" s="17">
        <v>0.14667992070614</v>
      </c>
      <c r="AA1018" s="17">
        <v>0.172432317653858</v>
      </c>
      <c r="AB1018" s="17">
        <v>0.103598717346712</v>
      </c>
      <c r="AC1018" s="17">
        <v>0.126413915618592</v>
      </c>
      <c r="AD1018" s="17">
        <v>0.13270041137059899</v>
      </c>
      <c r="AE1018" s="17"/>
      <c r="AF1018" s="17">
        <v>0.18433779912050699</v>
      </c>
      <c r="AG1018" s="17">
        <v>0.122466354752809</v>
      </c>
      <c r="AH1018" s="17">
        <v>0.15403937736083601</v>
      </c>
      <c r="AI1018" s="17">
        <v>0.16040322432096901</v>
      </c>
      <c r="AJ1018" s="17">
        <v>0.121878449700155</v>
      </c>
      <c r="AK1018" s="17">
        <v>0.122519173732915</v>
      </c>
      <c r="AL1018" s="17"/>
      <c r="AM1018" s="17">
        <v>0.20495272684361501</v>
      </c>
      <c r="AN1018" s="17">
        <v>0.182373606016311</v>
      </c>
      <c r="AO1018" s="17">
        <v>0.147886540329704</v>
      </c>
      <c r="AP1018" s="17">
        <v>0.21198949430403999</v>
      </c>
      <c r="AQ1018" s="17">
        <v>0.123714666517005</v>
      </c>
      <c r="AR1018" s="17">
        <v>0.12441290603831399</v>
      </c>
      <c r="AS1018" s="17">
        <v>0.12166956195987</v>
      </c>
      <c r="AT1018" s="17">
        <v>9.6586403555992795E-2</v>
      </c>
      <c r="AU1018" s="17">
        <v>0.114042466172284</v>
      </c>
      <c r="AV1018" s="17">
        <v>0.14156885562140401</v>
      </c>
      <c r="AW1018" s="17">
        <v>0.138310834652037</v>
      </c>
      <c r="AX1018" s="17">
        <v>9.3968012574378396E-2</v>
      </c>
      <c r="AY1018" s="17">
        <v>0.11285766714760199</v>
      </c>
      <c r="AZ1018" s="17">
        <v>0.154635511006735</v>
      </c>
      <c r="BA1018" s="17">
        <v>8.8634045226388902E-2</v>
      </c>
      <c r="BB1018" s="17">
        <v>0.13319464374946299</v>
      </c>
      <c r="BC1018" s="17"/>
      <c r="BD1018" s="17">
        <v>0.12840342686203399</v>
      </c>
      <c r="BE1018" s="17">
        <v>0.138697547668716</v>
      </c>
      <c r="BF1018" s="17">
        <v>0.145586668605235</v>
      </c>
      <c r="BG1018" s="17"/>
      <c r="BH1018" s="17">
        <v>0.129839956913855</v>
      </c>
      <c r="BI1018" s="17">
        <v>0.14351184780630699</v>
      </c>
      <c r="BJ1018" s="17">
        <v>0.110030039181644</v>
      </c>
      <c r="BK1018" s="17"/>
      <c r="BL1018" s="17">
        <v>0.13193380971958599</v>
      </c>
      <c r="BM1018" s="17">
        <v>9.6245153389680399E-2</v>
      </c>
      <c r="BN1018" s="17">
        <v>0.115312804354317</v>
      </c>
      <c r="BO1018" s="17"/>
      <c r="BP1018" s="17">
        <v>0.12771208405011999</v>
      </c>
      <c r="BQ1018" s="17">
        <v>0.146976207929818</v>
      </c>
      <c r="BR1018" s="17"/>
      <c r="BS1018" s="17">
        <v>7.0526644540885905E-2</v>
      </c>
      <c r="BT1018" s="17">
        <v>8.164062304828E-2</v>
      </c>
      <c r="BU1018" s="17">
        <v>0.16499529630152901</v>
      </c>
      <c r="BV1018" s="17">
        <v>0.16095282629479099</v>
      </c>
      <c r="BW1018" s="17"/>
      <c r="BX1018" s="17">
        <v>0.1007619105422</v>
      </c>
      <c r="BY1018" s="17">
        <v>8.6449523309049606E-2</v>
      </c>
      <c r="BZ1018" s="17">
        <v>0.146626258327825</v>
      </c>
      <c r="CA1018" s="17"/>
      <c r="CB1018" s="17">
        <v>5.9399086146116498E-2</v>
      </c>
      <c r="CC1018" s="17">
        <v>8.8108071358155501E-2</v>
      </c>
      <c r="CD1018" s="17">
        <v>0.207132031890887</v>
      </c>
      <c r="CE1018" s="17">
        <v>0.15274283287576401</v>
      </c>
      <c r="CF1018" s="17">
        <v>4.64208631598362E-2</v>
      </c>
      <c r="CG1018" s="17">
        <v>0.26061740674799999</v>
      </c>
      <c r="CH1018" s="17"/>
      <c r="CI1018" s="17">
        <v>0.15245828744965401</v>
      </c>
      <c r="CJ1018" s="17">
        <v>6.8602938299234695E-2</v>
      </c>
      <c r="CK1018" s="17">
        <v>0.339201078281615</v>
      </c>
      <c r="CL1018" s="17">
        <v>0.12530374297496799</v>
      </c>
    </row>
    <row r="1019" spans="2:90" x14ac:dyDescent="0.35">
      <c r="B1019" t="s">
        <v>493</v>
      </c>
      <c r="C1019" s="17">
        <v>5.8621937314620502E-2</v>
      </c>
      <c r="D1019" s="17">
        <v>6.9698239779796597E-2</v>
      </c>
      <c r="E1019" s="17">
        <v>4.7568637208881402E-2</v>
      </c>
      <c r="F1019" s="17"/>
      <c r="G1019" s="17">
        <v>4.4081004153543699E-2</v>
      </c>
      <c r="H1019" s="17">
        <v>2.5641717449023101E-2</v>
      </c>
      <c r="I1019" s="17">
        <v>7.9087105716769399E-2</v>
      </c>
      <c r="J1019" s="17">
        <v>4.6892203078163899E-2</v>
      </c>
      <c r="K1019" s="17">
        <v>9.3623627631124307E-2</v>
      </c>
      <c r="L1019" s="17">
        <v>4.8719355747909303E-2</v>
      </c>
      <c r="M1019" s="17">
        <v>6.5659533206646997E-2</v>
      </c>
      <c r="N1019" s="17">
        <v>5.2598142687103798E-2</v>
      </c>
      <c r="O1019" s="17">
        <v>7.0874252015137501E-2</v>
      </c>
      <c r="P1019" s="17"/>
      <c r="Q1019" s="17">
        <v>6.3451559661811596E-2</v>
      </c>
      <c r="R1019" s="17">
        <v>5.9867101841289197E-2</v>
      </c>
      <c r="S1019" s="17">
        <v>7.5632019959286298E-2</v>
      </c>
      <c r="T1019" s="17">
        <v>5.6846991495414799E-2</v>
      </c>
      <c r="U1019" s="17"/>
      <c r="V1019" s="17">
        <v>6.5466754073634295E-2</v>
      </c>
      <c r="W1019" s="17">
        <v>4.6483410530516002E-2</v>
      </c>
      <c r="X1019" s="17">
        <v>7.7659735172707203E-2</v>
      </c>
      <c r="Y1019" s="17">
        <v>6.2241109079465097E-2</v>
      </c>
      <c r="Z1019" s="17">
        <v>5.4578508712503297E-2</v>
      </c>
      <c r="AA1019" s="17">
        <v>5.5581321531083E-2</v>
      </c>
      <c r="AB1019" s="17">
        <v>7.6542374615921102E-2</v>
      </c>
      <c r="AC1019" s="17">
        <v>5.3185842188055402E-2</v>
      </c>
      <c r="AD1019" s="17">
        <v>4.1257411248939203E-2</v>
      </c>
      <c r="AE1019" s="17"/>
      <c r="AF1019" s="17">
        <v>6.9474292410435498E-2</v>
      </c>
      <c r="AG1019" s="17">
        <v>6.2252056063991201E-2</v>
      </c>
      <c r="AH1019" s="17">
        <v>3.1878796050227802E-2</v>
      </c>
      <c r="AI1019" s="17">
        <v>4.7144902346775798E-2</v>
      </c>
      <c r="AJ1019" s="17">
        <v>6.8636115386001201E-2</v>
      </c>
      <c r="AK1019" s="17">
        <v>5.1890767560870403E-2</v>
      </c>
      <c r="AL1019" s="17"/>
      <c r="AM1019" s="17">
        <v>4.8086542929368203E-2</v>
      </c>
      <c r="AN1019" s="17">
        <v>7.4430128152448705E-2</v>
      </c>
      <c r="AO1019" s="17">
        <v>5.4944867106658198E-2</v>
      </c>
      <c r="AP1019" s="17">
        <v>8.7355787080496697E-2</v>
      </c>
      <c r="AQ1019" s="17">
        <v>6.9113438612942807E-2</v>
      </c>
      <c r="AR1019" s="17">
        <v>5.1249096830239697E-2</v>
      </c>
      <c r="AS1019" s="17">
        <v>8.7517171136459807E-2</v>
      </c>
      <c r="AT1019" s="17">
        <v>9.5128480715273897E-2</v>
      </c>
      <c r="AU1019" s="17">
        <v>5.10993230008365E-2</v>
      </c>
      <c r="AV1019" s="17">
        <v>1.5102638770309099E-2</v>
      </c>
      <c r="AW1019" s="17">
        <v>3.7644410472868199E-2</v>
      </c>
      <c r="AX1019" s="17">
        <v>7.2754127073557801E-2</v>
      </c>
      <c r="AY1019" s="17">
        <v>7.0359539618662301E-2</v>
      </c>
      <c r="AZ1019" s="17">
        <v>4.5692929402881499E-2</v>
      </c>
      <c r="BA1019" s="17">
        <v>1.51063962270278E-2</v>
      </c>
      <c r="BB1019" s="17">
        <v>6.2424541575145202E-2</v>
      </c>
      <c r="BC1019" s="17"/>
      <c r="BD1019" s="17">
        <v>7.2529561384177405E-2</v>
      </c>
      <c r="BE1019" s="17">
        <v>5.2742369275271199E-2</v>
      </c>
      <c r="BF1019" s="17">
        <v>5.3896270624111502E-2</v>
      </c>
      <c r="BG1019" s="17"/>
      <c r="BH1019" s="17">
        <v>5.9444596145058301E-2</v>
      </c>
      <c r="BI1019" s="17">
        <v>5.6675177181115401E-2</v>
      </c>
      <c r="BJ1019" s="17">
        <v>5.5769544505909499E-2</v>
      </c>
      <c r="BK1019" s="17"/>
      <c r="BL1019" s="17">
        <v>3.6069541673348297E-2</v>
      </c>
      <c r="BM1019" s="17">
        <v>3.5968665766098001E-2</v>
      </c>
      <c r="BN1019" s="17">
        <v>3.4420084166003402E-2</v>
      </c>
      <c r="BO1019" s="17"/>
      <c r="BP1019" s="17">
        <v>5.2521004461803897E-2</v>
      </c>
      <c r="BQ1019" s="17">
        <v>5.3639962339368102E-2</v>
      </c>
      <c r="BR1019" s="17"/>
      <c r="BS1019" s="17">
        <v>2.5435509177712499E-2</v>
      </c>
      <c r="BT1019" s="17">
        <v>5.1620346348204803E-2</v>
      </c>
      <c r="BU1019" s="17">
        <v>6.9904114575510504E-2</v>
      </c>
      <c r="BV1019" s="17">
        <v>6.5398189286384606E-2</v>
      </c>
      <c r="BW1019" s="17"/>
      <c r="BX1019" s="17">
        <v>4.8495245412284699E-2</v>
      </c>
      <c r="BY1019" s="17">
        <v>4.2451970423472901E-2</v>
      </c>
      <c r="BZ1019" s="17">
        <v>6.0618823102624501E-2</v>
      </c>
      <c r="CA1019" s="17"/>
      <c r="CB1019" s="17">
        <v>3.5078176599283702E-2</v>
      </c>
      <c r="CC1019" s="17">
        <v>3.0043965564169699E-2</v>
      </c>
      <c r="CD1019" s="17">
        <v>8.3725568341227893E-2</v>
      </c>
      <c r="CE1019" s="17">
        <v>5.0383011438686599E-2</v>
      </c>
      <c r="CF1019" s="17">
        <v>2.59530392002351E-2</v>
      </c>
      <c r="CG1019" s="17">
        <v>0.120194092515919</v>
      </c>
      <c r="CH1019" s="17"/>
      <c r="CI1019" s="17">
        <v>7.1241391512236199E-2</v>
      </c>
      <c r="CJ1019" s="17">
        <v>5.0955420875839902E-2</v>
      </c>
      <c r="CK1019" s="17">
        <v>9.1631453053221207E-2</v>
      </c>
      <c r="CL1019" s="17">
        <v>5.1526246994768002E-2</v>
      </c>
    </row>
    <row r="1020" spans="2:90" x14ac:dyDescent="0.35">
      <c r="B1020" t="s">
        <v>494</v>
      </c>
      <c r="C1020" s="17">
        <v>2.61419262966643E-2</v>
      </c>
      <c r="D1020" s="17">
        <v>2.68059427970277E-2</v>
      </c>
      <c r="E1020" s="17">
        <v>2.5965338688979E-2</v>
      </c>
      <c r="F1020" s="17"/>
      <c r="G1020" s="17">
        <v>1.44510376025547E-2</v>
      </c>
      <c r="H1020" s="17">
        <v>1.7601331360519001E-2</v>
      </c>
      <c r="I1020" s="17">
        <v>2.0751406030774001E-2</v>
      </c>
      <c r="J1020" s="17">
        <v>3.6616569898535303E-2</v>
      </c>
      <c r="K1020" s="17">
        <v>3.2050832915059099E-2</v>
      </c>
      <c r="L1020" s="17">
        <v>2.5128178019986201E-2</v>
      </c>
      <c r="M1020" s="17">
        <v>2.25511057925788E-2</v>
      </c>
      <c r="N1020" s="17">
        <v>3.2465237733856199E-2</v>
      </c>
      <c r="O1020" s="17">
        <v>3.2464391718215399E-2</v>
      </c>
      <c r="P1020" s="17"/>
      <c r="Q1020" s="17">
        <v>2.9239203562307699E-2</v>
      </c>
      <c r="R1020" s="17">
        <v>1.00082695817773E-2</v>
      </c>
      <c r="S1020" s="17">
        <v>1.9784967925352202E-2</v>
      </c>
      <c r="T1020" s="17">
        <v>2.6212099093448599E-2</v>
      </c>
      <c r="U1020" s="17"/>
      <c r="V1020" s="17">
        <v>2.3214646048913101E-2</v>
      </c>
      <c r="W1020" s="17">
        <v>1.52855852583825E-2</v>
      </c>
      <c r="X1020" s="17">
        <v>2.4514972274285299E-2</v>
      </c>
      <c r="Y1020" s="17">
        <v>4.7357047962846198E-2</v>
      </c>
      <c r="Z1020" s="17">
        <v>5.2412593947366602E-2</v>
      </c>
      <c r="AA1020" s="17">
        <v>1.2446395570555199E-2</v>
      </c>
      <c r="AB1020" s="17">
        <v>2.8764954068856902E-2</v>
      </c>
      <c r="AC1020" s="17">
        <v>3.9593569161021101E-2</v>
      </c>
      <c r="AD1020" s="17">
        <v>1.4514067426002499E-2</v>
      </c>
      <c r="AE1020" s="17"/>
      <c r="AF1020" s="17">
        <v>2.0567765350031599E-2</v>
      </c>
      <c r="AG1020" s="17">
        <v>3.30819304778074E-2</v>
      </c>
      <c r="AH1020" s="17">
        <v>1.2867977067667799E-2</v>
      </c>
      <c r="AI1020" s="17">
        <v>4.3203174408089802E-2</v>
      </c>
      <c r="AJ1020" s="17">
        <v>2.58099227701655E-2</v>
      </c>
      <c r="AK1020" s="17">
        <v>2.7583701940755701E-2</v>
      </c>
      <c r="AL1020" s="17"/>
      <c r="AM1020" s="17">
        <v>2.37855333068113E-2</v>
      </c>
      <c r="AN1020" s="17">
        <v>4.1487414121975798E-2</v>
      </c>
      <c r="AO1020" s="17">
        <v>4.9028289584499299E-2</v>
      </c>
      <c r="AP1020" s="17">
        <v>2.24679037576818E-2</v>
      </c>
      <c r="AQ1020" s="17">
        <v>3.3973576170873702E-2</v>
      </c>
      <c r="AR1020" s="17">
        <v>3.6418964022524203E-2</v>
      </c>
      <c r="AS1020" s="17">
        <v>2.04917069774199E-2</v>
      </c>
      <c r="AT1020" s="17">
        <v>3.8756726122092897E-2</v>
      </c>
      <c r="AU1020" s="17">
        <v>3.6342759738286598E-3</v>
      </c>
      <c r="AV1020" s="17">
        <v>2.1518692543720599E-2</v>
      </c>
      <c r="AW1020" s="17">
        <v>2.6229972509952199E-2</v>
      </c>
      <c r="AX1020" s="17">
        <v>2.0823964766755699E-3</v>
      </c>
      <c r="AY1020" s="17">
        <v>1.39703859489562E-2</v>
      </c>
      <c r="AZ1020" s="17">
        <v>4.4745834254724098E-3</v>
      </c>
      <c r="BA1020" s="17">
        <v>0</v>
      </c>
      <c r="BB1020" s="17">
        <v>1.9301960195060801E-2</v>
      </c>
      <c r="BC1020" s="17"/>
      <c r="BD1020" s="17">
        <v>2.3978095913935599E-2</v>
      </c>
      <c r="BE1020" s="17">
        <v>1.61012159625291E-2</v>
      </c>
      <c r="BF1020" s="17">
        <v>3.5828757836666898E-2</v>
      </c>
      <c r="BG1020" s="17"/>
      <c r="BH1020" s="17">
        <v>2.6481332252173799E-2</v>
      </c>
      <c r="BI1020" s="17">
        <v>2.48666927405355E-2</v>
      </c>
      <c r="BJ1020" s="17">
        <v>1.14267796904273E-2</v>
      </c>
      <c r="BK1020" s="17"/>
      <c r="BL1020" s="17">
        <v>3.2708692770139297E-2</v>
      </c>
      <c r="BM1020" s="17">
        <v>2.8864106715258801E-2</v>
      </c>
      <c r="BN1020" s="17">
        <v>2.6657601967501301E-2</v>
      </c>
      <c r="BO1020" s="17"/>
      <c r="BP1020" s="17">
        <v>2.3284705953190502E-2</v>
      </c>
      <c r="BQ1020" s="17">
        <v>2.7448026527711E-2</v>
      </c>
      <c r="BR1020" s="17"/>
      <c r="BS1020" s="17">
        <v>1.9318816396402198E-2</v>
      </c>
      <c r="BT1020" s="17">
        <v>2.7359551210856699E-2</v>
      </c>
      <c r="BU1020" s="17">
        <v>1.9233705812328399E-2</v>
      </c>
      <c r="BV1020" s="17">
        <v>3.2287497043298502E-2</v>
      </c>
      <c r="BW1020" s="17"/>
      <c r="BX1020" s="17">
        <v>2.3133379150681099E-2</v>
      </c>
      <c r="BY1020" s="17">
        <v>2.8422369308111102E-3</v>
      </c>
      <c r="BZ1020" s="17">
        <v>2.7871752031435E-2</v>
      </c>
      <c r="CA1020" s="17"/>
      <c r="CB1020" s="17">
        <v>1.45464916041919E-2</v>
      </c>
      <c r="CC1020" s="17">
        <v>1.4603044746033699E-2</v>
      </c>
      <c r="CD1020" s="17">
        <v>3.8718237190492999E-2</v>
      </c>
      <c r="CE1020" s="17">
        <v>2.2619640936716201E-2</v>
      </c>
      <c r="CF1020" s="17">
        <v>3.5486584209505402E-3</v>
      </c>
      <c r="CG1020" s="17">
        <v>5.79959674338002E-2</v>
      </c>
      <c r="CH1020" s="17"/>
      <c r="CI1020" s="17">
        <v>3.6388339329181701E-2</v>
      </c>
      <c r="CJ1020" s="17">
        <v>3.2906048657050498E-2</v>
      </c>
      <c r="CK1020" s="17">
        <v>4.0231671611816497E-2</v>
      </c>
      <c r="CL1020" s="17">
        <v>1.6103528056773401E-2</v>
      </c>
    </row>
    <row r="1021" spans="2:90" x14ac:dyDescent="0.35">
      <c r="B1021" t="s">
        <v>495</v>
      </c>
      <c r="C1021" s="17">
        <v>2.07570289937694E-2</v>
      </c>
      <c r="D1021" s="17">
        <v>2.46173726309337E-2</v>
      </c>
      <c r="E1021" s="17">
        <v>1.6608972055001201E-2</v>
      </c>
      <c r="F1021" s="17"/>
      <c r="G1021" s="17">
        <v>1.18696150860894E-2</v>
      </c>
      <c r="H1021" s="17">
        <v>1.28004795497727E-2</v>
      </c>
      <c r="I1021" s="17">
        <v>4.1966748052752599E-2</v>
      </c>
      <c r="J1021" s="17">
        <v>4.0628419036505298E-2</v>
      </c>
      <c r="K1021" s="17">
        <v>2.2706255724363598E-2</v>
      </c>
      <c r="L1021" s="17">
        <v>1.1614546763988201E-2</v>
      </c>
      <c r="M1021" s="17">
        <v>1.51149071584466E-2</v>
      </c>
      <c r="N1021" s="17">
        <v>1.8181971574862701E-2</v>
      </c>
      <c r="O1021" s="17">
        <v>1.42373602478381E-2</v>
      </c>
      <c r="P1021" s="17"/>
      <c r="Q1021" s="17">
        <v>2.8715220748492799E-2</v>
      </c>
      <c r="R1021" s="17">
        <v>5.0831275730529299E-2</v>
      </c>
      <c r="S1021" s="17">
        <v>1.64370572311251E-2</v>
      </c>
      <c r="T1021" s="17">
        <v>1.84085974828396E-2</v>
      </c>
      <c r="U1021" s="17"/>
      <c r="V1021" s="17">
        <v>1.7980346372773799E-2</v>
      </c>
      <c r="W1021" s="17">
        <v>1.9808669839172299E-2</v>
      </c>
      <c r="X1021" s="17">
        <v>2.35007680375546E-2</v>
      </c>
      <c r="Y1021" s="17">
        <v>4.6078550426554097E-3</v>
      </c>
      <c r="Z1021" s="17">
        <v>2.6126920335991601E-2</v>
      </c>
      <c r="AA1021" s="17">
        <v>2.5085982806505099E-2</v>
      </c>
      <c r="AB1021" s="17">
        <v>3.02114142866402E-2</v>
      </c>
      <c r="AC1021" s="17">
        <v>2.0921175033994099E-2</v>
      </c>
      <c r="AD1021" s="17">
        <v>2.1436951384433099E-2</v>
      </c>
      <c r="AE1021" s="17"/>
      <c r="AF1021" s="17">
        <v>2.2736396659009801E-2</v>
      </c>
      <c r="AG1021" s="17">
        <v>1.98491655856592E-2</v>
      </c>
      <c r="AH1021" s="17">
        <v>1.94877146657149E-2</v>
      </c>
      <c r="AI1021" s="17">
        <v>2.0818026488432801E-2</v>
      </c>
      <c r="AJ1021" s="17">
        <v>1.6703789990955099E-2</v>
      </c>
      <c r="AK1021" s="17">
        <v>2.1439753608879199E-2</v>
      </c>
      <c r="AL1021" s="17"/>
      <c r="AM1021" s="17">
        <v>3.8815385531723E-2</v>
      </c>
      <c r="AN1021" s="17">
        <v>3.5789448905334302E-2</v>
      </c>
      <c r="AO1021" s="17">
        <v>1.88819968516565E-2</v>
      </c>
      <c r="AP1021" s="17">
        <v>1.2633756546638999E-2</v>
      </c>
      <c r="AQ1021" s="17">
        <v>1.2354857193204E-2</v>
      </c>
      <c r="AR1021" s="17">
        <v>2.79311706339554E-2</v>
      </c>
      <c r="AS1021" s="17">
        <v>2.0408521726026099E-2</v>
      </c>
      <c r="AT1021" s="17">
        <v>1.8778255035594198E-2</v>
      </c>
      <c r="AU1021" s="17">
        <v>1.49706312219587E-3</v>
      </c>
      <c r="AV1021" s="17">
        <v>6.2414854428995302E-3</v>
      </c>
      <c r="AW1021" s="17">
        <v>8.1285822405425309E-3</v>
      </c>
      <c r="AX1021" s="17">
        <v>5.42994271723721E-2</v>
      </c>
      <c r="AY1021" s="17">
        <v>1.7942641589190001E-2</v>
      </c>
      <c r="AZ1021" s="17">
        <v>4.2739444495005904E-3</v>
      </c>
      <c r="BA1021" s="17">
        <v>2.3907196238513902E-2</v>
      </c>
      <c r="BB1021" s="17">
        <v>9.6610834038693E-3</v>
      </c>
      <c r="BC1021" s="17"/>
      <c r="BD1021" s="17">
        <v>2.0610011041211102E-2</v>
      </c>
      <c r="BE1021" s="17">
        <v>1.4119978267005499E-2</v>
      </c>
      <c r="BF1021" s="17">
        <v>2.58839143935242E-2</v>
      </c>
      <c r="BG1021" s="17"/>
      <c r="BH1021" s="17">
        <v>2.2421152325119199E-2</v>
      </c>
      <c r="BI1021" s="17">
        <v>1.12065589624616E-2</v>
      </c>
      <c r="BJ1021" s="17">
        <v>1.80537775093286E-2</v>
      </c>
      <c r="BK1021" s="17"/>
      <c r="BL1021" s="17">
        <v>3.10275791831733E-3</v>
      </c>
      <c r="BM1021" s="17">
        <v>1.07666136015517E-2</v>
      </c>
      <c r="BN1021" s="17">
        <v>2.46359308756431E-2</v>
      </c>
      <c r="BO1021" s="17"/>
      <c r="BP1021" s="17">
        <v>1.4835085558875799E-2</v>
      </c>
      <c r="BQ1021" s="17">
        <v>2.2299152705207301E-2</v>
      </c>
      <c r="BR1021" s="17"/>
      <c r="BS1021" s="17">
        <v>1.0286556147611901E-2</v>
      </c>
      <c r="BT1021" s="17">
        <v>1.4622534195878801E-2</v>
      </c>
      <c r="BU1021" s="17">
        <v>1.6762238810454001E-2</v>
      </c>
      <c r="BV1021" s="17">
        <v>3.05162210778725E-2</v>
      </c>
      <c r="BW1021" s="17"/>
      <c r="BX1021" s="17">
        <v>2.37140614676206E-2</v>
      </c>
      <c r="BY1021" s="17">
        <v>2.1778210739261301E-2</v>
      </c>
      <c r="BZ1021" s="17">
        <v>2.0401328310026601E-2</v>
      </c>
      <c r="CA1021" s="17"/>
      <c r="CB1021" s="17">
        <v>7.0683556091117204E-3</v>
      </c>
      <c r="CC1021" s="17">
        <v>1.40377174711889E-2</v>
      </c>
      <c r="CD1021" s="17">
        <v>3.8422817285057503E-2</v>
      </c>
      <c r="CE1021" s="17">
        <v>2.8580111325515498E-2</v>
      </c>
      <c r="CF1021" s="17">
        <v>8.1813806665416103E-3</v>
      </c>
      <c r="CG1021" s="17">
        <v>2.1084875058753401E-2</v>
      </c>
      <c r="CH1021" s="17"/>
      <c r="CI1021" s="17">
        <v>2.2978547852386899E-2</v>
      </c>
      <c r="CJ1021" s="17">
        <v>1.66257387915144E-2</v>
      </c>
      <c r="CK1021" s="17">
        <v>3.0198104297539101E-2</v>
      </c>
      <c r="CL1021" s="17">
        <v>2.01822787034362E-2</v>
      </c>
    </row>
    <row r="1022" spans="2:90" x14ac:dyDescent="0.35">
      <c r="B1022" t="s">
        <v>150</v>
      </c>
      <c r="C1022" s="17">
        <v>2.0172244425002601E-2</v>
      </c>
      <c r="D1022" s="17">
        <v>2.5088732329918699E-2</v>
      </c>
      <c r="E1022" s="17">
        <v>1.38070287177163E-2</v>
      </c>
      <c r="F1022" s="17"/>
      <c r="G1022" s="17">
        <v>2.4380402577414601E-2</v>
      </c>
      <c r="H1022" s="17">
        <v>2.3897738164810799E-2</v>
      </c>
      <c r="I1022" s="17">
        <v>3.7434743984112201E-2</v>
      </c>
      <c r="J1022" s="17">
        <v>1.8762938963509699E-2</v>
      </c>
      <c r="K1022" s="17">
        <v>1.3418561753863099E-2</v>
      </c>
      <c r="L1022" s="17">
        <v>1.7938967264385802E-2</v>
      </c>
      <c r="M1022" s="17">
        <v>5.3565311660408298E-3</v>
      </c>
      <c r="N1022" s="17">
        <v>2.6356847125031502E-2</v>
      </c>
      <c r="O1022" s="17">
        <v>1.55174615422768E-2</v>
      </c>
      <c r="P1022" s="17"/>
      <c r="Q1022" s="17">
        <v>1.41473952019807E-2</v>
      </c>
      <c r="R1022" s="17">
        <v>2.3423002702600101E-2</v>
      </c>
      <c r="S1022" s="17">
        <v>1.30022616356946E-2</v>
      </c>
      <c r="T1022" s="17">
        <v>2.03038578163151E-2</v>
      </c>
      <c r="U1022" s="17"/>
      <c r="V1022" s="17">
        <v>1.4868715738061899E-2</v>
      </c>
      <c r="W1022" s="17">
        <v>1.3178324913350199E-2</v>
      </c>
      <c r="X1022" s="17">
        <v>1.71822871622423E-2</v>
      </c>
      <c r="Y1022" s="17">
        <v>1.8637762445292898E-2</v>
      </c>
      <c r="Z1022" s="17">
        <v>2.1525439862428199E-2</v>
      </c>
      <c r="AA1022" s="17">
        <v>2.4250302616702999E-2</v>
      </c>
      <c r="AB1022" s="17">
        <v>3.26916109204657E-2</v>
      </c>
      <c r="AC1022" s="17">
        <v>3.0018500610242201E-2</v>
      </c>
      <c r="AD1022" s="17">
        <v>2.1411454667775501E-2</v>
      </c>
      <c r="AE1022" s="17"/>
      <c r="AF1022" s="17">
        <v>2.49385097147325E-2</v>
      </c>
      <c r="AG1022" s="17">
        <v>1.33980935941378E-2</v>
      </c>
      <c r="AH1022" s="17">
        <v>2.9511730157481202E-2</v>
      </c>
      <c r="AI1022" s="17">
        <v>3.03855482892007E-2</v>
      </c>
      <c r="AJ1022" s="17">
        <v>1.8220210930534102E-2</v>
      </c>
      <c r="AK1022" s="17">
        <v>1.7957079480546399E-2</v>
      </c>
      <c r="AL1022" s="17"/>
      <c r="AM1022" s="17">
        <v>4.315922870668E-2</v>
      </c>
      <c r="AN1022" s="17">
        <v>6.5087300080463595E-2</v>
      </c>
      <c r="AO1022" s="17">
        <v>1.24491785357368E-2</v>
      </c>
      <c r="AP1022" s="17">
        <v>4.39971694320999E-2</v>
      </c>
      <c r="AQ1022" s="17">
        <v>1.4680574746893899E-2</v>
      </c>
      <c r="AR1022" s="17">
        <v>4.6005475899046199E-3</v>
      </c>
      <c r="AS1022" s="17">
        <v>1.6162586935784901E-2</v>
      </c>
      <c r="AT1022" s="17">
        <v>1.22109857690654E-2</v>
      </c>
      <c r="AU1022" s="17">
        <v>0</v>
      </c>
      <c r="AV1022" s="17">
        <v>5.5900112196210399E-3</v>
      </c>
      <c r="AW1022" s="17">
        <v>1.62300981977881E-2</v>
      </c>
      <c r="AX1022" s="17">
        <v>1.8694504901980699E-2</v>
      </c>
      <c r="AY1022" s="17">
        <v>1.0145168267792401E-2</v>
      </c>
      <c r="AZ1022" s="17">
        <v>0</v>
      </c>
      <c r="BA1022" s="17">
        <v>4.3970840012527601E-2</v>
      </c>
      <c r="BB1022" s="17">
        <v>2.1032191381903302E-3</v>
      </c>
      <c r="BC1022" s="17"/>
      <c r="BD1022" s="17">
        <v>1.6002326967717601E-2</v>
      </c>
      <c r="BE1022" s="17">
        <v>2.7757858364151601E-2</v>
      </c>
      <c r="BF1022" s="17">
        <v>1.43891651132621E-2</v>
      </c>
      <c r="BG1022" s="17"/>
      <c r="BH1022" s="17">
        <v>1.80423879840114E-2</v>
      </c>
      <c r="BI1022" s="17">
        <v>9.0492051109276692E-3</v>
      </c>
      <c r="BJ1022" s="17">
        <v>9.2326470197628301E-4</v>
      </c>
      <c r="BK1022" s="17"/>
      <c r="BL1022" s="17">
        <v>1.6216015860036199E-2</v>
      </c>
      <c r="BM1022" s="17">
        <v>6.5236926048415998E-3</v>
      </c>
      <c r="BN1022" s="17">
        <v>5.2132541425555104E-3</v>
      </c>
      <c r="BO1022" s="17"/>
      <c r="BP1022" s="17">
        <v>1.7195330241719799E-2</v>
      </c>
      <c r="BQ1022" s="17">
        <v>2.17174778061868E-2</v>
      </c>
      <c r="BR1022" s="17"/>
      <c r="BS1022" s="17">
        <v>4.6039959724139797E-3</v>
      </c>
      <c r="BT1022" s="17">
        <v>4.1075119443805602E-3</v>
      </c>
      <c r="BU1022" s="17">
        <v>1.49069295987294E-2</v>
      </c>
      <c r="BV1022" s="17">
        <v>2.76412550647844E-2</v>
      </c>
      <c r="BW1022" s="17"/>
      <c r="BX1022" s="17">
        <v>1.42781282884495E-2</v>
      </c>
      <c r="BY1022" s="17">
        <v>1.2990982072256199E-2</v>
      </c>
      <c r="BZ1022" s="17">
        <v>2.11974565076073E-2</v>
      </c>
      <c r="CA1022" s="17"/>
      <c r="CB1022" s="17">
        <v>2.2236342929410498E-3</v>
      </c>
      <c r="CC1022" s="17">
        <v>6.7056005451766598E-3</v>
      </c>
      <c r="CD1022" s="17">
        <v>4.1154027961183497E-2</v>
      </c>
      <c r="CE1022" s="17">
        <v>9.12152191280911E-3</v>
      </c>
      <c r="CF1022" s="17">
        <v>1.7124859733492301E-2</v>
      </c>
      <c r="CG1022" s="17">
        <v>4.1715202435461098E-2</v>
      </c>
      <c r="CH1022" s="17"/>
      <c r="CI1022" s="17">
        <v>2.2760829066680598E-2</v>
      </c>
      <c r="CJ1022" s="17">
        <v>1.8373309079065502E-2</v>
      </c>
      <c r="CK1022" s="17">
        <v>6.4793082651578196E-2</v>
      </c>
      <c r="CL1022" s="17">
        <v>8.7758071114421403E-3</v>
      </c>
    </row>
    <row r="1023" spans="2:90" x14ac:dyDescent="0.35">
      <c r="B1023" t="s">
        <v>202</v>
      </c>
      <c r="C1023" s="17">
        <v>0.73478224871031494</v>
      </c>
      <c r="D1023" s="17">
        <v>0.71224911886459696</v>
      </c>
      <c r="E1023" s="17">
        <v>0.75594066271147398</v>
      </c>
      <c r="F1023" s="17"/>
      <c r="G1023" s="17">
        <v>0.79035279302939299</v>
      </c>
      <c r="H1023" s="17">
        <v>0.76549509567760199</v>
      </c>
      <c r="I1023" s="17">
        <v>0.70822808003670001</v>
      </c>
      <c r="J1023" s="17">
        <v>0.702313758242883</v>
      </c>
      <c r="K1023" s="17">
        <v>0.70356547337221098</v>
      </c>
      <c r="L1023" s="17">
        <v>0.77086501429256704</v>
      </c>
      <c r="M1023" s="17">
        <v>0.77261936480056403</v>
      </c>
      <c r="N1023" s="17">
        <v>0.70491635012551401</v>
      </c>
      <c r="O1023" s="17">
        <v>0.69710624903032203</v>
      </c>
      <c r="P1023" s="17"/>
      <c r="Q1023" s="17">
        <v>0.70638889483830003</v>
      </c>
      <c r="R1023" s="17">
        <v>0.72151107578659801</v>
      </c>
      <c r="S1023" s="17">
        <v>0.73587841762966999</v>
      </c>
      <c r="T1023" s="17">
        <v>0.74326535270879202</v>
      </c>
      <c r="U1023" s="17"/>
      <c r="V1023" s="17">
        <v>0.72089679943295004</v>
      </c>
      <c r="W1023" s="17">
        <v>0.77444516976085398</v>
      </c>
      <c r="X1023" s="17">
        <v>0.73748820616468302</v>
      </c>
      <c r="Y1023" s="17">
        <v>0.71575019155118302</v>
      </c>
      <c r="Z1023" s="17">
        <v>0.69867661643557</v>
      </c>
      <c r="AA1023" s="17">
        <v>0.71020367982129595</v>
      </c>
      <c r="AB1023" s="17">
        <v>0.72819092876140401</v>
      </c>
      <c r="AC1023" s="17">
        <v>0.72986699738809502</v>
      </c>
      <c r="AD1023" s="17">
        <v>0.76867970390225104</v>
      </c>
      <c r="AE1023" s="17"/>
      <c r="AF1023" s="17">
        <v>0.67794523674528395</v>
      </c>
      <c r="AG1023" s="17">
        <v>0.748952399525595</v>
      </c>
      <c r="AH1023" s="17">
        <v>0.75221440469807299</v>
      </c>
      <c r="AI1023" s="17">
        <v>0.69804512414653197</v>
      </c>
      <c r="AJ1023" s="17">
        <v>0.74875151122218897</v>
      </c>
      <c r="AK1023" s="17">
        <v>0.75860952367603296</v>
      </c>
      <c r="AL1023" s="17"/>
      <c r="AM1023" s="17">
        <v>0.64120058268180202</v>
      </c>
      <c r="AN1023" s="17">
        <v>0.60083210272346699</v>
      </c>
      <c r="AO1023" s="17">
        <v>0.71680912759174498</v>
      </c>
      <c r="AP1023" s="17">
        <v>0.62155588887904301</v>
      </c>
      <c r="AQ1023" s="17">
        <v>0.74616288675908105</v>
      </c>
      <c r="AR1023" s="17">
        <v>0.75538731488506194</v>
      </c>
      <c r="AS1023" s="17">
        <v>0.73375045126443905</v>
      </c>
      <c r="AT1023" s="17">
        <v>0.73853914880198102</v>
      </c>
      <c r="AU1023" s="17">
        <v>0.82972687173085502</v>
      </c>
      <c r="AV1023" s="17">
        <v>0.80997831640204598</v>
      </c>
      <c r="AW1023" s="17">
        <v>0.77345610192681202</v>
      </c>
      <c r="AX1023" s="17">
        <v>0.758201531801035</v>
      </c>
      <c r="AY1023" s="17">
        <v>0.77472459742779698</v>
      </c>
      <c r="AZ1023" s="17">
        <v>0.79092303171541001</v>
      </c>
      <c r="BA1023" s="17">
        <v>0.82838152229554196</v>
      </c>
      <c r="BB1023" s="17">
        <v>0.77331455193827103</v>
      </c>
      <c r="BC1023" s="17"/>
      <c r="BD1023" s="17">
        <v>0.73847657783092402</v>
      </c>
      <c r="BE1023" s="17">
        <v>0.75058103046232605</v>
      </c>
      <c r="BF1023" s="17">
        <v>0.72441522342720099</v>
      </c>
      <c r="BG1023" s="17"/>
      <c r="BH1023" s="17">
        <v>0.743770574379782</v>
      </c>
      <c r="BI1023" s="17">
        <v>0.75469051819865296</v>
      </c>
      <c r="BJ1023" s="17">
        <v>0.80379659441071505</v>
      </c>
      <c r="BK1023" s="17"/>
      <c r="BL1023" s="17">
        <v>0.77996918205857302</v>
      </c>
      <c r="BM1023" s="17">
        <v>0.82163176792256898</v>
      </c>
      <c r="BN1023" s="17">
        <v>0.79376032449398004</v>
      </c>
      <c r="BO1023" s="17"/>
      <c r="BP1023" s="17">
        <v>0.76445178973428995</v>
      </c>
      <c r="BQ1023" s="17">
        <v>0.72791917269170903</v>
      </c>
      <c r="BR1023" s="17"/>
      <c r="BS1023" s="17">
        <v>0.86982847776497396</v>
      </c>
      <c r="BT1023" s="17">
        <v>0.82064943325239903</v>
      </c>
      <c r="BU1023" s="17">
        <v>0.71419771490144901</v>
      </c>
      <c r="BV1023" s="17">
        <v>0.683204011232869</v>
      </c>
      <c r="BW1023" s="17"/>
      <c r="BX1023" s="17">
        <v>0.78961727513876401</v>
      </c>
      <c r="BY1023" s="17">
        <v>0.83348707652514897</v>
      </c>
      <c r="BZ1023" s="17">
        <v>0.72328438172048104</v>
      </c>
      <c r="CA1023" s="17"/>
      <c r="CB1023" s="17">
        <v>0.88168425574835496</v>
      </c>
      <c r="CC1023" s="17">
        <v>0.84650160031527599</v>
      </c>
      <c r="CD1023" s="17">
        <v>0.59084731733115103</v>
      </c>
      <c r="CE1023" s="17">
        <v>0.73655288151050902</v>
      </c>
      <c r="CF1023" s="17">
        <v>0.89877119881894396</v>
      </c>
      <c r="CG1023" s="17">
        <v>0.49839245580806701</v>
      </c>
      <c r="CH1023" s="17"/>
      <c r="CI1023" s="17">
        <v>0.69417260478986098</v>
      </c>
      <c r="CJ1023" s="17">
        <v>0.81253654429729505</v>
      </c>
      <c r="CK1023" s="17">
        <v>0.43394461010423002</v>
      </c>
      <c r="CL1023" s="17">
        <v>0.77810839615861305</v>
      </c>
    </row>
    <row r="1024" spans="2:90" x14ac:dyDescent="0.35">
      <c r="B1024" t="s">
        <v>201</v>
      </c>
      <c r="C1024" s="17">
        <v>0.105520892605054</v>
      </c>
      <c r="D1024" s="17">
        <v>0.121121555207758</v>
      </c>
      <c r="E1024" s="17">
        <v>9.0142947952861596E-2</v>
      </c>
      <c r="F1024" s="17"/>
      <c r="G1024" s="17">
        <v>7.0401656842187799E-2</v>
      </c>
      <c r="H1024" s="17">
        <v>5.6043528359314802E-2</v>
      </c>
      <c r="I1024" s="17">
        <v>0.14180525980029601</v>
      </c>
      <c r="J1024" s="17">
        <v>0.124137192013205</v>
      </c>
      <c r="K1024" s="17">
        <v>0.148380716270547</v>
      </c>
      <c r="L1024" s="17">
        <v>8.54620805318837E-2</v>
      </c>
      <c r="M1024" s="17">
        <v>0.103325546157672</v>
      </c>
      <c r="N1024" s="17">
        <v>0.10324535199582301</v>
      </c>
      <c r="O1024" s="17">
        <v>0.117576003981191</v>
      </c>
      <c r="P1024" s="17"/>
      <c r="Q1024" s="17">
        <v>0.121405983972612</v>
      </c>
      <c r="R1024" s="17">
        <v>0.120706647153596</v>
      </c>
      <c r="S1024" s="17">
        <v>0.11185404511576399</v>
      </c>
      <c r="T1024" s="17">
        <v>0.101467688071703</v>
      </c>
      <c r="U1024" s="17"/>
      <c r="V1024" s="17">
        <v>0.10666174649532099</v>
      </c>
      <c r="W1024" s="17">
        <v>8.1577665628070797E-2</v>
      </c>
      <c r="X1024" s="17">
        <v>0.12567547548454699</v>
      </c>
      <c r="Y1024" s="17">
        <v>0.114206012084967</v>
      </c>
      <c r="Z1024" s="17">
        <v>0.13311802299586101</v>
      </c>
      <c r="AA1024" s="17">
        <v>9.3113699908143402E-2</v>
      </c>
      <c r="AB1024" s="17">
        <v>0.135518742971418</v>
      </c>
      <c r="AC1024" s="17">
        <v>0.113700586383071</v>
      </c>
      <c r="AD1024" s="17">
        <v>7.7208430059374902E-2</v>
      </c>
      <c r="AE1024" s="17"/>
      <c r="AF1024" s="17">
        <v>0.112778454419477</v>
      </c>
      <c r="AG1024" s="17">
        <v>0.115183152127458</v>
      </c>
      <c r="AH1024" s="17">
        <v>6.4234487783610503E-2</v>
      </c>
      <c r="AI1024" s="17">
        <v>0.111166103243298</v>
      </c>
      <c r="AJ1024" s="17">
        <v>0.111149828147122</v>
      </c>
      <c r="AK1024" s="17">
        <v>0.10091422311050501</v>
      </c>
      <c r="AL1024" s="17"/>
      <c r="AM1024" s="17">
        <v>0.11068746176790301</v>
      </c>
      <c r="AN1024" s="17">
        <v>0.151706991179759</v>
      </c>
      <c r="AO1024" s="17">
        <v>0.122855153542814</v>
      </c>
      <c r="AP1024" s="17">
        <v>0.12245744738481799</v>
      </c>
      <c r="AQ1024" s="17">
        <v>0.11544187197702099</v>
      </c>
      <c r="AR1024" s="17">
        <v>0.115599231486719</v>
      </c>
      <c r="AS1024" s="17">
        <v>0.12841739983990599</v>
      </c>
      <c r="AT1024" s="17">
        <v>0.15266346187296101</v>
      </c>
      <c r="AU1024" s="17">
        <v>5.6230662096860999E-2</v>
      </c>
      <c r="AV1024" s="17">
        <v>4.2862816756929198E-2</v>
      </c>
      <c r="AW1024" s="17">
        <v>7.20029652233629E-2</v>
      </c>
      <c r="AX1024" s="17">
        <v>0.129135950722605</v>
      </c>
      <c r="AY1024" s="17">
        <v>0.10227256715680901</v>
      </c>
      <c r="AZ1024" s="17">
        <v>5.4441457277854502E-2</v>
      </c>
      <c r="BA1024" s="17">
        <v>3.9013592465541702E-2</v>
      </c>
      <c r="BB1024" s="17">
        <v>9.1387585174075303E-2</v>
      </c>
      <c r="BC1024" s="17"/>
      <c r="BD1024" s="17">
        <v>0.11711766833932399</v>
      </c>
      <c r="BE1024" s="17">
        <v>8.2963563504805798E-2</v>
      </c>
      <c r="BF1024" s="17">
        <v>0.115608942854303</v>
      </c>
      <c r="BG1024" s="17"/>
      <c r="BH1024" s="17">
        <v>0.108347080722351</v>
      </c>
      <c r="BI1024" s="17">
        <v>9.2748428884112402E-2</v>
      </c>
      <c r="BJ1024" s="17">
        <v>8.5250101705665299E-2</v>
      </c>
      <c r="BK1024" s="17"/>
      <c r="BL1024" s="17">
        <v>7.1880992361804896E-2</v>
      </c>
      <c r="BM1024" s="17">
        <v>7.5599386082908504E-2</v>
      </c>
      <c r="BN1024" s="17">
        <v>8.5713617009147702E-2</v>
      </c>
      <c r="BO1024" s="17"/>
      <c r="BP1024" s="17">
        <v>9.0640795973870106E-2</v>
      </c>
      <c r="BQ1024" s="17">
        <v>0.103387141572286</v>
      </c>
      <c r="BR1024" s="17"/>
      <c r="BS1024" s="17">
        <v>5.5040881721726602E-2</v>
      </c>
      <c r="BT1024" s="17">
        <v>9.3602431754940305E-2</v>
      </c>
      <c r="BU1024" s="17">
        <v>0.105900059198293</v>
      </c>
      <c r="BV1024" s="17">
        <v>0.12820190740755599</v>
      </c>
      <c r="BW1024" s="17"/>
      <c r="BX1024" s="17">
        <v>9.5342686030586293E-2</v>
      </c>
      <c r="BY1024" s="17">
        <v>6.7072418093545402E-2</v>
      </c>
      <c r="BZ1024" s="17">
        <v>0.108891903444086</v>
      </c>
      <c r="CA1024" s="17"/>
      <c r="CB1024" s="17">
        <v>5.6693023812587402E-2</v>
      </c>
      <c r="CC1024" s="17">
        <v>5.86847277813922E-2</v>
      </c>
      <c r="CD1024" s="17">
        <v>0.16086662281677799</v>
      </c>
      <c r="CE1024" s="17">
        <v>0.101582763700918</v>
      </c>
      <c r="CF1024" s="17">
        <v>3.7683078287727198E-2</v>
      </c>
      <c r="CG1024" s="17">
        <v>0.19927493500847299</v>
      </c>
      <c r="CH1024" s="17"/>
      <c r="CI1024" s="17">
        <v>0.13060827869380501</v>
      </c>
      <c r="CJ1024" s="17">
        <v>0.100487208324405</v>
      </c>
      <c r="CK1024" s="17">
        <v>0.16206122896257699</v>
      </c>
      <c r="CL1024" s="17">
        <v>8.7812053754977595E-2</v>
      </c>
    </row>
    <row r="1025" spans="2:90" x14ac:dyDescent="0.35">
      <c r="B1025" t="s">
        <v>113</v>
      </c>
      <c r="C1025" s="17">
        <v>0.62926135610526102</v>
      </c>
      <c r="D1025" s="17">
        <v>0.59112756365683805</v>
      </c>
      <c r="E1025" s="17">
        <v>0.66579771475861205</v>
      </c>
      <c r="F1025" s="17"/>
      <c r="G1025" s="17">
        <v>0.71995113618720497</v>
      </c>
      <c r="H1025" s="17">
        <v>0.70945156731828696</v>
      </c>
      <c r="I1025" s="17">
        <v>0.566422820236404</v>
      </c>
      <c r="J1025" s="17">
        <v>0.57817656622967795</v>
      </c>
      <c r="K1025" s="17">
        <v>0.55518475710166404</v>
      </c>
      <c r="L1025" s="17">
        <v>0.68540293376068295</v>
      </c>
      <c r="M1025" s="17">
        <v>0.66929381864289095</v>
      </c>
      <c r="N1025" s="17">
        <v>0.60167099812969205</v>
      </c>
      <c r="O1025" s="17">
        <v>0.57953024504913098</v>
      </c>
      <c r="P1025" s="17"/>
      <c r="Q1025" s="17">
        <v>0.58498291086568799</v>
      </c>
      <c r="R1025" s="17">
        <v>0.60080442863300199</v>
      </c>
      <c r="S1025" s="17">
        <v>0.62402437251390597</v>
      </c>
      <c r="T1025" s="17">
        <v>0.64179766463708898</v>
      </c>
      <c r="U1025" s="17"/>
      <c r="V1025" s="17">
        <v>0.61423505293762803</v>
      </c>
      <c r="W1025" s="17">
        <v>0.69286750413278297</v>
      </c>
      <c r="X1025" s="17">
        <v>0.61181273068013597</v>
      </c>
      <c r="Y1025" s="17">
        <v>0.60154417946621597</v>
      </c>
      <c r="Z1025" s="17">
        <v>0.56555859343970905</v>
      </c>
      <c r="AA1025" s="17">
        <v>0.61708997991315195</v>
      </c>
      <c r="AB1025" s="17">
        <v>0.59267218578998604</v>
      </c>
      <c r="AC1025" s="17">
        <v>0.61616641100502401</v>
      </c>
      <c r="AD1025" s="17">
        <v>0.69147127384287599</v>
      </c>
      <c r="AE1025" s="17"/>
      <c r="AF1025" s="17">
        <v>0.56516678232580697</v>
      </c>
      <c r="AG1025" s="17">
        <v>0.633769247398138</v>
      </c>
      <c r="AH1025" s="17">
        <v>0.68797991691446203</v>
      </c>
      <c r="AI1025" s="17">
        <v>0.58687902090323396</v>
      </c>
      <c r="AJ1025" s="17">
        <v>0.63760168307506704</v>
      </c>
      <c r="AK1025" s="17">
        <v>0.65769530056552705</v>
      </c>
      <c r="AL1025" s="17"/>
      <c r="AM1025" s="17">
        <v>0.53051312091390002</v>
      </c>
      <c r="AN1025" s="17">
        <v>0.44912511154370799</v>
      </c>
      <c r="AO1025" s="17">
        <v>0.59395397404893102</v>
      </c>
      <c r="AP1025" s="17">
        <v>0.499098441494225</v>
      </c>
      <c r="AQ1025" s="17">
        <v>0.63072101478206</v>
      </c>
      <c r="AR1025" s="17">
        <v>0.63978808339834303</v>
      </c>
      <c r="AS1025" s="17">
        <v>0.60533305142453397</v>
      </c>
      <c r="AT1025" s="17">
        <v>0.58587568692902003</v>
      </c>
      <c r="AU1025" s="17">
        <v>0.77349620963399401</v>
      </c>
      <c r="AV1025" s="17">
        <v>0.76711549964511705</v>
      </c>
      <c r="AW1025" s="17">
        <v>0.701453136703449</v>
      </c>
      <c r="AX1025" s="17">
        <v>0.62906558107843003</v>
      </c>
      <c r="AY1025" s="17">
        <v>0.67245203027098899</v>
      </c>
      <c r="AZ1025" s="17">
        <v>0.73648157443755602</v>
      </c>
      <c r="BA1025" s="17">
        <v>0.78936792983000004</v>
      </c>
      <c r="BB1025" s="17">
        <v>0.68192696676419595</v>
      </c>
      <c r="BC1025" s="17"/>
      <c r="BD1025" s="17">
        <v>0.6213589094916</v>
      </c>
      <c r="BE1025" s="17">
        <v>0.667617466957521</v>
      </c>
      <c r="BF1025" s="17">
        <v>0.60880628057289798</v>
      </c>
      <c r="BG1025" s="17"/>
      <c r="BH1025" s="17">
        <v>0.635423493657431</v>
      </c>
      <c r="BI1025" s="17">
        <v>0.66194208931454002</v>
      </c>
      <c r="BJ1025" s="17">
        <v>0.718546492705049</v>
      </c>
      <c r="BK1025" s="17"/>
      <c r="BL1025" s="17">
        <v>0.70808818969676801</v>
      </c>
      <c r="BM1025" s="17">
        <v>0.74603238183966103</v>
      </c>
      <c r="BN1025" s="17">
        <v>0.70804670748483201</v>
      </c>
      <c r="BO1025" s="17"/>
      <c r="BP1025" s="17">
        <v>0.67381099376041997</v>
      </c>
      <c r="BQ1025" s="17">
        <v>0.62453203111942301</v>
      </c>
      <c r="BR1025" s="17"/>
      <c r="BS1025" s="17">
        <v>0.81478759604324702</v>
      </c>
      <c r="BT1025" s="17">
        <v>0.72704700149745904</v>
      </c>
      <c r="BU1025" s="17">
        <v>0.60829765570315597</v>
      </c>
      <c r="BV1025" s="17">
        <v>0.55500210382531401</v>
      </c>
      <c r="BW1025" s="17"/>
      <c r="BX1025" s="17">
        <v>0.69427458910817796</v>
      </c>
      <c r="BY1025" s="17">
        <v>0.76641465843160395</v>
      </c>
      <c r="BZ1025" s="17">
        <v>0.61439247827639498</v>
      </c>
      <c r="CA1025" s="17"/>
      <c r="CB1025" s="17">
        <v>0.82499123193576795</v>
      </c>
      <c r="CC1025" s="17">
        <v>0.78781687253388299</v>
      </c>
      <c r="CD1025" s="17">
        <v>0.42998069451437299</v>
      </c>
      <c r="CE1025" s="17">
        <v>0.63497011780959001</v>
      </c>
      <c r="CF1025" s="17">
        <v>0.86108812053121697</v>
      </c>
      <c r="CG1025" s="17">
        <v>0.29911752079959403</v>
      </c>
      <c r="CH1025" s="17"/>
      <c r="CI1025" s="17">
        <v>0.563564326096056</v>
      </c>
      <c r="CJ1025" s="17">
        <v>0.71204933597289</v>
      </c>
      <c r="CK1025" s="17">
        <v>0.271883381141653</v>
      </c>
      <c r="CL1025" s="17">
        <v>0.69029634240363502</v>
      </c>
    </row>
    <row r="1026" spans="2:90" x14ac:dyDescent="0.35"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</row>
    <row r="1027" spans="2:90" x14ac:dyDescent="0.35">
      <c r="B1027" s="6" t="s">
        <v>500</v>
      </c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</row>
    <row r="1028" spans="2:90" x14ac:dyDescent="0.35">
      <c r="B1028" s="24" t="s">
        <v>130</v>
      </c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</row>
    <row r="1029" spans="2:90" x14ac:dyDescent="0.35">
      <c r="B1029" t="s">
        <v>489</v>
      </c>
      <c r="C1029" s="17">
        <v>0.53194822416383902</v>
      </c>
      <c r="D1029" s="17">
        <v>0.51071692943467395</v>
      </c>
      <c r="E1029" s="17">
        <v>0.55106910145084897</v>
      </c>
      <c r="F1029" s="17"/>
      <c r="G1029" s="17">
        <v>0.59286351497442202</v>
      </c>
      <c r="H1029" s="17">
        <v>0.60544120147898295</v>
      </c>
      <c r="I1029" s="17">
        <v>0.57583769766332804</v>
      </c>
      <c r="J1029" s="17">
        <v>0.56123245253078902</v>
      </c>
      <c r="K1029" s="17">
        <v>0.48081068494095802</v>
      </c>
      <c r="L1029" s="17">
        <v>0.56295858007129496</v>
      </c>
      <c r="M1029" s="17">
        <v>0.54349243161435301</v>
      </c>
      <c r="N1029" s="17">
        <v>0.45905784272396399</v>
      </c>
      <c r="O1029" s="17">
        <v>0.42425307204520102</v>
      </c>
      <c r="P1029" s="17"/>
      <c r="Q1029" s="17">
        <v>0.48818962062578197</v>
      </c>
      <c r="R1029" s="17">
        <v>0.547187477428697</v>
      </c>
      <c r="S1029" s="17">
        <v>0.54187154622871703</v>
      </c>
      <c r="T1029" s="17">
        <v>0.54048889182775794</v>
      </c>
      <c r="U1029" s="17"/>
      <c r="V1029" s="17">
        <v>0.52405687517506505</v>
      </c>
      <c r="W1029" s="17">
        <v>0.57553828685250197</v>
      </c>
      <c r="X1029" s="17">
        <v>0.51593487013272099</v>
      </c>
      <c r="Y1029" s="17">
        <v>0.54540236860068103</v>
      </c>
      <c r="Z1029" s="17">
        <v>0.534442987620803</v>
      </c>
      <c r="AA1029" s="17">
        <v>0.50006712277426502</v>
      </c>
      <c r="AB1029" s="17">
        <v>0.49125138485110498</v>
      </c>
      <c r="AC1029" s="17">
        <v>0.496577185503076</v>
      </c>
      <c r="AD1029" s="17">
        <v>0.55792649058105803</v>
      </c>
      <c r="AE1029" s="17"/>
      <c r="AF1029" s="17">
        <v>0.55089645380521002</v>
      </c>
      <c r="AG1029" s="17">
        <v>0.52169630259371103</v>
      </c>
      <c r="AH1029" s="17">
        <v>0.57313070224629603</v>
      </c>
      <c r="AI1029" s="17">
        <v>0.53173911862581302</v>
      </c>
      <c r="AJ1029" s="17">
        <v>0.52437206546216097</v>
      </c>
      <c r="AK1029" s="17">
        <v>0.51728571363574904</v>
      </c>
      <c r="AL1029" s="17"/>
      <c r="AM1029" s="17">
        <v>0.43184322448678703</v>
      </c>
      <c r="AN1029" s="17">
        <v>0.43215205794879502</v>
      </c>
      <c r="AO1029" s="17">
        <v>0.48438028184558402</v>
      </c>
      <c r="AP1029" s="17">
        <v>0.45542595534946001</v>
      </c>
      <c r="AQ1029" s="17">
        <v>0.45504507191677201</v>
      </c>
      <c r="AR1029" s="17">
        <v>0.46515804804937499</v>
      </c>
      <c r="AS1029" s="17">
        <v>0.48787867569224502</v>
      </c>
      <c r="AT1029" s="17">
        <v>0.56211365286298498</v>
      </c>
      <c r="AU1029" s="17">
        <v>0.60428608970902797</v>
      </c>
      <c r="AV1029" s="17">
        <v>0.56720436534241303</v>
      </c>
      <c r="AW1029" s="17">
        <v>0.48672134927706801</v>
      </c>
      <c r="AX1029" s="17">
        <v>0.55017317069268701</v>
      </c>
      <c r="AY1029" s="17">
        <v>0.59854949349178999</v>
      </c>
      <c r="AZ1029" s="17">
        <v>0.63644368129600004</v>
      </c>
      <c r="BA1029" s="17">
        <v>0.70575571675221505</v>
      </c>
      <c r="BB1029" s="17">
        <v>0.69593864694201302</v>
      </c>
      <c r="BC1029" s="17"/>
      <c r="BD1029" s="17">
        <v>0.55050307503539297</v>
      </c>
      <c r="BE1029" s="17">
        <v>0.58132344818024995</v>
      </c>
      <c r="BF1029" s="17">
        <v>0.48403633332169399</v>
      </c>
      <c r="BG1029" s="17"/>
      <c r="BH1029" s="17">
        <v>0.55942736909455404</v>
      </c>
      <c r="BI1029" s="17">
        <v>0.51094971704690295</v>
      </c>
      <c r="BJ1029" s="17">
        <v>0.50885378767244505</v>
      </c>
      <c r="BK1029" s="17"/>
      <c r="BL1029" s="17">
        <v>0.40723134788235499</v>
      </c>
      <c r="BM1029" s="17">
        <v>0.53820826279136003</v>
      </c>
      <c r="BN1029" s="17">
        <v>0.53720574789557396</v>
      </c>
      <c r="BO1029" s="17"/>
      <c r="BP1029" s="17">
        <v>0.58789994422758096</v>
      </c>
      <c r="BQ1029" s="17">
        <v>0.49383545632040499</v>
      </c>
      <c r="BR1029" s="17"/>
      <c r="BS1029" s="17">
        <v>0.66300086911968004</v>
      </c>
      <c r="BT1029" s="17">
        <v>0.59314132869548597</v>
      </c>
      <c r="BU1029" s="17">
        <v>0.47321902119474701</v>
      </c>
      <c r="BV1029" s="17">
        <v>0.52095565901187701</v>
      </c>
      <c r="BW1029" s="17"/>
      <c r="BX1029" s="17">
        <v>0.52575741128350295</v>
      </c>
      <c r="BY1029" s="17">
        <v>0.65587933809999799</v>
      </c>
      <c r="BZ1029" s="17">
        <v>0.52494593119372801</v>
      </c>
      <c r="CA1029" s="17"/>
      <c r="CB1029" s="17">
        <v>0.69038929003466598</v>
      </c>
      <c r="CC1029" s="17">
        <v>0.69333220779722604</v>
      </c>
      <c r="CD1029" s="17">
        <v>0.45253689341266601</v>
      </c>
      <c r="CE1029" s="17">
        <v>0.562420540358469</v>
      </c>
      <c r="CF1029" s="17">
        <v>0.60023964023145804</v>
      </c>
      <c r="CG1029" s="17">
        <v>0.17621116951836799</v>
      </c>
      <c r="CH1029" s="17"/>
      <c r="CI1029" s="17">
        <v>0.43171456757048998</v>
      </c>
      <c r="CJ1029" s="17">
        <v>0.71135940315621804</v>
      </c>
      <c r="CK1029" s="17">
        <v>0.13658817615961499</v>
      </c>
      <c r="CL1029" s="17">
        <v>0.55385438737241899</v>
      </c>
    </row>
    <row r="1030" spans="2:90" x14ac:dyDescent="0.35">
      <c r="B1030" t="s">
        <v>490</v>
      </c>
      <c r="C1030" s="17">
        <v>0.16229700702435601</v>
      </c>
      <c r="D1030" s="17">
        <v>0.156005364291537</v>
      </c>
      <c r="E1030" s="17">
        <v>0.167385778031999</v>
      </c>
      <c r="F1030" s="17"/>
      <c r="G1030" s="17">
        <v>0.16097882397992699</v>
      </c>
      <c r="H1030" s="17">
        <v>0.17464315721454701</v>
      </c>
      <c r="I1030" s="17">
        <v>9.9366252613682496E-2</v>
      </c>
      <c r="J1030" s="17">
        <v>0.14657707221479699</v>
      </c>
      <c r="K1030" s="17">
        <v>0.13426106975024399</v>
      </c>
      <c r="L1030" s="17">
        <v>0.18658459937212499</v>
      </c>
      <c r="M1030" s="17">
        <v>0.169555587137346</v>
      </c>
      <c r="N1030" s="17">
        <v>0.18520594580908001</v>
      </c>
      <c r="O1030" s="17">
        <v>0.19443534755914299</v>
      </c>
      <c r="P1030" s="17"/>
      <c r="Q1030" s="17">
        <v>0.173485369631384</v>
      </c>
      <c r="R1030" s="17">
        <v>0.159160707975079</v>
      </c>
      <c r="S1030" s="17">
        <v>0.14825756383674199</v>
      </c>
      <c r="T1030" s="17">
        <v>0.163729867303961</v>
      </c>
      <c r="U1030" s="17"/>
      <c r="V1030" s="17">
        <v>0.16286145364714899</v>
      </c>
      <c r="W1030" s="17">
        <v>0.14851689925735001</v>
      </c>
      <c r="X1030" s="17">
        <v>0.157499217337736</v>
      </c>
      <c r="Y1030" s="17">
        <v>0.140172940131921</v>
      </c>
      <c r="Z1030" s="17">
        <v>0.14328553506924199</v>
      </c>
      <c r="AA1030" s="17">
        <v>0.18726373160953499</v>
      </c>
      <c r="AB1030" s="17">
        <v>0.205976425031723</v>
      </c>
      <c r="AC1030" s="17">
        <v>0.15748917134430601</v>
      </c>
      <c r="AD1030" s="17">
        <v>0.15944495350972401</v>
      </c>
      <c r="AE1030" s="17"/>
      <c r="AF1030" s="17">
        <v>0.13412039363682901</v>
      </c>
      <c r="AG1030" s="17">
        <v>0.16446223654574399</v>
      </c>
      <c r="AH1030" s="17">
        <v>0.14214020871265601</v>
      </c>
      <c r="AI1030" s="17">
        <v>0.164264316859381</v>
      </c>
      <c r="AJ1030" s="17">
        <v>0.185446510714256</v>
      </c>
      <c r="AK1030" s="17">
        <v>0.17166134170052599</v>
      </c>
      <c r="AL1030" s="17"/>
      <c r="AM1030" s="17">
        <v>0.101990247666415</v>
      </c>
      <c r="AN1030" s="17">
        <v>0.16000687057301</v>
      </c>
      <c r="AO1030" s="17">
        <v>0.12779857577944301</v>
      </c>
      <c r="AP1030" s="17">
        <v>0.16653643986250299</v>
      </c>
      <c r="AQ1030" s="17">
        <v>0.19527377313907901</v>
      </c>
      <c r="AR1030" s="17">
        <v>0.201123729405771</v>
      </c>
      <c r="AS1030" s="17">
        <v>0.16871764713170101</v>
      </c>
      <c r="AT1030" s="17">
        <v>0.17075926015927501</v>
      </c>
      <c r="AU1030" s="17">
        <v>0.152631172841595</v>
      </c>
      <c r="AV1030" s="17">
        <v>0.19923815514868201</v>
      </c>
      <c r="AW1030" s="17">
        <v>0.21234918939012601</v>
      </c>
      <c r="AX1030" s="17">
        <v>0.13825000725362299</v>
      </c>
      <c r="AY1030" s="17">
        <v>0.114753676450564</v>
      </c>
      <c r="AZ1030" s="17">
        <v>0.15461542549373</v>
      </c>
      <c r="BA1030" s="17">
        <v>0.12356594238523</v>
      </c>
      <c r="BB1030" s="17">
        <v>0.12963336742255899</v>
      </c>
      <c r="BC1030" s="17"/>
      <c r="BD1030" s="17">
        <v>0.17431995123587599</v>
      </c>
      <c r="BE1030" s="17">
        <v>0.155752469440438</v>
      </c>
      <c r="BF1030" s="17">
        <v>0.15909840139225701</v>
      </c>
      <c r="BG1030" s="17"/>
      <c r="BH1030" s="17">
        <v>0.16920710299063499</v>
      </c>
      <c r="BI1030" s="17">
        <v>0.16511546076872799</v>
      </c>
      <c r="BJ1030" s="17">
        <v>0.160055386803967</v>
      </c>
      <c r="BK1030" s="17"/>
      <c r="BL1030" s="17">
        <v>0.23336864148549399</v>
      </c>
      <c r="BM1030" s="17">
        <v>0.18513623510486599</v>
      </c>
      <c r="BN1030" s="17">
        <v>0.19108375015523399</v>
      </c>
      <c r="BO1030" s="17"/>
      <c r="BP1030" s="17">
        <v>0.155978059168214</v>
      </c>
      <c r="BQ1030" s="17">
        <v>0.166898384803365</v>
      </c>
      <c r="BR1030" s="17"/>
      <c r="BS1030" s="17">
        <v>0.11675180003757001</v>
      </c>
      <c r="BT1030" s="17">
        <v>0.14944653700329899</v>
      </c>
      <c r="BU1030" s="17">
        <v>0.204528536298939</v>
      </c>
      <c r="BV1030" s="17">
        <v>0.15805868692497299</v>
      </c>
      <c r="BW1030" s="17"/>
      <c r="BX1030" s="17">
        <v>0.21772594220854599</v>
      </c>
      <c r="BY1030" s="17">
        <v>0.14547922254929199</v>
      </c>
      <c r="BZ1030" s="17">
        <v>0.15783920465297299</v>
      </c>
      <c r="CA1030" s="17"/>
      <c r="CB1030" s="17">
        <v>0.14396556774461899</v>
      </c>
      <c r="CC1030" s="17">
        <v>0.13913306288003699</v>
      </c>
      <c r="CD1030" s="17">
        <v>0.16950307272952</v>
      </c>
      <c r="CE1030" s="17">
        <v>0.18009271808042901</v>
      </c>
      <c r="CF1030" s="17">
        <v>0.201497157888824</v>
      </c>
      <c r="CG1030" s="17">
        <v>0.14878602248401501</v>
      </c>
      <c r="CH1030" s="17"/>
      <c r="CI1030" s="17">
        <v>0.196977213673729</v>
      </c>
      <c r="CJ1030" s="17">
        <v>0.119047674201003</v>
      </c>
      <c r="CK1030" s="17">
        <v>0.132821904550044</v>
      </c>
      <c r="CL1030" s="17">
        <v>0.187869589647879</v>
      </c>
    </row>
    <row r="1031" spans="2:90" x14ac:dyDescent="0.35">
      <c r="B1031" t="s">
        <v>491</v>
      </c>
      <c r="C1031" s="17">
        <v>0.122202516675956</v>
      </c>
      <c r="D1031" s="17">
        <v>0.123156564032844</v>
      </c>
      <c r="E1031" s="17">
        <v>0.122331030432568</v>
      </c>
      <c r="F1031" s="17"/>
      <c r="G1031" s="17">
        <v>0.118034805591025</v>
      </c>
      <c r="H1031" s="17">
        <v>0.111455963939188</v>
      </c>
      <c r="I1031" s="17">
        <v>0.13963474039347501</v>
      </c>
      <c r="J1031" s="17">
        <v>0.101487883760309</v>
      </c>
      <c r="K1031" s="17">
        <v>0.16529945241743599</v>
      </c>
      <c r="L1031" s="17">
        <v>9.8687495654454199E-2</v>
      </c>
      <c r="M1031" s="17">
        <v>0.117094375523303</v>
      </c>
      <c r="N1031" s="17">
        <v>0.14055271611202899</v>
      </c>
      <c r="O1031" s="17">
        <v>0.10925855843888201</v>
      </c>
      <c r="P1031" s="17"/>
      <c r="Q1031" s="17">
        <v>0.13390033355537201</v>
      </c>
      <c r="R1031" s="17">
        <v>9.9483973140884696E-2</v>
      </c>
      <c r="S1031" s="17">
        <v>0.109067021670905</v>
      </c>
      <c r="T1031" s="17">
        <v>0.119460652273018</v>
      </c>
      <c r="U1031" s="17"/>
      <c r="V1031" s="17">
        <v>9.88678972902437E-2</v>
      </c>
      <c r="W1031" s="17">
        <v>0.12591891236552799</v>
      </c>
      <c r="X1031" s="17">
        <v>0.139337128290587</v>
      </c>
      <c r="Y1031" s="17">
        <v>0.11305439651622801</v>
      </c>
      <c r="Z1031" s="17">
        <v>0.125011794885066</v>
      </c>
      <c r="AA1031" s="17">
        <v>0.118236608450388</v>
      </c>
      <c r="AB1031" s="17">
        <v>0.137408147337723</v>
      </c>
      <c r="AC1031" s="17">
        <v>0.166534357217068</v>
      </c>
      <c r="AD1031" s="17">
        <v>0.11684256288853</v>
      </c>
      <c r="AE1031" s="17"/>
      <c r="AF1031" s="17">
        <v>0.12319225609765801</v>
      </c>
      <c r="AG1031" s="17">
        <v>0.117446357144224</v>
      </c>
      <c r="AH1031" s="17">
        <v>0.123333196921685</v>
      </c>
      <c r="AI1031" s="17">
        <v>8.9481373154045099E-2</v>
      </c>
      <c r="AJ1031" s="17">
        <v>0.13647540388354501</v>
      </c>
      <c r="AK1031" s="17">
        <v>0.119835772119746</v>
      </c>
      <c r="AL1031" s="17"/>
      <c r="AM1031" s="17">
        <v>0.12919320022794401</v>
      </c>
      <c r="AN1031" s="17">
        <v>0.123249932470357</v>
      </c>
      <c r="AO1031" s="17">
        <v>0.12541487973874499</v>
      </c>
      <c r="AP1031" s="17">
        <v>0.16154652480089701</v>
      </c>
      <c r="AQ1031" s="17">
        <v>0.15393338189548</v>
      </c>
      <c r="AR1031" s="17">
        <v>0.13745122575855301</v>
      </c>
      <c r="AS1031" s="17">
        <v>0.11646994849638501</v>
      </c>
      <c r="AT1031" s="17">
        <v>0.120492989990091</v>
      </c>
      <c r="AU1031" s="17">
        <v>0.12796007658707401</v>
      </c>
      <c r="AV1031" s="17">
        <v>0.127417096965738</v>
      </c>
      <c r="AW1031" s="17">
        <v>0.10088308948084999</v>
      </c>
      <c r="AX1031" s="17">
        <v>0.14497805759850199</v>
      </c>
      <c r="AY1031" s="17">
        <v>0.101475342711457</v>
      </c>
      <c r="AZ1031" s="17">
        <v>0.12597367651375599</v>
      </c>
      <c r="BA1031" s="17">
        <v>6.8723939554223901E-2</v>
      </c>
      <c r="BB1031" s="17">
        <v>9.6428976013269593E-2</v>
      </c>
      <c r="BC1031" s="17"/>
      <c r="BD1031" s="17">
        <v>0.120213621290314</v>
      </c>
      <c r="BE1031" s="17">
        <v>0.11191031070351</v>
      </c>
      <c r="BF1031" s="17">
        <v>0.13356775251623301</v>
      </c>
      <c r="BG1031" s="17"/>
      <c r="BH1031" s="17">
        <v>0.116750442320045</v>
      </c>
      <c r="BI1031" s="17">
        <v>0.12439435940763401</v>
      </c>
      <c r="BJ1031" s="17">
        <v>0.140019890323128</v>
      </c>
      <c r="BK1031" s="17"/>
      <c r="BL1031" s="17">
        <v>0.13790110622937801</v>
      </c>
      <c r="BM1031" s="17">
        <v>0.108540504308065</v>
      </c>
      <c r="BN1031" s="17">
        <v>0.116992226974912</v>
      </c>
      <c r="BO1031" s="17"/>
      <c r="BP1031" s="17">
        <v>9.3589115911938595E-2</v>
      </c>
      <c r="BQ1031" s="17">
        <v>0.134509038620472</v>
      </c>
      <c r="BR1031" s="17"/>
      <c r="BS1031" s="17">
        <v>9.0770913323959201E-2</v>
      </c>
      <c r="BT1031" s="17">
        <v>0.110475545853374</v>
      </c>
      <c r="BU1031" s="17">
        <v>0.13452887815574599</v>
      </c>
      <c r="BV1031" s="17">
        <v>0.13549947631071299</v>
      </c>
      <c r="BW1031" s="17"/>
      <c r="BX1031" s="17">
        <v>9.2635549807803905E-2</v>
      </c>
      <c r="BY1031" s="17">
        <v>9.9855243326836499E-2</v>
      </c>
      <c r="BZ1031" s="17">
        <v>0.126504918582929</v>
      </c>
      <c r="CA1031" s="17"/>
      <c r="CB1031" s="17">
        <v>9.4281496912399801E-2</v>
      </c>
      <c r="CC1031" s="17">
        <v>9.2375975226311496E-2</v>
      </c>
      <c r="CD1031" s="17">
        <v>0.15029819842240999</v>
      </c>
      <c r="CE1031" s="17">
        <v>0.10936931327702</v>
      </c>
      <c r="CF1031" s="17">
        <v>8.4994612406585804E-2</v>
      </c>
      <c r="CG1031" s="17">
        <v>0.19502707406643699</v>
      </c>
      <c r="CH1031" s="17"/>
      <c r="CI1031" s="17">
        <v>0.110998817848542</v>
      </c>
      <c r="CJ1031" s="17">
        <v>7.3868214590682102E-2</v>
      </c>
      <c r="CK1031" s="17">
        <v>0.18554959635367799</v>
      </c>
      <c r="CL1031" s="17">
        <v>0.13636182221780499</v>
      </c>
    </row>
    <row r="1032" spans="2:90" x14ac:dyDescent="0.35">
      <c r="B1032" t="s">
        <v>492</v>
      </c>
      <c r="C1032" s="17">
        <v>9.9811503623942102E-2</v>
      </c>
      <c r="D1032" s="17">
        <v>0.10882055485524</v>
      </c>
      <c r="E1032" s="17">
        <v>9.2666784150057899E-2</v>
      </c>
      <c r="F1032" s="17"/>
      <c r="G1032" s="17">
        <v>5.9451172994193703E-2</v>
      </c>
      <c r="H1032" s="17">
        <v>6.7110263135571502E-2</v>
      </c>
      <c r="I1032" s="17">
        <v>9.3833924639986896E-2</v>
      </c>
      <c r="J1032" s="17">
        <v>8.5879547024302394E-2</v>
      </c>
      <c r="K1032" s="17">
        <v>0.122402886244589</v>
      </c>
      <c r="L1032" s="17">
        <v>9.8441195957137503E-2</v>
      </c>
      <c r="M1032" s="17">
        <v>9.8529644316338205E-2</v>
      </c>
      <c r="N1032" s="17">
        <v>0.115423932085882</v>
      </c>
      <c r="O1032" s="17">
        <v>0.149843318446614</v>
      </c>
      <c r="P1032" s="17"/>
      <c r="Q1032" s="17">
        <v>0.120989627760764</v>
      </c>
      <c r="R1032" s="17">
        <v>0.12572191276193401</v>
      </c>
      <c r="S1032" s="17">
        <v>0.13350813356868399</v>
      </c>
      <c r="T1032" s="17">
        <v>9.0847787196453297E-2</v>
      </c>
      <c r="U1032" s="17"/>
      <c r="V1032" s="17">
        <v>0.13070869830441201</v>
      </c>
      <c r="W1032" s="17">
        <v>5.0872253246834698E-2</v>
      </c>
      <c r="X1032" s="17">
        <v>0.12135208190654</v>
      </c>
      <c r="Y1032" s="17">
        <v>0.13034567286016299</v>
      </c>
      <c r="Z1032" s="17">
        <v>0.10299860300762501</v>
      </c>
      <c r="AA1032" s="17">
        <v>0.101345250368923</v>
      </c>
      <c r="AB1032" s="17">
        <v>9.2354731903733694E-2</v>
      </c>
      <c r="AC1032" s="17">
        <v>7.9778221750802195E-2</v>
      </c>
      <c r="AD1032" s="17">
        <v>8.8408092329090499E-2</v>
      </c>
      <c r="AE1032" s="17"/>
      <c r="AF1032" s="17">
        <v>0.103454046732918</v>
      </c>
      <c r="AG1032" s="17">
        <v>0.112942055063985</v>
      </c>
      <c r="AH1032" s="17">
        <v>7.9617942733682598E-2</v>
      </c>
      <c r="AI1032" s="17">
        <v>0.13324835398260099</v>
      </c>
      <c r="AJ1032" s="17">
        <v>7.8433493760834694E-2</v>
      </c>
      <c r="AK1032" s="17">
        <v>0.104207184277398</v>
      </c>
      <c r="AL1032" s="17"/>
      <c r="AM1032" s="17">
        <v>0.18533169892402901</v>
      </c>
      <c r="AN1032" s="17">
        <v>0.10759588321230899</v>
      </c>
      <c r="AO1032" s="17">
        <v>0.13289394035267199</v>
      </c>
      <c r="AP1032" s="17">
        <v>0.124914445012761</v>
      </c>
      <c r="AQ1032" s="17">
        <v>0.11060485742454999</v>
      </c>
      <c r="AR1032" s="17">
        <v>0.107481935261644</v>
      </c>
      <c r="AS1032" s="17">
        <v>0.137948656526137</v>
      </c>
      <c r="AT1032" s="17">
        <v>7.0597178773368005E-2</v>
      </c>
      <c r="AU1032" s="17">
        <v>6.2396750373277098E-2</v>
      </c>
      <c r="AV1032" s="17">
        <v>5.8939260997387499E-2</v>
      </c>
      <c r="AW1032" s="17">
        <v>0.10761123702617199</v>
      </c>
      <c r="AX1032" s="17">
        <v>7.8310286001811502E-2</v>
      </c>
      <c r="AY1032" s="17">
        <v>0.103928513935605</v>
      </c>
      <c r="AZ1032" s="17">
        <v>5.5020708823703503E-2</v>
      </c>
      <c r="BA1032" s="17">
        <v>7.2881728762507703E-2</v>
      </c>
      <c r="BB1032" s="17">
        <v>5.8375055812159599E-2</v>
      </c>
      <c r="BC1032" s="17"/>
      <c r="BD1032" s="17">
        <v>9.3256646875183105E-2</v>
      </c>
      <c r="BE1032" s="17">
        <v>7.7920925765668406E-2</v>
      </c>
      <c r="BF1032" s="17">
        <v>0.117665290434165</v>
      </c>
      <c r="BG1032" s="17"/>
      <c r="BH1032" s="17">
        <v>7.52563770407529E-2</v>
      </c>
      <c r="BI1032" s="17">
        <v>0.11738541771403101</v>
      </c>
      <c r="BJ1032" s="17">
        <v>0.114703226402623</v>
      </c>
      <c r="BK1032" s="17"/>
      <c r="BL1032" s="17">
        <v>0.13919655839082501</v>
      </c>
      <c r="BM1032" s="17">
        <v>0.120886537469408</v>
      </c>
      <c r="BN1032" s="17">
        <v>7.7869054150875694E-2</v>
      </c>
      <c r="BO1032" s="17"/>
      <c r="BP1032" s="17">
        <v>9.6116508521868996E-2</v>
      </c>
      <c r="BQ1032" s="17">
        <v>0.108733928994403</v>
      </c>
      <c r="BR1032" s="17"/>
      <c r="BS1032" s="17">
        <v>8.2877520917714803E-2</v>
      </c>
      <c r="BT1032" s="17">
        <v>7.6287124198397102E-2</v>
      </c>
      <c r="BU1032" s="17">
        <v>0.122589938525338</v>
      </c>
      <c r="BV1032" s="17">
        <v>8.7042375082577395E-2</v>
      </c>
      <c r="BW1032" s="17"/>
      <c r="BX1032" s="17">
        <v>0.108374440299895</v>
      </c>
      <c r="BY1032" s="17">
        <v>2.80398010301827E-2</v>
      </c>
      <c r="BZ1032" s="17">
        <v>0.103373581015092</v>
      </c>
      <c r="CA1032" s="17"/>
      <c r="CB1032" s="17">
        <v>3.6145707137688901E-2</v>
      </c>
      <c r="CC1032" s="17">
        <v>5.5779251343337798E-2</v>
      </c>
      <c r="CD1032" s="17">
        <v>0.117827486543075</v>
      </c>
      <c r="CE1032" s="17">
        <v>7.7320239297607604E-2</v>
      </c>
      <c r="CF1032" s="17">
        <v>6.2768287154324698E-2</v>
      </c>
      <c r="CG1032" s="17">
        <v>0.25807997359019602</v>
      </c>
      <c r="CH1032" s="17"/>
      <c r="CI1032" s="17">
        <v>0.119845304342617</v>
      </c>
      <c r="CJ1032" s="17">
        <v>4.4869264529870098E-2</v>
      </c>
      <c r="CK1032" s="17">
        <v>0.31354311931490297</v>
      </c>
      <c r="CL1032" s="17">
        <v>7.0832271920732201E-2</v>
      </c>
    </row>
    <row r="1033" spans="2:90" x14ac:dyDescent="0.35">
      <c r="B1033" t="s">
        <v>493</v>
      </c>
      <c r="C1033" s="17">
        <v>3.6753681252504E-2</v>
      </c>
      <c r="D1033" s="17">
        <v>4.6827812736844103E-2</v>
      </c>
      <c r="E1033" s="17">
        <v>2.7369496354760301E-2</v>
      </c>
      <c r="F1033" s="17"/>
      <c r="G1033" s="17">
        <v>2.8187951203740399E-2</v>
      </c>
      <c r="H1033" s="17">
        <v>1.7817450717620299E-2</v>
      </c>
      <c r="I1033" s="17">
        <v>5.2094642957616899E-2</v>
      </c>
      <c r="J1033" s="17">
        <v>3.61217020138394E-2</v>
      </c>
      <c r="K1033" s="17">
        <v>4.0667246558571603E-2</v>
      </c>
      <c r="L1033" s="17">
        <v>1.77521415293223E-2</v>
      </c>
      <c r="M1033" s="17">
        <v>4.18731352778983E-2</v>
      </c>
      <c r="N1033" s="17">
        <v>2.96213391827727E-2</v>
      </c>
      <c r="O1033" s="17">
        <v>6.4882165051164203E-2</v>
      </c>
      <c r="P1033" s="17"/>
      <c r="Q1033" s="17">
        <v>3.7060159118080097E-2</v>
      </c>
      <c r="R1033" s="17">
        <v>2.7953465641929399E-2</v>
      </c>
      <c r="S1033" s="17">
        <v>2.4539627017708301E-2</v>
      </c>
      <c r="T1033" s="17">
        <v>3.88844820290839E-2</v>
      </c>
      <c r="U1033" s="17"/>
      <c r="V1033" s="17">
        <v>4.2985754138636402E-2</v>
      </c>
      <c r="W1033" s="17">
        <v>2.86889644345973E-2</v>
      </c>
      <c r="X1033" s="17">
        <v>3.6081417078534503E-2</v>
      </c>
      <c r="Y1033" s="17">
        <v>2.6689067937124101E-2</v>
      </c>
      <c r="Z1033" s="17">
        <v>3.5251127018978701E-2</v>
      </c>
      <c r="AA1033" s="17">
        <v>4.6460822560161402E-2</v>
      </c>
      <c r="AB1033" s="17">
        <v>3.0141229669395302E-2</v>
      </c>
      <c r="AC1033" s="17">
        <v>5.4797862674098301E-2</v>
      </c>
      <c r="AD1033" s="17">
        <v>3.9154364724794999E-2</v>
      </c>
      <c r="AE1033" s="17"/>
      <c r="AF1033" s="17">
        <v>4.6205987106621001E-2</v>
      </c>
      <c r="AG1033" s="17">
        <v>4.0478843321691702E-2</v>
      </c>
      <c r="AH1033" s="17">
        <v>3.5114612829983502E-2</v>
      </c>
      <c r="AI1033" s="17">
        <v>1.45387575771323E-2</v>
      </c>
      <c r="AJ1033" s="17">
        <v>3.5828031465511501E-2</v>
      </c>
      <c r="AK1033" s="17">
        <v>3.2359854921220003E-2</v>
      </c>
      <c r="AL1033" s="17"/>
      <c r="AM1033" s="17">
        <v>4.2407399144594501E-2</v>
      </c>
      <c r="AN1033" s="17">
        <v>8.0450029920550406E-2</v>
      </c>
      <c r="AO1033" s="17">
        <v>6.8777400245699505E-2</v>
      </c>
      <c r="AP1033" s="17">
        <v>3.5301691734309498E-2</v>
      </c>
      <c r="AQ1033" s="17">
        <v>6.1023662526489303E-2</v>
      </c>
      <c r="AR1033" s="17">
        <v>4.7021716035931402E-2</v>
      </c>
      <c r="AS1033" s="17">
        <v>3.2834480386453098E-2</v>
      </c>
      <c r="AT1033" s="17">
        <v>3.3356318316535301E-2</v>
      </c>
      <c r="AU1033" s="17">
        <v>2.8469250771828099E-2</v>
      </c>
      <c r="AV1033" s="17">
        <v>7.3736929908877697E-3</v>
      </c>
      <c r="AW1033" s="17">
        <v>3.2090590037178401E-2</v>
      </c>
      <c r="AX1033" s="17">
        <v>3.5916723654773802E-2</v>
      </c>
      <c r="AY1033" s="17">
        <v>2.0195537899992799E-2</v>
      </c>
      <c r="AZ1033" s="17">
        <v>2.34719244473377E-2</v>
      </c>
      <c r="BA1033" s="17">
        <v>0</v>
      </c>
      <c r="BB1033" s="17">
        <v>1.5647542011423099E-2</v>
      </c>
      <c r="BC1033" s="17"/>
      <c r="BD1033" s="17">
        <v>2.9178568072337499E-2</v>
      </c>
      <c r="BE1033" s="17">
        <v>3.1166644466960599E-2</v>
      </c>
      <c r="BF1033" s="17">
        <v>4.7776193435104697E-2</v>
      </c>
      <c r="BG1033" s="17"/>
      <c r="BH1033" s="17">
        <v>3.44206189333175E-2</v>
      </c>
      <c r="BI1033" s="17">
        <v>5.13195089420646E-2</v>
      </c>
      <c r="BJ1033" s="17">
        <v>3.5629742096229003E-2</v>
      </c>
      <c r="BK1033" s="17"/>
      <c r="BL1033" s="17">
        <v>4.3954962961908602E-2</v>
      </c>
      <c r="BM1033" s="17">
        <v>1.65389640193748E-2</v>
      </c>
      <c r="BN1033" s="17">
        <v>4.6986841477189699E-2</v>
      </c>
      <c r="BO1033" s="17"/>
      <c r="BP1033" s="17">
        <v>3.49050885239287E-2</v>
      </c>
      <c r="BQ1033" s="17">
        <v>4.04095181022186E-2</v>
      </c>
      <c r="BR1033" s="17"/>
      <c r="BS1033" s="17">
        <v>2.9352246689348799E-2</v>
      </c>
      <c r="BT1033" s="17">
        <v>3.6210822444134302E-2</v>
      </c>
      <c r="BU1033" s="17">
        <v>3.5739736450344797E-2</v>
      </c>
      <c r="BV1033" s="17">
        <v>3.5783073563992997E-2</v>
      </c>
      <c r="BW1033" s="17"/>
      <c r="BX1033" s="17">
        <v>2.00982150481414E-2</v>
      </c>
      <c r="BY1033" s="17">
        <v>3.5055890546913798E-2</v>
      </c>
      <c r="BZ1033" s="17">
        <v>3.8508042875898797E-2</v>
      </c>
      <c r="CA1033" s="17"/>
      <c r="CB1033" s="17">
        <v>1.7644281746144099E-2</v>
      </c>
      <c r="CC1033" s="17">
        <v>7.8282833182436399E-3</v>
      </c>
      <c r="CD1033" s="17">
        <v>4.25186442655048E-2</v>
      </c>
      <c r="CE1033" s="17">
        <v>3.9776124986430898E-2</v>
      </c>
      <c r="CF1033" s="17">
        <v>2.0675979899859202E-2</v>
      </c>
      <c r="CG1033" s="17">
        <v>9.5481862680663498E-2</v>
      </c>
      <c r="CH1033" s="17"/>
      <c r="CI1033" s="17">
        <v>3.8595493531089403E-2</v>
      </c>
      <c r="CJ1033" s="17">
        <v>2.1082654458099401E-2</v>
      </c>
      <c r="CK1033" s="17">
        <v>0.118902364690589</v>
      </c>
      <c r="CL1033" s="17">
        <v>2.3717572888807902E-2</v>
      </c>
    </row>
    <row r="1034" spans="2:90" x14ac:dyDescent="0.35">
      <c r="B1034" t="s">
        <v>494</v>
      </c>
      <c r="C1034" s="17">
        <v>2.0820929147345599E-2</v>
      </c>
      <c r="D1034" s="17">
        <v>2.2929137761031899E-2</v>
      </c>
      <c r="E1034" s="17">
        <v>1.91017414032803E-2</v>
      </c>
      <c r="F1034" s="17"/>
      <c r="G1034" s="17">
        <v>2.2860183045342299E-2</v>
      </c>
      <c r="H1034" s="17">
        <v>6.6362903936654297E-3</v>
      </c>
      <c r="I1034" s="17">
        <v>1.8109817346990902E-2</v>
      </c>
      <c r="J1034" s="17">
        <v>2.8360756274821701E-2</v>
      </c>
      <c r="K1034" s="17">
        <v>3.1715114610302297E-2</v>
      </c>
      <c r="L1034" s="17">
        <v>8.0196004043876501E-3</v>
      </c>
      <c r="M1034" s="17">
        <v>2.0932562095393702E-2</v>
      </c>
      <c r="N1034" s="17">
        <v>2.15322117868764E-2</v>
      </c>
      <c r="O1034" s="17">
        <v>2.87291074806382E-2</v>
      </c>
      <c r="P1034" s="17"/>
      <c r="Q1034" s="17">
        <v>2.89211623869867E-2</v>
      </c>
      <c r="R1034" s="17">
        <v>2.4573669662660599E-2</v>
      </c>
      <c r="S1034" s="17">
        <v>2.03233201353922E-2</v>
      </c>
      <c r="T1034" s="17">
        <v>1.9703237550046299E-2</v>
      </c>
      <c r="U1034" s="17"/>
      <c r="V1034" s="17">
        <v>1.74057163974605E-2</v>
      </c>
      <c r="W1034" s="17">
        <v>3.8636699358785803E-2</v>
      </c>
      <c r="X1034" s="17">
        <v>1.30270634354662E-2</v>
      </c>
      <c r="Y1034" s="17">
        <v>2.13306090466732E-2</v>
      </c>
      <c r="Z1034" s="17">
        <v>3.1080134124300999E-2</v>
      </c>
      <c r="AA1034" s="17">
        <v>1.0164036156453801E-2</v>
      </c>
      <c r="AB1034" s="17">
        <v>8.5711114294882203E-3</v>
      </c>
      <c r="AC1034" s="17">
        <v>2.26984388890186E-2</v>
      </c>
      <c r="AD1034" s="17">
        <v>1.99225911746117E-2</v>
      </c>
      <c r="AE1034" s="17"/>
      <c r="AF1034" s="17">
        <v>1.9621171201190699E-2</v>
      </c>
      <c r="AG1034" s="17">
        <v>2.1067490794409598E-2</v>
      </c>
      <c r="AH1034" s="17">
        <v>9.3641996568781301E-3</v>
      </c>
      <c r="AI1034" s="17">
        <v>2.9555975999637999E-2</v>
      </c>
      <c r="AJ1034" s="17">
        <v>2.01302585697943E-2</v>
      </c>
      <c r="AK1034" s="17">
        <v>2.3857702268963599E-2</v>
      </c>
      <c r="AL1034" s="17"/>
      <c r="AM1034" s="17">
        <v>2.6720876220027601E-2</v>
      </c>
      <c r="AN1034" s="17">
        <v>2.12927519965273E-2</v>
      </c>
      <c r="AO1034" s="17">
        <v>1.9578864436328301E-2</v>
      </c>
      <c r="AP1034" s="17">
        <v>2.5835126306864499E-2</v>
      </c>
      <c r="AQ1034" s="17">
        <v>1.1296384090674899E-2</v>
      </c>
      <c r="AR1034" s="17">
        <v>2.6932183593166199E-2</v>
      </c>
      <c r="AS1034" s="17">
        <v>4.3424905858437501E-2</v>
      </c>
      <c r="AT1034" s="17">
        <v>2.8316905049613001E-2</v>
      </c>
      <c r="AU1034" s="17">
        <v>1.78544779067485E-2</v>
      </c>
      <c r="AV1034" s="17">
        <v>4.7749657533609101E-3</v>
      </c>
      <c r="AW1034" s="17">
        <v>4.1667068673081398E-2</v>
      </c>
      <c r="AX1034" s="17">
        <v>3.10058714659871E-2</v>
      </c>
      <c r="AY1034" s="17">
        <v>5.0952267242800102E-2</v>
      </c>
      <c r="AZ1034" s="17">
        <v>4.4745834254724098E-3</v>
      </c>
      <c r="BA1034" s="17">
        <v>9.8571568038238293E-3</v>
      </c>
      <c r="BB1034" s="17">
        <v>0</v>
      </c>
      <c r="BC1034" s="17"/>
      <c r="BD1034" s="17">
        <v>2.0172025553727602E-2</v>
      </c>
      <c r="BE1034" s="17">
        <v>1.75791305325236E-2</v>
      </c>
      <c r="BF1034" s="17">
        <v>2.2433380927311099E-2</v>
      </c>
      <c r="BG1034" s="17"/>
      <c r="BH1034" s="17">
        <v>2.0038428189381001E-2</v>
      </c>
      <c r="BI1034" s="17">
        <v>2.6951798108170701E-2</v>
      </c>
      <c r="BJ1034" s="17">
        <v>2.4686370358559501E-2</v>
      </c>
      <c r="BK1034" s="17"/>
      <c r="BL1034" s="17">
        <v>5.1698211877278296E-3</v>
      </c>
      <c r="BM1034" s="17">
        <v>2.3990587874174501E-2</v>
      </c>
      <c r="BN1034" s="17">
        <v>2.1923311191657399E-2</v>
      </c>
      <c r="BO1034" s="17"/>
      <c r="BP1034" s="17">
        <v>1.4583754890661001E-2</v>
      </c>
      <c r="BQ1034" s="17">
        <v>2.1382885051558401E-2</v>
      </c>
      <c r="BR1034" s="17"/>
      <c r="BS1034" s="17">
        <v>1.00700208460193E-2</v>
      </c>
      <c r="BT1034" s="17">
        <v>2.0859144965407899E-2</v>
      </c>
      <c r="BU1034" s="17">
        <v>1.3029085354859299E-2</v>
      </c>
      <c r="BV1034" s="17">
        <v>2.94597402439827E-2</v>
      </c>
      <c r="BW1034" s="17"/>
      <c r="BX1034" s="17">
        <v>1.2973673788872001E-2</v>
      </c>
      <c r="BY1034" s="17">
        <v>3.2351988662266802E-2</v>
      </c>
      <c r="BZ1034" s="17">
        <v>2.0889757485678399E-2</v>
      </c>
      <c r="CA1034" s="17"/>
      <c r="CB1034" s="17">
        <v>1.01388925972554E-2</v>
      </c>
      <c r="CC1034" s="17">
        <v>5.9223574344165596E-3</v>
      </c>
      <c r="CD1034" s="17">
        <v>1.71745271696261E-2</v>
      </c>
      <c r="CE1034" s="17">
        <v>2.44164740887549E-2</v>
      </c>
      <c r="CF1034" s="17">
        <v>1.23445073939271E-2</v>
      </c>
      <c r="CG1034" s="17">
        <v>5.97157260496151E-2</v>
      </c>
      <c r="CH1034" s="17"/>
      <c r="CI1034" s="17">
        <v>4.8872605275478702E-2</v>
      </c>
      <c r="CJ1034" s="17">
        <v>1.14285065543235E-2</v>
      </c>
      <c r="CK1034" s="17">
        <v>3.6190095916869398E-2</v>
      </c>
      <c r="CL1034" s="17">
        <v>1.5976239899819299E-2</v>
      </c>
    </row>
    <row r="1035" spans="2:90" x14ac:dyDescent="0.35">
      <c r="B1035" t="s">
        <v>495</v>
      </c>
      <c r="C1035" s="17">
        <v>8.3553995540795595E-3</v>
      </c>
      <c r="D1035" s="17">
        <v>1.0772197619961701E-2</v>
      </c>
      <c r="E1035" s="17">
        <v>6.0955150120798399E-3</v>
      </c>
      <c r="F1035" s="17"/>
      <c r="G1035" s="17">
        <v>0</v>
      </c>
      <c r="H1035" s="17">
        <v>5.1330083584024896E-3</v>
      </c>
      <c r="I1035" s="17">
        <v>2.3899146651025901E-3</v>
      </c>
      <c r="J1035" s="17">
        <v>1.8584856609923501E-2</v>
      </c>
      <c r="K1035" s="17">
        <v>1.37075719258112E-2</v>
      </c>
      <c r="L1035" s="17">
        <v>5.30640362426425E-3</v>
      </c>
      <c r="M1035" s="17">
        <v>0</v>
      </c>
      <c r="N1035" s="17">
        <v>1.8887231549736701E-2</v>
      </c>
      <c r="O1035" s="17">
        <v>1.0502035533676299E-2</v>
      </c>
      <c r="P1035" s="17"/>
      <c r="Q1035" s="17">
        <v>6.4288553894187401E-3</v>
      </c>
      <c r="R1035" s="17">
        <v>8.0144747456801398E-3</v>
      </c>
      <c r="S1035" s="17">
        <v>1.09460493900912E-2</v>
      </c>
      <c r="T1035" s="17">
        <v>7.6109742796448797E-3</v>
      </c>
      <c r="U1035" s="17"/>
      <c r="V1035" s="17">
        <v>1.07885398879627E-2</v>
      </c>
      <c r="W1035" s="17">
        <v>1.4496601720931699E-2</v>
      </c>
      <c r="X1035" s="17">
        <v>6.0059560024632204E-3</v>
      </c>
      <c r="Y1035" s="17">
        <v>6.72190755895565E-3</v>
      </c>
      <c r="Z1035" s="17">
        <v>3.7849310752447502E-3</v>
      </c>
      <c r="AA1035" s="17">
        <v>7.4738933172180701E-3</v>
      </c>
      <c r="AB1035" s="17">
        <v>8.8223265212015907E-3</v>
      </c>
      <c r="AC1035" s="17">
        <v>0</v>
      </c>
      <c r="AD1035" s="17">
        <v>7.2892756837334696E-3</v>
      </c>
      <c r="AE1035" s="17"/>
      <c r="AF1035" s="17">
        <v>4.5189689311897503E-3</v>
      </c>
      <c r="AG1035" s="17">
        <v>1.0651560255843E-2</v>
      </c>
      <c r="AH1035" s="17">
        <v>0</v>
      </c>
      <c r="AI1035" s="17">
        <v>9.8009159067938799E-3</v>
      </c>
      <c r="AJ1035" s="17">
        <v>5.8364850748714803E-3</v>
      </c>
      <c r="AK1035" s="17">
        <v>1.3349574964204299E-2</v>
      </c>
      <c r="AL1035" s="17"/>
      <c r="AM1035" s="17">
        <v>2.3625878956354901E-2</v>
      </c>
      <c r="AN1035" s="17">
        <v>1.5123518423835299E-2</v>
      </c>
      <c r="AO1035" s="17">
        <v>1.64952159124876E-2</v>
      </c>
      <c r="AP1035" s="17">
        <v>0</v>
      </c>
      <c r="AQ1035" s="17">
        <v>8.1870019329538194E-3</v>
      </c>
      <c r="AR1035" s="17">
        <v>1.0230614305654501E-2</v>
      </c>
      <c r="AS1035" s="17">
        <v>2.49100207675669E-3</v>
      </c>
      <c r="AT1035" s="17">
        <v>0</v>
      </c>
      <c r="AU1035" s="17">
        <v>6.4021818104493299E-3</v>
      </c>
      <c r="AV1035" s="17">
        <v>2.6142483137758601E-2</v>
      </c>
      <c r="AW1035" s="17">
        <v>4.9373315276720004E-3</v>
      </c>
      <c r="AX1035" s="17">
        <v>1.08055107382935E-2</v>
      </c>
      <c r="AY1035" s="17">
        <v>0</v>
      </c>
      <c r="AZ1035" s="17">
        <v>0</v>
      </c>
      <c r="BA1035" s="17">
        <v>0</v>
      </c>
      <c r="BB1035" s="17">
        <v>1.87319266038491E-3</v>
      </c>
      <c r="BC1035" s="17"/>
      <c r="BD1035" s="17">
        <v>9.5808357482962203E-4</v>
      </c>
      <c r="BE1035" s="17">
        <v>1.05738577965598E-2</v>
      </c>
      <c r="BF1035" s="17">
        <v>1.29355724030436E-2</v>
      </c>
      <c r="BG1035" s="17"/>
      <c r="BH1035" s="17">
        <v>8.9853011787152694E-3</v>
      </c>
      <c r="BI1035" s="17">
        <v>0</v>
      </c>
      <c r="BJ1035" s="17">
        <v>1.51283316410713E-2</v>
      </c>
      <c r="BK1035" s="17"/>
      <c r="BL1035" s="17">
        <v>1.6961546002274602E-2</v>
      </c>
      <c r="BM1035" s="17">
        <v>5.39498168346003E-3</v>
      </c>
      <c r="BN1035" s="17">
        <v>3.7879985982576798E-3</v>
      </c>
      <c r="BO1035" s="17"/>
      <c r="BP1035" s="17">
        <v>6.6943695815769103E-3</v>
      </c>
      <c r="BQ1035" s="17">
        <v>1.1929870021901001E-2</v>
      </c>
      <c r="BR1035" s="17"/>
      <c r="BS1035" s="17">
        <v>1.6446961014973101E-3</v>
      </c>
      <c r="BT1035" s="17">
        <v>1.1122417162424099E-2</v>
      </c>
      <c r="BU1035" s="17">
        <v>6.0817350386277698E-3</v>
      </c>
      <c r="BV1035" s="17">
        <v>1.0228483613969001E-2</v>
      </c>
      <c r="BW1035" s="17"/>
      <c r="BX1035" s="17">
        <v>1.10145870291835E-2</v>
      </c>
      <c r="BY1035" s="17">
        <v>0</v>
      </c>
      <c r="BZ1035" s="17">
        <v>8.6053999072622407E-3</v>
      </c>
      <c r="CA1035" s="17"/>
      <c r="CB1035" s="17">
        <v>1.0645554366223199E-3</v>
      </c>
      <c r="CC1035" s="17">
        <v>7.1337134270372095E-4</v>
      </c>
      <c r="CD1035" s="17">
        <v>1.3956614399348199E-2</v>
      </c>
      <c r="CE1035" s="17">
        <v>7.1153377456897296E-4</v>
      </c>
      <c r="CF1035" s="17">
        <v>3.9371653329996004E-3</v>
      </c>
      <c r="CG1035" s="17">
        <v>3.0099511196061898E-2</v>
      </c>
      <c r="CH1035" s="17"/>
      <c r="CI1035" s="17">
        <v>2.31186411400458E-2</v>
      </c>
      <c r="CJ1035" s="17">
        <v>1.3929896991384601E-3</v>
      </c>
      <c r="CK1035" s="17">
        <v>2.5719357924038001E-2</v>
      </c>
      <c r="CL1035" s="17">
        <v>4.5278379650571902E-3</v>
      </c>
    </row>
    <row r="1036" spans="2:90" x14ac:dyDescent="0.35">
      <c r="B1036" t="s">
        <v>150</v>
      </c>
      <c r="C1036" s="17">
        <v>1.7810738557977698E-2</v>
      </c>
      <c r="D1036" s="17">
        <v>2.0771439267866398E-2</v>
      </c>
      <c r="E1036" s="17">
        <v>1.39805531644062E-2</v>
      </c>
      <c r="F1036" s="17"/>
      <c r="G1036" s="17">
        <v>1.7623548211350301E-2</v>
      </c>
      <c r="H1036" s="17">
        <v>1.17626647620223E-2</v>
      </c>
      <c r="I1036" s="17">
        <v>1.87330097198171E-2</v>
      </c>
      <c r="J1036" s="17">
        <v>2.1755729571218001E-2</v>
      </c>
      <c r="K1036" s="17">
        <v>1.1135973552087499E-2</v>
      </c>
      <c r="L1036" s="17">
        <v>2.2249983387014002E-2</v>
      </c>
      <c r="M1036" s="17">
        <v>8.52226403536787E-3</v>
      </c>
      <c r="N1036" s="17">
        <v>2.97187807496599E-2</v>
      </c>
      <c r="O1036" s="17">
        <v>1.8096395444681199E-2</v>
      </c>
      <c r="P1036" s="17"/>
      <c r="Q1036" s="17">
        <v>1.1024871532212399E-2</v>
      </c>
      <c r="R1036" s="17">
        <v>7.9043186431352296E-3</v>
      </c>
      <c r="S1036" s="17">
        <v>1.1486738151759599E-2</v>
      </c>
      <c r="T1036" s="17">
        <v>1.9274107540035501E-2</v>
      </c>
      <c r="U1036" s="17"/>
      <c r="V1036" s="17">
        <v>1.2325065159070401E-2</v>
      </c>
      <c r="W1036" s="17">
        <v>1.7331382763470599E-2</v>
      </c>
      <c r="X1036" s="17">
        <v>1.0762265815952099E-2</v>
      </c>
      <c r="Y1036" s="17">
        <v>1.6283037348254099E-2</v>
      </c>
      <c r="Z1036" s="17">
        <v>2.414488719874E-2</v>
      </c>
      <c r="AA1036" s="17">
        <v>2.8988534763055102E-2</v>
      </c>
      <c r="AB1036" s="17">
        <v>2.5474643255630199E-2</v>
      </c>
      <c r="AC1036" s="17">
        <v>2.21247626216316E-2</v>
      </c>
      <c r="AD1036" s="17">
        <v>1.1011669108457999E-2</v>
      </c>
      <c r="AE1036" s="17"/>
      <c r="AF1036" s="17">
        <v>1.7990722488384001E-2</v>
      </c>
      <c r="AG1036" s="17">
        <v>1.12551542803909E-2</v>
      </c>
      <c r="AH1036" s="17">
        <v>3.7299136898818398E-2</v>
      </c>
      <c r="AI1036" s="17">
        <v>2.7371187894595701E-2</v>
      </c>
      <c r="AJ1036" s="17">
        <v>1.3477751069027001E-2</v>
      </c>
      <c r="AK1036" s="17">
        <v>1.7442856112194E-2</v>
      </c>
      <c r="AL1036" s="17"/>
      <c r="AM1036" s="17">
        <v>5.88874743738486E-2</v>
      </c>
      <c r="AN1036" s="17">
        <v>6.0128955454616002E-2</v>
      </c>
      <c r="AO1036" s="17">
        <v>2.4660841689041198E-2</v>
      </c>
      <c r="AP1036" s="17">
        <v>3.0439816933204401E-2</v>
      </c>
      <c r="AQ1036" s="17">
        <v>4.63586707400043E-3</v>
      </c>
      <c r="AR1036" s="17">
        <v>4.6005475899046199E-3</v>
      </c>
      <c r="AS1036" s="17">
        <v>1.02346838318845E-2</v>
      </c>
      <c r="AT1036" s="17">
        <v>1.43636948481331E-2</v>
      </c>
      <c r="AU1036" s="17">
        <v>0</v>
      </c>
      <c r="AV1036" s="17">
        <v>8.9099796637722804E-3</v>
      </c>
      <c r="AW1036" s="17">
        <v>1.37401445878519E-2</v>
      </c>
      <c r="AX1036" s="17">
        <v>1.0560372594322E-2</v>
      </c>
      <c r="AY1036" s="17">
        <v>1.0145168267792401E-2</v>
      </c>
      <c r="AZ1036" s="17">
        <v>0</v>
      </c>
      <c r="BA1036" s="17">
        <v>1.9215515741999499E-2</v>
      </c>
      <c r="BB1036" s="17">
        <v>2.1032191381903302E-3</v>
      </c>
      <c r="BC1036" s="17"/>
      <c r="BD1036" s="17">
        <v>1.1398028362339E-2</v>
      </c>
      <c r="BE1036" s="17">
        <v>1.3773213114089701E-2</v>
      </c>
      <c r="BF1036" s="17">
        <v>2.2487075570191199E-2</v>
      </c>
      <c r="BG1036" s="17"/>
      <c r="BH1036" s="17">
        <v>1.5914360252600301E-2</v>
      </c>
      <c r="BI1036" s="17">
        <v>3.8837380124686302E-3</v>
      </c>
      <c r="BJ1036" s="17">
        <v>9.2326470197628301E-4</v>
      </c>
      <c r="BK1036" s="17"/>
      <c r="BL1036" s="17">
        <v>1.6216015860036199E-2</v>
      </c>
      <c r="BM1036" s="17">
        <v>1.3039267492913199E-3</v>
      </c>
      <c r="BN1036" s="17">
        <v>4.1510695562999803E-3</v>
      </c>
      <c r="BO1036" s="17"/>
      <c r="BP1036" s="17">
        <v>1.02331591742308E-2</v>
      </c>
      <c r="BQ1036" s="17">
        <v>2.2300918085676899E-2</v>
      </c>
      <c r="BR1036" s="17"/>
      <c r="BS1036" s="17">
        <v>5.5319329642101404E-3</v>
      </c>
      <c r="BT1036" s="17">
        <v>2.4570796774770502E-3</v>
      </c>
      <c r="BU1036" s="17">
        <v>1.0283068981397201E-2</v>
      </c>
      <c r="BV1036" s="17">
        <v>2.2972505247915002E-2</v>
      </c>
      <c r="BW1036" s="17"/>
      <c r="BX1036" s="17">
        <v>1.14201805340541E-2</v>
      </c>
      <c r="BY1036" s="17">
        <v>3.3385157845096901E-3</v>
      </c>
      <c r="BZ1036" s="17">
        <v>1.9333164286439102E-2</v>
      </c>
      <c r="CA1036" s="17"/>
      <c r="CB1036" s="17">
        <v>6.3702083906040097E-3</v>
      </c>
      <c r="CC1036" s="17">
        <v>4.91549065772385E-3</v>
      </c>
      <c r="CD1036" s="17">
        <v>3.6184563057850699E-2</v>
      </c>
      <c r="CE1036" s="17">
        <v>5.8930561367188904E-3</v>
      </c>
      <c r="CF1036" s="17">
        <v>1.35426496920218E-2</v>
      </c>
      <c r="CG1036" s="17">
        <v>3.6598660414643297E-2</v>
      </c>
      <c r="CH1036" s="17"/>
      <c r="CI1036" s="17">
        <v>2.9877356618007899E-2</v>
      </c>
      <c r="CJ1036" s="17">
        <v>1.6951292810665701E-2</v>
      </c>
      <c r="CK1036" s="17">
        <v>5.0685385090263303E-2</v>
      </c>
      <c r="CL1036" s="17">
        <v>6.8602780874804196E-3</v>
      </c>
    </row>
    <row r="1037" spans="2:90" x14ac:dyDescent="0.35">
      <c r="B1037" t="s">
        <v>202</v>
      </c>
      <c r="C1037" s="17">
        <v>0.81644774786415097</v>
      </c>
      <c r="D1037" s="17">
        <v>0.78987885775905597</v>
      </c>
      <c r="E1037" s="17">
        <v>0.84078590991541502</v>
      </c>
      <c r="F1037" s="17"/>
      <c r="G1037" s="17">
        <v>0.87187714454537302</v>
      </c>
      <c r="H1037" s="17">
        <v>0.89154032263271799</v>
      </c>
      <c r="I1037" s="17">
        <v>0.81483869067048598</v>
      </c>
      <c r="J1037" s="17">
        <v>0.80929740850589504</v>
      </c>
      <c r="K1037" s="17">
        <v>0.78037120710863805</v>
      </c>
      <c r="L1037" s="17">
        <v>0.84823067509787398</v>
      </c>
      <c r="M1037" s="17">
        <v>0.83014239427500203</v>
      </c>
      <c r="N1037" s="17">
        <v>0.78481650464507202</v>
      </c>
      <c r="O1037" s="17">
        <v>0.72794697804322595</v>
      </c>
      <c r="P1037" s="17"/>
      <c r="Q1037" s="17">
        <v>0.79557532381253704</v>
      </c>
      <c r="R1037" s="17">
        <v>0.80583215854466095</v>
      </c>
      <c r="S1037" s="17">
        <v>0.79919613173636495</v>
      </c>
      <c r="T1037" s="17">
        <v>0.82367941140473599</v>
      </c>
      <c r="U1037" s="17"/>
      <c r="V1037" s="17">
        <v>0.78578622611245796</v>
      </c>
      <c r="W1037" s="17">
        <v>0.84997409847537997</v>
      </c>
      <c r="X1037" s="17">
        <v>0.81277121576104405</v>
      </c>
      <c r="Y1037" s="17">
        <v>0.79862970524883004</v>
      </c>
      <c r="Z1037" s="17">
        <v>0.802740317575111</v>
      </c>
      <c r="AA1037" s="17">
        <v>0.80556746283418801</v>
      </c>
      <c r="AB1037" s="17">
        <v>0.83463595722055095</v>
      </c>
      <c r="AC1037" s="17">
        <v>0.82060071406444901</v>
      </c>
      <c r="AD1037" s="17">
        <v>0.83421400697931103</v>
      </c>
      <c r="AE1037" s="17"/>
      <c r="AF1037" s="17">
        <v>0.80820910353969699</v>
      </c>
      <c r="AG1037" s="17">
        <v>0.80360489628368004</v>
      </c>
      <c r="AH1037" s="17">
        <v>0.838604107880637</v>
      </c>
      <c r="AI1037" s="17">
        <v>0.78548480863923997</v>
      </c>
      <c r="AJ1037" s="17">
        <v>0.84629398005996104</v>
      </c>
      <c r="AK1037" s="17">
        <v>0.80878282745602004</v>
      </c>
      <c r="AL1037" s="17"/>
      <c r="AM1037" s="17">
        <v>0.66302667238114599</v>
      </c>
      <c r="AN1037" s="17">
        <v>0.71540886099216205</v>
      </c>
      <c r="AO1037" s="17">
        <v>0.73759373736377198</v>
      </c>
      <c r="AP1037" s="17">
        <v>0.78350892001286099</v>
      </c>
      <c r="AQ1037" s="17">
        <v>0.80425222695133103</v>
      </c>
      <c r="AR1037" s="17">
        <v>0.8037330032137</v>
      </c>
      <c r="AS1037" s="17">
        <v>0.77306627132033101</v>
      </c>
      <c r="AT1037" s="17">
        <v>0.85336590301235105</v>
      </c>
      <c r="AU1037" s="17">
        <v>0.88487733913769695</v>
      </c>
      <c r="AV1037" s="17">
        <v>0.89385961745683296</v>
      </c>
      <c r="AW1037" s="17">
        <v>0.79995362814804405</v>
      </c>
      <c r="AX1037" s="17">
        <v>0.83340123554481205</v>
      </c>
      <c r="AY1037" s="17">
        <v>0.81477851265380996</v>
      </c>
      <c r="AZ1037" s="17">
        <v>0.91703278330348703</v>
      </c>
      <c r="BA1037" s="17">
        <v>0.898045598691669</v>
      </c>
      <c r="BB1037" s="17">
        <v>0.922000990377842</v>
      </c>
      <c r="BC1037" s="17"/>
      <c r="BD1037" s="17">
        <v>0.84503664756158303</v>
      </c>
      <c r="BE1037" s="17">
        <v>0.84898622832419801</v>
      </c>
      <c r="BF1037" s="17">
        <v>0.77670248723018398</v>
      </c>
      <c r="BG1037" s="17"/>
      <c r="BH1037" s="17">
        <v>0.845384914405233</v>
      </c>
      <c r="BI1037" s="17">
        <v>0.80045953722326502</v>
      </c>
      <c r="BJ1037" s="17">
        <v>0.80892906479954096</v>
      </c>
      <c r="BK1037" s="17"/>
      <c r="BL1037" s="17">
        <v>0.77850109559722802</v>
      </c>
      <c r="BM1037" s="17">
        <v>0.83188500220429196</v>
      </c>
      <c r="BN1037" s="17">
        <v>0.84528172502571997</v>
      </c>
      <c r="BO1037" s="17"/>
      <c r="BP1037" s="17">
        <v>0.83746711930773399</v>
      </c>
      <c r="BQ1037" s="17">
        <v>0.79524287974424201</v>
      </c>
      <c r="BR1037" s="17"/>
      <c r="BS1037" s="17">
        <v>0.87052358248120998</v>
      </c>
      <c r="BT1037" s="17">
        <v>0.85306341155216003</v>
      </c>
      <c r="BU1037" s="17">
        <v>0.81227643564943297</v>
      </c>
      <c r="BV1037" s="17">
        <v>0.81451382224756297</v>
      </c>
      <c r="BW1037" s="17"/>
      <c r="BX1037" s="17">
        <v>0.83611890329985405</v>
      </c>
      <c r="BY1037" s="17">
        <v>0.90121380397612705</v>
      </c>
      <c r="BZ1037" s="17">
        <v>0.80929005442962998</v>
      </c>
      <c r="CA1037" s="17"/>
      <c r="CB1037" s="17">
        <v>0.92863635469168504</v>
      </c>
      <c r="CC1037" s="17">
        <v>0.92484124590357497</v>
      </c>
      <c r="CD1037" s="17">
        <v>0.77233816456459503</v>
      </c>
      <c r="CE1037" s="17">
        <v>0.85188257171591897</v>
      </c>
      <c r="CF1037" s="17">
        <v>0.88673141052686799</v>
      </c>
      <c r="CG1037" s="17">
        <v>0.52002426606882002</v>
      </c>
      <c r="CH1037" s="17"/>
      <c r="CI1037" s="17">
        <v>0.73969059909276103</v>
      </c>
      <c r="CJ1037" s="17">
        <v>0.90427529194790301</v>
      </c>
      <c r="CK1037" s="17">
        <v>0.45495967706333701</v>
      </c>
      <c r="CL1037" s="17">
        <v>0.87808579923810304</v>
      </c>
    </row>
    <row r="1038" spans="2:90" x14ac:dyDescent="0.35">
      <c r="B1038" t="s">
        <v>201</v>
      </c>
      <c r="C1038" s="17">
        <v>6.59300099539291E-2</v>
      </c>
      <c r="D1038" s="17">
        <v>8.0529148117837707E-2</v>
      </c>
      <c r="E1038" s="17">
        <v>5.2566752770120503E-2</v>
      </c>
      <c r="F1038" s="17"/>
      <c r="G1038" s="17">
        <v>5.1048134249082701E-2</v>
      </c>
      <c r="H1038" s="17">
        <v>2.9586749469688301E-2</v>
      </c>
      <c r="I1038" s="17">
        <v>7.2594374969710398E-2</v>
      </c>
      <c r="J1038" s="17">
        <v>8.3067314898584696E-2</v>
      </c>
      <c r="K1038" s="17">
        <v>8.60899330946851E-2</v>
      </c>
      <c r="L1038" s="17">
        <v>3.10781455579742E-2</v>
      </c>
      <c r="M1038" s="17">
        <v>6.2805697373292002E-2</v>
      </c>
      <c r="N1038" s="17">
        <v>7.0040782519385905E-2</v>
      </c>
      <c r="O1038" s="17">
        <v>0.104113308065479</v>
      </c>
      <c r="P1038" s="17"/>
      <c r="Q1038" s="17">
        <v>7.2410176894485506E-2</v>
      </c>
      <c r="R1038" s="17">
        <v>6.05416100502702E-2</v>
      </c>
      <c r="S1038" s="17">
        <v>5.5808996543191602E-2</v>
      </c>
      <c r="T1038" s="17">
        <v>6.6198693858775096E-2</v>
      </c>
      <c r="U1038" s="17"/>
      <c r="V1038" s="17">
        <v>7.1180010424059706E-2</v>
      </c>
      <c r="W1038" s="17">
        <v>8.1822265514314804E-2</v>
      </c>
      <c r="X1038" s="17">
        <v>5.5114436516463999E-2</v>
      </c>
      <c r="Y1038" s="17">
        <v>5.4741584542752998E-2</v>
      </c>
      <c r="Z1038" s="17">
        <v>7.0116192218524401E-2</v>
      </c>
      <c r="AA1038" s="17">
        <v>6.4098752033833306E-2</v>
      </c>
      <c r="AB1038" s="17">
        <v>4.7534667620085097E-2</v>
      </c>
      <c r="AC1038" s="17">
        <v>7.7496301563116904E-2</v>
      </c>
      <c r="AD1038" s="17">
        <v>6.6366231583140201E-2</v>
      </c>
      <c r="AE1038" s="17"/>
      <c r="AF1038" s="17">
        <v>7.0346127239001396E-2</v>
      </c>
      <c r="AG1038" s="17">
        <v>7.2197894371944196E-2</v>
      </c>
      <c r="AH1038" s="17">
        <v>4.4478812486861599E-2</v>
      </c>
      <c r="AI1038" s="17">
        <v>5.3895649483564102E-2</v>
      </c>
      <c r="AJ1038" s="17">
        <v>6.1794775110177301E-2</v>
      </c>
      <c r="AK1038" s="17">
        <v>6.9567132154387798E-2</v>
      </c>
      <c r="AL1038" s="17"/>
      <c r="AM1038" s="17">
        <v>9.2754154320976903E-2</v>
      </c>
      <c r="AN1038" s="17">
        <v>0.116866300340913</v>
      </c>
      <c r="AO1038" s="17">
        <v>0.104851480594515</v>
      </c>
      <c r="AP1038" s="17">
        <v>6.1136818041173997E-2</v>
      </c>
      <c r="AQ1038" s="17">
        <v>8.0507048550118102E-2</v>
      </c>
      <c r="AR1038" s="17">
        <v>8.4184513934752098E-2</v>
      </c>
      <c r="AS1038" s="17">
        <v>7.8750388321647297E-2</v>
      </c>
      <c r="AT1038" s="17">
        <v>6.1673223366148298E-2</v>
      </c>
      <c r="AU1038" s="17">
        <v>5.2725910489025897E-2</v>
      </c>
      <c r="AV1038" s="17">
        <v>3.8291141882007301E-2</v>
      </c>
      <c r="AW1038" s="17">
        <v>7.8694990237931806E-2</v>
      </c>
      <c r="AX1038" s="17">
        <v>7.7728105859054403E-2</v>
      </c>
      <c r="AY1038" s="17">
        <v>7.1147805142792897E-2</v>
      </c>
      <c r="AZ1038" s="17">
        <v>2.7946507872810101E-2</v>
      </c>
      <c r="BA1038" s="17">
        <v>9.8571568038238293E-3</v>
      </c>
      <c r="BB1038" s="17">
        <v>1.7520734671808001E-2</v>
      </c>
      <c r="BC1038" s="17"/>
      <c r="BD1038" s="17">
        <v>5.03086772008947E-2</v>
      </c>
      <c r="BE1038" s="17">
        <v>5.9319632796043999E-2</v>
      </c>
      <c r="BF1038" s="17">
        <v>8.3145146765459393E-2</v>
      </c>
      <c r="BG1038" s="17"/>
      <c r="BH1038" s="17">
        <v>6.3444348301413697E-2</v>
      </c>
      <c r="BI1038" s="17">
        <v>7.82713070502353E-2</v>
      </c>
      <c r="BJ1038" s="17">
        <v>7.5444444095859806E-2</v>
      </c>
      <c r="BK1038" s="17"/>
      <c r="BL1038" s="17">
        <v>6.6086330151911094E-2</v>
      </c>
      <c r="BM1038" s="17">
        <v>4.5924533577009298E-2</v>
      </c>
      <c r="BN1038" s="17">
        <v>7.2698151267104702E-2</v>
      </c>
      <c r="BO1038" s="17"/>
      <c r="BP1038" s="17">
        <v>5.61832129961665E-2</v>
      </c>
      <c r="BQ1038" s="17">
        <v>7.3722273175678005E-2</v>
      </c>
      <c r="BR1038" s="17"/>
      <c r="BS1038" s="17">
        <v>4.1066963636865503E-2</v>
      </c>
      <c r="BT1038" s="17">
        <v>6.8192384571966302E-2</v>
      </c>
      <c r="BU1038" s="17">
        <v>5.4850556843831798E-2</v>
      </c>
      <c r="BV1038" s="17">
        <v>7.5471297421944694E-2</v>
      </c>
      <c r="BW1038" s="17"/>
      <c r="BX1038" s="17">
        <v>4.4086475866196899E-2</v>
      </c>
      <c r="BY1038" s="17">
        <v>6.7407879209180496E-2</v>
      </c>
      <c r="BZ1038" s="17">
        <v>6.8003200268839395E-2</v>
      </c>
      <c r="CA1038" s="17"/>
      <c r="CB1038" s="17">
        <v>2.88477297800218E-2</v>
      </c>
      <c r="CC1038" s="17">
        <v>1.4464012095363901E-2</v>
      </c>
      <c r="CD1038" s="17">
        <v>7.3649785834478995E-2</v>
      </c>
      <c r="CE1038" s="17">
        <v>6.4904132849754798E-2</v>
      </c>
      <c r="CF1038" s="17">
        <v>3.6957652626785902E-2</v>
      </c>
      <c r="CG1038" s="17">
        <v>0.18529709992634</v>
      </c>
      <c r="CH1038" s="17"/>
      <c r="CI1038" s="17">
        <v>0.110586739946614</v>
      </c>
      <c r="CJ1038" s="17">
        <v>3.3904150711561401E-2</v>
      </c>
      <c r="CK1038" s="17">
        <v>0.180811818531497</v>
      </c>
      <c r="CL1038" s="17">
        <v>4.4221650753684401E-2</v>
      </c>
    </row>
    <row r="1039" spans="2:90" x14ac:dyDescent="0.35">
      <c r="B1039" t="s">
        <v>113</v>
      </c>
      <c r="C1039" s="17">
        <v>0.75051773791022203</v>
      </c>
      <c r="D1039" s="17">
        <v>0.70934970964121802</v>
      </c>
      <c r="E1039" s="17">
        <v>0.788219157145295</v>
      </c>
      <c r="F1039" s="17"/>
      <c r="G1039" s="17">
        <v>0.82082901029629096</v>
      </c>
      <c r="H1039" s="17">
        <v>0.86195357316303001</v>
      </c>
      <c r="I1039" s="17">
        <v>0.74224431570077498</v>
      </c>
      <c r="J1039" s="17">
        <v>0.72623009360730995</v>
      </c>
      <c r="K1039" s="17">
        <v>0.69428127401395301</v>
      </c>
      <c r="L1039" s="17">
        <v>0.81715252953990003</v>
      </c>
      <c r="M1039" s="17">
        <v>0.76733669690171002</v>
      </c>
      <c r="N1039" s="17">
        <v>0.71477572212568596</v>
      </c>
      <c r="O1039" s="17">
        <v>0.62383366997774703</v>
      </c>
      <c r="P1039" s="17"/>
      <c r="Q1039" s="17">
        <v>0.723165146918052</v>
      </c>
      <c r="R1039" s="17">
        <v>0.74529054849439003</v>
      </c>
      <c r="S1039" s="17">
        <v>0.74338713519317301</v>
      </c>
      <c r="T1039" s="17">
        <v>0.75748071754596102</v>
      </c>
      <c r="U1039" s="17"/>
      <c r="V1039" s="17">
        <v>0.71460621568839799</v>
      </c>
      <c r="W1039" s="17">
        <v>0.76815183296106504</v>
      </c>
      <c r="X1039" s="17">
        <v>0.75765677924457997</v>
      </c>
      <c r="Y1039" s="17">
        <v>0.74388812070607702</v>
      </c>
      <c r="Z1039" s="17">
        <v>0.73262412535658605</v>
      </c>
      <c r="AA1039" s="17">
        <v>0.74146871080035504</v>
      </c>
      <c r="AB1039" s="17">
        <v>0.78710128960046599</v>
      </c>
      <c r="AC1039" s="17">
        <v>0.74310441250133197</v>
      </c>
      <c r="AD1039" s="17">
        <v>0.767847775396171</v>
      </c>
      <c r="AE1039" s="17"/>
      <c r="AF1039" s="17">
        <v>0.73786297630069497</v>
      </c>
      <c r="AG1039" s="17">
        <v>0.73140700191173602</v>
      </c>
      <c r="AH1039" s="17">
        <v>0.79412529539377597</v>
      </c>
      <c r="AI1039" s="17">
        <v>0.73158915915567602</v>
      </c>
      <c r="AJ1039" s="17">
        <v>0.78449920494978398</v>
      </c>
      <c r="AK1039" s="17">
        <v>0.739215695301632</v>
      </c>
      <c r="AL1039" s="17"/>
      <c r="AM1039" s="17">
        <v>0.57027251806016899</v>
      </c>
      <c r="AN1039" s="17">
        <v>0.598542560651249</v>
      </c>
      <c r="AO1039" s="17">
        <v>0.632742256769256</v>
      </c>
      <c r="AP1039" s="17">
        <v>0.722372101971687</v>
      </c>
      <c r="AQ1039" s="17">
        <v>0.723745178401213</v>
      </c>
      <c r="AR1039" s="17">
        <v>0.71954848927894699</v>
      </c>
      <c r="AS1039" s="17">
        <v>0.69431588299868396</v>
      </c>
      <c r="AT1039" s="17">
        <v>0.79169267964620205</v>
      </c>
      <c r="AU1039" s="17">
        <v>0.83215142864867098</v>
      </c>
      <c r="AV1039" s="17">
        <v>0.85556847557482596</v>
      </c>
      <c r="AW1039" s="17">
        <v>0.72125863791011302</v>
      </c>
      <c r="AX1039" s="17">
        <v>0.75567312968575795</v>
      </c>
      <c r="AY1039" s="17">
        <v>0.74363070751101701</v>
      </c>
      <c r="AZ1039" s="17">
        <v>0.88908627543067698</v>
      </c>
      <c r="BA1039" s="17">
        <v>0.88818844188784496</v>
      </c>
      <c r="BB1039" s="17">
        <v>0.90448025570603396</v>
      </c>
      <c r="BC1039" s="17"/>
      <c r="BD1039" s="17">
        <v>0.79472797036068799</v>
      </c>
      <c r="BE1039" s="17">
        <v>0.78966659552815399</v>
      </c>
      <c r="BF1039" s="17">
        <v>0.69355734046472495</v>
      </c>
      <c r="BG1039" s="17"/>
      <c r="BH1039" s="17">
        <v>0.78194056610381901</v>
      </c>
      <c r="BI1039" s="17">
        <v>0.72218823017303002</v>
      </c>
      <c r="BJ1039" s="17">
        <v>0.73348462070368103</v>
      </c>
      <c r="BK1039" s="17"/>
      <c r="BL1039" s="17">
        <v>0.71241476544531701</v>
      </c>
      <c r="BM1039" s="17">
        <v>0.78596046862728197</v>
      </c>
      <c r="BN1039" s="17">
        <v>0.77258357375861497</v>
      </c>
      <c r="BO1039" s="17"/>
      <c r="BP1039" s="17">
        <v>0.78128390631156697</v>
      </c>
      <c r="BQ1039" s="17">
        <v>0.72152060656856398</v>
      </c>
      <c r="BR1039" s="17"/>
      <c r="BS1039" s="17">
        <v>0.82945661884434396</v>
      </c>
      <c r="BT1039" s="17">
        <v>0.78487102698019295</v>
      </c>
      <c r="BU1039" s="17">
        <v>0.75742587880560097</v>
      </c>
      <c r="BV1039" s="17">
        <v>0.73904252482561805</v>
      </c>
      <c r="BW1039" s="17"/>
      <c r="BX1039" s="17">
        <v>0.79203242743365698</v>
      </c>
      <c r="BY1039" s="17">
        <v>0.83380592476694704</v>
      </c>
      <c r="BZ1039" s="17">
        <v>0.74128685416078999</v>
      </c>
      <c r="CA1039" s="17"/>
      <c r="CB1039" s="17">
        <v>0.899788624911663</v>
      </c>
      <c r="CC1039" s="17">
        <v>0.91037723380821101</v>
      </c>
      <c r="CD1039" s="17">
        <v>0.69868837873011602</v>
      </c>
      <c r="CE1039" s="17">
        <v>0.78697843886616403</v>
      </c>
      <c r="CF1039" s="17">
        <v>0.84977375790008203</v>
      </c>
      <c r="CG1039" s="17">
        <v>0.33472716614247999</v>
      </c>
      <c r="CH1039" s="17"/>
      <c r="CI1039" s="17">
        <v>0.62910385914614697</v>
      </c>
      <c r="CJ1039" s="17">
        <v>0.87037114123634096</v>
      </c>
      <c r="CK1039" s="17">
        <v>0.27414785853183998</v>
      </c>
      <c r="CL1039" s="17">
        <v>0.83386414848441903</v>
      </c>
    </row>
    <row r="1040" spans="2:90" x14ac:dyDescent="0.35"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</row>
    <row r="1041" spans="2:90" x14ac:dyDescent="0.35">
      <c r="B1041" s="6" t="s">
        <v>501</v>
      </c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</row>
    <row r="1042" spans="2:90" x14ac:dyDescent="0.35">
      <c r="B1042" s="24" t="s">
        <v>130</v>
      </c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</row>
    <row r="1043" spans="2:90" x14ac:dyDescent="0.35">
      <c r="B1043" t="s">
        <v>489</v>
      </c>
      <c r="C1043" s="17">
        <v>0.39226560232102398</v>
      </c>
      <c r="D1043" s="17">
        <v>0.372387573519119</v>
      </c>
      <c r="E1043" s="17">
        <v>0.40842716577328197</v>
      </c>
      <c r="F1043" s="17"/>
      <c r="G1043" s="17">
        <v>0.41018009814092399</v>
      </c>
      <c r="H1043" s="17">
        <v>0.39885564059689899</v>
      </c>
      <c r="I1043" s="17">
        <v>0.44239608492288401</v>
      </c>
      <c r="J1043" s="17">
        <v>0.42344005041612298</v>
      </c>
      <c r="K1043" s="17">
        <v>0.34766311081421503</v>
      </c>
      <c r="L1043" s="17">
        <v>0.44013952879720902</v>
      </c>
      <c r="M1043" s="17">
        <v>0.403206788784226</v>
      </c>
      <c r="N1043" s="17">
        <v>0.32124841594129799</v>
      </c>
      <c r="O1043" s="17">
        <v>0.352806314763283</v>
      </c>
      <c r="P1043" s="17"/>
      <c r="Q1043" s="17">
        <v>0.364133694127869</v>
      </c>
      <c r="R1043" s="17">
        <v>0.40264413523902298</v>
      </c>
      <c r="S1043" s="17">
        <v>0.41058414676157701</v>
      </c>
      <c r="T1043" s="17">
        <v>0.39705512873675702</v>
      </c>
      <c r="U1043" s="17"/>
      <c r="V1043" s="17">
        <v>0.39109812935000399</v>
      </c>
      <c r="W1043" s="17">
        <v>0.40863607510642802</v>
      </c>
      <c r="X1043" s="17">
        <v>0.366211419856461</v>
      </c>
      <c r="Y1043" s="17">
        <v>0.43311338422884499</v>
      </c>
      <c r="Z1043" s="17">
        <v>0.39088568052754702</v>
      </c>
      <c r="AA1043" s="17">
        <v>0.36116117540412201</v>
      </c>
      <c r="AB1043" s="17">
        <v>0.37421388160304497</v>
      </c>
      <c r="AC1043" s="17">
        <v>0.33882750894511299</v>
      </c>
      <c r="AD1043" s="17">
        <v>0.41858372729030602</v>
      </c>
      <c r="AE1043" s="17"/>
      <c r="AF1043" s="17">
        <v>0.403555425162198</v>
      </c>
      <c r="AG1043" s="17">
        <v>0.38552993564912202</v>
      </c>
      <c r="AH1043" s="17">
        <v>0.38428296966618303</v>
      </c>
      <c r="AI1043" s="17">
        <v>0.43755217229621801</v>
      </c>
      <c r="AJ1043" s="17">
        <v>0.38162930126262301</v>
      </c>
      <c r="AK1043" s="17">
        <v>0.39007974703546899</v>
      </c>
      <c r="AL1043" s="17"/>
      <c r="AM1043" s="17">
        <v>0.33244238784548402</v>
      </c>
      <c r="AN1043" s="17">
        <v>0.33032382945160099</v>
      </c>
      <c r="AO1043" s="17">
        <v>0.40001012246262602</v>
      </c>
      <c r="AP1043" s="17">
        <v>0.30782211543042298</v>
      </c>
      <c r="AQ1043" s="17">
        <v>0.36386435579801801</v>
      </c>
      <c r="AR1043" s="17">
        <v>0.37187615398517898</v>
      </c>
      <c r="AS1043" s="17">
        <v>0.381875935786056</v>
      </c>
      <c r="AT1043" s="17">
        <v>0.41436961164181602</v>
      </c>
      <c r="AU1043" s="17">
        <v>0.43497589275659898</v>
      </c>
      <c r="AV1043" s="17">
        <v>0.48107598023689102</v>
      </c>
      <c r="AW1043" s="17">
        <v>0.34360707682138403</v>
      </c>
      <c r="AX1043" s="17">
        <v>0.34316413308022498</v>
      </c>
      <c r="AY1043" s="17">
        <v>0.39052673963389301</v>
      </c>
      <c r="AZ1043" s="17">
        <v>0.51177139923442905</v>
      </c>
      <c r="BA1043" s="17">
        <v>0.46419979304476999</v>
      </c>
      <c r="BB1043" s="17">
        <v>0.48182381228238902</v>
      </c>
      <c r="BC1043" s="17"/>
      <c r="BD1043" s="17">
        <v>0.41089011215555599</v>
      </c>
      <c r="BE1043" s="17">
        <v>0.40409233381629101</v>
      </c>
      <c r="BF1043" s="17">
        <v>0.37080749745080799</v>
      </c>
      <c r="BG1043" s="17"/>
      <c r="BH1043" s="17">
        <v>0.40638339674625601</v>
      </c>
      <c r="BI1043" s="17">
        <v>0.41515879278984902</v>
      </c>
      <c r="BJ1043" s="17">
        <v>0.40300379877821402</v>
      </c>
      <c r="BK1043" s="17"/>
      <c r="BL1043" s="17">
        <v>0.39086817191086798</v>
      </c>
      <c r="BM1043" s="17">
        <v>0.43211134378015997</v>
      </c>
      <c r="BN1043" s="17">
        <v>0.410323329881007</v>
      </c>
      <c r="BO1043" s="17"/>
      <c r="BP1043" s="17">
        <v>0.43655439593659501</v>
      </c>
      <c r="BQ1043" s="17">
        <v>0.37145563333107801</v>
      </c>
      <c r="BR1043" s="17"/>
      <c r="BS1043" s="17">
        <v>0.57932379641978904</v>
      </c>
      <c r="BT1043" s="17">
        <v>0.44151064730789602</v>
      </c>
      <c r="BU1043" s="17">
        <v>0.36328758960577601</v>
      </c>
      <c r="BV1043" s="17">
        <v>0.34050867282858799</v>
      </c>
      <c r="BW1043" s="17"/>
      <c r="BX1043" s="17">
        <v>0.39902143168769499</v>
      </c>
      <c r="BY1043" s="17">
        <v>0.491582422215324</v>
      </c>
      <c r="BZ1043" s="17">
        <v>0.38549326150635199</v>
      </c>
      <c r="CA1043" s="17"/>
      <c r="CB1043" s="17">
        <v>0.54978706405960398</v>
      </c>
      <c r="CC1043" s="17">
        <v>0.51534603136808399</v>
      </c>
      <c r="CD1043" s="17">
        <v>0.269254206876682</v>
      </c>
      <c r="CE1043" s="17">
        <v>0.37433208858525002</v>
      </c>
      <c r="CF1043" s="17">
        <v>0.53993732648472603</v>
      </c>
      <c r="CG1043" s="17">
        <v>0.134320868433777</v>
      </c>
      <c r="CH1043" s="17"/>
      <c r="CI1043" s="17">
        <v>0.26933312774887103</v>
      </c>
      <c r="CJ1043" s="17">
        <v>0.56485236348871604</v>
      </c>
      <c r="CK1043" s="17">
        <v>8.1402895285403606E-2</v>
      </c>
      <c r="CL1043" s="17">
        <v>0.400798624913071</v>
      </c>
    </row>
    <row r="1044" spans="2:90" x14ac:dyDescent="0.35">
      <c r="B1044" t="s">
        <v>490</v>
      </c>
      <c r="C1044" s="17">
        <v>0.22802670172902301</v>
      </c>
      <c r="D1044" s="17">
        <v>0.220919182813066</v>
      </c>
      <c r="E1044" s="17">
        <v>0.235611658970729</v>
      </c>
      <c r="F1044" s="17"/>
      <c r="G1044" s="17">
        <v>0.23487732585295301</v>
      </c>
      <c r="H1044" s="17">
        <v>0.27341891568866999</v>
      </c>
      <c r="I1044" s="17">
        <v>0.18956082932139401</v>
      </c>
      <c r="J1044" s="17">
        <v>0.16041732272585699</v>
      </c>
      <c r="K1044" s="17">
        <v>0.212191329683066</v>
      </c>
      <c r="L1044" s="17">
        <v>0.254727278035774</v>
      </c>
      <c r="M1044" s="17">
        <v>0.23552565469145401</v>
      </c>
      <c r="N1044" s="17">
        <v>0.26645603536178403</v>
      </c>
      <c r="O1044" s="17">
        <v>0.219841048123464</v>
      </c>
      <c r="P1044" s="17"/>
      <c r="Q1044" s="17">
        <v>0.22583962859255199</v>
      </c>
      <c r="R1044" s="17">
        <v>0.229812010838855</v>
      </c>
      <c r="S1044" s="17">
        <v>0.20034588899633199</v>
      </c>
      <c r="T1044" s="17">
        <v>0.228998411563442</v>
      </c>
      <c r="U1044" s="17"/>
      <c r="V1044" s="17">
        <v>0.204614678377987</v>
      </c>
      <c r="W1044" s="17">
        <v>0.23427166301712701</v>
      </c>
      <c r="X1044" s="17">
        <v>0.24436395305761999</v>
      </c>
      <c r="Y1044" s="17">
        <v>0.196190286322211</v>
      </c>
      <c r="Z1044" s="17">
        <v>0.223312614616472</v>
      </c>
      <c r="AA1044" s="17">
        <v>0.23660291605973899</v>
      </c>
      <c r="AB1044" s="17">
        <v>0.26503733686417602</v>
      </c>
      <c r="AC1044" s="17">
        <v>0.229030856276111</v>
      </c>
      <c r="AD1044" s="17">
        <v>0.23006863227211999</v>
      </c>
      <c r="AE1044" s="17"/>
      <c r="AF1044" s="17">
        <v>0.19214494209320601</v>
      </c>
      <c r="AG1044" s="17">
        <v>0.224153589847912</v>
      </c>
      <c r="AH1044" s="17">
        <v>0.26016568506943799</v>
      </c>
      <c r="AI1044" s="17">
        <v>0.24067347080754301</v>
      </c>
      <c r="AJ1044" s="17">
        <v>0.22919388746071001</v>
      </c>
      <c r="AK1044" s="17">
        <v>0.24413327141435101</v>
      </c>
      <c r="AL1044" s="17"/>
      <c r="AM1044" s="17">
        <v>0.14136841593420099</v>
      </c>
      <c r="AN1044" s="17">
        <v>0.18337616809926199</v>
      </c>
      <c r="AO1044" s="17">
        <v>0.21717010732318601</v>
      </c>
      <c r="AP1044" s="17">
        <v>0.26211454850430599</v>
      </c>
      <c r="AQ1044" s="17">
        <v>0.243767455576062</v>
      </c>
      <c r="AR1044" s="17">
        <v>0.240056317646753</v>
      </c>
      <c r="AS1044" s="17">
        <v>0.219100246582558</v>
      </c>
      <c r="AT1044" s="17">
        <v>0.21088010896780901</v>
      </c>
      <c r="AU1044" s="17">
        <v>0.23755250836191399</v>
      </c>
      <c r="AV1044" s="17">
        <v>0.191665174590082</v>
      </c>
      <c r="AW1044" s="17">
        <v>0.21604207294050601</v>
      </c>
      <c r="AX1044" s="17">
        <v>0.264318645816838</v>
      </c>
      <c r="AY1044" s="17">
        <v>0.233923397661493</v>
      </c>
      <c r="AZ1044" s="17">
        <v>0.21504516104534599</v>
      </c>
      <c r="BA1044" s="17">
        <v>0.29978250546560098</v>
      </c>
      <c r="BB1044" s="17">
        <v>0.25265628321060601</v>
      </c>
      <c r="BC1044" s="17"/>
      <c r="BD1044" s="17">
        <v>0.23333690167469101</v>
      </c>
      <c r="BE1044" s="17">
        <v>0.22576057781863201</v>
      </c>
      <c r="BF1044" s="17">
        <v>0.22746504121118899</v>
      </c>
      <c r="BG1044" s="17"/>
      <c r="BH1044" s="17">
        <v>0.234251785277835</v>
      </c>
      <c r="BI1044" s="17">
        <v>0.210252233222783</v>
      </c>
      <c r="BJ1044" s="17">
        <v>0.23535823315332699</v>
      </c>
      <c r="BK1044" s="17"/>
      <c r="BL1044" s="17">
        <v>0.20117876016564201</v>
      </c>
      <c r="BM1044" s="17">
        <v>0.25739129819437401</v>
      </c>
      <c r="BN1044" s="17">
        <v>0.25757770640946598</v>
      </c>
      <c r="BO1044" s="17"/>
      <c r="BP1044" s="17">
        <v>0.219633014237824</v>
      </c>
      <c r="BQ1044" s="17">
        <v>0.228305631090713</v>
      </c>
      <c r="BR1044" s="17"/>
      <c r="BS1044" s="17">
        <v>0.18277798639456899</v>
      </c>
      <c r="BT1044" s="17">
        <v>0.25670330152477899</v>
      </c>
      <c r="BU1044" s="17">
        <v>0.22747020385752101</v>
      </c>
      <c r="BV1044" s="17">
        <v>0.24010933635517101</v>
      </c>
      <c r="BW1044" s="17"/>
      <c r="BX1044" s="17">
        <v>0.27337794018449302</v>
      </c>
      <c r="BY1044" s="17">
        <v>0.23271166348071501</v>
      </c>
      <c r="BZ1044" s="17">
        <v>0.223245930741265</v>
      </c>
      <c r="CA1044" s="17"/>
      <c r="CB1044" s="17">
        <v>0.246756533863634</v>
      </c>
      <c r="CC1044" s="17">
        <v>0.23561430725744201</v>
      </c>
      <c r="CD1044" s="17">
        <v>0.225907170729748</v>
      </c>
      <c r="CE1044" s="17">
        <v>0.28793104235619998</v>
      </c>
      <c r="CF1044" s="17">
        <v>0.20926898917553399</v>
      </c>
      <c r="CG1044" s="17">
        <v>0.14870010272846901</v>
      </c>
      <c r="CH1044" s="17"/>
      <c r="CI1044" s="17">
        <v>0.27531455825649398</v>
      </c>
      <c r="CJ1044" s="17">
        <v>0.20836571599151901</v>
      </c>
      <c r="CK1044" s="17">
        <v>0.136153077272998</v>
      </c>
      <c r="CL1044" s="17">
        <v>0.25346727803216001</v>
      </c>
    </row>
    <row r="1045" spans="2:90" x14ac:dyDescent="0.35">
      <c r="B1045" t="s">
        <v>491</v>
      </c>
      <c r="C1045" s="17">
        <v>0.171161048088008</v>
      </c>
      <c r="D1045" s="17">
        <v>0.18140566254823301</v>
      </c>
      <c r="E1045" s="17">
        <v>0.16289190536204001</v>
      </c>
      <c r="F1045" s="17"/>
      <c r="G1045" s="17">
        <v>0.1660372930391</v>
      </c>
      <c r="H1045" s="17">
        <v>0.17903632125353</v>
      </c>
      <c r="I1045" s="17">
        <v>0.13687881523936801</v>
      </c>
      <c r="J1045" s="17">
        <v>0.18220394966751899</v>
      </c>
      <c r="K1045" s="17">
        <v>0.222391605508207</v>
      </c>
      <c r="L1045" s="17">
        <v>0.13998169194389101</v>
      </c>
      <c r="M1045" s="17">
        <v>0.169067146226972</v>
      </c>
      <c r="N1045" s="17">
        <v>0.17156407929627801</v>
      </c>
      <c r="O1045" s="17">
        <v>0.17368454042283801</v>
      </c>
      <c r="P1045" s="17"/>
      <c r="Q1045" s="17">
        <v>0.19033888734787199</v>
      </c>
      <c r="R1045" s="17">
        <v>0.188837218885609</v>
      </c>
      <c r="S1045" s="17">
        <v>0.118485516721103</v>
      </c>
      <c r="T1045" s="17">
        <v>0.17085455581397899</v>
      </c>
      <c r="U1045" s="17"/>
      <c r="V1045" s="17">
        <v>0.16769789126898099</v>
      </c>
      <c r="W1045" s="17">
        <v>0.20481558632595601</v>
      </c>
      <c r="X1045" s="17">
        <v>0.15319590096958899</v>
      </c>
      <c r="Y1045" s="17">
        <v>0.16330370990780799</v>
      </c>
      <c r="Z1045" s="17">
        <v>0.15727834440125599</v>
      </c>
      <c r="AA1045" s="17">
        <v>0.188964051147957</v>
      </c>
      <c r="AB1045" s="17">
        <v>0.15862781169557599</v>
      </c>
      <c r="AC1045" s="17">
        <v>0.21431498985345099</v>
      </c>
      <c r="AD1045" s="17">
        <v>0.14618798185069201</v>
      </c>
      <c r="AE1045" s="17"/>
      <c r="AF1045" s="17">
        <v>0.15519054112938799</v>
      </c>
      <c r="AG1045" s="17">
        <v>0.16105361029344301</v>
      </c>
      <c r="AH1045" s="17">
        <v>0.19289800657306</v>
      </c>
      <c r="AI1045" s="17">
        <v>0.14459541313261201</v>
      </c>
      <c r="AJ1045" s="17">
        <v>0.19051733252612901</v>
      </c>
      <c r="AK1045" s="17">
        <v>0.17396216361221301</v>
      </c>
      <c r="AL1045" s="17"/>
      <c r="AM1045" s="17">
        <v>0.20434909229355799</v>
      </c>
      <c r="AN1045" s="17">
        <v>0.184934147853102</v>
      </c>
      <c r="AO1045" s="17">
        <v>0.123159918269065</v>
      </c>
      <c r="AP1045" s="17">
        <v>0.120695204538769</v>
      </c>
      <c r="AQ1045" s="17">
        <v>0.22834687459199501</v>
      </c>
      <c r="AR1045" s="17">
        <v>0.17136628527994299</v>
      </c>
      <c r="AS1045" s="17">
        <v>0.16170039680109</v>
      </c>
      <c r="AT1045" s="17">
        <v>0.19138484332655001</v>
      </c>
      <c r="AU1045" s="17">
        <v>0.14480819698098499</v>
      </c>
      <c r="AV1045" s="17">
        <v>0.16724464707252301</v>
      </c>
      <c r="AW1045" s="17">
        <v>0.21120206374150899</v>
      </c>
      <c r="AX1045" s="17">
        <v>0.19957223678813901</v>
      </c>
      <c r="AY1045" s="17">
        <v>0.15475527675637299</v>
      </c>
      <c r="AZ1045" s="17">
        <v>0.125171035272718</v>
      </c>
      <c r="BA1045" s="17">
        <v>0.147639980687123</v>
      </c>
      <c r="BB1045" s="17">
        <v>0.153439026511624</v>
      </c>
      <c r="BC1045" s="17"/>
      <c r="BD1045" s="17">
        <v>0.171611156205392</v>
      </c>
      <c r="BE1045" s="17">
        <v>0.16791569055158501</v>
      </c>
      <c r="BF1045" s="17">
        <v>0.17398575149154</v>
      </c>
      <c r="BG1045" s="17"/>
      <c r="BH1045" s="17">
        <v>0.166420025206856</v>
      </c>
      <c r="BI1045" s="17">
        <v>0.167937140364467</v>
      </c>
      <c r="BJ1045" s="17">
        <v>0.18804875055846601</v>
      </c>
      <c r="BK1045" s="17"/>
      <c r="BL1045" s="17">
        <v>0.14743235431019799</v>
      </c>
      <c r="BM1045" s="17">
        <v>0.14826394861338199</v>
      </c>
      <c r="BN1045" s="17">
        <v>0.187038722069651</v>
      </c>
      <c r="BO1045" s="17"/>
      <c r="BP1045" s="17">
        <v>0.16323503517072199</v>
      </c>
      <c r="BQ1045" s="17">
        <v>0.17031689748089299</v>
      </c>
      <c r="BR1045" s="17"/>
      <c r="BS1045" s="17">
        <v>0.102449901763443</v>
      </c>
      <c r="BT1045" s="17">
        <v>0.14681166584159899</v>
      </c>
      <c r="BU1045" s="17">
        <v>0.196725687562438</v>
      </c>
      <c r="BV1045" s="17">
        <v>0.18915464306014901</v>
      </c>
      <c r="BW1045" s="17"/>
      <c r="BX1045" s="17">
        <v>0.161451169153283</v>
      </c>
      <c r="BY1045" s="17">
        <v>0.16098142485272299</v>
      </c>
      <c r="BZ1045" s="17">
        <v>0.17274853227176201</v>
      </c>
      <c r="CA1045" s="17"/>
      <c r="CB1045" s="17">
        <v>0.124005964104153</v>
      </c>
      <c r="CC1045" s="17">
        <v>0.15697729766728299</v>
      </c>
      <c r="CD1045" s="17">
        <v>0.22277961926189299</v>
      </c>
      <c r="CE1045" s="17">
        <v>0.15934700613637201</v>
      </c>
      <c r="CF1045" s="17">
        <v>0.14008869338898999</v>
      </c>
      <c r="CG1045" s="17">
        <v>0.20812169691323901</v>
      </c>
      <c r="CH1045" s="17"/>
      <c r="CI1045" s="17">
        <v>0.16479410168286601</v>
      </c>
      <c r="CJ1045" s="17">
        <v>0.123309107941904</v>
      </c>
      <c r="CK1045" s="17">
        <v>0.20048642800850799</v>
      </c>
      <c r="CL1045" s="17">
        <v>0.193006251004091</v>
      </c>
    </row>
    <row r="1046" spans="2:90" x14ac:dyDescent="0.35">
      <c r="B1046" t="s">
        <v>492</v>
      </c>
      <c r="C1046" s="17">
        <v>0.114017447526598</v>
      </c>
      <c r="D1046" s="17">
        <v>0.117356315559042</v>
      </c>
      <c r="E1046" s="17">
        <v>0.112804715650704</v>
      </c>
      <c r="F1046" s="17"/>
      <c r="G1046" s="17">
        <v>0.121218667772146</v>
      </c>
      <c r="H1046" s="17">
        <v>8.3245232747056405E-2</v>
      </c>
      <c r="I1046" s="17">
        <v>0.119707549826588</v>
      </c>
      <c r="J1046" s="17">
        <v>0.10303508454620899</v>
      </c>
      <c r="K1046" s="17">
        <v>0.12570876154215899</v>
      </c>
      <c r="L1046" s="17">
        <v>8.8058930545320602E-2</v>
      </c>
      <c r="M1046" s="17">
        <v>0.114092621510316</v>
      </c>
      <c r="N1046" s="17">
        <v>0.152655012615182</v>
      </c>
      <c r="O1046" s="17">
        <v>0.11593774195661</v>
      </c>
      <c r="P1046" s="17"/>
      <c r="Q1046" s="17">
        <v>0.116907667643291</v>
      </c>
      <c r="R1046" s="17">
        <v>0.114977462125904</v>
      </c>
      <c r="S1046" s="17">
        <v>0.18236525173210499</v>
      </c>
      <c r="T1046" s="17">
        <v>0.107355914427031</v>
      </c>
      <c r="U1046" s="17"/>
      <c r="V1046" s="17">
        <v>0.146352585949442</v>
      </c>
      <c r="W1046" s="17">
        <v>7.6001679495354593E-2</v>
      </c>
      <c r="X1046" s="17">
        <v>0.14063943238819901</v>
      </c>
      <c r="Y1046" s="17">
        <v>0.10861004822572</v>
      </c>
      <c r="Z1046" s="17">
        <v>0.12711268787389199</v>
      </c>
      <c r="AA1046" s="17">
        <v>0.128172778207268</v>
      </c>
      <c r="AB1046" s="17">
        <v>7.7520622309484005E-2</v>
      </c>
      <c r="AC1046" s="17">
        <v>9.4309710541090996E-2</v>
      </c>
      <c r="AD1046" s="17">
        <v>0.116903041596766</v>
      </c>
      <c r="AE1046" s="17"/>
      <c r="AF1046" s="17">
        <v>0.13702372115519401</v>
      </c>
      <c r="AG1046" s="17">
        <v>0.12031137249793999</v>
      </c>
      <c r="AH1046" s="17">
        <v>9.2022252598543006E-2</v>
      </c>
      <c r="AI1046" s="17">
        <v>9.4418644807811605E-2</v>
      </c>
      <c r="AJ1046" s="17">
        <v>0.10516025382923901</v>
      </c>
      <c r="AK1046" s="17">
        <v>0.10847754467014301</v>
      </c>
      <c r="AL1046" s="17"/>
      <c r="AM1046" s="17">
        <v>0.164904637196753</v>
      </c>
      <c r="AN1046" s="17">
        <v>0.12945039404556899</v>
      </c>
      <c r="AO1046" s="17">
        <v>0.13071706873733299</v>
      </c>
      <c r="AP1046" s="17">
        <v>0.210495537539929</v>
      </c>
      <c r="AQ1046" s="17">
        <v>9.8628751860201896E-2</v>
      </c>
      <c r="AR1046" s="17">
        <v>0.10222236001090999</v>
      </c>
      <c r="AS1046" s="17">
        <v>0.125498811418705</v>
      </c>
      <c r="AT1046" s="17">
        <v>0.132798105004091</v>
      </c>
      <c r="AU1046" s="17">
        <v>9.6764258901360298E-2</v>
      </c>
      <c r="AV1046" s="17">
        <v>0.112172128899964</v>
      </c>
      <c r="AW1046" s="17">
        <v>0.100957353355034</v>
      </c>
      <c r="AX1046" s="17">
        <v>9.4347454211875306E-2</v>
      </c>
      <c r="AY1046" s="17">
        <v>0.16382548979624401</v>
      </c>
      <c r="AZ1046" s="17">
        <v>8.8611267031175903E-2</v>
      </c>
      <c r="BA1046" s="17">
        <v>2.9563058495838599E-2</v>
      </c>
      <c r="BB1046" s="17">
        <v>5.05853800204773E-2</v>
      </c>
      <c r="BC1046" s="17"/>
      <c r="BD1046" s="17">
        <v>9.3104405384567102E-2</v>
      </c>
      <c r="BE1046" s="17">
        <v>0.117992465114431</v>
      </c>
      <c r="BF1046" s="17">
        <v>0.12564700054705</v>
      </c>
      <c r="BG1046" s="17"/>
      <c r="BH1046" s="17">
        <v>0.10583547990642</v>
      </c>
      <c r="BI1046" s="17">
        <v>0.11280842287859399</v>
      </c>
      <c r="BJ1046" s="17">
        <v>8.6596804101502403E-2</v>
      </c>
      <c r="BK1046" s="17"/>
      <c r="BL1046" s="17">
        <v>0.16545260841505</v>
      </c>
      <c r="BM1046" s="17">
        <v>7.3171912007476497E-2</v>
      </c>
      <c r="BN1046" s="17">
        <v>8.3805679191421303E-2</v>
      </c>
      <c r="BO1046" s="17"/>
      <c r="BP1046" s="17">
        <v>8.7708451937837703E-2</v>
      </c>
      <c r="BQ1046" s="17">
        <v>0.131794669771513</v>
      </c>
      <c r="BR1046" s="17"/>
      <c r="BS1046" s="17">
        <v>9.0674327202261595E-2</v>
      </c>
      <c r="BT1046" s="17">
        <v>8.6079718715107098E-2</v>
      </c>
      <c r="BU1046" s="17">
        <v>0.117980913991724</v>
      </c>
      <c r="BV1046" s="17">
        <v>0.12042937794385</v>
      </c>
      <c r="BW1046" s="17"/>
      <c r="BX1046" s="17">
        <v>9.03252508178541E-2</v>
      </c>
      <c r="BY1046" s="17">
        <v>5.0958258945223399E-2</v>
      </c>
      <c r="BZ1046" s="17">
        <v>0.120239605334285</v>
      </c>
      <c r="CA1046" s="17"/>
      <c r="CB1046" s="17">
        <v>4.38450840158408E-2</v>
      </c>
      <c r="CC1046" s="17">
        <v>6.1499640336134802E-2</v>
      </c>
      <c r="CD1046" s="17">
        <v>0.166741313847767</v>
      </c>
      <c r="CE1046" s="17">
        <v>8.3887484427858303E-2</v>
      </c>
      <c r="CF1046" s="17">
        <v>5.8552287410218999E-2</v>
      </c>
      <c r="CG1046" s="17">
        <v>0.262935661720546</v>
      </c>
      <c r="CH1046" s="17"/>
      <c r="CI1046" s="17">
        <v>0.12602848691504301</v>
      </c>
      <c r="CJ1046" s="17">
        <v>4.21862192959927E-2</v>
      </c>
      <c r="CK1046" s="17">
        <v>0.36138113204480898</v>
      </c>
      <c r="CL1046" s="17">
        <v>8.7847162344736898E-2</v>
      </c>
    </row>
    <row r="1047" spans="2:90" x14ac:dyDescent="0.35">
      <c r="B1047" t="s">
        <v>493</v>
      </c>
      <c r="C1047" s="17">
        <v>4.6214609157172598E-2</v>
      </c>
      <c r="D1047" s="17">
        <v>4.8736943970243599E-2</v>
      </c>
      <c r="E1047" s="17">
        <v>4.3751019937700003E-2</v>
      </c>
      <c r="F1047" s="17"/>
      <c r="G1047" s="17">
        <v>2.2454552462970501E-2</v>
      </c>
      <c r="H1047" s="17">
        <v>3.0674470752189601E-2</v>
      </c>
      <c r="I1047" s="17">
        <v>6.5792514731223106E-2</v>
      </c>
      <c r="J1047" s="17">
        <v>5.3292166121276401E-2</v>
      </c>
      <c r="K1047" s="17">
        <v>4.9899037264290298E-2</v>
      </c>
      <c r="L1047" s="17">
        <v>2.59048597932072E-2</v>
      </c>
      <c r="M1047" s="17">
        <v>5.2480144614952602E-2</v>
      </c>
      <c r="N1047" s="17">
        <v>4.4146854318572702E-2</v>
      </c>
      <c r="O1047" s="17">
        <v>6.9667725652778206E-2</v>
      </c>
      <c r="P1047" s="17"/>
      <c r="Q1047" s="17">
        <v>5.9099440542720399E-2</v>
      </c>
      <c r="R1047" s="17">
        <v>2.9309586741072001E-2</v>
      </c>
      <c r="S1047" s="17">
        <v>4.4009843786063603E-2</v>
      </c>
      <c r="T1047" s="17">
        <v>4.5036862809241102E-2</v>
      </c>
      <c r="U1047" s="17"/>
      <c r="V1047" s="17">
        <v>4.2592849998988699E-2</v>
      </c>
      <c r="W1047" s="17">
        <v>3.7417591252342702E-2</v>
      </c>
      <c r="X1047" s="17">
        <v>6.12464117514663E-2</v>
      </c>
      <c r="Y1047" s="17">
        <v>5.4465762922050999E-2</v>
      </c>
      <c r="Z1047" s="17">
        <v>3.6116099505440799E-2</v>
      </c>
      <c r="AA1047" s="17">
        <v>5.0433872002942803E-2</v>
      </c>
      <c r="AB1047" s="17">
        <v>4.2735899221558397E-2</v>
      </c>
      <c r="AC1047" s="17">
        <v>6.1576114370474097E-2</v>
      </c>
      <c r="AD1047" s="17">
        <v>4.4661985494631198E-2</v>
      </c>
      <c r="AE1047" s="17"/>
      <c r="AF1047" s="17">
        <v>4.42151757389527E-2</v>
      </c>
      <c r="AG1047" s="17">
        <v>6.7362136136791206E-2</v>
      </c>
      <c r="AH1047" s="17">
        <v>2.21532629418578E-2</v>
      </c>
      <c r="AI1047" s="17">
        <v>1.5675226359589602E-2</v>
      </c>
      <c r="AJ1047" s="17">
        <v>4.48182778153354E-2</v>
      </c>
      <c r="AK1047" s="17">
        <v>4.7541728802400401E-2</v>
      </c>
      <c r="AL1047" s="17"/>
      <c r="AM1047" s="17">
        <v>3.8044336853919197E-2</v>
      </c>
      <c r="AN1047" s="17">
        <v>5.8393433361255902E-2</v>
      </c>
      <c r="AO1047" s="17">
        <v>5.3379099180454699E-2</v>
      </c>
      <c r="AP1047" s="17">
        <v>5.2515693228888799E-2</v>
      </c>
      <c r="AQ1047" s="17">
        <v>2.9266523162696501E-2</v>
      </c>
      <c r="AR1047" s="17">
        <v>5.5486789976381901E-2</v>
      </c>
      <c r="AS1047" s="17">
        <v>7.9327147664224607E-2</v>
      </c>
      <c r="AT1047" s="17">
        <v>3.98742138326015E-2</v>
      </c>
      <c r="AU1047" s="17">
        <v>6.9320532604519702E-2</v>
      </c>
      <c r="AV1047" s="17">
        <v>3.0158302983973002E-2</v>
      </c>
      <c r="AW1047" s="17">
        <v>7.6457837431473594E-2</v>
      </c>
      <c r="AX1047" s="17">
        <v>4.3384256196498203E-2</v>
      </c>
      <c r="AY1047" s="17">
        <v>2.3836588992636899E-2</v>
      </c>
      <c r="AZ1047" s="17">
        <v>2.3278255641444701E-2</v>
      </c>
      <c r="BA1047" s="17">
        <v>1.4843822294140101E-2</v>
      </c>
      <c r="BB1047" s="17">
        <v>4.8162173723400002E-2</v>
      </c>
      <c r="BC1047" s="17"/>
      <c r="BD1047" s="17">
        <v>4.9575562952927803E-2</v>
      </c>
      <c r="BE1047" s="17">
        <v>3.8277469690351999E-2</v>
      </c>
      <c r="BF1047" s="17">
        <v>5.0409366562927098E-2</v>
      </c>
      <c r="BG1047" s="17"/>
      <c r="BH1047" s="17">
        <v>4.1819376332424898E-2</v>
      </c>
      <c r="BI1047" s="17">
        <v>5.3657176195770297E-2</v>
      </c>
      <c r="BJ1047" s="17">
        <v>5.1385903753620198E-2</v>
      </c>
      <c r="BK1047" s="17"/>
      <c r="BL1047" s="17">
        <v>4.2535700517073803E-2</v>
      </c>
      <c r="BM1047" s="17">
        <v>4.2959768756595698E-2</v>
      </c>
      <c r="BN1047" s="17">
        <v>3.7108920014743099E-2</v>
      </c>
      <c r="BO1047" s="17"/>
      <c r="BP1047" s="17">
        <v>5.6702308211957798E-2</v>
      </c>
      <c r="BQ1047" s="17">
        <v>4.18305496874357E-2</v>
      </c>
      <c r="BR1047" s="17"/>
      <c r="BS1047" s="17">
        <v>2.49495564102576E-2</v>
      </c>
      <c r="BT1047" s="17">
        <v>2.7628853322746599E-2</v>
      </c>
      <c r="BU1047" s="17">
        <v>5.16572358599382E-2</v>
      </c>
      <c r="BV1047" s="17">
        <v>5.6348376191538999E-2</v>
      </c>
      <c r="BW1047" s="17"/>
      <c r="BX1047" s="17">
        <v>3.79436927047525E-2</v>
      </c>
      <c r="BY1047" s="17">
        <v>4.11631951680657E-2</v>
      </c>
      <c r="BZ1047" s="17">
        <v>4.7344407372297302E-2</v>
      </c>
      <c r="CA1047" s="17"/>
      <c r="CB1047" s="17">
        <v>1.7041894591026001E-2</v>
      </c>
      <c r="CC1047" s="17">
        <v>1.39536705623294E-2</v>
      </c>
      <c r="CD1047" s="17">
        <v>5.3392563489360098E-2</v>
      </c>
      <c r="CE1047" s="17">
        <v>6.5414159544959896E-2</v>
      </c>
      <c r="CF1047" s="17">
        <v>1.95891739105662E-2</v>
      </c>
      <c r="CG1047" s="17">
        <v>0.10983760036295601</v>
      </c>
      <c r="CH1047" s="17"/>
      <c r="CI1047" s="17">
        <v>6.6019053006261402E-2</v>
      </c>
      <c r="CJ1047" s="17">
        <v>2.6246512237043301E-2</v>
      </c>
      <c r="CK1047" s="17">
        <v>0.11188007810626199</v>
      </c>
      <c r="CL1047" s="17">
        <v>3.6070241251170698E-2</v>
      </c>
    </row>
    <row r="1048" spans="2:90" x14ac:dyDescent="0.35">
      <c r="B1048" t="s">
        <v>494</v>
      </c>
      <c r="C1048" s="17">
        <v>1.9920980253387E-2</v>
      </c>
      <c r="D1048" s="17">
        <v>2.3751743292004902E-2</v>
      </c>
      <c r="E1048" s="17">
        <v>1.64633472468955E-2</v>
      </c>
      <c r="F1048" s="17"/>
      <c r="G1048" s="17">
        <v>1.4966299719376601E-2</v>
      </c>
      <c r="H1048" s="17">
        <v>8.20597433502935E-4</v>
      </c>
      <c r="I1048" s="17">
        <v>2.15113330457842E-2</v>
      </c>
      <c r="J1048" s="17">
        <v>1.4207221298263399E-2</v>
      </c>
      <c r="K1048" s="17">
        <v>2.2404622498442099E-2</v>
      </c>
      <c r="L1048" s="17">
        <v>3.7512408120487402E-2</v>
      </c>
      <c r="M1048" s="17">
        <v>1.1471884837953601E-2</v>
      </c>
      <c r="N1048" s="17">
        <v>2.4563673135851199E-2</v>
      </c>
      <c r="O1048" s="17">
        <v>3.00074734742369E-2</v>
      </c>
      <c r="P1048" s="17"/>
      <c r="Q1048" s="17">
        <v>1.39373052555122E-2</v>
      </c>
      <c r="R1048" s="17">
        <v>1.6676947911910499E-2</v>
      </c>
      <c r="S1048" s="17">
        <v>2.5166189866763999E-2</v>
      </c>
      <c r="T1048" s="17">
        <v>2.0593867620184302E-2</v>
      </c>
      <c r="U1048" s="17"/>
      <c r="V1048" s="17">
        <v>2.73173849263776E-2</v>
      </c>
      <c r="W1048" s="17">
        <v>1.04726254498988E-2</v>
      </c>
      <c r="X1048" s="17">
        <v>1.84317944390197E-2</v>
      </c>
      <c r="Y1048" s="17">
        <v>2.0691057916753901E-2</v>
      </c>
      <c r="Z1048" s="17">
        <v>2.6276759262496799E-2</v>
      </c>
      <c r="AA1048" s="17">
        <v>6.72578161160973E-3</v>
      </c>
      <c r="AB1048" s="17">
        <v>3.1364472550715602E-2</v>
      </c>
      <c r="AC1048" s="17">
        <v>1.4187666952269799E-2</v>
      </c>
      <c r="AD1048" s="17">
        <v>2.2003329144375802E-2</v>
      </c>
      <c r="AE1048" s="17"/>
      <c r="AF1048" s="17">
        <v>2.9376179817507501E-2</v>
      </c>
      <c r="AG1048" s="17">
        <v>1.0083471207084801E-2</v>
      </c>
      <c r="AH1048" s="17">
        <v>1.4902641257221501E-2</v>
      </c>
      <c r="AI1048" s="17">
        <v>3.9277219860936997E-2</v>
      </c>
      <c r="AJ1048" s="17">
        <v>1.8074865101025499E-2</v>
      </c>
      <c r="AK1048" s="17">
        <v>1.8727102727889099E-2</v>
      </c>
      <c r="AL1048" s="17"/>
      <c r="AM1048" s="17">
        <v>1.50500727946755E-2</v>
      </c>
      <c r="AN1048" s="17">
        <v>4.2336067392155403E-2</v>
      </c>
      <c r="AO1048" s="17">
        <v>3.6081349715212797E-2</v>
      </c>
      <c r="AP1048" s="17">
        <v>1.5191706697658699E-2</v>
      </c>
      <c r="AQ1048" s="17">
        <v>2.45182003468261E-2</v>
      </c>
      <c r="AR1048" s="17">
        <v>3.2607005848471801E-2</v>
      </c>
      <c r="AS1048" s="17">
        <v>1.1995941287399101E-2</v>
      </c>
      <c r="AT1048" s="17">
        <v>8.9406379540696197E-3</v>
      </c>
      <c r="AU1048" s="17">
        <v>1.26581718772052E-2</v>
      </c>
      <c r="AV1048" s="17">
        <v>1.7683766216567101E-2</v>
      </c>
      <c r="AW1048" s="17">
        <v>2.6974496654139399E-2</v>
      </c>
      <c r="AX1048" s="17">
        <v>3.1097450605834999E-2</v>
      </c>
      <c r="AY1048" s="17">
        <v>1.0823612413214501E-2</v>
      </c>
      <c r="AZ1048" s="17">
        <v>1.6550345550254E-2</v>
      </c>
      <c r="BA1048" s="17">
        <v>0</v>
      </c>
      <c r="BB1048" s="17">
        <v>6.0571349543707704E-3</v>
      </c>
      <c r="BC1048" s="17"/>
      <c r="BD1048" s="17">
        <v>1.98604464293205E-2</v>
      </c>
      <c r="BE1048" s="17">
        <v>1.44871418948344E-2</v>
      </c>
      <c r="BF1048" s="17">
        <v>2.4621718071633401E-2</v>
      </c>
      <c r="BG1048" s="17"/>
      <c r="BH1048" s="17">
        <v>1.8887345988799199E-2</v>
      </c>
      <c r="BI1048" s="17">
        <v>1.7557646483059599E-2</v>
      </c>
      <c r="BJ1048" s="17">
        <v>2.53540331465134E-2</v>
      </c>
      <c r="BK1048" s="17"/>
      <c r="BL1048" s="17">
        <v>3.6316388821132098E-2</v>
      </c>
      <c r="BM1048" s="17">
        <v>3.4669290801884897E-2</v>
      </c>
      <c r="BN1048" s="17">
        <v>1.1784125745753601E-2</v>
      </c>
      <c r="BO1048" s="17"/>
      <c r="BP1048" s="17">
        <v>1.9980388220909799E-2</v>
      </c>
      <c r="BQ1048" s="17">
        <v>2.25771732066859E-2</v>
      </c>
      <c r="BR1048" s="17"/>
      <c r="BS1048" s="17">
        <v>6.19705339380721E-3</v>
      </c>
      <c r="BT1048" s="17">
        <v>2.72433200660031E-2</v>
      </c>
      <c r="BU1048" s="17">
        <v>1.8104676350918E-2</v>
      </c>
      <c r="BV1048" s="17">
        <v>2.1610861851261799E-2</v>
      </c>
      <c r="BW1048" s="17"/>
      <c r="BX1048" s="17">
        <v>2.1320543423379301E-2</v>
      </c>
      <c r="BY1048" s="17">
        <v>5.8728810052173603E-3</v>
      </c>
      <c r="BZ1048" s="17">
        <v>2.0645587935813201E-2</v>
      </c>
      <c r="CA1048" s="17"/>
      <c r="CB1048" s="17">
        <v>1.20215733888899E-2</v>
      </c>
      <c r="CC1048" s="17">
        <v>3.85392253606695E-3</v>
      </c>
      <c r="CD1048" s="17">
        <v>2.0670294185751101E-2</v>
      </c>
      <c r="CE1048" s="17">
        <v>1.0454901376676699E-2</v>
      </c>
      <c r="CF1048" s="17">
        <v>1.0527565714232801E-2</v>
      </c>
      <c r="CG1048" s="17">
        <v>6.5597691017521498E-2</v>
      </c>
      <c r="CH1048" s="17"/>
      <c r="CI1048" s="17">
        <v>3.7913050802000699E-2</v>
      </c>
      <c r="CJ1048" s="17">
        <v>8.0963254931603907E-3</v>
      </c>
      <c r="CK1048" s="17">
        <v>4.0467278937643597E-2</v>
      </c>
      <c r="CL1048" s="17">
        <v>1.7389662657888799E-2</v>
      </c>
    </row>
    <row r="1049" spans="2:90" x14ac:dyDescent="0.35">
      <c r="B1049" t="s">
        <v>495</v>
      </c>
      <c r="C1049" s="17">
        <v>1.2272908910146201E-2</v>
      </c>
      <c r="D1049" s="17">
        <v>1.70506003742611E-2</v>
      </c>
      <c r="E1049" s="17">
        <v>7.7263268240235598E-3</v>
      </c>
      <c r="F1049" s="17"/>
      <c r="G1049" s="17">
        <v>3.3784271215400899E-3</v>
      </c>
      <c r="H1049" s="17">
        <v>1.6287820154319101E-2</v>
      </c>
      <c r="I1049" s="17">
        <v>7.0248504741280502E-3</v>
      </c>
      <c r="J1049" s="17">
        <v>3.9365517745388198E-2</v>
      </c>
      <c r="K1049" s="17">
        <v>7.26381925562441E-3</v>
      </c>
      <c r="L1049" s="17">
        <v>3.6172576408734598E-3</v>
      </c>
      <c r="M1049" s="17">
        <v>8.7992281680838707E-3</v>
      </c>
      <c r="N1049" s="17">
        <v>4.6290129521672696E-3</v>
      </c>
      <c r="O1049" s="17">
        <v>2.0331398818640101E-2</v>
      </c>
      <c r="P1049" s="17"/>
      <c r="Q1049" s="17">
        <v>1.5980091812091899E-2</v>
      </c>
      <c r="R1049" s="17">
        <v>9.8383196144916502E-3</v>
      </c>
      <c r="S1049" s="17">
        <v>7.7976363263806501E-3</v>
      </c>
      <c r="T1049" s="17">
        <v>1.25460623290617E-2</v>
      </c>
      <c r="U1049" s="17"/>
      <c r="V1049" s="17">
        <v>1.0930019608762999E-2</v>
      </c>
      <c r="W1049" s="17">
        <v>1.76362398432033E-2</v>
      </c>
      <c r="X1049" s="17">
        <v>6.7503168102148996E-3</v>
      </c>
      <c r="Y1049" s="17">
        <v>0</v>
      </c>
      <c r="Z1049" s="17">
        <v>2.1190299873110299E-2</v>
      </c>
      <c r="AA1049" s="17">
        <v>1.3351284422936101E-2</v>
      </c>
      <c r="AB1049" s="17">
        <v>1.94769428010996E-2</v>
      </c>
      <c r="AC1049" s="17">
        <v>1.0162247503942999E-2</v>
      </c>
      <c r="AD1049" s="17">
        <v>9.5854821265168103E-3</v>
      </c>
      <c r="AE1049" s="17"/>
      <c r="AF1049" s="17">
        <v>1.5523921333656199E-2</v>
      </c>
      <c r="AG1049" s="17">
        <v>2.0222502891805501E-2</v>
      </c>
      <c r="AH1049" s="17">
        <v>5.8240892052771999E-3</v>
      </c>
      <c r="AI1049" s="17">
        <v>9.8009159067938799E-3</v>
      </c>
      <c r="AJ1049" s="17">
        <v>1.78222378208263E-2</v>
      </c>
      <c r="AK1049" s="17">
        <v>4.2946160446446103E-3</v>
      </c>
      <c r="AL1049" s="17"/>
      <c r="AM1049" s="17">
        <v>2.20650586376883E-2</v>
      </c>
      <c r="AN1049" s="17">
        <v>2.6006485589350301E-2</v>
      </c>
      <c r="AO1049" s="17">
        <v>1.6644834150893201E-2</v>
      </c>
      <c r="AP1049" s="17">
        <v>1.23058324934734E-2</v>
      </c>
      <c r="AQ1049" s="17">
        <v>6.9719715901999197E-3</v>
      </c>
      <c r="AR1049" s="17">
        <v>2.1784539662456599E-2</v>
      </c>
      <c r="AS1049" s="17">
        <v>1.2941390461852499E-2</v>
      </c>
      <c r="AT1049" s="17">
        <v>0</v>
      </c>
      <c r="AU1049" s="17">
        <v>3.9204385174165602E-3</v>
      </c>
      <c r="AV1049" s="17">
        <v>0</v>
      </c>
      <c r="AW1049" s="17">
        <v>7.4272851376081701E-3</v>
      </c>
      <c r="AX1049" s="17">
        <v>9.1179893772710807E-3</v>
      </c>
      <c r="AY1049" s="17">
        <v>1.21637264783528E-2</v>
      </c>
      <c r="AZ1049" s="17">
        <v>1.9572536224631801E-2</v>
      </c>
      <c r="BA1049" s="17">
        <v>0</v>
      </c>
      <c r="BB1049" s="17">
        <v>7.2761892971328198E-3</v>
      </c>
      <c r="BC1049" s="17"/>
      <c r="BD1049" s="17">
        <v>1.1628832339652201E-2</v>
      </c>
      <c r="BE1049" s="17">
        <v>1.05096751455889E-2</v>
      </c>
      <c r="BF1049" s="17">
        <v>1.4065569089961601E-2</v>
      </c>
      <c r="BG1049" s="17"/>
      <c r="BH1049" s="17">
        <v>1.02742741765208E-2</v>
      </c>
      <c r="BI1049" s="17">
        <v>1.7885331239308699E-2</v>
      </c>
      <c r="BJ1049" s="17">
        <v>7.2427902549726903E-3</v>
      </c>
      <c r="BK1049" s="17"/>
      <c r="BL1049" s="17">
        <v>0</v>
      </c>
      <c r="BM1049" s="17">
        <v>1.1432437846127399E-2</v>
      </c>
      <c r="BN1049" s="17">
        <v>8.2104471316582703E-3</v>
      </c>
      <c r="BO1049" s="17"/>
      <c r="BP1049" s="17">
        <v>2.2856227972494702E-3</v>
      </c>
      <c r="BQ1049" s="17">
        <v>1.49980655467128E-2</v>
      </c>
      <c r="BR1049" s="17"/>
      <c r="BS1049" s="17">
        <v>5.3812350327321996E-3</v>
      </c>
      <c r="BT1049" s="17">
        <v>9.5533975519285497E-3</v>
      </c>
      <c r="BU1049" s="17">
        <v>1.31863521389626E-2</v>
      </c>
      <c r="BV1049" s="17">
        <v>1.43892321544797E-2</v>
      </c>
      <c r="BW1049" s="17"/>
      <c r="BX1049" s="17">
        <v>7.6378446688303604E-3</v>
      </c>
      <c r="BY1049" s="17">
        <v>0</v>
      </c>
      <c r="BZ1049" s="17">
        <v>1.3486271971089E-2</v>
      </c>
      <c r="CA1049" s="17"/>
      <c r="CB1049" s="17">
        <v>4.3182516839120298E-3</v>
      </c>
      <c r="CC1049" s="17">
        <v>4.8353733881730601E-3</v>
      </c>
      <c r="CD1049" s="17">
        <v>1.7560008221109601E-2</v>
      </c>
      <c r="CE1049" s="17">
        <v>6.7369196959192901E-3</v>
      </c>
      <c r="CF1049" s="17">
        <v>4.6255115973940202E-3</v>
      </c>
      <c r="CG1049" s="17">
        <v>3.5395270524706798E-2</v>
      </c>
      <c r="CH1049" s="17"/>
      <c r="CI1049" s="17">
        <v>2.9921755847581E-2</v>
      </c>
      <c r="CJ1049" s="17">
        <v>1.1784979729329599E-2</v>
      </c>
      <c r="CK1049" s="17">
        <v>2.6655117540093701E-2</v>
      </c>
      <c r="CL1049" s="17">
        <v>4.7730695002151796E-3</v>
      </c>
    </row>
    <row r="1050" spans="2:90" x14ac:dyDescent="0.35">
      <c r="B1050" t="s">
        <v>150</v>
      </c>
      <c r="C1050" s="17">
        <v>1.6120702014641899E-2</v>
      </c>
      <c r="D1050" s="17">
        <v>1.8391977924030498E-2</v>
      </c>
      <c r="E1050" s="17">
        <v>1.23238602346252E-2</v>
      </c>
      <c r="F1050" s="17"/>
      <c r="G1050" s="17">
        <v>2.6887335890990599E-2</v>
      </c>
      <c r="H1050" s="17">
        <v>1.76610013738327E-2</v>
      </c>
      <c r="I1050" s="17">
        <v>1.7128022438629799E-2</v>
      </c>
      <c r="J1050" s="17">
        <v>2.4038687479364301E-2</v>
      </c>
      <c r="K1050" s="17">
        <v>1.2477713433996E-2</v>
      </c>
      <c r="L1050" s="17">
        <v>1.00580451232366E-2</v>
      </c>
      <c r="M1050" s="17">
        <v>5.3565311660408298E-3</v>
      </c>
      <c r="N1050" s="17">
        <v>1.4736916378866099E-2</v>
      </c>
      <c r="O1050" s="17">
        <v>1.7723756788149799E-2</v>
      </c>
      <c r="P1050" s="17"/>
      <c r="Q1050" s="17">
        <v>1.3763284678090701E-2</v>
      </c>
      <c r="R1050" s="17">
        <v>7.9043186431352296E-3</v>
      </c>
      <c r="S1050" s="17">
        <v>1.1245525809675401E-2</v>
      </c>
      <c r="T1050" s="17">
        <v>1.7559196700304099E-2</v>
      </c>
      <c r="U1050" s="17"/>
      <c r="V1050" s="17">
        <v>9.39646051945741E-3</v>
      </c>
      <c r="W1050" s="17">
        <v>1.07485395096898E-2</v>
      </c>
      <c r="X1050" s="17">
        <v>9.1607707274303906E-3</v>
      </c>
      <c r="Y1050" s="17">
        <v>2.3625750476611699E-2</v>
      </c>
      <c r="Z1050" s="17">
        <v>1.7827513939784202E-2</v>
      </c>
      <c r="AA1050" s="17">
        <v>1.4588141143425401E-2</v>
      </c>
      <c r="AB1050" s="17">
        <v>3.1023032954344901E-2</v>
      </c>
      <c r="AC1050" s="17">
        <v>3.7590905557547301E-2</v>
      </c>
      <c r="AD1050" s="17">
        <v>1.2005820224591899E-2</v>
      </c>
      <c r="AE1050" s="17"/>
      <c r="AF1050" s="17">
        <v>2.2970093569898299E-2</v>
      </c>
      <c r="AG1050" s="17">
        <v>1.1283381475901799E-2</v>
      </c>
      <c r="AH1050" s="17">
        <v>2.7751092688419399E-2</v>
      </c>
      <c r="AI1050" s="17">
        <v>1.8006936828495201E-2</v>
      </c>
      <c r="AJ1050" s="17">
        <v>1.27838441841133E-2</v>
      </c>
      <c r="AK1050" s="17">
        <v>1.27838256928901E-2</v>
      </c>
      <c r="AL1050" s="17"/>
      <c r="AM1050" s="17">
        <v>8.1775998443720299E-2</v>
      </c>
      <c r="AN1050" s="17">
        <v>4.5179474207704497E-2</v>
      </c>
      <c r="AO1050" s="17">
        <v>2.28375001612291E-2</v>
      </c>
      <c r="AP1050" s="17">
        <v>1.8859361566551401E-2</v>
      </c>
      <c r="AQ1050" s="17">
        <v>4.63586707400043E-3</v>
      </c>
      <c r="AR1050" s="17">
        <v>4.6005475899046199E-3</v>
      </c>
      <c r="AS1050" s="17">
        <v>7.5601299981151804E-3</v>
      </c>
      <c r="AT1050" s="17">
        <v>1.75247927306355E-3</v>
      </c>
      <c r="AU1050" s="17">
        <v>0</v>
      </c>
      <c r="AV1050" s="17">
        <v>0</v>
      </c>
      <c r="AW1050" s="17">
        <v>1.73318139183447E-2</v>
      </c>
      <c r="AX1050" s="17">
        <v>1.4997833923319199E-2</v>
      </c>
      <c r="AY1050" s="17">
        <v>1.0145168267792401E-2</v>
      </c>
      <c r="AZ1050" s="17">
        <v>0</v>
      </c>
      <c r="BA1050" s="17">
        <v>4.3970840012527601E-2</v>
      </c>
      <c r="BB1050" s="17">
        <v>0</v>
      </c>
      <c r="BC1050" s="17"/>
      <c r="BD1050" s="17">
        <v>9.9925828578938392E-3</v>
      </c>
      <c r="BE1050" s="17">
        <v>2.0964645968285001E-2</v>
      </c>
      <c r="BF1050" s="17">
        <v>1.29980555748911E-2</v>
      </c>
      <c r="BG1050" s="17"/>
      <c r="BH1050" s="17">
        <v>1.61283163648882E-2</v>
      </c>
      <c r="BI1050" s="17">
        <v>4.7432568261690303E-3</v>
      </c>
      <c r="BJ1050" s="17">
        <v>3.0096862533834198E-3</v>
      </c>
      <c r="BK1050" s="17"/>
      <c r="BL1050" s="17">
        <v>1.6216015860036199E-2</v>
      </c>
      <c r="BM1050" s="17">
        <v>0</v>
      </c>
      <c r="BN1050" s="17">
        <v>4.1510695562999803E-3</v>
      </c>
      <c r="BO1050" s="17"/>
      <c r="BP1050" s="17">
        <v>1.3900783486903601E-2</v>
      </c>
      <c r="BQ1050" s="17">
        <v>1.87213798849689E-2</v>
      </c>
      <c r="BR1050" s="17"/>
      <c r="BS1050" s="17">
        <v>8.2461433831405792E-3</v>
      </c>
      <c r="BT1050" s="17">
        <v>4.4690956699409701E-3</v>
      </c>
      <c r="BU1050" s="17">
        <v>1.15873406327226E-2</v>
      </c>
      <c r="BV1050" s="17">
        <v>1.7449499614962099E-2</v>
      </c>
      <c r="BW1050" s="17"/>
      <c r="BX1050" s="17">
        <v>8.9221273597123191E-3</v>
      </c>
      <c r="BY1050" s="17">
        <v>1.6730154332731E-2</v>
      </c>
      <c r="BZ1050" s="17">
        <v>1.6796402867136701E-2</v>
      </c>
      <c r="CA1050" s="17"/>
      <c r="CB1050" s="17">
        <v>2.2236342929410498E-3</v>
      </c>
      <c r="CC1050" s="17">
        <v>7.9197568844865604E-3</v>
      </c>
      <c r="CD1050" s="17">
        <v>2.36948233876885E-2</v>
      </c>
      <c r="CE1050" s="17">
        <v>1.18963978767633E-2</v>
      </c>
      <c r="CF1050" s="17">
        <v>1.7410452318338401E-2</v>
      </c>
      <c r="CG1050" s="17">
        <v>3.5091108298784597E-2</v>
      </c>
      <c r="CH1050" s="17"/>
      <c r="CI1050" s="17">
        <v>3.0675865740882099E-2</v>
      </c>
      <c r="CJ1050" s="17">
        <v>1.5158775822335701E-2</v>
      </c>
      <c r="CK1050" s="17">
        <v>4.1573992804281298E-2</v>
      </c>
      <c r="CL1050" s="17">
        <v>6.6477102966658796E-3</v>
      </c>
    </row>
    <row r="1051" spans="2:90" x14ac:dyDescent="0.35">
      <c r="B1051" t="s">
        <v>202</v>
      </c>
      <c r="C1051" s="17">
        <v>0.79145335213805501</v>
      </c>
      <c r="D1051" s="17">
        <v>0.77471241888041797</v>
      </c>
      <c r="E1051" s="17">
        <v>0.80693073010605199</v>
      </c>
      <c r="F1051" s="17"/>
      <c r="G1051" s="17">
        <v>0.81109471703297698</v>
      </c>
      <c r="H1051" s="17">
        <v>0.85131087753909895</v>
      </c>
      <c r="I1051" s="17">
        <v>0.76883572948364698</v>
      </c>
      <c r="J1051" s="17">
        <v>0.76606132280949901</v>
      </c>
      <c r="K1051" s="17">
        <v>0.78224604600548797</v>
      </c>
      <c r="L1051" s="17">
        <v>0.83484849877687495</v>
      </c>
      <c r="M1051" s="17">
        <v>0.80779958970265298</v>
      </c>
      <c r="N1051" s="17">
        <v>0.75926853059936095</v>
      </c>
      <c r="O1051" s="17">
        <v>0.74633190330958499</v>
      </c>
      <c r="P1051" s="17"/>
      <c r="Q1051" s="17">
        <v>0.78031221006829299</v>
      </c>
      <c r="R1051" s="17">
        <v>0.82129336496348704</v>
      </c>
      <c r="S1051" s="17">
        <v>0.72941555247901202</v>
      </c>
      <c r="T1051" s="17">
        <v>0.79690809611417701</v>
      </c>
      <c r="U1051" s="17"/>
      <c r="V1051" s="17">
        <v>0.763410698996972</v>
      </c>
      <c r="W1051" s="17">
        <v>0.84772332444951104</v>
      </c>
      <c r="X1051" s="17">
        <v>0.76377127388366906</v>
      </c>
      <c r="Y1051" s="17">
        <v>0.79260738045886403</v>
      </c>
      <c r="Z1051" s="17">
        <v>0.77147663954527601</v>
      </c>
      <c r="AA1051" s="17">
        <v>0.786728142611818</v>
      </c>
      <c r="AB1051" s="17">
        <v>0.79787903016279704</v>
      </c>
      <c r="AC1051" s="17">
        <v>0.782173355074675</v>
      </c>
      <c r="AD1051" s="17">
        <v>0.79484034141311799</v>
      </c>
      <c r="AE1051" s="17"/>
      <c r="AF1051" s="17">
        <v>0.750890908384792</v>
      </c>
      <c r="AG1051" s="17">
        <v>0.77073713579047698</v>
      </c>
      <c r="AH1051" s="17">
        <v>0.83734666130868096</v>
      </c>
      <c r="AI1051" s="17">
        <v>0.82282105623637303</v>
      </c>
      <c r="AJ1051" s="17">
        <v>0.80134052124946098</v>
      </c>
      <c r="AK1051" s="17">
        <v>0.80817518206203298</v>
      </c>
      <c r="AL1051" s="17"/>
      <c r="AM1051" s="17">
        <v>0.67815989607324301</v>
      </c>
      <c r="AN1051" s="17">
        <v>0.69863414540396496</v>
      </c>
      <c r="AO1051" s="17">
        <v>0.74034014805487702</v>
      </c>
      <c r="AP1051" s="17">
        <v>0.690631868473499</v>
      </c>
      <c r="AQ1051" s="17">
        <v>0.83597868596607505</v>
      </c>
      <c r="AR1051" s="17">
        <v>0.783298756911875</v>
      </c>
      <c r="AS1051" s="17">
        <v>0.762676579169703</v>
      </c>
      <c r="AT1051" s="17">
        <v>0.81663456393617495</v>
      </c>
      <c r="AU1051" s="17">
        <v>0.81733659809949799</v>
      </c>
      <c r="AV1051" s="17">
        <v>0.83998580189949601</v>
      </c>
      <c r="AW1051" s="17">
        <v>0.77085121350340002</v>
      </c>
      <c r="AX1051" s="17">
        <v>0.80705501568520099</v>
      </c>
      <c r="AY1051" s="17">
        <v>0.77920541405175903</v>
      </c>
      <c r="AZ1051" s="17">
        <v>0.85198759555249404</v>
      </c>
      <c r="BA1051" s="17">
        <v>0.91162227919749395</v>
      </c>
      <c r="BB1051" s="17">
        <v>0.88791912200461898</v>
      </c>
      <c r="BC1051" s="17"/>
      <c r="BD1051" s="17">
        <v>0.81583817003563897</v>
      </c>
      <c r="BE1051" s="17">
        <v>0.79776860218650802</v>
      </c>
      <c r="BF1051" s="17">
        <v>0.77225829015353697</v>
      </c>
      <c r="BG1051" s="17"/>
      <c r="BH1051" s="17">
        <v>0.80705520723094704</v>
      </c>
      <c r="BI1051" s="17">
        <v>0.79334816637709804</v>
      </c>
      <c r="BJ1051" s="17">
        <v>0.82641078249000799</v>
      </c>
      <c r="BK1051" s="17"/>
      <c r="BL1051" s="17">
        <v>0.73947928638670701</v>
      </c>
      <c r="BM1051" s="17">
        <v>0.83776659058791503</v>
      </c>
      <c r="BN1051" s="17">
        <v>0.85493975836012404</v>
      </c>
      <c r="BO1051" s="17"/>
      <c r="BP1051" s="17">
        <v>0.81942244534514097</v>
      </c>
      <c r="BQ1051" s="17">
        <v>0.77007816190268397</v>
      </c>
      <c r="BR1051" s="17"/>
      <c r="BS1051" s="17">
        <v>0.86455168457780096</v>
      </c>
      <c r="BT1051" s="17">
        <v>0.84502561467427395</v>
      </c>
      <c r="BU1051" s="17">
        <v>0.78748348102573396</v>
      </c>
      <c r="BV1051" s="17">
        <v>0.76977265224390801</v>
      </c>
      <c r="BW1051" s="17"/>
      <c r="BX1051" s="17">
        <v>0.83385054102547196</v>
      </c>
      <c r="BY1051" s="17">
        <v>0.88527551054876297</v>
      </c>
      <c r="BZ1051" s="17">
        <v>0.78148772451937898</v>
      </c>
      <c r="CA1051" s="17"/>
      <c r="CB1051" s="17">
        <v>0.92054956202739002</v>
      </c>
      <c r="CC1051" s="17">
        <v>0.90793763629280899</v>
      </c>
      <c r="CD1051" s="17">
        <v>0.71794099686832302</v>
      </c>
      <c r="CE1051" s="17">
        <v>0.82161013707782204</v>
      </c>
      <c r="CF1051" s="17">
        <v>0.88929500904924996</v>
      </c>
      <c r="CG1051" s="17">
        <v>0.49114266807548501</v>
      </c>
      <c r="CH1051" s="17"/>
      <c r="CI1051" s="17">
        <v>0.70944178768823096</v>
      </c>
      <c r="CJ1051" s="17">
        <v>0.89652718742213799</v>
      </c>
      <c r="CK1051" s="17">
        <v>0.41804240056691</v>
      </c>
      <c r="CL1051" s="17">
        <v>0.84727215394932298</v>
      </c>
    </row>
    <row r="1052" spans="2:90" x14ac:dyDescent="0.35">
      <c r="B1052" t="s">
        <v>201</v>
      </c>
      <c r="C1052" s="17">
        <v>7.8408498320705802E-2</v>
      </c>
      <c r="D1052" s="17">
        <v>8.9539287636509604E-2</v>
      </c>
      <c r="E1052" s="17">
        <v>6.7940694008619101E-2</v>
      </c>
      <c r="F1052" s="17"/>
      <c r="G1052" s="17">
        <v>4.0799279303887097E-2</v>
      </c>
      <c r="H1052" s="17">
        <v>4.7782888340011598E-2</v>
      </c>
      <c r="I1052" s="17">
        <v>9.4328698251135407E-2</v>
      </c>
      <c r="J1052" s="17">
        <v>0.106864905164928</v>
      </c>
      <c r="K1052" s="17">
        <v>7.9567479018356799E-2</v>
      </c>
      <c r="L1052" s="17">
        <v>6.7034525554568097E-2</v>
      </c>
      <c r="M1052" s="17">
        <v>7.2751257620990106E-2</v>
      </c>
      <c r="N1052" s="17">
        <v>7.33395404065912E-2</v>
      </c>
      <c r="O1052" s="17">
        <v>0.12000659794565501</v>
      </c>
      <c r="P1052" s="17"/>
      <c r="Q1052" s="17">
        <v>8.9016837610324501E-2</v>
      </c>
      <c r="R1052" s="17">
        <v>5.5824854267474203E-2</v>
      </c>
      <c r="S1052" s="17">
        <v>7.6973669979208306E-2</v>
      </c>
      <c r="T1052" s="17">
        <v>7.8176792758487101E-2</v>
      </c>
      <c r="U1052" s="17"/>
      <c r="V1052" s="17">
        <v>8.0840254534129394E-2</v>
      </c>
      <c r="W1052" s="17">
        <v>6.55264565454447E-2</v>
      </c>
      <c r="X1052" s="17">
        <v>8.6428523000700794E-2</v>
      </c>
      <c r="Y1052" s="17">
        <v>7.51568208388049E-2</v>
      </c>
      <c r="Z1052" s="17">
        <v>8.35831586410479E-2</v>
      </c>
      <c r="AA1052" s="17">
        <v>7.0510938037488605E-2</v>
      </c>
      <c r="AB1052" s="17">
        <v>9.3577314573373593E-2</v>
      </c>
      <c r="AC1052" s="17">
        <v>8.5926028826686901E-2</v>
      </c>
      <c r="AD1052" s="17">
        <v>7.6250796765523807E-2</v>
      </c>
      <c r="AE1052" s="17"/>
      <c r="AF1052" s="17">
        <v>8.9115276890116404E-2</v>
      </c>
      <c r="AG1052" s="17">
        <v>9.7668110235681602E-2</v>
      </c>
      <c r="AH1052" s="17">
        <v>4.2879993404356498E-2</v>
      </c>
      <c r="AI1052" s="17">
        <v>6.4753362127320399E-2</v>
      </c>
      <c r="AJ1052" s="17">
        <v>8.0715380737187106E-2</v>
      </c>
      <c r="AK1052" s="17">
        <v>7.0563447574934102E-2</v>
      </c>
      <c r="AL1052" s="17"/>
      <c r="AM1052" s="17">
        <v>7.5159468286282893E-2</v>
      </c>
      <c r="AN1052" s="17">
        <v>0.12673598634276201</v>
      </c>
      <c r="AO1052" s="17">
        <v>0.106105283046561</v>
      </c>
      <c r="AP1052" s="17">
        <v>8.0013232420020994E-2</v>
      </c>
      <c r="AQ1052" s="17">
        <v>6.0756695099722501E-2</v>
      </c>
      <c r="AR1052" s="17">
        <v>0.10987833548731001</v>
      </c>
      <c r="AS1052" s="17">
        <v>0.104264479413476</v>
      </c>
      <c r="AT1052" s="17">
        <v>4.8814851786671103E-2</v>
      </c>
      <c r="AU1052" s="17">
        <v>8.5899142999141503E-2</v>
      </c>
      <c r="AV1052" s="17">
        <v>4.7842069200540002E-2</v>
      </c>
      <c r="AW1052" s="17">
        <v>0.110859619223221</v>
      </c>
      <c r="AX1052" s="17">
        <v>8.3599696179604194E-2</v>
      </c>
      <c r="AY1052" s="17">
        <v>4.6823927884204197E-2</v>
      </c>
      <c r="AZ1052" s="17">
        <v>5.9401137416330498E-2</v>
      </c>
      <c r="BA1052" s="17">
        <v>1.4843822294140101E-2</v>
      </c>
      <c r="BB1052" s="17">
        <v>6.1495497974903598E-2</v>
      </c>
      <c r="BC1052" s="17"/>
      <c r="BD1052" s="17">
        <v>8.1064841721900593E-2</v>
      </c>
      <c r="BE1052" s="17">
        <v>6.32742867307753E-2</v>
      </c>
      <c r="BF1052" s="17">
        <v>8.9096653724522204E-2</v>
      </c>
      <c r="BG1052" s="17"/>
      <c r="BH1052" s="17">
        <v>7.0980996497745003E-2</v>
      </c>
      <c r="BI1052" s="17">
        <v>8.9100153918138594E-2</v>
      </c>
      <c r="BJ1052" s="17">
        <v>8.3982727155106296E-2</v>
      </c>
      <c r="BK1052" s="17"/>
      <c r="BL1052" s="17">
        <v>7.8852089338205894E-2</v>
      </c>
      <c r="BM1052" s="17">
        <v>8.9061497404608003E-2</v>
      </c>
      <c r="BN1052" s="17">
        <v>5.7103492892155001E-2</v>
      </c>
      <c r="BO1052" s="17"/>
      <c r="BP1052" s="17">
        <v>7.8968319230117101E-2</v>
      </c>
      <c r="BQ1052" s="17">
        <v>7.9405788440834402E-2</v>
      </c>
      <c r="BR1052" s="17"/>
      <c r="BS1052" s="17">
        <v>3.6527844836796997E-2</v>
      </c>
      <c r="BT1052" s="17">
        <v>6.4425570940678203E-2</v>
      </c>
      <c r="BU1052" s="17">
        <v>8.2948264349818807E-2</v>
      </c>
      <c r="BV1052" s="17">
        <v>9.2348470197280499E-2</v>
      </c>
      <c r="BW1052" s="17"/>
      <c r="BX1052" s="17">
        <v>6.6902080796962193E-2</v>
      </c>
      <c r="BY1052" s="17">
        <v>4.7036076173283002E-2</v>
      </c>
      <c r="BZ1052" s="17">
        <v>8.1476267279199599E-2</v>
      </c>
      <c r="CA1052" s="17"/>
      <c r="CB1052" s="17">
        <v>3.33817196638279E-2</v>
      </c>
      <c r="CC1052" s="17">
        <v>2.26429664865694E-2</v>
      </c>
      <c r="CD1052" s="17">
        <v>9.1622865896220804E-2</v>
      </c>
      <c r="CE1052" s="17">
        <v>8.2605980617555905E-2</v>
      </c>
      <c r="CF1052" s="17">
        <v>3.4742251222192898E-2</v>
      </c>
      <c r="CG1052" s="17">
        <v>0.21083056190518401</v>
      </c>
      <c r="CH1052" s="17"/>
      <c r="CI1052" s="17">
        <v>0.13385385965584301</v>
      </c>
      <c r="CJ1052" s="17">
        <v>4.6127817459533302E-2</v>
      </c>
      <c r="CK1052" s="17">
        <v>0.17900247458400001</v>
      </c>
      <c r="CL1052" s="17">
        <v>5.8232973409274698E-2</v>
      </c>
    </row>
    <row r="1053" spans="2:90" x14ac:dyDescent="0.35">
      <c r="B1053" t="s">
        <v>113</v>
      </c>
      <c r="C1053" s="17">
        <v>0.71304485381734894</v>
      </c>
      <c r="D1053" s="17">
        <v>0.685173131243908</v>
      </c>
      <c r="E1053" s="17">
        <v>0.73899003609743297</v>
      </c>
      <c r="F1053" s="17"/>
      <c r="G1053" s="17">
        <v>0.77029543772908904</v>
      </c>
      <c r="H1053" s="17">
        <v>0.80352798919908797</v>
      </c>
      <c r="I1053" s="17">
        <v>0.67450703123251199</v>
      </c>
      <c r="J1053" s="17">
        <v>0.65919641764457104</v>
      </c>
      <c r="K1053" s="17">
        <v>0.70267856698713105</v>
      </c>
      <c r="L1053" s="17">
        <v>0.76781397322230704</v>
      </c>
      <c r="M1053" s="17">
        <v>0.73504833208166298</v>
      </c>
      <c r="N1053" s="17">
        <v>0.68592899019276898</v>
      </c>
      <c r="O1053" s="17">
        <v>0.62632530536393005</v>
      </c>
      <c r="P1053" s="17"/>
      <c r="Q1053" s="17">
        <v>0.69129537245796902</v>
      </c>
      <c r="R1053" s="17">
        <v>0.76546851069601296</v>
      </c>
      <c r="S1053" s="17">
        <v>0.65244188249980295</v>
      </c>
      <c r="T1053" s="17">
        <v>0.71873130335569002</v>
      </c>
      <c r="U1053" s="17"/>
      <c r="V1053" s="17">
        <v>0.68257044446284199</v>
      </c>
      <c r="W1053" s="17">
        <v>0.78219686790406595</v>
      </c>
      <c r="X1053" s="17">
        <v>0.67734275088296902</v>
      </c>
      <c r="Y1053" s="17">
        <v>0.71745055962005899</v>
      </c>
      <c r="Z1053" s="17">
        <v>0.68789348090422797</v>
      </c>
      <c r="AA1053" s="17">
        <v>0.71621720457432902</v>
      </c>
      <c r="AB1053" s="17">
        <v>0.704301715589424</v>
      </c>
      <c r="AC1053" s="17">
        <v>0.69624732624798802</v>
      </c>
      <c r="AD1053" s="17">
        <v>0.71858954464759395</v>
      </c>
      <c r="AE1053" s="17"/>
      <c r="AF1053" s="17">
        <v>0.661775631494675</v>
      </c>
      <c r="AG1053" s="17">
        <v>0.67306902555479498</v>
      </c>
      <c r="AH1053" s="17">
        <v>0.79446666790432496</v>
      </c>
      <c r="AI1053" s="17">
        <v>0.75806769410905195</v>
      </c>
      <c r="AJ1053" s="17">
        <v>0.720625140512274</v>
      </c>
      <c r="AK1053" s="17">
        <v>0.73761173448709905</v>
      </c>
      <c r="AL1053" s="17"/>
      <c r="AM1053" s="17">
        <v>0.60300042778695995</v>
      </c>
      <c r="AN1053" s="17">
        <v>0.571898159061203</v>
      </c>
      <c r="AO1053" s="17">
        <v>0.63423486500831705</v>
      </c>
      <c r="AP1053" s="17">
        <v>0.61061863605347799</v>
      </c>
      <c r="AQ1053" s="17">
        <v>0.77522199086635302</v>
      </c>
      <c r="AR1053" s="17">
        <v>0.67342042142456504</v>
      </c>
      <c r="AS1053" s="17">
        <v>0.65841209975622705</v>
      </c>
      <c r="AT1053" s="17">
        <v>0.76781971214950395</v>
      </c>
      <c r="AU1053" s="17">
        <v>0.73143745510035696</v>
      </c>
      <c r="AV1053" s="17">
        <v>0.79214373269895599</v>
      </c>
      <c r="AW1053" s="17">
        <v>0.65999159428017895</v>
      </c>
      <c r="AX1053" s="17">
        <v>0.72345531950559705</v>
      </c>
      <c r="AY1053" s="17">
        <v>0.73238148616755505</v>
      </c>
      <c r="AZ1053" s="17">
        <v>0.79258645813616302</v>
      </c>
      <c r="BA1053" s="17">
        <v>0.896778456903354</v>
      </c>
      <c r="BB1053" s="17">
        <v>0.82642362402971503</v>
      </c>
      <c r="BC1053" s="17"/>
      <c r="BD1053" s="17">
        <v>0.73477332831373798</v>
      </c>
      <c r="BE1053" s="17">
        <v>0.73449431545573296</v>
      </c>
      <c r="BF1053" s="17">
        <v>0.68316163642901495</v>
      </c>
      <c r="BG1053" s="17"/>
      <c r="BH1053" s="17">
        <v>0.73607421073320201</v>
      </c>
      <c r="BI1053" s="17">
        <v>0.70424801245895996</v>
      </c>
      <c r="BJ1053" s="17">
        <v>0.74242805533490197</v>
      </c>
      <c r="BK1053" s="17"/>
      <c r="BL1053" s="17">
        <v>0.66062719704850204</v>
      </c>
      <c r="BM1053" s="17">
        <v>0.74870509318330702</v>
      </c>
      <c r="BN1053" s="17">
        <v>0.79783626546796904</v>
      </c>
      <c r="BO1053" s="17"/>
      <c r="BP1053" s="17">
        <v>0.74045412611502404</v>
      </c>
      <c r="BQ1053" s="17">
        <v>0.69067237346184995</v>
      </c>
      <c r="BR1053" s="17"/>
      <c r="BS1053" s="17">
        <v>0.82802383974100402</v>
      </c>
      <c r="BT1053" s="17">
        <v>0.78060004373359604</v>
      </c>
      <c r="BU1053" s="17">
        <v>0.70453521667591501</v>
      </c>
      <c r="BV1053" s="17">
        <v>0.67742418204662702</v>
      </c>
      <c r="BW1053" s="17"/>
      <c r="BX1053" s="17">
        <v>0.76694846022850904</v>
      </c>
      <c r="BY1053" s="17">
        <v>0.83823943437547999</v>
      </c>
      <c r="BZ1053" s="17">
        <v>0.70001145724017999</v>
      </c>
      <c r="CA1053" s="17"/>
      <c r="CB1053" s="17">
        <v>0.88716784236356205</v>
      </c>
      <c r="CC1053" s="17">
        <v>0.88529466980624005</v>
      </c>
      <c r="CD1053" s="17">
        <v>0.62631813097210298</v>
      </c>
      <c r="CE1053" s="17">
        <v>0.73900415646026696</v>
      </c>
      <c r="CF1053" s="17">
        <v>0.85455275782705697</v>
      </c>
      <c r="CG1053" s="17">
        <v>0.280312106170301</v>
      </c>
      <c r="CH1053" s="17"/>
      <c r="CI1053" s="17">
        <v>0.57558792803238801</v>
      </c>
      <c r="CJ1053" s="17">
        <v>0.85039936996260501</v>
      </c>
      <c r="CK1053" s="17">
        <v>0.23903992598290999</v>
      </c>
      <c r="CL1053" s="17">
        <v>0.78903918054004796</v>
      </c>
    </row>
    <row r="1054" spans="2:90" x14ac:dyDescent="0.35"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</row>
    <row r="1055" spans="2:90" x14ac:dyDescent="0.35">
      <c r="B1055" s="6" t="s">
        <v>502</v>
      </c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</row>
    <row r="1056" spans="2:90" x14ac:dyDescent="0.35">
      <c r="B1056" s="24" t="s">
        <v>130</v>
      </c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</row>
    <row r="1057" spans="2:90" x14ac:dyDescent="0.35">
      <c r="B1057" t="s">
        <v>489</v>
      </c>
      <c r="C1057" s="17">
        <v>9.0100029517145894E-2</v>
      </c>
      <c r="D1057" s="17">
        <v>0.102773639471697</v>
      </c>
      <c r="E1057" s="17">
        <v>7.8574933573337197E-2</v>
      </c>
      <c r="F1057" s="17"/>
      <c r="G1057" s="17">
        <v>7.8882275672570099E-2</v>
      </c>
      <c r="H1057" s="17">
        <v>9.5728764768592406E-2</v>
      </c>
      <c r="I1057" s="17">
        <v>0.10160624948987999</v>
      </c>
      <c r="J1057" s="17">
        <v>5.1783208301198598E-2</v>
      </c>
      <c r="K1057" s="17">
        <v>8.3978888317443295E-2</v>
      </c>
      <c r="L1057" s="17">
        <v>8.5942594788135498E-2</v>
      </c>
      <c r="M1057" s="17">
        <v>0.121748430093804</v>
      </c>
      <c r="N1057" s="17">
        <v>8.0530766596417502E-2</v>
      </c>
      <c r="O1057" s="17">
        <v>0.10783594829938201</v>
      </c>
      <c r="P1057" s="17"/>
      <c r="Q1057" s="17">
        <v>9.2439044439292295E-2</v>
      </c>
      <c r="R1057" s="17">
        <v>0.14003602215036201</v>
      </c>
      <c r="S1057" s="17">
        <v>8.7813141680300799E-2</v>
      </c>
      <c r="T1057" s="17">
        <v>8.7015594424604104E-2</v>
      </c>
      <c r="U1057" s="17"/>
      <c r="V1057" s="17">
        <v>0.113574062477313</v>
      </c>
      <c r="W1057" s="17">
        <v>6.3726323142474006E-2</v>
      </c>
      <c r="X1057" s="17">
        <v>7.5568954666242E-2</v>
      </c>
      <c r="Y1057" s="17">
        <v>9.2395241379923304E-2</v>
      </c>
      <c r="Z1057" s="17">
        <v>8.4630733315137804E-2</v>
      </c>
      <c r="AA1057" s="17">
        <v>0.100528399779823</v>
      </c>
      <c r="AB1057" s="17">
        <v>0.103839418352448</v>
      </c>
      <c r="AC1057" s="17">
        <v>9.1142216735580303E-2</v>
      </c>
      <c r="AD1057" s="17">
        <v>8.5535851270499605E-2</v>
      </c>
      <c r="AE1057" s="17"/>
      <c r="AF1057" s="17">
        <v>7.0743559809308895E-2</v>
      </c>
      <c r="AG1057" s="17">
        <v>7.8488276110589394E-2</v>
      </c>
      <c r="AH1057" s="17">
        <v>6.8449766534310799E-2</v>
      </c>
      <c r="AI1057" s="17">
        <v>0.108404406765278</v>
      </c>
      <c r="AJ1057" s="17">
        <v>8.8420967649832705E-2</v>
      </c>
      <c r="AK1057" s="17">
        <v>0.11439691218264</v>
      </c>
      <c r="AL1057" s="17"/>
      <c r="AM1057" s="17">
        <v>6.0932997384263998E-2</v>
      </c>
      <c r="AN1057" s="17">
        <v>8.05856386901775E-2</v>
      </c>
      <c r="AO1057" s="17">
        <v>8.77988321402738E-2</v>
      </c>
      <c r="AP1057" s="17">
        <v>6.7713909486586801E-2</v>
      </c>
      <c r="AQ1057" s="17">
        <v>9.8808880230631696E-2</v>
      </c>
      <c r="AR1057" s="17">
        <v>7.0940012734935304E-2</v>
      </c>
      <c r="AS1057" s="17">
        <v>7.0119796663024703E-2</v>
      </c>
      <c r="AT1057" s="17">
        <v>0.10121141123466899</v>
      </c>
      <c r="AU1057" s="17">
        <v>7.0438816370788401E-2</v>
      </c>
      <c r="AV1057" s="17">
        <v>0.143412412327867</v>
      </c>
      <c r="AW1057" s="17">
        <v>8.79663699923207E-2</v>
      </c>
      <c r="AX1057" s="17">
        <v>7.3555066181751796E-2</v>
      </c>
      <c r="AY1057" s="17">
        <v>8.4208595186713003E-2</v>
      </c>
      <c r="AZ1057" s="17">
        <v>0.13706442481873701</v>
      </c>
      <c r="BA1057" s="17">
        <v>0.109332733584599</v>
      </c>
      <c r="BB1057" s="17">
        <v>0.16899070738934299</v>
      </c>
      <c r="BC1057" s="17"/>
      <c r="BD1057" s="17">
        <v>8.8520687251273905E-2</v>
      </c>
      <c r="BE1057" s="17">
        <v>8.7423641763831203E-2</v>
      </c>
      <c r="BF1057" s="17">
        <v>9.2999885862530204E-2</v>
      </c>
      <c r="BG1057" s="17"/>
      <c r="BH1057" s="17">
        <v>8.0938090511798899E-2</v>
      </c>
      <c r="BI1057" s="17">
        <v>0.151023564573153</v>
      </c>
      <c r="BJ1057" s="17">
        <v>8.3347436770595806E-2</v>
      </c>
      <c r="BK1057" s="17"/>
      <c r="BL1057" s="17">
        <v>8.9878095536634298E-2</v>
      </c>
      <c r="BM1057" s="17">
        <v>0.12688819124162101</v>
      </c>
      <c r="BN1057" s="17">
        <v>0.18174568601204999</v>
      </c>
      <c r="BO1057" s="17"/>
      <c r="BP1057" s="17">
        <v>0.107923890714716</v>
      </c>
      <c r="BQ1057" s="17">
        <v>9.1546342468098299E-2</v>
      </c>
      <c r="BR1057" s="17"/>
      <c r="BS1057" s="17">
        <v>0.14422594497041399</v>
      </c>
      <c r="BT1057" s="17">
        <v>0.10227521269687299</v>
      </c>
      <c r="BU1057" s="17">
        <v>4.4951638618171703E-2</v>
      </c>
      <c r="BV1057" s="17">
        <v>9.7389069742778098E-2</v>
      </c>
      <c r="BW1057" s="17"/>
      <c r="BX1057" s="17">
        <v>0.100904326479517</v>
      </c>
      <c r="BY1057" s="17">
        <v>6.2842466177716896E-2</v>
      </c>
      <c r="BZ1057" s="17">
        <v>9.0704650339386697E-2</v>
      </c>
      <c r="CA1057" s="17"/>
      <c r="CB1057" s="17">
        <v>4.0854085951738499E-2</v>
      </c>
      <c r="CC1057" s="17">
        <v>0.17439530865491601</v>
      </c>
      <c r="CD1057" s="17">
        <v>1.8574968964116399E-2</v>
      </c>
      <c r="CE1057" s="17">
        <v>4.6157611931095098E-2</v>
      </c>
      <c r="CF1057" s="17">
        <v>0.27178826582806298</v>
      </c>
      <c r="CG1057" s="17">
        <v>5.33921526649326E-2</v>
      </c>
      <c r="CH1057" s="17"/>
      <c r="CI1057" s="17">
        <v>7.1085275546956705E-2</v>
      </c>
      <c r="CJ1057" s="17">
        <v>0.115677024191987</v>
      </c>
      <c r="CK1057" s="17">
        <v>3.5880020485559799E-2</v>
      </c>
      <c r="CL1057" s="17">
        <v>9.3712772888774096E-2</v>
      </c>
    </row>
    <row r="1058" spans="2:90" x14ac:dyDescent="0.35">
      <c r="B1058" t="s">
        <v>490</v>
      </c>
      <c r="C1058" s="17">
        <v>0.13500776876500301</v>
      </c>
      <c r="D1058" s="17">
        <v>0.15022056849635601</v>
      </c>
      <c r="E1058" s="17">
        <v>0.120939338363063</v>
      </c>
      <c r="F1058" s="17"/>
      <c r="G1058" s="17">
        <v>0.115838154967475</v>
      </c>
      <c r="H1058" s="17">
        <v>0.115030529230975</v>
      </c>
      <c r="I1058" s="17">
        <v>0.12960456474260401</v>
      </c>
      <c r="J1058" s="17">
        <v>0.118570262209703</v>
      </c>
      <c r="K1058" s="17">
        <v>0.144706773402028</v>
      </c>
      <c r="L1058" s="17">
        <v>0.145022023386463</v>
      </c>
      <c r="M1058" s="17">
        <v>0.12790558997818799</v>
      </c>
      <c r="N1058" s="17">
        <v>0.140060114272719</v>
      </c>
      <c r="O1058" s="17">
        <v>0.17323365307953101</v>
      </c>
      <c r="P1058" s="17"/>
      <c r="Q1058" s="17">
        <v>0.12645011593387601</v>
      </c>
      <c r="R1058" s="17">
        <v>0.23458199598396701</v>
      </c>
      <c r="S1058" s="17">
        <v>0.124131735381523</v>
      </c>
      <c r="T1058" s="17">
        <v>0.13110873156328801</v>
      </c>
      <c r="U1058" s="17"/>
      <c r="V1058" s="17">
        <v>0.17385436612319799</v>
      </c>
      <c r="W1058" s="17">
        <v>0.15081671292800899</v>
      </c>
      <c r="X1058" s="17">
        <v>0.102285264426937</v>
      </c>
      <c r="Y1058" s="17">
        <v>8.7655627018784196E-2</v>
      </c>
      <c r="Z1058" s="17">
        <v>0.15533624283544201</v>
      </c>
      <c r="AA1058" s="17">
        <v>0.101915336347804</v>
      </c>
      <c r="AB1058" s="17">
        <v>0.15454469409566901</v>
      </c>
      <c r="AC1058" s="17">
        <v>9.4428388443349595E-2</v>
      </c>
      <c r="AD1058" s="17">
        <v>0.140832319196214</v>
      </c>
      <c r="AE1058" s="17"/>
      <c r="AF1058" s="17">
        <v>9.2771187803810495E-2</v>
      </c>
      <c r="AG1058" s="17">
        <v>0.111939900952764</v>
      </c>
      <c r="AH1058" s="17">
        <v>0.13095575001474599</v>
      </c>
      <c r="AI1058" s="17">
        <v>0.130485323844162</v>
      </c>
      <c r="AJ1058" s="17">
        <v>0.151487299463956</v>
      </c>
      <c r="AK1058" s="17">
        <v>0.168706648140586</v>
      </c>
      <c r="AL1058" s="17"/>
      <c r="AM1058" s="17">
        <v>8.2178641999087906E-2</v>
      </c>
      <c r="AN1058" s="17">
        <v>8.5155028723793699E-2</v>
      </c>
      <c r="AO1058" s="17">
        <v>8.8472238067899403E-2</v>
      </c>
      <c r="AP1058" s="17">
        <v>9.4249348529642299E-2</v>
      </c>
      <c r="AQ1058" s="17">
        <v>0.12975594260205101</v>
      </c>
      <c r="AR1058" s="17">
        <v>0.15119885766067201</v>
      </c>
      <c r="AS1058" s="17">
        <v>0.139060244193322</v>
      </c>
      <c r="AT1058" s="17">
        <v>0.12688585855946799</v>
      </c>
      <c r="AU1058" s="17">
        <v>0.19172251434710999</v>
      </c>
      <c r="AV1058" s="17">
        <v>0.14618952740601099</v>
      </c>
      <c r="AW1058" s="17">
        <v>0.17428229166957901</v>
      </c>
      <c r="AX1058" s="17">
        <v>0.15721944612049499</v>
      </c>
      <c r="AY1058" s="17">
        <v>0.16350275396344899</v>
      </c>
      <c r="AZ1058" s="17">
        <v>0.148677203855485</v>
      </c>
      <c r="BA1058" s="17">
        <v>0.38482879858351399</v>
      </c>
      <c r="BB1058" s="17">
        <v>0.15071480131223799</v>
      </c>
      <c r="BC1058" s="17"/>
      <c r="BD1058" s="17">
        <v>0.145752502533851</v>
      </c>
      <c r="BE1058" s="17">
        <v>0.11812479304354501</v>
      </c>
      <c r="BF1058" s="17">
        <v>0.13982870699578201</v>
      </c>
      <c r="BG1058" s="17"/>
      <c r="BH1058" s="17">
        <v>0.12607133998684</v>
      </c>
      <c r="BI1058" s="17">
        <v>0.17229088031752501</v>
      </c>
      <c r="BJ1058" s="17">
        <v>0.17896426297658</v>
      </c>
      <c r="BK1058" s="17"/>
      <c r="BL1058" s="17">
        <v>0.130319920540657</v>
      </c>
      <c r="BM1058" s="17">
        <v>0.196760669706526</v>
      </c>
      <c r="BN1058" s="17">
        <v>0.17520913197787899</v>
      </c>
      <c r="BO1058" s="17"/>
      <c r="BP1058" s="17">
        <v>0.12685684338291001</v>
      </c>
      <c r="BQ1058" s="17">
        <v>0.13780731214290001</v>
      </c>
      <c r="BR1058" s="17"/>
      <c r="BS1058" s="17">
        <v>0.17061212817667301</v>
      </c>
      <c r="BT1058" s="17">
        <v>0.152615298254445</v>
      </c>
      <c r="BU1058" s="17">
        <v>0.145435988763228</v>
      </c>
      <c r="BV1058" s="17">
        <v>0.112928836747025</v>
      </c>
      <c r="BW1058" s="17"/>
      <c r="BX1058" s="17">
        <v>0.16281573636430299</v>
      </c>
      <c r="BY1058" s="17">
        <v>0.14079712779612599</v>
      </c>
      <c r="BZ1058" s="17">
        <v>0.131897117496864</v>
      </c>
      <c r="CA1058" s="17"/>
      <c r="CB1058" s="17">
        <v>0.10859091049632399</v>
      </c>
      <c r="CC1058" s="17">
        <v>0.217460244768928</v>
      </c>
      <c r="CD1058" s="17">
        <v>4.2622408896053197E-2</v>
      </c>
      <c r="CE1058" s="17">
        <v>0.10467051605698501</v>
      </c>
      <c r="CF1058" s="17">
        <v>0.27604266798805899</v>
      </c>
      <c r="CG1058" s="17">
        <v>0.122199458252333</v>
      </c>
      <c r="CH1058" s="17"/>
      <c r="CI1058" s="17">
        <v>0.13121058914266101</v>
      </c>
      <c r="CJ1058" s="17">
        <v>0.12983703454515499</v>
      </c>
      <c r="CK1058" s="17">
        <v>9.2339033771762905E-2</v>
      </c>
      <c r="CL1058" s="17">
        <v>0.15026636051880601</v>
      </c>
    </row>
    <row r="1059" spans="2:90" x14ac:dyDescent="0.35">
      <c r="B1059" t="s">
        <v>491</v>
      </c>
      <c r="C1059" s="17">
        <v>0.17721704203195601</v>
      </c>
      <c r="D1059" s="17">
        <v>0.18279285097537001</v>
      </c>
      <c r="E1059" s="17">
        <v>0.17309922938265099</v>
      </c>
      <c r="F1059" s="17"/>
      <c r="G1059" s="17">
        <v>0.22715706596691199</v>
      </c>
      <c r="H1059" s="17">
        <v>0.119270740320045</v>
      </c>
      <c r="I1059" s="17">
        <v>0.16539618027019101</v>
      </c>
      <c r="J1059" s="17">
        <v>0.166256798583511</v>
      </c>
      <c r="K1059" s="17">
        <v>0.21267711696115699</v>
      </c>
      <c r="L1059" s="17">
        <v>0.17717193376351201</v>
      </c>
      <c r="M1059" s="17">
        <v>0.13421185041935399</v>
      </c>
      <c r="N1059" s="17">
        <v>0.17860945064943101</v>
      </c>
      <c r="O1059" s="17">
        <v>0.21258267938515801</v>
      </c>
      <c r="P1059" s="17"/>
      <c r="Q1059" s="17">
        <v>0.21303899147171901</v>
      </c>
      <c r="R1059" s="17">
        <v>0.152839742593048</v>
      </c>
      <c r="S1059" s="17">
        <v>0.17855140094473701</v>
      </c>
      <c r="T1059" s="17">
        <v>0.173669924659864</v>
      </c>
      <c r="U1059" s="17"/>
      <c r="V1059" s="17">
        <v>0.18311686366985699</v>
      </c>
      <c r="W1059" s="17">
        <v>0.19992813247434699</v>
      </c>
      <c r="X1059" s="17">
        <v>0.18138467468002101</v>
      </c>
      <c r="Y1059" s="17">
        <v>0.17930261845516801</v>
      </c>
      <c r="Z1059" s="17">
        <v>0.12596848534705199</v>
      </c>
      <c r="AA1059" s="17">
        <v>0.166674079071053</v>
      </c>
      <c r="AB1059" s="17">
        <v>0.17438519918493001</v>
      </c>
      <c r="AC1059" s="17">
        <v>0.148976283171979</v>
      </c>
      <c r="AD1059" s="17">
        <v>0.19279002603408599</v>
      </c>
      <c r="AE1059" s="17"/>
      <c r="AF1059" s="17">
        <v>0.159308930120065</v>
      </c>
      <c r="AG1059" s="17">
        <v>0.20436715008718501</v>
      </c>
      <c r="AH1059" s="17">
        <v>0.166800754121775</v>
      </c>
      <c r="AI1059" s="17">
        <v>0.12598593665553001</v>
      </c>
      <c r="AJ1059" s="17">
        <v>0.17314883510449799</v>
      </c>
      <c r="AK1059" s="17">
        <v>0.18666519285248201</v>
      </c>
      <c r="AL1059" s="17"/>
      <c r="AM1059" s="17">
        <v>0.111720410942418</v>
      </c>
      <c r="AN1059" s="17">
        <v>0.165036108706481</v>
      </c>
      <c r="AO1059" s="17">
        <v>0.24523464664368499</v>
      </c>
      <c r="AP1059" s="17">
        <v>0.14655368807820099</v>
      </c>
      <c r="AQ1059" s="17">
        <v>0.15796952586334101</v>
      </c>
      <c r="AR1059" s="17">
        <v>0.21039805000989301</v>
      </c>
      <c r="AS1059" s="17">
        <v>0.232086726547969</v>
      </c>
      <c r="AT1059" s="17">
        <v>0.200790919661061</v>
      </c>
      <c r="AU1059" s="17">
        <v>0.197713649083187</v>
      </c>
      <c r="AV1059" s="17">
        <v>0.117791553963142</v>
      </c>
      <c r="AW1059" s="17">
        <v>0.15777499695671501</v>
      </c>
      <c r="AX1059" s="17">
        <v>0.156203406083642</v>
      </c>
      <c r="AY1059" s="17">
        <v>0.22024412021098999</v>
      </c>
      <c r="AZ1059" s="17">
        <v>0.106974527556441</v>
      </c>
      <c r="BA1059" s="17">
        <v>7.1376037645636201E-2</v>
      </c>
      <c r="BB1059" s="17">
        <v>0.24788563196673999</v>
      </c>
      <c r="BC1059" s="17"/>
      <c r="BD1059" s="17">
        <v>0.19959106748803601</v>
      </c>
      <c r="BE1059" s="17">
        <v>0.17474019194697499</v>
      </c>
      <c r="BF1059" s="17">
        <v>0.162396628498019</v>
      </c>
      <c r="BG1059" s="17"/>
      <c r="BH1059" s="17">
        <v>0.181493837245226</v>
      </c>
      <c r="BI1059" s="17">
        <v>0.171849891615144</v>
      </c>
      <c r="BJ1059" s="17">
        <v>0.19665554498570501</v>
      </c>
      <c r="BK1059" s="17"/>
      <c r="BL1059" s="17">
        <v>0.21281262769024101</v>
      </c>
      <c r="BM1059" s="17">
        <v>0.23185576979873501</v>
      </c>
      <c r="BN1059" s="17">
        <v>0.182439310608281</v>
      </c>
      <c r="BO1059" s="17"/>
      <c r="BP1059" s="17">
        <v>0.185177149375676</v>
      </c>
      <c r="BQ1059" s="17">
        <v>0.17639647580204201</v>
      </c>
      <c r="BR1059" s="17"/>
      <c r="BS1059" s="17">
        <v>0.22927268658980701</v>
      </c>
      <c r="BT1059" s="17">
        <v>0.192233436940386</v>
      </c>
      <c r="BU1059" s="17">
        <v>0.167792330500944</v>
      </c>
      <c r="BV1059" s="17">
        <v>0.16234056102334299</v>
      </c>
      <c r="BW1059" s="17"/>
      <c r="BX1059" s="17">
        <v>0.18125532795385499</v>
      </c>
      <c r="BY1059" s="17">
        <v>0.15502434977733801</v>
      </c>
      <c r="BZ1059" s="17">
        <v>0.178180723345509</v>
      </c>
      <c r="CA1059" s="17"/>
      <c r="CB1059" s="17">
        <v>0.19811750383854801</v>
      </c>
      <c r="CC1059" s="17">
        <v>0.246802852298808</v>
      </c>
      <c r="CD1059" s="17">
        <v>8.3356528462001603E-2</v>
      </c>
      <c r="CE1059" s="17">
        <v>0.171556937229667</v>
      </c>
      <c r="CF1059" s="17">
        <v>0.18466263575283701</v>
      </c>
      <c r="CG1059" s="17">
        <v>0.20816064594654199</v>
      </c>
      <c r="CH1059" s="17"/>
      <c r="CI1059" s="17">
        <v>0.20467186025143999</v>
      </c>
      <c r="CJ1059" s="17">
        <v>0.154674687400565</v>
      </c>
      <c r="CK1059" s="17">
        <v>0.19701120263555799</v>
      </c>
      <c r="CL1059" s="17">
        <v>0.17908407379177399</v>
      </c>
    </row>
    <row r="1060" spans="2:90" x14ac:dyDescent="0.35">
      <c r="B1060" t="s">
        <v>492</v>
      </c>
      <c r="C1060" s="17">
        <v>0.17581134817220401</v>
      </c>
      <c r="D1060" s="17">
        <v>0.16440957363372699</v>
      </c>
      <c r="E1060" s="17">
        <v>0.18678596822541699</v>
      </c>
      <c r="F1060" s="17"/>
      <c r="G1060" s="17">
        <v>0.154580732106537</v>
      </c>
      <c r="H1060" s="17">
        <v>0.21212698859534099</v>
      </c>
      <c r="I1060" s="17">
        <v>0.16165381058768</v>
      </c>
      <c r="J1060" s="17">
        <v>0.19012747416433201</v>
      </c>
      <c r="K1060" s="17">
        <v>0.149208195085515</v>
      </c>
      <c r="L1060" s="17">
        <v>0.17349175275412099</v>
      </c>
      <c r="M1060" s="17">
        <v>0.191905347477446</v>
      </c>
      <c r="N1060" s="17">
        <v>0.17728821750708201</v>
      </c>
      <c r="O1060" s="17">
        <v>0.17099374686098201</v>
      </c>
      <c r="P1060" s="17"/>
      <c r="Q1060" s="17">
        <v>0.177290067047603</v>
      </c>
      <c r="R1060" s="17">
        <v>0.19700795039178801</v>
      </c>
      <c r="S1060" s="17">
        <v>0.20182044233949301</v>
      </c>
      <c r="T1060" s="17">
        <v>0.17188448905030301</v>
      </c>
      <c r="U1060" s="17"/>
      <c r="V1060" s="17">
        <v>0.18032758821738501</v>
      </c>
      <c r="W1060" s="17">
        <v>0.13764305903599999</v>
      </c>
      <c r="X1060" s="17">
        <v>0.16214814202354</v>
      </c>
      <c r="Y1060" s="17">
        <v>0.20988536517374201</v>
      </c>
      <c r="Z1060" s="17">
        <v>0.21607308182552701</v>
      </c>
      <c r="AA1060" s="17">
        <v>0.18611927196039299</v>
      </c>
      <c r="AB1060" s="17">
        <v>0.144959858837172</v>
      </c>
      <c r="AC1060" s="17">
        <v>0.187100790792885</v>
      </c>
      <c r="AD1060" s="17">
        <v>0.18262831937847901</v>
      </c>
      <c r="AE1060" s="17"/>
      <c r="AF1060" s="17">
        <v>0.20290946744558699</v>
      </c>
      <c r="AG1060" s="17">
        <v>0.165348925255075</v>
      </c>
      <c r="AH1060" s="17">
        <v>0.185902022050388</v>
      </c>
      <c r="AI1060" s="17">
        <v>0.18404489911055799</v>
      </c>
      <c r="AJ1060" s="17">
        <v>0.14502631609917499</v>
      </c>
      <c r="AK1060" s="17">
        <v>0.17847754477187999</v>
      </c>
      <c r="AL1060" s="17"/>
      <c r="AM1060" s="17">
        <v>0.28353156797282097</v>
      </c>
      <c r="AN1060" s="17">
        <v>0.24953660859145499</v>
      </c>
      <c r="AO1060" s="17">
        <v>0.177280898284813</v>
      </c>
      <c r="AP1060" s="17">
        <v>0.213789156649484</v>
      </c>
      <c r="AQ1060" s="17">
        <v>0.17130994209699801</v>
      </c>
      <c r="AR1060" s="17">
        <v>0.15812153772478801</v>
      </c>
      <c r="AS1060" s="17">
        <v>0.163988511408939</v>
      </c>
      <c r="AT1060" s="17">
        <v>0.141989825684015</v>
      </c>
      <c r="AU1060" s="17">
        <v>0.13943650691023801</v>
      </c>
      <c r="AV1060" s="17">
        <v>0.17108931866035301</v>
      </c>
      <c r="AW1060" s="17">
        <v>0.18408756023984699</v>
      </c>
      <c r="AX1060" s="17">
        <v>0.201650631961344</v>
      </c>
      <c r="AY1060" s="17">
        <v>9.3891240446292407E-2</v>
      </c>
      <c r="AZ1060" s="17">
        <v>0.27114112016014302</v>
      </c>
      <c r="BA1060" s="17">
        <v>7.13681373139885E-2</v>
      </c>
      <c r="BB1060" s="17">
        <v>9.5933263432105995E-2</v>
      </c>
      <c r="BC1060" s="17"/>
      <c r="BD1060" s="17">
        <v>0.162940470608268</v>
      </c>
      <c r="BE1060" s="17">
        <v>0.180593829050786</v>
      </c>
      <c r="BF1060" s="17">
        <v>0.18151090447819199</v>
      </c>
      <c r="BG1060" s="17"/>
      <c r="BH1060" s="17">
        <v>0.16645845465613299</v>
      </c>
      <c r="BI1060" s="17">
        <v>0.16894911914367999</v>
      </c>
      <c r="BJ1060" s="17">
        <v>0.16954544088922799</v>
      </c>
      <c r="BK1060" s="17"/>
      <c r="BL1060" s="17">
        <v>0.20535306510491599</v>
      </c>
      <c r="BM1060" s="17">
        <v>0.117356028516198</v>
      </c>
      <c r="BN1060" s="17">
        <v>0.16808420702837801</v>
      </c>
      <c r="BO1060" s="17"/>
      <c r="BP1060" s="17">
        <v>0.15769465926167101</v>
      </c>
      <c r="BQ1060" s="17">
        <v>0.182077715236766</v>
      </c>
      <c r="BR1060" s="17"/>
      <c r="BS1060" s="17">
        <v>0.16680789240750299</v>
      </c>
      <c r="BT1060" s="17">
        <v>0.142505091464563</v>
      </c>
      <c r="BU1060" s="17">
        <v>0.208743024347738</v>
      </c>
      <c r="BV1060" s="17">
        <v>0.16409320773677299</v>
      </c>
      <c r="BW1060" s="17"/>
      <c r="BX1060" s="17">
        <v>0.173273743623269</v>
      </c>
      <c r="BY1060" s="17">
        <v>0.17789256631825801</v>
      </c>
      <c r="BZ1060" s="17">
        <v>0.17593485327948299</v>
      </c>
      <c r="CA1060" s="17"/>
      <c r="CB1060" s="17">
        <v>0.16357624490977599</v>
      </c>
      <c r="CC1060" s="17">
        <v>0.16008582540425401</v>
      </c>
      <c r="CD1060" s="17">
        <v>0.16699445877922101</v>
      </c>
      <c r="CE1060" s="17">
        <v>0.16606787324351799</v>
      </c>
      <c r="CF1060" s="17">
        <v>0.123881579796787</v>
      </c>
      <c r="CG1060" s="17">
        <v>0.27613448789209999</v>
      </c>
      <c r="CH1060" s="17"/>
      <c r="CI1060" s="17">
        <v>0.183617293604107</v>
      </c>
      <c r="CJ1060" s="17">
        <v>0.13715918835024599</v>
      </c>
      <c r="CK1060" s="17">
        <v>0.34603600550874197</v>
      </c>
      <c r="CL1060" s="17">
        <v>0.15154800857439901</v>
      </c>
    </row>
    <row r="1061" spans="2:90" x14ac:dyDescent="0.35">
      <c r="B1061" t="s">
        <v>493</v>
      </c>
      <c r="C1061" s="17">
        <v>0.140606393837303</v>
      </c>
      <c r="D1061" s="17">
        <v>0.123791541785728</v>
      </c>
      <c r="E1061" s="17">
        <v>0.15843817110998101</v>
      </c>
      <c r="F1061" s="17"/>
      <c r="G1061" s="17">
        <v>0.13151194615819101</v>
      </c>
      <c r="H1061" s="17">
        <v>0.14403200269267599</v>
      </c>
      <c r="I1061" s="17">
        <v>0.14133365385501701</v>
      </c>
      <c r="J1061" s="17">
        <v>0.16932847441707799</v>
      </c>
      <c r="K1061" s="17">
        <v>0.160763259831147</v>
      </c>
      <c r="L1061" s="17">
        <v>0.13725780512361799</v>
      </c>
      <c r="M1061" s="17">
        <v>0.13072001572481801</v>
      </c>
      <c r="N1061" s="17">
        <v>0.13261357232321</v>
      </c>
      <c r="O1061" s="17">
        <v>0.121690847123612</v>
      </c>
      <c r="P1061" s="17"/>
      <c r="Q1061" s="17">
        <v>0.15118528671534701</v>
      </c>
      <c r="R1061" s="17">
        <v>0.116495271170906</v>
      </c>
      <c r="S1061" s="17">
        <v>0.14331290141493599</v>
      </c>
      <c r="T1061" s="17">
        <v>0.14228278371540801</v>
      </c>
      <c r="U1061" s="17"/>
      <c r="V1061" s="17">
        <v>0.11591886215534999</v>
      </c>
      <c r="W1061" s="17">
        <v>0.12809238810161</v>
      </c>
      <c r="X1061" s="17">
        <v>0.165357527429664</v>
      </c>
      <c r="Y1061" s="17">
        <v>0.14999862454325399</v>
      </c>
      <c r="Z1061" s="17">
        <v>0.16045285756799599</v>
      </c>
      <c r="AA1061" s="17">
        <v>0.16049206726748899</v>
      </c>
      <c r="AB1061" s="17">
        <v>0.12244710543705201</v>
      </c>
      <c r="AC1061" s="17">
        <v>0.12415433877937999</v>
      </c>
      <c r="AD1061" s="17">
        <v>0.14942747464879</v>
      </c>
      <c r="AE1061" s="17"/>
      <c r="AF1061" s="17">
        <v>0.13280866635279001</v>
      </c>
      <c r="AG1061" s="17">
        <v>0.13578582828494201</v>
      </c>
      <c r="AH1061" s="17">
        <v>0.157180666027114</v>
      </c>
      <c r="AI1061" s="17">
        <v>0.13869273387977299</v>
      </c>
      <c r="AJ1061" s="17">
        <v>0.14526662481125499</v>
      </c>
      <c r="AK1061" s="17">
        <v>0.14182756153343601</v>
      </c>
      <c r="AL1061" s="17"/>
      <c r="AM1061" s="17">
        <v>0.12411683734751899</v>
      </c>
      <c r="AN1061" s="17">
        <v>0.125059994413727</v>
      </c>
      <c r="AO1061" s="17">
        <v>9.3282555335406303E-2</v>
      </c>
      <c r="AP1061" s="17">
        <v>0.20067273249805401</v>
      </c>
      <c r="AQ1061" s="17">
        <v>0.16009453403000701</v>
      </c>
      <c r="AR1061" s="17">
        <v>0.14042946574597301</v>
      </c>
      <c r="AS1061" s="17">
        <v>0.15038701376474201</v>
      </c>
      <c r="AT1061" s="17">
        <v>0.114050969770183</v>
      </c>
      <c r="AU1061" s="17">
        <v>0.108089305293565</v>
      </c>
      <c r="AV1061" s="17">
        <v>0.146953697756325</v>
      </c>
      <c r="AW1061" s="17">
        <v>0.134814456627115</v>
      </c>
      <c r="AX1061" s="17">
        <v>0.14919983798841399</v>
      </c>
      <c r="AY1061" s="17">
        <v>0.16650490323720701</v>
      </c>
      <c r="AZ1061" s="17">
        <v>0.18385158055449899</v>
      </c>
      <c r="BA1061" s="17">
        <v>0.125082849492792</v>
      </c>
      <c r="BB1061" s="17">
        <v>0.122879588184508</v>
      </c>
      <c r="BC1061" s="17"/>
      <c r="BD1061" s="17">
        <v>0.16326948261701399</v>
      </c>
      <c r="BE1061" s="17">
        <v>0.136036186656915</v>
      </c>
      <c r="BF1061" s="17">
        <v>0.12600673555565201</v>
      </c>
      <c r="BG1061" s="17"/>
      <c r="BH1061" s="17">
        <v>0.141681378617247</v>
      </c>
      <c r="BI1061" s="17">
        <v>0.129036135051979</v>
      </c>
      <c r="BJ1061" s="17">
        <v>0.166936812636406</v>
      </c>
      <c r="BK1061" s="17"/>
      <c r="BL1061" s="17">
        <v>0.111818408431132</v>
      </c>
      <c r="BM1061" s="17">
        <v>0.128887925924072</v>
      </c>
      <c r="BN1061" s="17">
        <v>0.124184315521184</v>
      </c>
      <c r="BO1061" s="17"/>
      <c r="BP1061" s="17">
        <v>0.13006204448710401</v>
      </c>
      <c r="BQ1061" s="17">
        <v>0.13177585939953501</v>
      </c>
      <c r="BR1061" s="17"/>
      <c r="BS1061" s="17">
        <v>0.139017904917109</v>
      </c>
      <c r="BT1061" s="17">
        <v>0.16596702207748901</v>
      </c>
      <c r="BU1061" s="17">
        <v>0.16815728136897001</v>
      </c>
      <c r="BV1061" s="17">
        <v>0.114537106314802</v>
      </c>
      <c r="BW1061" s="17"/>
      <c r="BX1061" s="17">
        <v>0.14776788218457901</v>
      </c>
      <c r="BY1061" s="17">
        <v>0.13237911997415799</v>
      </c>
      <c r="BZ1061" s="17">
        <v>0.14040248469144301</v>
      </c>
      <c r="CA1061" s="17"/>
      <c r="CB1061" s="17">
        <v>0.18947311150457</v>
      </c>
      <c r="CC1061" s="17">
        <v>8.9791267350179907E-2</v>
      </c>
      <c r="CD1061" s="17">
        <v>0.138382713858519</v>
      </c>
      <c r="CE1061" s="17">
        <v>0.17484082842074999</v>
      </c>
      <c r="CF1061" s="17">
        <v>9.3374179784616304E-2</v>
      </c>
      <c r="CG1061" s="17">
        <v>0.14566350633177599</v>
      </c>
      <c r="CH1061" s="17"/>
      <c r="CI1061" s="17">
        <v>0.15226934550749699</v>
      </c>
      <c r="CJ1061" s="17">
        <v>0.115641729291418</v>
      </c>
      <c r="CK1061" s="17">
        <v>0.119252880231763</v>
      </c>
      <c r="CL1061" s="17">
        <v>0.158397191261059</v>
      </c>
    </row>
    <row r="1062" spans="2:90" x14ac:dyDescent="0.35">
      <c r="B1062" t="s">
        <v>494</v>
      </c>
      <c r="C1062" s="17">
        <v>0.10906177455962</v>
      </c>
      <c r="D1062" s="17">
        <v>0.10955457987030499</v>
      </c>
      <c r="E1062" s="17">
        <v>0.10878930015478901</v>
      </c>
      <c r="F1062" s="17"/>
      <c r="G1062" s="17">
        <v>0.116355281832875</v>
      </c>
      <c r="H1062" s="17">
        <v>9.4556539231228101E-2</v>
      </c>
      <c r="I1062" s="17">
        <v>0.12265205062656501</v>
      </c>
      <c r="J1062" s="17">
        <v>8.88535265462643E-2</v>
      </c>
      <c r="K1062" s="17">
        <v>0.12502499573036499</v>
      </c>
      <c r="L1062" s="17">
        <v>0.113388264686656</v>
      </c>
      <c r="M1062" s="17">
        <v>0.13459855165711301</v>
      </c>
      <c r="N1062" s="17">
        <v>0.115600364072085</v>
      </c>
      <c r="O1062" s="17">
        <v>7.2622884343152297E-2</v>
      </c>
      <c r="P1062" s="17"/>
      <c r="Q1062" s="17">
        <v>9.5807388247857395E-2</v>
      </c>
      <c r="R1062" s="17">
        <v>7.73613947307141E-2</v>
      </c>
      <c r="S1062" s="17">
        <v>8.9922708328297504E-2</v>
      </c>
      <c r="T1062" s="17">
        <v>0.111771029063941</v>
      </c>
      <c r="U1062" s="17"/>
      <c r="V1062" s="17">
        <v>9.0046133518163901E-2</v>
      </c>
      <c r="W1062" s="17">
        <v>0.14311726174264999</v>
      </c>
      <c r="X1062" s="17">
        <v>0.109759015988605</v>
      </c>
      <c r="Y1062" s="17">
        <v>0.120214922791405</v>
      </c>
      <c r="Z1062" s="17">
        <v>9.4000918656136204E-2</v>
      </c>
      <c r="AA1062" s="17">
        <v>0.12099304574842901</v>
      </c>
      <c r="AB1062" s="17">
        <v>0.110545651570658</v>
      </c>
      <c r="AC1062" s="17">
        <v>0.104945880675406</v>
      </c>
      <c r="AD1062" s="17">
        <v>8.4344207303085797E-2</v>
      </c>
      <c r="AE1062" s="17"/>
      <c r="AF1062" s="17">
        <v>0.11809311991337899</v>
      </c>
      <c r="AG1062" s="17">
        <v>0.10032519437302199</v>
      </c>
      <c r="AH1062" s="17">
        <v>0.12995598248912199</v>
      </c>
      <c r="AI1062" s="17">
        <v>0.17852085737012299</v>
      </c>
      <c r="AJ1062" s="17">
        <v>0.11873897306126199</v>
      </c>
      <c r="AK1062" s="17">
        <v>8.6600568969430594E-2</v>
      </c>
      <c r="AL1062" s="17"/>
      <c r="AM1062" s="17">
        <v>9.4077064030643601E-2</v>
      </c>
      <c r="AN1062" s="17">
        <v>0.11074362304111</v>
      </c>
      <c r="AO1062" s="17">
        <v>0.118504835770602</v>
      </c>
      <c r="AP1062" s="17">
        <v>8.16277834454327E-2</v>
      </c>
      <c r="AQ1062" s="17">
        <v>9.2650106636864807E-2</v>
      </c>
      <c r="AR1062" s="17">
        <v>0.110610709619215</v>
      </c>
      <c r="AS1062" s="17">
        <v>8.8774923094717503E-2</v>
      </c>
      <c r="AT1062" s="17">
        <v>0.14948615896841999</v>
      </c>
      <c r="AU1062" s="17">
        <v>0.187264320967617</v>
      </c>
      <c r="AV1062" s="17">
        <v>8.6456005966285998E-2</v>
      </c>
      <c r="AW1062" s="17">
        <v>0.103977133096567</v>
      </c>
      <c r="AX1062" s="17">
        <v>9.6705062270968103E-2</v>
      </c>
      <c r="AY1062" s="17">
        <v>0.13649855016505499</v>
      </c>
      <c r="AZ1062" s="17">
        <v>9.0949770847843905E-2</v>
      </c>
      <c r="BA1062" s="17">
        <v>3.88075292559414E-2</v>
      </c>
      <c r="BB1062" s="17">
        <v>7.9416361613328504E-2</v>
      </c>
      <c r="BC1062" s="17"/>
      <c r="BD1062" s="17">
        <v>0.10850762356303099</v>
      </c>
      <c r="BE1062" s="17">
        <v>0.12574333073008101</v>
      </c>
      <c r="BF1062" s="17">
        <v>0.10143399750723001</v>
      </c>
      <c r="BG1062" s="17"/>
      <c r="BH1062" s="17">
        <v>0.117941749767184</v>
      </c>
      <c r="BI1062" s="17">
        <v>9.9047849776720306E-2</v>
      </c>
      <c r="BJ1062" s="17">
        <v>8.2809008174340906E-2</v>
      </c>
      <c r="BK1062" s="17"/>
      <c r="BL1062" s="17">
        <v>5.5593217514892102E-2</v>
      </c>
      <c r="BM1062" s="17">
        <v>9.3015611177533403E-2</v>
      </c>
      <c r="BN1062" s="17">
        <v>8.44159591568963E-2</v>
      </c>
      <c r="BO1062" s="17"/>
      <c r="BP1062" s="17">
        <v>0.13681599349536899</v>
      </c>
      <c r="BQ1062" s="17">
        <v>9.5093018263404702E-2</v>
      </c>
      <c r="BR1062" s="17"/>
      <c r="BS1062" s="17">
        <v>8.5209829605742901E-2</v>
      </c>
      <c r="BT1062" s="17">
        <v>0.114191080629944</v>
      </c>
      <c r="BU1062" s="17">
        <v>0.11306959528308901</v>
      </c>
      <c r="BV1062" s="17">
        <v>0.113616691963994</v>
      </c>
      <c r="BW1062" s="17"/>
      <c r="BX1062" s="17">
        <v>8.0869535313452798E-2</v>
      </c>
      <c r="BY1062" s="17">
        <v>0.13026737283511899</v>
      </c>
      <c r="BZ1062" s="17">
        <v>0.11055164609399799</v>
      </c>
      <c r="CA1062" s="17"/>
      <c r="CB1062" s="17">
        <v>0.15544217123482901</v>
      </c>
      <c r="CC1062" s="17">
        <v>5.81389855685365E-2</v>
      </c>
      <c r="CD1062" s="17">
        <v>0.16481337545762201</v>
      </c>
      <c r="CE1062" s="17">
        <v>0.14267255921128499</v>
      </c>
      <c r="CF1062" s="17">
        <v>1.5926380219654701E-2</v>
      </c>
      <c r="CG1062" s="17">
        <v>7.0947319488196894E-2</v>
      </c>
      <c r="CH1062" s="17"/>
      <c r="CI1062" s="17">
        <v>9.7183456831438003E-2</v>
      </c>
      <c r="CJ1062" s="17">
        <v>0.12654524110804399</v>
      </c>
      <c r="CK1062" s="17">
        <v>8.2522733022347805E-2</v>
      </c>
      <c r="CL1062" s="17">
        <v>0.108479079619098</v>
      </c>
    </row>
    <row r="1063" spans="2:90" x14ac:dyDescent="0.35">
      <c r="B1063" t="s">
        <v>495</v>
      </c>
      <c r="C1063" s="17">
        <v>0.15565100376170901</v>
      </c>
      <c r="D1063" s="17">
        <v>0.144915085972631</v>
      </c>
      <c r="E1063" s="17">
        <v>0.16401165125939801</v>
      </c>
      <c r="F1063" s="17"/>
      <c r="G1063" s="17">
        <v>0.16291304837491699</v>
      </c>
      <c r="H1063" s="17">
        <v>0.194323527669157</v>
      </c>
      <c r="I1063" s="17">
        <v>0.153900413099226</v>
      </c>
      <c r="J1063" s="17">
        <v>0.19766892532352101</v>
      </c>
      <c r="K1063" s="17">
        <v>0.11556829025670599</v>
      </c>
      <c r="L1063" s="17">
        <v>0.146048362354045</v>
      </c>
      <c r="M1063" s="17">
        <v>0.149554115467086</v>
      </c>
      <c r="N1063" s="17">
        <v>0.16056059820019</v>
      </c>
      <c r="O1063" s="17">
        <v>0.124354368847278</v>
      </c>
      <c r="P1063" s="17"/>
      <c r="Q1063" s="17">
        <v>0.13606885006585001</v>
      </c>
      <c r="R1063" s="17">
        <v>6.1375697338366002E-2</v>
      </c>
      <c r="S1063" s="17">
        <v>0.169824604762493</v>
      </c>
      <c r="T1063" s="17">
        <v>0.163870293310974</v>
      </c>
      <c r="U1063" s="17"/>
      <c r="V1063" s="17">
        <v>0.12817269433268999</v>
      </c>
      <c r="W1063" s="17">
        <v>0.15916352635417599</v>
      </c>
      <c r="X1063" s="17">
        <v>0.19095141813317601</v>
      </c>
      <c r="Y1063" s="17">
        <v>0.14184831125755301</v>
      </c>
      <c r="Z1063" s="17">
        <v>0.15144348559148299</v>
      </c>
      <c r="AA1063" s="17">
        <v>0.13910637519578301</v>
      </c>
      <c r="AB1063" s="17">
        <v>0.16325780334474099</v>
      </c>
      <c r="AC1063" s="17">
        <v>0.22953286112347901</v>
      </c>
      <c r="AD1063" s="17">
        <v>0.157124545208841</v>
      </c>
      <c r="AE1063" s="17"/>
      <c r="AF1063" s="17">
        <v>0.21104323523663099</v>
      </c>
      <c r="AG1063" s="17">
        <v>0.19244373503413101</v>
      </c>
      <c r="AH1063" s="17">
        <v>0.13124332860506299</v>
      </c>
      <c r="AI1063" s="17">
        <v>0.100388316237616</v>
      </c>
      <c r="AJ1063" s="17">
        <v>0.15778184999335601</v>
      </c>
      <c r="AK1063" s="17">
        <v>0.109009734707053</v>
      </c>
      <c r="AL1063" s="17"/>
      <c r="AM1063" s="17">
        <v>0.20028325161656699</v>
      </c>
      <c r="AN1063" s="17">
        <v>0.14634487166298399</v>
      </c>
      <c r="AO1063" s="17">
        <v>0.184129221589484</v>
      </c>
      <c r="AP1063" s="17">
        <v>0.15680617359664101</v>
      </c>
      <c r="AQ1063" s="17">
        <v>0.18255499053323401</v>
      </c>
      <c r="AR1063" s="17">
        <v>0.15162045135190899</v>
      </c>
      <c r="AS1063" s="17">
        <v>0.144794705495432</v>
      </c>
      <c r="AT1063" s="17">
        <v>0.16383237684912</v>
      </c>
      <c r="AU1063" s="17">
        <v>9.7646578918150498E-2</v>
      </c>
      <c r="AV1063" s="17">
        <v>0.18035685171733601</v>
      </c>
      <c r="AW1063" s="17">
        <v>0.14086709322006799</v>
      </c>
      <c r="AX1063" s="17">
        <v>0.15490617679906299</v>
      </c>
      <c r="AY1063" s="17">
        <v>0.116063984766134</v>
      </c>
      <c r="AZ1063" s="17">
        <v>6.1341372206851201E-2</v>
      </c>
      <c r="BA1063" s="17">
        <v>0.15523307411100101</v>
      </c>
      <c r="BB1063" s="17">
        <v>0.118665257096433</v>
      </c>
      <c r="BC1063" s="17"/>
      <c r="BD1063" s="17">
        <v>0.119717855781785</v>
      </c>
      <c r="BE1063" s="17">
        <v>0.155658810988233</v>
      </c>
      <c r="BF1063" s="17">
        <v>0.18175140656255001</v>
      </c>
      <c r="BG1063" s="17"/>
      <c r="BH1063" s="17">
        <v>0.17321590073045201</v>
      </c>
      <c r="BI1063" s="17">
        <v>8.6892503527248602E-2</v>
      </c>
      <c r="BJ1063" s="17">
        <v>0.12081822886516801</v>
      </c>
      <c r="BK1063" s="17"/>
      <c r="BL1063" s="17">
        <v>0.147690614360249</v>
      </c>
      <c r="BM1063" s="17">
        <v>0.105235803635314</v>
      </c>
      <c r="BN1063" s="17">
        <v>8.0410006807810797E-2</v>
      </c>
      <c r="BO1063" s="17"/>
      <c r="BP1063" s="17">
        <v>0.13618304660732</v>
      </c>
      <c r="BQ1063" s="17">
        <v>0.16872639349676399</v>
      </c>
      <c r="BR1063" s="17"/>
      <c r="BS1063" s="17">
        <v>5.766539933203E-2</v>
      </c>
      <c r="BT1063" s="17">
        <v>0.128741246528392</v>
      </c>
      <c r="BU1063" s="17">
        <v>0.13936574238215099</v>
      </c>
      <c r="BV1063" s="17">
        <v>0.214182527752318</v>
      </c>
      <c r="BW1063" s="17"/>
      <c r="BX1063" s="17">
        <v>0.14093155188647799</v>
      </c>
      <c r="BY1063" s="17">
        <v>0.187806015049027</v>
      </c>
      <c r="BZ1063" s="17">
        <v>0.155133301635245</v>
      </c>
      <c r="CA1063" s="17"/>
      <c r="CB1063" s="17">
        <v>0.139691806104179</v>
      </c>
      <c r="CC1063" s="17">
        <v>3.8885168489328298E-2</v>
      </c>
      <c r="CD1063" s="17">
        <v>0.36168313019645498</v>
      </c>
      <c r="CE1063" s="17">
        <v>0.189287979353813</v>
      </c>
      <c r="CF1063" s="17">
        <v>1.7255204773980602E-2</v>
      </c>
      <c r="CG1063" s="17">
        <v>8.7260074949409294E-2</v>
      </c>
      <c r="CH1063" s="17"/>
      <c r="CI1063" s="17">
        <v>0.13039134368580499</v>
      </c>
      <c r="CJ1063" s="17">
        <v>0.20103337989603701</v>
      </c>
      <c r="CK1063" s="17">
        <v>9.1910202697941507E-2</v>
      </c>
      <c r="CL1063" s="17">
        <v>0.15151804442394801</v>
      </c>
    </row>
    <row r="1064" spans="2:90" x14ac:dyDescent="0.35">
      <c r="B1064" t="s">
        <v>150</v>
      </c>
      <c r="C1064" s="17">
        <v>1.6544639355060502E-2</v>
      </c>
      <c r="D1064" s="17">
        <v>2.1542159794185299E-2</v>
      </c>
      <c r="E1064" s="17">
        <v>9.3614079313642899E-3</v>
      </c>
      <c r="F1064" s="17"/>
      <c r="G1064" s="17">
        <v>1.2761494920523499E-2</v>
      </c>
      <c r="H1064" s="17">
        <v>2.49309074919856E-2</v>
      </c>
      <c r="I1064" s="17">
        <v>2.3853077328836E-2</v>
      </c>
      <c r="J1064" s="17">
        <v>1.7411330454392901E-2</v>
      </c>
      <c r="K1064" s="17">
        <v>8.0724804156393805E-3</v>
      </c>
      <c r="L1064" s="17">
        <v>2.1677263143449199E-2</v>
      </c>
      <c r="M1064" s="17">
        <v>9.3560991821912392E-3</v>
      </c>
      <c r="N1064" s="17">
        <v>1.4736916378866099E-2</v>
      </c>
      <c r="O1064" s="17">
        <v>1.66858720609049E-2</v>
      </c>
      <c r="P1064" s="17"/>
      <c r="Q1064" s="17">
        <v>7.7202560784556899E-3</v>
      </c>
      <c r="R1064" s="17">
        <v>2.0301925640849799E-2</v>
      </c>
      <c r="S1064" s="17">
        <v>4.6230651482195998E-3</v>
      </c>
      <c r="T1064" s="17">
        <v>1.8397154211617198E-2</v>
      </c>
      <c r="U1064" s="17"/>
      <c r="V1064" s="17">
        <v>1.4989429506042901E-2</v>
      </c>
      <c r="W1064" s="17">
        <v>1.7512596220733801E-2</v>
      </c>
      <c r="X1064" s="17">
        <v>1.25450026518155E-2</v>
      </c>
      <c r="Y1064" s="17">
        <v>1.8699289380170899E-2</v>
      </c>
      <c r="Z1064" s="17">
        <v>1.2094194861226299E-2</v>
      </c>
      <c r="AA1064" s="17">
        <v>2.4171424629226199E-2</v>
      </c>
      <c r="AB1064" s="17">
        <v>2.6020269177329299E-2</v>
      </c>
      <c r="AC1064" s="17">
        <v>1.9719240277941599E-2</v>
      </c>
      <c r="AD1064" s="17">
        <v>7.31725696000493E-3</v>
      </c>
      <c r="AE1064" s="17"/>
      <c r="AF1064" s="17">
        <v>1.23218333184283E-2</v>
      </c>
      <c r="AG1064" s="17">
        <v>1.1300989902291799E-2</v>
      </c>
      <c r="AH1064" s="17">
        <v>2.9511730157481202E-2</v>
      </c>
      <c r="AI1064" s="17">
        <v>3.3477526136960097E-2</v>
      </c>
      <c r="AJ1064" s="17">
        <v>2.0129133816666499E-2</v>
      </c>
      <c r="AK1064" s="17">
        <v>1.43158368424931E-2</v>
      </c>
      <c r="AL1064" s="17"/>
      <c r="AM1064" s="17">
        <v>4.315922870668E-2</v>
      </c>
      <c r="AN1064" s="17">
        <v>3.7538126170271899E-2</v>
      </c>
      <c r="AO1064" s="17">
        <v>5.2967721678364998E-3</v>
      </c>
      <c r="AP1064" s="17">
        <v>3.85872077159575E-2</v>
      </c>
      <c r="AQ1064" s="17">
        <v>6.8560780068730801E-3</v>
      </c>
      <c r="AR1064" s="17">
        <v>6.6809151526138798E-3</v>
      </c>
      <c r="AS1064" s="17">
        <v>1.0788078831852701E-2</v>
      </c>
      <c r="AT1064" s="17">
        <v>1.75247927306355E-3</v>
      </c>
      <c r="AU1064" s="17">
        <v>7.6883081093445096E-3</v>
      </c>
      <c r="AV1064" s="17">
        <v>7.7506322026807302E-3</v>
      </c>
      <c r="AW1064" s="17">
        <v>1.62300981977881E-2</v>
      </c>
      <c r="AX1064" s="17">
        <v>1.0560372594322E-2</v>
      </c>
      <c r="AY1064" s="17">
        <v>1.90858520241604E-2</v>
      </c>
      <c r="AZ1064" s="17">
        <v>0</v>
      </c>
      <c r="BA1064" s="17">
        <v>4.3970840012527601E-2</v>
      </c>
      <c r="BB1064" s="17">
        <v>1.5514389005302699E-2</v>
      </c>
      <c r="BC1064" s="17"/>
      <c r="BD1064" s="17">
        <v>1.17003101567398E-2</v>
      </c>
      <c r="BE1064" s="17">
        <v>2.1679215819633699E-2</v>
      </c>
      <c r="BF1064" s="17">
        <v>1.40717345400451E-2</v>
      </c>
      <c r="BG1064" s="17"/>
      <c r="BH1064" s="17">
        <v>1.21992484851185E-2</v>
      </c>
      <c r="BI1064" s="17">
        <v>2.0910055994551702E-2</v>
      </c>
      <c r="BJ1064" s="17">
        <v>9.2326470197628301E-4</v>
      </c>
      <c r="BK1064" s="17"/>
      <c r="BL1064" s="17">
        <v>4.6534050821278601E-2</v>
      </c>
      <c r="BM1064" s="17">
        <v>0</v>
      </c>
      <c r="BN1064" s="17">
        <v>3.51138288752073E-3</v>
      </c>
      <c r="BO1064" s="17"/>
      <c r="BP1064" s="17">
        <v>1.9286372675233601E-2</v>
      </c>
      <c r="BQ1064" s="17">
        <v>1.6576883190490901E-2</v>
      </c>
      <c r="BR1064" s="17"/>
      <c r="BS1064" s="17">
        <v>7.1882140007204004E-3</v>
      </c>
      <c r="BT1064" s="17">
        <v>1.47161140790807E-3</v>
      </c>
      <c r="BU1064" s="17">
        <v>1.2484398735709E-2</v>
      </c>
      <c r="BV1064" s="17">
        <v>2.0911998718966901E-2</v>
      </c>
      <c r="BW1064" s="17"/>
      <c r="BX1064" s="17">
        <v>1.21818961945462E-2</v>
      </c>
      <c r="BY1064" s="17">
        <v>1.2990982072256199E-2</v>
      </c>
      <c r="BZ1064" s="17">
        <v>1.71952231180716E-2</v>
      </c>
      <c r="CA1064" s="17"/>
      <c r="CB1064" s="17">
        <v>4.2541659600361503E-3</v>
      </c>
      <c r="CC1064" s="17">
        <v>1.4440347465049901E-2</v>
      </c>
      <c r="CD1064" s="17">
        <v>2.3572415386012398E-2</v>
      </c>
      <c r="CE1064" s="17">
        <v>4.7456945528869697E-3</v>
      </c>
      <c r="CF1064" s="17">
        <v>1.7069085856002201E-2</v>
      </c>
      <c r="CG1064" s="17">
        <v>3.6242354474709901E-2</v>
      </c>
      <c r="CH1064" s="17"/>
      <c r="CI1064" s="17">
        <v>2.95708354300953E-2</v>
      </c>
      <c r="CJ1064" s="17">
        <v>1.9431715216548202E-2</v>
      </c>
      <c r="CK1064" s="17">
        <v>3.5047921646325003E-2</v>
      </c>
      <c r="CL1064" s="17">
        <v>6.99446892214119E-3</v>
      </c>
    </row>
    <row r="1065" spans="2:90" x14ac:dyDescent="0.35">
      <c r="B1065" t="s">
        <v>202</v>
      </c>
      <c r="C1065" s="17">
        <v>0.40232484031410498</v>
      </c>
      <c r="D1065" s="17">
        <v>0.43578705894342401</v>
      </c>
      <c r="E1065" s="17">
        <v>0.37261350131905102</v>
      </c>
      <c r="F1065" s="17"/>
      <c r="G1065" s="17">
        <v>0.421877496606957</v>
      </c>
      <c r="H1065" s="17">
        <v>0.33003003431961297</v>
      </c>
      <c r="I1065" s="17">
        <v>0.396606994502675</v>
      </c>
      <c r="J1065" s="17">
        <v>0.336610269094412</v>
      </c>
      <c r="K1065" s="17">
        <v>0.44136277868062801</v>
      </c>
      <c r="L1065" s="17">
        <v>0.40813655193811099</v>
      </c>
      <c r="M1065" s="17">
        <v>0.38386587049134502</v>
      </c>
      <c r="N1065" s="17">
        <v>0.39920033151856699</v>
      </c>
      <c r="O1065" s="17">
        <v>0.49365228076406997</v>
      </c>
      <c r="P1065" s="17"/>
      <c r="Q1065" s="17">
        <v>0.43192815184488698</v>
      </c>
      <c r="R1065" s="17">
        <v>0.52745776072737705</v>
      </c>
      <c r="S1065" s="17">
        <v>0.390496278006561</v>
      </c>
      <c r="T1065" s="17">
        <v>0.39179425064775603</v>
      </c>
      <c r="U1065" s="17"/>
      <c r="V1065" s="17">
        <v>0.47054529227036801</v>
      </c>
      <c r="W1065" s="17">
        <v>0.41447116854483101</v>
      </c>
      <c r="X1065" s="17">
        <v>0.35923889377320001</v>
      </c>
      <c r="Y1065" s="17">
        <v>0.35935348685387603</v>
      </c>
      <c r="Z1065" s="17">
        <v>0.36593546149763201</v>
      </c>
      <c r="AA1065" s="17">
        <v>0.36911781519867898</v>
      </c>
      <c r="AB1065" s="17">
        <v>0.43276931163304699</v>
      </c>
      <c r="AC1065" s="17">
        <v>0.33454688835090901</v>
      </c>
      <c r="AD1065" s="17">
        <v>0.4191581965008</v>
      </c>
      <c r="AE1065" s="17"/>
      <c r="AF1065" s="17">
        <v>0.32282367773318399</v>
      </c>
      <c r="AG1065" s="17">
        <v>0.394795327150538</v>
      </c>
      <c r="AH1065" s="17">
        <v>0.366206270670832</v>
      </c>
      <c r="AI1065" s="17">
        <v>0.364875667264971</v>
      </c>
      <c r="AJ1065" s="17">
        <v>0.41305710221828601</v>
      </c>
      <c r="AK1065" s="17">
        <v>0.46976875317570799</v>
      </c>
      <c r="AL1065" s="17"/>
      <c r="AM1065" s="17">
        <v>0.25483205032577</v>
      </c>
      <c r="AN1065" s="17">
        <v>0.33077677612045198</v>
      </c>
      <c r="AO1065" s="17">
        <v>0.421505716851858</v>
      </c>
      <c r="AP1065" s="17">
        <v>0.30851694609442998</v>
      </c>
      <c r="AQ1065" s="17">
        <v>0.38653434869602299</v>
      </c>
      <c r="AR1065" s="17">
        <v>0.43253692040550001</v>
      </c>
      <c r="AS1065" s="17">
        <v>0.44126676740431597</v>
      </c>
      <c r="AT1065" s="17">
        <v>0.42888818945519802</v>
      </c>
      <c r="AU1065" s="17">
        <v>0.45987497980108499</v>
      </c>
      <c r="AV1065" s="17">
        <v>0.40739349369701899</v>
      </c>
      <c r="AW1065" s="17">
        <v>0.42002365861861402</v>
      </c>
      <c r="AX1065" s="17">
        <v>0.38697791838588902</v>
      </c>
      <c r="AY1065" s="17">
        <v>0.46795546936115201</v>
      </c>
      <c r="AZ1065" s="17">
        <v>0.39271615623066303</v>
      </c>
      <c r="BA1065" s="17">
        <v>0.56553756981375003</v>
      </c>
      <c r="BB1065" s="17">
        <v>0.56759114066832195</v>
      </c>
      <c r="BC1065" s="17"/>
      <c r="BD1065" s="17">
        <v>0.43386425727316102</v>
      </c>
      <c r="BE1065" s="17">
        <v>0.38028862675435099</v>
      </c>
      <c r="BF1065" s="17">
        <v>0.39522522135633098</v>
      </c>
      <c r="BG1065" s="17"/>
      <c r="BH1065" s="17">
        <v>0.38850326774386501</v>
      </c>
      <c r="BI1065" s="17">
        <v>0.49516433650582098</v>
      </c>
      <c r="BJ1065" s="17">
        <v>0.45896724473288197</v>
      </c>
      <c r="BK1065" s="17"/>
      <c r="BL1065" s="17">
        <v>0.43301064376753201</v>
      </c>
      <c r="BM1065" s="17">
        <v>0.55550463074688305</v>
      </c>
      <c r="BN1065" s="17">
        <v>0.53939412859821001</v>
      </c>
      <c r="BO1065" s="17"/>
      <c r="BP1065" s="17">
        <v>0.41995788347330198</v>
      </c>
      <c r="BQ1065" s="17">
        <v>0.40575013041303998</v>
      </c>
      <c r="BR1065" s="17"/>
      <c r="BS1065" s="17">
        <v>0.54411075973689504</v>
      </c>
      <c r="BT1065" s="17">
        <v>0.44712394789170401</v>
      </c>
      <c r="BU1065" s="17">
        <v>0.35817995788234402</v>
      </c>
      <c r="BV1065" s="17">
        <v>0.37265846751314602</v>
      </c>
      <c r="BW1065" s="17"/>
      <c r="BX1065" s="17">
        <v>0.44497539079767501</v>
      </c>
      <c r="BY1065" s="17">
        <v>0.35866394375118099</v>
      </c>
      <c r="BZ1065" s="17">
        <v>0.40078249118176001</v>
      </c>
      <c r="CA1065" s="17"/>
      <c r="CB1065" s="17">
        <v>0.34756250028661001</v>
      </c>
      <c r="CC1065" s="17">
        <v>0.63865840572265198</v>
      </c>
      <c r="CD1065" s="17">
        <v>0.14455390632217099</v>
      </c>
      <c r="CE1065" s="17">
        <v>0.32238506521774701</v>
      </c>
      <c r="CF1065" s="17">
        <v>0.73249356956895895</v>
      </c>
      <c r="CG1065" s="17">
        <v>0.38375225686380798</v>
      </c>
      <c r="CH1065" s="17"/>
      <c r="CI1065" s="17">
        <v>0.40696772494105699</v>
      </c>
      <c r="CJ1065" s="17">
        <v>0.400188746137707</v>
      </c>
      <c r="CK1065" s="17">
        <v>0.32523025689288099</v>
      </c>
      <c r="CL1065" s="17">
        <v>0.42306320719935397</v>
      </c>
    </row>
    <row r="1066" spans="2:90" x14ac:dyDescent="0.35">
      <c r="B1066" t="s">
        <v>201</v>
      </c>
      <c r="C1066" s="17">
        <v>0.405319172158631</v>
      </c>
      <c r="D1066" s="17">
        <v>0.378261207628664</v>
      </c>
      <c r="E1066" s="17">
        <v>0.43123912252416802</v>
      </c>
      <c r="F1066" s="17"/>
      <c r="G1066" s="17">
        <v>0.41078027636598302</v>
      </c>
      <c r="H1066" s="17">
        <v>0.43291206959306</v>
      </c>
      <c r="I1066" s="17">
        <v>0.41788611758080901</v>
      </c>
      <c r="J1066" s="17">
        <v>0.45585092628686302</v>
      </c>
      <c r="K1066" s="17">
        <v>0.401356545818217</v>
      </c>
      <c r="L1066" s="17">
        <v>0.39669443216431899</v>
      </c>
      <c r="M1066" s="17">
        <v>0.41487268284901702</v>
      </c>
      <c r="N1066" s="17">
        <v>0.40877453459548502</v>
      </c>
      <c r="O1066" s="17">
        <v>0.31866810031404302</v>
      </c>
      <c r="P1066" s="17"/>
      <c r="Q1066" s="17">
        <v>0.383061525029054</v>
      </c>
      <c r="R1066" s="17">
        <v>0.25523236323998599</v>
      </c>
      <c r="S1066" s="17">
        <v>0.40306021450572599</v>
      </c>
      <c r="T1066" s="17">
        <v>0.41792410609032299</v>
      </c>
      <c r="U1066" s="17"/>
      <c r="V1066" s="17">
        <v>0.33413769000620402</v>
      </c>
      <c r="W1066" s="17">
        <v>0.43037317619843501</v>
      </c>
      <c r="X1066" s="17">
        <v>0.46606796155144498</v>
      </c>
      <c r="Y1066" s="17">
        <v>0.412061858592212</v>
      </c>
      <c r="Z1066" s="17">
        <v>0.40589726181561497</v>
      </c>
      <c r="AA1066" s="17">
        <v>0.420591488211701</v>
      </c>
      <c r="AB1066" s="17">
        <v>0.39625056035245099</v>
      </c>
      <c r="AC1066" s="17">
        <v>0.45863308057826502</v>
      </c>
      <c r="AD1066" s="17">
        <v>0.39089622716071598</v>
      </c>
      <c r="AE1066" s="17"/>
      <c r="AF1066" s="17">
        <v>0.46194502150279998</v>
      </c>
      <c r="AG1066" s="17">
        <v>0.428554757692095</v>
      </c>
      <c r="AH1066" s="17">
        <v>0.41837997712129898</v>
      </c>
      <c r="AI1066" s="17">
        <v>0.41760190748751103</v>
      </c>
      <c r="AJ1066" s="17">
        <v>0.42178744786587302</v>
      </c>
      <c r="AK1066" s="17">
        <v>0.33743786520991997</v>
      </c>
      <c r="AL1066" s="17"/>
      <c r="AM1066" s="17">
        <v>0.41847715299472998</v>
      </c>
      <c r="AN1066" s="17">
        <v>0.38214848911782101</v>
      </c>
      <c r="AO1066" s="17">
        <v>0.395916612695492</v>
      </c>
      <c r="AP1066" s="17">
        <v>0.43910668954012899</v>
      </c>
      <c r="AQ1066" s="17">
        <v>0.43529963120010601</v>
      </c>
      <c r="AR1066" s="17">
        <v>0.40266062671709801</v>
      </c>
      <c r="AS1066" s="17">
        <v>0.38395664235489202</v>
      </c>
      <c r="AT1066" s="17">
        <v>0.42736950558772302</v>
      </c>
      <c r="AU1066" s="17">
        <v>0.39300020517933199</v>
      </c>
      <c r="AV1066" s="17">
        <v>0.413766555439947</v>
      </c>
      <c r="AW1066" s="17">
        <v>0.37965868294374999</v>
      </c>
      <c r="AX1066" s="17">
        <v>0.40081107705844499</v>
      </c>
      <c r="AY1066" s="17">
        <v>0.41906743816839498</v>
      </c>
      <c r="AZ1066" s="17">
        <v>0.336142723609195</v>
      </c>
      <c r="BA1066" s="17">
        <v>0.31912345285973398</v>
      </c>
      <c r="BB1066" s="17">
        <v>0.32096120689426999</v>
      </c>
      <c r="BC1066" s="17"/>
      <c r="BD1066" s="17">
        <v>0.39149496196183098</v>
      </c>
      <c r="BE1066" s="17">
        <v>0.41743832837522998</v>
      </c>
      <c r="BF1066" s="17">
        <v>0.40919213962543199</v>
      </c>
      <c r="BG1066" s="17"/>
      <c r="BH1066" s="17">
        <v>0.43283902911488298</v>
      </c>
      <c r="BI1066" s="17">
        <v>0.31497648835594799</v>
      </c>
      <c r="BJ1066" s="17">
        <v>0.370564049675914</v>
      </c>
      <c r="BK1066" s="17"/>
      <c r="BL1066" s="17">
        <v>0.31510224030627298</v>
      </c>
      <c r="BM1066" s="17">
        <v>0.32713934073691903</v>
      </c>
      <c r="BN1066" s="17">
        <v>0.28901028148589097</v>
      </c>
      <c r="BO1066" s="17"/>
      <c r="BP1066" s="17">
        <v>0.40306108458979301</v>
      </c>
      <c r="BQ1066" s="17">
        <v>0.395595271159703</v>
      </c>
      <c r="BR1066" s="17"/>
      <c r="BS1066" s="17">
        <v>0.28189313385488202</v>
      </c>
      <c r="BT1066" s="17">
        <v>0.40889934923582499</v>
      </c>
      <c r="BU1066" s="17">
        <v>0.42059261903421002</v>
      </c>
      <c r="BV1066" s="17">
        <v>0.442336326031114</v>
      </c>
      <c r="BW1066" s="17"/>
      <c r="BX1066" s="17">
        <v>0.36956896938451</v>
      </c>
      <c r="BY1066" s="17">
        <v>0.45045250785830498</v>
      </c>
      <c r="BZ1066" s="17">
        <v>0.40608743242068601</v>
      </c>
      <c r="CA1066" s="17"/>
      <c r="CB1066" s="17">
        <v>0.484607088843578</v>
      </c>
      <c r="CC1066" s="17">
        <v>0.186815421408045</v>
      </c>
      <c r="CD1066" s="17">
        <v>0.66487921951259599</v>
      </c>
      <c r="CE1066" s="17">
        <v>0.50680136698584799</v>
      </c>
      <c r="CF1066" s="17">
        <v>0.12655576477825201</v>
      </c>
      <c r="CG1066" s="17">
        <v>0.303870900769382</v>
      </c>
      <c r="CH1066" s="17"/>
      <c r="CI1066" s="17">
        <v>0.37984414602473998</v>
      </c>
      <c r="CJ1066" s="17">
        <v>0.443220350295499</v>
      </c>
      <c r="CK1066" s="17">
        <v>0.29368581595205201</v>
      </c>
      <c r="CL1066" s="17">
        <v>0.41839431530410598</v>
      </c>
    </row>
    <row r="1067" spans="2:90" x14ac:dyDescent="0.35">
      <c r="B1067" t="s">
        <v>113</v>
      </c>
      <c r="C1067" s="17">
        <v>-2.99433184452658E-3</v>
      </c>
      <c r="D1067" s="17">
        <v>5.7525851314759201E-2</v>
      </c>
      <c r="E1067" s="17">
        <v>-5.8625621205116503E-2</v>
      </c>
      <c r="F1067" s="17"/>
      <c r="G1067" s="17">
        <v>1.10972202409744E-2</v>
      </c>
      <c r="H1067" s="17">
        <v>-0.102882035273447</v>
      </c>
      <c r="I1067" s="17">
        <v>-2.1279123078133299E-2</v>
      </c>
      <c r="J1067" s="17">
        <v>-0.119240657192451</v>
      </c>
      <c r="K1067" s="17">
        <v>4.00062328624105E-2</v>
      </c>
      <c r="L1067" s="17">
        <v>1.14421197737921E-2</v>
      </c>
      <c r="M1067" s="17">
        <v>-3.10068123576713E-2</v>
      </c>
      <c r="N1067" s="17">
        <v>-9.5742030769176995E-3</v>
      </c>
      <c r="O1067" s="17">
        <v>0.174984180450027</v>
      </c>
      <c r="P1067" s="17"/>
      <c r="Q1067" s="17">
        <v>4.8866626815833203E-2</v>
      </c>
      <c r="R1067" s="17">
        <v>0.272225397487391</v>
      </c>
      <c r="S1067" s="17">
        <v>-1.25639364991655E-2</v>
      </c>
      <c r="T1067" s="17">
        <v>-2.6129855442567101E-2</v>
      </c>
      <c r="U1067" s="17"/>
      <c r="V1067" s="17">
        <v>0.13640760226416301</v>
      </c>
      <c r="W1067" s="17">
        <v>-1.5902007653604399E-2</v>
      </c>
      <c r="X1067" s="17">
        <v>-0.106829067778246</v>
      </c>
      <c r="Y1067" s="17">
        <v>-5.2708371738336098E-2</v>
      </c>
      <c r="Z1067" s="17">
        <v>-3.9961800317983201E-2</v>
      </c>
      <c r="AA1067" s="17">
        <v>-5.1473673013022303E-2</v>
      </c>
      <c r="AB1067" s="17">
        <v>3.6518751280596E-2</v>
      </c>
      <c r="AC1067" s="17">
        <v>-0.12408619222735599</v>
      </c>
      <c r="AD1067" s="17">
        <v>2.82619693400833E-2</v>
      </c>
      <c r="AE1067" s="17"/>
      <c r="AF1067" s="17">
        <v>-0.13912134376961599</v>
      </c>
      <c r="AG1067" s="17">
        <v>-3.3759430541557098E-2</v>
      </c>
      <c r="AH1067" s="17">
        <v>-5.2173706450466699E-2</v>
      </c>
      <c r="AI1067" s="17">
        <v>-5.2726240222540598E-2</v>
      </c>
      <c r="AJ1067" s="17">
        <v>-8.7303456475863496E-3</v>
      </c>
      <c r="AK1067" s="17">
        <v>0.13233088796578801</v>
      </c>
      <c r="AL1067" s="17"/>
      <c r="AM1067" s="17">
        <v>-0.16364510266896001</v>
      </c>
      <c r="AN1067" s="17">
        <v>-5.1371712997369298E-2</v>
      </c>
      <c r="AO1067" s="17">
        <v>2.55891041563658E-2</v>
      </c>
      <c r="AP1067" s="17">
        <v>-0.13058974344569901</v>
      </c>
      <c r="AQ1067" s="17">
        <v>-4.8765282504082602E-2</v>
      </c>
      <c r="AR1067" s="17">
        <v>2.98762936884026E-2</v>
      </c>
      <c r="AS1067" s="17">
        <v>5.7310125049424301E-2</v>
      </c>
      <c r="AT1067" s="17">
        <v>1.5186838674751701E-3</v>
      </c>
      <c r="AU1067" s="17">
        <v>6.6874774621753702E-2</v>
      </c>
      <c r="AV1067" s="17">
        <v>-6.3730617429273396E-3</v>
      </c>
      <c r="AW1067" s="17">
        <v>4.0364975674864002E-2</v>
      </c>
      <c r="AX1067" s="17">
        <v>-1.3833158672556E-2</v>
      </c>
      <c r="AY1067" s="17">
        <v>4.8888031192756899E-2</v>
      </c>
      <c r="AZ1067" s="17">
        <v>5.6573432621468203E-2</v>
      </c>
      <c r="BA1067" s="17">
        <v>0.24641411695401499</v>
      </c>
      <c r="BB1067" s="17">
        <v>0.24662993377405201</v>
      </c>
      <c r="BC1067" s="17"/>
      <c r="BD1067" s="17">
        <v>4.2369295311329901E-2</v>
      </c>
      <c r="BE1067" s="17">
        <v>-3.71497016208788E-2</v>
      </c>
      <c r="BF1067" s="17">
        <v>-1.39669182691016E-2</v>
      </c>
      <c r="BG1067" s="17"/>
      <c r="BH1067" s="17">
        <v>-4.4335761371018599E-2</v>
      </c>
      <c r="BI1067" s="17">
        <v>0.18018784814987299</v>
      </c>
      <c r="BJ1067" s="17">
        <v>8.8403195056967296E-2</v>
      </c>
      <c r="BK1067" s="17"/>
      <c r="BL1067" s="17">
        <v>0.117908403461259</v>
      </c>
      <c r="BM1067" s="17">
        <v>0.228365290009963</v>
      </c>
      <c r="BN1067" s="17">
        <v>0.25038384711231798</v>
      </c>
      <c r="BO1067" s="17"/>
      <c r="BP1067" s="17">
        <v>1.6896798883508899E-2</v>
      </c>
      <c r="BQ1067" s="17">
        <v>1.0154859253336901E-2</v>
      </c>
      <c r="BR1067" s="17"/>
      <c r="BS1067" s="17">
        <v>0.26221762588201297</v>
      </c>
      <c r="BT1067" s="17">
        <v>3.8224598655879301E-2</v>
      </c>
      <c r="BU1067" s="17">
        <v>-6.2412661151866201E-2</v>
      </c>
      <c r="BV1067" s="17">
        <v>-6.96778585179674E-2</v>
      </c>
      <c r="BW1067" s="17"/>
      <c r="BX1067" s="17">
        <v>7.5406421413165406E-2</v>
      </c>
      <c r="BY1067" s="17">
        <v>-9.1788564107122994E-2</v>
      </c>
      <c r="BZ1067" s="17">
        <v>-5.3049412389260496E-3</v>
      </c>
      <c r="CA1067" s="17"/>
      <c r="CB1067" s="17">
        <v>-0.13704458855696799</v>
      </c>
      <c r="CC1067" s="17">
        <v>0.45184298431460701</v>
      </c>
      <c r="CD1067" s="17">
        <v>-0.52032531319042497</v>
      </c>
      <c r="CE1067" s="17">
        <v>-0.184416301768101</v>
      </c>
      <c r="CF1067" s="17">
        <v>0.60593780479070702</v>
      </c>
      <c r="CG1067" s="17">
        <v>7.9881356094426606E-2</v>
      </c>
      <c r="CH1067" s="17"/>
      <c r="CI1067" s="17">
        <v>2.7123578916317399E-2</v>
      </c>
      <c r="CJ1067" s="17">
        <v>-4.30316041577916E-2</v>
      </c>
      <c r="CK1067" s="17">
        <v>3.1544440940828603E-2</v>
      </c>
      <c r="CL1067" s="17">
        <v>4.6688918952476101E-3</v>
      </c>
    </row>
    <row r="1068" spans="2:90" x14ac:dyDescent="0.35"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</row>
    <row r="1069" spans="2:90" x14ac:dyDescent="0.35">
      <c r="B1069" s="6" t="s">
        <v>503</v>
      </c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</row>
    <row r="1070" spans="2:90" x14ac:dyDescent="0.35">
      <c r="B1070" s="24" t="s">
        <v>130</v>
      </c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</row>
    <row r="1071" spans="2:90" x14ac:dyDescent="0.35">
      <c r="B1071" t="s">
        <v>489</v>
      </c>
      <c r="C1071" s="17">
        <v>0.148571934722697</v>
      </c>
      <c r="D1071" s="17">
        <v>0.147537447869625</v>
      </c>
      <c r="E1071" s="17">
        <v>0.15133338600327401</v>
      </c>
      <c r="F1071" s="17"/>
      <c r="G1071" s="17">
        <v>0.14669455399241799</v>
      </c>
      <c r="H1071" s="17">
        <v>0.142417842159233</v>
      </c>
      <c r="I1071" s="17">
        <v>0.196692562598732</v>
      </c>
      <c r="J1071" s="17">
        <v>0.12382662278327</v>
      </c>
      <c r="K1071" s="17">
        <v>0.146830133578598</v>
      </c>
      <c r="L1071" s="17">
        <v>0.13564775836304499</v>
      </c>
      <c r="M1071" s="17">
        <v>0.15691167103359099</v>
      </c>
      <c r="N1071" s="17">
        <v>0.136595042182519</v>
      </c>
      <c r="O1071" s="17">
        <v>0.153308679199394</v>
      </c>
      <c r="P1071" s="17"/>
      <c r="Q1071" s="17">
        <v>0.14185279801982101</v>
      </c>
      <c r="R1071" s="17">
        <v>0.197386160457069</v>
      </c>
      <c r="S1071" s="17">
        <v>0.14409907404523201</v>
      </c>
      <c r="T1071" s="17">
        <v>0.14779864482847199</v>
      </c>
      <c r="U1071" s="17"/>
      <c r="V1071" s="17">
        <v>0.16696812328399099</v>
      </c>
      <c r="W1071" s="17">
        <v>0.12396661466928199</v>
      </c>
      <c r="X1071" s="17">
        <v>0.14440041743266999</v>
      </c>
      <c r="Y1071" s="17">
        <v>0.16617494529895199</v>
      </c>
      <c r="Z1071" s="17">
        <v>0.157743302819119</v>
      </c>
      <c r="AA1071" s="17">
        <v>0.153153932818623</v>
      </c>
      <c r="AB1071" s="17">
        <v>0.121379378700154</v>
      </c>
      <c r="AC1071" s="17">
        <v>0.12874357101963599</v>
      </c>
      <c r="AD1071" s="17">
        <v>0.160969372879705</v>
      </c>
      <c r="AE1071" s="17"/>
      <c r="AF1071" s="17">
        <v>0.168691325260033</v>
      </c>
      <c r="AG1071" s="17">
        <v>0.140941103480375</v>
      </c>
      <c r="AH1071" s="17">
        <v>0.147754296412168</v>
      </c>
      <c r="AI1071" s="17">
        <v>0.110259132110042</v>
      </c>
      <c r="AJ1071" s="17">
        <v>0.114504996053983</v>
      </c>
      <c r="AK1071" s="17">
        <v>0.16588106382808901</v>
      </c>
      <c r="AL1071" s="17"/>
      <c r="AM1071" s="17">
        <v>0.101765177669493</v>
      </c>
      <c r="AN1071" s="17">
        <v>0.127586766854867</v>
      </c>
      <c r="AO1071" s="17">
        <v>0.13282427674523101</v>
      </c>
      <c r="AP1071" s="17">
        <v>9.0997144121596096E-2</v>
      </c>
      <c r="AQ1071" s="17">
        <v>0.16055651962328499</v>
      </c>
      <c r="AR1071" s="17">
        <v>0.14974201703572701</v>
      </c>
      <c r="AS1071" s="17">
        <v>0.13764670842049401</v>
      </c>
      <c r="AT1071" s="17">
        <v>0.16970150777785101</v>
      </c>
      <c r="AU1071" s="17">
        <v>0.128608536918428</v>
      </c>
      <c r="AV1071" s="17">
        <v>0.22875155129547001</v>
      </c>
      <c r="AW1071" s="17">
        <v>0.14404074539363401</v>
      </c>
      <c r="AX1071" s="17">
        <v>0.17730728968760701</v>
      </c>
      <c r="AY1071" s="17">
        <v>0.12857340783856699</v>
      </c>
      <c r="AZ1071" s="17">
        <v>0.16707899419594799</v>
      </c>
      <c r="BA1071" s="17">
        <v>0.193008006027104</v>
      </c>
      <c r="BB1071" s="17">
        <v>0.210313013816849</v>
      </c>
      <c r="BC1071" s="17"/>
      <c r="BD1071" s="17">
        <v>0.142290192245009</v>
      </c>
      <c r="BE1071" s="17">
        <v>0.148371282398614</v>
      </c>
      <c r="BF1071" s="17">
        <v>0.15386278933797701</v>
      </c>
      <c r="BG1071" s="17"/>
      <c r="BH1071" s="17">
        <v>0.14776127531434699</v>
      </c>
      <c r="BI1071" s="17">
        <v>0.190649033002427</v>
      </c>
      <c r="BJ1071" s="17">
        <v>0.15276634661984001</v>
      </c>
      <c r="BK1071" s="17"/>
      <c r="BL1071" s="17">
        <v>0.12848310826941201</v>
      </c>
      <c r="BM1071" s="17">
        <v>0.14433985534847599</v>
      </c>
      <c r="BN1071" s="17">
        <v>0.24416046427997501</v>
      </c>
      <c r="BO1071" s="17"/>
      <c r="BP1071" s="17">
        <v>0.16664692012601301</v>
      </c>
      <c r="BQ1071" s="17">
        <v>0.148731985134197</v>
      </c>
      <c r="BR1071" s="17"/>
      <c r="BS1071" s="17">
        <v>0.324389141344125</v>
      </c>
      <c r="BT1071" s="17">
        <v>0.17530280512794799</v>
      </c>
      <c r="BU1071" s="17">
        <v>0.106390943949058</v>
      </c>
      <c r="BV1071" s="17">
        <v>0.108764427062144</v>
      </c>
      <c r="BW1071" s="17"/>
      <c r="BX1071" s="17">
        <v>0.17765730781542599</v>
      </c>
      <c r="BY1071" s="17">
        <v>0.16912834895541001</v>
      </c>
      <c r="BZ1071" s="17">
        <v>0.14442729245987501</v>
      </c>
      <c r="CA1071" s="17"/>
      <c r="CB1071" s="17">
        <v>0.21165684422759601</v>
      </c>
      <c r="CC1071" s="17">
        <v>0.22718094371257699</v>
      </c>
      <c r="CD1071" s="17">
        <v>2.6387774735692201E-2</v>
      </c>
      <c r="CE1071" s="17">
        <v>9.1771326757653704E-2</v>
      </c>
      <c r="CF1071" s="17">
        <v>0.335312286203512</v>
      </c>
      <c r="CG1071" s="17">
        <v>6.6793754892935098E-2</v>
      </c>
      <c r="CH1071" s="17"/>
      <c r="CI1071" s="17">
        <v>0.117589634200268</v>
      </c>
      <c r="CJ1071" s="17">
        <v>0.20716760405585599</v>
      </c>
      <c r="CK1071" s="17">
        <v>5.3095365311643397E-2</v>
      </c>
      <c r="CL1071" s="17">
        <v>0.146376937603901</v>
      </c>
    </row>
    <row r="1072" spans="2:90" x14ac:dyDescent="0.35">
      <c r="B1072" t="s">
        <v>490</v>
      </c>
      <c r="C1072" s="17">
        <v>0.200300489363958</v>
      </c>
      <c r="D1072" s="17">
        <v>0.178306523344021</v>
      </c>
      <c r="E1072" s="17">
        <v>0.22306231689870301</v>
      </c>
      <c r="F1072" s="17"/>
      <c r="G1072" s="17">
        <v>0.23581195785937401</v>
      </c>
      <c r="H1072" s="17">
        <v>0.19461427447506799</v>
      </c>
      <c r="I1072" s="17">
        <v>0.20449719692245499</v>
      </c>
      <c r="J1072" s="17">
        <v>0.210798530338451</v>
      </c>
      <c r="K1072" s="17">
        <v>0.16959865296347501</v>
      </c>
      <c r="L1072" s="17">
        <v>0.20900228415677999</v>
      </c>
      <c r="M1072" s="17">
        <v>0.19382827609722</v>
      </c>
      <c r="N1072" s="17">
        <v>0.20413152247236399</v>
      </c>
      <c r="O1072" s="17">
        <v>0.18234495319775501</v>
      </c>
      <c r="P1072" s="17"/>
      <c r="Q1072" s="17">
        <v>0.22181841989857701</v>
      </c>
      <c r="R1072" s="17">
        <v>0.22787960519721001</v>
      </c>
      <c r="S1072" s="17">
        <v>0.19710785917467</v>
      </c>
      <c r="T1072" s="17">
        <v>0.198702158581328</v>
      </c>
      <c r="U1072" s="17"/>
      <c r="V1072" s="17">
        <v>0.203042474762303</v>
      </c>
      <c r="W1072" s="17">
        <v>0.20975793929115599</v>
      </c>
      <c r="X1072" s="17">
        <v>0.161741205750945</v>
      </c>
      <c r="Y1072" s="17">
        <v>0.154853176159713</v>
      </c>
      <c r="Z1072" s="17">
        <v>0.21651807399112999</v>
      </c>
      <c r="AA1072" s="17">
        <v>0.18348994901439999</v>
      </c>
      <c r="AB1072" s="17">
        <v>0.209812583118479</v>
      </c>
      <c r="AC1072" s="17">
        <v>0.19093610735954</v>
      </c>
      <c r="AD1072" s="17">
        <v>0.24735284211823499</v>
      </c>
      <c r="AE1072" s="17"/>
      <c r="AF1072" s="17">
        <v>0.14899820768386901</v>
      </c>
      <c r="AG1072" s="17">
        <v>0.20673646855493899</v>
      </c>
      <c r="AH1072" s="17">
        <v>0.19792924096792</v>
      </c>
      <c r="AI1072" s="17">
        <v>0.24700532823169599</v>
      </c>
      <c r="AJ1072" s="17">
        <v>0.20583130037911901</v>
      </c>
      <c r="AK1072" s="17">
        <v>0.22311832074511001</v>
      </c>
      <c r="AL1072" s="17"/>
      <c r="AM1072" s="17">
        <v>0.20829920639442501</v>
      </c>
      <c r="AN1072" s="17">
        <v>0.17203699330035899</v>
      </c>
      <c r="AO1072" s="17">
        <v>0.14823933611227999</v>
      </c>
      <c r="AP1072" s="17">
        <v>0.247849378916986</v>
      </c>
      <c r="AQ1072" s="17">
        <v>0.186820938620545</v>
      </c>
      <c r="AR1072" s="17">
        <v>0.15555116555309301</v>
      </c>
      <c r="AS1072" s="17">
        <v>0.16302051230794501</v>
      </c>
      <c r="AT1072" s="17">
        <v>0.23459285893508799</v>
      </c>
      <c r="AU1072" s="17">
        <v>0.21570592357819299</v>
      </c>
      <c r="AV1072" s="17">
        <v>0.219502288471568</v>
      </c>
      <c r="AW1072" s="17">
        <v>0.226901625487125</v>
      </c>
      <c r="AX1072" s="17">
        <v>0.224980701761335</v>
      </c>
      <c r="AY1072" s="17">
        <v>0.20627404089822801</v>
      </c>
      <c r="AZ1072" s="17">
        <v>0.37201330601022797</v>
      </c>
      <c r="BA1072" s="17">
        <v>0.23253322012511601</v>
      </c>
      <c r="BB1072" s="17">
        <v>0.24277914710870899</v>
      </c>
      <c r="BC1072" s="17"/>
      <c r="BD1072" s="17">
        <v>0.23241636707494401</v>
      </c>
      <c r="BE1072" s="17">
        <v>0.20759521656742499</v>
      </c>
      <c r="BF1072" s="17">
        <v>0.171222675126847</v>
      </c>
      <c r="BG1072" s="17"/>
      <c r="BH1072" s="17">
        <v>0.20040353425579299</v>
      </c>
      <c r="BI1072" s="17">
        <v>0.22691747402807699</v>
      </c>
      <c r="BJ1072" s="17">
        <v>0.26006868804063199</v>
      </c>
      <c r="BK1072" s="17"/>
      <c r="BL1072" s="17">
        <v>0.21222880884044101</v>
      </c>
      <c r="BM1072" s="17">
        <v>0.282414863402287</v>
      </c>
      <c r="BN1072" s="17">
        <v>0.21980260573597499</v>
      </c>
      <c r="BO1072" s="17"/>
      <c r="BP1072" s="17">
        <v>0.20491083285924</v>
      </c>
      <c r="BQ1072" s="17">
        <v>0.192569764514603</v>
      </c>
      <c r="BR1072" s="17"/>
      <c r="BS1072" s="17">
        <v>0.30233376322150002</v>
      </c>
      <c r="BT1072" s="17">
        <v>0.284483889678454</v>
      </c>
      <c r="BU1072" s="17">
        <v>0.213682472848162</v>
      </c>
      <c r="BV1072" s="17">
        <v>0.12106577147596401</v>
      </c>
      <c r="BW1072" s="17"/>
      <c r="BX1072" s="17">
        <v>0.20561924957884301</v>
      </c>
      <c r="BY1072" s="17">
        <v>0.26656453022583498</v>
      </c>
      <c r="BZ1072" s="17">
        <v>0.19570162088330001</v>
      </c>
      <c r="CA1072" s="17"/>
      <c r="CB1072" s="17">
        <v>0.28111487895570397</v>
      </c>
      <c r="CC1072" s="17">
        <v>0.27048396380223499</v>
      </c>
      <c r="CD1072" s="17">
        <v>9.9218471326033703E-2</v>
      </c>
      <c r="CE1072" s="17">
        <v>0.15679377616145099</v>
      </c>
      <c r="CF1072" s="17">
        <v>0.30750693506487697</v>
      </c>
      <c r="CG1072" s="17">
        <v>0.127374294394697</v>
      </c>
      <c r="CH1072" s="17"/>
      <c r="CI1072" s="17">
        <v>0.15584002421104901</v>
      </c>
      <c r="CJ1072" s="17">
        <v>0.22480522863121999</v>
      </c>
      <c r="CK1072" s="17">
        <v>0.107998968010118</v>
      </c>
      <c r="CL1072" s="17">
        <v>0.220390482087085</v>
      </c>
    </row>
    <row r="1073" spans="2:90" x14ac:dyDescent="0.35">
      <c r="B1073" t="s">
        <v>491</v>
      </c>
      <c r="C1073" s="17">
        <v>0.24319901654290299</v>
      </c>
      <c r="D1073" s="17">
        <v>0.23691897565435599</v>
      </c>
      <c r="E1073" s="17">
        <v>0.24585353583722799</v>
      </c>
      <c r="F1073" s="17"/>
      <c r="G1073" s="17">
        <v>0.236298457065208</v>
      </c>
      <c r="H1073" s="17">
        <v>0.245421449707482</v>
      </c>
      <c r="I1073" s="17">
        <v>0.242542135263034</v>
      </c>
      <c r="J1073" s="17">
        <v>0.25388471260809697</v>
      </c>
      <c r="K1073" s="17">
        <v>0.28592655696568098</v>
      </c>
      <c r="L1073" s="17">
        <v>0.26528900889267598</v>
      </c>
      <c r="M1073" s="17">
        <v>0.240310847555462</v>
      </c>
      <c r="N1073" s="17">
        <v>0.205779910466965</v>
      </c>
      <c r="O1073" s="17">
        <v>0.218852690556776</v>
      </c>
      <c r="P1073" s="17"/>
      <c r="Q1073" s="17">
        <v>0.198458335052909</v>
      </c>
      <c r="R1073" s="17">
        <v>0.24479930657927201</v>
      </c>
      <c r="S1073" s="17">
        <v>0.188953194974328</v>
      </c>
      <c r="T1073" s="17">
        <v>0.25245906220284903</v>
      </c>
      <c r="U1073" s="17"/>
      <c r="V1073" s="17">
        <v>0.23390636787817701</v>
      </c>
      <c r="W1073" s="17">
        <v>0.258138663670333</v>
      </c>
      <c r="X1073" s="17">
        <v>0.31523984089992801</v>
      </c>
      <c r="Y1073" s="17">
        <v>0.242077432593099</v>
      </c>
      <c r="Z1073" s="17">
        <v>0.19928366257135099</v>
      </c>
      <c r="AA1073" s="17">
        <v>0.234828777898685</v>
      </c>
      <c r="AB1073" s="17">
        <v>0.26182020996954197</v>
      </c>
      <c r="AC1073" s="17">
        <v>0.25628575985992802</v>
      </c>
      <c r="AD1073" s="17">
        <v>0.20383434310521401</v>
      </c>
      <c r="AE1073" s="17"/>
      <c r="AF1073" s="17">
        <v>0.22010894633386999</v>
      </c>
      <c r="AG1073" s="17">
        <v>0.24361711554594701</v>
      </c>
      <c r="AH1073" s="17">
        <v>0.26778390589524698</v>
      </c>
      <c r="AI1073" s="17">
        <v>0.180782003616622</v>
      </c>
      <c r="AJ1073" s="17">
        <v>0.246199021957621</v>
      </c>
      <c r="AK1073" s="17">
        <v>0.25893649811858999</v>
      </c>
      <c r="AL1073" s="17"/>
      <c r="AM1073" s="17">
        <v>0.220576160299709</v>
      </c>
      <c r="AN1073" s="17">
        <v>0.18572955760969601</v>
      </c>
      <c r="AO1073" s="17">
        <v>0.221565805417518</v>
      </c>
      <c r="AP1073" s="17">
        <v>0.225161809685267</v>
      </c>
      <c r="AQ1073" s="17">
        <v>0.22616329031698501</v>
      </c>
      <c r="AR1073" s="17">
        <v>0.31818936195901698</v>
      </c>
      <c r="AS1073" s="17">
        <v>0.28657542409717202</v>
      </c>
      <c r="AT1073" s="17">
        <v>0.179277116757629</v>
      </c>
      <c r="AU1073" s="17">
        <v>0.28500336883619898</v>
      </c>
      <c r="AV1073" s="17">
        <v>0.27906565448581</v>
      </c>
      <c r="AW1073" s="17">
        <v>0.21056056809736501</v>
      </c>
      <c r="AX1073" s="17">
        <v>0.25754376790918798</v>
      </c>
      <c r="AY1073" s="17">
        <v>0.27207223849759199</v>
      </c>
      <c r="AZ1073" s="17">
        <v>0.242596176114143</v>
      </c>
      <c r="BA1073" s="17">
        <v>0.258271673008582</v>
      </c>
      <c r="BB1073" s="17">
        <v>0.26177515105604499</v>
      </c>
      <c r="BC1073" s="17"/>
      <c r="BD1073" s="17">
        <v>0.28931251995151502</v>
      </c>
      <c r="BE1073" s="17">
        <v>0.224097709780649</v>
      </c>
      <c r="BF1073" s="17">
        <v>0.222793022123671</v>
      </c>
      <c r="BG1073" s="17"/>
      <c r="BH1073" s="17">
        <v>0.24595876461799199</v>
      </c>
      <c r="BI1073" s="17">
        <v>0.23896591670504599</v>
      </c>
      <c r="BJ1073" s="17">
        <v>0.24780995875159201</v>
      </c>
      <c r="BK1073" s="17"/>
      <c r="BL1073" s="17">
        <v>0.25607490363654301</v>
      </c>
      <c r="BM1073" s="17">
        <v>0.26401783808519103</v>
      </c>
      <c r="BN1073" s="17">
        <v>0.201282551373591</v>
      </c>
      <c r="BO1073" s="17"/>
      <c r="BP1073" s="17">
        <v>0.247434077989995</v>
      </c>
      <c r="BQ1073" s="17">
        <v>0.21737532643974899</v>
      </c>
      <c r="BR1073" s="17"/>
      <c r="BS1073" s="17">
        <v>0.216979411316197</v>
      </c>
      <c r="BT1073" s="17">
        <v>0.264694469204655</v>
      </c>
      <c r="BU1073" s="17">
        <v>0.287753486531442</v>
      </c>
      <c r="BV1073" s="17">
        <v>0.22023235163799401</v>
      </c>
      <c r="BW1073" s="17"/>
      <c r="BX1073" s="17">
        <v>0.21853669698428399</v>
      </c>
      <c r="BY1073" s="17">
        <v>0.265568432043851</v>
      </c>
      <c r="BZ1073" s="17">
        <v>0.24426766732746899</v>
      </c>
      <c r="CA1073" s="17"/>
      <c r="CB1073" s="17">
        <v>0.300051562943429</v>
      </c>
      <c r="CC1073" s="17">
        <v>0.211760786654549</v>
      </c>
      <c r="CD1073" s="17">
        <v>0.20305813741460699</v>
      </c>
      <c r="CE1073" s="17">
        <v>0.29391743156169098</v>
      </c>
      <c r="CF1073" s="17">
        <v>0.195099186784321</v>
      </c>
      <c r="CG1073" s="17">
        <v>0.25398656646367601</v>
      </c>
      <c r="CH1073" s="17"/>
      <c r="CI1073" s="17">
        <v>0.24746346265244901</v>
      </c>
      <c r="CJ1073" s="17">
        <v>0.241229679912528</v>
      </c>
      <c r="CK1073" s="17">
        <v>0.21894926542746099</v>
      </c>
      <c r="CL1073" s="17">
        <v>0.24985829490828201</v>
      </c>
    </row>
    <row r="1074" spans="2:90" x14ac:dyDescent="0.35">
      <c r="B1074" t="s">
        <v>492</v>
      </c>
      <c r="C1074" s="17">
        <v>0.18408397714761299</v>
      </c>
      <c r="D1074" s="17">
        <v>0.19180924887491399</v>
      </c>
      <c r="E1074" s="17">
        <v>0.179792593891274</v>
      </c>
      <c r="F1074" s="17"/>
      <c r="G1074" s="17">
        <v>0.18262720573270799</v>
      </c>
      <c r="H1074" s="17">
        <v>0.18773103136538</v>
      </c>
      <c r="I1074" s="17">
        <v>0.16117914923240401</v>
      </c>
      <c r="J1074" s="17">
        <v>0.16252290557023399</v>
      </c>
      <c r="K1074" s="17">
        <v>0.17233594844490799</v>
      </c>
      <c r="L1074" s="17">
        <v>0.16750259001953499</v>
      </c>
      <c r="M1074" s="17">
        <v>0.189438781920999</v>
      </c>
      <c r="N1074" s="17">
        <v>0.203150147245791</v>
      </c>
      <c r="O1074" s="17">
        <v>0.22367454856760299</v>
      </c>
      <c r="P1074" s="17"/>
      <c r="Q1074" s="17">
        <v>0.213330374290471</v>
      </c>
      <c r="R1074" s="17">
        <v>0.166226977303362</v>
      </c>
      <c r="S1074" s="17">
        <v>0.25249710989999502</v>
      </c>
      <c r="T1074" s="17">
        <v>0.174760138483011</v>
      </c>
      <c r="U1074" s="17"/>
      <c r="V1074" s="17">
        <v>0.21765559506478599</v>
      </c>
      <c r="W1074" s="17">
        <v>0.167765954557556</v>
      </c>
      <c r="X1074" s="17">
        <v>0.185095846165272</v>
      </c>
      <c r="Y1074" s="17">
        <v>0.177740833167817</v>
      </c>
      <c r="Z1074" s="17">
        <v>0.174161105077318</v>
      </c>
      <c r="AA1074" s="17">
        <v>0.16125845768650701</v>
      </c>
      <c r="AB1074" s="17">
        <v>0.20327349767748601</v>
      </c>
      <c r="AC1074" s="17">
        <v>0.20664413690269601</v>
      </c>
      <c r="AD1074" s="17">
        <v>0.16987696495660801</v>
      </c>
      <c r="AE1074" s="17"/>
      <c r="AF1074" s="17">
        <v>0.19880488283332201</v>
      </c>
      <c r="AG1074" s="17">
        <v>0.18240535356083901</v>
      </c>
      <c r="AH1074" s="17">
        <v>0.16638468823445099</v>
      </c>
      <c r="AI1074" s="17">
        <v>0.18884074843809801</v>
      </c>
      <c r="AJ1074" s="17">
        <v>0.19109161700930399</v>
      </c>
      <c r="AK1074" s="17">
        <v>0.17503509725101099</v>
      </c>
      <c r="AL1074" s="17"/>
      <c r="AM1074" s="17">
        <v>0.219732344253836</v>
      </c>
      <c r="AN1074" s="17">
        <v>0.176419859053944</v>
      </c>
      <c r="AO1074" s="17">
        <v>0.20882551070252001</v>
      </c>
      <c r="AP1074" s="17">
        <v>0.19333097251548401</v>
      </c>
      <c r="AQ1074" s="17">
        <v>0.20280004298120399</v>
      </c>
      <c r="AR1074" s="17">
        <v>0.14253922333406099</v>
      </c>
      <c r="AS1074" s="17">
        <v>0.22341483220024799</v>
      </c>
      <c r="AT1074" s="17">
        <v>0.18743339730469799</v>
      </c>
      <c r="AU1074" s="17">
        <v>0.20440919170538499</v>
      </c>
      <c r="AV1074" s="17">
        <v>0.11992692818107401</v>
      </c>
      <c r="AW1074" s="17">
        <v>0.209946488485479</v>
      </c>
      <c r="AX1074" s="17">
        <v>0.15639496079442999</v>
      </c>
      <c r="AY1074" s="17">
        <v>0.167921422622898</v>
      </c>
      <c r="AZ1074" s="17">
        <v>8.3565123452787299E-2</v>
      </c>
      <c r="BA1074" s="17">
        <v>0.117797622803004</v>
      </c>
      <c r="BB1074" s="17">
        <v>0.15800968112313701</v>
      </c>
      <c r="BC1074" s="17"/>
      <c r="BD1074" s="17">
        <v>0.150980092837908</v>
      </c>
      <c r="BE1074" s="17">
        <v>0.181781540667733</v>
      </c>
      <c r="BF1074" s="17">
        <v>0.20739133446539201</v>
      </c>
      <c r="BG1074" s="17"/>
      <c r="BH1074" s="17">
        <v>0.17173198423616101</v>
      </c>
      <c r="BI1074" s="17">
        <v>0.18699437376502001</v>
      </c>
      <c r="BJ1074" s="17">
        <v>0.153805854130075</v>
      </c>
      <c r="BK1074" s="17"/>
      <c r="BL1074" s="17">
        <v>0.15646243207274901</v>
      </c>
      <c r="BM1074" s="17">
        <v>0.15449370914299401</v>
      </c>
      <c r="BN1074" s="17">
        <v>0.21289872243489599</v>
      </c>
      <c r="BO1074" s="17"/>
      <c r="BP1074" s="17">
        <v>0.164097398013305</v>
      </c>
      <c r="BQ1074" s="17">
        <v>0.20647905768087699</v>
      </c>
      <c r="BR1074" s="17"/>
      <c r="BS1074" s="17">
        <v>8.1520288053548107E-2</v>
      </c>
      <c r="BT1074" s="17">
        <v>0.15154936322421</v>
      </c>
      <c r="BU1074" s="17">
        <v>0.19355752343701199</v>
      </c>
      <c r="BV1074" s="17">
        <v>0.21078165578847799</v>
      </c>
      <c r="BW1074" s="17"/>
      <c r="BX1074" s="17">
        <v>0.17990333101891301</v>
      </c>
      <c r="BY1074" s="17">
        <v>0.112124718065479</v>
      </c>
      <c r="BZ1074" s="17">
        <v>0.188920067408158</v>
      </c>
      <c r="CA1074" s="17"/>
      <c r="CB1074" s="17">
        <v>0.10007760106633699</v>
      </c>
      <c r="CC1074" s="17">
        <v>0.139095994741051</v>
      </c>
      <c r="CD1074" s="17">
        <v>0.25261317227715702</v>
      </c>
      <c r="CE1074" s="17">
        <v>0.18605476728578799</v>
      </c>
      <c r="CF1074" s="17">
        <v>0.10280923622570499</v>
      </c>
      <c r="CG1074" s="17">
        <v>0.30359895226315198</v>
      </c>
      <c r="CH1074" s="17"/>
      <c r="CI1074" s="17">
        <v>0.211214594337372</v>
      </c>
      <c r="CJ1074" s="17">
        <v>0.11008893178415299</v>
      </c>
      <c r="CK1074" s="17">
        <v>0.39027188278488001</v>
      </c>
      <c r="CL1074" s="17">
        <v>0.16675750214010901</v>
      </c>
    </row>
    <row r="1075" spans="2:90" x14ac:dyDescent="0.35">
      <c r="B1075" t="s">
        <v>493</v>
      </c>
      <c r="C1075" s="17">
        <v>9.2549281132737998E-2</v>
      </c>
      <c r="D1075" s="17">
        <v>9.7540187928951305E-2</v>
      </c>
      <c r="E1075" s="17">
        <v>8.7796153725515996E-2</v>
      </c>
      <c r="F1075" s="17"/>
      <c r="G1075" s="17">
        <v>8.2450779065128793E-2</v>
      </c>
      <c r="H1075" s="17">
        <v>7.9790607670336494E-2</v>
      </c>
      <c r="I1075" s="17">
        <v>8.9406920302665893E-2</v>
      </c>
      <c r="J1075" s="17">
        <v>9.5232993495931201E-2</v>
      </c>
      <c r="K1075" s="17">
        <v>9.2516179522724298E-2</v>
      </c>
      <c r="L1075" s="17">
        <v>8.9855952706612993E-2</v>
      </c>
      <c r="M1075" s="17">
        <v>8.4986683019643905E-2</v>
      </c>
      <c r="N1075" s="17">
        <v>0.11047573089599701</v>
      </c>
      <c r="O1075" s="17">
        <v>0.105567561735063</v>
      </c>
      <c r="P1075" s="17"/>
      <c r="Q1075" s="17">
        <v>7.9115700764676E-2</v>
      </c>
      <c r="R1075" s="17">
        <v>6.4210317901785094E-2</v>
      </c>
      <c r="S1075" s="17">
        <v>9.9711670779983497E-2</v>
      </c>
      <c r="T1075" s="17">
        <v>9.2865009213841901E-2</v>
      </c>
      <c r="U1075" s="17"/>
      <c r="V1075" s="17">
        <v>7.1989571142773504E-2</v>
      </c>
      <c r="W1075" s="17">
        <v>0.124405888759875</v>
      </c>
      <c r="X1075" s="17">
        <v>5.5506228537387098E-2</v>
      </c>
      <c r="Y1075" s="17">
        <v>0.109192269830306</v>
      </c>
      <c r="Z1075" s="17">
        <v>0.10297927159836399</v>
      </c>
      <c r="AA1075" s="17">
        <v>0.109272149551866</v>
      </c>
      <c r="AB1075" s="17">
        <v>6.4118220949231003E-2</v>
      </c>
      <c r="AC1075" s="17">
        <v>7.8861268034843501E-2</v>
      </c>
      <c r="AD1075" s="17">
        <v>9.9895289188097994E-2</v>
      </c>
      <c r="AE1075" s="17"/>
      <c r="AF1075" s="17">
        <v>9.7876598437771897E-2</v>
      </c>
      <c r="AG1075" s="17">
        <v>9.2856438876051495E-2</v>
      </c>
      <c r="AH1075" s="17">
        <v>8.5184017633435805E-2</v>
      </c>
      <c r="AI1075" s="17">
        <v>0.129694954737018</v>
      </c>
      <c r="AJ1075" s="17">
        <v>9.9941299349455698E-2</v>
      </c>
      <c r="AK1075" s="17">
        <v>8.1134826890880196E-2</v>
      </c>
      <c r="AL1075" s="17"/>
      <c r="AM1075" s="17">
        <v>4.0367747720417103E-2</v>
      </c>
      <c r="AN1075" s="17">
        <v>0.13034961402929501</v>
      </c>
      <c r="AO1075" s="17">
        <v>0.13289858903246701</v>
      </c>
      <c r="AP1075" s="17">
        <v>0.113387568102311</v>
      </c>
      <c r="AQ1075" s="17">
        <v>8.4592007997986898E-2</v>
      </c>
      <c r="AR1075" s="17">
        <v>0.12444637017101599</v>
      </c>
      <c r="AS1075" s="17">
        <v>8.2758801422312095E-2</v>
      </c>
      <c r="AT1075" s="17">
        <v>9.6580890018460805E-2</v>
      </c>
      <c r="AU1075" s="17">
        <v>4.8398734752642697E-2</v>
      </c>
      <c r="AV1075" s="17">
        <v>5.89792864586915E-2</v>
      </c>
      <c r="AW1075" s="17">
        <v>0.103632150352313</v>
      </c>
      <c r="AX1075" s="17">
        <v>6.2235988376891399E-2</v>
      </c>
      <c r="AY1075" s="17">
        <v>0.11965465569492501</v>
      </c>
      <c r="AZ1075" s="17">
        <v>8.6379093447662494E-2</v>
      </c>
      <c r="BA1075" s="17">
        <v>0.11125167531079</v>
      </c>
      <c r="BB1075" s="17">
        <v>4.2352620911550697E-2</v>
      </c>
      <c r="BC1075" s="17"/>
      <c r="BD1075" s="17">
        <v>8.7384920433069696E-2</v>
      </c>
      <c r="BE1075" s="17">
        <v>0.102389948429425</v>
      </c>
      <c r="BF1075" s="17">
        <v>9.2212369019174206E-2</v>
      </c>
      <c r="BG1075" s="17"/>
      <c r="BH1075" s="17">
        <v>0.10230300939604101</v>
      </c>
      <c r="BI1075" s="17">
        <v>5.1221829532883401E-2</v>
      </c>
      <c r="BJ1075" s="17">
        <v>9.2162924100112606E-2</v>
      </c>
      <c r="BK1075" s="17"/>
      <c r="BL1075" s="17">
        <v>0.112530089450399</v>
      </c>
      <c r="BM1075" s="17">
        <v>7.9740355552554598E-2</v>
      </c>
      <c r="BN1075" s="17">
        <v>5.1012175404373999E-2</v>
      </c>
      <c r="BO1075" s="17"/>
      <c r="BP1075" s="17">
        <v>0.104928366814267</v>
      </c>
      <c r="BQ1075" s="17">
        <v>9.0005824206009E-2</v>
      </c>
      <c r="BR1075" s="17"/>
      <c r="BS1075" s="17">
        <v>4.26514539149703E-2</v>
      </c>
      <c r="BT1075" s="17">
        <v>6.3043397856743205E-2</v>
      </c>
      <c r="BU1075" s="17">
        <v>0.103436408056649</v>
      </c>
      <c r="BV1075" s="17">
        <v>0.11899673445422999</v>
      </c>
      <c r="BW1075" s="17"/>
      <c r="BX1075" s="17">
        <v>0.122782122225654</v>
      </c>
      <c r="BY1075" s="17">
        <v>8.0782489704655194E-2</v>
      </c>
      <c r="BZ1075" s="17">
        <v>9.0277232497804505E-2</v>
      </c>
      <c r="CA1075" s="17"/>
      <c r="CB1075" s="17">
        <v>6.5006952314038996E-2</v>
      </c>
      <c r="CC1075" s="17">
        <v>6.1423703355092403E-2</v>
      </c>
      <c r="CD1075" s="17">
        <v>0.14714980898025901</v>
      </c>
      <c r="CE1075" s="17">
        <v>0.10902223174788001</v>
      </c>
      <c r="CF1075" s="17">
        <v>2.5489086169397199E-2</v>
      </c>
      <c r="CG1075" s="17">
        <v>0.119837716580798</v>
      </c>
      <c r="CH1075" s="17"/>
      <c r="CI1075" s="17">
        <v>0.122295108535538</v>
      </c>
      <c r="CJ1075" s="17">
        <v>8.0150756870782505E-2</v>
      </c>
      <c r="CK1075" s="17">
        <v>8.3223415538017806E-2</v>
      </c>
      <c r="CL1075" s="17">
        <v>9.5670502474075395E-2</v>
      </c>
    </row>
    <row r="1076" spans="2:90" x14ac:dyDescent="0.35">
      <c r="B1076" t="s">
        <v>494</v>
      </c>
      <c r="C1076" s="17">
        <v>5.63236085890522E-2</v>
      </c>
      <c r="D1076" s="17">
        <v>6.4438995725148898E-2</v>
      </c>
      <c r="E1076" s="17">
        <v>4.7696113326483602E-2</v>
      </c>
      <c r="F1076" s="17"/>
      <c r="G1076" s="17">
        <v>4.45472621589161E-2</v>
      </c>
      <c r="H1076" s="17">
        <v>4.20483213787105E-2</v>
      </c>
      <c r="I1076" s="17">
        <v>4.4096531388486702E-2</v>
      </c>
      <c r="J1076" s="17">
        <v>5.9312901265150597E-2</v>
      </c>
      <c r="K1076" s="17">
        <v>7.3934305764411401E-2</v>
      </c>
      <c r="L1076" s="17">
        <v>4.0393209731059601E-2</v>
      </c>
      <c r="M1076" s="17">
        <v>7.1071165450966201E-2</v>
      </c>
      <c r="N1076" s="17">
        <v>6.6225095203343395E-2</v>
      </c>
      <c r="O1076" s="17">
        <v>6.2984979770000393E-2</v>
      </c>
      <c r="P1076" s="17"/>
      <c r="Q1076" s="17">
        <v>6.2477553095051402E-2</v>
      </c>
      <c r="R1076" s="17">
        <v>2.52726432999309E-2</v>
      </c>
      <c r="S1076" s="17">
        <v>7.6528578376258205E-2</v>
      </c>
      <c r="T1076" s="17">
        <v>5.6248443436679701E-2</v>
      </c>
      <c r="U1076" s="17"/>
      <c r="V1076" s="17">
        <v>4.9466993391018101E-2</v>
      </c>
      <c r="W1076" s="17">
        <v>5.7238781811820801E-2</v>
      </c>
      <c r="X1076" s="17">
        <v>4.6416312165669098E-2</v>
      </c>
      <c r="Y1076" s="17">
        <v>6.61153731628739E-2</v>
      </c>
      <c r="Z1076" s="17">
        <v>9.6816125750536594E-2</v>
      </c>
      <c r="AA1076" s="17">
        <v>6.7594772302907002E-2</v>
      </c>
      <c r="AB1076" s="17">
        <v>4.6225441025832703E-2</v>
      </c>
      <c r="AC1076" s="17">
        <v>3.4447012067064603E-2</v>
      </c>
      <c r="AD1076" s="17">
        <v>4.1658722765214699E-2</v>
      </c>
      <c r="AE1076" s="17"/>
      <c r="AF1076" s="17">
        <v>6.6874267391582504E-2</v>
      </c>
      <c r="AG1076" s="17">
        <v>4.9459569208881997E-2</v>
      </c>
      <c r="AH1076" s="17">
        <v>5.9127573582881197E-2</v>
      </c>
      <c r="AI1076" s="17">
        <v>4.1257717089171198E-2</v>
      </c>
      <c r="AJ1076" s="17">
        <v>7.2603235265171998E-2</v>
      </c>
      <c r="AK1076" s="17">
        <v>4.4269370859081003E-2</v>
      </c>
      <c r="AL1076" s="17"/>
      <c r="AM1076" s="17">
        <v>4.1928612879258802E-2</v>
      </c>
      <c r="AN1076" s="17">
        <v>6.4946895369680693E-2</v>
      </c>
      <c r="AO1076" s="17">
        <v>6.96330240809101E-2</v>
      </c>
      <c r="AP1076" s="17">
        <v>6.0548950612348898E-2</v>
      </c>
      <c r="AQ1076" s="17">
        <v>5.8081663146989801E-2</v>
      </c>
      <c r="AR1076" s="17">
        <v>7.0058373051296002E-2</v>
      </c>
      <c r="AS1076" s="17">
        <v>5.5777619758806803E-2</v>
      </c>
      <c r="AT1076" s="17">
        <v>4.5348637700135801E-2</v>
      </c>
      <c r="AU1076" s="17">
        <v>6.4426010601216499E-2</v>
      </c>
      <c r="AV1076" s="17">
        <v>5.35719095669622E-2</v>
      </c>
      <c r="AW1076" s="17">
        <v>5.1412495098836698E-2</v>
      </c>
      <c r="AX1076" s="17">
        <v>6.2609567365662894E-2</v>
      </c>
      <c r="AY1076" s="17">
        <v>3.54668834615363E-2</v>
      </c>
      <c r="AZ1076" s="17">
        <v>1.8277425744944401E-2</v>
      </c>
      <c r="BA1076" s="17">
        <v>4.3166962712877198E-2</v>
      </c>
      <c r="BB1076" s="17">
        <v>5.5162503769299299E-2</v>
      </c>
      <c r="BC1076" s="17"/>
      <c r="BD1076" s="17">
        <v>4.3950469709580199E-2</v>
      </c>
      <c r="BE1076" s="17">
        <v>5.0620015859977302E-2</v>
      </c>
      <c r="BF1076" s="17">
        <v>6.6636915228854801E-2</v>
      </c>
      <c r="BG1076" s="17"/>
      <c r="BH1076" s="17">
        <v>5.20745327895972E-2</v>
      </c>
      <c r="BI1076" s="17">
        <v>6.3716164197014702E-2</v>
      </c>
      <c r="BJ1076" s="17">
        <v>6.2065910895295798E-2</v>
      </c>
      <c r="BK1076" s="17"/>
      <c r="BL1076" s="17">
        <v>3.6553518190731403E-2</v>
      </c>
      <c r="BM1076" s="17">
        <v>4.0243971025620003E-2</v>
      </c>
      <c r="BN1076" s="17">
        <v>5.6333374313098497E-2</v>
      </c>
      <c r="BO1076" s="17"/>
      <c r="BP1076" s="17">
        <v>4.9622433036710697E-2</v>
      </c>
      <c r="BQ1076" s="17">
        <v>6.0671526670777097E-2</v>
      </c>
      <c r="BR1076" s="17"/>
      <c r="BS1076" s="17">
        <v>1.21831600663267E-2</v>
      </c>
      <c r="BT1076" s="17">
        <v>4.6540087069271298E-2</v>
      </c>
      <c r="BU1076" s="17">
        <v>4.41074980852703E-2</v>
      </c>
      <c r="BV1076" s="17">
        <v>8.5942773247271897E-2</v>
      </c>
      <c r="BW1076" s="17"/>
      <c r="BX1076" s="17">
        <v>5.1036257492396001E-2</v>
      </c>
      <c r="BY1076" s="17">
        <v>3.3653710036007499E-2</v>
      </c>
      <c r="BZ1076" s="17">
        <v>5.8240491131237998E-2</v>
      </c>
      <c r="CA1076" s="17"/>
      <c r="CB1076" s="17">
        <v>1.07991497013895E-2</v>
      </c>
      <c r="CC1076" s="17">
        <v>4.3059912420742801E-2</v>
      </c>
      <c r="CD1076" s="17">
        <v>9.6536006114098002E-2</v>
      </c>
      <c r="CE1076" s="17">
        <v>9.3616494639315803E-2</v>
      </c>
      <c r="CF1076" s="17">
        <v>1.3093393755715501E-2</v>
      </c>
      <c r="CG1076" s="17">
        <v>6.2664405116163099E-2</v>
      </c>
      <c r="CH1076" s="17"/>
      <c r="CI1076" s="17">
        <v>4.9289120397172398E-2</v>
      </c>
      <c r="CJ1076" s="17">
        <v>5.1165816186054203E-2</v>
      </c>
      <c r="CK1076" s="17">
        <v>5.80445206328635E-2</v>
      </c>
      <c r="CL1076" s="17">
        <v>6.0485722841140503E-2</v>
      </c>
    </row>
    <row r="1077" spans="2:90" x14ac:dyDescent="0.35">
      <c r="B1077" t="s">
        <v>495</v>
      </c>
      <c r="C1077" s="17">
        <v>4.93770787230896E-2</v>
      </c>
      <c r="D1077" s="17">
        <v>5.60767576167275E-2</v>
      </c>
      <c r="E1077" s="17">
        <v>4.1997830193186703E-2</v>
      </c>
      <c r="F1077" s="17"/>
      <c r="G1077" s="17">
        <v>4.1304020990731598E-2</v>
      </c>
      <c r="H1077" s="17">
        <v>6.2512342009816493E-2</v>
      </c>
      <c r="I1077" s="17">
        <v>4.1120354569840999E-2</v>
      </c>
      <c r="J1077" s="17">
        <v>6.4905151979279693E-2</v>
      </c>
      <c r="K1077" s="17">
        <v>2.9907680515111001E-2</v>
      </c>
      <c r="L1077" s="17">
        <v>6.4785431055693093E-2</v>
      </c>
      <c r="M1077" s="17">
        <v>5.3444767357092901E-2</v>
      </c>
      <c r="N1077" s="17">
        <v>5.0652051845448701E-2</v>
      </c>
      <c r="O1077" s="17">
        <v>3.6014370155576902E-2</v>
      </c>
      <c r="P1077" s="17"/>
      <c r="Q1077" s="17">
        <v>5.4566234835018497E-2</v>
      </c>
      <c r="R1077" s="17">
        <v>5.4340991051927003E-2</v>
      </c>
      <c r="S1077" s="17">
        <v>2.86708330288943E-2</v>
      </c>
      <c r="T1077" s="17">
        <v>5.0957933642737797E-2</v>
      </c>
      <c r="U1077" s="17"/>
      <c r="V1077" s="17">
        <v>3.88211541960366E-2</v>
      </c>
      <c r="W1077" s="17">
        <v>3.6051625398458902E-2</v>
      </c>
      <c r="X1077" s="17">
        <v>8.2439378320698101E-2</v>
      </c>
      <c r="Y1077" s="17">
        <v>5.4924391370233097E-2</v>
      </c>
      <c r="Z1077" s="17">
        <v>3.6159307640810601E-2</v>
      </c>
      <c r="AA1077" s="17">
        <v>4.7499621670023598E-2</v>
      </c>
      <c r="AB1077" s="17">
        <v>5.7537051401835203E-2</v>
      </c>
      <c r="AC1077" s="17">
        <v>6.1819610388817003E-2</v>
      </c>
      <c r="AD1077" s="17">
        <v>4.9697585931306902E-2</v>
      </c>
      <c r="AE1077" s="17"/>
      <c r="AF1077" s="17">
        <v>7.5682801150127099E-2</v>
      </c>
      <c r="AG1077" s="17">
        <v>6.86002833833219E-2</v>
      </c>
      <c r="AH1077" s="17">
        <v>2.3004504180985999E-2</v>
      </c>
      <c r="AI1077" s="17">
        <v>5.2154710221621797E-2</v>
      </c>
      <c r="AJ1077" s="17">
        <v>4.1459058294449E-2</v>
      </c>
      <c r="AK1077" s="17">
        <v>3.0974720792408299E-2</v>
      </c>
      <c r="AL1077" s="17"/>
      <c r="AM1077" s="17">
        <v>9.1824871519145507E-2</v>
      </c>
      <c r="AN1077" s="17">
        <v>9.2842332044744999E-2</v>
      </c>
      <c r="AO1077" s="17">
        <v>4.9545938049334597E-2</v>
      </c>
      <c r="AP1077" s="17">
        <v>2.3410265981607899E-2</v>
      </c>
      <c r="AQ1077" s="17">
        <v>6.2234513895725901E-2</v>
      </c>
      <c r="AR1077" s="17">
        <v>3.0272393715980801E-2</v>
      </c>
      <c r="AS1077" s="17">
        <v>2.8491920484334E-2</v>
      </c>
      <c r="AT1077" s="17">
        <v>6.3886984187153301E-2</v>
      </c>
      <c r="AU1077" s="17">
        <v>4.5531175089557098E-2</v>
      </c>
      <c r="AV1077" s="17">
        <v>4.0202381540424902E-2</v>
      </c>
      <c r="AW1077" s="17">
        <v>3.3684159556966298E-2</v>
      </c>
      <c r="AX1077" s="17">
        <v>4.8367351510562998E-2</v>
      </c>
      <c r="AY1077" s="17">
        <v>5.9892182718461202E-2</v>
      </c>
      <c r="AZ1077" s="17">
        <v>2.3297859945464499E-2</v>
      </c>
      <c r="BA1077" s="17">
        <v>0</v>
      </c>
      <c r="BB1077" s="17">
        <v>2.7504663076219401E-2</v>
      </c>
      <c r="BC1077" s="17"/>
      <c r="BD1077" s="17">
        <v>3.3018012655108002E-2</v>
      </c>
      <c r="BE1077" s="17">
        <v>5.2772001942257299E-2</v>
      </c>
      <c r="BF1077" s="17">
        <v>6.3114827122252304E-2</v>
      </c>
      <c r="BG1077" s="17"/>
      <c r="BH1077" s="17">
        <v>5.67829798828412E-2</v>
      </c>
      <c r="BI1077" s="17">
        <v>2.2571563136232299E-2</v>
      </c>
      <c r="BJ1077" s="17">
        <v>2.4360713991720299E-2</v>
      </c>
      <c r="BK1077" s="17"/>
      <c r="BL1077" s="17">
        <v>5.1133088718447101E-2</v>
      </c>
      <c r="BM1077" s="17">
        <v>2.7254900116238701E-2</v>
      </c>
      <c r="BN1077" s="17">
        <v>1.14212214880465E-2</v>
      </c>
      <c r="BO1077" s="17"/>
      <c r="BP1077" s="17">
        <v>3.5962805848788103E-2</v>
      </c>
      <c r="BQ1077" s="17">
        <v>5.79375434885218E-2</v>
      </c>
      <c r="BR1077" s="17"/>
      <c r="BS1077" s="17">
        <v>1.01926879974887E-2</v>
      </c>
      <c r="BT1077" s="17">
        <v>1.0575121811258499E-2</v>
      </c>
      <c r="BU1077" s="17">
        <v>2.9341961572251999E-2</v>
      </c>
      <c r="BV1077" s="17">
        <v>0.10039279160543001</v>
      </c>
      <c r="BW1077" s="17"/>
      <c r="BX1077" s="17">
        <v>2.6379272161653401E-2</v>
      </c>
      <c r="BY1077" s="17">
        <v>3.9292291003751902E-2</v>
      </c>
      <c r="BZ1077" s="17">
        <v>5.22751501130247E-2</v>
      </c>
      <c r="CA1077" s="17"/>
      <c r="CB1077" s="17">
        <v>2.14471532268194E-2</v>
      </c>
      <c r="CC1077" s="17">
        <v>3.2918876076673598E-2</v>
      </c>
      <c r="CD1077" s="17">
        <v>0.13132579393989</v>
      </c>
      <c r="CE1077" s="17">
        <v>5.24624233660324E-2</v>
      </c>
      <c r="CF1077" s="17">
        <v>6.4492177824367503E-4</v>
      </c>
      <c r="CG1077" s="17">
        <v>1.9283505450020499E-2</v>
      </c>
      <c r="CH1077" s="17"/>
      <c r="CI1077" s="17">
        <v>5.5588112087736397E-2</v>
      </c>
      <c r="CJ1077" s="17">
        <v>6.2996318965501105E-2</v>
      </c>
      <c r="CK1077" s="17">
        <v>2.7726025160595701E-2</v>
      </c>
      <c r="CL1077" s="17">
        <v>4.5714065450766901E-2</v>
      </c>
    </row>
    <row r="1078" spans="2:90" x14ac:dyDescent="0.35">
      <c r="B1078" t="s">
        <v>150</v>
      </c>
      <c r="C1078" s="17">
        <v>2.5594613777948499E-2</v>
      </c>
      <c r="D1078" s="17">
        <v>2.7371862986256299E-2</v>
      </c>
      <c r="E1078" s="17">
        <v>2.2468070124334799E-2</v>
      </c>
      <c r="F1078" s="17"/>
      <c r="G1078" s="17">
        <v>3.0265763135514798E-2</v>
      </c>
      <c r="H1078" s="17">
        <v>4.5464131233972999E-2</v>
      </c>
      <c r="I1078" s="17">
        <v>2.04651497223803E-2</v>
      </c>
      <c r="J1078" s="17">
        <v>2.9516181959586201E-2</v>
      </c>
      <c r="K1078" s="17">
        <v>2.8950542245092001E-2</v>
      </c>
      <c r="L1078" s="17">
        <v>2.7523765074598399E-2</v>
      </c>
      <c r="M1078" s="17">
        <v>1.0007807565024699E-2</v>
      </c>
      <c r="N1078" s="17">
        <v>2.2990499687572701E-2</v>
      </c>
      <c r="O1078" s="17">
        <v>1.7252216817832199E-2</v>
      </c>
      <c r="P1078" s="17"/>
      <c r="Q1078" s="17">
        <v>2.83805840434759E-2</v>
      </c>
      <c r="R1078" s="17">
        <v>1.98839982094439E-2</v>
      </c>
      <c r="S1078" s="17">
        <v>1.243167972064E-2</v>
      </c>
      <c r="T1078" s="17">
        <v>2.6208609611079601E-2</v>
      </c>
      <c r="U1078" s="17"/>
      <c r="V1078" s="17">
        <v>1.8149720280914501E-2</v>
      </c>
      <c r="W1078" s="17">
        <v>2.2674531841517399E-2</v>
      </c>
      <c r="X1078" s="17">
        <v>9.1607707274303906E-3</v>
      </c>
      <c r="Y1078" s="17">
        <v>2.8921578417006402E-2</v>
      </c>
      <c r="Z1078" s="17">
        <v>1.6339150551370502E-2</v>
      </c>
      <c r="AA1078" s="17">
        <v>4.2902339056988398E-2</v>
      </c>
      <c r="AB1078" s="17">
        <v>3.5833617157440302E-2</v>
      </c>
      <c r="AC1078" s="17">
        <v>4.2262534367474999E-2</v>
      </c>
      <c r="AD1078" s="17">
        <v>2.6714879055618101E-2</v>
      </c>
      <c r="AE1078" s="17"/>
      <c r="AF1078" s="17">
        <v>2.2962970909424299E-2</v>
      </c>
      <c r="AG1078" s="17">
        <v>1.5383667389643699E-2</v>
      </c>
      <c r="AH1078" s="17">
        <v>5.2831773092910497E-2</v>
      </c>
      <c r="AI1078" s="17">
        <v>5.0005405555730902E-2</v>
      </c>
      <c r="AJ1078" s="17">
        <v>2.8369471690896202E-2</v>
      </c>
      <c r="AK1078" s="17">
        <v>2.06501015148302E-2</v>
      </c>
      <c r="AL1078" s="17"/>
      <c r="AM1078" s="17">
        <v>7.5505879263716297E-2</v>
      </c>
      <c r="AN1078" s="17">
        <v>5.0087981737413398E-2</v>
      </c>
      <c r="AO1078" s="17">
        <v>3.6467519859740498E-2</v>
      </c>
      <c r="AP1078" s="17">
        <v>4.5313910064399998E-2</v>
      </c>
      <c r="AQ1078" s="17">
        <v>1.8751023417279598E-2</v>
      </c>
      <c r="AR1078" s="17">
        <v>9.2010951798092294E-3</v>
      </c>
      <c r="AS1078" s="17">
        <v>2.2314181308688001E-2</v>
      </c>
      <c r="AT1078" s="17">
        <v>2.3178607318984499E-2</v>
      </c>
      <c r="AU1078" s="17">
        <v>7.9170585183790197E-3</v>
      </c>
      <c r="AV1078" s="17">
        <v>0</v>
      </c>
      <c r="AW1078" s="17">
        <v>1.9821767528280899E-2</v>
      </c>
      <c r="AX1078" s="17">
        <v>1.0560372594322E-2</v>
      </c>
      <c r="AY1078" s="17">
        <v>1.0145168267792401E-2</v>
      </c>
      <c r="AZ1078" s="17">
        <v>6.7920210888223198E-3</v>
      </c>
      <c r="BA1078" s="17">
        <v>4.3970840012527601E-2</v>
      </c>
      <c r="BB1078" s="17">
        <v>2.1032191381903302E-3</v>
      </c>
      <c r="BC1078" s="17"/>
      <c r="BD1078" s="17">
        <v>2.06474250928666E-2</v>
      </c>
      <c r="BE1078" s="17">
        <v>3.2372284353919201E-2</v>
      </c>
      <c r="BF1078" s="17">
        <v>2.2766067575830301E-2</v>
      </c>
      <c r="BG1078" s="17"/>
      <c r="BH1078" s="17">
        <v>2.29839195072273E-2</v>
      </c>
      <c r="BI1078" s="17">
        <v>1.8963645633298599E-2</v>
      </c>
      <c r="BJ1078" s="17">
        <v>6.9596034707315804E-3</v>
      </c>
      <c r="BK1078" s="17"/>
      <c r="BL1078" s="17">
        <v>4.6534050821278601E-2</v>
      </c>
      <c r="BM1078" s="17">
        <v>7.4945073266380101E-3</v>
      </c>
      <c r="BN1078" s="17">
        <v>3.0888849700444498E-3</v>
      </c>
      <c r="BO1078" s="17"/>
      <c r="BP1078" s="17">
        <v>2.6397165311680699E-2</v>
      </c>
      <c r="BQ1078" s="17">
        <v>2.62289718652663E-2</v>
      </c>
      <c r="BR1078" s="17"/>
      <c r="BS1078" s="17">
        <v>9.7500940858439508E-3</v>
      </c>
      <c r="BT1078" s="17">
        <v>3.8108660274594201E-3</v>
      </c>
      <c r="BU1078" s="17">
        <v>2.1729705520153901E-2</v>
      </c>
      <c r="BV1078" s="17">
        <v>3.3823494728488203E-2</v>
      </c>
      <c r="BW1078" s="17"/>
      <c r="BX1078" s="17">
        <v>1.80857627228301E-2</v>
      </c>
      <c r="BY1078" s="17">
        <v>3.2885479965010199E-2</v>
      </c>
      <c r="BZ1078" s="17">
        <v>2.5890478179132401E-2</v>
      </c>
      <c r="CA1078" s="17"/>
      <c r="CB1078" s="17">
        <v>9.8458575646855392E-3</v>
      </c>
      <c r="CC1078" s="17">
        <v>1.40758192370795E-2</v>
      </c>
      <c r="CD1078" s="17">
        <v>4.3710835212261899E-2</v>
      </c>
      <c r="CE1078" s="17">
        <v>1.6361548480188701E-2</v>
      </c>
      <c r="CF1078" s="17">
        <v>2.0044954018228998E-2</v>
      </c>
      <c r="CG1078" s="17">
        <v>4.6460804838557898E-2</v>
      </c>
      <c r="CH1078" s="17"/>
      <c r="CI1078" s="17">
        <v>4.0719943578414401E-2</v>
      </c>
      <c r="CJ1078" s="17">
        <v>2.23956635939043E-2</v>
      </c>
      <c r="CK1078" s="17">
        <v>6.0690557134420599E-2</v>
      </c>
      <c r="CL1078" s="17">
        <v>1.4746492494640599E-2</v>
      </c>
    </row>
    <row r="1079" spans="2:90" x14ac:dyDescent="0.35">
      <c r="B1079" t="s">
        <v>202</v>
      </c>
      <c r="C1079" s="17">
        <v>0.59207144062955896</v>
      </c>
      <c r="D1079" s="17">
        <v>0.56276294686800299</v>
      </c>
      <c r="E1079" s="17">
        <v>0.62024923873920501</v>
      </c>
      <c r="F1079" s="17"/>
      <c r="G1079" s="17">
        <v>0.61880496891699999</v>
      </c>
      <c r="H1079" s="17">
        <v>0.58245356634178402</v>
      </c>
      <c r="I1079" s="17">
        <v>0.64373189478422199</v>
      </c>
      <c r="J1079" s="17">
        <v>0.588509865729818</v>
      </c>
      <c r="K1079" s="17">
        <v>0.60235534350775299</v>
      </c>
      <c r="L1079" s="17">
        <v>0.60993905141250104</v>
      </c>
      <c r="M1079" s="17">
        <v>0.59105079468627297</v>
      </c>
      <c r="N1079" s="17">
        <v>0.54650647512184702</v>
      </c>
      <c r="O1079" s="17">
        <v>0.55450632295392399</v>
      </c>
      <c r="P1079" s="17"/>
      <c r="Q1079" s="17">
        <v>0.56212955297130696</v>
      </c>
      <c r="R1079" s="17">
        <v>0.67006507223355105</v>
      </c>
      <c r="S1079" s="17">
        <v>0.53016012819422997</v>
      </c>
      <c r="T1079" s="17">
        <v>0.59895986561264902</v>
      </c>
      <c r="U1079" s="17"/>
      <c r="V1079" s="17">
        <v>0.60391696592447097</v>
      </c>
      <c r="W1079" s="17">
        <v>0.59186321763077099</v>
      </c>
      <c r="X1079" s="17">
        <v>0.621381464083543</v>
      </c>
      <c r="Y1079" s="17">
        <v>0.56310555405176399</v>
      </c>
      <c r="Z1079" s="17">
        <v>0.57354503938159995</v>
      </c>
      <c r="AA1079" s="17">
        <v>0.57147265973170802</v>
      </c>
      <c r="AB1079" s="17">
        <v>0.593012171788175</v>
      </c>
      <c r="AC1079" s="17">
        <v>0.57596543823910396</v>
      </c>
      <c r="AD1079" s="17">
        <v>0.61215655810315495</v>
      </c>
      <c r="AE1079" s="17"/>
      <c r="AF1079" s="17">
        <v>0.53779847927777202</v>
      </c>
      <c r="AG1079" s="17">
        <v>0.59129468758126202</v>
      </c>
      <c r="AH1079" s="17">
        <v>0.61346744327533498</v>
      </c>
      <c r="AI1079" s="17">
        <v>0.53804646395835998</v>
      </c>
      <c r="AJ1079" s="17">
        <v>0.56653531839072302</v>
      </c>
      <c r="AK1079" s="17">
        <v>0.64793588269178903</v>
      </c>
      <c r="AL1079" s="17"/>
      <c r="AM1079" s="17">
        <v>0.53064054436362695</v>
      </c>
      <c r="AN1079" s="17">
        <v>0.48535331776492202</v>
      </c>
      <c r="AO1079" s="17">
        <v>0.50262941827502805</v>
      </c>
      <c r="AP1079" s="17">
        <v>0.56400833272384798</v>
      </c>
      <c r="AQ1079" s="17">
        <v>0.57354074856081405</v>
      </c>
      <c r="AR1079" s="17">
        <v>0.62348254454783603</v>
      </c>
      <c r="AS1079" s="17">
        <v>0.58724264482561095</v>
      </c>
      <c r="AT1079" s="17">
        <v>0.58357148347056798</v>
      </c>
      <c r="AU1079" s="17">
        <v>0.62931782933281999</v>
      </c>
      <c r="AV1079" s="17">
        <v>0.72731949425284703</v>
      </c>
      <c r="AW1079" s="17">
        <v>0.581502938978124</v>
      </c>
      <c r="AX1079" s="17">
        <v>0.65983175935812999</v>
      </c>
      <c r="AY1079" s="17">
        <v>0.60691968723438705</v>
      </c>
      <c r="AZ1079" s="17">
        <v>0.78168847632031901</v>
      </c>
      <c r="BA1079" s="17">
        <v>0.68381289916080101</v>
      </c>
      <c r="BB1079" s="17">
        <v>0.71486731198160303</v>
      </c>
      <c r="BC1079" s="17"/>
      <c r="BD1079" s="17">
        <v>0.66401907927146697</v>
      </c>
      <c r="BE1079" s="17">
        <v>0.58006420874668796</v>
      </c>
      <c r="BF1079" s="17">
        <v>0.54787848658849603</v>
      </c>
      <c r="BG1079" s="17"/>
      <c r="BH1079" s="17">
        <v>0.594123574188132</v>
      </c>
      <c r="BI1079" s="17">
        <v>0.65653242373555099</v>
      </c>
      <c r="BJ1079" s="17">
        <v>0.66064499341206495</v>
      </c>
      <c r="BK1079" s="17"/>
      <c r="BL1079" s="17">
        <v>0.596786820746395</v>
      </c>
      <c r="BM1079" s="17">
        <v>0.69077255683595395</v>
      </c>
      <c r="BN1079" s="17">
        <v>0.66524562138954002</v>
      </c>
      <c r="BO1079" s="17"/>
      <c r="BP1079" s="17">
        <v>0.61899183097524801</v>
      </c>
      <c r="BQ1079" s="17">
        <v>0.558677076088549</v>
      </c>
      <c r="BR1079" s="17"/>
      <c r="BS1079" s="17">
        <v>0.84370231588182198</v>
      </c>
      <c r="BT1079" s="17">
        <v>0.724481164011057</v>
      </c>
      <c r="BU1079" s="17">
        <v>0.60782690332866196</v>
      </c>
      <c r="BV1079" s="17">
        <v>0.45006255017610203</v>
      </c>
      <c r="BW1079" s="17"/>
      <c r="BX1079" s="17">
        <v>0.60181325437855304</v>
      </c>
      <c r="BY1079" s="17">
        <v>0.70126131122509605</v>
      </c>
      <c r="BZ1079" s="17">
        <v>0.58439658067064304</v>
      </c>
      <c r="CA1079" s="17"/>
      <c r="CB1079" s="17">
        <v>0.79282328612673003</v>
      </c>
      <c r="CC1079" s="17">
        <v>0.70942569416936097</v>
      </c>
      <c r="CD1079" s="17">
        <v>0.32866438347633298</v>
      </c>
      <c r="CE1079" s="17">
        <v>0.54248253448079498</v>
      </c>
      <c r="CF1079" s="17">
        <v>0.83791840805271001</v>
      </c>
      <c r="CG1079" s="17">
        <v>0.44815461575130799</v>
      </c>
      <c r="CH1079" s="17"/>
      <c r="CI1079" s="17">
        <v>0.52089312106376695</v>
      </c>
      <c r="CJ1079" s="17">
        <v>0.67320251259960395</v>
      </c>
      <c r="CK1079" s="17">
        <v>0.380043598749222</v>
      </c>
      <c r="CL1079" s="17">
        <v>0.61662571459926796</v>
      </c>
    </row>
    <row r="1080" spans="2:90" x14ac:dyDescent="0.35">
      <c r="B1080" t="s">
        <v>201</v>
      </c>
      <c r="C1080" s="17">
        <v>0.19824996844487999</v>
      </c>
      <c r="D1080" s="17">
        <v>0.218055941270828</v>
      </c>
      <c r="E1080" s="17">
        <v>0.177490097245186</v>
      </c>
      <c r="F1080" s="17"/>
      <c r="G1080" s="17">
        <v>0.168302062214776</v>
      </c>
      <c r="H1080" s="17">
        <v>0.18435127105886301</v>
      </c>
      <c r="I1080" s="17">
        <v>0.174623806260993</v>
      </c>
      <c r="J1080" s="17">
        <v>0.21945104674036101</v>
      </c>
      <c r="K1080" s="17">
        <v>0.19635816580224699</v>
      </c>
      <c r="L1080" s="17">
        <v>0.19503459349336599</v>
      </c>
      <c r="M1080" s="17">
        <v>0.20950261582770299</v>
      </c>
      <c r="N1080" s="17">
        <v>0.22735287794478901</v>
      </c>
      <c r="O1080" s="17">
        <v>0.204566911660641</v>
      </c>
      <c r="P1080" s="17"/>
      <c r="Q1080" s="17">
        <v>0.196159488694746</v>
      </c>
      <c r="R1080" s="17">
        <v>0.143823952253643</v>
      </c>
      <c r="S1080" s="17">
        <v>0.20491108218513601</v>
      </c>
      <c r="T1080" s="17">
        <v>0.20007138629325899</v>
      </c>
      <c r="U1080" s="17"/>
      <c r="V1080" s="17">
        <v>0.16027771872982799</v>
      </c>
      <c r="W1080" s="17">
        <v>0.217696295970155</v>
      </c>
      <c r="X1080" s="17">
        <v>0.18436191902375401</v>
      </c>
      <c r="Y1080" s="17">
        <v>0.230232034363413</v>
      </c>
      <c r="Z1080" s="17">
        <v>0.23595470498971199</v>
      </c>
      <c r="AA1080" s="17">
        <v>0.22436654352479701</v>
      </c>
      <c r="AB1080" s="17">
        <v>0.167880713376899</v>
      </c>
      <c r="AC1080" s="17">
        <v>0.175127890490725</v>
      </c>
      <c r="AD1080" s="17">
        <v>0.19125159788462001</v>
      </c>
      <c r="AE1080" s="17"/>
      <c r="AF1080" s="17">
        <v>0.24043366697948201</v>
      </c>
      <c r="AG1080" s="17">
        <v>0.210916291468255</v>
      </c>
      <c r="AH1080" s="17">
        <v>0.16731609539730299</v>
      </c>
      <c r="AI1080" s="17">
        <v>0.223107382047811</v>
      </c>
      <c r="AJ1080" s="17">
        <v>0.214003592909077</v>
      </c>
      <c r="AK1080" s="17">
        <v>0.15637891854236899</v>
      </c>
      <c r="AL1080" s="17"/>
      <c r="AM1080" s="17">
        <v>0.174121232118821</v>
      </c>
      <c r="AN1080" s="17">
        <v>0.28813884144371998</v>
      </c>
      <c r="AO1080" s="17">
        <v>0.25207755116271202</v>
      </c>
      <c r="AP1080" s="17">
        <v>0.19734678469626801</v>
      </c>
      <c r="AQ1080" s="17">
        <v>0.20490818504070299</v>
      </c>
      <c r="AR1080" s="17">
        <v>0.22477713693829299</v>
      </c>
      <c r="AS1080" s="17">
        <v>0.167028341665453</v>
      </c>
      <c r="AT1080" s="17">
        <v>0.20581651190575001</v>
      </c>
      <c r="AU1080" s="17">
        <v>0.15835592044341601</v>
      </c>
      <c r="AV1080" s="17">
        <v>0.15275357756607899</v>
      </c>
      <c r="AW1080" s="17">
        <v>0.18872880500811601</v>
      </c>
      <c r="AX1080" s="17">
        <v>0.173212907253117</v>
      </c>
      <c r="AY1080" s="17">
        <v>0.21501372187492199</v>
      </c>
      <c r="AZ1080" s="17">
        <v>0.12795437913807101</v>
      </c>
      <c r="BA1080" s="17">
        <v>0.15441863802366701</v>
      </c>
      <c r="BB1080" s="17">
        <v>0.12501978775706901</v>
      </c>
      <c r="BC1080" s="17"/>
      <c r="BD1080" s="17">
        <v>0.16435340279775801</v>
      </c>
      <c r="BE1080" s="17">
        <v>0.20578196623166001</v>
      </c>
      <c r="BF1080" s="17">
        <v>0.22196411137028099</v>
      </c>
      <c r="BG1080" s="17"/>
      <c r="BH1080" s="17">
        <v>0.21116052206847899</v>
      </c>
      <c r="BI1080" s="17">
        <v>0.13750955686613001</v>
      </c>
      <c r="BJ1080" s="17">
        <v>0.178589548987129</v>
      </c>
      <c r="BK1080" s="17"/>
      <c r="BL1080" s="17">
        <v>0.20021669635957801</v>
      </c>
      <c r="BM1080" s="17">
        <v>0.147239226694413</v>
      </c>
      <c r="BN1080" s="17">
        <v>0.118766771205519</v>
      </c>
      <c r="BO1080" s="17"/>
      <c r="BP1080" s="17">
        <v>0.190513605699766</v>
      </c>
      <c r="BQ1080" s="17">
        <v>0.208614894365308</v>
      </c>
      <c r="BR1080" s="17"/>
      <c r="BS1080" s="17">
        <v>6.5027301978785701E-2</v>
      </c>
      <c r="BT1080" s="17">
        <v>0.12015860673727299</v>
      </c>
      <c r="BU1080" s="17">
        <v>0.176885867714172</v>
      </c>
      <c r="BV1080" s="17">
        <v>0.30533229930693201</v>
      </c>
      <c r="BW1080" s="17"/>
      <c r="BX1080" s="17">
        <v>0.20019765187970301</v>
      </c>
      <c r="BY1080" s="17">
        <v>0.153728490744415</v>
      </c>
      <c r="BZ1080" s="17">
        <v>0.200792873742067</v>
      </c>
      <c r="CA1080" s="17"/>
      <c r="CB1080" s="17">
        <v>9.7253255242247899E-2</v>
      </c>
      <c r="CC1080" s="17">
        <v>0.137402491852509</v>
      </c>
      <c r="CD1080" s="17">
        <v>0.37501160903424802</v>
      </c>
      <c r="CE1080" s="17">
        <v>0.25510114975322801</v>
      </c>
      <c r="CF1080" s="17">
        <v>3.9227401703356403E-2</v>
      </c>
      <c r="CG1080" s="17">
        <v>0.20178562714698101</v>
      </c>
      <c r="CH1080" s="17"/>
      <c r="CI1080" s="17">
        <v>0.22717234102044701</v>
      </c>
      <c r="CJ1080" s="17">
        <v>0.19431289202233801</v>
      </c>
      <c r="CK1080" s="17">
        <v>0.16899396133147701</v>
      </c>
      <c r="CL1080" s="17">
        <v>0.20187029076598301</v>
      </c>
    </row>
    <row r="1081" spans="2:90" x14ac:dyDescent="0.35">
      <c r="B1081" t="s">
        <v>113</v>
      </c>
      <c r="C1081" s="17">
        <v>0.393821472184679</v>
      </c>
      <c r="D1081" s="17">
        <v>0.34470700559717499</v>
      </c>
      <c r="E1081" s="17">
        <v>0.44275914149401902</v>
      </c>
      <c r="F1081" s="17"/>
      <c r="G1081" s="17">
        <v>0.45050290670222398</v>
      </c>
      <c r="H1081" s="17">
        <v>0.39810229528292002</v>
      </c>
      <c r="I1081" s="17">
        <v>0.469108088523228</v>
      </c>
      <c r="J1081" s="17">
        <v>0.36905881898945703</v>
      </c>
      <c r="K1081" s="17">
        <v>0.40599717770550597</v>
      </c>
      <c r="L1081" s="17">
        <v>0.41490445791913499</v>
      </c>
      <c r="M1081" s="17">
        <v>0.38154817885857001</v>
      </c>
      <c r="N1081" s="17">
        <v>0.31915359717705799</v>
      </c>
      <c r="O1081" s="17">
        <v>0.34993941129328399</v>
      </c>
      <c r="P1081" s="17"/>
      <c r="Q1081" s="17">
        <v>0.36597006427656098</v>
      </c>
      <c r="R1081" s="17">
        <v>0.52624111997990897</v>
      </c>
      <c r="S1081" s="17">
        <v>0.32524904600909399</v>
      </c>
      <c r="T1081" s="17">
        <v>0.39888847931938998</v>
      </c>
      <c r="U1081" s="17"/>
      <c r="V1081" s="17">
        <v>0.44363924719464298</v>
      </c>
      <c r="W1081" s="17">
        <v>0.37416692166061699</v>
      </c>
      <c r="X1081" s="17">
        <v>0.43701954505978902</v>
      </c>
      <c r="Y1081" s="17">
        <v>0.33287351968834999</v>
      </c>
      <c r="Z1081" s="17">
        <v>0.33759033439188801</v>
      </c>
      <c r="AA1081" s="17">
        <v>0.34710611620691101</v>
      </c>
      <c r="AB1081" s="17">
        <v>0.42513145841127598</v>
      </c>
      <c r="AC1081" s="17">
        <v>0.40083754774837899</v>
      </c>
      <c r="AD1081" s="17">
        <v>0.42090496021853502</v>
      </c>
      <c r="AE1081" s="17"/>
      <c r="AF1081" s="17">
        <v>0.29736481229829098</v>
      </c>
      <c r="AG1081" s="17">
        <v>0.380378396113006</v>
      </c>
      <c r="AH1081" s="17">
        <v>0.44615134787803201</v>
      </c>
      <c r="AI1081" s="17">
        <v>0.31493908191054898</v>
      </c>
      <c r="AJ1081" s="17">
        <v>0.35253172548164602</v>
      </c>
      <c r="AK1081" s="17">
        <v>0.49155696414941902</v>
      </c>
      <c r="AL1081" s="17"/>
      <c r="AM1081" s="17">
        <v>0.35651931224480499</v>
      </c>
      <c r="AN1081" s="17">
        <v>0.19721447632120201</v>
      </c>
      <c r="AO1081" s="17">
        <v>0.25055186711231597</v>
      </c>
      <c r="AP1081" s="17">
        <v>0.36666154802758</v>
      </c>
      <c r="AQ1081" s="17">
        <v>0.36863256352011098</v>
      </c>
      <c r="AR1081" s="17">
        <v>0.39870540760954298</v>
      </c>
      <c r="AS1081" s="17">
        <v>0.42021430316015901</v>
      </c>
      <c r="AT1081" s="17">
        <v>0.37775497156481802</v>
      </c>
      <c r="AU1081" s="17">
        <v>0.47096190888940398</v>
      </c>
      <c r="AV1081" s="17">
        <v>0.57456591668676804</v>
      </c>
      <c r="AW1081" s="17">
        <v>0.39277413397000699</v>
      </c>
      <c r="AX1081" s="17">
        <v>0.48661885210501299</v>
      </c>
      <c r="AY1081" s="17">
        <v>0.39190596535946498</v>
      </c>
      <c r="AZ1081" s="17">
        <v>0.65373409718224795</v>
      </c>
      <c r="BA1081" s="17">
        <v>0.52939426113713395</v>
      </c>
      <c r="BB1081" s="17">
        <v>0.58984752422453401</v>
      </c>
      <c r="BC1081" s="17"/>
      <c r="BD1081" s="17">
        <v>0.49966567647370902</v>
      </c>
      <c r="BE1081" s="17">
        <v>0.37428224251502801</v>
      </c>
      <c r="BF1081" s="17">
        <v>0.32591437521821498</v>
      </c>
      <c r="BG1081" s="17"/>
      <c r="BH1081" s="17">
        <v>0.38296305211965298</v>
      </c>
      <c r="BI1081" s="17">
        <v>0.51902286686942001</v>
      </c>
      <c r="BJ1081" s="17">
        <v>0.48205544442493597</v>
      </c>
      <c r="BK1081" s="17"/>
      <c r="BL1081" s="17">
        <v>0.39657012438681799</v>
      </c>
      <c r="BM1081" s="17">
        <v>0.54353333014154104</v>
      </c>
      <c r="BN1081" s="17">
        <v>0.54647885018402098</v>
      </c>
      <c r="BO1081" s="17"/>
      <c r="BP1081" s="17">
        <v>0.42847822527548202</v>
      </c>
      <c r="BQ1081" s="17">
        <v>0.35006218172324099</v>
      </c>
      <c r="BR1081" s="17"/>
      <c r="BS1081" s="17">
        <v>0.77867501390303695</v>
      </c>
      <c r="BT1081" s="17">
        <v>0.60432255727378403</v>
      </c>
      <c r="BU1081" s="17">
        <v>0.43094103561449099</v>
      </c>
      <c r="BV1081" s="17">
        <v>0.14473025086917099</v>
      </c>
      <c r="BW1081" s="17"/>
      <c r="BX1081" s="17">
        <v>0.40161560249884998</v>
      </c>
      <c r="BY1081" s="17">
        <v>0.54753282048068097</v>
      </c>
      <c r="BZ1081" s="17">
        <v>0.38360370692857598</v>
      </c>
      <c r="CA1081" s="17"/>
      <c r="CB1081" s="17">
        <v>0.69557003088448199</v>
      </c>
      <c r="CC1081" s="17">
        <v>0.572023202316852</v>
      </c>
      <c r="CD1081" s="17">
        <v>-4.6347225557914401E-2</v>
      </c>
      <c r="CE1081" s="17">
        <v>0.28738138472756802</v>
      </c>
      <c r="CF1081" s="17">
        <v>0.79869100634935297</v>
      </c>
      <c r="CG1081" s="17">
        <v>0.24636898860432699</v>
      </c>
      <c r="CH1081" s="17"/>
      <c r="CI1081" s="17">
        <v>0.29372078004331997</v>
      </c>
      <c r="CJ1081" s="17">
        <v>0.47888962057726697</v>
      </c>
      <c r="CK1081" s="17">
        <v>0.21104963741774499</v>
      </c>
      <c r="CL1081" s="17">
        <v>0.41475542383328501</v>
      </c>
    </row>
    <row r="1082" spans="2:90" x14ac:dyDescent="0.35"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</row>
    <row r="1083" spans="2:90" x14ac:dyDescent="0.35">
      <c r="B1083" s="6" t="s">
        <v>504</v>
      </c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</row>
    <row r="1084" spans="2:90" x14ac:dyDescent="0.35">
      <c r="B1084" s="24" t="s">
        <v>130</v>
      </c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</row>
    <row r="1085" spans="2:90" x14ac:dyDescent="0.35">
      <c r="B1085" t="s">
        <v>489</v>
      </c>
      <c r="C1085" s="17">
        <v>0.151789411864408</v>
      </c>
      <c r="D1085" s="17">
        <v>0.15242432166099401</v>
      </c>
      <c r="E1085" s="17">
        <v>0.15251150661559501</v>
      </c>
      <c r="F1085" s="17"/>
      <c r="G1085" s="17">
        <v>0.14360017465613101</v>
      </c>
      <c r="H1085" s="17">
        <v>0.19134267744532399</v>
      </c>
      <c r="I1085" s="17">
        <v>0.138532417841079</v>
      </c>
      <c r="J1085" s="17">
        <v>0.131666356486073</v>
      </c>
      <c r="K1085" s="17">
        <v>0.16663295122233299</v>
      </c>
      <c r="L1085" s="17">
        <v>0.142980430669473</v>
      </c>
      <c r="M1085" s="17">
        <v>0.12644932321451599</v>
      </c>
      <c r="N1085" s="17">
        <v>0.16327811043867399</v>
      </c>
      <c r="O1085" s="17">
        <v>0.16126729945919399</v>
      </c>
      <c r="P1085" s="17"/>
      <c r="Q1085" s="17">
        <v>0.121854947574772</v>
      </c>
      <c r="R1085" s="17">
        <v>0.156739218283725</v>
      </c>
      <c r="S1085" s="17">
        <v>0.117664697913665</v>
      </c>
      <c r="T1085" s="17">
        <v>0.15701256585467399</v>
      </c>
      <c r="U1085" s="17"/>
      <c r="V1085" s="17">
        <v>0.146224313813127</v>
      </c>
      <c r="W1085" s="17">
        <v>0.13158666834574201</v>
      </c>
      <c r="X1085" s="17">
        <v>0.18528128589510301</v>
      </c>
      <c r="Y1085" s="17">
        <v>0.15030867564070599</v>
      </c>
      <c r="Z1085" s="17">
        <v>0.17434731088010799</v>
      </c>
      <c r="AA1085" s="17">
        <v>0.138103096777798</v>
      </c>
      <c r="AB1085" s="17">
        <v>0.13168025274377201</v>
      </c>
      <c r="AC1085" s="17">
        <v>0.115888586462554</v>
      </c>
      <c r="AD1085" s="17">
        <v>0.181063679738066</v>
      </c>
      <c r="AE1085" s="17"/>
      <c r="AF1085" s="17">
        <v>0.16044351684351199</v>
      </c>
      <c r="AG1085" s="17">
        <v>0.15108922657332499</v>
      </c>
      <c r="AH1085" s="17">
        <v>0.130452425444919</v>
      </c>
      <c r="AI1085" s="17">
        <v>0.169645652785577</v>
      </c>
      <c r="AJ1085" s="17">
        <v>0.14404476606942501</v>
      </c>
      <c r="AK1085" s="17">
        <v>0.15324519604658901</v>
      </c>
      <c r="AL1085" s="17"/>
      <c r="AM1085" s="17">
        <v>0.17141621013294001</v>
      </c>
      <c r="AN1085" s="17">
        <v>0.13749533255479801</v>
      </c>
      <c r="AO1085" s="17">
        <v>0.20587912937970301</v>
      </c>
      <c r="AP1085" s="17">
        <v>0.11617323691202699</v>
      </c>
      <c r="AQ1085" s="17">
        <v>0.167636701631727</v>
      </c>
      <c r="AR1085" s="17">
        <v>0.11566578618142399</v>
      </c>
      <c r="AS1085" s="17">
        <v>0.117361617297093</v>
      </c>
      <c r="AT1085" s="17">
        <v>0.163946269088905</v>
      </c>
      <c r="AU1085" s="17">
        <v>0.122902313385296</v>
      </c>
      <c r="AV1085" s="17">
        <v>0.16000705960095199</v>
      </c>
      <c r="AW1085" s="17">
        <v>0.14948744195004399</v>
      </c>
      <c r="AX1085" s="17">
        <v>0.165502135222203</v>
      </c>
      <c r="AY1085" s="17">
        <v>9.0733900389441499E-2</v>
      </c>
      <c r="AZ1085" s="17">
        <v>0.13392874191073301</v>
      </c>
      <c r="BA1085" s="17">
        <v>0.200746860600097</v>
      </c>
      <c r="BB1085" s="17">
        <v>0.120206175744629</v>
      </c>
      <c r="BC1085" s="17"/>
      <c r="BD1085" s="17">
        <v>0.111896444824021</v>
      </c>
      <c r="BE1085" s="17">
        <v>0.156415725608573</v>
      </c>
      <c r="BF1085" s="17">
        <v>0.178872307985877</v>
      </c>
      <c r="BG1085" s="17"/>
      <c r="BH1085" s="17">
        <v>0.158388890482769</v>
      </c>
      <c r="BI1085" s="17">
        <v>0.12955944463511801</v>
      </c>
      <c r="BJ1085" s="17">
        <v>0.13889872021469499</v>
      </c>
      <c r="BK1085" s="17"/>
      <c r="BL1085" s="17">
        <v>0.15878011652058299</v>
      </c>
      <c r="BM1085" s="17">
        <v>0.12987946620660701</v>
      </c>
      <c r="BN1085" s="17">
        <v>0.14978754579151801</v>
      </c>
      <c r="BO1085" s="17"/>
      <c r="BP1085" s="17">
        <v>0.11767663955949099</v>
      </c>
      <c r="BQ1085" s="17">
        <v>0.179519451901929</v>
      </c>
      <c r="BR1085" s="17"/>
      <c r="BS1085" s="17">
        <v>0.12829542928960799</v>
      </c>
      <c r="BT1085" s="17">
        <v>0.13149328033997501</v>
      </c>
      <c r="BU1085" s="17">
        <v>0.12711530134733401</v>
      </c>
      <c r="BV1085" s="17">
        <v>0.18860829443232699</v>
      </c>
      <c r="BW1085" s="17"/>
      <c r="BX1085" s="17">
        <v>0.150284020887125</v>
      </c>
      <c r="BY1085" s="17">
        <v>0.176922824670942</v>
      </c>
      <c r="BZ1085" s="17">
        <v>0.15039409224356901</v>
      </c>
      <c r="CA1085" s="17"/>
      <c r="CB1085" s="17">
        <v>0.14414322390215201</v>
      </c>
      <c r="CC1085" s="17">
        <v>0.16640889062894099</v>
      </c>
      <c r="CD1085" s="17">
        <v>0.168490143056898</v>
      </c>
      <c r="CE1085" s="17">
        <v>0.13654398735289</v>
      </c>
      <c r="CF1085" s="17">
        <v>0.16875212017654301</v>
      </c>
      <c r="CG1085" s="17">
        <v>0.12211856486266701</v>
      </c>
      <c r="CH1085" s="17"/>
      <c r="CI1085" s="17">
        <v>8.7712135066196906E-2</v>
      </c>
      <c r="CJ1085" s="17">
        <v>0.241493304400553</v>
      </c>
      <c r="CK1085" s="17">
        <v>4.7234456408486801E-2</v>
      </c>
      <c r="CL1085" s="17">
        <v>0.14108854186929101</v>
      </c>
    </row>
    <row r="1086" spans="2:90" x14ac:dyDescent="0.35">
      <c r="B1086" t="s">
        <v>490</v>
      </c>
      <c r="C1086" s="17">
        <v>0.19792678890792401</v>
      </c>
      <c r="D1086" s="17">
        <v>0.19480499486171299</v>
      </c>
      <c r="E1086" s="17">
        <v>0.201658801224774</v>
      </c>
      <c r="F1086" s="17"/>
      <c r="G1086" s="17">
        <v>0.17197901347630201</v>
      </c>
      <c r="H1086" s="17">
        <v>0.15676201917230301</v>
      </c>
      <c r="I1086" s="17">
        <v>0.20745085096378299</v>
      </c>
      <c r="J1086" s="17">
        <v>0.22940393906147799</v>
      </c>
      <c r="K1086" s="17">
        <v>0.193712985626107</v>
      </c>
      <c r="L1086" s="17">
        <v>0.211879752805542</v>
      </c>
      <c r="M1086" s="17">
        <v>0.22453623425511701</v>
      </c>
      <c r="N1086" s="17">
        <v>0.169580694196654</v>
      </c>
      <c r="O1086" s="17">
        <v>0.21444346217594301</v>
      </c>
      <c r="P1086" s="17"/>
      <c r="Q1086" s="17">
        <v>0.20959532396362199</v>
      </c>
      <c r="R1086" s="17">
        <v>0.214060948551517</v>
      </c>
      <c r="S1086" s="17">
        <v>0.20666008853086401</v>
      </c>
      <c r="T1086" s="17">
        <v>0.19611135211106601</v>
      </c>
      <c r="U1086" s="17"/>
      <c r="V1086" s="17">
        <v>0.17047756950939</v>
      </c>
      <c r="W1086" s="17">
        <v>0.20393628276405401</v>
      </c>
      <c r="X1086" s="17">
        <v>0.186321727690407</v>
      </c>
      <c r="Y1086" s="17">
        <v>0.21273000766899799</v>
      </c>
      <c r="Z1086" s="17">
        <v>0.154583646297519</v>
      </c>
      <c r="AA1086" s="17">
        <v>0.19694532174648899</v>
      </c>
      <c r="AB1086" s="17">
        <v>0.224906911236262</v>
      </c>
      <c r="AC1086" s="17">
        <v>0.207604051434161</v>
      </c>
      <c r="AD1086" s="17">
        <v>0.22783248465177799</v>
      </c>
      <c r="AE1086" s="17"/>
      <c r="AF1086" s="17">
        <v>0.18111040275472201</v>
      </c>
      <c r="AG1086" s="17">
        <v>0.22154566907561299</v>
      </c>
      <c r="AH1086" s="17">
        <v>0.25493850311739802</v>
      </c>
      <c r="AI1086" s="17">
        <v>0.172746126350838</v>
      </c>
      <c r="AJ1086" s="17">
        <v>0.18033533853735101</v>
      </c>
      <c r="AK1086" s="17">
        <v>0.195116666890501</v>
      </c>
      <c r="AL1086" s="17"/>
      <c r="AM1086" s="17">
        <v>0.13240412314043201</v>
      </c>
      <c r="AN1086" s="17">
        <v>0.198174153272028</v>
      </c>
      <c r="AO1086" s="17">
        <v>0.181643937595556</v>
      </c>
      <c r="AP1086" s="17">
        <v>0.26657882227945501</v>
      </c>
      <c r="AQ1086" s="17">
        <v>0.21900849891694499</v>
      </c>
      <c r="AR1086" s="17">
        <v>0.20080329012026299</v>
      </c>
      <c r="AS1086" s="17">
        <v>0.20168507232171801</v>
      </c>
      <c r="AT1086" s="17">
        <v>0.16770890566264399</v>
      </c>
      <c r="AU1086" s="17">
        <v>0.260591777724201</v>
      </c>
      <c r="AV1086" s="17">
        <v>0.23515602633948901</v>
      </c>
      <c r="AW1086" s="17">
        <v>0.15249695785571801</v>
      </c>
      <c r="AX1086" s="17">
        <v>0.26759631194711597</v>
      </c>
      <c r="AY1086" s="17">
        <v>0.12564126718976101</v>
      </c>
      <c r="AZ1086" s="17">
        <v>0.18098685128265601</v>
      </c>
      <c r="BA1086" s="17">
        <v>0.25060612475229799</v>
      </c>
      <c r="BB1086" s="17">
        <v>0.21019425655730301</v>
      </c>
      <c r="BC1086" s="17"/>
      <c r="BD1086" s="17">
        <v>0.203062399667957</v>
      </c>
      <c r="BE1086" s="17">
        <v>0.176523889972173</v>
      </c>
      <c r="BF1086" s="17">
        <v>0.20961839286756501</v>
      </c>
      <c r="BG1086" s="17"/>
      <c r="BH1086" s="17">
        <v>0.20136581565695899</v>
      </c>
      <c r="BI1086" s="17">
        <v>0.170030692594455</v>
      </c>
      <c r="BJ1086" s="17">
        <v>0.22961113235012601</v>
      </c>
      <c r="BK1086" s="17"/>
      <c r="BL1086" s="17">
        <v>0.17437592075646699</v>
      </c>
      <c r="BM1086" s="17">
        <v>0.23668225765902301</v>
      </c>
      <c r="BN1086" s="17">
        <v>0.22302706526876101</v>
      </c>
      <c r="BO1086" s="17"/>
      <c r="BP1086" s="17">
        <v>0.20461151372867001</v>
      </c>
      <c r="BQ1086" s="17">
        <v>0.195478863643194</v>
      </c>
      <c r="BR1086" s="17"/>
      <c r="BS1086" s="17">
        <v>0.198276695954163</v>
      </c>
      <c r="BT1086" s="17">
        <v>0.20249342505281601</v>
      </c>
      <c r="BU1086" s="17">
        <v>0.223181841024606</v>
      </c>
      <c r="BV1086" s="17">
        <v>0.18962206219588901</v>
      </c>
      <c r="BW1086" s="17"/>
      <c r="BX1086" s="17">
        <v>0.245315247282758</v>
      </c>
      <c r="BY1086" s="17">
        <v>0.16749691945174999</v>
      </c>
      <c r="BZ1086" s="17">
        <v>0.19510201147373801</v>
      </c>
      <c r="CA1086" s="17"/>
      <c r="CB1086" s="17">
        <v>0.22026418619618399</v>
      </c>
      <c r="CC1086" s="17">
        <v>0.18554067501129201</v>
      </c>
      <c r="CD1086" s="17">
        <v>0.21502393567399899</v>
      </c>
      <c r="CE1086" s="17">
        <v>0.19391072892193301</v>
      </c>
      <c r="CF1086" s="17">
        <v>0.21667638566928099</v>
      </c>
      <c r="CG1086" s="17">
        <v>0.149088707125244</v>
      </c>
      <c r="CH1086" s="17"/>
      <c r="CI1086" s="17">
        <v>0.14808243409266</v>
      </c>
      <c r="CJ1086" s="17">
        <v>0.23172288808199001</v>
      </c>
      <c r="CK1086" s="17">
        <v>0.123831320027534</v>
      </c>
      <c r="CL1086" s="17">
        <v>0.20889888646660901</v>
      </c>
    </row>
    <row r="1087" spans="2:90" x14ac:dyDescent="0.35">
      <c r="B1087" t="s">
        <v>491</v>
      </c>
      <c r="C1087" s="17">
        <v>0.22575501166167999</v>
      </c>
      <c r="D1087" s="17">
        <v>0.21529465449410501</v>
      </c>
      <c r="E1087" s="17">
        <v>0.23351547929083999</v>
      </c>
      <c r="F1087" s="17"/>
      <c r="G1087" s="17">
        <v>0.195995292294663</v>
      </c>
      <c r="H1087" s="17">
        <v>0.20582973748769401</v>
      </c>
      <c r="I1087" s="17">
        <v>0.243246525921443</v>
      </c>
      <c r="J1087" s="17">
        <v>0.21971479372076</v>
      </c>
      <c r="K1087" s="17">
        <v>0.22834713857516001</v>
      </c>
      <c r="L1087" s="17">
        <v>0.250690473991112</v>
      </c>
      <c r="M1087" s="17">
        <v>0.25269430191534697</v>
      </c>
      <c r="N1087" s="17">
        <v>0.23320993567172099</v>
      </c>
      <c r="O1087" s="17">
        <v>0.20163018750526401</v>
      </c>
      <c r="P1087" s="17"/>
      <c r="Q1087" s="17">
        <v>0.22722538606435499</v>
      </c>
      <c r="R1087" s="17">
        <v>0.20555615730249899</v>
      </c>
      <c r="S1087" s="17">
        <v>0.22346719356206601</v>
      </c>
      <c r="T1087" s="17">
        <v>0.22611125789294401</v>
      </c>
      <c r="U1087" s="17"/>
      <c r="V1087" s="17">
        <v>0.23340749204415201</v>
      </c>
      <c r="W1087" s="17">
        <v>0.22065879580085099</v>
      </c>
      <c r="X1087" s="17">
        <v>0.213536455377794</v>
      </c>
      <c r="Y1087" s="17">
        <v>0.19223960288266601</v>
      </c>
      <c r="Z1087" s="17">
        <v>0.25408567476987898</v>
      </c>
      <c r="AA1087" s="17">
        <v>0.23507129692076001</v>
      </c>
      <c r="AB1087" s="17">
        <v>0.236534451859478</v>
      </c>
      <c r="AC1087" s="17">
        <v>0.27940350038114697</v>
      </c>
      <c r="AD1087" s="17">
        <v>0.205592709317615</v>
      </c>
      <c r="AE1087" s="17"/>
      <c r="AF1087" s="17">
        <v>0.19856579739866501</v>
      </c>
      <c r="AG1087" s="17">
        <v>0.20452880445562899</v>
      </c>
      <c r="AH1087" s="17">
        <v>0.20561077089593999</v>
      </c>
      <c r="AI1087" s="17">
        <v>0.26999892241934698</v>
      </c>
      <c r="AJ1087" s="17">
        <v>0.25362226325251602</v>
      </c>
      <c r="AK1087" s="17">
        <v>0.238764105156127</v>
      </c>
      <c r="AL1087" s="17"/>
      <c r="AM1087" s="17">
        <v>0.18878228032248301</v>
      </c>
      <c r="AN1087" s="17">
        <v>0.19783549421286301</v>
      </c>
      <c r="AO1087" s="17">
        <v>0.21586383054080099</v>
      </c>
      <c r="AP1087" s="17">
        <v>0.20947636947793</v>
      </c>
      <c r="AQ1087" s="17">
        <v>0.20422604069859501</v>
      </c>
      <c r="AR1087" s="17">
        <v>0.28675338015956903</v>
      </c>
      <c r="AS1087" s="17">
        <v>0.25961719698637298</v>
      </c>
      <c r="AT1087" s="17">
        <v>0.25839623331275502</v>
      </c>
      <c r="AU1087" s="17">
        <v>0.19050237438934001</v>
      </c>
      <c r="AV1087" s="17">
        <v>0.20978188706005499</v>
      </c>
      <c r="AW1087" s="17">
        <v>0.226046968976991</v>
      </c>
      <c r="AX1087" s="17">
        <v>0.21582735935679501</v>
      </c>
      <c r="AY1087" s="17">
        <v>0.30168928174445397</v>
      </c>
      <c r="AZ1087" s="17">
        <v>0.25308917936027098</v>
      </c>
      <c r="BA1087" s="17">
        <v>0.25061407457061402</v>
      </c>
      <c r="BB1087" s="17">
        <v>0.22067824729728699</v>
      </c>
      <c r="BC1087" s="17"/>
      <c r="BD1087" s="17">
        <v>0.274242276153218</v>
      </c>
      <c r="BE1087" s="17">
        <v>0.199756929210086</v>
      </c>
      <c r="BF1087" s="17">
        <v>0.20632165388029999</v>
      </c>
      <c r="BG1087" s="17"/>
      <c r="BH1087" s="17">
        <v>0.23368297817872899</v>
      </c>
      <c r="BI1087" s="17">
        <v>0.23553829309053401</v>
      </c>
      <c r="BJ1087" s="17">
        <v>0.19132286624415401</v>
      </c>
      <c r="BK1087" s="17"/>
      <c r="BL1087" s="17">
        <v>0.25378721253188402</v>
      </c>
      <c r="BM1087" s="17">
        <v>0.26978043173572902</v>
      </c>
      <c r="BN1087" s="17">
        <v>0.22910883153585501</v>
      </c>
      <c r="BO1087" s="17"/>
      <c r="BP1087" s="17">
        <v>0.20593520325484099</v>
      </c>
      <c r="BQ1087" s="17">
        <v>0.20943703971007999</v>
      </c>
      <c r="BR1087" s="17"/>
      <c r="BS1087" s="17">
        <v>0.232513221440655</v>
      </c>
      <c r="BT1087" s="17">
        <v>0.24954208834796501</v>
      </c>
      <c r="BU1087" s="17">
        <v>0.23765947905252699</v>
      </c>
      <c r="BV1087" s="17">
        <v>0.206024455378614</v>
      </c>
      <c r="BW1087" s="17"/>
      <c r="BX1087" s="17">
        <v>0.227780564235046</v>
      </c>
      <c r="BY1087" s="17">
        <v>0.17475299149502099</v>
      </c>
      <c r="BZ1087" s="17">
        <v>0.22868843403254199</v>
      </c>
      <c r="CA1087" s="17"/>
      <c r="CB1087" s="17">
        <v>0.26739797580749203</v>
      </c>
      <c r="CC1087" s="17">
        <v>0.215003764347967</v>
      </c>
      <c r="CD1087" s="17">
        <v>0.213502381980851</v>
      </c>
      <c r="CE1087" s="17">
        <v>0.23725673950301501</v>
      </c>
      <c r="CF1087" s="17">
        <v>0.22371168338045799</v>
      </c>
      <c r="CG1087" s="17">
        <v>0.19482768307291701</v>
      </c>
      <c r="CH1087" s="17"/>
      <c r="CI1087" s="17">
        <v>0.171465730280385</v>
      </c>
      <c r="CJ1087" s="17">
        <v>0.21721958683245199</v>
      </c>
      <c r="CK1087" s="17">
        <v>0.18241338946174701</v>
      </c>
      <c r="CL1087" s="17">
        <v>0.25450504445571298</v>
      </c>
    </row>
    <row r="1088" spans="2:90" x14ac:dyDescent="0.35">
      <c r="B1088" t="s">
        <v>492</v>
      </c>
      <c r="C1088" s="17">
        <v>0.18811382033931701</v>
      </c>
      <c r="D1088" s="17">
        <v>0.199334162480997</v>
      </c>
      <c r="E1088" s="17">
        <v>0.177620513093912</v>
      </c>
      <c r="F1088" s="17"/>
      <c r="G1088" s="17">
        <v>0.27225949581290398</v>
      </c>
      <c r="H1088" s="17">
        <v>0.18125727658165899</v>
      </c>
      <c r="I1088" s="17">
        <v>0.15984538070620299</v>
      </c>
      <c r="J1088" s="17">
        <v>0.18968869430302099</v>
      </c>
      <c r="K1088" s="17">
        <v>0.190132083781341</v>
      </c>
      <c r="L1088" s="17">
        <v>0.161063160226014</v>
      </c>
      <c r="M1088" s="17">
        <v>0.146900490331273</v>
      </c>
      <c r="N1088" s="17">
        <v>0.18688554455984499</v>
      </c>
      <c r="O1088" s="17">
        <v>0.206387925385179</v>
      </c>
      <c r="P1088" s="17"/>
      <c r="Q1088" s="17">
        <v>0.18765592078531099</v>
      </c>
      <c r="R1088" s="17">
        <v>0.17269209568194699</v>
      </c>
      <c r="S1088" s="17">
        <v>0.20721202189827101</v>
      </c>
      <c r="T1088" s="17">
        <v>0.18538136003028799</v>
      </c>
      <c r="U1088" s="17"/>
      <c r="V1088" s="17">
        <v>0.211762246921018</v>
      </c>
      <c r="W1088" s="17">
        <v>0.181644596391351</v>
      </c>
      <c r="X1088" s="17">
        <v>0.214971352838631</v>
      </c>
      <c r="Y1088" s="17">
        <v>0.21297673276623599</v>
      </c>
      <c r="Z1088" s="17">
        <v>0.175940500452545</v>
      </c>
      <c r="AA1088" s="17">
        <v>0.20327870319566399</v>
      </c>
      <c r="AB1088" s="17">
        <v>0.16342686625573699</v>
      </c>
      <c r="AC1088" s="17">
        <v>0.17098055693511999</v>
      </c>
      <c r="AD1088" s="17">
        <v>0.14811261058897601</v>
      </c>
      <c r="AE1088" s="17"/>
      <c r="AF1088" s="17">
        <v>0.19651030772764899</v>
      </c>
      <c r="AG1088" s="17">
        <v>0.175655346749515</v>
      </c>
      <c r="AH1088" s="17">
        <v>0.223939368342774</v>
      </c>
      <c r="AI1088" s="17">
        <v>0.19332491975135199</v>
      </c>
      <c r="AJ1088" s="17">
        <v>0.195903239811169</v>
      </c>
      <c r="AK1088" s="17">
        <v>0.174397455923538</v>
      </c>
      <c r="AL1088" s="17"/>
      <c r="AM1088" s="17">
        <v>0.26010082639355597</v>
      </c>
      <c r="AN1088" s="17">
        <v>0.231751742103632</v>
      </c>
      <c r="AO1088" s="17">
        <v>0.18430152344901601</v>
      </c>
      <c r="AP1088" s="17">
        <v>0.18008406240751099</v>
      </c>
      <c r="AQ1088" s="17">
        <v>0.19611747037872301</v>
      </c>
      <c r="AR1088" s="17">
        <v>0.16696344962849699</v>
      </c>
      <c r="AS1088" s="17">
        <v>0.21499040205545999</v>
      </c>
      <c r="AT1088" s="17">
        <v>0.16482801274494699</v>
      </c>
      <c r="AU1088" s="17">
        <v>0.20006058360703199</v>
      </c>
      <c r="AV1088" s="17">
        <v>0.12241215534911</v>
      </c>
      <c r="AW1088" s="17">
        <v>0.25708970525985397</v>
      </c>
      <c r="AX1088" s="17">
        <v>0.11173143838531201</v>
      </c>
      <c r="AY1088" s="17">
        <v>0.16217307880333201</v>
      </c>
      <c r="AZ1088" s="17">
        <v>0.199188983048639</v>
      </c>
      <c r="BA1088" s="17">
        <v>0.13668843910200501</v>
      </c>
      <c r="BB1088" s="17">
        <v>0.150618177990333</v>
      </c>
      <c r="BC1088" s="17"/>
      <c r="BD1088" s="17">
        <v>0.171914259263069</v>
      </c>
      <c r="BE1088" s="17">
        <v>0.219176099627649</v>
      </c>
      <c r="BF1088" s="17">
        <v>0.17932311723883401</v>
      </c>
      <c r="BG1088" s="17"/>
      <c r="BH1088" s="17">
        <v>0.18193051609869601</v>
      </c>
      <c r="BI1088" s="17">
        <v>0.172069499529899</v>
      </c>
      <c r="BJ1088" s="17">
        <v>0.21593088113532299</v>
      </c>
      <c r="BK1088" s="17"/>
      <c r="BL1088" s="17">
        <v>0.107561974196764</v>
      </c>
      <c r="BM1088" s="17">
        <v>0.15023799467884799</v>
      </c>
      <c r="BN1088" s="17">
        <v>0.14510752076896499</v>
      </c>
      <c r="BO1088" s="17"/>
      <c r="BP1088" s="17">
        <v>0.208634572925322</v>
      </c>
      <c r="BQ1088" s="17">
        <v>0.18702535308573301</v>
      </c>
      <c r="BR1088" s="17"/>
      <c r="BS1088" s="17">
        <v>0.18121468952005701</v>
      </c>
      <c r="BT1088" s="17">
        <v>0.16207674534788699</v>
      </c>
      <c r="BU1088" s="17">
        <v>0.19474453936438499</v>
      </c>
      <c r="BV1088" s="17">
        <v>0.19210805811899301</v>
      </c>
      <c r="BW1088" s="17"/>
      <c r="BX1088" s="17">
        <v>0.13737031996323301</v>
      </c>
      <c r="BY1088" s="17">
        <v>0.22224887217327399</v>
      </c>
      <c r="BZ1088" s="17">
        <v>0.19104329203954901</v>
      </c>
      <c r="CA1088" s="17"/>
      <c r="CB1088" s="17">
        <v>0.14464628673506599</v>
      </c>
      <c r="CC1088" s="17">
        <v>0.16235201220529599</v>
      </c>
      <c r="CD1088" s="17">
        <v>0.190181226147528</v>
      </c>
      <c r="CE1088" s="17">
        <v>0.203749433598405</v>
      </c>
      <c r="CF1088" s="17">
        <v>0.137391380325914</v>
      </c>
      <c r="CG1088" s="17">
        <v>0.29297129468510602</v>
      </c>
      <c r="CH1088" s="17"/>
      <c r="CI1088" s="17">
        <v>0.254840039982209</v>
      </c>
      <c r="CJ1088" s="17">
        <v>0.10353169120581</v>
      </c>
      <c r="CK1088" s="17">
        <v>0.39502723820448199</v>
      </c>
      <c r="CL1088" s="17">
        <v>0.16795505042548101</v>
      </c>
    </row>
    <row r="1089" spans="2:90" x14ac:dyDescent="0.35">
      <c r="B1089" t="s">
        <v>493</v>
      </c>
      <c r="C1089" s="17">
        <v>0.100150175165717</v>
      </c>
      <c r="D1089" s="17">
        <v>8.8308876833544506E-2</v>
      </c>
      <c r="E1089" s="17">
        <v>0.11218713349391</v>
      </c>
      <c r="F1089" s="17"/>
      <c r="G1089" s="17">
        <v>6.5808189147339199E-2</v>
      </c>
      <c r="H1089" s="17">
        <v>0.10869592549653399</v>
      </c>
      <c r="I1089" s="17">
        <v>0.11708289245956099</v>
      </c>
      <c r="J1089" s="17">
        <v>0.112912595091242</v>
      </c>
      <c r="K1089" s="17">
        <v>9.9798640993888202E-2</v>
      </c>
      <c r="L1089" s="17">
        <v>9.6329815289952506E-2</v>
      </c>
      <c r="M1089" s="17">
        <v>0.12532306156924899</v>
      </c>
      <c r="N1089" s="17">
        <v>7.6769388999649593E-2</v>
      </c>
      <c r="O1089" s="17">
        <v>9.9699959723533696E-2</v>
      </c>
      <c r="P1089" s="17"/>
      <c r="Q1089" s="17">
        <v>9.0345987320349402E-2</v>
      </c>
      <c r="R1089" s="17">
        <v>0.104442060763142</v>
      </c>
      <c r="S1089" s="17">
        <v>0.11275159137282099</v>
      </c>
      <c r="T1089" s="17">
        <v>0.10233651383506299</v>
      </c>
      <c r="U1089" s="17"/>
      <c r="V1089" s="17">
        <v>8.8167866683554502E-2</v>
      </c>
      <c r="W1089" s="17">
        <v>0.13826344134761401</v>
      </c>
      <c r="X1089" s="17">
        <v>6.3094946573482802E-2</v>
      </c>
      <c r="Y1089" s="17">
        <v>0.111711162856569</v>
      </c>
      <c r="Z1089" s="17">
        <v>9.9945396802997993E-2</v>
      </c>
      <c r="AA1089" s="17">
        <v>0.10125788193205</v>
      </c>
      <c r="AB1089" s="17">
        <v>7.3250485516691402E-2</v>
      </c>
      <c r="AC1089" s="17">
        <v>0.110174324874057</v>
      </c>
      <c r="AD1089" s="17">
        <v>0.104793732773709</v>
      </c>
      <c r="AE1089" s="17"/>
      <c r="AF1089" s="17">
        <v>0.12123171007868</v>
      </c>
      <c r="AG1089" s="17">
        <v>0.122246605475705</v>
      </c>
      <c r="AH1089" s="17">
        <v>7.75228838257873E-2</v>
      </c>
      <c r="AI1089" s="17">
        <v>6.8297039160607004E-2</v>
      </c>
      <c r="AJ1089" s="17">
        <v>9.2868045429953999E-2</v>
      </c>
      <c r="AK1089" s="17">
        <v>8.8604182835732903E-2</v>
      </c>
      <c r="AL1089" s="17"/>
      <c r="AM1089" s="17">
        <v>5.5646349632860297E-2</v>
      </c>
      <c r="AN1089" s="17">
        <v>8.8815813038234701E-2</v>
      </c>
      <c r="AO1089" s="17">
        <v>7.8244136350063803E-2</v>
      </c>
      <c r="AP1089" s="17">
        <v>9.9715419951505402E-2</v>
      </c>
      <c r="AQ1089" s="17">
        <v>9.9352307342427698E-2</v>
      </c>
      <c r="AR1089" s="17">
        <v>0.12693173437903099</v>
      </c>
      <c r="AS1089" s="17">
        <v>0.103941034718217</v>
      </c>
      <c r="AT1089" s="17">
        <v>0.112675557249677</v>
      </c>
      <c r="AU1089" s="17">
        <v>9.4430604798613593E-2</v>
      </c>
      <c r="AV1089" s="17">
        <v>0.15192779975828899</v>
      </c>
      <c r="AW1089" s="17">
        <v>7.9202480355454893E-2</v>
      </c>
      <c r="AX1089" s="17">
        <v>0.14305640068391101</v>
      </c>
      <c r="AY1089" s="17">
        <v>0.16234060286875199</v>
      </c>
      <c r="AZ1089" s="17">
        <v>7.5948602006497695E-2</v>
      </c>
      <c r="BA1089" s="17">
        <v>4.8385733954399601E-2</v>
      </c>
      <c r="BB1089" s="17">
        <v>9.3226146000067095E-2</v>
      </c>
      <c r="BC1089" s="17"/>
      <c r="BD1089" s="17">
        <v>0.10375237059061</v>
      </c>
      <c r="BE1089" s="17">
        <v>9.7573187484944895E-2</v>
      </c>
      <c r="BF1089" s="17">
        <v>9.9209709887494293E-2</v>
      </c>
      <c r="BG1089" s="17"/>
      <c r="BH1089" s="17">
        <v>9.9742174550033202E-2</v>
      </c>
      <c r="BI1089" s="17">
        <v>0.11724959011628</v>
      </c>
      <c r="BJ1089" s="17">
        <v>8.6340515465952894E-2</v>
      </c>
      <c r="BK1089" s="17"/>
      <c r="BL1089" s="17">
        <v>0.19132972438242701</v>
      </c>
      <c r="BM1089" s="17">
        <v>8.3845206773628E-2</v>
      </c>
      <c r="BN1089" s="17">
        <v>0.10606645943512701</v>
      </c>
      <c r="BO1089" s="17"/>
      <c r="BP1089" s="17">
        <v>0.11289994422664799</v>
      </c>
      <c r="BQ1089" s="17">
        <v>9.53163570931857E-2</v>
      </c>
      <c r="BR1089" s="17"/>
      <c r="BS1089" s="17">
        <v>0.116237492109173</v>
      </c>
      <c r="BT1089" s="17">
        <v>0.11844442762969901</v>
      </c>
      <c r="BU1089" s="17">
        <v>0.10392757257801299</v>
      </c>
      <c r="BV1089" s="17">
        <v>8.2827670715366203E-2</v>
      </c>
      <c r="BW1089" s="17"/>
      <c r="BX1089" s="17">
        <v>0.10505227978472501</v>
      </c>
      <c r="BY1089" s="17">
        <v>0.10763626934211599</v>
      </c>
      <c r="BZ1089" s="17">
        <v>9.9204508147678602E-2</v>
      </c>
      <c r="CA1089" s="17"/>
      <c r="CB1089" s="17">
        <v>0.12421553611542401</v>
      </c>
      <c r="CC1089" s="17">
        <v>0.103891015428957</v>
      </c>
      <c r="CD1089" s="17">
        <v>8.3061282225612001E-2</v>
      </c>
      <c r="CE1089" s="17">
        <v>8.8323287023611904E-2</v>
      </c>
      <c r="CF1089" s="17">
        <v>9.7690354097610496E-2</v>
      </c>
      <c r="CG1089" s="17">
        <v>0.106843973871733</v>
      </c>
      <c r="CH1089" s="17"/>
      <c r="CI1089" s="17">
        <v>0.16229631820545101</v>
      </c>
      <c r="CJ1089" s="17">
        <v>7.78901397565646E-2</v>
      </c>
      <c r="CK1089" s="17">
        <v>0.11073544789397</v>
      </c>
      <c r="CL1089" s="17">
        <v>9.6518820100483793E-2</v>
      </c>
    </row>
    <row r="1090" spans="2:90" x14ac:dyDescent="0.35">
      <c r="B1090" t="s">
        <v>494</v>
      </c>
      <c r="C1090" s="17">
        <v>6.6949381811099606E-2</v>
      </c>
      <c r="D1090" s="17">
        <v>7.0185946508417807E-2</v>
      </c>
      <c r="E1090" s="17">
        <v>6.4815994821976503E-2</v>
      </c>
      <c r="F1090" s="17"/>
      <c r="G1090" s="17">
        <v>7.0206597390827297E-2</v>
      </c>
      <c r="H1090" s="17">
        <v>6.9035681980552197E-2</v>
      </c>
      <c r="I1090" s="17">
        <v>6.1457782129807001E-2</v>
      </c>
      <c r="J1090" s="17">
        <v>4.9448728971143101E-2</v>
      </c>
      <c r="K1090" s="17">
        <v>8.1090901766865994E-2</v>
      </c>
      <c r="L1090" s="17">
        <v>7.6321033327159504E-2</v>
      </c>
      <c r="M1090" s="17">
        <v>6.1767475897096601E-2</v>
      </c>
      <c r="N1090" s="17">
        <v>6.23094911186425E-2</v>
      </c>
      <c r="O1090" s="17">
        <v>7.0703331752826698E-2</v>
      </c>
      <c r="P1090" s="17"/>
      <c r="Q1090" s="17">
        <v>8.3120283712371595E-2</v>
      </c>
      <c r="R1090" s="17">
        <v>6.74748019530753E-2</v>
      </c>
      <c r="S1090" s="17">
        <v>7.6728088829455005E-2</v>
      </c>
      <c r="T1090" s="17">
        <v>6.4914983328607997E-2</v>
      </c>
      <c r="U1090" s="17"/>
      <c r="V1090" s="17">
        <v>6.9478578404856994E-2</v>
      </c>
      <c r="W1090" s="17">
        <v>7.3861905979767994E-2</v>
      </c>
      <c r="X1090" s="17">
        <v>6.3415926191189506E-2</v>
      </c>
      <c r="Y1090" s="17">
        <v>6.5691413709043203E-2</v>
      </c>
      <c r="Z1090" s="17">
        <v>6.7560780223010194E-2</v>
      </c>
      <c r="AA1090" s="17">
        <v>4.6887811284049397E-2</v>
      </c>
      <c r="AB1090" s="17">
        <v>8.5706699969484601E-2</v>
      </c>
      <c r="AC1090" s="17">
        <v>5.84984884054753E-2</v>
      </c>
      <c r="AD1090" s="17">
        <v>6.3806432062514504E-2</v>
      </c>
      <c r="AE1090" s="17"/>
      <c r="AF1090" s="17">
        <v>6.63248326533383E-2</v>
      </c>
      <c r="AG1090" s="17">
        <v>6.3302602411593106E-2</v>
      </c>
      <c r="AH1090" s="17">
        <v>4.8182250710715302E-2</v>
      </c>
      <c r="AI1090" s="17">
        <v>7.7852248887992401E-2</v>
      </c>
      <c r="AJ1090" s="17">
        <v>6.71846391501595E-2</v>
      </c>
      <c r="AK1090" s="17">
        <v>7.2948397960776096E-2</v>
      </c>
      <c r="AL1090" s="17"/>
      <c r="AM1090" s="17">
        <v>0.108044782226258</v>
      </c>
      <c r="AN1090" s="17">
        <v>4.8871272046218897E-2</v>
      </c>
      <c r="AO1090" s="17">
        <v>4.3281596545133902E-2</v>
      </c>
      <c r="AP1090" s="17">
        <v>5.29123170958598E-2</v>
      </c>
      <c r="AQ1090" s="17">
        <v>7.4235676574428505E-2</v>
      </c>
      <c r="AR1090" s="17">
        <v>4.3656991984226297E-2</v>
      </c>
      <c r="AS1090" s="17">
        <v>4.8404706099292198E-2</v>
      </c>
      <c r="AT1090" s="17">
        <v>8.7055709430084199E-2</v>
      </c>
      <c r="AU1090" s="17">
        <v>8.5401204563738106E-2</v>
      </c>
      <c r="AV1090" s="17">
        <v>4.0856898947765001E-2</v>
      </c>
      <c r="AW1090" s="17">
        <v>8.8606120962609794E-2</v>
      </c>
      <c r="AX1090" s="17">
        <v>5.4305360569830097E-2</v>
      </c>
      <c r="AY1090" s="17">
        <v>0.12452151503725099</v>
      </c>
      <c r="AZ1090" s="17">
        <v>9.3007637055284795E-2</v>
      </c>
      <c r="BA1090" s="17">
        <v>2.11284439746382E-2</v>
      </c>
      <c r="BB1090" s="17">
        <v>0.104786719770746</v>
      </c>
      <c r="BC1090" s="17"/>
      <c r="BD1090" s="17">
        <v>7.6602306030748593E-2</v>
      </c>
      <c r="BE1090" s="17">
        <v>6.8826839478032295E-2</v>
      </c>
      <c r="BF1090" s="17">
        <v>6.0844234489273799E-2</v>
      </c>
      <c r="BG1090" s="17"/>
      <c r="BH1090" s="17">
        <v>6.26523998134869E-2</v>
      </c>
      <c r="BI1090" s="17">
        <v>9.1500630429801402E-2</v>
      </c>
      <c r="BJ1090" s="17">
        <v>7.8548725136704398E-2</v>
      </c>
      <c r="BK1090" s="17"/>
      <c r="BL1090" s="17">
        <v>6.7156061031894795E-2</v>
      </c>
      <c r="BM1090" s="17">
        <v>5.9463722072306997E-2</v>
      </c>
      <c r="BN1090" s="17">
        <v>7.4932568027926999E-2</v>
      </c>
      <c r="BO1090" s="17"/>
      <c r="BP1090" s="17">
        <v>6.3656712859666703E-2</v>
      </c>
      <c r="BQ1090" s="17">
        <v>6.3891523711203699E-2</v>
      </c>
      <c r="BR1090" s="17"/>
      <c r="BS1090" s="17">
        <v>8.1103725790394404E-2</v>
      </c>
      <c r="BT1090" s="17">
        <v>8.4647180064341604E-2</v>
      </c>
      <c r="BU1090" s="17">
        <v>6.0699191989821502E-2</v>
      </c>
      <c r="BV1090" s="17">
        <v>5.79069236815134E-2</v>
      </c>
      <c r="BW1090" s="17"/>
      <c r="BX1090" s="17">
        <v>6.8527246487087398E-2</v>
      </c>
      <c r="BY1090" s="17">
        <v>6.8052183374906594E-2</v>
      </c>
      <c r="BZ1090" s="17">
        <v>6.6725297629319294E-2</v>
      </c>
      <c r="CA1090" s="17"/>
      <c r="CB1090" s="17">
        <v>5.40315869034034E-2</v>
      </c>
      <c r="CC1090" s="17">
        <v>7.63315876271497E-2</v>
      </c>
      <c r="CD1090" s="17">
        <v>5.8253394563158901E-2</v>
      </c>
      <c r="CE1090" s="17">
        <v>7.6447399047024606E-2</v>
      </c>
      <c r="CF1090" s="17">
        <v>7.5770722590475806E-2</v>
      </c>
      <c r="CG1090" s="17">
        <v>6.6504062149996795E-2</v>
      </c>
      <c r="CH1090" s="17"/>
      <c r="CI1090" s="17">
        <v>8.9507386158439797E-2</v>
      </c>
      <c r="CJ1090" s="17">
        <v>6.7173423998795806E-2</v>
      </c>
      <c r="CK1090" s="17">
        <v>5.0860882496959699E-2</v>
      </c>
      <c r="CL1090" s="17">
        <v>6.6038613025625303E-2</v>
      </c>
    </row>
    <row r="1091" spans="2:90" x14ac:dyDescent="0.35">
      <c r="B1091" t="s">
        <v>495</v>
      </c>
      <c r="C1091" s="17">
        <v>4.5250155002455002E-2</v>
      </c>
      <c r="D1091" s="17">
        <v>5.4219353756363498E-2</v>
      </c>
      <c r="E1091" s="17">
        <v>3.6365751970206597E-2</v>
      </c>
      <c r="F1091" s="17"/>
      <c r="G1091" s="17">
        <v>5.0972072841959697E-2</v>
      </c>
      <c r="H1091" s="17">
        <v>5.8025442852528503E-2</v>
      </c>
      <c r="I1091" s="17">
        <v>5.3485714430048299E-2</v>
      </c>
      <c r="J1091" s="17">
        <v>4.3126204886919199E-2</v>
      </c>
      <c r="K1091" s="17">
        <v>2.57308863351665E-2</v>
      </c>
      <c r="L1091" s="17">
        <v>3.2350063890270397E-2</v>
      </c>
      <c r="M1091" s="17">
        <v>4.1440160662027103E-2</v>
      </c>
      <c r="N1091" s="17">
        <v>7.6944305880672997E-2</v>
      </c>
      <c r="O1091" s="17">
        <v>2.56026607358108E-2</v>
      </c>
      <c r="P1091" s="17"/>
      <c r="Q1091" s="17">
        <v>5.5880804618763602E-2</v>
      </c>
      <c r="R1091" s="17">
        <v>5.3364349339183499E-2</v>
      </c>
      <c r="S1091" s="17">
        <v>4.8139143767979203E-2</v>
      </c>
      <c r="T1091" s="17">
        <v>4.3838153379231699E-2</v>
      </c>
      <c r="U1091" s="17"/>
      <c r="V1091" s="17">
        <v>6.2690917442662294E-2</v>
      </c>
      <c r="W1091" s="17">
        <v>3.6429407928740401E-2</v>
      </c>
      <c r="X1091" s="17">
        <v>5.5992475948361403E-2</v>
      </c>
      <c r="Y1091" s="17">
        <v>1.63296413807128E-2</v>
      </c>
      <c r="Z1091" s="17">
        <v>4.2360038378678799E-2</v>
      </c>
      <c r="AA1091" s="17">
        <v>4.7537866422681999E-2</v>
      </c>
      <c r="AB1091" s="17">
        <v>5.9209543665180803E-2</v>
      </c>
      <c r="AC1091" s="17">
        <v>2.6038683365606601E-2</v>
      </c>
      <c r="AD1091" s="17">
        <v>4.4354573191671298E-2</v>
      </c>
      <c r="AE1091" s="17"/>
      <c r="AF1091" s="17">
        <v>5.0889658536844601E-2</v>
      </c>
      <c r="AG1091" s="17">
        <v>4.0353994123496002E-2</v>
      </c>
      <c r="AH1091" s="17">
        <v>2.0619657617263299E-2</v>
      </c>
      <c r="AI1091" s="17">
        <v>3.0128153815791901E-2</v>
      </c>
      <c r="AJ1091" s="17">
        <v>4.2229261496944802E-2</v>
      </c>
      <c r="AK1091" s="17">
        <v>5.4819303696824299E-2</v>
      </c>
      <c r="AL1091" s="17"/>
      <c r="AM1091" s="17">
        <v>3.3781613075896999E-2</v>
      </c>
      <c r="AN1091" s="17">
        <v>4.8765741275630999E-2</v>
      </c>
      <c r="AO1091" s="17">
        <v>5.4048271663039001E-2</v>
      </c>
      <c r="AP1091" s="17">
        <v>5.65769308633646E-2</v>
      </c>
      <c r="AQ1091" s="17">
        <v>2.7269832090832901E-2</v>
      </c>
      <c r="AR1091" s="17">
        <v>4.1678313143050899E-2</v>
      </c>
      <c r="AS1091" s="17">
        <v>2.94716591052381E-2</v>
      </c>
      <c r="AT1091" s="17">
        <v>3.6173462618025003E-2</v>
      </c>
      <c r="AU1091" s="17">
        <v>3.03501451033844E-2</v>
      </c>
      <c r="AV1091" s="17">
        <v>7.9858172944338904E-2</v>
      </c>
      <c r="AW1091" s="17">
        <v>3.3330180051476997E-2</v>
      </c>
      <c r="AX1091" s="17">
        <v>3.1420621240511801E-2</v>
      </c>
      <c r="AY1091" s="17">
        <v>2.2755185699215301E-2</v>
      </c>
      <c r="AZ1091" s="17">
        <v>6.38500053359186E-2</v>
      </c>
      <c r="BA1091" s="17">
        <v>2.9239743599158499E-2</v>
      </c>
      <c r="BB1091" s="17">
        <v>9.8187057501443797E-2</v>
      </c>
      <c r="BC1091" s="17"/>
      <c r="BD1091" s="17">
        <v>3.8761541685636502E-2</v>
      </c>
      <c r="BE1091" s="17">
        <v>5.2226065211862301E-2</v>
      </c>
      <c r="BF1091" s="17">
        <v>4.6246889763888903E-2</v>
      </c>
      <c r="BG1091" s="17"/>
      <c r="BH1091" s="17">
        <v>4.0359133746276699E-2</v>
      </c>
      <c r="BI1091" s="17">
        <v>6.1628214916147298E-2</v>
      </c>
      <c r="BJ1091" s="17">
        <v>5.2533399412723898E-2</v>
      </c>
      <c r="BK1091" s="17"/>
      <c r="BL1091" s="17">
        <v>1.4030927579034701E-2</v>
      </c>
      <c r="BM1091" s="17">
        <v>5.5793458225895702E-2</v>
      </c>
      <c r="BN1091" s="17">
        <v>6.3046972583275601E-2</v>
      </c>
      <c r="BO1091" s="17"/>
      <c r="BP1091" s="17">
        <v>5.9924740844335703E-2</v>
      </c>
      <c r="BQ1091" s="17">
        <v>4.4428146589586701E-2</v>
      </c>
      <c r="BR1091" s="17"/>
      <c r="BS1091" s="17">
        <v>4.8060783381076798E-2</v>
      </c>
      <c r="BT1091" s="17">
        <v>4.5765271086279098E-2</v>
      </c>
      <c r="BU1091" s="17">
        <v>3.5550621088432599E-2</v>
      </c>
      <c r="BV1091" s="17">
        <v>5.3444492901877999E-2</v>
      </c>
      <c r="BW1091" s="17"/>
      <c r="BX1091" s="17">
        <v>4.7711185248624499E-2</v>
      </c>
      <c r="BY1091" s="17">
        <v>6.2877344828942403E-2</v>
      </c>
      <c r="BZ1091" s="17">
        <v>4.39231478879046E-2</v>
      </c>
      <c r="CA1091" s="17"/>
      <c r="CB1091" s="17">
        <v>3.6212416744729997E-2</v>
      </c>
      <c r="CC1091" s="17">
        <v>7.0254878619567002E-2</v>
      </c>
      <c r="CD1091" s="17">
        <v>3.7516893369490101E-2</v>
      </c>
      <c r="CE1091" s="17">
        <v>4.4488002597620903E-2</v>
      </c>
      <c r="CF1091" s="17">
        <v>5.1282966190191098E-2</v>
      </c>
      <c r="CG1091" s="17">
        <v>3.4026016701801103E-2</v>
      </c>
      <c r="CH1091" s="17"/>
      <c r="CI1091" s="17">
        <v>5.6473337906702399E-2</v>
      </c>
      <c r="CJ1091" s="17">
        <v>4.3806627230117301E-2</v>
      </c>
      <c r="CK1091" s="17">
        <v>3.0775004698121E-2</v>
      </c>
      <c r="CL1091" s="17">
        <v>4.7436434935117101E-2</v>
      </c>
    </row>
    <row r="1092" spans="2:90" x14ac:dyDescent="0.35">
      <c r="B1092" t="s">
        <v>150</v>
      </c>
      <c r="C1092" s="17">
        <v>2.40652552473999E-2</v>
      </c>
      <c r="D1092" s="17">
        <v>2.5427689403865601E-2</v>
      </c>
      <c r="E1092" s="17">
        <v>2.1324819488785101E-2</v>
      </c>
      <c r="F1092" s="17"/>
      <c r="G1092" s="17">
        <v>2.9179164379874199E-2</v>
      </c>
      <c r="H1092" s="17">
        <v>2.9051238983405201E-2</v>
      </c>
      <c r="I1092" s="17">
        <v>1.8898435548075999E-2</v>
      </c>
      <c r="J1092" s="17">
        <v>2.4038687479364301E-2</v>
      </c>
      <c r="K1092" s="17">
        <v>1.45544116991381E-2</v>
      </c>
      <c r="L1092" s="17">
        <v>2.8385269800477699E-2</v>
      </c>
      <c r="M1092" s="17">
        <v>2.0888952155373799E-2</v>
      </c>
      <c r="N1092" s="17">
        <v>3.10225291341409E-2</v>
      </c>
      <c r="O1092" s="17">
        <v>2.02651732622483E-2</v>
      </c>
      <c r="P1092" s="17"/>
      <c r="Q1092" s="17">
        <v>2.43213459604559E-2</v>
      </c>
      <c r="R1092" s="17">
        <v>2.5670368124911299E-2</v>
      </c>
      <c r="S1092" s="17">
        <v>7.37717412487854E-3</v>
      </c>
      <c r="T1092" s="17">
        <v>2.4293813568124701E-2</v>
      </c>
      <c r="U1092" s="17"/>
      <c r="V1092" s="17">
        <v>1.7791015181239999E-2</v>
      </c>
      <c r="W1092" s="17">
        <v>1.36189014418804E-2</v>
      </c>
      <c r="X1092" s="17">
        <v>1.7385829485031999E-2</v>
      </c>
      <c r="Y1092" s="17">
        <v>3.8012763095069402E-2</v>
      </c>
      <c r="Z1092" s="17">
        <v>3.1176652195261698E-2</v>
      </c>
      <c r="AA1092" s="17">
        <v>3.0918021720507099E-2</v>
      </c>
      <c r="AB1092" s="17">
        <v>2.52847887533941E-2</v>
      </c>
      <c r="AC1092" s="17">
        <v>3.1411808141878203E-2</v>
      </c>
      <c r="AD1092" s="17">
        <v>2.4443777675669399E-2</v>
      </c>
      <c r="AE1092" s="17"/>
      <c r="AF1092" s="17">
        <v>2.4923774006588299E-2</v>
      </c>
      <c r="AG1092" s="17">
        <v>2.12777511351235E-2</v>
      </c>
      <c r="AH1092" s="17">
        <v>3.8734140045203598E-2</v>
      </c>
      <c r="AI1092" s="17">
        <v>1.8006936828495201E-2</v>
      </c>
      <c r="AJ1092" s="17">
        <v>2.3812446252481599E-2</v>
      </c>
      <c r="AK1092" s="17">
        <v>2.2104691489911801E-2</v>
      </c>
      <c r="AL1092" s="17"/>
      <c r="AM1092" s="17">
        <v>4.9823815075573402E-2</v>
      </c>
      <c r="AN1092" s="17">
        <v>4.8290451496594701E-2</v>
      </c>
      <c r="AO1092" s="17">
        <v>3.6737574476686498E-2</v>
      </c>
      <c r="AP1092" s="17">
        <v>1.8482841012347699E-2</v>
      </c>
      <c r="AQ1092" s="17">
        <v>1.2153472366321199E-2</v>
      </c>
      <c r="AR1092" s="17">
        <v>1.75470544039385E-2</v>
      </c>
      <c r="AS1092" s="17">
        <v>2.4528311416607999E-2</v>
      </c>
      <c r="AT1092" s="17">
        <v>9.2158498929627106E-3</v>
      </c>
      <c r="AU1092" s="17">
        <v>1.5760996428393698E-2</v>
      </c>
      <c r="AV1092" s="17">
        <v>0</v>
      </c>
      <c r="AW1092" s="17">
        <v>1.37401445878519E-2</v>
      </c>
      <c r="AX1092" s="17">
        <v>1.0560372594322E-2</v>
      </c>
      <c r="AY1092" s="17">
        <v>1.0145168267792401E-2</v>
      </c>
      <c r="AZ1092" s="17">
        <v>0</v>
      </c>
      <c r="BA1092" s="17">
        <v>6.2590579446790195E-2</v>
      </c>
      <c r="BB1092" s="17">
        <v>2.1032191381903302E-3</v>
      </c>
      <c r="BC1092" s="17"/>
      <c r="BD1092" s="17">
        <v>1.9768401784739299E-2</v>
      </c>
      <c r="BE1092" s="17">
        <v>2.9501263406679301E-2</v>
      </c>
      <c r="BF1092" s="17">
        <v>1.9563693886767101E-2</v>
      </c>
      <c r="BG1092" s="17"/>
      <c r="BH1092" s="17">
        <v>2.1878091473050199E-2</v>
      </c>
      <c r="BI1092" s="17">
        <v>2.2423634687764399E-2</v>
      </c>
      <c r="BJ1092" s="17">
        <v>6.8137600403196498E-3</v>
      </c>
      <c r="BK1092" s="17"/>
      <c r="BL1092" s="17">
        <v>3.2978063000944698E-2</v>
      </c>
      <c r="BM1092" s="17">
        <v>1.43174626479629E-2</v>
      </c>
      <c r="BN1092" s="17">
        <v>8.9230365885712894E-3</v>
      </c>
      <c r="BO1092" s="17"/>
      <c r="BP1092" s="17">
        <v>2.66606726010266E-2</v>
      </c>
      <c r="BQ1092" s="17">
        <v>2.4903264265087901E-2</v>
      </c>
      <c r="BR1092" s="17"/>
      <c r="BS1092" s="17">
        <v>1.42979625148729E-2</v>
      </c>
      <c r="BT1092" s="17">
        <v>5.5375821310365298E-3</v>
      </c>
      <c r="BU1092" s="17">
        <v>1.71214535548814E-2</v>
      </c>
      <c r="BV1092" s="17">
        <v>2.9458042575419799E-2</v>
      </c>
      <c r="BW1092" s="17"/>
      <c r="BX1092" s="17">
        <v>1.7959136111401298E-2</v>
      </c>
      <c r="BY1092" s="17">
        <v>2.0012594663047799E-2</v>
      </c>
      <c r="BZ1092" s="17">
        <v>2.4919216545699299E-2</v>
      </c>
      <c r="CA1092" s="17"/>
      <c r="CB1092" s="17">
        <v>9.0887875955499298E-3</v>
      </c>
      <c r="CC1092" s="17">
        <v>2.0217176130829899E-2</v>
      </c>
      <c r="CD1092" s="17">
        <v>3.3970742982463498E-2</v>
      </c>
      <c r="CE1092" s="17">
        <v>1.9280421955499099E-2</v>
      </c>
      <c r="CF1092" s="17">
        <v>2.8724387569526E-2</v>
      </c>
      <c r="CG1092" s="17">
        <v>3.3619697530535397E-2</v>
      </c>
      <c r="CH1092" s="17"/>
      <c r="CI1092" s="17">
        <v>2.9622618307956001E-2</v>
      </c>
      <c r="CJ1092" s="17">
        <v>1.7162338493716799E-2</v>
      </c>
      <c r="CK1092" s="17">
        <v>5.9122260808698798E-2</v>
      </c>
      <c r="CL1092" s="17">
        <v>1.7558608721680399E-2</v>
      </c>
    </row>
    <row r="1093" spans="2:90" x14ac:dyDescent="0.35">
      <c r="B1093" t="s">
        <v>202</v>
      </c>
      <c r="C1093" s="17">
        <v>0.575471212434012</v>
      </c>
      <c r="D1093" s="17">
        <v>0.56252397101681195</v>
      </c>
      <c r="E1093" s="17">
        <v>0.58768578713121</v>
      </c>
      <c r="F1093" s="17"/>
      <c r="G1093" s="17">
        <v>0.51157448042709597</v>
      </c>
      <c r="H1093" s="17">
        <v>0.55393443410532095</v>
      </c>
      <c r="I1093" s="17">
        <v>0.58922979472630499</v>
      </c>
      <c r="J1093" s="17">
        <v>0.58078508926831096</v>
      </c>
      <c r="K1093" s="17">
        <v>0.58869307542360005</v>
      </c>
      <c r="L1093" s="17">
        <v>0.60555065746612602</v>
      </c>
      <c r="M1093" s="17">
        <v>0.60367985938498003</v>
      </c>
      <c r="N1093" s="17">
        <v>0.56606874030704901</v>
      </c>
      <c r="O1093" s="17">
        <v>0.57734094914040102</v>
      </c>
      <c r="P1093" s="17"/>
      <c r="Q1093" s="17">
        <v>0.55867565760274895</v>
      </c>
      <c r="R1093" s="17">
        <v>0.57635632413774096</v>
      </c>
      <c r="S1093" s="17">
        <v>0.54779198000659501</v>
      </c>
      <c r="T1093" s="17">
        <v>0.579235175858684</v>
      </c>
      <c r="U1093" s="17"/>
      <c r="V1093" s="17">
        <v>0.55010937536666804</v>
      </c>
      <c r="W1093" s="17">
        <v>0.55618174691064703</v>
      </c>
      <c r="X1093" s="17">
        <v>0.58513946896330404</v>
      </c>
      <c r="Y1093" s="17">
        <v>0.55527828619236896</v>
      </c>
      <c r="Z1093" s="17">
        <v>0.58301663194750597</v>
      </c>
      <c r="AA1093" s="17">
        <v>0.57011971544504803</v>
      </c>
      <c r="AB1093" s="17">
        <v>0.59312161583951195</v>
      </c>
      <c r="AC1093" s="17">
        <v>0.60289613827786304</v>
      </c>
      <c r="AD1093" s="17">
        <v>0.61448887370745997</v>
      </c>
      <c r="AE1093" s="17"/>
      <c r="AF1093" s="17">
        <v>0.54011971699689998</v>
      </c>
      <c r="AG1093" s="17">
        <v>0.57716370010456697</v>
      </c>
      <c r="AH1093" s="17">
        <v>0.59100169945825598</v>
      </c>
      <c r="AI1093" s="17">
        <v>0.61239070155576203</v>
      </c>
      <c r="AJ1093" s="17">
        <v>0.57800236785929204</v>
      </c>
      <c r="AK1093" s="17">
        <v>0.58712596809321704</v>
      </c>
      <c r="AL1093" s="17"/>
      <c r="AM1093" s="17">
        <v>0.492602613595855</v>
      </c>
      <c r="AN1093" s="17">
        <v>0.53350498003968905</v>
      </c>
      <c r="AO1093" s="17">
        <v>0.603386897516061</v>
      </c>
      <c r="AP1093" s="17">
        <v>0.59222842866941205</v>
      </c>
      <c r="AQ1093" s="17">
        <v>0.59087124124726698</v>
      </c>
      <c r="AR1093" s="17">
        <v>0.60322245646125605</v>
      </c>
      <c r="AS1093" s="17">
        <v>0.57866388660518497</v>
      </c>
      <c r="AT1093" s="17">
        <v>0.59005140806430401</v>
      </c>
      <c r="AU1093" s="17">
        <v>0.57399646549883798</v>
      </c>
      <c r="AV1093" s="17">
        <v>0.60494497300049699</v>
      </c>
      <c r="AW1093" s="17">
        <v>0.52803136878275203</v>
      </c>
      <c r="AX1093" s="17">
        <v>0.64892580652611398</v>
      </c>
      <c r="AY1093" s="17">
        <v>0.51806444932365703</v>
      </c>
      <c r="AZ1093" s="17">
        <v>0.56800477255366</v>
      </c>
      <c r="BA1093" s="17">
        <v>0.70196705992300801</v>
      </c>
      <c r="BB1093" s="17">
        <v>0.55107867959921897</v>
      </c>
      <c r="BC1093" s="17"/>
      <c r="BD1093" s="17">
        <v>0.58920112064519603</v>
      </c>
      <c r="BE1093" s="17">
        <v>0.53269654479083295</v>
      </c>
      <c r="BF1093" s="17">
        <v>0.59481235473374205</v>
      </c>
      <c r="BG1093" s="17"/>
      <c r="BH1093" s="17">
        <v>0.593437684318457</v>
      </c>
      <c r="BI1093" s="17">
        <v>0.53512843032010704</v>
      </c>
      <c r="BJ1093" s="17">
        <v>0.559832718808976</v>
      </c>
      <c r="BK1093" s="17"/>
      <c r="BL1093" s="17">
        <v>0.58694324980893398</v>
      </c>
      <c r="BM1093" s="17">
        <v>0.63634215560135798</v>
      </c>
      <c r="BN1093" s="17">
        <v>0.60192344259613395</v>
      </c>
      <c r="BO1093" s="17"/>
      <c r="BP1093" s="17">
        <v>0.52822335654300101</v>
      </c>
      <c r="BQ1093" s="17">
        <v>0.58443535525520296</v>
      </c>
      <c r="BR1093" s="17"/>
      <c r="BS1093" s="17">
        <v>0.559085346684426</v>
      </c>
      <c r="BT1093" s="17">
        <v>0.58352879374075695</v>
      </c>
      <c r="BU1093" s="17">
        <v>0.58795662142446703</v>
      </c>
      <c r="BV1093" s="17">
        <v>0.58425481200683005</v>
      </c>
      <c r="BW1093" s="17"/>
      <c r="BX1093" s="17">
        <v>0.623379832404928</v>
      </c>
      <c r="BY1093" s="17">
        <v>0.51917273561771304</v>
      </c>
      <c r="BZ1093" s="17">
        <v>0.57418453774984901</v>
      </c>
      <c r="CA1093" s="17"/>
      <c r="CB1093" s="17">
        <v>0.63180538590582702</v>
      </c>
      <c r="CC1093" s="17">
        <v>0.56695332998820103</v>
      </c>
      <c r="CD1093" s="17">
        <v>0.59701646071174697</v>
      </c>
      <c r="CE1093" s="17">
        <v>0.56771145577783899</v>
      </c>
      <c r="CF1093" s="17">
        <v>0.60914018922628299</v>
      </c>
      <c r="CG1093" s="17">
        <v>0.46603495506082698</v>
      </c>
      <c r="CH1093" s="17"/>
      <c r="CI1093" s="17">
        <v>0.40726029943924202</v>
      </c>
      <c r="CJ1093" s="17">
        <v>0.690435779314995</v>
      </c>
      <c r="CK1093" s="17">
        <v>0.35347916589776801</v>
      </c>
      <c r="CL1093" s="17">
        <v>0.604492472791613</v>
      </c>
    </row>
    <row r="1094" spans="2:90" x14ac:dyDescent="0.35">
      <c r="B1094" t="s">
        <v>201</v>
      </c>
      <c r="C1094" s="17">
        <v>0.21234971197927099</v>
      </c>
      <c r="D1094" s="17">
        <v>0.21271417709832599</v>
      </c>
      <c r="E1094" s="17">
        <v>0.21336888028609299</v>
      </c>
      <c r="F1094" s="17"/>
      <c r="G1094" s="17">
        <v>0.18698685938012599</v>
      </c>
      <c r="H1094" s="17">
        <v>0.235757050329615</v>
      </c>
      <c r="I1094" s="17">
        <v>0.232026389019417</v>
      </c>
      <c r="J1094" s="17">
        <v>0.205487528949304</v>
      </c>
      <c r="K1094" s="17">
        <v>0.20662042909592099</v>
      </c>
      <c r="L1094" s="17">
        <v>0.205000912507382</v>
      </c>
      <c r="M1094" s="17">
        <v>0.22853069812837301</v>
      </c>
      <c r="N1094" s="17">
        <v>0.216023185998965</v>
      </c>
      <c r="O1094" s="17">
        <v>0.19600595221217099</v>
      </c>
      <c r="P1094" s="17"/>
      <c r="Q1094" s="17">
        <v>0.22934707565148499</v>
      </c>
      <c r="R1094" s="17">
        <v>0.225281212055401</v>
      </c>
      <c r="S1094" s="17">
        <v>0.23761882397025499</v>
      </c>
      <c r="T1094" s="17">
        <v>0.21108965054290299</v>
      </c>
      <c r="U1094" s="17"/>
      <c r="V1094" s="17">
        <v>0.220337362531074</v>
      </c>
      <c r="W1094" s="17">
        <v>0.248554755256122</v>
      </c>
      <c r="X1094" s="17">
        <v>0.182503348713034</v>
      </c>
      <c r="Y1094" s="17">
        <v>0.193732217946325</v>
      </c>
      <c r="Z1094" s="17">
        <v>0.209866215404687</v>
      </c>
      <c r="AA1094" s="17">
        <v>0.19568355963878101</v>
      </c>
      <c r="AB1094" s="17">
        <v>0.21816672915135699</v>
      </c>
      <c r="AC1094" s="17">
        <v>0.19471149664513901</v>
      </c>
      <c r="AD1094" s="17">
        <v>0.212954738027895</v>
      </c>
      <c r="AE1094" s="17"/>
      <c r="AF1094" s="17">
        <v>0.23844620126886301</v>
      </c>
      <c r="AG1094" s="17">
        <v>0.225903202010794</v>
      </c>
      <c r="AH1094" s="17">
        <v>0.14632479215376601</v>
      </c>
      <c r="AI1094" s="17">
        <v>0.17627744186439101</v>
      </c>
      <c r="AJ1094" s="17">
        <v>0.20228194607705799</v>
      </c>
      <c r="AK1094" s="17">
        <v>0.216371884493333</v>
      </c>
      <c r="AL1094" s="17"/>
      <c r="AM1094" s="17">
        <v>0.19747274493501499</v>
      </c>
      <c r="AN1094" s="17">
        <v>0.18645282636008501</v>
      </c>
      <c r="AO1094" s="17">
        <v>0.17557400455823699</v>
      </c>
      <c r="AP1094" s="17">
        <v>0.20920466791073</v>
      </c>
      <c r="AQ1094" s="17">
        <v>0.20085781600768901</v>
      </c>
      <c r="AR1094" s="17">
        <v>0.21226703950630799</v>
      </c>
      <c r="AS1094" s="17">
        <v>0.18181739992274701</v>
      </c>
      <c r="AT1094" s="17">
        <v>0.235904729297786</v>
      </c>
      <c r="AU1094" s="17">
        <v>0.21018195446573601</v>
      </c>
      <c r="AV1094" s="17">
        <v>0.27264287165039303</v>
      </c>
      <c r="AW1094" s="17">
        <v>0.201138781369542</v>
      </c>
      <c r="AX1094" s="17">
        <v>0.22878238249425201</v>
      </c>
      <c r="AY1094" s="17">
        <v>0.309617303605218</v>
      </c>
      <c r="AZ1094" s="17">
        <v>0.23280624439770101</v>
      </c>
      <c r="BA1094" s="17">
        <v>9.8753921528196301E-2</v>
      </c>
      <c r="BB1094" s="17">
        <v>0.29619992327225703</v>
      </c>
      <c r="BC1094" s="17"/>
      <c r="BD1094" s="17">
        <v>0.21911621830699499</v>
      </c>
      <c r="BE1094" s="17">
        <v>0.218626092174839</v>
      </c>
      <c r="BF1094" s="17">
        <v>0.206300834140657</v>
      </c>
      <c r="BG1094" s="17"/>
      <c r="BH1094" s="17">
        <v>0.20275370810979701</v>
      </c>
      <c r="BI1094" s="17">
        <v>0.27037843546222901</v>
      </c>
      <c r="BJ1094" s="17">
        <v>0.217422640015381</v>
      </c>
      <c r="BK1094" s="17"/>
      <c r="BL1094" s="17">
        <v>0.272516712993357</v>
      </c>
      <c r="BM1094" s="17">
        <v>0.19910238707183101</v>
      </c>
      <c r="BN1094" s="17">
        <v>0.24404600004633001</v>
      </c>
      <c r="BO1094" s="17"/>
      <c r="BP1094" s="17">
        <v>0.23648139793065001</v>
      </c>
      <c r="BQ1094" s="17">
        <v>0.20363602739397599</v>
      </c>
      <c r="BR1094" s="17"/>
      <c r="BS1094" s="17">
        <v>0.24540200128064399</v>
      </c>
      <c r="BT1094" s="17">
        <v>0.24885687878031901</v>
      </c>
      <c r="BU1094" s="17">
        <v>0.200177385656267</v>
      </c>
      <c r="BV1094" s="17">
        <v>0.19417908729875799</v>
      </c>
      <c r="BW1094" s="17"/>
      <c r="BX1094" s="17">
        <v>0.221290711520437</v>
      </c>
      <c r="BY1094" s="17">
        <v>0.23856579754596499</v>
      </c>
      <c r="BZ1094" s="17">
        <v>0.209852953664903</v>
      </c>
      <c r="CA1094" s="17"/>
      <c r="CB1094" s="17">
        <v>0.214459539763557</v>
      </c>
      <c r="CC1094" s="17">
        <v>0.25047748167567402</v>
      </c>
      <c r="CD1094" s="17">
        <v>0.17883157015826101</v>
      </c>
      <c r="CE1094" s="17">
        <v>0.209258688668257</v>
      </c>
      <c r="CF1094" s="17">
        <v>0.22474404287827701</v>
      </c>
      <c r="CG1094" s="17">
        <v>0.20737405272353099</v>
      </c>
      <c r="CH1094" s="17"/>
      <c r="CI1094" s="17">
        <v>0.30827704227059299</v>
      </c>
      <c r="CJ1094" s="17">
        <v>0.188870190985478</v>
      </c>
      <c r="CK1094" s="17">
        <v>0.19237133508905099</v>
      </c>
      <c r="CL1094" s="17">
        <v>0.209993868061226</v>
      </c>
    </row>
    <row r="1095" spans="2:90" x14ac:dyDescent="0.35">
      <c r="B1095" t="s">
        <v>113</v>
      </c>
      <c r="C1095" s="17">
        <v>0.36312150045474101</v>
      </c>
      <c r="D1095" s="17">
        <v>0.34980979391848599</v>
      </c>
      <c r="E1095" s="17">
        <v>0.37431690684511598</v>
      </c>
      <c r="F1095" s="17"/>
      <c r="G1095" s="17">
        <v>0.32458762104696998</v>
      </c>
      <c r="H1095" s="17">
        <v>0.31817738377570598</v>
      </c>
      <c r="I1095" s="17">
        <v>0.35720340570688802</v>
      </c>
      <c r="J1095" s="17">
        <v>0.37529756031900702</v>
      </c>
      <c r="K1095" s="17">
        <v>0.38207264632768001</v>
      </c>
      <c r="L1095" s="17">
        <v>0.40054974495874401</v>
      </c>
      <c r="M1095" s="17">
        <v>0.37514916125660702</v>
      </c>
      <c r="N1095" s="17">
        <v>0.35004555430808398</v>
      </c>
      <c r="O1095" s="17">
        <v>0.38133499692822997</v>
      </c>
      <c r="P1095" s="17"/>
      <c r="Q1095" s="17">
        <v>0.32932858195126402</v>
      </c>
      <c r="R1095" s="17">
        <v>0.35107511208233999</v>
      </c>
      <c r="S1095" s="17">
        <v>0.31017315603633999</v>
      </c>
      <c r="T1095" s="17">
        <v>0.36814552531578199</v>
      </c>
      <c r="U1095" s="17"/>
      <c r="V1095" s="17">
        <v>0.32977201283559399</v>
      </c>
      <c r="W1095" s="17">
        <v>0.30762699165452401</v>
      </c>
      <c r="X1095" s="17">
        <v>0.40263612025027001</v>
      </c>
      <c r="Y1095" s="17">
        <v>0.36154606824604402</v>
      </c>
      <c r="Z1095" s="17">
        <v>0.373150416542819</v>
      </c>
      <c r="AA1095" s="17">
        <v>0.37443615580626699</v>
      </c>
      <c r="AB1095" s="17">
        <v>0.37495488668815502</v>
      </c>
      <c r="AC1095" s="17">
        <v>0.408184641632723</v>
      </c>
      <c r="AD1095" s="17">
        <v>0.40153413567956397</v>
      </c>
      <c r="AE1095" s="17"/>
      <c r="AF1095" s="17">
        <v>0.30167351572803602</v>
      </c>
      <c r="AG1095" s="17">
        <v>0.35126049809377302</v>
      </c>
      <c r="AH1095" s="17">
        <v>0.44467690730449</v>
      </c>
      <c r="AI1095" s="17">
        <v>0.43611325969137099</v>
      </c>
      <c r="AJ1095" s="17">
        <v>0.37572042178223303</v>
      </c>
      <c r="AK1095" s="17">
        <v>0.37075408359988399</v>
      </c>
      <c r="AL1095" s="17"/>
      <c r="AM1095" s="17">
        <v>0.29512986866084001</v>
      </c>
      <c r="AN1095" s="17">
        <v>0.34705215367960401</v>
      </c>
      <c r="AO1095" s="17">
        <v>0.42781289295782399</v>
      </c>
      <c r="AP1095" s="17">
        <v>0.383023760758682</v>
      </c>
      <c r="AQ1095" s="17">
        <v>0.39001342523957699</v>
      </c>
      <c r="AR1095" s="17">
        <v>0.39095541695494801</v>
      </c>
      <c r="AS1095" s="17">
        <v>0.39684648668243699</v>
      </c>
      <c r="AT1095" s="17">
        <v>0.35414667876651801</v>
      </c>
      <c r="AU1095" s="17">
        <v>0.36381451103310097</v>
      </c>
      <c r="AV1095" s="17">
        <v>0.33230210135010402</v>
      </c>
      <c r="AW1095" s="17">
        <v>0.32689258741321098</v>
      </c>
      <c r="AX1095" s="17">
        <v>0.420143424031861</v>
      </c>
      <c r="AY1095" s="17">
        <v>0.208447145718439</v>
      </c>
      <c r="AZ1095" s="17">
        <v>0.33519852815595902</v>
      </c>
      <c r="BA1095" s="17">
        <v>0.60321313839481205</v>
      </c>
      <c r="BB1095" s="17">
        <v>0.254878756326962</v>
      </c>
      <c r="BC1095" s="17"/>
      <c r="BD1095" s="17">
        <v>0.37008490233820102</v>
      </c>
      <c r="BE1095" s="17">
        <v>0.31407045261599298</v>
      </c>
      <c r="BF1095" s="17">
        <v>0.38851152059308502</v>
      </c>
      <c r="BG1095" s="17"/>
      <c r="BH1095" s="17">
        <v>0.39068397620866002</v>
      </c>
      <c r="BI1095" s="17">
        <v>0.26474999485787798</v>
      </c>
      <c r="BJ1095" s="17">
        <v>0.34241007879359397</v>
      </c>
      <c r="BK1095" s="17"/>
      <c r="BL1095" s="17">
        <v>0.31442653681557797</v>
      </c>
      <c r="BM1095" s="17">
        <v>0.43723976852952701</v>
      </c>
      <c r="BN1095" s="17">
        <v>0.35787744254980502</v>
      </c>
      <c r="BO1095" s="17"/>
      <c r="BP1095" s="17">
        <v>0.29174195861235103</v>
      </c>
      <c r="BQ1095" s="17">
        <v>0.380799327861227</v>
      </c>
      <c r="BR1095" s="17"/>
      <c r="BS1095" s="17">
        <v>0.31368334540378201</v>
      </c>
      <c r="BT1095" s="17">
        <v>0.33467191496043702</v>
      </c>
      <c r="BU1095" s="17">
        <v>0.3877792357682</v>
      </c>
      <c r="BV1095" s="17">
        <v>0.390075724708072</v>
      </c>
      <c r="BW1095" s="17"/>
      <c r="BX1095" s="17">
        <v>0.402089120884491</v>
      </c>
      <c r="BY1095" s="17">
        <v>0.28060693807174902</v>
      </c>
      <c r="BZ1095" s="17">
        <v>0.36433158408494698</v>
      </c>
      <c r="CA1095" s="17"/>
      <c r="CB1095" s="17">
        <v>0.41734584614226999</v>
      </c>
      <c r="CC1095" s="17">
        <v>0.31647584831252701</v>
      </c>
      <c r="CD1095" s="17">
        <v>0.41818489055348601</v>
      </c>
      <c r="CE1095" s="17">
        <v>0.35845276710958102</v>
      </c>
      <c r="CF1095" s="17">
        <v>0.38439614634800501</v>
      </c>
      <c r="CG1095" s="17">
        <v>0.25866090233729699</v>
      </c>
      <c r="CH1095" s="17"/>
      <c r="CI1095" s="17">
        <v>9.8983257168648905E-2</v>
      </c>
      <c r="CJ1095" s="17">
        <v>0.50156558832951803</v>
      </c>
      <c r="CK1095" s="17">
        <v>0.16110783080871699</v>
      </c>
      <c r="CL1095" s="17">
        <v>0.394498604730387</v>
      </c>
    </row>
    <row r="1096" spans="2:90" x14ac:dyDescent="0.35"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</row>
    <row r="1097" spans="2:90" x14ac:dyDescent="0.35">
      <c r="B1097" s="6" t="s">
        <v>505</v>
      </c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</row>
    <row r="1098" spans="2:90" x14ac:dyDescent="0.35">
      <c r="B1098" s="24" t="s">
        <v>130</v>
      </c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</row>
    <row r="1099" spans="2:90" x14ac:dyDescent="0.35">
      <c r="B1099" t="s">
        <v>489</v>
      </c>
      <c r="C1099" s="17">
        <v>0.107259972283854</v>
      </c>
      <c r="D1099" s="17">
        <v>0.12469895158886</v>
      </c>
      <c r="E1099" s="17">
        <v>9.0906098786156395E-2</v>
      </c>
      <c r="F1099" s="17"/>
      <c r="G1099" s="17">
        <v>9.2013265810752795E-2</v>
      </c>
      <c r="H1099" s="17">
        <v>0.12969168290449901</v>
      </c>
      <c r="I1099" s="17">
        <v>7.9284333417761602E-2</v>
      </c>
      <c r="J1099" s="17">
        <v>9.47784253262174E-2</v>
      </c>
      <c r="K1099" s="17">
        <v>8.8469718582957199E-2</v>
      </c>
      <c r="L1099" s="17">
        <v>0.11454989324375101</v>
      </c>
      <c r="M1099" s="17">
        <v>0.119902566265102</v>
      </c>
      <c r="N1099" s="17">
        <v>0.13168343038358801</v>
      </c>
      <c r="O1099" s="17">
        <v>0.110434945398379</v>
      </c>
      <c r="P1099" s="17"/>
      <c r="Q1099" s="17">
        <v>0.104012094587609</v>
      </c>
      <c r="R1099" s="17">
        <v>0.13102446940450399</v>
      </c>
      <c r="S1099" s="17">
        <v>8.97224733687179E-2</v>
      </c>
      <c r="T1099" s="17">
        <v>0.108791254616201</v>
      </c>
      <c r="U1099" s="17"/>
      <c r="V1099" s="17">
        <v>0.14545711072824899</v>
      </c>
      <c r="W1099" s="17">
        <v>5.9666500692579498E-2</v>
      </c>
      <c r="X1099" s="17">
        <v>8.4356781139523301E-2</v>
      </c>
      <c r="Y1099" s="17">
        <v>0.14256011404027799</v>
      </c>
      <c r="Z1099" s="17">
        <v>9.4903143595353096E-2</v>
      </c>
      <c r="AA1099" s="17">
        <v>0.119491066610659</v>
      </c>
      <c r="AB1099" s="17">
        <v>9.6857165984795796E-2</v>
      </c>
      <c r="AC1099" s="17">
        <v>0.11035603049645799</v>
      </c>
      <c r="AD1099" s="17">
        <v>0.110652147700673</v>
      </c>
      <c r="AE1099" s="17"/>
      <c r="AF1099" s="17">
        <v>0.11051545509635199</v>
      </c>
      <c r="AG1099" s="17">
        <v>0.100789574596634</v>
      </c>
      <c r="AH1099" s="17">
        <v>6.9245847588286294E-2</v>
      </c>
      <c r="AI1099" s="17">
        <v>0.10570273953845701</v>
      </c>
      <c r="AJ1099" s="17">
        <v>9.8461346204531203E-2</v>
      </c>
      <c r="AK1099" s="17">
        <v>0.124182399872922</v>
      </c>
      <c r="AL1099" s="17"/>
      <c r="AM1099" s="17">
        <v>9.5022086690833493E-2</v>
      </c>
      <c r="AN1099" s="17">
        <v>0.112837449505616</v>
      </c>
      <c r="AO1099" s="17">
        <v>0.150384930126093</v>
      </c>
      <c r="AP1099" s="17">
        <v>0.108731698590095</v>
      </c>
      <c r="AQ1099" s="17">
        <v>0.11383777294184599</v>
      </c>
      <c r="AR1099" s="17">
        <v>5.9444307254934603E-2</v>
      </c>
      <c r="AS1099" s="17">
        <v>0.10664349170516201</v>
      </c>
      <c r="AT1099" s="17">
        <v>0.107261255521613</v>
      </c>
      <c r="AU1099" s="17">
        <v>9.8060206144816697E-2</v>
      </c>
      <c r="AV1099" s="17">
        <v>0.11291906048542</v>
      </c>
      <c r="AW1099" s="17">
        <v>0.12593773431444699</v>
      </c>
      <c r="AX1099" s="17">
        <v>8.9469490535179205E-2</v>
      </c>
      <c r="AY1099" s="17">
        <v>9.6037232276604198E-2</v>
      </c>
      <c r="AZ1099" s="17">
        <v>0.17044269850391799</v>
      </c>
      <c r="BA1099" s="17">
        <v>0.129056202251388</v>
      </c>
      <c r="BB1099" s="17">
        <v>0.149182210702586</v>
      </c>
      <c r="BC1099" s="17"/>
      <c r="BD1099" s="17">
        <v>9.7358267418693398E-2</v>
      </c>
      <c r="BE1099" s="17">
        <v>9.8787703867122004E-2</v>
      </c>
      <c r="BF1099" s="17">
        <v>0.12366574598039699</v>
      </c>
      <c r="BG1099" s="17"/>
      <c r="BH1099" s="17">
        <v>9.7657175597166607E-2</v>
      </c>
      <c r="BI1099" s="17">
        <v>0.14386015065067001</v>
      </c>
      <c r="BJ1099" s="17">
        <v>0.13265798768996701</v>
      </c>
      <c r="BK1099" s="17"/>
      <c r="BL1099" s="17">
        <v>8.90605500025754E-2</v>
      </c>
      <c r="BM1099" s="17">
        <v>0.146585090332224</v>
      </c>
      <c r="BN1099" s="17">
        <v>0.16274361003139801</v>
      </c>
      <c r="BO1099" s="17"/>
      <c r="BP1099" s="17">
        <v>0.107847373909603</v>
      </c>
      <c r="BQ1099" s="17">
        <v>0.111009098542831</v>
      </c>
      <c r="BR1099" s="17"/>
      <c r="BS1099" s="17">
        <v>0.15061108532355</v>
      </c>
      <c r="BT1099" s="17">
        <v>0.10296791358469901</v>
      </c>
      <c r="BU1099" s="17">
        <v>9.9955012106319199E-2</v>
      </c>
      <c r="BV1099" s="17">
        <v>0.100496043627798</v>
      </c>
      <c r="BW1099" s="17"/>
      <c r="BX1099" s="17">
        <v>0.11150834081337301</v>
      </c>
      <c r="BY1099" s="17">
        <v>8.62499902901116E-2</v>
      </c>
      <c r="BZ1099" s="17">
        <v>0.10813016309956</v>
      </c>
      <c r="CA1099" s="17"/>
      <c r="CB1099" s="17">
        <v>9.3260237969901502E-2</v>
      </c>
      <c r="CC1099" s="17">
        <v>0.145141334266814</v>
      </c>
      <c r="CD1099" s="17">
        <v>3.4713783242342901E-2</v>
      </c>
      <c r="CE1099" s="17">
        <v>7.1301556164281701E-2</v>
      </c>
      <c r="CF1099" s="17">
        <v>0.22816529970249999</v>
      </c>
      <c r="CG1099" s="17">
        <v>0.12558424703569401</v>
      </c>
      <c r="CH1099" s="17"/>
      <c r="CI1099" s="17">
        <v>9.6389232356065904E-2</v>
      </c>
      <c r="CJ1099" s="17">
        <v>0.15676572962410201</v>
      </c>
      <c r="CK1099" s="17">
        <v>3.6522279858515298E-2</v>
      </c>
      <c r="CL1099" s="17">
        <v>9.9329311220892696E-2</v>
      </c>
    </row>
    <row r="1100" spans="2:90" x14ac:dyDescent="0.35">
      <c r="B1100" t="s">
        <v>490</v>
      </c>
      <c r="C1100" s="17">
        <v>0.16084850746943899</v>
      </c>
      <c r="D1100" s="17">
        <v>0.18067199569689299</v>
      </c>
      <c r="E1100" s="17">
        <v>0.14133797530029901</v>
      </c>
      <c r="F1100" s="17"/>
      <c r="G1100" s="17">
        <v>0.18014918849492301</v>
      </c>
      <c r="H1100" s="17">
        <v>0.15509556504025199</v>
      </c>
      <c r="I1100" s="17">
        <v>0.138884075655346</v>
      </c>
      <c r="J1100" s="17">
        <v>0.13896694814310001</v>
      </c>
      <c r="K1100" s="17">
        <v>0.179592657356971</v>
      </c>
      <c r="L1100" s="17">
        <v>0.156644915466922</v>
      </c>
      <c r="M1100" s="17">
        <v>0.14495233488742701</v>
      </c>
      <c r="N1100" s="17">
        <v>0.16486823837911699</v>
      </c>
      <c r="O1100" s="17">
        <v>0.18592474954212099</v>
      </c>
      <c r="P1100" s="17"/>
      <c r="Q1100" s="17">
        <v>0.14924998290597599</v>
      </c>
      <c r="R1100" s="17">
        <v>0.19015957215575699</v>
      </c>
      <c r="S1100" s="17">
        <v>0.184701250607368</v>
      </c>
      <c r="T1100" s="17">
        <v>0.158353758326014</v>
      </c>
      <c r="U1100" s="17"/>
      <c r="V1100" s="17">
        <v>0.188879099527447</v>
      </c>
      <c r="W1100" s="17">
        <v>0.165877528464314</v>
      </c>
      <c r="X1100" s="17">
        <v>0.118068658244096</v>
      </c>
      <c r="Y1100" s="17">
        <v>0.12945397959018001</v>
      </c>
      <c r="Z1100" s="17">
        <v>0.14824525678332201</v>
      </c>
      <c r="AA1100" s="17">
        <v>0.14775749929358101</v>
      </c>
      <c r="AB1100" s="17">
        <v>0.226578874749264</v>
      </c>
      <c r="AC1100" s="17">
        <v>0.16987974723135399</v>
      </c>
      <c r="AD1100" s="17">
        <v>0.14307623361097099</v>
      </c>
      <c r="AE1100" s="17"/>
      <c r="AF1100" s="17">
        <v>0.126761785948307</v>
      </c>
      <c r="AG1100" s="17">
        <v>0.177867004077192</v>
      </c>
      <c r="AH1100" s="17">
        <v>0.15951880453033801</v>
      </c>
      <c r="AI1100" s="17">
        <v>0.10352843323022499</v>
      </c>
      <c r="AJ1100" s="17">
        <v>0.147674868255849</v>
      </c>
      <c r="AK1100" s="17">
        <v>0.19163873993305999</v>
      </c>
      <c r="AL1100" s="17"/>
      <c r="AM1100" s="17">
        <v>0.17121421019990399</v>
      </c>
      <c r="AN1100" s="17">
        <v>0.13481722538443799</v>
      </c>
      <c r="AO1100" s="17">
        <v>0.178453208215791</v>
      </c>
      <c r="AP1100" s="17">
        <v>0.13785373372267501</v>
      </c>
      <c r="AQ1100" s="17">
        <v>0.14196849770129599</v>
      </c>
      <c r="AR1100" s="17">
        <v>0.18123524753839701</v>
      </c>
      <c r="AS1100" s="17">
        <v>0.15330372143341101</v>
      </c>
      <c r="AT1100" s="17">
        <v>0.17251422219010801</v>
      </c>
      <c r="AU1100" s="17">
        <v>0.19613771986558601</v>
      </c>
      <c r="AV1100" s="17">
        <v>0.178051939136673</v>
      </c>
      <c r="AW1100" s="17">
        <v>0.14169776800919501</v>
      </c>
      <c r="AX1100" s="17">
        <v>0.16915242355495899</v>
      </c>
      <c r="AY1100" s="17">
        <v>0.15458675570518199</v>
      </c>
      <c r="AZ1100" s="17">
        <v>0.20697841287302499</v>
      </c>
      <c r="BA1100" s="17">
        <v>0.14617654595370599</v>
      </c>
      <c r="BB1100" s="17">
        <v>0.19361658363902801</v>
      </c>
      <c r="BC1100" s="17"/>
      <c r="BD1100" s="17">
        <v>0.17361960001622201</v>
      </c>
      <c r="BE1100" s="17">
        <v>0.162257269133148</v>
      </c>
      <c r="BF1100" s="17">
        <v>0.14779920168017099</v>
      </c>
      <c r="BG1100" s="17"/>
      <c r="BH1100" s="17">
        <v>0.164988467294087</v>
      </c>
      <c r="BI1100" s="17">
        <v>0.15186569556328799</v>
      </c>
      <c r="BJ1100" s="17">
        <v>0.16146826771053999</v>
      </c>
      <c r="BK1100" s="17"/>
      <c r="BL1100" s="17">
        <v>0.15575805783116101</v>
      </c>
      <c r="BM1100" s="17">
        <v>0.215314178212967</v>
      </c>
      <c r="BN1100" s="17">
        <v>0.17262678047079799</v>
      </c>
      <c r="BO1100" s="17"/>
      <c r="BP1100" s="17">
        <v>0.161954806979312</v>
      </c>
      <c r="BQ1100" s="17">
        <v>0.16371104562733199</v>
      </c>
      <c r="BR1100" s="17"/>
      <c r="BS1100" s="17">
        <v>0.138323270622249</v>
      </c>
      <c r="BT1100" s="17">
        <v>0.20059364267986701</v>
      </c>
      <c r="BU1100" s="17">
        <v>0.17611596143200101</v>
      </c>
      <c r="BV1100" s="17">
        <v>0.14340477942118501</v>
      </c>
      <c r="BW1100" s="17"/>
      <c r="BX1100" s="17">
        <v>0.17433120094836899</v>
      </c>
      <c r="BY1100" s="17">
        <v>0.16713358413075899</v>
      </c>
      <c r="BZ1100" s="17">
        <v>0.15912657741778799</v>
      </c>
      <c r="CA1100" s="17"/>
      <c r="CB1100" s="17">
        <v>0.15336161539816201</v>
      </c>
      <c r="CC1100" s="17">
        <v>0.18645654782231899</v>
      </c>
      <c r="CD1100" s="17">
        <v>0.111340030650255</v>
      </c>
      <c r="CE1100" s="17">
        <v>0.14139118419299401</v>
      </c>
      <c r="CF1100" s="17">
        <v>0.24638246514030801</v>
      </c>
      <c r="CG1100" s="17">
        <v>0.16297988227982399</v>
      </c>
      <c r="CH1100" s="17"/>
      <c r="CI1100" s="17">
        <v>0.13210181088673401</v>
      </c>
      <c r="CJ1100" s="17">
        <v>0.169394704556592</v>
      </c>
      <c r="CK1100" s="17">
        <v>0.11190096902834</v>
      </c>
      <c r="CL1100" s="17">
        <v>0.175285725799213</v>
      </c>
    </row>
    <row r="1101" spans="2:90" x14ac:dyDescent="0.35">
      <c r="B1101" t="s">
        <v>491</v>
      </c>
      <c r="C1101" s="17">
        <v>0.22700459360061401</v>
      </c>
      <c r="D1101" s="17">
        <v>0.230242712140978</v>
      </c>
      <c r="E1101" s="17">
        <v>0.224566437885894</v>
      </c>
      <c r="F1101" s="17"/>
      <c r="G1101" s="17">
        <v>0.231557482237226</v>
      </c>
      <c r="H1101" s="17">
        <v>0.208755888035487</v>
      </c>
      <c r="I1101" s="17">
        <v>0.24706852032454199</v>
      </c>
      <c r="J1101" s="17">
        <v>0.20727027196731099</v>
      </c>
      <c r="K1101" s="17">
        <v>0.21521165044606499</v>
      </c>
      <c r="L1101" s="17">
        <v>0.23590027868451799</v>
      </c>
      <c r="M1101" s="17">
        <v>0.25395043876023998</v>
      </c>
      <c r="N1101" s="17">
        <v>0.228756465704161</v>
      </c>
      <c r="O1101" s="17">
        <v>0.21417528882995901</v>
      </c>
      <c r="P1101" s="17"/>
      <c r="Q1101" s="17">
        <v>0.21856014109133401</v>
      </c>
      <c r="R1101" s="17">
        <v>0.222003843944271</v>
      </c>
      <c r="S1101" s="17">
        <v>0.21707916696137999</v>
      </c>
      <c r="T1101" s="17">
        <v>0.230116799470162</v>
      </c>
      <c r="U1101" s="17"/>
      <c r="V1101" s="17">
        <v>0.185347853290529</v>
      </c>
      <c r="W1101" s="17">
        <v>0.25534281756842803</v>
      </c>
      <c r="X1101" s="17">
        <v>0.25896257400537798</v>
      </c>
      <c r="Y1101" s="17">
        <v>0.195658432487581</v>
      </c>
      <c r="Z1101" s="17">
        <v>0.25675261706942198</v>
      </c>
      <c r="AA1101" s="17">
        <v>0.20680267139873601</v>
      </c>
      <c r="AB1101" s="17">
        <v>0.24871574754891601</v>
      </c>
      <c r="AC1101" s="17">
        <v>0.190159067058847</v>
      </c>
      <c r="AD1101" s="17">
        <v>0.23749565977460799</v>
      </c>
      <c r="AE1101" s="17"/>
      <c r="AF1101" s="17">
        <v>0.20464402025394801</v>
      </c>
      <c r="AG1101" s="17">
        <v>0.235675556775472</v>
      </c>
      <c r="AH1101" s="17">
        <v>0.22389151159682699</v>
      </c>
      <c r="AI1101" s="17">
        <v>0.22827408886841499</v>
      </c>
      <c r="AJ1101" s="17">
        <v>0.245814017491468</v>
      </c>
      <c r="AK1101" s="17">
        <v>0.22704104059017199</v>
      </c>
      <c r="AL1101" s="17"/>
      <c r="AM1101" s="17">
        <v>0.17879781542794501</v>
      </c>
      <c r="AN1101" s="17">
        <v>0.204949872488218</v>
      </c>
      <c r="AO1101" s="17">
        <v>0.185668806873026</v>
      </c>
      <c r="AP1101" s="17">
        <v>0.23401446048376701</v>
      </c>
      <c r="AQ1101" s="17">
        <v>0.24533038523433001</v>
      </c>
      <c r="AR1101" s="17">
        <v>0.30026611375604301</v>
      </c>
      <c r="AS1101" s="17">
        <v>0.24359099022324901</v>
      </c>
      <c r="AT1101" s="17">
        <v>0.28971780681697301</v>
      </c>
      <c r="AU1101" s="17">
        <v>0.19357360696360901</v>
      </c>
      <c r="AV1101" s="17">
        <v>0.210845090728772</v>
      </c>
      <c r="AW1101" s="17">
        <v>0.255367971387918</v>
      </c>
      <c r="AX1101" s="17">
        <v>0.242568535821169</v>
      </c>
      <c r="AY1101" s="17">
        <v>0.26724641684362999</v>
      </c>
      <c r="AZ1101" s="17">
        <v>0.20186619844991599</v>
      </c>
      <c r="BA1101" s="17">
        <v>0.32094575590161101</v>
      </c>
      <c r="BB1101" s="17">
        <v>0.20976781783830101</v>
      </c>
      <c r="BC1101" s="17"/>
      <c r="BD1101" s="17">
        <v>0.23848779429844399</v>
      </c>
      <c r="BE1101" s="17">
        <v>0.21712479075567401</v>
      </c>
      <c r="BF1101" s="17">
        <v>0.22569710654438299</v>
      </c>
      <c r="BG1101" s="17"/>
      <c r="BH1101" s="17">
        <v>0.225164959413265</v>
      </c>
      <c r="BI1101" s="17">
        <v>0.24330450757077099</v>
      </c>
      <c r="BJ1101" s="17">
        <v>0.25870041246969799</v>
      </c>
      <c r="BK1101" s="17"/>
      <c r="BL1101" s="17">
        <v>0.169498109190269</v>
      </c>
      <c r="BM1101" s="17">
        <v>0.190396027870677</v>
      </c>
      <c r="BN1101" s="17">
        <v>0.27860700995397503</v>
      </c>
      <c r="BO1101" s="17"/>
      <c r="BP1101" s="17">
        <v>0.24177110137529501</v>
      </c>
      <c r="BQ1101" s="17">
        <v>0.212500885857385</v>
      </c>
      <c r="BR1101" s="17"/>
      <c r="BS1101" s="17">
        <v>0.25624159444563699</v>
      </c>
      <c r="BT1101" s="17">
        <v>0.24917216929562899</v>
      </c>
      <c r="BU1101" s="17">
        <v>0.23869864704531299</v>
      </c>
      <c r="BV1101" s="17">
        <v>0.201754118979109</v>
      </c>
      <c r="BW1101" s="17"/>
      <c r="BX1101" s="17">
        <v>0.18756858821165601</v>
      </c>
      <c r="BY1101" s="17">
        <v>0.25442314362170798</v>
      </c>
      <c r="BZ1101" s="17">
        <v>0.229226580115898</v>
      </c>
      <c r="CA1101" s="17"/>
      <c r="CB1101" s="17">
        <v>0.25172437771228601</v>
      </c>
      <c r="CC1101" s="17">
        <v>0.191325556478153</v>
      </c>
      <c r="CD1101" s="17">
        <v>0.215485607616893</v>
      </c>
      <c r="CE1101" s="17">
        <v>0.25490458965525797</v>
      </c>
      <c r="CF1101" s="17">
        <v>0.222117086359573</v>
      </c>
      <c r="CG1101" s="17">
        <v>0.22900234829675001</v>
      </c>
      <c r="CH1101" s="17"/>
      <c r="CI1101" s="17">
        <v>0.215008162163044</v>
      </c>
      <c r="CJ1101" s="17">
        <v>0.219875008823566</v>
      </c>
      <c r="CK1101" s="17">
        <v>0.213405281408729</v>
      </c>
      <c r="CL1101" s="17">
        <v>0.23752061409852199</v>
      </c>
    </row>
    <row r="1102" spans="2:90" x14ac:dyDescent="0.35">
      <c r="B1102" t="s">
        <v>492</v>
      </c>
      <c r="C1102" s="17">
        <v>0.306379533063525</v>
      </c>
      <c r="D1102" s="17">
        <v>0.27785921292433702</v>
      </c>
      <c r="E1102" s="17">
        <v>0.33696971606067799</v>
      </c>
      <c r="F1102" s="17"/>
      <c r="G1102" s="17">
        <v>0.32643258349936999</v>
      </c>
      <c r="H1102" s="17">
        <v>0.28691207341094699</v>
      </c>
      <c r="I1102" s="17">
        <v>0.31264372646446198</v>
      </c>
      <c r="J1102" s="17">
        <v>0.33499785254137598</v>
      </c>
      <c r="K1102" s="17">
        <v>0.276747992443861</v>
      </c>
      <c r="L1102" s="17">
        <v>0.29361962281804099</v>
      </c>
      <c r="M1102" s="17">
        <v>0.30088322896824998</v>
      </c>
      <c r="N1102" s="17">
        <v>0.32340822836233801</v>
      </c>
      <c r="O1102" s="17">
        <v>0.30182105473128701</v>
      </c>
      <c r="P1102" s="17"/>
      <c r="Q1102" s="17">
        <v>0.29030103516051697</v>
      </c>
      <c r="R1102" s="17">
        <v>0.28409736166510302</v>
      </c>
      <c r="S1102" s="17">
        <v>0.30972048143854802</v>
      </c>
      <c r="T1102" s="17">
        <v>0.30532698360788102</v>
      </c>
      <c r="U1102" s="17"/>
      <c r="V1102" s="17">
        <v>0.32697406220887598</v>
      </c>
      <c r="W1102" s="17">
        <v>0.31509289725601602</v>
      </c>
      <c r="X1102" s="17">
        <v>0.30310203583492201</v>
      </c>
      <c r="Y1102" s="17">
        <v>0.331740101256908</v>
      </c>
      <c r="Z1102" s="17">
        <v>0.311520150953846</v>
      </c>
      <c r="AA1102" s="17">
        <v>0.29583281039471399</v>
      </c>
      <c r="AB1102" s="17">
        <v>0.25933323788874002</v>
      </c>
      <c r="AC1102" s="17">
        <v>0.31758076285999398</v>
      </c>
      <c r="AD1102" s="17">
        <v>0.29091456946783101</v>
      </c>
      <c r="AE1102" s="17"/>
      <c r="AF1102" s="17">
        <v>0.35181803566388098</v>
      </c>
      <c r="AG1102" s="17">
        <v>0.27844080831632201</v>
      </c>
      <c r="AH1102" s="17">
        <v>0.33314605500382199</v>
      </c>
      <c r="AI1102" s="17">
        <v>0.36359057805106199</v>
      </c>
      <c r="AJ1102" s="17">
        <v>0.28488393519865801</v>
      </c>
      <c r="AK1102" s="17">
        <v>0.28797857405875199</v>
      </c>
      <c r="AL1102" s="17"/>
      <c r="AM1102" s="17">
        <v>0.32430483843387597</v>
      </c>
      <c r="AN1102" s="17">
        <v>0.30562377527110701</v>
      </c>
      <c r="AO1102" s="17">
        <v>0.32317639793731001</v>
      </c>
      <c r="AP1102" s="17">
        <v>0.36033759005049498</v>
      </c>
      <c r="AQ1102" s="17">
        <v>0.320339089911299</v>
      </c>
      <c r="AR1102" s="17">
        <v>0.27572488676245199</v>
      </c>
      <c r="AS1102" s="17">
        <v>0.30807232136679602</v>
      </c>
      <c r="AT1102" s="17">
        <v>0.283271047546862</v>
      </c>
      <c r="AU1102" s="17">
        <v>0.27857975488629799</v>
      </c>
      <c r="AV1102" s="17">
        <v>0.273968396379699</v>
      </c>
      <c r="AW1102" s="17">
        <v>0.26669030958965501</v>
      </c>
      <c r="AX1102" s="17">
        <v>0.27727201337963397</v>
      </c>
      <c r="AY1102" s="17">
        <v>0.28556644586179297</v>
      </c>
      <c r="AZ1102" s="17">
        <v>0.245556223053153</v>
      </c>
      <c r="BA1102" s="17">
        <v>0.24279638187029701</v>
      </c>
      <c r="BB1102" s="17">
        <v>0.26235083377636198</v>
      </c>
      <c r="BC1102" s="17"/>
      <c r="BD1102" s="17">
        <v>0.29844144173385301</v>
      </c>
      <c r="BE1102" s="17">
        <v>0.31079690704956803</v>
      </c>
      <c r="BF1102" s="17">
        <v>0.30835636332211402</v>
      </c>
      <c r="BG1102" s="17"/>
      <c r="BH1102" s="17">
        <v>0.30043269837300002</v>
      </c>
      <c r="BI1102" s="17">
        <v>0.29920629652615599</v>
      </c>
      <c r="BJ1102" s="17">
        <v>0.299478564673199</v>
      </c>
      <c r="BK1102" s="17"/>
      <c r="BL1102" s="17">
        <v>0.33830499740326397</v>
      </c>
      <c r="BM1102" s="17">
        <v>0.29093700315010601</v>
      </c>
      <c r="BN1102" s="17">
        <v>0.26812968439273099</v>
      </c>
      <c r="BO1102" s="17"/>
      <c r="BP1102" s="17">
        <v>0.304516463777807</v>
      </c>
      <c r="BQ1102" s="17">
        <v>0.31359635206904002</v>
      </c>
      <c r="BR1102" s="17"/>
      <c r="BS1102" s="17">
        <v>0.293468383769248</v>
      </c>
      <c r="BT1102" s="17">
        <v>0.287892041728745</v>
      </c>
      <c r="BU1102" s="17">
        <v>0.31971057286627802</v>
      </c>
      <c r="BV1102" s="17">
        <v>0.30218668329902398</v>
      </c>
      <c r="BW1102" s="17"/>
      <c r="BX1102" s="17">
        <v>0.32586454186084002</v>
      </c>
      <c r="BY1102" s="17">
        <v>0.278736387625172</v>
      </c>
      <c r="BZ1102" s="17">
        <v>0.30614786304786701</v>
      </c>
      <c r="CA1102" s="17"/>
      <c r="CB1102" s="17">
        <v>0.32919986080237001</v>
      </c>
      <c r="CC1102" s="17">
        <v>0.30142337535508701</v>
      </c>
      <c r="CD1102" s="17">
        <v>0.35703840671664799</v>
      </c>
      <c r="CE1102" s="17">
        <v>0.30642340583753602</v>
      </c>
      <c r="CF1102" s="17">
        <v>0.202735897202376</v>
      </c>
      <c r="CG1102" s="17">
        <v>0.29629622285396501</v>
      </c>
      <c r="CH1102" s="17"/>
      <c r="CI1102" s="17">
        <v>0.32130689401547902</v>
      </c>
      <c r="CJ1102" s="17">
        <v>0.25684686641844201</v>
      </c>
      <c r="CK1102" s="17">
        <v>0.40405569868740199</v>
      </c>
      <c r="CL1102" s="17">
        <v>0.30624578360154397</v>
      </c>
    </row>
    <row r="1103" spans="2:90" x14ac:dyDescent="0.35">
      <c r="B1103" t="s">
        <v>493</v>
      </c>
      <c r="C1103" s="17">
        <v>9.2184317367897006E-2</v>
      </c>
      <c r="D1103" s="17">
        <v>7.9794593260200594E-2</v>
      </c>
      <c r="E1103" s="17">
        <v>0.102951438877805</v>
      </c>
      <c r="F1103" s="17"/>
      <c r="G1103" s="17">
        <v>5.5079460045449898E-2</v>
      </c>
      <c r="H1103" s="17">
        <v>9.9888605227673302E-2</v>
      </c>
      <c r="I1103" s="17">
        <v>0.12177739215387599</v>
      </c>
      <c r="J1103" s="17">
        <v>9.2264053085623896E-2</v>
      </c>
      <c r="K1103" s="17">
        <v>0.123131470478475</v>
      </c>
      <c r="L1103" s="17">
        <v>9.6428742248684099E-2</v>
      </c>
      <c r="M1103" s="17">
        <v>8.9979126233664594E-2</v>
      </c>
      <c r="N1103" s="17">
        <v>6.1998555318961701E-2</v>
      </c>
      <c r="O1103" s="17">
        <v>9.2536485440396402E-2</v>
      </c>
      <c r="P1103" s="17"/>
      <c r="Q1103" s="17">
        <v>0.103470562983538</v>
      </c>
      <c r="R1103" s="17">
        <v>7.5844134659169296E-2</v>
      </c>
      <c r="S1103" s="17">
        <v>0.11233517058159199</v>
      </c>
      <c r="T1103" s="17">
        <v>9.2268572412206595E-2</v>
      </c>
      <c r="U1103" s="17"/>
      <c r="V1103" s="17">
        <v>6.6330636697119E-2</v>
      </c>
      <c r="W1103" s="17">
        <v>8.8471520601035997E-2</v>
      </c>
      <c r="X1103" s="17">
        <v>0.10983521601774</v>
      </c>
      <c r="Y1103" s="17">
        <v>9.89015723814336E-2</v>
      </c>
      <c r="Z1103" s="17">
        <v>6.2719665917993203E-2</v>
      </c>
      <c r="AA1103" s="17">
        <v>0.11075935547146901</v>
      </c>
      <c r="AB1103" s="17">
        <v>7.5099777164677597E-2</v>
      </c>
      <c r="AC1103" s="17">
        <v>9.8688766297300695E-2</v>
      </c>
      <c r="AD1103" s="17">
        <v>0.12529892551452301</v>
      </c>
      <c r="AE1103" s="17"/>
      <c r="AF1103" s="17">
        <v>0.100579402357324</v>
      </c>
      <c r="AG1103" s="17">
        <v>0.111542042335536</v>
      </c>
      <c r="AH1103" s="17">
        <v>7.4482226942015603E-2</v>
      </c>
      <c r="AI1103" s="17">
        <v>7.7283358151918599E-2</v>
      </c>
      <c r="AJ1103" s="17">
        <v>0.11180064606411599</v>
      </c>
      <c r="AK1103" s="17">
        <v>7.0553110027198607E-2</v>
      </c>
      <c r="AL1103" s="17"/>
      <c r="AM1103" s="17">
        <v>5.7552484193928499E-2</v>
      </c>
      <c r="AN1103" s="17">
        <v>0.100958011510695</v>
      </c>
      <c r="AO1103" s="17">
        <v>8.2934599998232897E-2</v>
      </c>
      <c r="AP1103" s="17">
        <v>8.8404432691766802E-2</v>
      </c>
      <c r="AQ1103" s="17">
        <v>0.102186360686356</v>
      </c>
      <c r="AR1103" s="17">
        <v>7.2451960014337402E-2</v>
      </c>
      <c r="AS1103" s="17">
        <v>8.1639205174120794E-2</v>
      </c>
      <c r="AT1103" s="17">
        <v>7.9008179857222499E-2</v>
      </c>
      <c r="AU1103" s="17">
        <v>0.132506064106576</v>
      </c>
      <c r="AV1103" s="17">
        <v>0.112138353305857</v>
      </c>
      <c r="AW1103" s="17">
        <v>9.0526333925340499E-2</v>
      </c>
      <c r="AX1103" s="17">
        <v>0.124132716561846</v>
      </c>
      <c r="AY1103" s="17">
        <v>0.132733727257352</v>
      </c>
      <c r="AZ1103" s="17">
        <v>0.114343787442185</v>
      </c>
      <c r="BA1103" s="17">
        <v>7.5304717269758306E-2</v>
      </c>
      <c r="BB1103" s="17">
        <v>6.8636230648735405E-2</v>
      </c>
      <c r="BC1103" s="17"/>
      <c r="BD1103" s="17">
        <v>8.9423596705136998E-2</v>
      </c>
      <c r="BE1103" s="17">
        <v>8.9479548901656103E-2</v>
      </c>
      <c r="BF1103" s="17">
        <v>9.6015783249018202E-2</v>
      </c>
      <c r="BG1103" s="17"/>
      <c r="BH1103" s="17">
        <v>9.60859952616306E-2</v>
      </c>
      <c r="BI1103" s="17">
        <v>0.10201536438855301</v>
      </c>
      <c r="BJ1103" s="17">
        <v>7.54855179038421E-2</v>
      </c>
      <c r="BK1103" s="17"/>
      <c r="BL1103" s="17">
        <v>0.13553458962748999</v>
      </c>
      <c r="BM1103" s="17">
        <v>8.5814789144902801E-2</v>
      </c>
      <c r="BN1103" s="17">
        <v>5.7789519986869597E-2</v>
      </c>
      <c r="BO1103" s="17"/>
      <c r="BP1103" s="17">
        <v>9.2859425604427795E-2</v>
      </c>
      <c r="BQ1103" s="17">
        <v>9.2423484628614605E-2</v>
      </c>
      <c r="BR1103" s="17"/>
      <c r="BS1103" s="17">
        <v>8.9390156205825494E-2</v>
      </c>
      <c r="BT1103" s="17">
        <v>8.2147762519445694E-2</v>
      </c>
      <c r="BU1103" s="17">
        <v>8.6840786405026404E-2</v>
      </c>
      <c r="BV1103" s="17">
        <v>0.105859152278308</v>
      </c>
      <c r="BW1103" s="17"/>
      <c r="BX1103" s="17">
        <v>9.9106617128810207E-2</v>
      </c>
      <c r="BY1103" s="17">
        <v>7.4890326712722499E-2</v>
      </c>
      <c r="BZ1103" s="17">
        <v>9.2561256981756296E-2</v>
      </c>
      <c r="CA1103" s="17"/>
      <c r="CB1103" s="17">
        <v>0.10353779029367099</v>
      </c>
      <c r="CC1103" s="17">
        <v>6.6883958632765195E-2</v>
      </c>
      <c r="CD1103" s="17">
        <v>0.11446212736651699</v>
      </c>
      <c r="CE1103" s="17">
        <v>0.11154643876633299</v>
      </c>
      <c r="CF1103" s="17">
        <v>3.8318765577555397E-2</v>
      </c>
      <c r="CG1103" s="17">
        <v>9.8768395006691601E-2</v>
      </c>
      <c r="CH1103" s="17"/>
      <c r="CI1103" s="17">
        <v>0.10394181835513799</v>
      </c>
      <c r="CJ1103" s="17">
        <v>7.9988615809021002E-2</v>
      </c>
      <c r="CK1103" s="17">
        <v>0.124205967075984</v>
      </c>
      <c r="CL1103" s="17">
        <v>8.8216183156242994E-2</v>
      </c>
    </row>
    <row r="1104" spans="2:90" x14ac:dyDescent="0.35">
      <c r="B1104" t="s">
        <v>494</v>
      </c>
      <c r="C1104" s="17">
        <v>4.0319028172485602E-2</v>
      </c>
      <c r="D1104" s="17">
        <v>3.3559501739172701E-2</v>
      </c>
      <c r="E1104" s="17">
        <v>4.5660729424133399E-2</v>
      </c>
      <c r="F1104" s="17"/>
      <c r="G1104" s="17">
        <v>3.9992509812978097E-2</v>
      </c>
      <c r="H1104" s="17">
        <v>2.5617701979596098E-2</v>
      </c>
      <c r="I1104" s="17">
        <v>4.7619261388557897E-2</v>
      </c>
      <c r="J1104" s="17">
        <v>5.9251876493481299E-2</v>
      </c>
      <c r="K1104" s="17">
        <v>4.7600832928136501E-2</v>
      </c>
      <c r="L1104" s="17">
        <v>4.0641090100247003E-2</v>
      </c>
      <c r="M1104" s="17">
        <v>3.4851542427660802E-2</v>
      </c>
      <c r="N1104" s="17">
        <v>2.6874669495862199E-2</v>
      </c>
      <c r="O1104" s="17">
        <v>4.1994606361485602E-2</v>
      </c>
      <c r="P1104" s="17"/>
      <c r="Q1104" s="17">
        <v>5.3517490189584897E-2</v>
      </c>
      <c r="R1104" s="17">
        <v>2.4418537194018E-2</v>
      </c>
      <c r="S1104" s="17">
        <v>4.0760121765947399E-2</v>
      </c>
      <c r="T1104" s="17">
        <v>4.0010014372869898E-2</v>
      </c>
      <c r="U1104" s="17"/>
      <c r="V1104" s="17">
        <v>3.4228980405946803E-2</v>
      </c>
      <c r="W1104" s="17">
        <v>5.3444088591685798E-2</v>
      </c>
      <c r="X1104" s="17">
        <v>5.36072918264896E-2</v>
      </c>
      <c r="Y1104" s="17">
        <v>3.5944934438817799E-2</v>
      </c>
      <c r="Z1104" s="17">
        <v>4.3746219524094299E-2</v>
      </c>
      <c r="AA1104" s="17">
        <v>3.6790183211373201E-2</v>
      </c>
      <c r="AB1104" s="17">
        <v>4.0296830062062798E-2</v>
      </c>
      <c r="AC1104" s="17">
        <v>2.06764057834154E-2</v>
      </c>
      <c r="AD1104" s="17">
        <v>3.30160831702834E-2</v>
      </c>
      <c r="AE1104" s="17"/>
      <c r="AF1104" s="17">
        <v>3.2068375113621699E-2</v>
      </c>
      <c r="AG1104" s="17">
        <v>4.1169371180181803E-2</v>
      </c>
      <c r="AH1104" s="17">
        <v>5.8283073226868903E-2</v>
      </c>
      <c r="AI1104" s="17">
        <v>2.0497506849424099E-2</v>
      </c>
      <c r="AJ1104" s="17">
        <v>4.0157922604218299E-2</v>
      </c>
      <c r="AK1104" s="17">
        <v>4.3604472392570197E-2</v>
      </c>
      <c r="AL1104" s="17"/>
      <c r="AM1104" s="17">
        <v>3.1969143500892798E-2</v>
      </c>
      <c r="AN1104" s="17">
        <v>4.3969182683318397E-2</v>
      </c>
      <c r="AO1104" s="17">
        <v>2.9163662806642499E-2</v>
      </c>
      <c r="AP1104" s="17">
        <v>2.9827794882706898E-2</v>
      </c>
      <c r="AQ1104" s="17">
        <v>2.7590919337086298E-2</v>
      </c>
      <c r="AR1104" s="17">
        <v>5.3897869525870203E-2</v>
      </c>
      <c r="AS1104" s="17">
        <v>6.0849631439152299E-2</v>
      </c>
      <c r="AT1104" s="17">
        <v>8.9382191628291502E-3</v>
      </c>
      <c r="AU1104" s="17">
        <v>5.5518015862124098E-2</v>
      </c>
      <c r="AV1104" s="17">
        <v>5.5494998288481798E-2</v>
      </c>
      <c r="AW1104" s="17">
        <v>3.1372145431843801E-2</v>
      </c>
      <c r="AX1104" s="17">
        <v>3.6260054593929301E-2</v>
      </c>
      <c r="AY1104" s="17">
        <v>2.8466123526903999E-2</v>
      </c>
      <c r="AZ1104" s="17">
        <v>2.07043268609888E-2</v>
      </c>
      <c r="BA1104" s="17">
        <v>0</v>
      </c>
      <c r="BB1104" s="17">
        <v>6.0416331700754201E-2</v>
      </c>
      <c r="BC1104" s="17"/>
      <c r="BD1104" s="17">
        <v>4.7812347365268501E-2</v>
      </c>
      <c r="BE1104" s="17">
        <v>4.7392429309991602E-2</v>
      </c>
      <c r="BF1104" s="17">
        <v>2.89344617434882E-2</v>
      </c>
      <c r="BG1104" s="17"/>
      <c r="BH1104" s="17">
        <v>4.5083548834858302E-2</v>
      </c>
      <c r="BI1104" s="17">
        <v>2.7513638060574001E-2</v>
      </c>
      <c r="BJ1104" s="17">
        <v>3.4574968909140802E-2</v>
      </c>
      <c r="BK1104" s="17"/>
      <c r="BL1104" s="17">
        <v>1.4040477149499599E-2</v>
      </c>
      <c r="BM1104" s="17">
        <v>2.8990651034014402E-2</v>
      </c>
      <c r="BN1104" s="17">
        <v>2.07657649346812E-2</v>
      </c>
      <c r="BO1104" s="17"/>
      <c r="BP1104" s="17">
        <v>2.79573904071602E-2</v>
      </c>
      <c r="BQ1104" s="17">
        <v>3.88050983053779E-2</v>
      </c>
      <c r="BR1104" s="17"/>
      <c r="BS1104" s="17">
        <v>4.0917838405467297E-2</v>
      </c>
      <c r="BT1104" s="17">
        <v>3.6624354287446197E-2</v>
      </c>
      <c r="BU1104" s="17">
        <v>2.6495128846077302E-2</v>
      </c>
      <c r="BV1104" s="17">
        <v>5.4635499964797399E-2</v>
      </c>
      <c r="BW1104" s="17"/>
      <c r="BX1104" s="17">
        <v>2.7955212217069501E-2</v>
      </c>
      <c r="BY1104" s="17">
        <v>4.1701614120120002E-2</v>
      </c>
      <c r="BZ1104" s="17">
        <v>4.1458932349306303E-2</v>
      </c>
      <c r="CA1104" s="17"/>
      <c r="CB1104" s="17">
        <v>4.5888137838857201E-2</v>
      </c>
      <c r="CC1104" s="17">
        <v>4.0614419320132801E-2</v>
      </c>
      <c r="CD1104" s="17">
        <v>5.0554751819398697E-2</v>
      </c>
      <c r="CE1104" s="17">
        <v>5.0342589093974897E-2</v>
      </c>
      <c r="CF1104" s="17">
        <v>1.7385487312978998E-2</v>
      </c>
      <c r="CG1104" s="17">
        <v>2.6149688757503901E-2</v>
      </c>
      <c r="CH1104" s="17"/>
      <c r="CI1104" s="17">
        <v>5.1026062960299302E-2</v>
      </c>
      <c r="CJ1104" s="17">
        <v>4.7804717017168E-2</v>
      </c>
      <c r="CK1104" s="17">
        <v>2.3074360522604299E-2</v>
      </c>
      <c r="CL1104" s="17">
        <v>3.8091961562115702E-2</v>
      </c>
    </row>
    <row r="1105" spans="2:90" x14ac:dyDescent="0.35">
      <c r="B1105" t="s">
        <v>495</v>
      </c>
      <c r="C1105" s="17">
        <v>3.6928899708627699E-2</v>
      </c>
      <c r="D1105" s="17">
        <v>4.4706069351678403E-2</v>
      </c>
      <c r="E1105" s="17">
        <v>2.9843771303035199E-2</v>
      </c>
      <c r="F1105" s="17"/>
      <c r="G1105" s="17">
        <v>2.1256608972797401E-2</v>
      </c>
      <c r="H1105" s="17">
        <v>4.3688605642958102E-2</v>
      </c>
      <c r="I1105" s="17">
        <v>2.7580074296804501E-2</v>
      </c>
      <c r="J1105" s="17">
        <v>5.2474308923753502E-2</v>
      </c>
      <c r="K1105" s="17">
        <v>4.2733989709857E-2</v>
      </c>
      <c r="L1105" s="17">
        <v>3.1576262220869698E-2</v>
      </c>
      <c r="M1105" s="17">
        <v>3.5622908744465699E-2</v>
      </c>
      <c r="N1105" s="17">
        <v>3.7985563770549097E-2</v>
      </c>
      <c r="O1105" s="17">
        <v>3.91628885806872E-2</v>
      </c>
      <c r="P1105" s="17"/>
      <c r="Q1105" s="17">
        <v>4.3786980682553697E-2</v>
      </c>
      <c r="R1105" s="17">
        <v>5.1854309669157002E-2</v>
      </c>
      <c r="S1105" s="17">
        <v>3.0250457799773402E-2</v>
      </c>
      <c r="T1105" s="17">
        <v>3.5782518483706498E-2</v>
      </c>
      <c r="U1105" s="17"/>
      <c r="V1105" s="17">
        <v>3.5089479060289003E-2</v>
      </c>
      <c r="W1105" s="17">
        <v>4.0099240357270603E-2</v>
      </c>
      <c r="X1105" s="17">
        <v>4.6449253261837499E-2</v>
      </c>
      <c r="Y1105" s="17">
        <v>2.9832349447300399E-2</v>
      </c>
      <c r="Z1105" s="17">
        <v>5.9193373893154197E-2</v>
      </c>
      <c r="AA1105" s="17">
        <v>3.8630341406854903E-2</v>
      </c>
      <c r="AB1105" s="17">
        <v>2.4173114284480799E-2</v>
      </c>
      <c r="AC1105" s="17">
        <v>5.1235451923071003E-2</v>
      </c>
      <c r="AD1105" s="17">
        <v>2.2859669841143099E-2</v>
      </c>
      <c r="AE1105" s="17"/>
      <c r="AF1105" s="17">
        <v>4.81673638296745E-2</v>
      </c>
      <c r="AG1105" s="17">
        <v>3.8325802255628101E-2</v>
      </c>
      <c r="AH1105" s="17">
        <v>2.14045818437156E-2</v>
      </c>
      <c r="AI1105" s="17">
        <v>6.7473651792878703E-2</v>
      </c>
      <c r="AJ1105" s="17">
        <v>3.0482614619223102E-2</v>
      </c>
      <c r="AK1105" s="17">
        <v>3.24152981923728E-2</v>
      </c>
      <c r="AL1105" s="17"/>
      <c r="AM1105" s="17">
        <v>5.3066478620790197E-2</v>
      </c>
      <c r="AN1105" s="17">
        <v>3.3303970360827599E-2</v>
      </c>
      <c r="AO1105" s="17">
        <v>2.18831096898605E-2</v>
      </c>
      <c r="AP1105" s="17">
        <v>1.05431788761186E-2</v>
      </c>
      <c r="AQ1105" s="17">
        <v>2.8651691492911899E-2</v>
      </c>
      <c r="AR1105" s="17">
        <v>4.3012692880861597E-2</v>
      </c>
      <c r="AS1105" s="17">
        <v>2.9880671073655201E-2</v>
      </c>
      <c r="AT1105" s="17">
        <v>3.17898658057627E-2</v>
      </c>
      <c r="AU1105" s="17">
        <v>2.2919200964923898E-2</v>
      </c>
      <c r="AV1105" s="17">
        <v>5.1517554476787901E-2</v>
      </c>
      <c r="AW1105" s="17">
        <v>7.2177639143813199E-2</v>
      </c>
      <c r="AX1105" s="17">
        <v>3.9904502652920303E-2</v>
      </c>
      <c r="AY1105" s="17">
        <v>1.6944741088130599E-2</v>
      </c>
      <c r="AZ1105" s="17">
        <v>4.0108352816813998E-2</v>
      </c>
      <c r="BA1105" s="17">
        <v>6.2752938952916901E-3</v>
      </c>
      <c r="BB1105" s="17">
        <v>4.6966252889905899E-2</v>
      </c>
      <c r="BC1105" s="17"/>
      <c r="BD1105" s="17">
        <v>3.0010093209951402E-2</v>
      </c>
      <c r="BE1105" s="17">
        <v>3.29946384806638E-2</v>
      </c>
      <c r="BF1105" s="17">
        <v>4.7940109141761403E-2</v>
      </c>
      <c r="BG1105" s="17"/>
      <c r="BH1105" s="17">
        <v>4.3311634166097103E-2</v>
      </c>
      <c r="BI1105" s="17">
        <v>1.6868649215296301E-2</v>
      </c>
      <c r="BJ1105" s="17">
        <v>2.7655221370941101E-2</v>
      </c>
      <c r="BK1105" s="17"/>
      <c r="BL1105" s="17">
        <v>4.2813704510980703E-2</v>
      </c>
      <c r="BM1105" s="17">
        <v>3.25799525087868E-2</v>
      </c>
      <c r="BN1105" s="17">
        <v>3.6248745259502203E-2</v>
      </c>
      <c r="BO1105" s="17"/>
      <c r="BP1105" s="17">
        <v>3.1962982850092303E-2</v>
      </c>
      <c r="BQ1105" s="17">
        <v>3.8834032581258102E-2</v>
      </c>
      <c r="BR1105" s="17"/>
      <c r="BS1105" s="17">
        <v>1.83344824199741E-2</v>
      </c>
      <c r="BT1105" s="17">
        <v>2.6880762675089501E-2</v>
      </c>
      <c r="BU1105" s="17">
        <v>2.8398121509990899E-2</v>
      </c>
      <c r="BV1105" s="17">
        <v>5.5248850974817597E-2</v>
      </c>
      <c r="BW1105" s="17"/>
      <c r="BX1105" s="17">
        <v>4.7267683556281699E-2</v>
      </c>
      <c r="BY1105" s="17">
        <v>7.1073910944159005E-2</v>
      </c>
      <c r="BZ1105" s="17">
        <v>3.3806429946175602E-2</v>
      </c>
      <c r="CA1105" s="17"/>
      <c r="CB1105" s="17">
        <v>8.8901016510356898E-3</v>
      </c>
      <c r="CC1105" s="17">
        <v>4.8839622261572201E-2</v>
      </c>
      <c r="CD1105" s="17">
        <v>5.2631534186218999E-2</v>
      </c>
      <c r="CE1105" s="17">
        <v>5.3115450482861599E-2</v>
      </c>
      <c r="CF1105" s="17">
        <v>2.27685272599202E-2</v>
      </c>
      <c r="CG1105" s="17">
        <v>2.7708538568517099E-2</v>
      </c>
      <c r="CH1105" s="17"/>
      <c r="CI1105" s="17">
        <v>4.9283359128963998E-2</v>
      </c>
      <c r="CJ1105" s="17">
        <v>3.9924620673578402E-2</v>
      </c>
      <c r="CK1105" s="17">
        <v>3.5871669778945403E-2</v>
      </c>
      <c r="CL1105" s="17">
        <v>3.2671752423092698E-2</v>
      </c>
    </row>
    <row r="1106" spans="2:90" x14ac:dyDescent="0.35">
      <c r="B1106" t="s">
        <v>150</v>
      </c>
      <c r="C1106" s="17">
        <v>2.9075148333556601E-2</v>
      </c>
      <c r="D1106" s="17">
        <v>2.8466963297880201E-2</v>
      </c>
      <c r="E1106" s="17">
        <v>2.7763832361998999E-2</v>
      </c>
      <c r="F1106" s="17"/>
      <c r="G1106" s="17">
        <v>5.3518901126502302E-2</v>
      </c>
      <c r="H1106" s="17">
        <v>5.03498777585875E-2</v>
      </c>
      <c r="I1106" s="17">
        <v>2.5142616298650201E-2</v>
      </c>
      <c r="J1106" s="17">
        <v>1.99962635191363E-2</v>
      </c>
      <c r="K1106" s="17">
        <v>2.65116880536766E-2</v>
      </c>
      <c r="L1106" s="17">
        <v>3.06391952169674E-2</v>
      </c>
      <c r="M1106" s="17">
        <v>1.98578537131908E-2</v>
      </c>
      <c r="N1106" s="17">
        <v>2.4424848585423299E-2</v>
      </c>
      <c r="O1106" s="17">
        <v>1.39499811156859E-2</v>
      </c>
      <c r="P1106" s="17"/>
      <c r="Q1106" s="17">
        <v>3.7101712398887897E-2</v>
      </c>
      <c r="R1106" s="17">
        <v>2.0597771308019701E-2</v>
      </c>
      <c r="S1106" s="17">
        <v>1.5430877476672799E-2</v>
      </c>
      <c r="T1106" s="17">
        <v>2.93500987109588E-2</v>
      </c>
      <c r="U1106" s="17"/>
      <c r="V1106" s="17">
        <v>1.7692778081544801E-2</v>
      </c>
      <c r="W1106" s="17">
        <v>2.2005406468669299E-2</v>
      </c>
      <c r="X1106" s="17">
        <v>2.56181896700137E-2</v>
      </c>
      <c r="Y1106" s="17">
        <v>3.5908516357501002E-2</v>
      </c>
      <c r="Z1106" s="17">
        <v>2.2919572262815099E-2</v>
      </c>
      <c r="AA1106" s="17">
        <v>4.3936072212612698E-2</v>
      </c>
      <c r="AB1106" s="17">
        <v>2.89452523170621E-2</v>
      </c>
      <c r="AC1106" s="17">
        <v>4.1423768349559499E-2</v>
      </c>
      <c r="AD1106" s="17">
        <v>3.6686710919967898E-2</v>
      </c>
      <c r="AE1106" s="17"/>
      <c r="AF1106" s="17">
        <v>2.5445561736892799E-2</v>
      </c>
      <c r="AG1106" s="17">
        <v>1.6189840463034001E-2</v>
      </c>
      <c r="AH1106" s="17">
        <v>6.0027899268125802E-2</v>
      </c>
      <c r="AI1106" s="17">
        <v>3.3649643517620099E-2</v>
      </c>
      <c r="AJ1106" s="17">
        <v>4.0724649561936603E-2</v>
      </c>
      <c r="AK1106" s="17">
        <v>2.2586364932952699E-2</v>
      </c>
      <c r="AL1106" s="17"/>
      <c r="AM1106" s="17">
        <v>8.80729429318301E-2</v>
      </c>
      <c r="AN1106" s="17">
        <v>6.3540512795780699E-2</v>
      </c>
      <c r="AO1106" s="17">
        <v>2.8335284353044301E-2</v>
      </c>
      <c r="AP1106" s="17">
        <v>3.0287110702375501E-2</v>
      </c>
      <c r="AQ1106" s="17">
        <v>2.0095282694875299E-2</v>
      </c>
      <c r="AR1106" s="17">
        <v>1.39669222671043E-2</v>
      </c>
      <c r="AS1106" s="17">
        <v>1.60199675844537E-2</v>
      </c>
      <c r="AT1106" s="17">
        <v>2.7499403098629398E-2</v>
      </c>
      <c r="AU1106" s="17">
        <v>2.2705431206066402E-2</v>
      </c>
      <c r="AV1106" s="17">
        <v>5.0646071983085203E-3</v>
      </c>
      <c r="AW1106" s="17">
        <v>1.62300981977881E-2</v>
      </c>
      <c r="AX1106" s="17">
        <v>2.12402629003638E-2</v>
      </c>
      <c r="AY1106" s="17">
        <v>1.84185574404051E-2</v>
      </c>
      <c r="AZ1106" s="17">
        <v>0</v>
      </c>
      <c r="BA1106" s="17">
        <v>7.9445102857948105E-2</v>
      </c>
      <c r="BB1106" s="17">
        <v>9.0637388043275698E-3</v>
      </c>
      <c r="BC1106" s="17"/>
      <c r="BD1106" s="17">
        <v>2.4846859252430801E-2</v>
      </c>
      <c r="BE1106" s="17">
        <v>4.11667125021766E-2</v>
      </c>
      <c r="BF1106" s="17">
        <v>2.1591228338667699E-2</v>
      </c>
      <c r="BG1106" s="17"/>
      <c r="BH1106" s="17">
        <v>2.7275521059895801E-2</v>
      </c>
      <c r="BI1106" s="17">
        <v>1.5365698024691499E-2</v>
      </c>
      <c r="BJ1106" s="17">
        <v>9.9790592726720691E-3</v>
      </c>
      <c r="BK1106" s="17"/>
      <c r="BL1106" s="17">
        <v>5.4989514284760198E-2</v>
      </c>
      <c r="BM1106" s="17">
        <v>9.3823077463216307E-3</v>
      </c>
      <c r="BN1106" s="17">
        <v>3.0888849700444498E-3</v>
      </c>
      <c r="BO1106" s="17"/>
      <c r="BP1106" s="17">
        <v>3.1130455096303401E-2</v>
      </c>
      <c r="BQ1106" s="17">
        <v>2.9120002388161599E-2</v>
      </c>
      <c r="BR1106" s="17"/>
      <c r="BS1106" s="17">
        <v>1.2713188808048901E-2</v>
      </c>
      <c r="BT1106" s="17">
        <v>1.37213532290792E-2</v>
      </c>
      <c r="BU1106" s="17">
        <v>2.3785769788994299E-2</v>
      </c>
      <c r="BV1106" s="17">
        <v>3.6414871454961903E-2</v>
      </c>
      <c r="BW1106" s="17"/>
      <c r="BX1106" s="17">
        <v>2.6397815263600601E-2</v>
      </c>
      <c r="BY1106" s="17">
        <v>2.5791042555248701E-2</v>
      </c>
      <c r="BZ1106" s="17">
        <v>2.95421970416497E-2</v>
      </c>
      <c r="CA1106" s="17"/>
      <c r="CB1106" s="17">
        <v>1.4137878333716301E-2</v>
      </c>
      <c r="CC1106" s="17">
        <v>1.9315185863156399E-2</v>
      </c>
      <c r="CD1106" s="17">
        <v>6.3773758401726693E-2</v>
      </c>
      <c r="CE1106" s="17">
        <v>1.0974785806759899E-2</v>
      </c>
      <c r="CF1106" s="17">
        <v>2.2126471444787799E-2</v>
      </c>
      <c r="CG1106" s="17">
        <v>3.3510677201053898E-2</v>
      </c>
      <c r="CH1106" s="17"/>
      <c r="CI1106" s="17">
        <v>3.0942660134274901E-2</v>
      </c>
      <c r="CJ1106" s="17">
        <v>2.9399737077532E-2</v>
      </c>
      <c r="CK1106" s="17">
        <v>5.0963773639479799E-2</v>
      </c>
      <c r="CL1106" s="17">
        <v>2.26386681383767E-2</v>
      </c>
    </row>
    <row r="1107" spans="2:90" x14ac:dyDescent="0.35">
      <c r="B1107" t="s">
        <v>202</v>
      </c>
      <c r="C1107" s="17">
        <v>0.49511307335390797</v>
      </c>
      <c r="D1107" s="17">
        <v>0.535613659426731</v>
      </c>
      <c r="E1107" s="17">
        <v>0.45681051197234901</v>
      </c>
      <c r="F1107" s="17"/>
      <c r="G1107" s="17">
        <v>0.50371993654290204</v>
      </c>
      <c r="H1107" s="17">
        <v>0.49354313598023802</v>
      </c>
      <c r="I1107" s="17">
        <v>0.46523692939764999</v>
      </c>
      <c r="J1107" s="17">
        <v>0.44101564543662902</v>
      </c>
      <c r="K1107" s="17">
        <v>0.48327402638599398</v>
      </c>
      <c r="L1107" s="17">
        <v>0.50709508739519105</v>
      </c>
      <c r="M1107" s="17">
        <v>0.518805339912768</v>
      </c>
      <c r="N1107" s="17">
        <v>0.52530813446686597</v>
      </c>
      <c r="O1107" s="17">
        <v>0.51053498377045803</v>
      </c>
      <c r="P1107" s="17"/>
      <c r="Q1107" s="17">
        <v>0.47182221858491902</v>
      </c>
      <c r="R1107" s="17">
        <v>0.54318788550453301</v>
      </c>
      <c r="S1107" s="17">
        <v>0.49150289093746602</v>
      </c>
      <c r="T1107" s="17">
        <v>0.49726181241237799</v>
      </c>
      <c r="U1107" s="17"/>
      <c r="V1107" s="17">
        <v>0.51968406354622498</v>
      </c>
      <c r="W1107" s="17">
        <v>0.480886846725322</v>
      </c>
      <c r="X1107" s="17">
        <v>0.46138801338899799</v>
      </c>
      <c r="Y1107" s="17">
        <v>0.467672526118039</v>
      </c>
      <c r="Z1107" s="17">
        <v>0.49990101744809701</v>
      </c>
      <c r="AA1107" s="17">
        <v>0.47405123730297599</v>
      </c>
      <c r="AB1107" s="17">
        <v>0.57215178828297597</v>
      </c>
      <c r="AC1107" s="17">
        <v>0.47039484478665999</v>
      </c>
      <c r="AD1107" s="17">
        <v>0.49122404108625201</v>
      </c>
      <c r="AE1107" s="17"/>
      <c r="AF1107" s="17">
        <v>0.44192126129860598</v>
      </c>
      <c r="AG1107" s="17">
        <v>0.51433213544929801</v>
      </c>
      <c r="AH1107" s="17">
        <v>0.45265616371545198</v>
      </c>
      <c r="AI1107" s="17">
        <v>0.43750526163709702</v>
      </c>
      <c r="AJ1107" s="17">
        <v>0.491950231951848</v>
      </c>
      <c r="AK1107" s="17">
        <v>0.54286218039615397</v>
      </c>
      <c r="AL1107" s="17"/>
      <c r="AM1107" s="17">
        <v>0.44503411231868201</v>
      </c>
      <c r="AN1107" s="17">
        <v>0.45260454737827099</v>
      </c>
      <c r="AO1107" s="17">
        <v>0.51450694521491003</v>
      </c>
      <c r="AP1107" s="17">
        <v>0.48059989279653798</v>
      </c>
      <c r="AQ1107" s="17">
        <v>0.50113665587747103</v>
      </c>
      <c r="AR1107" s="17">
        <v>0.54094566854937398</v>
      </c>
      <c r="AS1107" s="17">
        <v>0.50353820336182198</v>
      </c>
      <c r="AT1107" s="17">
        <v>0.56949328452869497</v>
      </c>
      <c r="AU1107" s="17">
        <v>0.48777153297401199</v>
      </c>
      <c r="AV1107" s="17">
        <v>0.50181609035086505</v>
      </c>
      <c r="AW1107" s="17">
        <v>0.52300347371155897</v>
      </c>
      <c r="AX1107" s="17">
        <v>0.50119044991130701</v>
      </c>
      <c r="AY1107" s="17">
        <v>0.51787040482541602</v>
      </c>
      <c r="AZ1107" s="17">
        <v>0.57928730982685905</v>
      </c>
      <c r="BA1107" s="17">
        <v>0.59617850410670503</v>
      </c>
      <c r="BB1107" s="17">
        <v>0.55256661217991498</v>
      </c>
      <c r="BC1107" s="17"/>
      <c r="BD1107" s="17">
        <v>0.50946566173335905</v>
      </c>
      <c r="BE1107" s="17">
        <v>0.478169763755944</v>
      </c>
      <c r="BF1107" s="17">
        <v>0.49716205420495102</v>
      </c>
      <c r="BG1107" s="17"/>
      <c r="BH1107" s="17">
        <v>0.487810602304519</v>
      </c>
      <c r="BI1107" s="17">
        <v>0.53903035378472897</v>
      </c>
      <c r="BJ1107" s="17">
        <v>0.55282666787020496</v>
      </c>
      <c r="BK1107" s="17"/>
      <c r="BL1107" s="17">
        <v>0.41431671702400502</v>
      </c>
      <c r="BM1107" s="17">
        <v>0.55229529641586905</v>
      </c>
      <c r="BN1107" s="17">
        <v>0.613977400456171</v>
      </c>
      <c r="BO1107" s="17"/>
      <c r="BP1107" s="17">
        <v>0.51157328226420995</v>
      </c>
      <c r="BQ1107" s="17">
        <v>0.48722103002754802</v>
      </c>
      <c r="BR1107" s="17"/>
      <c r="BS1107" s="17">
        <v>0.54517595039143596</v>
      </c>
      <c r="BT1107" s="17">
        <v>0.55273372556019396</v>
      </c>
      <c r="BU1107" s="17">
        <v>0.51476962058363296</v>
      </c>
      <c r="BV1107" s="17">
        <v>0.44565494202809097</v>
      </c>
      <c r="BW1107" s="17"/>
      <c r="BX1107" s="17">
        <v>0.47340812997339798</v>
      </c>
      <c r="BY1107" s="17">
        <v>0.50780671804257804</v>
      </c>
      <c r="BZ1107" s="17">
        <v>0.49648332063324602</v>
      </c>
      <c r="CA1107" s="17"/>
      <c r="CB1107" s="17">
        <v>0.49834623108034998</v>
      </c>
      <c r="CC1107" s="17">
        <v>0.52292343856728696</v>
      </c>
      <c r="CD1107" s="17">
        <v>0.36153942150948998</v>
      </c>
      <c r="CE1107" s="17">
        <v>0.46759733001253401</v>
      </c>
      <c r="CF1107" s="17">
        <v>0.69666485120238097</v>
      </c>
      <c r="CG1107" s="17">
        <v>0.51756647761226804</v>
      </c>
      <c r="CH1107" s="17"/>
      <c r="CI1107" s="17">
        <v>0.44349920540584398</v>
      </c>
      <c r="CJ1107" s="17">
        <v>0.54603544300425899</v>
      </c>
      <c r="CK1107" s="17">
        <v>0.36182853029558398</v>
      </c>
      <c r="CL1107" s="17">
        <v>0.51213565111862802</v>
      </c>
    </row>
    <row r="1108" spans="2:90" x14ac:dyDescent="0.35">
      <c r="B1108" t="s">
        <v>201</v>
      </c>
      <c r="C1108" s="17">
        <v>0.16943224524900999</v>
      </c>
      <c r="D1108" s="17">
        <v>0.158060164351052</v>
      </c>
      <c r="E1108" s="17">
        <v>0.178455939604974</v>
      </c>
      <c r="F1108" s="17"/>
      <c r="G1108" s="17">
        <v>0.11632857883122499</v>
      </c>
      <c r="H1108" s="17">
        <v>0.169194912850227</v>
      </c>
      <c r="I1108" s="17">
        <v>0.196976727839238</v>
      </c>
      <c r="J1108" s="17">
        <v>0.20399023850285899</v>
      </c>
      <c r="K1108" s="17">
        <v>0.213466293116468</v>
      </c>
      <c r="L1108" s="17">
        <v>0.16864609456980101</v>
      </c>
      <c r="M1108" s="17">
        <v>0.160453577405791</v>
      </c>
      <c r="N1108" s="17">
        <v>0.126858788585373</v>
      </c>
      <c r="O1108" s="17">
        <v>0.173693980382569</v>
      </c>
      <c r="P1108" s="17"/>
      <c r="Q1108" s="17">
        <v>0.20077503385567599</v>
      </c>
      <c r="R1108" s="17">
        <v>0.15211698152234401</v>
      </c>
      <c r="S1108" s="17">
        <v>0.183345750147313</v>
      </c>
      <c r="T1108" s="17">
        <v>0.16806110526878301</v>
      </c>
      <c r="U1108" s="17"/>
      <c r="V1108" s="17">
        <v>0.13564909616335499</v>
      </c>
      <c r="W1108" s="17">
        <v>0.182014849549992</v>
      </c>
      <c r="X1108" s="17">
        <v>0.209891761106067</v>
      </c>
      <c r="Y1108" s="17">
        <v>0.16467885626755199</v>
      </c>
      <c r="Z1108" s="17">
        <v>0.165659259335242</v>
      </c>
      <c r="AA1108" s="17">
        <v>0.18617988008969699</v>
      </c>
      <c r="AB1108" s="17">
        <v>0.13956972151122099</v>
      </c>
      <c r="AC1108" s="17">
        <v>0.170600624003787</v>
      </c>
      <c r="AD1108" s="17">
        <v>0.18117467852595001</v>
      </c>
      <c r="AE1108" s="17"/>
      <c r="AF1108" s="17">
        <v>0.18081514130062001</v>
      </c>
      <c r="AG1108" s="17">
        <v>0.191037215771346</v>
      </c>
      <c r="AH1108" s="17">
        <v>0.15416988201260001</v>
      </c>
      <c r="AI1108" s="17">
        <v>0.16525451679422101</v>
      </c>
      <c r="AJ1108" s="17">
        <v>0.18244118328755801</v>
      </c>
      <c r="AK1108" s="17">
        <v>0.14657288061214199</v>
      </c>
      <c r="AL1108" s="17"/>
      <c r="AM1108" s="17">
        <v>0.142588106315612</v>
      </c>
      <c r="AN1108" s="17">
        <v>0.178231164554841</v>
      </c>
      <c r="AO1108" s="17">
        <v>0.13398137249473599</v>
      </c>
      <c r="AP1108" s="17">
        <v>0.12877540645059199</v>
      </c>
      <c r="AQ1108" s="17">
        <v>0.15842897151635499</v>
      </c>
      <c r="AR1108" s="17">
        <v>0.169362522421069</v>
      </c>
      <c r="AS1108" s="17">
        <v>0.17236950768692799</v>
      </c>
      <c r="AT1108" s="17">
        <v>0.119736264825814</v>
      </c>
      <c r="AU1108" s="17">
        <v>0.21094328093362399</v>
      </c>
      <c r="AV1108" s="17">
        <v>0.219150906071127</v>
      </c>
      <c r="AW1108" s="17">
        <v>0.19407611850099701</v>
      </c>
      <c r="AX1108" s="17">
        <v>0.200297273808695</v>
      </c>
      <c r="AY1108" s="17">
        <v>0.17814459187238599</v>
      </c>
      <c r="AZ1108" s="17">
        <v>0.175156467119988</v>
      </c>
      <c r="BA1108" s="17">
        <v>8.1580011165049898E-2</v>
      </c>
      <c r="BB1108" s="17">
        <v>0.176018815239396</v>
      </c>
      <c r="BC1108" s="17"/>
      <c r="BD1108" s="17">
        <v>0.167246037280357</v>
      </c>
      <c r="BE1108" s="17">
        <v>0.16986661669231101</v>
      </c>
      <c r="BF1108" s="17">
        <v>0.17289035413426801</v>
      </c>
      <c r="BG1108" s="17"/>
      <c r="BH1108" s="17">
        <v>0.184481178262586</v>
      </c>
      <c r="BI1108" s="17">
        <v>0.14639765166442301</v>
      </c>
      <c r="BJ1108" s="17">
        <v>0.13771570818392401</v>
      </c>
      <c r="BK1108" s="17"/>
      <c r="BL1108" s="17">
        <v>0.19238877128797099</v>
      </c>
      <c r="BM1108" s="17">
        <v>0.14738539268770401</v>
      </c>
      <c r="BN1108" s="17">
        <v>0.11480403018105299</v>
      </c>
      <c r="BO1108" s="17"/>
      <c r="BP1108" s="17">
        <v>0.15277979886168</v>
      </c>
      <c r="BQ1108" s="17">
        <v>0.17006261551525101</v>
      </c>
      <c r="BR1108" s="17"/>
      <c r="BS1108" s="17">
        <v>0.14864247703126701</v>
      </c>
      <c r="BT1108" s="17">
        <v>0.145652879481981</v>
      </c>
      <c r="BU1108" s="17">
        <v>0.141734036761095</v>
      </c>
      <c r="BV1108" s="17">
        <v>0.21574350321792299</v>
      </c>
      <c r="BW1108" s="17"/>
      <c r="BX1108" s="17">
        <v>0.174329512902161</v>
      </c>
      <c r="BY1108" s="17">
        <v>0.18766585177700101</v>
      </c>
      <c r="BZ1108" s="17">
        <v>0.16782661927723799</v>
      </c>
      <c r="CA1108" s="17"/>
      <c r="CB1108" s="17">
        <v>0.15831602978356399</v>
      </c>
      <c r="CC1108" s="17">
        <v>0.15633800021447</v>
      </c>
      <c r="CD1108" s="17">
        <v>0.217648413372135</v>
      </c>
      <c r="CE1108" s="17">
        <v>0.21500447834316999</v>
      </c>
      <c r="CF1108" s="17">
        <v>7.8472780150454599E-2</v>
      </c>
      <c r="CG1108" s="17">
        <v>0.15262662233271301</v>
      </c>
      <c r="CH1108" s="17"/>
      <c r="CI1108" s="17">
        <v>0.20425124044440099</v>
      </c>
      <c r="CJ1108" s="17">
        <v>0.16771795349976701</v>
      </c>
      <c r="CK1108" s="17">
        <v>0.18315199737753399</v>
      </c>
      <c r="CL1108" s="17">
        <v>0.158979897141451</v>
      </c>
    </row>
    <row r="1109" spans="2:90" x14ac:dyDescent="0.35">
      <c r="B1109" t="s">
        <v>113</v>
      </c>
      <c r="C1109" s="17">
        <v>0.32568082810489701</v>
      </c>
      <c r="D1109" s="17">
        <v>0.37755349507567898</v>
      </c>
      <c r="E1109" s="17">
        <v>0.27835457236737499</v>
      </c>
      <c r="F1109" s="17"/>
      <c r="G1109" s="17">
        <v>0.38739135771167699</v>
      </c>
      <c r="H1109" s="17">
        <v>0.32434822313001099</v>
      </c>
      <c r="I1109" s="17">
        <v>0.26826020155841102</v>
      </c>
      <c r="J1109" s="17">
        <v>0.23702540693377</v>
      </c>
      <c r="K1109" s="17">
        <v>0.26980773326952501</v>
      </c>
      <c r="L1109" s="17">
        <v>0.33844899282539098</v>
      </c>
      <c r="M1109" s="17">
        <v>0.35835176250697698</v>
      </c>
      <c r="N1109" s="17">
        <v>0.398449345881493</v>
      </c>
      <c r="O1109" s="17">
        <v>0.33684100338788903</v>
      </c>
      <c r="P1109" s="17"/>
      <c r="Q1109" s="17">
        <v>0.271047184729243</v>
      </c>
      <c r="R1109" s="17">
        <v>0.39107090398218902</v>
      </c>
      <c r="S1109" s="17">
        <v>0.30815714079015299</v>
      </c>
      <c r="T1109" s="17">
        <v>0.32920070714359501</v>
      </c>
      <c r="U1109" s="17"/>
      <c r="V1109" s="17">
        <v>0.38403496738287002</v>
      </c>
      <c r="W1109" s="17">
        <v>0.29887199717532997</v>
      </c>
      <c r="X1109" s="17">
        <v>0.25149625228292999</v>
      </c>
      <c r="Y1109" s="17">
        <v>0.30299366985048698</v>
      </c>
      <c r="Z1109" s="17">
        <v>0.334241758112855</v>
      </c>
      <c r="AA1109" s="17">
        <v>0.287871357213279</v>
      </c>
      <c r="AB1109" s="17">
        <v>0.43258206677175498</v>
      </c>
      <c r="AC1109" s="17">
        <v>0.29979422078287299</v>
      </c>
      <c r="AD1109" s="17">
        <v>0.31004936256030202</v>
      </c>
      <c r="AE1109" s="17"/>
      <c r="AF1109" s="17">
        <v>0.261106119997986</v>
      </c>
      <c r="AG1109" s="17">
        <v>0.32329491967795199</v>
      </c>
      <c r="AH1109" s="17">
        <v>0.29848628170285202</v>
      </c>
      <c r="AI1109" s="17">
        <v>0.27225074484287498</v>
      </c>
      <c r="AJ1109" s="17">
        <v>0.30950904866429102</v>
      </c>
      <c r="AK1109" s="17">
        <v>0.396289299784013</v>
      </c>
      <c r="AL1109" s="17"/>
      <c r="AM1109" s="17">
        <v>0.30244600600306998</v>
      </c>
      <c r="AN1109" s="17">
        <v>0.27437338282342999</v>
      </c>
      <c r="AO1109" s="17">
        <v>0.38052557272017401</v>
      </c>
      <c r="AP1109" s="17">
        <v>0.35182448634594499</v>
      </c>
      <c r="AQ1109" s="17">
        <v>0.34270768436111698</v>
      </c>
      <c r="AR1109" s="17">
        <v>0.37158314612830501</v>
      </c>
      <c r="AS1109" s="17">
        <v>0.33116869567489299</v>
      </c>
      <c r="AT1109" s="17">
        <v>0.44975701970288101</v>
      </c>
      <c r="AU1109" s="17">
        <v>0.27682825204038802</v>
      </c>
      <c r="AV1109" s="17">
        <v>0.28266518427973802</v>
      </c>
      <c r="AW1109" s="17">
        <v>0.32892735521056199</v>
      </c>
      <c r="AX1109" s="17">
        <v>0.30089317610261102</v>
      </c>
      <c r="AY1109" s="17">
        <v>0.33972581295303</v>
      </c>
      <c r="AZ1109" s="17">
        <v>0.404130842706871</v>
      </c>
      <c r="BA1109" s="17">
        <v>0.51459849294165505</v>
      </c>
      <c r="BB1109" s="17">
        <v>0.37654779694051999</v>
      </c>
      <c r="BC1109" s="17"/>
      <c r="BD1109" s="17">
        <v>0.34221962445300202</v>
      </c>
      <c r="BE1109" s="17">
        <v>0.30830314706363199</v>
      </c>
      <c r="BF1109" s="17">
        <v>0.32427170007068301</v>
      </c>
      <c r="BG1109" s="17"/>
      <c r="BH1109" s="17">
        <v>0.30332942404193303</v>
      </c>
      <c r="BI1109" s="17">
        <v>0.39263270212030599</v>
      </c>
      <c r="BJ1109" s="17">
        <v>0.41511095968628098</v>
      </c>
      <c r="BK1109" s="17"/>
      <c r="BL1109" s="17">
        <v>0.221927945736034</v>
      </c>
      <c r="BM1109" s="17">
        <v>0.40490990372816499</v>
      </c>
      <c r="BN1109" s="17">
        <v>0.49917337027511799</v>
      </c>
      <c r="BO1109" s="17"/>
      <c r="BP1109" s="17">
        <v>0.35879348340252898</v>
      </c>
      <c r="BQ1109" s="17">
        <v>0.31715841451229698</v>
      </c>
      <c r="BR1109" s="17"/>
      <c r="BS1109" s="17">
        <v>0.39653347336016898</v>
      </c>
      <c r="BT1109" s="17">
        <v>0.40708084607821299</v>
      </c>
      <c r="BU1109" s="17">
        <v>0.37303558382253799</v>
      </c>
      <c r="BV1109" s="17">
        <v>0.22991143881016901</v>
      </c>
      <c r="BW1109" s="17"/>
      <c r="BX1109" s="17">
        <v>0.29907861707123701</v>
      </c>
      <c r="BY1109" s="17">
        <v>0.32014086626557697</v>
      </c>
      <c r="BZ1109" s="17">
        <v>0.328656701356007</v>
      </c>
      <c r="CA1109" s="17"/>
      <c r="CB1109" s="17">
        <v>0.34003020129678602</v>
      </c>
      <c r="CC1109" s="17">
        <v>0.36658543835281598</v>
      </c>
      <c r="CD1109" s="17">
        <v>0.143891008137355</v>
      </c>
      <c r="CE1109" s="17">
        <v>0.25259285166936402</v>
      </c>
      <c r="CF1109" s="17">
        <v>0.61819207105192697</v>
      </c>
      <c r="CG1109" s="17">
        <v>0.36493985527955602</v>
      </c>
      <c r="CH1109" s="17"/>
      <c r="CI1109" s="17">
        <v>0.23924796496144299</v>
      </c>
      <c r="CJ1109" s="17">
        <v>0.37831748950449201</v>
      </c>
      <c r="CK1109" s="17">
        <v>0.17867653291805</v>
      </c>
      <c r="CL1109" s="17">
        <v>0.35315575397717602</v>
      </c>
    </row>
    <row r="1110" spans="2:90" x14ac:dyDescent="0.35"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</row>
    <row r="1111" spans="2:90" x14ac:dyDescent="0.35">
      <c r="B1111" s="6" t="s">
        <v>520</v>
      </c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</row>
    <row r="1112" spans="2:90" x14ac:dyDescent="0.35">
      <c r="B1112" s="24" t="s">
        <v>130</v>
      </c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</row>
    <row r="1113" spans="2:90" x14ac:dyDescent="0.35">
      <c r="B1113" t="s">
        <v>515</v>
      </c>
      <c r="C1113" s="17">
        <v>0.20865896476582799</v>
      </c>
      <c r="D1113" s="17">
        <v>0.22191533844689801</v>
      </c>
      <c r="E1113" s="17">
        <v>0.198529571314808</v>
      </c>
      <c r="F1113" s="17"/>
      <c r="G1113" s="17">
        <v>0.229692210326123</v>
      </c>
      <c r="H1113" s="17">
        <v>0.198002556576484</v>
      </c>
      <c r="I1113" s="17">
        <v>0.214770288607736</v>
      </c>
      <c r="J1113" s="17">
        <v>0.15834970374183599</v>
      </c>
      <c r="K1113" s="17">
        <v>0.21798196278585999</v>
      </c>
      <c r="L1113" s="17">
        <v>0.21220874829598399</v>
      </c>
      <c r="M1113" s="17">
        <v>0.23495221567553201</v>
      </c>
      <c r="N1113" s="17">
        <v>0.22126431545247799</v>
      </c>
      <c r="O1113" s="17">
        <v>0.189983006598481</v>
      </c>
      <c r="P1113" s="17"/>
      <c r="Q1113" s="17">
        <v>0.24475493020554301</v>
      </c>
      <c r="R1113" s="17">
        <v>0.356707889824048</v>
      </c>
      <c r="S1113" s="17">
        <v>0.24672376355756201</v>
      </c>
      <c r="T1113" s="17">
        <v>0.19765809045312699</v>
      </c>
      <c r="U1113" s="17"/>
      <c r="V1113" s="17">
        <v>0.26556038758424499</v>
      </c>
      <c r="W1113" s="17">
        <v>0.20215566090366499</v>
      </c>
      <c r="X1113" s="17">
        <v>0.20428613674801699</v>
      </c>
      <c r="Y1113" s="17">
        <v>0.233558235100217</v>
      </c>
      <c r="Z1113" s="17">
        <v>0.19020377799684399</v>
      </c>
      <c r="AA1113" s="17">
        <v>0.192950075185986</v>
      </c>
      <c r="AB1113" s="17">
        <v>0.19357515722952701</v>
      </c>
      <c r="AC1113" s="17">
        <v>0.16437909709107501</v>
      </c>
      <c r="AD1113" s="17">
        <v>0.181332749001929</v>
      </c>
      <c r="AE1113" s="17"/>
      <c r="AF1113" s="17">
        <v>0.19768481075316799</v>
      </c>
      <c r="AG1113" s="17">
        <v>0.201373340205038</v>
      </c>
      <c r="AH1113" s="17">
        <v>0.18732360005073301</v>
      </c>
      <c r="AI1113" s="17">
        <v>0.17520626538558201</v>
      </c>
      <c r="AJ1113" s="17">
        <v>0.17254698146998099</v>
      </c>
      <c r="AK1113" s="17">
        <v>0.25342472667106603</v>
      </c>
      <c r="AL1113" s="17"/>
      <c r="AM1113" s="17">
        <v>0.187460028011952</v>
      </c>
      <c r="AN1113" s="17">
        <v>0.161456478449886</v>
      </c>
      <c r="AO1113" s="17">
        <v>0.21990164458134701</v>
      </c>
      <c r="AP1113" s="17">
        <v>0.16407456930247699</v>
      </c>
      <c r="AQ1113" s="17">
        <v>0.186815559413019</v>
      </c>
      <c r="AR1113" s="17">
        <v>0.171531965003413</v>
      </c>
      <c r="AS1113" s="17">
        <v>0.14851948331214401</v>
      </c>
      <c r="AT1113" s="17">
        <v>0.183565378917283</v>
      </c>
      <c r="AU1113" s="17">
        <v>0.23205446484547501</v>
      </c>
      <c r="AV1113" s="17">
        <v>0.25625473122021503</v>
      </c>
      <c r="AW1113" s="17">
        <v>0.24515644041662199</v>
      </c>
      <c r="AX1113" s="17">
        <v>0.188018294129253</v>
      </c>
      <c r="AY1113" s="17">
        <v>0.26564831853660598</v>
      </c>
      <c r="AZ1113" s="17">
        <v>0.371461094454893</v>
      </c>
      <c r="BA1113" s="17">
        <v>0.28187042625177</v>
      </c>
      <c r="BB1113" s="17">
        <v>0.34273757265465798</v>
      </c>
      <c r="BC1113" s="17"/>
      <c r="BD1113" s="17">
        <v>0.228335038769547</v>
      </c>
      <c r="BE1113" s="17">
        <v>0.21786198901794701</v>
      </c>
      <c r="BF1113" s="17">
        <v>0.18847186475616701</v>
      </c>
      <c r="BG1113" s="17"/>
      <c r="BH1113" s="17">
        <v>0.180242404482402</v>
      </c>
      <c r="BI1113" s="17">
        <v>0.38954959059678301</v>
      </c>
      <c r="BJ1113" s="17">
        <v>0.23187776126226101</v>
      </c>
      <c r="BK1113" s="17"/>
      <c r="BL1113" s="17">
        <v>0.22296919976834101</v>
      </c>
      <c r="BM1113" s="17">
        <v>0.25249853901281299</v>
      </c>
      <c r="BN1113" s="17">
        <v>0.32769593513983097</v>
      </c>
      <c r="BO1113" s="17"/>
      <c r="BP1113" s="17">
        <v>0.212384203021275</v>
      </c>
      <c r="BQ1113" s="17">
        <v>0.208227274266194</v>
      </c>
      <c r="BR1113" s="17"/>
      <c r="BS1113" s="17">
        <v>0.28965451986415103</v>
      </c>
      <c r="BT1113" s="17">
        <v>0.222877693564135</v>
      </c>
      <c r="BU1113" s="17">
        <v>0.19925112326493999</v>
      </c>
      <c r="BV1113" s="17">
        <v>0.187519462612386</v>
      </c>
      <c r="BW1113" s="17"/>
      <c r="BX1113" s="17">
        <v>0.22039558305871401</v>
      </c>
      <c r="BY1113" s="17">
        <v>0.22587488430295899</v>
      </c>
      <c r="BZ1113" s="17">
        <v>0.206438311875075</v>
      </c>
      <c r="CA1113" s="17"/>
      <c r="CB1113" s="17">
        <v>0.18951252637768501</v>
      </c>
      <c r="CC1113" s="17">
        <v>0.28024821291165403</v>
      </c>
      <c r="CD1113" s="17">
        <v>5.53828895114774E-2</v>
      </c>
      <c r="CE1113" s="17">
        <v>0.24625350060564599</v>
      </c>
      <c r="CF1113" s="17">
        <v>0.40338725217254401</v>
      </c>
      <c r="CG1113" s="17">
        <v>0.16927409558977299</v>
      </c>
      <c r="CH1113" s="17"/>
      <c r="CI1113" s="17">
        <v>0.21065769810155199</v>
      </c>
      <c r="CJ1113" s="17">
        <v>0.25505343273223202</v>
      </c>
      <c r="CK1113" s="17">
        <v>0.101336960239958</v>
      </c>
      <c r="CL1113" s="17">
        <v>0.209413623336039</v>
      </c>
    </row>
    <row r="1114" spans="2:90" x14ac:dyDescent="0.35">
      <c r="B1114" t="s">
        <v>516</v>
      </c>
      <c r="C1114" s="17">
        <v>0.33318865554996702</v>
      </c>
      <c r="D1114" s="17">
        <v>0.31587163168531501</v>
      </c>
      <c r="E1114" s="17">
        <v>0.35083809574527802</v>
      </c>
      <c r="F1114" s="17"/>
      <c r="G1114" s="17">
        <v>0.32226585585831502</v>
      </c>
      <c r="H1114" s="17">
        <v>0.34471172475807499</v>
      </c>
      <c r="I1114" s="17">
        <v>0.32432577713018601</v>
      </c>
      <c r="J1114" s="17">
        <v>0.30801366530336999</v>
      </c>
      <c r="K1114" s="17">
        <v>0.33778091306577401</v>
      </c>
      <c r="L1114" s="17">
        <v>0.30112690932126801</v>
      </c>
      <c r="M1114" s="17">
        <v>0.348129646665151</v>
      </c>
      <c r="N1114" s="17">
        <v>0.32101636130454902</v>
      </c>
      <c r="O1114" s="17">
        <v>0.38643691558334198</v>
      </c>
      <c r="P1114" s="17"/>
      <c r="Q1114" s="17">
        <v>0.37915038898885001</v>
      </c>
      <c r="R1114" s="17">
        <v>0.32676717330000898</v>
      </c>
      <c r="S1114" s="17">
        <v>0.33114561629741202</v>
      </c>
      <c r="T1114" s="17">
        <v>0.32520645657284902</v>
      </c>
      <c r="U1114" s="17"/>
      <c r="V1114" s="17">
        <v>0.314520546080578</v>
      </c>
      <c r="W1114" s="17">
        <v>0.35039231169149898</v>
      </c>
      <c r="X1114" s="17">
        <v>0.32833191068692602</v>
      </c>
      <c r="Y1114" s="17">
        <v>0.31997687296484301</v>
      </c>
      <c r="Z1114" s="17">
        <v>0.35728375392439699</v>
      </c>
      <c r="AA1114" s="17">
        <v>0.29977896423002298</v>
      </c>
      <c r="AB1114" s="17">
        <v>0.32940333604432798</v>
      </c>
      <c r="AC1114" s="17">
        <v>0.268594440817646</v>
      </c>
      <c r="AD1114" s="17">
        <v>0.38358246972869398</v>
      </c>
      <c r="AE1114" s="17"/>
      <c r="AF1114" s="17">
        <v>0.329766533783866</v>
      </c>
      <c r="AG1114" s="17">
        <v>0.33550363156367902</v>
      </c>
      <c r="AH1114" s="17">
        <v>0.35352816995129099</v>
      </c>
      <c r="AI1114" s="17">
        <v>0.348189480200915</v>
      </c>
      <c r="AJ1114" s="17">
        <v>0.33904085487608998</v>
      </c>
      <c r="AK1114" s="17">
        <v>0.32310207767011601</v>
      </c>
      <c r="AL1114" s="17"/>
      <c r="AM1114" s="17">
        <v>0.33423821671246001</v>
      </c>
      <c r="AN1114" s="17">
        <v>0.34436163907044498</v>
      </c>
      <c r="AO1114" s="17">
        <v>0.302739090185074</v>
      </c>
      <c r="AP1114" s="17">
        <v>0.33066083407050401</v>
      </c>
      <c r="AQ1114" s="17">
        <v>0.324358211994899</v>
      </c>
      <c r="AR1114" s="17">
        <v>0.32131219048756898</v>
      </c>
      <c r="AS1114" s="17">
        <v>0.39754657437221402</v>
      </c>
      <c r="AT1114" s="17">
        <v>0.37931423591803498</v>
      </c>
      <c r="AU1114" s="17">
        <v>0.32740708833002102</v>
      </c>
      <c r="AV1114" s="17">
        <v>0.284518391808879</v>
      </c>
      <c r="AW1114" s="17">
        <v>0.33035376476723899</v>
      </c>
      <c r="AX1114" s="17">
        <v>0.33165037658456198</v>
      </c>
      <c r="AY1114" s="17">
        <v>0.28818131951588699</v>
      </c>
      <c r="AZ1114" s="17">
        <v>0.31353720963486198</v>
      </c>
      <c r="BA1114" s="17">
        <v>0.34269501868372698</v>
      </c>
      <c r="BB1114" s="17">
        <v>0.35250311089486902</v>
      </c>
      <c r="BC1114" s="17"/>
      <c r="BD1114" s="17">
        <v>0.35992370747799302</v>
      </c>
      <c r="BE1114" s="17">
        <v>0.31437603698015898</v>
      </c>
      <c r="BF1114" s="17">
        <v>0.32108307431303301</v>
      </c>
      <c r="BG1114" s="17"/>
      <c r="BH1114" s="17">
        <v>0.32579885543581399</v>
      </c>
      <c r="BI1114" s="17">
        <v>0.36181677634893</v>
      </c>
      <c r="BJ1114" s="17">
        <v>0.40128531880865698</v>
      </c>
      <c r="BK1114" s="17"/>
      <c r="BL1114" s="17">
        <v>0.28570627496565199</v>
      </c>
      <c r="BM1114" s="17">
        <v>0.36130428137597997</v>
      </c>
      <c r="BN1114" s="17">
        <v>0.33890546464534599</v>
      </c>
      <c r="BO1114" s="17"/>
      <c r="BP1114" s="17">
        <v>0.34868786639291699</v>
      </c>
      <c r="BQ1114" s="17">
        <v>0.31591970235893901</v>
      </c>
      <c r="BR1114" s="17"/>
      <c r="BS1114" s="17">
        <v>0.34746682711714399</v>
      </c>
      <c r="BT1114" s="17">
        <v>0.392294357426274</v>
      </c>
      <c r="BU1114" s="17">
        <v>0.36628438393304802</v>
      </c>
      <c r="BV1114" s="17">
        <v>0.29525158784967698</v>
      </c>
      <c r="BW1114" s="17"/>
      <c r="BX1114" s="17">
        <v>0.35645005586362899</v>
      </c>
      <c r="BY1114" s="17">
        <v>0.33843254564537401</v>
      </c>
      <c r="BZ1114" s="17">
        <v>0.33056194506617298</v>
      </c>
      <c r="CA1114" s="17"/>
      <c r="CB1114" s="17">
        <v>0.35512743415508002</v>
      </c>
      <c r="CC1114" s="17">
        <v>0.33383259864056503</v>
      </c>
      <c r="CD1114" s="17">
        <v>0.30495627288878802</v>
      </c>
      <c r="CE1114" s="17">
        <v>0.34476381899929798</v>
      </c>
      <c r="CF1114" s="17">
        <v>0.36137463531186498</v>
      </c>
      <c r="CG1114" s="17">
        <v>0.311016489314978</v>
      </c>
      <c r="CH1114" s="17"/>
      <c r="CI1114" s="17">
        <v>0.33003789386302901</v>
      </c>
      <c r="CJ1114" s="17">
        <v>0.289460283313621</v>
      </c>
      <c r="CK1114" s="17">
        <v>0.30884854577700399</v>
      </c>
      <c r="CL1114" s="17">
        <v>0.36616436957620202</v>
      </c>
    </row>
    <row r="1115" spans="2:90" x14ac:dyDescent="0.35">
      <c r="B1115" t="s">
        <v>517</v>
      </c>
      <c r="C1115" s="17">
        <v>0.21786037894504701</v>
      </c>
      <c r="D1115" s="17">
        <v>0.19870303385712099</v>
      </c>
      <c r="E1115" s="17">
        <v>0.23457361772159699</v>
      </c>
      <c r="F1115" s="17"/>
      <c r="G1115" s="17">
        <v>0.18519937370073</v>
      </c>
      <c r="H1115" s="17">
        <v>0.18419236796546301</v>
      </c>
      <c r="I1115" s="17">
        <v>0.22181031469656201</v>
      </c>
      <c r="J1115" s="17">
        <v>0.25956545100397799</v>
      </c>
      <c r="K1115" s="17">
        <v>0.22891507979776099</v>
      </c>
      <c r="L1115" s="17">
        <v>0.26045640545503002</v>
      </c>
      <c r="M1115" s="17">
        <v>0.17638460263015701</v>
      </c>
      <c r="N1115" s="17">
        <v>0.23899657125537799</v>
      </c>
      <c r="O1115" s="17">
        <v>0.20559108153229599</v>
      </c>
      <c r="P1115" s="17"/>
      <c r="Q1115" s="17">
        <v>0.20384323502653401</v>
      </c>
      <c r="R1115" s="17">
        <v>0.17261573812789599</v>
      </c>
      <c r="S1115" s="17">
        <v>0.19257307041857599</v>
      </c>
      <c r="T1115" s="17">
        <v>0.22287219728014401</v>
      </c>
      <c r="U1115" s="17"/>
      <c r="V1115" s="17">
        <v>0.20393356757495401</v>
      </c>
      <c r="W1115" s="17">
        <v>0.22194668370981199</v>
      </c>
      <c r="X1115" s="17">
        <v>0.200239747399686</v>
      </c>
      <c r="Y1115" s="17">
        <v>0.17765939063103101</v>
      </c>
      <c r="Z1115" s="17">
        <v>0.22790250826587</v>
      </c>
      <c r="AA1115" s="17">
        <v>0.23777157076798999</v>
      </c>
      <c r="AB1115" s="17">
        <v>0.23394731204046701</v>
      </c>
      <c r="AC1115" s="17">
        <v>0.25298571551117699</v>
      </c>
      <c r="AD1115" s="17">
        <v>0.227826823696614</v>
      </c>
      <c r="AE1115" s="17"/>
      <c r="AF1115" s="17">
        <v>0.20722566635195599</v>
      </c>
      <c r="AG1115" s="17">
        <v>0.238773982619681</v>
      </c>
      <c r="AH1115" s="17">
        <v>0.198341585141765</v>
      </c>
      <c r="AI1115" s="17">
        <v>0.19606733607031199</v>
      </c>
      <c r="AJ1115" s="17">
        <v>0.21531024970031301</v>
      </c>
      <c r="AK1115" s="17">
        <v>0.2238552163178</v>
      </c>
      <c r="AL1115" s="17"/>
      <c r="AM1115" s="17">
        <v>0.20779998709304301</v>
      </c>
      <c r="AN1115" s="17">
        <v>0.22965361141919599</v>
      </c>
      <c r="AO1115" s="17">
        <v>0.24109883150109901</v>
      </c>
      <c r="AP1115" s="17">
        <v>0.213893722696962</v>
      </c>
      <c r="AQ1115" s="17">
        <v>0.29871129548217401</v>
      </c>
      <c r="AR1115" s="17">
        <v>0.24136321109176601</v>
      </c>
      <c r="AS1115" s="17">
        <v>0.216958581424046</v>
      </c>
      <c r="AT1115" s="17">
        <v>0.21351705313827701</v>
      </c>
      <c r="AU1115" s="17">
        <v>0.248891913068159</v>
      </c>
      <c r="AV1115" s="17">
        <v>0.23516401967173001</v>
      </c>
      <c r="AW1115" s="17">
        <v>0.21267693908892499</v>
      </c>
      <c r="AX1115" s="17">
        <v>0.268715157110475</v>
      </c>
      <c r="AY1115" s="17">
        <v>0.196968044727208</v>
      </c>
      <c r="AZ1115" s="17">
        <v>0.111951254672131</v>
      </c>
      <c r="BA1115" s="17">
        <v>0.14622842903511099</v>
      </c>
      <c r="BB1115" s="17">
        <v>0.15169450818034999</v>
      </c>
      <c r="BC1115" s="17"/>
      <c r="BD1115" s="17">
        <v>0.22238578215466001</v>
      </c>
      <c r="BE1115" s="17">
        <v>0.19587881228429799</v>
      </c>
      <c r="BF1115" s="17">
        <v>0.229327286698641</v>
      </c>
      <c r="BG1115" s="17"/>
      <c r="BH1115" s="17">
        <v>0.23304193561556599</v>
      </c>
      <c r="BI1115" s="17">
        <v>0.13467660918267499</v>
      </c>
      <c r="BJ1115" s="17">
        <v>0.20643570956846799</v>
      </c>
      <c r="BK1115" s="17"/>
      <c r="BL1115" s="17">
        <v>0.31137009720717801</v>
      </c>
      <c r="BM1115" s="17">
        <v>0.21391826434036601</v>
      </c>
      <c r="BN1115" s="17">
        <v>0.184332370925686</v>
      </c>
      <c r="BO1115" s="17"/>
      <c r="BP1115" s="17">
        <v>0.210434446661211</v>
      </c>
      <c r="BQ1115" s="17">
        <v>0.21453519231919299</v>
      </c>
      <c r="BR1115" s="17"/>
      <c r="BS1115" s="17">
        <v>0.21142037667086699</v>
      </c>
      <c r="BT1115" s="17">
        <v>0.203940822821848</v>
      </c>
      <c r="BU1115" s="17">
        <v>0.23615428227818699</v>
      </c>
      <c r="BV1115" s="17">
        <v>0.21520264507891901</v>
      </c>
      <c r="BW1115" s="17"/>
      <c r="BX1115" s="17">
        <v>0.21927861612942001</v>
      </c>
      <c r="BY1115" s="17">
        <v>0.19022959979017501</v>
      </c>
      <c r="BZ1115" s="17">
        <v>0.21941779673810499</v>
      </c>
      <c r="CA1115" s="17"/>
      <c r="CB1115" s="17">
        <v>0.26018327130763902</v>
      </c>
      <c r="CC1115" s="17">
        <v>0.190984009892817</v>
      </c>
      <c r="CD1115" s="17">
        <v>0.225242752153546</v>
      </c>
      <c r="CE1115" s="17">
        <v>0.19948537068760799</v>
      </c>
      <c r="CF1115" s="17">
        <v>0.122077636596019</v>
      </c>
      <c r="CG1115" s="17">
        <v>0.28736894614452901</v>
      </c>
      <c r="CH1115" s="17"/>
      <c r="CI1115" s="17">
        <v>0.19149752704970499</v>
      </c>
      <c r="CJ1115" s="17">
        <v>0.189484278903301</v>
      </c>
      <c r="CK1115" s="17">
        <v>0.29936938598441698</v>
      </c>
      <c r="CL1115" s="17">
        <v>0.218815488243984</v>
      </c>
    </row>
    <row r="1116" spans="2:90" x14ac:dyDescent="0.35">
      <c r="B1116" t="s">
        <v>518</v>
      </c>
      <c r="C1116" s="17">
        <v>0.171375879329494</v>
      </c>
      <c r="D1116" s="17">
        <v>0.18578899281036099</v>
      </c>
      <c r="E1116" s="17">
        <v>0.15650818212025</v>
      </c>
      <c r="F1116" s="17"/>
      <c r="G1116" s="17">
        <v>0.172495148533723</v>
      </c>
      <c r="H1116" s="17">
        <v>0.190631699156319</v>
      </c>
      <c r="I1116" s="17">
        <v>0.18487007817735601</v>
      </c>
      <c r="J1116" s="17">
        <v>0.220011282641769</v>
      </c>
      <c r="K1116" s="17">
        <v>0.16052051340107201</v>
      </c>
      <c r="L1116" s="17">
        <v>0.15185845500887599</v>
      </c>
      <c r="M1116" s="17">
        <v>0.18765910826910301</v>
      </c>
      <c r="N1116" s="17">
        <v>0.13068625127009501</v>
      </c>
      <c r="O1116" s="17">
        <v>0.15004679094485801</v>
      </c>
      <c r="P1116" s="17"/>
      <c r="Q1116" s="17">
        <v>0.116690944829153</v>
      </c>
      <c r="R1116" s="17">
        <v>8.0430488244759402E-2</v>
      </c>
      <c r="S1116" s="17">
        <v>0.18081393004874699</v>
      </c>
      <c r="T1116" s="17">
        <v>0.18496072025076099</v>
      </c>
      <c r="U1116" s="17"/>
      <c r="V1116" s="17">
        <v>0.153632081814111</v>
      </c>
      <c r="W1116" s="17">
        <v>0.160995178690816</v>
      </c>
      <c r="X1116" s="17">
        <v>0.183380676141529</v>
      </c>
      <c r="Y1116" s="17">
        <v>0.20975759975276301</v>
      </c>
      <c r="Z1116" s="17">
        <v>0.17749345805883099</v>
      </c>
      <c r="AA1116" s="17">
        <v>0.18101609162874699</v>
      </c>
      <c r="AB1116" s="17">
        <v>0.17082309163593301</v>
      </c>
      <c r="AC1116" s="17">
        <v>0.20627905939430699</v>
      </c>
      <c r="AD1116" s="17">
        <v>0.14442234642341001</v>
      </c>
      <c r="AE1116" s="17"/>
      <c r="AF1116" s="17">
        <v>0.179926549286889</v>
      </c>
      <c r="AG1116" s="17">
        <v>0.17107697802428101</v>
      </c>
      <c r="AH1116" s="17">
        <v>0.17731675783585801</v>
      </c>
      <c r="AI1116" s="17">
        <v>0.17259413994863801</v>
      </c>
      <c r="AJ1116" s="17">
        <v>0.20810784343184199</v>
      </c>
      <c r="AK1116" s="17">
        <v>0.140163472735783</v>
      </c>
      <c r="AL1116" s="17"/>
      <c r="AM1116" s="17">
        <v>0.16063447238424999</v>
      </c>
      <c r="AN1116" s="17">
        <v>0.18755867492620501</v>
      </c>
      <c r="AO1116" s="17">
        <v>0.15989791775274301</v>
      </c>
      <c r="AP1116" s="17">
        <v>0.209286904523556</v>
      </c>
      <c r="AQ1116" s="17">
        <v>0.16728076868879799</v>
      </c>
      <c r="AR1116" s="17">
        <v>0.20240392488095901</v>
      </c>
      <c r="AS1116" s="17">
        <v>0.155019428449541</v>
      </c>
      <c r="AT1116" s="17">
        <v>0.16385040952112401</v>
      </c>
      <c r="AU1116" s="17">
        <v>0.17203780165141799</v>
      </c>
      <c r="AV1116" s="17">
        <v>0.16623577522351299</v>
      </c>
      <c r="AW1116" s="17">
        <v>0.17017074715809799</v>
      </c>
      <c r="AX1116" s="17">
        <v>0.18326126666826101</v>
      </c>
      <c r="AY1116" s="17">
        <v>0.19103243273742199</v>
      </c>
      <c r="AZ1116" s="17">
        <v>0.14905719137690199</v>
      </c>
      <c r="BA1116" s="17">
        <v>0.147987081711112</v>
      </c>
      <c r="BB1116" s="17">
        <v>0.13097819923607601</v>
      </c>
      <c r="BC1116" s="17"/>
      <c r="BD1116" s="17">
        <v>0.13388419306278801</v>
      </c>
      <c r="BE1116" s="17">
        <v>0.196856126105559</v>
      </c>
      <c r="BF1116" s="17">
        <v>0.187286953296979</v>
      </c>
      <c r="BG1116" s="17"/>
      <c r="BH1116" s="17">
        <v>0.19369540904323501</v>
      </c>
      <c r="BI1116" s="17">
        <v>6.5689854709945997E-2</v>
      </c>
      <c r="BJ1116" s="17">
        <v>0.13385103139172699</v>
      </c>
      <c r="BK1116" s="17"/>
      <c r="BL1116" s="17">
        <v>0.10336455031505599</v>
      </c>
      <c r="BM1116" s="17">
        <v>0.116650423098212</v>
      </c>
      <c r="BN1116" s="17">
        <v>0.11097915097964001</v>
      </c>
      <c r="BO1116" s="17"/>
      <c r="BP1116" s="17">
        <v>0.17052268920786001</v>
      </c>
      <c r="BQ1116" s="17">
        <v>0.186461879588322</v>
      </c>
      <c r="BR1116" s="17"/>
      <c r="BS1116" s="17">
        <v>0.120606293324499</v>
      </c>
      <c r="BT1116" s="17">
        <v>0.14493162897429099</v>
      </c>
      <c r="BU1116" s="17">
        <v>0.13517043104507201</v>
      </c>
      <c r="BV1116" s="17">
        <v>0.22201203732817101</v>
      </c>
      <c r="BW1116" s="17"/>
      <c r="BX1116" s="17">
        <v>0.151114576043057</v>
      </c>
      <c r="BY1116" s="17">
        <v>0.19717394581804301</v>
      </c>
      <c r="BZ1116" s="17">
        <v>0.17179783636947199</v>
      </c>
      <c r="CA1116" s="17"/>
      <c r="CB1116" s="17">
        <v>0.159791839131665</v>
      </c>
      <c r="CC1116" s="17">
        <v>0.132849572953286</v>
      </c>
      <c r="CD1116" s="17">
        <v>0.31718713217345901</v>
      </c>
      <c r="CE1116" s="17">
        <v>0.14190441052064101</v>
      </c>
      <c r="CF1116" s="17">
        <v>7.5893414147298596E-2</v>
      </c>
      <c r="CG1116" s="17">
        <v>0.12852559642735201</v>
      </c>
      <c r="CH1116" s="17"/>
      <c r="CI1116" s="17">
        <v>0.169015463706889</v>
      </c>
      <c r="CJ1116" s="17">
        <v>0.21993356356100199</v>
      </c>
      <c r="CK1116" s="17">
        <v>0.14772188550783399</v>
      </c>
      <c r="CL1116" s="17">
        <v>0.14956287817180999</v>
      </c>
    </row>
    <row r="1117" spans="2:90" x14ac:dyDescent="0.35">
      <c r="B1117" t="s">
        <v>110</v>
      </c>
      <c r="C1117" s="17">
        <v>6.8916121409664605E-2</v>
      </c>
      <c r="D1117" s="17">
        <v>7.77210032003047E-2</v>
      </c>
      <c r="E1117" s="17">
        <v>5.9550533098065801E-2</v>
      </c>
      <c r="F1117" s="17"/>
      <c r="G1117" s="17">
        <v>9.0347411581108705E-2</v>
      </c>
      <c r="H1117" s="17">
        <v>8.2461651543659101E-2</v>
      </c>
      <c r="I1117" s="17">
        <v>5.42235413881599E-2</v>
      </c>
      <c r="J1117" s="17">
        <v>5.4059897309046999E-2</v>
      </c>
      <c r="K1117" s="17">
        <v>5.4801530949532599E-2</v>
      </c>
      <c r="L1117" s="17">
        <v>7.4349481918842095E-2</v>
      </c>
      <c r="M1117" s="17">
        <v>5.2874426760057103E-2</v>
      </c>
      <c r="N1117" s="17">
        <v>8.8036500717499799E-2</v>
      </c>
      <c r="O1117" s="17">
        <v>6.7942205341022799E-2</v>
      </c>
      <c r="P1117" s="17"/>
      <c r="Q1117" s="17">
        <v>5.5560500949919198E-2</v>
      </c>
      <c r="R1117" s="17">
        <v>6.3478710503286906E-2</v>
      </c>
      <c r="S1117" s="17">
        <v>4.8743619677703097E-2</v>
      </c>
      <c r="T1117" s="17">
        <v>6.9302535443118901E-2</v>
      </c>
      <c r="U1117" s="17"/>
      <c r="V1117" s="17">
        <v>6.2353416946111601E-2</v>
      </c>
      <c r="W1117" s="17">
        <v>6.4510165004207795E-2</v>
      </c>
      <c r="X1117" s="17">
        <v>8.3761529023841805E-2</v>
      </c>
      <c r="Y1117" s="17">
        <v>5.9047901551145497E-2</v>
      </c>
      <c r="Z1117" s="17">
        <v>4.7116501754058099E-2</v>
      </c>
      <c r="AA1117" s="17">
        <v>8.8483298187252798E-2</v>
      </c>
      <c r="AB1117" s="17">
        <v>7.2251103049745302E-2</v>
      </c>
      <c r="AC1117" s="17">
        <v>0.107761687185794</v>
      </c>
      <c r="AD1117" s="17">
        <v>6.2835611149353099E-2</v>
      </c>
      <c r="AE1117" s="17"/>
      <c r="AF1117" s="17">
        <v>8.5396439824121401E-2</v>
      </c>
      <c r="AG1117" s="17">
        <v>5.32720675873209E-2</v>
      </c>
      <c r="AH1117" s="17">
        <v>8.3489887020351997E-2</v>
      </c>
      <c r="AI1117" s="17">
        <v>0.107942778394553</v>
      </c>
      <c r="AJ1117" s="17">
        <v>6.4994070521773903E-2</v>
      </c>
      <c r="AK1117" s="17">
        <v>5.9454506605235297E-2</v>
      </c>
      <c r="AL1117" s="17"/>
      <c r="AM1117" s="17">
        <v>0.109867295798294</v>
      </c>
      <c r="AN1117" s="17">
        <v>7.6969596134268001E-2</v>
      </c>
      <c r="AO1117" s="17">
        <v>7.6362515979736395E-2</v>
      </c>
      <c r="AP1117" s="17">
        <v>8.2083969406502394E-2</v>
      </c>
      <c r="AQ1117" s="17">
        <v>2.28341644211114E-2</v>
      </c>
      <c r="AR1117" s="17">
        <v>6.3388708536292707E-2</v>
      </c>
      <c r="AS1117" s="17">
        <v>8.1955932442055804E-2</v>
      </c>
      <c r="AT1117" s="17">
        <v>5.9752922505281199E-2</v>
      </c>
      <c r="AU1117" s="17">
        <v>1.9608732104927001E-2</v>
      </c>
      <c r="AV1117" s="17">
        <v>5.7827082075662402E-2</v>
      </c>
      <c r="AW1117" s="17">
        <v>4.1642108569115897E-2</v>
      </c>
      <c r="AX1117" s="17">
        <v>2.8354905507448E-2</v>
      </c>
      <c r="AY1117" s="17">
        <v>5.81698844828775E-2</v>
      </c>
      <c r="AZ1117" s="17">
        <v>5.3993249861211602E-2</v>
      </c>
      <c r="BA1117" s="17">
        <v>8.1219044318281405E-2</v>
      </c>
      <c r="BB1117" s="17">
        <v>2.2086609034047799E-2</v>
      </c>
      <c r="BC1117" s="17"/>
      <c r="BD1117" s="17">
        <v>5.54712785350117E-2</v>
      </c>
      <c r="BE1117" s="17">
        <v>7.50270356120364E-2</v>
      </c>
      <c r="BF1117" s="17">
        <v>7.3830820935180799E-2</v>
      </c>
      <c r="BG1117" s="17"/>
      <c r="BH1117" s="17">
        <v>6.7221395422983193E-2</v>
      </c>
      <c r="BI1117" s="17">
        <v>4.82671691616667E-2</v>
      </c>
      <c r="BJ1117" s="17">
        <v>2.6550178968886201E-2</v>
      </c>
      <c r="BK1117" s="17"/>
      <c r="BL1117" s="17">
        <v>7.6589877743772905E-2</v>
      </c>
      <c r="BM1117" s="17">
        <v>5.5628492172628899E-2</v>
      </c>
      <c r="BN1117" s="17">
        <v>3.8087078309496099E-2</v>
      </c>
      <c r="BO1117" s="17"/>
      <c r="BP1117" s="17">
        <v>5.7970794716737002E-2</v>
      </c>
      <c r="BQ1117" s="17">
        <v>7.4855951467352105E-2</v>
      </c>
      <c r="BR1117" s="17"/>
      <c r="BS1117" s="17">
        <v>3.0851983023338199E-2</v>
      </c>
      <c r="BT1117" s="17">
        <v>3.5955497213452703E-2</v>
      </c>
      <c r="BU1117" s="17">
        <v>6.3139779478754002E-2</v>
      </c>
      <c r="BV1117" s="17">
        <v>8.00142671308465E-2</v>
      </c>
      <c r="BW1117" s="17"/>
      <c r="BX1117" s="17">
        <v>5.2761168905180303E-2</v>
      </c>
      <c r="BY1117" s="17">
        <v>4.8289024443449798E-2</v>
      </c>
      <c r="BZ1117" s="17">
        <v>7.1784109951175207E-2</v>
      </c>
      <c r="CA1117" s="17"/>
      <c r="CB1117" s="17">
        <v>3.5384929027930397E-2</v>
      </c>
      <c r="CC1117" s="17">
        <v>6.2085605601677897E-2</v>
      </c>
      <c r="CD1117" s="17">
        <v>9.7230953272729598E-2</v>
      </c>
      <c r="CE1117" s="17">
        <v>6.7592899186806901E-2</v>
      </c>
      <c r="CF1117" s="17">
        <v>3.7267061772273E-2</v>
      </c>
      <c r="CG1117" s="17">
        <v>0.103814872523367</v>
      </c>
      <c r="CH1117" s="17"/>
      <c r="CI1117" s="17">
        <v>9.8791417278825303E-2</v>
      </c>
      <c r="CJ1117" s="17">
        <v>4.6068441489844701E-2</v>
      </c>
      <c r="CK1117" s="17">
        <v>0.14272322249078601</v>
      </c>
      <c r="CL1117" s="17">
        <v>5.6043640671965399E-2</v>
      </c>
    </row>
    <row r="1118" spans="2:90" x14ac:dyDescent="0.35"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</row>
    <row r="1119" spans="2:90" x14ac:dyDescent="0.35">
      <c r="B1119" s="6" t="s">
        <v>521</v>
      </c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</row>
    <row r="1120" spans="2:90" x14ac:dyDescent="0.35">
      <c r="B1120" s="24" t="s">
        <v>130</v>
      </c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</row>
    <row r="1121" spans="2:90" x14ac:dyDescent="0.35">
      <c r="B1121" t="s">
        <v>515</v>
      </c>
      <c r="C1121" s="17">
        <v>0.17209226154701401</v>
      </c>
      <c r="D1121" s="17">
        <v>0.168946509329922</v>
      </c>
      <c r="E1121" s="17">
        <v>0.17691240876132</v>
      </c>
      <c r="F1121" s="17"/>
      <c r="G1121" s="17">
        <v>0.18615023515432799</v>
      </c>
      <c r="H1121" s="17">
        <v>0.15153804943440799</v>
      </c>
      <c r="I1121" s="17">
        <v>0.19019294179042801</v>
      </c>
      <c r="J1121" s="17">
        <v>0.17801367280105501</v>
      </c>
      <c r="K1121" s="17">
        <v>0.17166178523454301</v>
      </c>
      <c r="L1121" s="17">
        <v>0.15773703882388401</v>
      </c>
      <c r="M1121" s="17">
        <v>0.17577645846960699</v>
      </c>
      <c r="N1121" s="17">
        <v>0.175999066613752</v>
      </c>
      <c r="O1121" s="17">
        <v>0.163287202643534</v>
      </c>
      <c r="P1121" s="17"/>
      <c r="Q1121" s="17">
        <v>0.19855378748070299</v>
      </c>
      <c r="R1121" s="17">
        <v>0.21200049243539401</v>
      </c>
      <c r="S1121" s="17">
        <v>0.21431307578412101</v>
      </c>
      <c r="T1121" s="17">
        <v>0.168437700773267</v>
      </c>
      <c r="U1121" s="17"/>
      <c r="V1121" s="17">
        <v>0.19347054521409801</v>
      </c>
      <c r="W1121" s="17">
        <v>0.15308602575507199</v>
      </c>
      <c r="X1121" s="17">
        <v>0.17154022254264401</v>
      </c>
      <c r="Y1121" s="17">
        <v>0.161677802955633</v>
      </c>
      <c r="Z1121" s="17">
        <v>0.147692267722037</v>
      </c>
      <c r="AA1121" s="17">
        <v>0.18875715510232299</v>
      </c>
      <c r="AB1121" s="17">
        <v>0.190876178279061</v>
      </c>
      <c r="AC1121" s="17">
        <v>0.12952280338234501</v>
      </c>
      <c r="AD1121" s="17">
        <v>0.17870535384081099</v>
      </c>
      <c r="AE1121" s="17"/>
      <c r="AF1121" s="17">
        <v>0.17079480450189699</v>
      </c>
      <c r="AG1121" s="17">
        <v>0.16476550773930801</v>
      </c>
      <c r="AH1121" s="17">
        <v>0.16551463537553901</v>
      </c>
      <c r="AI1121" s="17">
        <v>0.22294452971065901</v>
      </c>
      <c r="AJ1121" s="17">
        <v>0.14712032622968299</v>
      </c>
      <c r="AK1121" s="17">
        <v>0.18752003949281401</v>
      </c>
      <c r="AL1121" s="17"/>
      <c r="AM1121" s="17">
        <v>0.121261203027766</v>
      </c>
      <c r="AN1121" s="17">
        <v>0.158241196303231</v>
      </c>
      <c r="AO1121" s="17">
        <v>0.15401710872653501</v>
      </c>
      <c r="AP1121" s="17">
        <v>0.138500618402113</v>
      </c>
      <c r="AQ1121" s="17">
        <v>0.15940867770155001</v>
      </c>
      <c r="AR1121" s="17">
        <v>0.16017913951195401</v>
      </c>
      <c r="AS1121" s="17">
        <v>0.17965248409384399</v>
      </c>
      <c r="AT1121" s="17">
        <v>0.18607871349213301</v>
      </c>
      <c r="AU1121" s="17">
        <v>0.17676031386996699</v>
      </c>
      <c r="AV1121" s="17">
        <v>0.19709002223442401</v>
      </c>
      <c r="AW1121" s="17">
        <v>0.18505002921868899</v>
      </c>
      <c r="AX1121" s="17">
        <v>0.18013548036716101</v>
      </c>
      <c r="AY1121" s="17">
        <v>0.18823091553094501</v>
      </c>
      <c r="AZ1121" s="17">
        <v>0.32249926890693797</v>
      </c>
      <c r="BA1121" s="17">
        <v>0.24173718473700101</v>
      </c>
      <c r="BB1121" s="17">
        <v>0.235220541133348</v>
      </c>
      <c r="BC1121" s="17"/>
      <c r="BD1121" s="17">
        <v>0.18892315184889999</v>
      </c>
      <c r="BE1121" s="17">
        <v>0.17334032814804501</v>
      </c>
      <c r="BF1121" s="17">
        <v>0.15867500610433599</v>
      </c>
      <c r="BG1121" s="17"/>
      <c r="BH1121" s="17">
        <v>0.154324056241815</v>
      </c>
      <c r="BI1121" s="17">
        <v>0.22861623231289699</v>
      </c>
      <c r="BJ1121" s="17">
        <v>0.29257927781939302</v>
      </c>
      <c r="BK1121" s="17"/>
      <c r="BL1121" s="17">
        <v>0.165553044187677</v>
      </c>
      <c r="BM1121" s="17">
        <v>0.19310422897769799</v>
      </c>
      <c r="BN1121" s="17">
        <v>0.31516823042478398</v>
      </c>
      <c r="BO1121" s="17"/>
      <c r="BP1121" s="17">
        <v>0.176649845003536</v>
      </c>
      <c r="BQ1121" s="17">
        <v>0.16854433580891101</v>
      </c>
      <c r="BR1121" s="17"/>
      <c r="BS1121" s="17">
        <v>0.27586082319233202</v>
      </c>
      <c r="BT1121" s="17">
        <v>0.21430865849273401</v>
      </c>
      <c r="BU1121" s="17">
        <v>0.15191653299035399</v>
      </c>
      <c r="BV1121" s="17">
        <v>0.13491348420235999</v>
      </c>
      <c r="BW1121" s="17"/>
      <c r="BX1121" s="17">
        <v>0.18890852371731301</v>
      </c>
      <c r="BY1121" s="17">
        <v>0.17476537798917799</v>
      </c>
      <c r="BZ1121" s="17">
        <v>0.17026203602553</v>
      </c>
      <c r="CA1121" s="17"/>
      <c r="CB1121" s="17">
        <v>0.18185800610994701</v>
      </c>
      <c r="CC1121" s="17">
        <v>0.236792503670055</v>
      </c>
      <c r="CD1121" s="17">
        <v>5.7882466809701598E-2</v>
      </c>
      <c r="CE1121" s="17">
        <v>0.14311875527637</v>
      </c>
      <c r="CF1121" s="17">
        <v>0.36120752964956698</v>
      </c>
      <c r="CG1121" s="17">
        <v>0.126783819540361</v>
      </c>
      <c r="CH1121" s="17"/>
      <c r="CI1121" s="17">
        <v>0.16950366738307601</v>
      </c>
      <c r="CJ1121" s="17">
        <v>0.21556608627528101</v>
      </c>
      <c r="CK1121" s="17">
        <v>7.6732729157466498E-2</v>
      </c>
      <c r="CL1121" s="17">
        <v>0.172414597914888</v>
      </c>
    </row>
    <row r="1122" spans="2:90" x14ac:dyDescent="0.35">
      <c r="B1122" t="s">
        <v>516</v>
      </c>
      <c r="C1122" s="17">
        <v>0.377514075571311</v>
      </c>
      <c r="D1122" s="17">
        <v>0.36587168624268301</v>
      </c>
      <c r="E1122" s="17">
        <v>0.38885284904319301</v>
      </c>
      <c r="F1122" s="17"/>
      <c r="G1122" s="17">
        <v>0.40415125165933402</v>
      </c>
      <c r="H1122" s="17">
        <v>0.37804436145759301</v>
      </c>
      <c r="I1122" s="17">
        <v>0.30912545022867499</v>
      </c>
      <c r="J1122" s="17">
        <v>0.34688567921491897</v>
      </c>
      <c r="K1122" s="17">
        <v>0.41753396206361498</v>
      </c>
      <c r="L1122" s="17">
        <v>0.42456418336870699</v>
      </c>
      <c r="M1122" s="17">
        <v>0.41722041924055198</v>
      </c>
      <c r="N1122" s="17">
        <v>0.35165752532806599</v>
      </c>
      <c r="O1122" s="17">
        <v>0.34785620169049702</v>
      </c>
      <c r="P1122" s="17"/>
      <c r="Q1122" s="17">
        <v>0.38044807834264199</v>
      </c>
      <c r="R1122" s="17">
        <v>0.41415059279310301</v>
      </c>
      <c r="S1122" s="17">
        <v>0.34595756625311302</v>
      </c>
      <c r="T1122" s="17">
        <v>0.37666490289503302</v>
      </c>
      <c r="U1122" s="17"/>
      <c r="V1122" s="17">
        <v>0.36734539034338798</v>
      </c>
      <c r="W1122" s="17">
        <v>0.43170461808628502</v>
      </c>
      <c r="X1122" s="17">
        <v>0.34892150428498903</v>
      </c>
      <c r="Y1122" s="17">
        <v>0.37885656021129999</v>
      </c>
      <c r="Z1122" s="17">
        <v>0.350228704526795</v>
      </c>
      <c r="AA1122" s="17">
        <v>0.33836106579651298</v>
      </c>
      <c r="AB1122" s="17">
        <v>0.38588414811184402</v>
      </c>
      <c r="AC1122" s="17">
        <v>0.367232790785395</v>
      </c>
      <c r="AD1122" s="17">
        <v>0.393555492212948</v>
      </c>
      <c r="AE1122" s="17"/>
      <c r="AF1122" s="17">
        <v>0.333041538454042</v>
      </c>
      <c r="AG1122" s="17">
        <v>0.35982725180587199</v>
      </c>
      <c r="AH1122" s="17">
        <v>0.38252720146691199</v>
      </c>
      <c r="AI1122" s="17">
        <v>0.38112667373652998</v>
      </c>
      <c r="AJ1122" s="17">
        <v>0.42472199412367301</v>
      </c>
      <c r="AK1122" s="17">
        <v>0.38764212055127401</v>
      </c>
      <c r="AL1122" s="17"/>
      <c r="AM1122" s="17">
        <v>0.27477488795241001</v>
      </c>
      <c r="AN1122" s="17">
        <v>0.25603480892487601</v>
      </c>
      <c r="AO1122" s="17">
        <v>0.38100559232910702</v>
      </c>
      <c r="AP1122" s="17">
        <v>0.40460262422750098</v>
      </c>
      <c r="AQ1122" s="17">
        <v>0.33267365703686802</v>
      </c>
      <c r="AR1122" s="17">
        <v>0.34922782519034301</v>
      </c>
      <c r="AS1122" s="17">
        <v>0.40337357955865499</v>
      </c>
      <c r="AT1122" s="17">
        <v>0.363023399423961</v>
      </c>
      <c r="AU1122" s="17">
        <v>0.47364086764386998</v>
      </c>
      <c r="AV1122" s="17">
        <v>0.40129810921081299</v>
      </c>
      <c r="AW1122" s="17">
        <v>0.369731327536306</v>
      </c>
      <c r="AX1122" s="17">
        <v>0.38786347539104299</v>
      </c>
      <c r="AY1122" s="17">
        <v>0.40512727682607702</v>
      </c>
      <c r="AZ1122" s="17">
        <v>0.32559626411200898</v>
      </c>
      <c r="BA1122" s="17">
        <v>0.33341516752844103</v>
      </c>
      <c r="BB1122" s="17">
        <v>0.52655859509396197</v>
      </c>
      <c r="BC1122" s="17"/>
      <c r="BD1122" s="17">
        <v>0.42957771280376</v>
      </c>
      <c r="BE1122" s="17">
        <v>0.36127802853612101</v>
      </c>
      <c r="BF1122" s="17">
        <v>0.34449741906874598</v>
      </c>
      <c r="BG1122" s="17"/>
      <c r="BH1122" s="17">
        <v>0.377721285612102</v>
      </c>
      <c r="BI1122" s="17">
        <v>0.41652935641571198</v>
      </c>
      <c r="BJ1122" s="17">
        <v>0.44146823722211997</v>
      </c>
      <c r="BK1122" s="17"/>
      <c r="BL1122" s="17">
        <v>0.30975523356937701</v>
      </c>
      <c r="BM1122" s="17">
        <v>0.42058391654992999</v>
      </c>
      <c r="BN1122" s="17">
        <v>0.37971064580133701</v>
      </c>
      <c r="BO1122" s="17"/>
      <c r="BP1122" s="17">
        <v>0.41079941596740099</v>
      </c>
      <c r="BQ1122" s="17">
        <v>0.342719656383147</v>
      </c>
      <c r="BR1122" s="17"/>
      <c r="BS1122" s="17">
        <v>0.40016752156164598</v>
      </c>
      <c r="BT1122" s="17">
        <v>0.415401888808833</v>
      </c>
      <c r="BU1122" s="17">
        <v>0.41035281277298002</v>
      </c>
      <c r="BV1122" s="17">
        <v>0.34579246665496799</v>
      </c>
      <c r="BW1122" s="17"/>
      <c r="BX1122" s="17">
        <v>0.39094445304523601</v>
      </c>
      <c r="BY1122" s="17">
        <v>0.37812422060875001</v>
      </c>
      <c r="BZ1122" s="17">
        <v>0.37614605478907198</v>
      </c>
      <c r="CA1122" s="17"/>
      <c r="CB1122" s="17">
        <v>0.44507741815683799</v>
      </c>
      <c r="CC1122" s="17">
        <v>0.39995672407774902</v>
      </c>
      <c r="CD1122" s="17">
        <v>0.30785083743766201</v>
      </c>
      <c r="CE1122" s="17">
        <v>0.43231510919640298</v>
      </c>
      <c r="CF1122" s="17">
        <v>0.40044143416610101</v>
      </c>
      <c r="CG1122" s="17">
        <v>0.29173468930631502</v>
      </c>
      <c r="CH1122" s="17"/>
      <c r="CI1122" s="17">
        <v>0.32671604522678299</v>
      </c>
      <c r="CJ1122" s="17">
        <v>0.368004408278304</v>
      </c>
      <c r="CK1122" s="17">
        <v>0.28185000034980701</v>
      </c>
      <c r="CL1122" s="17">
        <v>0.41998203765271602</v>
      </c>
    </row>
    <row r="1123" spans="2:90" x14ac:dyDescent="0.35">
      <c r="B1123" t="s">
        <v>517</v>
      </c>
      <c r="C1123" s="17">
        <v>0.21344305299045699</v>
      </c>
      <c r="D1123" s="17">
        <v>0.21463090413882899</v>
      </c>
      <c r="E1123" s="17">
        <v>0.21287640585826201</v>
      </c>
      <c r="F1123" s="17"/>
      <c r="G1123" s="17">
        <v>0.17365270622672299</v>
      </c>
      <c r="H1123" s="17">
        <v>0.18667883111106301</v>
      </c>
      <c r="I1123" s="17">
        <v>0.24051279303473799</v>
      </c>
      <c r="J1123" s="17">
        <v>0.23994242222119899</v>
      </c>
      <c r="K1123" s="17">
        <v>0.21075838173526401</v>
      </c>
      <c r="L1123" s="17">
        <v>0.16962108913118101</v>
      </c>
      <c r="M1123" s="17">
        <v>0.217198169472436</v>
      </c>
      <c r="N1123" s="17">
        <v>0.22231516221485301</v>
      </c>
      <c r="O1123" s="17">
        <v>0.256731377310989</v>
      </c>
      <c r="P1123" s="17"/>
      <c r="Q1123" s="17">
        <v>0.21433536604227699</v>
      </c>
      <c r="R1123" s="17">
        <v>0.19006270110991999</v>
      </c>
      <c r="S1123" s="17">
        <v>0.26010493676706697</v>
      </c>
      <c r="T1123" s="17">
        <v>0.213066028419725</v>
      </c>
      <c r="U1123" s="17"/>
      <c r="V1123" s="17">
        <v>0.236462674221599</v>
      </c>
      <c r="W1123" s="17">
        <v>0.2025845797876</v>
      </c>
      <c r="X1123" s="17">
        <v>0.216167252237326</v>
      </c>
      <c r="Y1123" s="17">
        <v>0.17405495447077199</v>
      </c>
      <c r="Z1123" s="17">
        <v>0.25327832136169198</v>
      </c>
      <c r="AA1123" s="17">
        <v>0.22252721433896799</v>
      </c>
      <c r="AB1123" s="17">
        <v>0.19401846983196999</v>
      </c>
      <c r="AC1123" s="17">
        <v>0.23945285712880601</v>
      </c>
      <c r="AD1123" s="17">
        <v>0.19872778555477799</v>
      </c>
      <c r="AE1123" s="17"/>
      <c r="AF1123" s="17">
        <v>0.195795792815041</v>
      </c>
      <c r="AG1123" s="17">
        <v>0.24656599395779899</v>
      </c>
      <c r="AH1123" s="17">
        <v>0.19757496885175299</v>
      </c>
      <c r="AI1123" s="17">
        <v>0.149139968651022</v>
      </c>
      <c r="AJ1123" s="17">
        <v>0.20405249713512</v>
      </c>
      <c r="AK1123" s="17">
        <v>0.22662868141725601</v>
      </c>
      <c r="AL1123" s="17"/>
      <c r="AM1123" s="17">
        <v>0.24086342000910299</v>
      </c>
      <c r="AN1123" s="17">
        <v>0.23420838774727401</v>
      </c>
      <c r="AO1123" s="17">
        <v>0.190125649630418</v>
      </c>
      <c r="AP1123" s="17">
        <v>0.19216831021592801</v>
      </c>
      <c r="AQ1123" s="17">
        <v>0.32116550248572101</v>
      </c>
      <c r="AR1123" s="17">
        <v>0.26518001914535999</v>
      </c>
      <c r="AS1123" s="17">
        <v>0.212365998697368</v>
      </c>
      <c r="AT1123" s="17">
        <v>0.20220359646170799</v>
      </c>
      <c r="AU1123" s="17">
        <v>0.167445484704419</v>
      </c>
      <c r="AV1123" s="17">
        <v>0.20573579112787699</v>
      </c>
      <c r="AW1123" s="17">
        <v>0.27382620956522302</v>
      </c>
      <c r="AX1123" s="17">
        <v>0.22281669575281801</v>
      </c>
      <c r="AY1123" s="17">
        <v>0.184749910531853</v>
      </c>
      <c r="AZ1123" s="17">
        <v>0.13480692707762401</v>
      </c>
      <c r="BA1123" s="17">
        <v>0.15771051351950699</v>
      </c>
      <c r="BB1123" s="17">
        <v>0.109674083652122</v>
      </c>
      <c r="BC1123" s="17"/>
      <c r="BD1123" s="17">
        <v>0.20944549596533499</v>
      </c>
      <c r="BE1123" s="17">
        <v>0.19924312620069401</v>
      </c>
      <c r="BF1123" s="17">
        <v>0.22817447160717899</v>
      </c>
      <c r="BG1123" s="17"/>
      <c r="BH1123" s="17">
        <v>0.22219778211399299</v>
      </c>
      <c r="BI1123" s="17">
        <v>0.218387183966058</v>
      </c>
      <c r="BJ1123" s="17">
        <v>0.123733784500516</v>
      </c>
      <c r="BK1123" s="17"/>
      <c r="BL1123" s="17">
        <v>0.241351374982299</v>
      </c>
      <c r="BM1123" s="17">
        <v>0.21608881189458101</v>
      </c>
      <c r="BN1123" s="17">
        <v>0.18670478727071399</v>
      </c>
      <c r="BO1123" s="17"/>
      <c r="BP1123" s="17">
        <v>0.21200964765518801</v>
      </c>
      <c r="BQ1123" s="17">
        <v>0.213147727360818</v>
      </c>
      <c r="BR1123" s="17"/>
      <c r="BS1123" s="17">
        <v>0.16648968929577099</v>
      </c>
      <c r="BT1123" s="17">
        <v>0.227337745520304</v>
      </c>
      <c r="BU1123" s="17">
        <v>0.243121745658195</v>
      </c>
      <c r="BV1123" s="17">
        <v>0.205199360913421</v>
      </c>
      <c r="BW1123" s="17"/>
      <c r="BX1123" s="17">
        <v>0.22185864902090499</v>
      </c>
      <c r="BY1123" s="17">
        <v>0.16394777665240201</v>
      </c>
      <c r="BZ1123" s="17">
        <v>0.21565083352648101</v>
      </c>
      <c r="CA1123" s="17"/>
      <c r="CB1123" s="17">
        <v>0.201795232371872</v>
      </c>
      <c r="CC1123" s="17">
        <v>0.15828078323723399</v>
      </c>
      <c r="CD1123" s="17">
        <v>0.237462280312559</v>
      </c>
      <c r="CE1123" s="17">
        <v>0.23879820962248</v>
      </c>
      <c r="CF1123" s="17">
        <v>0.13173511626310799</v>
      </c>
      <c r="CG1123" s="17">
        <v>0.29699374506979298</v>
      </c>
      <c r="CH1123" s="17"/>
      <c r="CI1123" s="17">
        <v>0.219813067398232</v>
      </c>
      <c r="CJ1123" s="17">
        <v>0.19357086973892501</v>
      </c>
      <c r="CK1123" s="17">
        <v>0.30874291057732101</v>
      </c>
      <c r="CL1123" s="17">
        <v>0.19836838379763599</v>
      </c>
    </row>
    <row r="1124" spans="2:90" x14ac:dyDescent="0.35">
      <c r="B1124" t="s">
        <v>518</v>
      </c>
      <c r="C1124" s="17">
        <v>0.15382376916805099</v>
      </c>
      <c r="D1124" s="17">
        <v>0.16525697882263601</v>
      </c>
      <c r="E1124" s="17">
        <v>0.14255063809224799</v>
      </c>
      <c r="F1124" s="17"/>
      <c r="G1124" s="17">
        <v>0.135710814868817</v>
      </c>
      <c r="H1124" s="17">
        <v>0.188866383231799</v>
      </c>
      <c r="I1124" s="17">
        <v>0.183284843707815</v>
      </c>
      <c r="J1124" s="17">
        <v>0.17630484446195699</v>
      </c>
      <c r="K1124" s="17">
        <v>0.15077318433769701</v>
      </c>
      <c r="L1124" s="17">
        <v>0.15393327374502899</v>
      </c>
      <c r="M1124" s="17">
        <v>0.11625552441048501</v>
      </c>
      <c r="N1124" s="17">
        <v>0.139554629283797</v>
      </c>
      <c r="O1124" s="17">
        <v>0.14532198663623899</v>
      </c>
      <c r="P1124" s="17"/>
      <c r="Q1124" s="17">
        <v>0.142835182233051</v>
      </c>
      <c r="R1124" s="17">
        <v>0.11486643525036</v>
      </c>
      <c r="S1124" s="17">
        <v>0.113078135093152</v>
      </c>
      <c r="T1124" s="17">
        <v>0.15721613107121801</v>
      </c>
      <c r="U1124" s="17"/>
      <c r="V1124" s="17">
        <v>0.133316040158733</v>
      </c>
      <c r="W1124" s="17">
        <v>0.150552322482643</v>
      </c>
      <c r="X1124" s="17">
        <v>0.17631006210716599</v>
      </c>
      <c r="Y1124" s="17">
        <v>0.20926326853798999</v>
      </c>
      <c r="Z1124" s="17">
        <v>0.171324479722541</v>
      </c>
      <c r="AA1124" s="17">
        <v>0.143379053856766</v>
      </c>
      <c r="AB1124" s="17">
        <v>0.13029180236607499</v>
      </c>
      <c r="AC1124" s="17">
        <v>0.12825928873496101</v>
      </c>
      <c r="AD1124" s="17">
        <v>0.146107176960942</v>
      </c>
      <c r="AE1124" s="17"/>
      <c r="AF1124" s="17">
        <v>0.18919404598571599</v>
      </c>
      <c r="AG1124" s="17">
        <v>0.15313845714810601</v>
      </c>
      <c r="AH1124" s="17">
        <v>0.138597680496029</v>
      </c>
      <c r="AI1124" s="17">
        <v>0.15722859892261801</v>
      </c>
      <c r="AJ1124" s="17">
        <v>0.15555001829194001</v>
      </c>
      <c r="AK1124" s="17">
        <v>0.13139808611953999</v>
      </c>
      <c r="AL1124" s="17"/>
      <c r="AM1124" s="17">
        <v>0.180669588832644</v>
      </c>
      <c r="AN1124" s="17">
        <v>0.23337199331799</v>
      </c>
      <c r="AO1124" s="17">
        <v>0.18597169899096899</v>
      </c>
      <c r="AP1124" s="17">
        <v>0.16873190719061601</v>
      </c>
      <c r="AQ1124" s="17">
        <v>0.14149227739363901</v>
      </c>
      <c r="AR1124" s="17">
        <v>0.17597961123106501</v>
      </c>
      <c r="AS1124" s="17">
        <v>0.12015035570159199</v>
      </c>
      <c r="AT1124" s="17">
        <v>0.148005272513584</v>
      </c>
      <c r="AU1124" s="17">
        <v>0.14994867150266</v>
      </c>
      <c r="AV1124" s="17">
        <v>0.125936535021278</v>
      </c>
      <c r="AW1124" s="17">
        <v>0.11685529110604299</v>
      </c>
      <c r="AX1124" s="17">
        <v>0.16734021250293499</v>
      </c>
      <c r="AY1124" s="17">
        <v>0.176225875907005</v>
      </c>
      <c r="AZ1124" s="17">
        <v>0.16310429004221699</v>
      </c>
      <c r="BA1124" s="17">
        <v>0.18591808989677</v>
      </c>
      <c r="BB1124" s="17">
        <v>0.10619353040294099</v>
      </c>
      <c r="BC1124" s="17"/>
      <c r="BD1124" s="17">
        <v>0.112456359170235</v>
      </c>
      <c r="BE1124" s="17">
        <v>0.168649120455761</v>
      </c>
      <c r="BF1124" s="17">
        <v>0.18000173275835199</v>
      </c>
      <c r="BG1124" s="17"/>
      <c r="BH1124" s="17">
        <v>0.17138664065178499</v>
      </c>
      <c r="BI1124" s="17">
        <v>8.3730215521338303E-2</v>
      </c>
      <c r="BJ1124" s="17">
        <v>9.5233499954002598E-2</v>
      </c>
      <c r="BK1124" s="17"/>
      <c r="BL1124" s="17">
        <v>0.144393310468061</v>
      </c>
      <c r="BM1124" s="17">
        <v>0.114076002570624</v>
      </c>
      <c r="BN1124" s="17">
        <v>6.6074340584078503E-2</v>
      </c>
      <c r="BO1124" s="17"/>
      <c r="BP1124" s="17">
        <v>0.128654681785071</v>
      </c>
      <c r="BQ1124" s="17">
        <v>0.179536207506068</v>
      </c>
      <c r="BR1124" s="17"/>
      <c r="BS1124" s="17">
        <v>9.6897303735471396E-2</v>
      </c>
      <c r="BT1124" s="17">
        <v>0.105259844149171</v>
      </c>
      <c r="BU1124" s="17">
        <v>0.10566623118989101</v>
      </c>
      <c r="BV1124" s="17">
        <v>0.22776095021923001</v>
      </c>
      <c r="BW1124" s="17"/>
      <c r="BX1124" s="17">
        <v>0.110317415168966</v>
      </c>
      <c r="BY1124" s="17">
        <v>0.18910246130397901</v>
      </c>
      <c r="BZ1124" s="17">
        <v>0.15596599065951799</v>
      </c>
      <c r="CA1124" s="17"/>
      <c r="CB1124" s="17">
        <v>0.115072908075405</v>
      </c>
      <c r="CC1124" s="17">
        <v>0.13403018658086999</v>
      </c>
      <c r="CD1124" s="17">
        <v>0.28137514604638297</v>
      </c>
      <c r="CE1124" s="17">
        <v>0.12947190656142701</v>
      </c>
      <c r="CF1124" s="17">
        <v>5.7304013334784097E-2</v>
      </c>
      <c r="CG1124" s="17">
        <v>0.14395127272698799</v>
      </c>
      <c r="CH1124" s="17"/>
      <c r="CI1124" s="17">
        <v>0.18292145655595099</v>
      </c>
      <c r="CJ1124" s="17">
        <v>0.16180456722779299</v>
      </c>
      <c r="CK1124" s="17">
        <v>0.15336522437014199</v>
      </c>
      <c r="CL1124" s="17">
        <v>0.142710812683598</v>
      </c>
    </row>
    <row r="1125" spans="2:90" x14ac:dyDescent="0.35">
      <c r="B1125" t="s">
        <v>110</v>
      </c>
      <c r="C1125" s="17">
        <v>8.3126840723167297E-2</v>
      </c>
      <c r="D1125" s="17">
        <v>8.5293921465930303E-2</v>
      </c>
      <c r="E1125" s="17">
        <v>7.8807698244976507E-2</v>
      </c>
      <c r="F1125" s="17"/>
      <c r="G1125" s="17">
        <v>0.10033499209079901</v>
      </c>
      <c r="H1125" s="17">
        <v>9.4872374765137601E-2</v>
      </c>
      <c r="I1125" s="17">
        <v>7.6883971238342896E-2</v>
      </c>
      <c r="J1125" s="17">
        <v>5.8853381300869E-2</v>
      </c>
      <c r="K1125" s="17">
        <v>4.9272686628880701E-2</v>
      </c>
      <c r="L1125" s="17">
        <v>9.4144414931198794E-2</v>
      </c>
      <c r="M1125" s="17">
        <v>7.3549428406919207E-2</v>
      </c>
      <c r="N1125" s="17">
        <v>0.110473616559533</v>
      </c>
      <c r="O1125" s="17">
        <v>8.68032317187417E-2</v>
      </c>
      <c r="P1125" s="17"/>
      <c r="Q1125" s="17">
        <v>6.3827585901326395E-2</v>
      </c>
      <c r="R1125" s="17">
        <v>6.8919778411223598E-2</v>
      </c>
      <c r="S1125" s="17">
        <v>6.6546286102546703E-2</v>
      </c>
      <c r="T1125" s="17">
        <v>8.4615236840757294E-2</v>
      </c>
      <c r="U1125" s="17"/>
      <c r="V1125" s="17">
        <v>6.9405350062181501E-2</v>
      </c>
      <c r="W1125" s="17">
        <v>6.2072453888398597E-2</v>
      </c>
      <c r="X1125" s="17">
        <v>8.7060958827875207E-2</v>
      </c>
      <c r="Y1125" s="17">
        <v>7.6147413824305094E-2</v>
      </c>
      <c r="Z1125" s="17">
        <v>7.7476226666934503E-2</v>
      </c>
      <c r="AA1125" s="17">
        <v>0.10697551090543</v>
      </c>
      <c r="AB1125" s="17">
        <v>9.892940141105E-2</v>
      </c>
      <c r="AC1125" s="17">
        <v>0.135532259968493</v>
      </c>
      <c r="AD1125" s="17">
        <v>8.2904191430521995E-2</v>
      </c>
      <c r="AE1125" s="17"/>
      <c r="AF1125" s="17">
        <v>0.111173818243304</v>
      </c>
      <c r="AG1125" s="17">
        <v>7.5702789348915098E-2</v>
      </c>
      <c r="AH1125" s="17">
        <v>0.115785513809767</v>
      </c>
      <c r="AI1125" s="17">
        <v>8.95602289791705E-2</v>
      </c>
      <c r="AJ1125" s="17">
        <v>6.8555164219585296E-2</v>
      </c>
      <c r="AK1125" s="17">
        <v>6.6811072419116005E-2</v>
      </c>
      <c r="AL1125" s="17"/>
      <c r="AM1125" s="17">
        <v>0.182430900178077</v>
      </c>
      <c r="AN1125" s="17">
        <v>0.118143613706628</v>
      </c>
      <c r="AO1125" s="17">
        <v>8.8879950322971496E-2</v>
      </c>
      <c r="AP1125" s="17">
        <v>9.59965399638429E-2</v>
      </c>
      <c r="AQ1125" s="17">
        <v>4.5259885382222101E-2</v>
      </c>
      <c r="AR1125" s="17">
        <v>4.9433404921277603E-2</v>
      </c>
      <c r="AS1125" s="17">
        <v>8.4457581948541693E-2</v>
      </c>
      <c r="AT1125" s="17">
        <v>0.100689018108613</v>
      </c>
      <c r="AU1125" s="17">
        <v>3.22046622790833E-2</v>
      </c>
      <c r="AV1125" s="17">
        <v>6.9939542405608596E-2</v>
      </c>
      <c r="AW1125" s="17">
        <v>5.4537142573739199E-2</v>
      </c>
      <c r="AX1125" s="17">
        <v>4.1844135986043501E-2</v>
      </c>
      <c r="AY1125" s="17">
        <v>4.5666021204120603E-2</v>
      </c>
      <c r="AZ1125" s="17">
        <v>5.3993249861211602E-2</v>
      </c>
      <c r="BA1125" s="17">
        <v>8.1219044318281405E-2</v>
      </c>
      <c r="BB1125" s="17">
        <v>2.2353249717626901E-2</v>
      </c>
      <c r="BC1125" s="17"/>
      <c r="BD1125" s="17">
        <v>5.9597280211770402E-2</v>
      </c>
      <c r="BE1125" s="17">
        <v>9.7489396659379904E-2</v>
      </c>
      <c r="BF1125" s="17">
        <v>8.8651370461386603E-2</v>
      </c>
      <c r="BG1125" s="17"/>
      <c r="BH1125" s="17">
        <v>7.4370235380305003E-2</v>
      </c>
      <c r="BI1125" s="17">
        <v>5.2737011783994897E-2</v>
      </c>
      <c r="BJ1125" s="17">
        <v>4.6985200503969003E-2</v>
      </c>
      <c r="BK1125" s="17"/>
      <c r="BL1125" s="17">
        <v>0.13894703679258599</v>
      </c>
      <c r="BM1125" s="17">
        <v>5.6147040007167297E-2</v>
      </c>
      <c r="BN1125" s="17">
        <v>5.2341995919086698E-2</v>
      </c>
      <c r="BO1125" s="17"/>
      <c r="BP1125" s="17">
        <v>7.1886409588804406E-2</v>
      </c>
      <c r="BQ1125" s="17">
        <v>9.6052072941055805E-2</v>
      </c>
      <c r="BR1125" s="17"/>
      <c r="BS1125" s="17">
        <v>6.0584662214779803E-2</v>
      </c>
      <c r="BT1125" s="17">
        <v>3.7691863028957599E-2</v>
      </c>
      <c r="BU1125" s="17">
        <v>8.8942677388579097E-2</v>
      </c>
      <c r="BV1125" s="17">
        <v>8.6333738010020894E-2</v>
      </c>
      <c r="BW1125" s="17"/>
      <c r="BX1125" s="17">
        <v>8.7970959047580302E-2</v>
      </c>
      <c r="BY1125" s="17">
        <v>9.4060163445691194E-2</v>
      </c>
      <c r="BZ1125" s="17">
        <v>8.1975084999398901E-2</v>
      </c>
      <c r="CA1125" s="17"/>
      <c r="CB1125" s="17">
        <v>5.6196435285937901E-2</v>
      </c>
      <c r="CC1125" s="17">
        <v>7.0939802434092494E-2</v>
      </c>
      <c r="CD1125" s="17">
        <v>0.11542926939369499</v>
      </c>
      <c r="CE1125" s="17">
        <v>5.6296019343319098E-2</v>
      </c>
      <c r="CF1125" s="17">
        <v>4.93119065864406E-2</v>
      </c>
      <c r="CG1125" s="17">
        <v>0.14053647335654201</v>
      </c>
      <c r="CH1125" s="17"/>
      <c r="CI1125" s="17">
        <v>0.101045763435958</v>
      </c>
      <c r="CJ1125" s="17">
        <v>6.1054068479696001E-2</v>
      </c>
      <c r="CK1125" s="17">
        <v>0.17930913554526301</v>
      </c>
      <c r="CL1125" s="17">
        <v>6.6524167951161894E-2</v>
      </c>
    </row>
    <row r="1126" spans="2:90" x14ac:dyDescent="0.35"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</row>
    <row r="1127" spans="2:90" x14ac:dyDescent="0.35">
      <c r="B1127" s="6" t="s">
        <v>522</v>
      </c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</row>
    <row r="1128" spans="2:90" x14ac:dyDescent="0.35">
      <c r="B1128" s="24" t="s">
        <v>130</v>
      </c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</row>
    <row r="1129" spans="2:90" x14ac:dyDescent="0.35">
      <c r="B1129" t="s">
        <v>515</v>
      </c>
      <c r="C1129" s="17">
        <v>0.25237564774352</v>
      </c>
      <c r="D1129" s="17">
        <v>0.23814652510893</v>
      </c>
      <c r="E1129" s="17">
        <v>0.26707118738575097</v>
      </c>
      <c r="F1129" s="17"/>
      <c r="G1129" s="17">
        <v>0.22862282740632101</v>
      </c>
      <c r="H1129" s="17">
        <v>0.238907336834524</v>
      </c>
      <c r="I1129" s="17">
        <v>0.29171927332810599</v>
      </c>
      <c r="J1129" s="17">
        <v>0.283808775823224</v>
      </c>
      <c r="K1129" s="17">
        <v>0.26208943770800802</v>
      </c>
      <c r="L1129" s="17">
        <v>0.22680030470346299</v>
      </c>
      <c r="M1129" s="17">
        <v>0.29134070006749302</v>
      </c>
      <c r="N1129" s="17">
        <v>0.226647657071472</v>
      </c>
      <c r="O1129" s="17">
        <v>0.22634426235271499</v>
      </c>
      <c r="P1129" s="17"/>
      <c r="Q1129" s="17">
        <v>0.25643859403575697</v>
      </c>
      <c r="R1129" s="17">
        <v>0.28382118265696099</v>
      </c>
      <c r="S1129" s="17">
        <v>0.278760497408922</v>
      </c>
      <c r="T1129" s="17">
        <v>0.25269617756309398</v>
      </c>
      <c r="U1129" s="17"/>
      <c r="V1129" s="17">
        <v>0.25992756002313999</v>
      </c>
      <c r="W1129" s="17">
        <v>0.23675775142935301</v>
      </c>
      <c r="X1129" s="17">
        <v>0.21031303566280499</v>
      </c>
      <c r="Y1129" s="17">
        <v>0.25709470527240202</v>
      </c>
      <c r="Z1129" s="17">
        <v>0.27501546027167501</v>
      </c>
      <c r="AA1129" s="17">
        <v>0.26263097544920699</v>
      </c>
      <c r="AB1129" s="17">
        <v>0.23690624363017801</v>
      </c>
      <c r="AC1129" s="17">
        <v>0.31246144304774598</v>
      </c>
      <c r="AD1129" s="17">
        <v>0.25743616715763201</v>
      </c>
      <c r="AE1129" s="17"/>
      <c r="AF1129" s="17">
        <v>0.236550870789417</v>
      </c>
      <c r="AG1129" s="17">
        <v>0.24381222153608301</v>
      </c>
      <c r="AH1129" s="17">
        <v>0.24384012289929399</v>
      </c>
      <c r="AI1129" s="17">
        <v>0.215275631805454</v>
      </c>
      <c r="AJ1129" s="17">
        <v>0.27304945416757298</v>
      </c>
      <c r="AK1129" s="17">
        <v>0.26321671646025302</v>
      </c>
      <c r="AL1129" s="17"/>
      <c r="AM1129" s="17">
        <v>0.213907269265628</v>
      </c>
      <c r="AN1129" s="17">
        <v>0.245924725891872</v>
      </c>
      <c r="AO1129" s="17">
        <v>0.28422044014243097</v>
      </c>
      <c r="AP1129" s="17">
        <v>0.24009956681801001</v>
      </c>
      <c r="AQ1129" s="17">
        <v>0.201299349304321</v>
      </c>
      <c r="AR1129" s="17">
        <v>0.23610412416228399</v>
      </c>
      <c r="AS1129" s="17">
        <v>0.26313539476382097</v>
      </c>
      <c r="AT1129" s="17">
        <v>0.202901643706244</v>
      </c>
      <c r="AU1129" s="17">
        <v>0.24722717935788799</v>
      </c>
      <c r="AV1129" s="17">
        <v>0.333110383617018</v>
      </c>
      <c r="AW1129" s="17">
        <v>0.25783267162937001</v>
      </c>
      <c r="AX1129" s="17">
        <v>0.29663837101971902</v>
      </c>
      <c r="AY1129" s="17">
        <v>0.30253577527509901</v>
      </c>
      <c r="AZ1129" s="17">
        <v>0.31213690155658602</v>
      </c>
      <c r="BA1129" s="17">
        <v>0.2715067843542</v>
      </c>
      <c r="BB1129" s="17">
        <v>0.25484155465233699</v>
      </c>
      <c r="BC1129" s="17"/>
      <c r="BD1129" s="17">
        <v>0.27256493775880702</v>
      </c>
      <c r="BE1129" s="17">
        <v>0.25376980533384402</v>
      </c>
      <c r="BF1129" s="17">
        <v>0.23984351052462899</v>
      </c>
      <c r="BG1129" s="17"/>
      <c r="BH1129" s="17">
        <v>0.28945836430516703</v>
      </c>
      <c r="BI1129" s="17">
        <v>0.208387228475783</v>
      </c>
      <c r="BJ1129" s="17">
        <v>0.21590473342573699</v>
      </c>
      <c r="BK1129" s="17"/>
      <c r="BL1129" s="17">
        <v>0.21771899794789701</v>
      </c>
      <c r="BM1129" s="17">
        <v>0.26130851015703899</v>
      </c>
      <c r="BN1129" s="17">
        <v>0.31618731641652398</v>
      </c>
      <c r="BO1129" s="17"/>
      <c r="BP1129" s="17">
        <v>0.260329969788682</v>
      </c>
      <c r="BQ1129" s="17">
        <v>0.24425164032636301</v>
      </c>
      <c r="BR1129" s="17"/>
      <c r="BS1129" s="17">
        <v>0.48495616633947503</v>
      </c>
      <c r="BT1129" s="17">
        <v>0.33032710340438098</v>
      </c>
      <c r="BU1129" s="17">
        <v>0.21102267375860601</v>
      </c>
      <c r="BV1129" s="17">
        <v>0.17225683587806701</v>
      </c>
      <c r="BW1129" s="17"/>
      <c r="BX1129" s="17">
        <v>0.31150864288351399</v>
      </c>
      <c r="BY1129" s="17">
        <v>0.36262326375095</v>
      </c>
      <c r="BZ1129" s="17">
        <v>0.239742679393291</v>
      </c>
      <c r="CA1129" s="17"/>
      <c r="CB1129" s="17">
        <v>0.38868453126281</v>
      </c>
      <c r="CC1129" s="17">
        <v>0.32870618246012301</v>
      </c>
      <c r="CD1129" s="17">
        <v>0.10535108700517901</v>
      </c>
      <c r="CE1129" s="17">
        <v>0.205340816652054</v>
      </c>
      <c r="CF1129" s="17">
        <v>0.39969876723207298</v>
      </c>
      <c r="CG1129" s="17">
        <v>0.14295152633052099</v>
      </c>
      <c r="CH1129" s="17"/>
      <c r="CI1129" s="17">
        <v>0.155907991586897</v>
      </c>
      <c r="CJ1129" s="17">
        <v>0.36532771342710901</v>
      </c>
      <c r="CK1129" s="17">
        <v>0.104323631041267</v>
      </c>
      <c r="CL1129" s="17">
        <v>0.24680772920907801</v>
      </c>
    </row>
    <row r="1130" spans="2:90" x14ac:dyDescent="0.35">
      <c r="B1130" t="s">
        <v>516</v>
      </c>
      <c r="C1130" s="17">
        <v>0.39960034937940297</v>
      </c>
      <c r="D1130" s="17">
        <v>0.37564562807426599</v>
      </c>
      <c r="E1130" s="17">
        <v>0.42105869888387698</v>
      </c>
      <c r="F1130" s="17"/>
      <c r="G1130" s="17">
        <v>0.409932726566344</v>
      </c>
      <c r="H1130" s="17">
        <v>0.42650488291252397</v>
      </c>
      <c r="I1130" s="17">
        <v>0.34235118064993197</v>
      </c>
      <c r="J1130" s="17">
        <v>0.39127355389736601</v>
      </c>
      <c r="K1130" s="17">
        <v>0.40087444388551802</v>
      </c>
      <c r="L1130" s="17">
        <v>0.40953411849972898</v>
      </c>
      <c r="M1130" s="17">
        <v>0.388497356794275</v>
      </c>
      <c r="N1130" s="17">
        <v>0.42095062950532702</v>
      </c>
      <c r="O1130" s="17">
        <v>0.40301558077334898</v>
      </c>
      <c r="P1130" s="17"/>
      <c r="Q1130" s="17">
        <v>0.391662756038749</v>
      </c>
      <c r="R1130" s="17">
        <v>0.39103843825773599</v>
      </c>
      <c r="S1130" s="17">
        <v>0.36598872612993399</v>
      </c>
      <c r="T1130" s="17">
        <v>0.401004415332401</v>
      </c>
      <c r="U1130" s="17"/>
      <c r="V1130" s="17">
        <v>0.38405983699188101</v>
      </c>
      <c r="W1130" s="17">
        <v>0.44172197672181601</v>
      </c>
      <c r="X1130" s="17">
        <v>0.43021236266155399</v>
      </c>
      <c r="Y1130" s="17">
        <v>0.37577478678785597</v>
      </c>
      <c r="Z1130" s="17">
        <v>0.42439372158795602</v>
      </c>
      <c r="AA1130" s="17">
        <v>0.34308384583284202</v>
      </c>
      <c r="AB1130" s="17">
        <v>0.38575538769148898</v>
      </c>
      <c r="AC1130" s="17">
        <v>0.32857108807128299</v>
      </c>
      <c r="AD1130" s="17">
        <v>0.427484876593686</v>
      </c>
      <c r="AE1130" s="17"/>
      <c r="AF1130" s="17">
        <v>0.38750195606905602</v>
      </c>
      <c r="AG1130" s="17">
        <v>0.39718772866163099</v>
      </c>
      <c r="AH1130" s="17">
        <v>0.374924536635522</v>
      </c>
      <c r="AI1130" s="17">
        <v>0.34804128077681801</v>
      </c>
      <c r="AJ1130" s="17">
        <v>0.41263534337622199</v>
      </c>
      <c r="AK1130" s="17">
        <v>0.415258511829529</v>
      </c>
      <c r="AL1130" s="17"/>
      <c r="AM1130" s="17">
        <v>0.29296742783747598</v>
      </c>
      <c r="AN1130" s="17">
        <v>0.34649954428001001</v>
      </c>
      <c r="AO1130" s="17">
        <v>0.32476015655032597</v>
      </c>
      <c r="AP1130" s="17">
        <v>0.397641715665083</v>
      </c>
      <c r="AQ1130" s="17">
        <v>0.38895506318316397</v>
      </c>
      <c r="AR1130" s="17">
        <v>0.385685382454516</v>
      </c>
      <c r="AS1130" s="17">
        <v>0.38328218140528297</v>
      </c>
      <c r="AT1130" s="17">
        <v>0.45728426190893801</v>
      </c>
      <c r="AU1130" s="17">
        <v>0.45025343532008</v>
      </c>
      <c r="AV1130" s="17">
        <v>0.37663724384112302</v>
      </c>
      <c r="AW1130" s="17">
        <v>0.45085629693135598</v>
      </c>
      <c r="AX1130" s="17">
        <v>0.38408886659449798</v>
      </c>
      <c r="AY1130" s="17">
        <v>0.44486815412491398</v>
      </c>
      <c r="AZ1130" s="17">
        <v>0.43052793792340799</v>
      </c>
      <c r="BA1130" s="17">
        <v>0.347941904650866</v>
      </c>
      <c r="BB1130" s="17">
        <v>0.48212048836499699</v>
      </c>
      <c r="BC1130" s="17"/>
      <c r="BD1130" s="17">
        <v>0.42544386581627402</v>
      </c>
      <c r="BE1130" s="17">
        <v>0.40011416308542203</v>
      </c>
      <c r="BF1130" s="17">
        <v>0.378040390336912</v>
      </c>
      <c r="BG1130" s="17"/>
      <c r="BH1130" s="17">
        <v>0.39921954238155499</v>
      </c>
      <c r="BI1130" s="17">
        <v>0.450851335978811</v>
      </c>
      <c r="BJ1130" s="17">
        <v>0.44945253905043298</v>
      </c>
      <c r="BK1130" s="17"/>
      <c r="BL1130" s="17">
        <v>0.411509612589045</v>
      </c>
      <c r="BM1130" s="17">
        <v>0.41743114467704501</v>
      </c>
      <c r="BN1130" s="17">
        <v>0.40421353894869999</v>
      </c>
      <c r="BO1130" s="17"/>
      <c r="BP1130" s="17">
        <v>0.38849566077501502</v>
      </c>
      <c r="BQ1130" s="17">
        <v>0.38569313157072199</v>
      </c>
      <c r="BR1130" s="17"/>
      <c r="BS1130" s="17">
        <v>0.353087763026671</v>
      </c>
      <c r="BT1130" s="17">
        <v>0.45689148363884202</v>
      </c>
      <c r="BU1130" s="17">
        <v>0.44755015974957502</v>
      </c>
      <c r="BV1130" s="17">
        <v>0.36587373836863801</v>
      </c>
      <c r="BW1130" s="17"/>
      <c r="BX1130" s="17">
        <v>0.398365986791761</v>
      </c>
      <c r="BY1130" s="17">
        <v>0.35932140884976699</v>
      </c>
      <c r="BZ1130" s="17">
        <v>0.40219778986527999</v>
      </c>
      <c r="CA1130" s="17"/>
      <c r="CB1130" s="17">
        <v>0.44834834203643098</v>
      </c>
      <c r="CC1130" s="17">
        <v>0.38983753418969402</v>
      </c>
      <c r="CD1130" s="17">
        <v>0.38597688680425302</v>
      </c>
      <c r="CE1130" s="17">
        <v>0.41094990211621102</v>
      </c>
      <c r="CF1130" s="17">
        <v>0.44614314484044598</v>
      </c>
      <c r="CG1130" s="17">
        <v>0.32062144240990997</v>
      </c>
      <c r="CH1130" s="17"/>
      <c r="CI1130" s="17">
        <v>0.43559439345975198</v>
      </c>
      <c r="CJ1130" s="17">
        <v>0.37095898782123898</v>
      </c>
      <c r="CK1130" s="17">
        <v>0.35718005869296598</v>
      </c>
      <c r="CL1130" s="17">
        <v>0.41970823849378103</v>
      </c>
    </row>
    <row r="1131" spans="2:90" x14ac:dyDescent="0.35">
      <c r="B1131" t="s">
        <v>517</v>
      </c>
      <c r="C1131" s="17">
        <v>0.16938158324657501</v>
      </c>
      <c r="D1131" s="17">
        <v>0.18332962884258799</v>
      </c>
      <c r="E1131" s="17">
        <v>0.15583849534580099</v>
      </c>
      <c r="F1131" s="17"/>
      <c r="G1131" s="17">
        <v>0.156633834354827</v>
      </c>
      <c r="H1131" s="17">
        <v>0.120751049580357</v>
      </c>
      <c r="I1131" s="17">
        <v>0.17002886620726099</v>
      </c>
      <c r="J1131" s="17">
        <v>0.144031208255059</v>
      </c>
      <c r="K1131" s="17">
        <v>0.16074311671452701</v>
      </c>
      <c r="L1131" s="17">
        <v>0.18535492898794301</v>
      </c>
      <c r="M1131" s="17">
        <v>0.173921298345319</v>
      </c>
      <c r="N1131" s="17">
        <v>0.205455554362098</v>
      </c>
      <c r="O1131" s="17">
        <v>0.19955302962525501</v>
      </c>
      <c r="P1131" s="17"/>
      <c r="Q1131" s="17">
        <v>0.20384418788015901</v>
      </c>
      <c r="R1131" s="17">
        <v>0.182488463217817</v>
      </c>
      <c r="S1131" s="17">
        <v>0.205746026130216</v>
      </c>
      <c r="T1131" s="17">
        <v>0.16179795284727999</v>
      </c>
      <c r="U1131" s="17"/>
      <c r="V1131" s="17">
        <v>0.193318171889791</v>
      </c>
      <c r="W1131" s="17">
        <v>0.18159187427134199</v>
      </c>
      <c r="X1131" s="17">
        <v>0.167467777646919</v>
      </c>
      <c r="Y1131" s="17">
        <v>0.13902333658638899</v>
      </c>
      <c r="Z1131" s="17">
        <v>0.160502508532952</v>
      </c>
      <c r="AA1131" s="17">
        <v>0.174843345764813</v>
      </c>
      <c r="AB1131" s="17">
        <v>0.18011755696999601</v>
      </c>
      <c r="AC1131" s="17">
        <v>0.14851607703661801</v>
      </c>
      <c r="AD1131" s="17">
        <v>0.150921165696947</v>
      </c>
      <c r="AE1131" s="17"/>
      <c r="AF1131" s="17">
        <v>0.164466902006174</v>
      </c>
      <c r="AG1131" s="17">
        <v>0.18014500213301601</v>
      </c>
      <c r="AH1131" s="17">
        <v>0.17911422558721399</v>
      </c>
      <c r="AI1131" s="17">
        <v>0.25722934848343099</v>
      </c>
      <c r="AJ1131" s="17">
        <v>0.14199612616327201</v>
      </c>
      <c r="AK1131" s="17">
        <v>0.167808788428494</v>
      </c>
      <c r="AL1131" s="17"/>
      <c r="AM1131" s="17">
        <v>0.220843165442344</v>
      </c>
      <c r="AN1131" s="17">
        <v>0.16246625963959799</v>
      </c>
      <c r="AO1131" s="17">
        <v>0.18214009480804599</v>
      </c>
      <c r="AP1131" s="17">
        <v>0.16987991133503599</v>
      </c>
      <c r="AQ1131" s="17">
        <v>0.25275883332362997</v>
      </c>
      <c r="AR1131" s="17">
        <v>0.17045388984743301</v>
      </c>
      <c r="AS1131" s="17">
        <v>0.179909976640028</v>
      </c>
      <c r="AT1131" s="17">
        <v>0.18696964253644299</v>
      </c>
      <c r="AU1131" s="17">
        <v>0.16804314737050199</v>
      </c>
      <c r="AV1131" s="17">
        <v>0.15165858305440499</v>
      </c>
      <c r="AW1131" s="17">
        <v>0.159171357666475</v>
      </c>
      <c r="AX1131" s="17">
        <v>0.19823015105269401</v>
      </c>
      <c r="AY1131" s="17">
        <v>0.10896386697641</v>
      </c>
      <c r="AZ1131" s="17">
        <v>0.16314728904665199</v>
      </c>
      <c r="BA1131" s="17">
        <v>0.18189744868497301</v>
      </c>
      <c r="BB1131" s="17">
        <v>0.13947866322111799</v>
      </c>
      <c r="BC1131" s="17"/>
      <c r="BD1131" s="17">
        <v>0.152930141807541</v>
      </c>
      <c r="BE1131" s="17">
        <v>0.14482981745752299</v>
      </c>
      <c r="BF1131" s="17">
        <v>0.19853649360374401</v>
      </c>
      <c r="BG1131" s="17"/>
      <c r="BH1131" s="17">
        <v>0.14558478051179699</v>
      </c>
      <c r="BI1131" s="17">
        <v>0.21090592026454799</v>
      </c>
      <c r="BJ1131" s="17">
        <v>0.193914970586859</v>
      </c>
      <c r="BK1131" s="17"/>
      <c r="BL1131" s="17">
        <v>0.221247748927381</v>
      </c>
      <c r="BM1131" s="17">
        <v>0.21036906666577901</v>
      </c>
      <c r="BN1131" s="17">
        <v>0.14612486904893601</v>
      </c>
      <c r="BO1131" s="17"/>
      <c r="BP1131" s="17">
        <v>0.18035437057600601</v>
      </c>
      <c r="BQ1131" s="17">
        <v>0.175530401613048</v>
      </c>
      <c r="BR1131" s="17"/>
      <c r="BS1131" s="17">
        <v>7.83919237775932E-2</v>
      </c>
      <c r="BT1131" s="17">
        <v>0.120320383748538</v>
      </c>
      <c r="BU1131" s="17">
        <v>0.21367055721970701</v>
      </c>
      <c r="BV1131" s="17">
        <v>0.20104174027446201</v>
      </c>
      <c r="BW1131" s="17"/>
      <c r="BX1131" s="17">
        <v>0.18074484985869299</v>
      </c>
      <c r="BY1131" s="17">
        <v>0.10100192276466401</v>
      </c>
      <c r="BZ1131" s="17">
        <v>0.17245779409329101</v>
      </c>
      <c r="CA1131" s="17"/>
      <c r="CB1131" s="17">
        <v>0.10832616657764001</v>
      </c>
      <c r="CC1131" s="17">
        <v>0.142725092772405</v>
      </c>
      <c r="CD1131" s="17">
        <v>0.199319914843086</v>
      </c>
      <c r="CE1131" s="17">
        <v>0.21825566004282701</v>
      </c>
      <c r="CF1131" s="17">
        <v>8.0588153065900503E-2</v>
      </c>
      <c r="CG1131" s="17">
        <v>0.25049865879681699</v>
      </c>
      <c r="CH1131" s="17"/>
      <c r="CI1131" s="17">
        <v>0.19686825049512099</v>
      </c>
      <c r="CJ1131" s="17">
        <v>0.110331181931428</v>
      </c>
      <c r="CK1131" s="17">
        <v>0.25505893678441799</v>
      </c>
      <c r="CL1131" s="17">
        <v>0.175237263459735</v>
      </c>
    </row>
    <row r="1132" spans="2:90" x14ac:dyDescent="0.35">
      <c r="B1132" t="s">
        <v>518</v>
      </c>
      <c r="C1132" s="17">
        <v>0.113456761739573</v>
      </c>
      <c r="D1132" s="17">
        <v>0.13596351630572501</v>
      </c>
      <c r="E1132" s="17">
        <v>9.2406027858398396E-2</v>
      </c>
      <c r="F1132" s="17"/>
      <c r="G1132" s="17">
        <v>0.13086481003942299</v>
      </c>
      <c r="H1132" s="17">
        <v>0.128283740835683</v>
      </c>
      <c r="I1132" s="17">
        <v>0.147051387762617</v>
      </c>
      <c r="J1132" s="17">
        <v>0.11488331264604899</v>
      </c>
      <c r="K1132" s="17">
        <v>0.116619702636033</v>
      </c>
      <c r="L1132" s="17">
        <v>0.103998845476502</v>
      </c>
      <c r="M1132" s="17">
        <v>9.3495409386677497E-2</v>
      </c>
      <c r="N1132" s="17">
        <v>7.6899429279354503E-2</v>
      </c>
      <c r="O1132" s="17">
        <v>0.114893925103288</v>
      </c>
      <c r="P1132" s="17"/>
      <c r="Q1132" s="17">
        <v>9.1036773228887993E-2</v>
      </c>
      <c r="R1132" s="17">
        <v>7.8793404476849294E-2</v>
      </c>
      <c r="S1132" s="17">
        <v>0.103375291351275</v>
      </c>
      <c r="T1132" s="17">
        <v>0.11912128439404999</v>
      </c>
      <c r="U1132" s="17"/>
      <c r="V1132" s="17">
        <v>0.104270559870215</v>
      </c>
      <c r="W1132" s="17">
        <v>8.5411429145505993E-2</v>
      </c>
      <c r="X1132" s="17">
        <v>0.13048978768824401</v>
      </c>
      <c r="Y1132" s="17">
        <v>0.16052608337685301</v>
      </c>
      <c r="Z1132" s="17">
        <v>9.2194468675161595E-2</v>
      </c>
      <c r="AA1132" s="17">
        <v>0.128571776905648</v>
      </c>
      <c r="AB1132" s="17">
        <v>0.124021329710858</v>
      </c>
      <c r="AC1132" s="17">
        <v>9.3669121995668098E-2</v>
      </c>
      <c r="AD1132" s="17">
        <v>0.10897729922827799</v>
      </c>
      <c r="AE1132" s="17"/>
      <c r="AF1132" s="17">
        <v>0.13614979575722599</v>
      </c>
      <c r="AG1132" s="17">
        <v>0.126650575970331</v>
      </c>
      <c r="AH1132" s="17">
        <v>9.50909505241192E-2</v>
      </c>
      <c r="AI1132" s="17">
        <v>0.11213356104396401</v>
      </c>
      <c r="AJ1132" s="17">
        <v>0.113701982781583</v>
      </c>
      <c r="AK1132" s="17">
        <v>9.5718932945475094E-2</v>
      </c>
      <c r="AL1132" s="17"/>
      <c r="AM1132" s="17">
        <v>0.11288801121726499</v>
      </c>
      <c r="AN1132" s="17">
        <v>0.14439185832281801</v>
      </c>
      <c r="AO1132" s="17">
        <v>0.13986309549191001</v>
      </c>
      <c r="AP1132" s="17">
        <v>0.102607042765537</v>
      </c>
      <c r="AQ1132" s="17">
        <v>0.13405294392206801</v>
      </c>
      <c r="AR1132" s="17">
        <v>0.14558672045836299</v>
      </c>
      <c r="AS1132" s="17">
        <v>0.111239974960346</v>
      </c>
      <c r="AT1132" s="17">
        <v>0.108047741261786</v>
      </c>
      <c r="AU1132" s="17">
        <v>0.107728967662527</v>
      </c>
      <c r="AV1132" s="17">
        <v>0.107288132335239</v>
      </c>
      <c r="AW1132" s="17">
        <v>8.7098287535227706E-2</v>
      </c>
      <c r="AX1132" s="17">
        <v>8.4552778919345803E-2</v>
      </c>
      <c r="AY1132" s="17">
        <v>0.11877300195915701</v>
      </c>
      <c r="AZ1132" s="17">
        <v>6.4941574832566198E-2</v>
      </c>
      <c r="BA1132" s="17">
        <v>0.112564326678172</v>
      </c>
      <c r="BB1132" s="17">
        <v>0.108440124240254</v>
      </c>
      <c r="BC1132" s="17"/>
      <c r="BD1132" s="17">
        <v>9.3081740547795597E-2</v>
      </c>
      <c r="BE1132" s="17">
        <v>0.13157476088553299</v>
      </c>
      <c r="BF1132" s="17">
        <v>0.11638887479759</v>
      </c>
      <c r="BG1132" s="17"/>
      <c r="BH1132" s="17">
        <v>0.108541995982425</v>
      </c>
      <c r="BI1132" s="17">
        <v>8.1986704412114503E-2</v>
      </c>
      <c r="BJ1132" s="17">
        <v>0.11063501353078201</v>
      </c>
      <c r="BK1132" s="17"/>
      <c r="BL1132" s="17">
        <v>7.4117797455895404E-2</v>
      </c>
      <c r="BM1132" s="17">
        <v>6.1493667798455998E-2</v>
      </c>
      <c r="BN1132" s="17">
        <v>9.3122419815356294E-2</v>
      </c>
      <c r="BO1132" s="17"/>
      <c r="BP1132" s="17">
        <v>0.111521008270333</v>
      </c>
      <c r="BQ1132" s="17">
        <v>0.123628780469014</v>
      </c>
      <c r="BR1132" s="17"/>
      <c r="BS1132" s="17">
        <v>4.8735887375400397E-2</v>
      </c>
      <c r="BT1132" s="17">
        <v>6.4590175052759893E-2</v>
      </c>
      <c r="BU1132" s="17">
        <v>6.3102927048089702E-2</v>
      </c>
      <c r="BV1132" s="17">
        <v>0.190352436389745</v>
      </c>
      <c r="BW1132" s="17"/>
      <c r="BX1132" s="17">
        <v>4.8593989842827499E-2</v>
      </c>
      <c r="BY1132" s="17">
        <v>9.5150204565561405E-2</v>
      </c>
      <c r="BZ1132" s="17">
        <v>0.121007562304114</v>
      </c>
      <c r="CA1132" s="17"/>
      <c r="CB1132" s="17">
        <v>3.1402058362086302E-2</v>
      </c>
      <c r="CC1132" s="17">
        <v>8.6708475100870597E-2</v>
      </c>
      <c r="CD1132" s="17">
        <v>0.21790027341924301</v>
      </c>
      <c r="CE1132" s="17">
        <v>0.100460751335474</v>
      </c>
      <c r="CF1132" s="17">
        <v>3.3756817521560997E-2</v>
      </c>
      <c r="CG1132" s="17">
        <v>0.17166250136914199</v>
      </c>
      <c r="CH1132" s="17"/>
      <c r="CI1132" s="17">
        <v>0.12971393151329899</v>
      </c>
      <c r="CJ1132" s="17">
        <v>0.11140520740009099</v>
      </c>
      <c r="CK1132" s="17">
        <v>0.130948030346729</v>
      </c>
      <c r="CL1132" s="17">
        <v>0.10636381065832</v>
      </c>
    </row>
    <row r="1133" spans="2:90" x14ac:dyDescent="0.35">
      <c r="B1133" t="s">
        <v>110</v>
      </c>
      <c r="C1133" s="17">
        <v>6.5185657890928603E-2</v>
      </c>
      <c r="D1133" s="17">
        <v>6.6914701668490603E-2</v>
      </c>
      <c r="E1133" s="17">
        <v>6.3625590526171505E-2</v>
      </c>
      <c r="F1133" s="17"/>
      <c r="G1133" s="17">
        <v>7.3945801633084604E-2</v>
      </c>
      <c r="H1133" s="17">
        <v>8.5552989836912202E-2</v>
      </c>
      <c r="I1133" s="17">
        <v>4.8849292052083798E-2</v>
      </c>
      <c r="J1133" s="17">
        <v>6.6003149378300999E-2</v>
      </c>
      <c r="K1133" s="17">
        <v>5.9673299055913197E-2</v>
      </c>
      <c r="L1133" s="17">
        <v>7.4311802332363106E-2</v>
      </c>
      <c r="M1133" s="17">
        <v>5.27452354062352E-2</v>
      </c>
      <c r="N1133" s="17">
        <v>7.0046729781748293E-2</v>
      </c>
      <c r="O1133" s="17">
        <v>5.6193202145392598E-2</v>
      </c>
      <c r="P1133" s="17"/>
      <c r="Q1133" s="17">
        <v>5.7017688816446997E-2</v>
      </c>
      <c r="R1133" s="17">
        <v>6.3858511390636793E-2</v>
      </c>
      <c r="S1133" s="17">
        <v>4.6129458979653697E-2</v>
      </c>
      <c r="T1133" s="17">
        <v>6.5380169863174895E-2</v>
      </c>
      <c r="U1133" s="17"/>
      <c r="V1133" s="17">
        <v>5.8423871224973001E-2</v>
      </c>
      <c r="W1133" s="17">
        <v>5.4516968431983698E-2</v>
      </c>
      <c r="X1133" s="17">
        <v>6.1517036340477498E-2</v>
      </c>
      <c r="Y1133" s="17">
        <v>6.7581087976499005E-2</v>
      </c>
      <c r="Z1133" s="17">
        <v>4.7893840932255301E-2</v>
      </c>
      <c r="AA1133" s="17">
        <v>9.0870056047489906E-2</v>
      </c>
      <c r="AB1133" s="17">
        <v>7.3199481997478902E-2</v>
      </c>
      <c r="AC1133" s="17">
        <v>0.11678226984868401</v>
      </c>
      <c r="AD1133" s="17">
        <v>5.5180491323457898E-2</v>
      </c>
      <c r="AE1133" s="17"/>
      <c r="AF1133" s="17">
        <v>7.5330475378127496E-2</v>
      </c>
      <c r="AG1133" s="17">
        <v>5.2204471698938902E-2</v>
      </c>
      <c r="AH1133" s="17">
        <v>0.10703016435385</v>
      </c>
      <c r="AI1133" s="17">
        <v>6.7320177890333094E-2</v>
      </c>
      <c r="AJ1133" s="17">
        <v>5.8617093511349999E-2</v>
      </c>
      <c r="AK1133" s="17">
        <v>5.7997050336249301E-2</v>
      </c>
      <c r="AL1133" s="17"/>
      <c r="AM1133" s="17">
        <v>0.15939412623728799</v>
      </c>
      <c r="AN1133" s="17">
        <v>0.10071761186570199</v>
      </c>
      <c r="AO1133" s="17">
        <v>6.9016213007285998E-2</v>
      </c>
      <c r="AP1133" s="17">
        <v>8.9771763416333902E-2</v>
      </c>
      <c r="AQ1133" s="17">
        <v>2.2933810266816498E-2</v>
      </c>
      <c r="AR1133" s="17">
        <v>6.2169883077405202E-2</v>
      </c>
      <c r="AS1133" s="17">
        <v>6.2432472230522403E-2</v>
      </c>
      <c r="AT1133" s="17">
        <v>4.47967105865879E-2</v>
      </c>
      <c r="AU1133" s="17">
        <v>2.6747270289002902E-2</v>
      </c>
      <c r="AV1133" s="17">
        <v>3.1305657152215602E-2</v>
      </c>
      <c r="AW1133" s="17">
        <v>4.5041386237571E-2</v>
      </c>
      <c r="AX1133" s="17">
        <v>3.6489832413743303E-2</v>
      </c>
      <c r="AY1133" s="17">
        <v>2.4859201664420801E-2</v>
      </c>
      <c r="AZ1133" s="17">
        <v>2.92462966407874E-2</v>
      </c>
      <c r="BA1133" s="17">
        <v>8.6089535631789005E-2</v>
      </c>
      <c r="BB1133" s="17">
        <v>1.51191695212941E-2</v>
      </c>
      <c r="BC1133" s="17"/>
      <c r="BD1133" s="17">
        <v>5.5979314069582502E-2</v>
      </c>
      <c r="BE1133" s="17">
        <v>6.9711453237678606E-2</v>
      </c>
      <c r="BF1133" s="17">
        <v>6.7190730737125698E-2</v>
      </c>
      <c r="BG1133" s="17"/>
      <c r="BH1133" s="17">
        <v>5.7195316819055701E-2</v>
      </c>
      <c r="BI1133" s="17">
        <v>4.7868810868743998E-2</v>
      </c>
      <c r="BJ1133" s="17">
        <v>3.0092743406188699E-2</v>
      </c>
      <c r="BK1133" s="17"/>
      <c r="BL1133" s="17">
        <v>7.5405843079782098E-2</v>
      </c>
      <c r="BM1133" s="17">
        <v>4.9397610701681499E-2</v>
      </c>
      <c r="BN1133" s="17">
        <v>4.03518557704843E-2</v>
      </c>
      <c r="BO1133" s="17"/>
      <c r="BP1133" s="17">
        <v>5.9298990589962797E-2</v>
      </c>
      <c r="BQ1133" s="17">
        <v>7.0896046020852505E-2</v>
      </c>
      <c r="BR1133" s="17"/>
      <c r="BS1133" s="17">
        <v>3.4828259480860498E-2</v>
      </c>
      <c r="BT1133" s="17">
        <v>2.7870854155478499E-2</v>
      </c>
      <c r="BU1133" s="17">
        <v>6.4653682224021694E-2</v>
      </c>
      <c r="BV1133" s="17">
        <v>7.0475249089088601E-2</v>
      </c>
      <c r="BW1133" s="17"/>
      <c r="BX1133" s="17">
        <v>6.0786530623205499E-2</v>
      </c>
      <c r="BY1133" s="17">
        <v>8.1903200069057699E-2</v>
      </c>
      <c r="BZ1133" s="17">
        <v>6.4594174344025396E-2</v>
      </c>
      <c r="CA1133" s="17"/>
      <c r="CB1133" s="17">
        <v>2.32389017610324E-2</v>
      </c>
      <c r="CC1133" s="17">
        <v>5.2022715476906602E-2</v>
      </c>
      <c r="CD1133" s="17">
        <v>9.1451837928239701E-2</v>
      </c>
      <c r="CE1133" s="17">
        <v>6.4992869853434707E-2</v>
      </c>
      <c r="CF1133" s="17">
        <v>3.98131173400188E-2</v>
      </c>
      <c r="CG1133" s="17">
        <v>0.114265871093611</v>
      </c>
      <c r="CH1133" s="17"/>
      <c r="CI1133" s="17">
        <v>8.19154329449302E-2</v>
      </c>
      <c r="CJ1133" s="17">
        <v>4.19769094201322E-2</v>
      </c>
      <c r="CK1133" s="17">
        <v>0.15248934313462101</v>
      </c>
      <c r="CL1133" s="17">
        <v>5.1882958179086301E-2</v>
      </c>
    </row>
    <row r="1134" spans="2:90" x14ac:dyDescent="0.35"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  <c r="BP1134" s="17"/>
      <c r="BQ1134" s="17"/>
      <c r="BR1134" s="17"/>
      <c r="BS1134" s="17"/>
      <c r="BT1134" s="17"/>
      <c r="BU1134" s="17"/>
      <c r="BV1134" s="17"/>
      <c r="BW1134" s="17"/>
      <c r="BX1134" s="17"/>
      <c r="BY1134" s="17"/>
      <c r="BZ1134" s="17"/>
      <c r="CA1134" s="17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</row>
    <row r="1135" spans="2:90" x14ac:dyDescent="0.35">
      <c r="B1135" s="6" t="s">
        <v>523</v>
      </c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</row>
    <row r="1136" spans="2:90" x14ac:dyDescent="0.35">
      <c r="B1136" s="24" t="s">
        <v>130</v>
      </c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</row>
    <row r="1137" spans="2:90" x14ac:dyDescent="0.35">
      <c r="B1137" t="s">
        <v>515</v>
      </c>
      <c r="C1137" s="17">
        <v>0.20674126783792501</v>
      </c>
      <c r="D1137" s="17">
        <v>0.180439265544896</v>
      </c>
      <c r="E1137" s="17">
        <v>0.230847280272685</v>
      </c>
      <c r="F1137" s="17"/>
      <c r="G1137" s="17">
        <v>0.189171415234726</v>
      </c>
      <c r="H1137" s="17">
        <v>0.13993567012964001</v>
      </c>
      <c r="I1137" s="17">
        <v>0.24586796785562701</v>
      </c>
      <c r="J1137" s="17">
        <v>0.232800297361695</v>
      </c>
      <c r="K1137" s="17">
        <v>0.20895926754659699</v>
      </c>
      <c r="L1137" s="17">
        <v>0.221612312793522</v>
      </c>
      <c r="M1137" s="17">
        <v>0.21948508044912701</v>
      </c>
      <c r="N1137" s="17">
        <v>0.20427309992123099</v>
      </c>
      <c r="O1137" s="17">
        <v>0.19904642096123601</v>
      </c>
      <c r="P1137" s="17"/>
      <c r="Q1137" s="17">
        <v>0.216125611011208</v>
      </c>
      <c r="R1137" s="17">
        <v>0.172682177490838</v>
      </c>
      <c r="S1137" s="17">
        <v>0.19895918860280501</v>
      </c>
      <c r="T1137" s="17">
        <v>0.212633303644295</v>
      </c>
      <c r="U1137" s="17"/>
      <c r="V1137" s="17">
        <v>0.199455767680569</v>
      </c>
      <c r="W1137" s="17">
        <v>0.200250333783069</v>
      </c>
      <c r="X1137" s="17">
        <v>0.19714392489195701</v>
      </c>
      <c r="Y1137" s="17">
        <v>0.161410465643468</v>
      </c>
      <c r="Z1137" s="17">
        <v>0.22448973465500099</v>
      </c>
      <c r="AA1137" s="17">
        <v>0.21666005066567401</v>
      </c>
      <c r="AB1137" s="17">
        <v>0.188450578734533</v>
      </c>
      <c r="AC1137" s="17">
        <v>0.25594134845433703</v>
      </c>
      <c r="AD1137" s="17">
        <v>0.24312546548364</v>
      </c>
      <c r="AE1137" s="17"/>
      <c r="AF1137" s="17">
        <v>0.229388809965303</v>
      </c>
      <c r="AG1137" s="17">
        <v>0.20740064765932001</v>
      </c>
      <c r="AH1137" s="17">
        <v>0.181057233162909</v>
      </c>
      <c r="AI1137" s="17">
        <v>0.12766393393654199</v>
      </c>
      <c r="AJ1137" s="17">
        <v>0.155454268717935</v>
      </c>
      <c r="AK1137" s="17">
        <v>0.240864362222734</v>
      </c>
      <c r="AL1137" s="17"/>
      <c r="AM1137" s="17">
        <v>0.21761159999634699</v>
      </c>
      <c r="AN1137" s="17">
        <v>0.185854926023896</v>
      </c>
      <c r="AO1137" s="17">
        <v>0.274659733184629</v>
      </c>
      <c r="AP1137" s="17">
        <v>0.25050838705350098</v>
      </c>
      <c r="AQ1137" s="17">
        <v>0.26539697090238401</v>
      </c>
      <c r="AR1137" s="17">
        <v>0.21706660016937401</v>
      </c>
      <c r="AS1137" s="17">
        <v>0.223371269281749</v>
      </c>
      <c r="AT1137" s="17">
        <v>0.22455205947209</v>
      </c>
      <c r="AU1137" s="17">
        <v>0.16609252099614599</v>
      </c>
      <c r="AV1137" s="17">
        <v>0.22282464103493399</v>
      </c>
      <c r="AW1137" s="17">
        <v>0.156612872537718</v>
      </c>
      <c r="AX1137" s="17">
        <v>0.257004139648008</v>
      </c>
      <c r="AY1137" s="17">
        <v>0.14959464339027501</v>
      </c>
      <c r="AZ1137" s="17">
        <v>0.19255614692679299</v>
      </c>
      <c r="BA1137" s="17">
        <v>0.19425660619625201</v>
      </c>
      <c r="BB1137" s="17">
        <v>0.18546806860672099</v>
      </c>
      <c r="BC1137" s="17"/>
      <c r="BD1137" s="17">
        <v>0.209383030258874</v>
      </c>
      <c r="BE1137" s="17">
        <v>0.193128608642927</v>
      </c>
      <c r="BF1137" s="17">
        <v>0.21377876152346401</v>
      </c>
      <c r="BG1137" s="17"/>
      <c r="BH1137" s="17">
        <v>0.20894147669191099</v>
      </c>
      <c r="BI1137" s="17">
        <v>0.22061321675653101</v>
      </c>
      <c r="BJ1137" s="17">
        <v>0.19950059429724701</v>
      </c>
      <c r="BK1137" s="17"/>
      <c r="BL1137" s="17">
        <v>0.19988870685795301</v>
      </c>
      <c r="BM1137" s="17">
        <v>0.195606671942675</v>
      </c>
      <c r="BN1137" s="17">
        <v>0.25234870192410802</v>
      </c>
      <c r="BO1137" s="17"/>
      <c r="BP1137" s="17">
        <v>0.17751839664401101</v>
      </c>
      <c r="BQ1137" s="17">
        <v>0.22107077369014999</v>
      </c>
      <c r="BR1137" s="17"/>
      <c r="BS1137" s="17">
        <v>0.38904541264805298</v>
      </c>
      <c r="BT1137" s="17">
        <v>0.28422377830506801</v>
      </c>
      <c r="BU1137" s="17">
        <v>0.16251624388371799</v>
      </c>
      <c r="BV1137" s="17">
        <v>0.13742762733509201</v>
      </c>
      <c r="BW1137" s="17"/>
      <c r="BX1137" s="17">
        <v>0.24657081759659899</v>
      </c>
      <c r="BY1137" s="17">
        <v>0.25212177041379602</v>
      </c>
      <c r="BZ1137" s="17">
        <v>0.200006767916041</v>
      </c>
      <c r="CA1137" s="17"/>
      <c r="CB1137" s="17">
        <v>0.38440226745231598</v>
      </c>
      <c r="CC1137" s="17">
        <v>0.18328934446304601</v>
      </c>
      <c r="CD1137" s="17">
        <v>0.106959934156834</v>
      </c>
      <c r="CE1137" s="17">
        <v>0.102900583835277</v>
      </c>
      <c r="CF1137" s="17">
        <v>0.35514560985580601</v>
      </c>
      <c r="CG1137" s="17">
        <v>0.15702512169944099</v>
      </c>
      <c r="CH1137" s="17"/>
      <c r="CI1137" s="17">
        <v>0.15445167585487601</v>
      </c>
      <c r="CJ1137" s="17">
        <v>0.28713954428702099</v>
      </c>
      <c r="CK1137" s="17">
        <v>9.3274537940672406E-2</v>
      </c>
      <c r="CL1137" s="17">
        <v>0.20125616396171001</v>
      </c>
    </row>
    <row r="1138" spans="2:90" x14ac:dyDescent="0.35">
      <c r="B1138" t="s">
        <v>516</v>
      </c>
      <c r="C1138" s="17">
        <v>0.32287540725283498</v>
      </c>
      <c r="D1138" s="17">
        <v>0.30081419474409499</v>
      </c>
      <c r="E1138" s="17">
        <v>0.342751022955264</v>
      </c>
      <c r="F1138" s="17"/>
      <c r="G1138" s="17">
        <v>0.32417156653500601</v>
      </c>
      <c r="H1138" s="17">
        <v>0.309817709998573</v>
      </c>
      <c r="I1138" s="17">
        <v>0.33169906655892301</v>
      </c>
      <c r="J1138" s="17">
        <v>0.345325220032836</v>
      </c>
      <c r="K1138" s="17">
        <v>0.30512392326745802</v>
      </c>
      <c r="L1138" s="17">
        <v>0.29683316221467199</v>
      </c>
      <c r="M1138" s="17">
        <v>0.34472105482829102</v>
      </c>
      <c r="N1138" s="17">
        <v>0.32085336279003701</v>
      </c>
      <c r="O1138" s="17">
        <v>0.32694336882952602</v>
      </c>
      <c r="P1138" s="17"/>
      <c r="Q1138" s="17">
        <v>0.32415264050741599</v>
      </c>
      <c r="R1138" s="17">
        <v>0.387292267012253</v>
      </c>
      <c r="S1138" s="17">
        <v>0.34249181341521501</v>
      </c>
      <c r="T1138" s="17">
        <v>0.31731814164371902</v>
      </c>
      <c r="U1138" s="17"/>
      <c r="V1138" s="17">
        <v>0.339234591674825</v>
      </c>
      <c r="W1138" s="17">
        <v>0.33844208830468497</v>
      </c>
      <c r="X1138" s="17">
        <v>0.32997647430608201</v>
      </c>
      <c r="Y1138" s="17">
        <v>0.32844320780757802</v>
      </c>
      <c r="Z1138" s="17">
        <v>0.31138246023067201</v>
      </c>
      <c r="AA1138" s="17">
        <v>0.27725985835914502</v>
      </c>
      <c r="AB1138" s="17">
        <v>0.33462543235014702</v>
      </c>
      <c r="AC1138" s="17">
        <v>0.28867066726955998</v>
      </c>
      <c r="AD1138" s="17">
        <v>0.321963720792877</v>
      </c>
      <c r="AE1138" s="17"/>
      <c r="AF1138" s="17">
        <v>0.26926893588440898</v>
      </c>
      <c r="AG1138" s="17">
        <v>0.31836794739637497</v>
      </c>
      <c r="AH1138" s="17">
        <v>0.32609989116362098</v>
      </c>
      <c r="AI1138" s="17">
        <v>0.30880621896378802</v>
      </c>
      <c r="AJ1138" s="17">
        <v>0.33156048026205998</v>
      </c>
      <c r="AK1138" s="17">
        <v>0.35727220614129801</v>
      </c>
      <c r="AL1138" s="17"/>
      <c r="AM1138" s="17">
        <v>0.29601929802492299</v>
      </c>
      <c r="AN1138" s="17">
        <v>0.316361818308318</v>
      </c>
      <c r="AO1138" s="17">
        <v>0.28719352138598703</v>
      </c>
      <c r="AP1138" s="17">
        <v>0.27221159938988199</v>
      </c>
      <c r="AQ1138" s="17">
        <v>0.32408057871790802</v>
      </c>
      <c r="AR1138" s="17">
        <v>0.364342266836721</v>
      </c>
      <c r="AS1138" s="17">
        <v>0.33861521369223302</v>
      </c>
      <c r="AT1138" s="17">
        <v>0.29966512385218702</v>
      </c>
      <c r="AU1138" s="17">
        <v>0.28195742784057498</v>
      </c>
      <c r="AV1138" s="17">
        <v>0.32787585862082402</v>
      </c>
      <c r="AW1138" s="17">
        <v>0.31243423540334497</v>
      </c>
      <c r="AX1138" s="17">
        <v>0.39135505014813399</v>
      </c>
      <c r="AY1138" s="17">
        <v>0.32156152826204698</v>
      </c>
      <c r="AZ1138" s="17">
        <v>0.29844752239642902</v>
      </c>
      <c r="BA1138" s="17">
        <v>0.38424176625717099</v>
      </c>
      <c r="BB1138" s="17">
        <v>0.34382373480971701</v>
      </c>
      <c r="BC1138" s="17"/>
      <c r="BD1138" s="17">
        <v>0.35444182374622302</v>
      </c>
      <c r="BE1138" s="17">
        <v>0.30040785854360502</v>
      </c>
      <c r="BF1138" s="17">
        <v>0.31127224378018598</v>
      </c>
      <c r="BG1138" s="17"/>
      <c r="BH1138" s="17">
        <v>0.31897244877084602</v>
      </c>
      <c r="BI1138" s="17">
        <v>0.34264189051798699</v>
      </c>
      <c r="BJ1138" s="17">
        <v>0.38590324528492598</v>
      </c>
      <c r="BK1138" s="17"/>
      <c r="BL1138" s="17">
        <v>0.28678924594927602</v>
      </c>
      <c r="BM1138" s="17">
        <v>0.375703333125122</v>
      </c>
      <c r="BN1138" s="17">
        <v>0.36644619077463497</v>
      </c>
      <c r="BO1138" s="17"/>
      <c r="BP1138" s="17">
        <v>0.32839816036098901</v>
      </c>
      <c r="BQ1138" s="17">
        <v>0.30619380930691897</v>
      </c>
      <c r="BR1138" s="17"/>
      <c r="BS1138" s="17">
        <v>0.33589651540238602</v>
      </c>
      <c r="BT1138" s="17">
        <v>0.37280144231369799</v>
      </c>
      <c r="BU1138" s="17">
        <v>0.36587572337843299</v>
      </c>
      <c r="BV1138" s="17">
        <v>0.27849111959813599</v>
      </c>
      <c r="BW1138" s="17"/>
      <c r="BX1138" s="17">
        <v>0.32734328487786402</v>
      </c>
      <c r="BY1138" s="17">
        <v>0.25226877586484198</v>
      </c>
      <c r="BZ1138" s="17">
        <v>0.326771581940411</v>
      </c>
      <c r="CA1138" s="17"/>
      <c r="CB1138" s="17">
        <v>0.34912895913526099</v>
      </c>
      <c r="CC1138" s="17">
        <v>0.333407553267975</v>
      </c>
      <c r="CD1138" s="17">
        <v>0.27309633815843098</v>
      </c>
      <c r="CE1138" s="17">
        <v>0.28267902998479899</v>
      </c>
      <c r="CF1138" s="17">
        <v>0.38344295867230099</v>
      </c>
      <c r="CG1138" s="17">
        <v>0.34596961657922798</v>
      </c>
      <c r="CH1138" s="17"/>
      <c r="CI1138" s="17">
        <v>0.30887524281545498</v>
      </c>
      <c r="CJ1138" s="17">
        <v>0.28252342823881399</v>
      </c>
      <c r="CK1138" s="17">
        <v>0.25906502562342898</v>
      </c>
      <c r="CL1138" s="17">
        <v>0.36679959488165698</v>
      </c>
    </row>
    <row r="1139" spans="2:90" x14ac:dyDescent="0.35">
      <c r="B1139" t="s">
        <v>517</v>
      </c>
      <c r="C1139" s="17">
        <v>0.232389806495132</v>
      </c>
      <c r="D1139" s="17">
        <v>0.24882245996387201</v>
      </c>
      <c r="E1139" s="17">
        <v>0.21974605763281499</v>
      </c>
      <c r="F1139" s="17"/>
      <c r="G1139" s="17">
        <v>0.222750253405397</v>
      </c>
      <c r="H1139" s="17">
        <v>0.23386125277804501</v>
      </c>
      <c r="I1139" s="17">
        <v>0.21750450785212999</v>
      </c>
      <c r="J1139" s="17">
        <v>0.16338129190508699</v>
      </c>
      <c r="K1139" s="17">
        <v>0.280406815029145</v>
      </c>
      <c r="L1139" s="17">
        <v>0.24930731611518001</v>
      </c>
      <c r="M1139" s="17">
        <v>0.210958247220176</v>
      </c>
      <c r="N1139" s="17">
        <v>0.25849176652903999</v>
      </c>
      <c r="O1139" s="17">
        <v>0.25063074751758602</v>
      </c>
      <c r="P1139" s="17"/>
      <c r="Q1139" s="17">
        <v>0.24369004121048601</v>
      </c>
      <c r="R1139" s="17">
        <v>0.23210523766954999</v>
      </c>
      <c r="S1139" s="17">
        <v>0.20484105903966099</v>
      </c>
      <c r="T1139" s="17">
        <v>0.228744722777383</v>
      </c>
      <c r="U1139" s="17"/>
      <c r="V1139" s="17">
        <v>0.24062395226268599</v>
      </c>
      <c r="W1139" s="17">
        <v>0.22424571632321599</v>
      </c>
      <c r="X1139" s="17">
        <v>0.22567835167439401</v>
      </c>
      <c r="Y1139" s="17">
        <v>0.225202330427938</v>
      </c>
      <c r="Z1139" s="17">
        <v>0.23509083771664899</v>
      </c>
      <c r="AA1139" s="17">
        <v>0.26349707164013397</v>
      </c>
      <c r="AB1139" s="17">
        <v>0.21876168969623899</v>
      </c>
      <c r="AC1139" s="17">
        <v>0.23484525288070801</v>
      </c>
      <c r="AD1139" s="17">
        <v>0.22474911237749901</v>
      </c>
      <c r="AE1139" s="17"/>
      <c r="AF1139" s="17">
        <v>0.19492197101865799</v>
      </c>
      <c r="AG1139" s="17">
        <v>0.24763691588213799</v>
      </c>
      <c r="AH1139" s="17">
        <v>0.26386535485297102</v>
      </c>
      <c r="AI1139" s="17">
        <v>0.24441457375634701</v>
      </c>
      <c r="AJ1139" s="17">
        <v>0.25780035543732099</v>
      </c>
      <c r="AK1139" s="17">
        <v>0.22423654848508501</v>
      </c>
      <c r="AL1139" s="17"/>
      <c r="AM1139" s="17">
        <v>0.187500786166622</v>
      </c>
      <c r="AN1139" s="17">
        <v>0.202470023538768</v>
      </c>
      <c r="AO1139" s="17">
        <v>0.17830828498580201</v>
      </c>
      <c r="AP1139" s="17">
        <v>0.24033040456257099</v>
      </c>
      <c r="AQ1139" s="17">
        <v>0.21758171391710299</v>
      </c>
      <c r="AR1139" s="17">
        <v>0.20487830749431701</v>
      </c>
      <c r="AS1139" s="17">
        <v>0.27977640863287501</v>
      </c>
      <c r="AT1139" s="17">
        <v>0.24485316005322499</v>
      </c>
      <c r="AU1139" s="17">
        <v>0.26898546863448197</v>
      </c>
      <c r="AV1139" s="17">
        <v>0.24996894856912599</v>
      </c>
      <c r="AW1139" s="17">
        <v>0.30283712184325401</v>
      </c>
      <c r="AX1139" s="17">
        <v>0.20833287695526501</v>
      </c>
      <c r="AY1139" s="17">
        <v>0.238841797580335</v>
      </c>
      <c r="AZ1139" s="17">
        <v>0.28066560306015298</v>
      </c>
      <c r="BA1139" s="17">
        <v>0.26502665646082002</v>
      </c>
      <c r="BB1139" s="17">
        <v>0.23692093112110901</v>
      </c>
      <c r="BC1139" s="17"/>
      <c r="BD1139" s="17">
        <v>0.230653551272957</v>
      </c>
      <c r="BE1139" s="17">
        <v>0.236397568913194</v>
      </c>
      <c r="BF1139" s="17">
        <v>0.23629888995513401</v>
      </c>
      <c r="BG1139" s="17"/>
      <c r="BH1139" s="17">
        <v>0.234101298063664</v>
      </c>
      <c r="BI1139" s="17">
        <v>0.24569724529161699</v>
      </c>
      <c r="BJ1139" s="17">
        <v>0.20332776262552699</v>
      </c>
      <c r="BK1139" s="17"/>
      <c r="BL1139" s="17">
        <v>0.25496522724543602</v>
      </c>
      <c r="BM1139" s="17">
        <v>0.22730430617584099</v>
      </c>
      <c r="BN1139" s="17">
        <v>0.21348763160925499</v>
      </c>
      <c r="BO1139" s="17"/>
      <c r="BP1139" s="17">
        <v>0.24764517882862799</v>
      </c>
      <c r="BQ1139" s="17">
        <v>0.22586185599504199</v>
      </c>
      <c r="BR1139" s="17"/>
      <c r="BS1139" s="17">
        <v>0.167474748837662</v>
      </c>
      <c r="BT1139" s="17">
        <v>0.20034787567963699</v>
      </c>
      <c r="BU1139" s="17">
        <v>0.26779097511063998</v>
      </c>
      <c r="BV1139" s="17">
        <v>0.25011776595740298</v>
      </c>
      <c r="BW1139" s="17"/>
      <c r="BX1139" s="17">
        <v>0.234459391144236</v>
      </c>
      <c r="BY1139" s="17">
        <v>0.17865561583231801</v>
      </c>
      <c r="BZ1139" s="17">
        <v>0.23548675944432801</v>
      </c>
      <c r="CA1139" s="17"/>
      <c r="CB1139" s="17">
        <v>0.16424374145088899</v>
      </c>
      <c r="CC1139" s="17">
        <v>0.23929955109510601</v>
      </c>
      <c r="CD1139" s="17">
        <v>0.244696670605696</v>
      </c>
      <c r="CE1139" s="17">
        <v>0.29813519231548602</v>
      </c>
      <c r="CF1139" s="17">
        <v>0.18035729697813199</v>
      </c>
      <c r="CG1139" s="17">
        <v>0.25927440575445998</v>
      </c>
      <c r="CH1139" s="17"/>
      <c r="CI1139" s="17">
        <v>0.23400567785092899</v>
      </c>
      <c r="CJ1139" s="17">
        <v>0.22215690557040799</v>
      </c>
      <c r="CK1139" s="17">
        <v>0.35524559796711902</v>
      </c>
      <c r="CL1139" s="17">
        <v>0.20536211387495301</v>
      </c>
    </row>
    <row r="1140" spans="2:90" x14ac:dyDescent="0.35">
      <c r="B1140" t="s">
        <v>518</v>
      </c>
      <c r="C1140" s="17">
        <v>0.17146590409012399</v>
      </c>
      <c r="D1140" s="17">
        <v>0.20530471570332401</v>
      </c>
      <c r="E1140" s="17">
        <v>0.13949924297149099</v>
      </c>
      <c r="F1140" s="17"/>
      <c r="G1140" s="17">
        <v>0.18534691711739601</v>
      </c>
      <c r="H1140" s="17">
        <v>0.23674818790112001</v>
      </c>
      <c r="I1140" s="17">
        <v>0.157714021659218</v>
      </c>
      <c r="J1140" s="17">
        <v>0.18690989643306299</v>
      </c>
      <c r="K1140" s="17">
        <v>0.14667029170228499</v>
      </c>
      <c r="L1140" s="17">
        <v>0.16538181537768901</v>
      </c>
      <c r="M1140" s="17">
        <v>0.16206537084134001</v>
      </c>
      <c r="N1140" s="17">
        <v>0.14706173335117501</v>
      </c>
      <c r="O1140" s="17">
        <v>0.15958045772336399</v>
      </c>
      <c r="P1140" s="17"/>
      <c r="Q1140" s="17">
        <v>0.15740829383649799</v>
      </c>
      <c r="R1140" s="17">
        <v>0.13650048525754599</v>
      </c>
      <c r="S1140" s="17">
        <v>0.22142106829771199</v>
      </c>
      <c r="T1140" s="17">
        <v>0.17463533797828701</v>
      </c>
      <c r="U1140" s="17"/>
      <c r="V1140" s="17">
        <v>0.139951760237294</v>
      </c>
      <c r="W1140" s="17">
        <v>0.182901081436215</v>
      </c>
      <c r="X1140" s="17">
        <v>0.186982016690909</v>
      </c>
      <c r="Y1140" s="17">
        <v>0.21497958706866999</v>
      </c>
      <c r="Z1140" s="17">
        <v>0.178228440441731</v>
      </c>
      <c r="AA1140" s="17">
        <v>0.16693820882782201</v>
      </c>
      <c r="AB1140" s="17">
        <v>0.171803645484669</v>
      </c>
      <c r="AC1140" s="17">
        <v>0.14971225480966599</v>
      </c>
      <c r="AD1140" s="17">
        <v>0.15766564305314101</v>
      </c>
      <c r="AE1140" s="17"/>
      <c r="AF1140" s="17">
        <v>0.22809272967086999</v>
      </c>
      <c r="AG1140" s="17">
        <v>0.179631038166333</v>
      </c>
      <c r="AH1140" s="17">
        <v>0.15644614238235099</v>
      </c>
      <c r="AI1140" s="17">
        <v>0.242197382937068</v>
      </c>
      <c r="AJ1140" s="17">
        <v>0.17300256569879599</v>
      </c>
      <c r="AK1140" s="17">
        <v>0.121538373761436</v>
      </c>
      <c r="AL1140" s="17"/>
      <c r="AM1140" s="17">
        <v>0.18102316550028</v>
      </c>
      <c r="AN1140" s="17">
        <v>0.20509760962495699</v>
      </c>
      <c r="AO1140" s="17">
        <v>0.17283693618948301</v>
      </c>
      <c r="AP1140" s="17">
        <v>0.15335763213279999</v>
      </c>
      <c r="AQ1140" s="17">
        <v>0.15892202710348</v>
      </c>
      <c r="AR1140" s="17">
        <v>0.168742089803847</v>
      </c>
      <c r="AS1140" s="17">
        <v>0.115260999061414</v>
      </c>
      <c r="AT1140" s="17">
        <v>0.17301344393801801</v>
      </c>
      <c r="AU1140" s="17">
        <v>0.24913452810953601</v>
      </c>
      <c r="AV1140" s="17">
        <v>0.149889462772342</v>
      </c>
      <c r="AW1140" s="17">
        <v>0.18719945507295199</v>
      </c>
      <c r="AX1140" s="17">
        <v>9.0143704753689893E-2</v>
      </c>
      <c r="AY1140" s="17">
        <v>0.245888473126542</v>
      </c>
      <c r="AZ1140" s="17">
        <v>0.15929489725865001</v>
      </c>
      <c r="BA1140" s="17">
        <v>7.5255926767475501E-2</v>
      </c>
      <c r="BB1140" s="17">
        <v>0.210464155193093</v>
      </c>
      <c r="BC1140" s="17"/>
      <c r="BD1140" s="17">
        <v>0.13784347215013101</v>
      </c>
      <c r="BE1140" s="17">
        <v>0.19556301146181501</v>
      </c>
      <c r="BF1140" s="17">
        <v>0.18371697425085501</v>
      </c>
      <c r="BG1140" s="17"/>
      <c r="BH1140" s="17">
        <v>0.17610729622189</v>
      </c>
      <c r="BI1140" s="17">
        <v>0.131327014099794</v>
      </c>
      <c r="BJ1140" s="17">
        <v>0.189856648265148</v>
      </c>
      <c r="BK1140" s="17"/>
      <c r="BL1140" s="17">
        <v>0.185161315301452</v>
      </c>
      <c r="BM1140" s="17">
        <v>0.153723306513911</v>
      </c>
      <c r="BN1140" s="17">
        <v>0.119244696410912</v>
      </c>
      <c r="BO1140" s="17"/>
      <c r="BP1140" s="17">
        <v>0.17591380586918201</v>
      </c>
      <c r="BQ1140" s="17">
        <v>0.18130744347136701</v>
      </c>
      <c r="BR1140" s="17"/>
      <c r="BS1140" s="17">
        <v>6.2322099740714801E-2</v>
      </c>
      <c r="BT1140" s="17">
        <v>0.112424712990274</v>
      </c>
      <c r="BU1140" s="17">
        <v>0.138206860285013</v>
      </c>
      <c r="BV1140" s="17">
        <v>0.266109541143627</v>
      </c>
      <c r="BW1140" s="17"/>
      <c r="BX1140" s="17">
        <v>0.14952363774624</v>
      </c>
      <c r="BY1140" s="17">
        <v>0.22828661973459699</v>
      </c>
      <c r="BZ1140" s="17">
        <v>0.17014803967217201</v>
      </c>
      <c r="CA1140" s="17"/>
      <c r="CB1140" s="17">
        <v>6.2136596420913397E-2</v>
      </c>
      <c r="CC1140" s="17">
        <v>0.176461012703377</v>
      </c>
      <c r="CD1140" s="17">
        <v>0.28739487494101301</v>
      </c>
      <c r="CE1140" s="17">
        <v>0.26063796981506498</v>
      </c>
      <c r="CF1140" s="17">
        <v>3.9838728907920402E-2</v>
      </c>
      <c r="CG1140" s="17">
        <v>0.13852882205525099</v>
      </c>
      <c r="CH1140" s="17"/>
      <c r="CI1140" s="17">
        <v>0.22230802312106501</v>
      </c>
      <c r="CJ1140" s="17">
        <v>0.16574131499048</v>
      </c>
      <c r="CK1140" s="17">
        <v>0.14057119789886699</v>
      </c>
      <c r="CL1140" s="17">
        <v>0.17165894774558399</v>
      </c>
    </row>
    <row r="1141" spans="2:90" x14ac:dyDescent="0.35">
      <c r="B1141" t="s">
        <v>110</v>
      </c>
      <c r="C1141" s="17">
        <v>6.65276143239832E-2</v>
      </c>
      <c r="D1141" s="17">
        <v>6.4619364043812993E-2</v>
      </c>
      <c r="E1141" s="17">
        <v>6.7156396167744506E-2</v>
      </c>
      <c r="F1141" s="17"/>
      <c r="G1141" s="17">
        <v>7.8559847707474303E-2</v>
      </c>
      <c r="H1141" s="17">
        <v>7.9637179192622101E-2</v>
      </c>
      <c r="I1141" s="17">
        <v>4.7214436074102598E-2</v>
      </c>
      <c r="J1141" s="17">
        <v>7.1583294267320199E-2</v>
      </c>
      <c r="K1141" s="17">
        <v>5.8839702454514101E-2</v>
      </c>
      <c r="L1141" s="17">
        <v>6.6865393498937595E-2</v>
      </c>
      <c r="M1141" s="17">
        <v>6.2770246661065607E-2</v>
      </c>
      <c r="N1141" s="17">
        <v>6.9320037408516402E-2</v>
      </c>
      <c r="O1141" s="17">
        <v>6.3799004968287595E-2</v>
      </c>
      <c r="P1141" s="17"/>
      <c r="Q1141" s="17">
        <v>5.8623413434392403E-2</v>
      </c>
      <c r="R1141" s="17">
        <v>7.1419832569812797E-2</v>
      </c>
      <c r="S1141" s="17">
        <v>3.22868706446066E-2</v>
      </c>
      <c r="T1141" s="17">
        <v>6.6668493956316494E-2</v>
      </c>
      <c r="U1141" s="17"/>
      <c r="V1141" s="17">
        <v>8.0733928144626099E-2</v>
      </c>
      <c r="W1141" s="17">
        <v>5.4160780152814503E-2</v>
      </c>
      <c r="X1141" s="17">
        <v>6.0219232436658103E-2</v>
      </c>
      <c r="Y1141" s="17">
        <v>6.9964409052345897E-2</v>
      </c>
      <c r="Z1141" s="17">
        <v>5.0808526955946801E-2</v>
      </c>
      <c r="AA1141" s="17">
        <v>7.56448105072247E-2</v>
      </c>
      <c r="AB1141" s="17">
        <v>8.63586537344119E-2</v>
      </c>
      <c r="AC1141" s="17">
        <v>7.0830476585729094E-2</v>
      </c>
      <c r="AD1141" s="17">
        <v>5.2496058292843401E-2</v>
      </c>
      <c r="AE1141" s="17"/>
      <c r="AF1141" s="17">
        <v>7.8327553460759897E-2</v>
      </c>
      <c r="AG1141" s="17">
        <v>4.6963450895834098E-2</v>
      </c>
      <c r="AH1141" s="17">
        <v>7.2531378438148095E-2</v>
      </c>
      <c r="AI1141" s="17">
        <v>7.6917890406256295E-2</v>
      </c>
      <c r="AJ1141" s="17">
        <v>8.2182329883887198E-2</v>
      </c>
      <c r="AK1141" s="17">
        <v>5.60885093894481E-2</v>
      </c>
      <c r="AL1141" s="17"/>
      <c r="AM1141" s="17">
        <v>0.117845150311828</v>
      </c>
      <c r="AN1141" s="17">
        <v>9.0215622504060095E-2</v>
      </c>
      <c r="AO1141" s="17">
        <v>8.7001524254099294E-2</v>
      </c>
      <c r="AP1141" s="17">
        <v>8.3591976861246794E-2</v>
      </c>
      <c r="AQ1141" s="17">
        <v>3.4018709359124301E-2</v>
      </c>
      <c r="AR1141" s="17">
        <v>4.4970735695740803E-2</v>
      </c>
      <c r="AS1141" s="17">
        <v>4.29761093317289E-2</v>
      </c>
      <c r="AT1141" s="17">
        <v>5.7916212684479502E-2</v>
      </c>
      <c r="AU1141" s="17">
        <v>3.3830054419260597E-2</v>
      </c>
      <c r="AV1141" s="17">
        <v>4.9441089002774698E-2</v>
      </c>
      <c r="AW1141" s="17">
        <v>4.0916315142732397E-2</v>
      </c>
      <c r="AX1141" s="17">
        <v>5.3164228494903099E-2</v>
      </c>
      <c r="AY1141" s="17">
        <v>4.4113557640800202E-2</v>
      </c>
      <c r="AZ1141" s="17">
        <v>6.9035830357975905E-2</v>
      </c>
      <c r="BA1141" s="17">
        <v>8.1219044318281405E-2</v>
      </c>
      <c r="BB1141" s="17">
        <v>2.3323110269360001E-2</v>
      </c>
      <c r="BC1141" s="17"/>
      <c r="BD1141" s="17">
        <v>6.7678122571814298E-2</v>
      </c>
      <c r="BE1141" s="17">
        <v>7.4502952438459405E-2</v>
      </c>
      <c r="BF1141" s="17">
        <v>5.4933130490361901E-2</v>
      </c>
      <c r="BG1141" s="17"/>
      <c r="BH1141" s="17">
        <v>6.1877480251688398E-2</v>
      </c>
      <c r="BI1141" s="17">
        <v>5.9720633334072001E-2</v>
      </c>
      <c r="BJ1141" s="17">
        <v>2.1411749527151799E-2</v>
      </c>
      <c r="BK1141" s="17"/>
      <c r="BL1141" s="17">
        <v>7.3195504645882398E-2</v>
      </c>
      <c r="BM1141" s="17">
        <v>4.7662382242450597E-2</v>
      </c>
      <c r="BN1141" s="17">
        <v>4.8472779281090297E-2</v>
      </c>
      <c r="BO1141" s="17"/>
      <c r="BP1141" s="17">
        <v>7.0524458297189105E-2</v>
      </c>
      <c r="BQ1141" s="17">
        <v>6.5566117536522403E-2</v>
      </c>
      <c r="BR1141" s="17"/>
      <c r="BS1141" s="17">
        <v>4.5261223371184801E-2</v>
      </c>
      <c r="BT1141" s="17">
        <v>3.0202190711322401E-2</v>
      </c>
      <c r="BU1141" s="17">
        <v>6.5610197342197099E-2</v>
      </c>
      <c r="BV1141" s="17">
        <v>6.7853945965741999E-2</v>
      </c>
      <c r="BW1141" s="17"/>
      <c r="BX1141" s="17">
        <v>4.2102868635061103E-2</v>
      </c>
      <c r="BY1141" s="17">
        <v>8.86672181544466E-2</v>
      </c>
      <c r="BZ1141" s="17">
        <v>6.7586851027047798E-2</v>
      </c>
      <c r="CA1141" s="17"/>
      <c r="CB1141" s="17">
        <v>4.0088435540620401E-2</v>
      </c>
      <c r="CC1141" s="17">
        <v>6.7542538470495905E-2</v>
      </c>
      <c r="CD1141" s="17">
        <v>8.7852182138026105E-2</v>
      </c>
      <c r="CE1141" s="17">
        <v>5.5647224049372702E-2</v>
      </c>
      <c r="CF1141" s="17">
        <v>4.1215405585840199E-2</v>
      </c>
      <c r="CG1141" s="17">
        <v>9.9202033911620094E-2</v>
      </c>
      <c r="CH1141" s="17"/>
      <c r="CI1141" s="17">
        <v>8.0359380357674606E-2</v>
      </c>
      <c r="CJ1141" s="17">
        <v>4.2438806913277401E-2</v>
      </c>
      <c r="CK1141" s="17">
        <v>0.15184364056991301</v>
      </c>
      <c r="CL1141" s="17">
        <v>5.4923179536096003E-2</v>
      </c>
    </row>
    <row r="1142" spans="2:90" x14ac:dyDescent="0.35"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</row>
    <row r="1143" spans="2:90" x14ac:dyDescent="0.35">
      <c r="B1143" s="6" t="s">
        <v>524</v>
      </c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</row>
    <row r="1144" spans="2:90" x14ac:dyDescent="0.35">
      <c r="B1144" s="24" t="s">
        <v>130</v>
      </c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/>
      <c r="BW1144" s="17"/>
      <c r="BX1144" s="17"/>
      <c r="BY1144" s="17"/>
      <c r="BZ1144" s="17"/>
      <c r="CA1144" s="17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</row>
    <row r="1145" spans="2:90" x14ac:dyDescent="0.35">
      <c r="B1145" t="s">
        <v>515</v>
      </c>
      <c r="C1145" s="17">
        <v>0.22168658794521601</v>
      </c>
      <c r="D1145" s="17">
        <v>0.21958559760952701</v>
      </c>
      <c r="E1145" s="17">
        <v>0.22635139897376999</v>
      </c>
      <c r="F1145" s="17"/>
      <c r="G1145" s="17">
        <v>0.21196918007274601</v>
      </c>
      <c r="H1145" s="17">
        <v>0.20463032673237</v>
      </c>
      <c r="I1145" s="17">
        <v>0.28525351607890997</v>
      </c>
      <c r="J1145" s="17">
        <v>0.221857003758266</v>
      </c>
      <c r="K1145" s="17">
        <v>0.20975067565703101</v>
      </c>
      <c r="L1145" s="17">
        <v>0.23139631540384201</v>
      </c>
      <c r="M1145" s="17">
        <v>0.20174120460671999</v>
      </c>
      <c r="N1145" s="17">
        <v>0.200138129364371</v>
      </c>
      <c r="O1145" s="17">
        <v>0.23172313055586299</v>
      </c>
      <c r="P1145" s="17"/>
      <c r="Q1145" s="17">
        <v>0.192954180869265</v>
      </c>
      <c r="R1145" s="17">
        <v>0.165792597548964</v>
      </c>
      <c r="S1145" s="17">
        <v>0.20653300249926099</v>
      </c>
      <c r="T1145" s="17">
        <v>0.23058474306979501</v>
      </c>
      <c r="U1145" s="17"/>
      <c r="V1145" s="17">
        <v>0.194308110104287</v>
      </c>
      <c r="W1145" s="17">
        <v>0.21156330506304999</v>
      </c>
      <c r="X1145" s="17">
        <v>0.19596109625994601</v>
      </c>
      <c r="Y1145" s="17">
        <v>0.19728373979163299</v>
      </c>
      <c r="Z1145" s="17">
        <v>0.28370449811042098</v>
      </c>
      <c r="AA1145" s="17">
        <v>0.23512992915120001</v>
      </c>
      <c r="AB1145" s="17">
        <v>0.19492227728876299</v>
      </c>
      <c r="AC1145" s="17">
        <v>0.221195702139073</v>
      </c>
      <c r="AD1145" s="17">
        <v>0.27196337036592499</v>
      </c>
      <c r="AE1145" s="17"/>
      <c r="AF1145" s="17">
        <v>0.24524045273016501</v>
      </c>
      <c r="AG1145" s="17">
        <v>0.220975472657542</v>
      </c>
      <c r="AH1145" s="17">
        <v>0.266112619700273</v>
      </c>
      <c r="AI1145" s="17">
        <v>0.281057424612291</v>
      </c>
      <c r="AJ1145" s="17">
        <v>0.16105442808683201</v>
      </c>
      <c r="AK1145" s="17">
        <v>0.22348769104791599</v>
      </c>
      <c r="AL1145" s="17"/>
      <c r="AM1145" s="17">
        <v>0.17928223707909599</v>
      </c>
      <c r="AN1145" s="17">
        <v>0.22176337450008399</v>
      </c>
      <c r="AO1145" s="17">
        <v>0.25013712415113898</v>
      </c>
      <c r="AP1145" s="17">
        <v>0.20235490037258699</v>
      </c>
      <c r="AQ1145" s="17">
        <v>0.25128119816247302</v>
      </c>
      <c r="AR1145" s="17">
        <v>0.18198500052529601</v>
      </c>
      <c r="AS1145" s="17">
        <v>0.21073007281219999</v>
      </c>
      <c r="AT1145" s="17">
        <v>0.12910459409678801</v>
      </c>
      <c r="AU1145" s="17">
        <v>0.28540708190774999</v>
      </c>
      <c r="AV1145" s="17">
        <v>0.24253966930306101</v>
      </c>
      <c r="AW1145" s="17">
        <v>0.23133230344926001</v>
      </c>
      <c r="AX1145" s="17">
        <v>0.27517649547131401</v>
      </c>
      <c r="AY1145" s="17">
        <v>0.20629220550380101</v>
      </c>
      <c r="AZ1145" s="17">
        <v>0.28409727775551702</v>
      </c>
      <c r="BA1145" s="17">
        <v>0.227893950008587</v>
      </c>
      <c r="BB1145" s="17">
        <v>0.22058166000606799</v>
      </c>
      <c r="BC1145" s="17"/>
      <c r="BD1145" s="17">
        <v>0.223787775486808</v>
      </c>
      <c r="BE1145" s="17">
        <v>0.212314877500349</v>
      </c>
      <c r="BF1145" s="17">
        <v>0.22704073881765499</v>
      </c>
      <c r="BG1145" s="17"/>
      <c r="BH1145" s="17">
        <v>0.23953048745442099</v>
      </c>
      <c r="BI1145" s="17">
        <v>0.17939011030878499</v>
      </c>
      <c r="BJ1145" s="17">
        <v>0.24719247005719</v>
      </c>
      <c r="BK1145" s="17"/>
      <c r="BL1145" s="17">
        <v>0.16153965758951799</v>
      </c>
      <c r="BM1145" s="17">
        <v>0.19672247708332199</v>
      </c>
      <c r="BN1145" s="17">
        <v>0.252576491473195</v>
      </c>
      <c r="BO1145" s="17"/>
      <c r="BP1145" s="17">
        <v>0.19349980199200201</v>
      </c>
      <c r="BQ1145" s="17">
        <v>0.228656597155945</v>
      </c>
      <c r="BR1145" s="17"/>
      <c r="BS1145" s="17">
        <v>0.407663087976535</v>
      </c>
      <c r="BT1145" s="17">
        <v>0.30255205285117298</v>
      </c>
      <c r="BU1145" s="17">
        <v>0.175532356251765</v>
      </c>
      <c r="BV1145" s="17">
        <v>0.15320578033354301</v>
      </c>
      <c r="BW1145" s="17"/>
      <c r="BX1145" s="17">
        <v>0.228635894145511</v>
      </c>
      <c r="BY1145" s="17">
        <v>0.30534772559429202</v>
      </c>
      <c r="BZ1145" s="17">
        <v>0.21585712646126201</v>
      </c>
      <c r="CA1145" s="17"/>
      <c r="CB1145" s="17">
        <v>0.33589500112762199</v>
      </c>
      <c r="CC1145" s="17">
        <v>0.22598030197444399</v>
      </c>
      <c r="CD1145" s="17">
        <v>0.136220549063022</v>
      </c>
      <c r="CE1145" s="17">
        <v>0.14454154590794999</v>
      </c>
      <c r="CF1145" s="17">
        <v>0.35193530766768599</v>
      </c>
      <c r="CG1145" s="17">
        <v>0.18082068802541501</v>
      </c>
      <c r="CH1145" s="17"/>
      <c r="CI1145" s="17">
        <v>0.15800331573096499</v>
      </c>
      <c r="CJ1145" s="17">
        <v>0.30769673554806198</v>
      </c>
      <c r="CK1145" s="17">
        <v>8.09398675687278E-2</v>
      </c>
      <c r="CL1145" s="17">
        <v>0.22270894730778801</v>
      </c>
    </row>
    <row r="1146" spans="2:90" x14ac:dyDescent="0.35">
      <c r="B1146" t="s">
        <v>516</v>
      </c>
      <c r="C1146" s="17">
        <v>0.41229601969193402</v>
      </c>
      <c r="D1146" s="17">
        <v>0.37757566944917498</v>
      </c>
      <c r="E1146" s="17">
        <v>0.44278471732800601</v>
      </c>
      <c r="F1146" s="17"/>
      <c r="G1146" s="17">
        <v>0.40516423551254099</v>
      </c>
      <c r="H1146" s="17">
        <v>0.42479868536722198</v>
      </c>
      <c r="I1146" s="17">
        <v>0.34160573600411198</v>
      </c>
      <c r="J1146" s="17">
        <v>0.42593541022791198</v>
      </c>
      <c r="K1146" s="17">
        <v>0.437140979037483</v>
      </c>
      <c r="L1146" s="17">
        <v>0.41690400758853702</v>
      </c>
      <c r="M1146" s="17">
        <v>0.458221582293596</v>
      </c>
      <c r="N1146" s="17">
        <v>0.38719678563768301</v>
      </c>
      <c r="O1146" s="17">
        <v>0.41109317002107398</v>
      </c>
      <c r="P1146" s="17"/>
      <c r="Q1146" s="17">
        <v>0.341407458691805</v>
      </c>
      <c r="R1146" s="17">
        <v>0.43124200118976103</v>
      </c>
      <c r="S1146" s="17">
        <v>0.403899147752527</v>
      </c>
      <c r="T1146" s="17">
        <v>0.42063153932984598</v>
      </c>
      <c r="U1146" s="17"/>
      <c r="V1146" s="17">
        <v>0.37824521871717398</v>
      </c>
      <c r="W1146" s="17">
        <v>0.47174157640095399</v>
      </c>
      <c r="X1146" s="17">
        <v>0.46134307849468598</v>
      </c>
      <c r="Y1146" s="17">
        <v>0.42298117252297701</v>
      </c>
      <c r="Z1146" s="17">
        <v>0.38268350286344799</v>
      </c>
      <c r="AA1146" s="17">
        <v>0.35742509381775001</v>
      </c>
      <c r="AB1146" s="17">
        <v>0.43471772148473098</v>
      </c>
      <c r="AC1146" s="17">
        <v>0.37927742226410699</v>
      </c>
      <c r="AD1146" s="17">
        <v>0.398710162105407</v>
      </c>
      <c r="AE1146" s="17"/>
      <c r="AF1146" s="17">
        <v>0.39399809356952897</v>
      </c>
      <c r="AG1146" s="17">
        <v>0.42794598230132003</v>
      </c>
      <c r="AH1146" s="17">
        <v>0.42303265956784702</v>
      </c>
      <c r="AI1146" s="17">
        <v>0.37353138108859202</v>
      </c>
      <c r="AJ1146" s="17">
        <v>0.454245111618435</v>
      </c>
      <c r="AK1146" s="17">
        <v>0.393540423284088</v>
      </c>
      <c r="AL1146" s="17"/>
      <c r="AM1146" s="17">
        <v>0.34086814041932301</v>
      </c>
      <c r="AN1146" s="17">
        <v>0.39365267695079098</v>
      </c>
      <c r="AO1146" s="17">
        <v>0.367498979889407</v>
      </c>
      <c r="AP1146" s="17">
        <v>0.354733440446863</v>
      </c>
      <c r="AQ1146" s="17">
        <v>0.40739024373933602</v>
      </c>
      <c r="AR1146" s="17">
        <v>0.45995261672023802</v>
      </c>
      <c r="AS1146" s="17">
        <v>0.43380966220709899</v>
      </c>
      <c r="AT1146" s="17">
        <v>0.46686189767272801</v>
      </c>
      <c r="AU1146" s="17">
        <v>0.43616215927559698</v>
      </c>
      <c r="AV1146" s="17">
        <v>0.43209664124639702</v>
      </c>
      <c r="AW1146" s="17">
        <v>0.38750204594147503</v>
      </c>
      <c r="AX1146" s="17">
        <v>0.39130879369856802</v>
      </c>
      <c r="AY1146" s="17">
        <v>0.416073694025555</v>
      </c>
      <c r="AZ1146" s="17">
        <v>0.42047902152345201</v>
      </c>
      <c r="BA1146" s="17">
        <v>0.37241296524102602</v>
      </c>
      <c r="BB1146" s="17">
        <v>0.45215624174525498</v>
      </c>
      <c r="BC1146" s="17"/>
      <c r="BD1146" s="17">
        <v>0.45397696690956901</v>
      </c>
      <c r="BE1146" s="17">
        <v>0.387651509068205</v>
      </c>
      <c r="BF1146" s="17">
        <v>0.39700859474977601</v>
      </c>
      <c r="BG1146" s="17"/>
      <c r="BH1146" s="17">
        <v>0.41731965608432098</v>
      </c>
      <c r="BI1146" s="17">
        <v>0.43598399104128399</v>
      </c>
      <c r="BJ1146" s="17">
        <v>0.41014253049107102</v>
      </c>
      <c r="BK1146" s="17"/>
      <c r="BL1146" s="17">
        <v>0.47832425482649699</v>
      </c>
      <c r="BM1146" s="17">
        <v>0.45658560532152198</v>
      </c>
      <c r="BN1146" s="17">
        <v>0.43554765257696498</v>
      </c>
      <c r="BO1146" s="17"/>
      <c r="BP1146" s="17">
        <v>0.43630935868072002</v>
      </c>
      <c r="BQ1146" s="17">
        <v>0.38841891020225899</v>
      </c>
      <c r="BR1146" s="17"/>
      <c r="BS1146" s="17">
        <v>0.41262435513302198</v>
      </c>
      <c r="BT1146" s="17">
        <v>0.46548768939787499</v>
      </c>
      <c r="BU1146" s="17">
        <v>0.45639741055199801</v>
      </c>
      <c r="BV1146" s="17">
        <v>0.37550922921226199</v>
      </c>
      <c r="BW1146" s="17"/>
      <c r="BX1146" s="17">
        <v>0.48503312194842202</v>
      </c>
      <c r="BY1146" s="17">
        <v>0.33917649504165298</v>
      </c>
      <c r="BZ1146" s="17">
        <v>0.40958328372784297</v>
      </c>
      <c r="CA1146" s="17"/>
      <c r="CB1146" s="17">
        <v>0.49947537123263003</v>
      </c>
      <c r="CC1146" s="17">
        <v>0.43601278007543598</v>
      </c>
      <c r="CD1146" s="17">
        <v>0.378760046609186</v>
      </c>
      <c r="CE1146" s="17">
        <v>0.43894634976497798</v>
      </c>
      <c r="CF1146" s="17">
        <v>0.415777845150123</v>
      </c>
      <c r="CG1146" s="17">
        <v>0.29551922156132698</v>
      </c>
      <c r="CH1146" s="17"/>
      <c r="CI1146" s="17">
        <v>0.412063401362458</v>
      </c>
      <c r="CJ1146" s="17">
        <v>0.40190840244032799</v>
      </c>
      <c r="CK1146" s="17">
        <v>0.32310210347134</v>
      </c>
      <c r="CL1146" s="17">
        <v>0.44221527999612997</v>
      </c>
    </row>
    <row r="1147" spans="2:90" x14ac:dyDescent="0.35">
      <c r="B1147" t="s">
        <v>517</v>
      </c>
      <c r="C1147" s="17">
        <v>0.19057201430266499</v>
      </c>
      <c r="D1147" s="17">
        <v>0.206412383275106</v>
      </c>
      <c r="E1147" s="17">
        <v>0.17549636790592699</v>
      </c>
      <c r="F1147" s="17"/>
      <c r="G1147" s="17">
        <v>0.16728080838718601</v>
      </c>
      <c r="H1147" s="17">
        <v>0.15302943243582201</v>
      </c>
      <c r="I1147" s="17">
        <v>0.184997443102076</v>
      </c>
      <c r="J1147" s="17">
        <v>0.16573272732778499</v>
      </c>
      <c r="K1147" s="17">
        <v>0.19799258890694099</v>
      </c>
      <c r="L1147" s="17">
        <v>0.18317213770384699</v>
      </c>
      <c r="M1147" s="17">
        <v>0.20796229570316199</v>
      </c>
      <c r="N1147" s="17">
        <v>0.25731012725198799</v>
      </c>
      <c r="O1147" s="17">
        <v>0.19046170689514599</v>
      </c>
      <c r="P1147" s="17"/>
      <c r="Q1147" s="17">
        <v>0.25859034030135802</v>
      </c>
      <c r="R1147" s="17">
        <v>0.21207895344775499</v>
      </c>
      <c r="S1147" s="17">
        <v>0.208072270439499</v>
      </c>
      <c r="T1147" s="17">
        <v>0.177934050296782</v>
      </c>
      <c r="U1147" s="17"/>
      <c r="V1147" s="17">
        <v>0.237464883099193</v>
      </c>
      <c r="W1147" s="17">
        <v>0.175284781611457</v>
      </c>
      <c r="X1147" s="17">
        <v>0.17173390539449801</v>
      </c>
      <c r="Y1147" s="17">
        <v>0.16833524940137401</v>
      </c>
      <c r="Z1147" s="17">
        <v>0.18694025352916099</v>
      </c>
      <c r="AA1147" s="17">
        <v>0.20092637781074901</v>
      </c>
      <c r="AB1147" s="17">
        <v>0.18274368887496201</v>
      </c>
      <c r="AC1147" s="17">
        <v>0.20728182193931399</v>
      </c>
      <c r="AD1147" s="17">
        <v>0.176678368911178</v>
      </c>
      <c r="AE1147" s="17"/>
      <c r="AF1147" s="17">
        <v>0.15676445755424301</v>
      </c>
      <c r="AG1147" s="17">
        <v>0.200667162407553</v>
      </c>
      <c r="AH1147" s="17">
        <v>0.13726424199315701</v>
      </c>
      <c r="AI1147" s="17">
        <v>0.148719773415976</v>
      </c>
      <c r="AJ1147" s="17">
        <v>0.18562927548569599</v>
      </c>
      <c r="AK1147" s="17">
        <v>0.23189563082785</v>
      </c>
      <c r="AL1147" s="17"/>
      <c r="AM1147" s="17">
        <v>0.18691176331398501</v>
      </c>
      <c r="AN1147" s="17">
        <v>0.217839221582207</v>
      </c>
      <c r="AO1147" s="17">
        <v>0.21501803213407</v>
      </c>
      <c r="AP1147" s="17">
        <v>0.22534132445069099</v>
      </c>
      <c r="AQ1147" s="17">
        <v>0.20395543331999</v>
      </c>
      <c r="AR1147" s="17">
        <v>0.17763961385820901</v>
      </c>
      <c r="AS1147" s="17">
        <v>0.17958583136766401</v>
      </c>
      <c r="AT1147" s="17">
        <v>0.21419828619766601</v>
      </c>
      <c r="AU1147" s="17">
        <v>0.14081058321669501</v>
      </c>
      <c r="AV1147" s="17">
        <v>0.152690947742157</v>
      </c>
      <c r="AW1147" s="17">
        <v>0.237917279222886</v>
      </c>
      <c r="AX1147" s="17">
        <v>0.22198064227446099</v>
      </c>
      <c r="AY1147" s="17">
        <v>0.17960189240821101</v>
      </c>
      <c r="AZ1147" s="17">
        <v>0.14987390316966501</v>
      </c>
      <c r="BA1147" s="17">
        <v>0.22292963571243199</v>
      </c>
      <c r="BB1147" s="17">
        <v>0.20572242380744901</v>
      </c>
      <c r="BC1147" s="17"/>
      <c r="BD1147" s="17">
        <v>0.185339543214918</v>
      </c>
      <c r="BE1147" s="17">
        <v>0.19161545968600699</v>
      </c>
      <c r="BF1147" s="17">
        <v>0.198159979390476</v>
      </c>
      <c r="BG1147" s="17"/>
      <c r="BH1147" s="17">
        <v>0.175549647845469</v>
      </c>
      <c r="BI1147" s="17">
        <v>0.246052267746424</v>
      </c>
      <c r="BJ1147" s="17">
        <v>0.179713679602613</v>
      </c>
      <c r="BK1147" s="17"/>
      <c r="BL1147" s="17">
        <v>0.21830370743513799</v>
      </c>
      <c r="BM1147" s="17">
        <v>0.23139568195941601</v>
      </c>
      <c r="BN1147" s="17">
        <v>0.17236656583809901</v>
      </c>
      <c r="BO1147" s="17"/>
      <c r="BP1147" s="17">
        <v>0.20721697837532399</v>
      </c>
      <c r="BQ1147" s="17">
        <v>0.190020657131073</v>
      </c>
      <c r="BR1147" s="17"/>
      <c r="BS1147" s="17">
        <v>0.11028399675304</v>
      </c>
      <c r="BT1147" s="17">
        <v>0.14863120878424599</v>
      </c>
      <c r="BU1147" s="17">
        <v>0.23171739724948101</v>
      </c>
      <c r="BV1147" s="17">
        <v>0.21473879432770701</v>
      </c>
      <c r="BW1147" s="17"/>
      <c r="BX1147" s="17">
        <v>0.17641537383918099</v>
      </c>
      <c r="BY1147" s="17">
        <v>0.17794671286163399</v>
      </c>
      <c r="BZ1147" s="17">
        <v>0.192750320145817</v>
      </c>
      <c r="CA1147" s="17"/>
      <c r="CB1147" s="17">
        <v>0.10137305838886</v>
      </c>
      <c r="CC1147" s="17">
        <v>0.17006005653888701</v>
      </c>
      <c r="CD1147" s="17">
        <v>0.19032585338763799</v>
      </c>
      <c r="CE1147" s="17">
        <v>0.24829637841188801</v>
      </c>
      <c r="CF1147" s="17">
        <v>0.15039845625435899</v>
      </c>
      <c r="CG1147" s="17">
        <v>0.29268841644902399</v>
      </c>
      <c r="CH1147" s="17"/>
      <c r="CI1147" s="17">
        <v>0.20186535917392701</v>
      </c>
      <c r="CJ1147" s="17">
        <v>0.135384654775424</v>
      </c>
      <c r="CK1147" s="17">
        <v>0.35043458003933098</v>
      </c>
      <c r="CL1147" s="17">
        <v>0.17803652652155899</v>
      </c>
    </row>
    <row r="1148" spans="2:90" x14ac:dyDescent="0.35">
      <c r="B1148" t="s">
        <v>518</v>
      </c>
      <c r="C1148" s="17">
        <v>0.108405427438165</v>
      </c>
      <c r="D1148" s="17">
        <v>0.124189898297296</v>
      </c>
      <c r="E1148" s="17">
        <v>9.38682530518819E-2</v>
      </c>
      <c r="F1148" s="17"/>
      <c r="G1148" s="17">
        <v>0.123879293274383</v>
      </c>
      <c r="H1148" s="17">
        <v>0.14309396999928101</v>
      </c>
      <c r="I1148" s="17">
        <v>0.12895850552333299</v>
      </c>
      <c r="J1148" s="17">
        <v>0.10958714202758001</v>
      </c>
      <c r="K1148" s="17">
        <v>9.8431752875727904E-2</v>
      </c>
      <c r="L1148" s="17">
        <v>0.100792877847811</v>
      </c>
      <c r="M1148" s="17">
        <v>9.5255647839778704E-2</v>
      </c>
      <c r="N1148" s="17">
        <v>9.0111098195337802E-2</v>
      </c>
      <c r="O1148" s="17">
        <v>9.1065389020607096E-2</v>
      </c>
      <c r="P1148" s="17"/>
      <c r="Q1148" s="17">
        <v>0.13976330245586899</v>
      </c>
      <c r="R1148" s="17">
        <v>0.113924247738243</v>
      </c>
      <c r="S1148" s="17">
        <v>0.128734348351805</v>
      </c>
      <c r="T1148" s="17">
        <v>0.10603448267030401</v>
      </c>
      <c r="U1148" s="17"/>
      <c r="V1148" s="17">
        <v>0.117346861533315</v>
      </c>
      <c r="W1148" s="17">
        <v>9.5813856314009099E-2</v>
      </c>
      <c r="X1148" s="17">
        <v>0.109529913216956</v>
      </c>
      <c r="Y1148" s="17">
        <v>0.14600757072582399</v>
      </c>
      <c r="Z1148" s="17">
        <v>9.2429697286287693E-2</v>
      </c>
      <c r="AA1148" s="17">
        <v>0.13391470521506699</v>
      </c>
      <c r="AB1148" s="17">
        <v>0.104929540986308</v>
      </c>
      <c r="AC1148" s="17">
        <v>7.3945706899199395E-2</v>
      </c>
      <c r="AD1148" s="17">
        <v>8.6048872917872402E-2</v>
      </c>
      <c r="AE1148" s="17"/>
      <c r="AF1148" s="17">
        <v>0.11374092255915</v>
      </c>
      <c r="AG1148" s="17">
        <v>0.10936273106392699</v>
      </c>
      <c r="AH1148" s="17">
        <v>0.10105989565747001</v>
      </c>
      <c r="AI1148" s="17">
        <v>0.10126517511614599</v>
      </c>
      <c r="AJ1148" s="17">
        <v>0.126982178796821</v>
      </c>
      <c r="AK1148" s="17">
        <v>9.3984339445863999E-2</v>
      </c>
      <c r="AL1148" s="17"/>
      <c r="AM1148" s="17">
        <v>0.12586785597223701</v>
      </c>
      <c r="AN1148" s="17">
        <v>0.108681522519513</v>
      </c>
      <c r="AO1148" s="17">
        <v>8.7340936168603597E-2</v>
      </c>
      <c r="AP1148" s="17">
        <v>0.134724015603127</v>
      </c>
      <c r="AQ1148" s="17">
        <v>0.100568315932846</v>
      </c>
      <c r="AR1148" s="17">
        <v>0.139633062908013</v>
      </c>
      <c r="AS1148" s="17">
        <v>0.118436485001021</v>
      </c>
      <c r="AT1148" s="17">
        <v>8.1721993631018897E-2</v>
      </c>
      <c r="AU1148" s="17">
        <v>0.10952526711951401</v>
      </c>
      <c r="AV1148" s="17">
        <v>0.13075412697819</v>
      </c>
      <c r="AW1148" s="17">
        <v>9.9181079457621002E-2</v>
      </c>
      <c r="AX1148" s="17">
        <v>8.8525466841391801E-2</v>
      </c>
      <c r="AY1148" s="17">
        <v>0.159053663327759</v>
      </c>
      <c r="AZ1148" s="17">
        <v>7.3402113664880697E-2</v>
      </c>
      <c r="BA1148" s="17">
        <v>9.0673913406165693E-2</v>
      </c>
      <c r="BB1148" s="17">
        <v>0.10472762466051901</v>
      </c>
      <c r="BC1148" s="17"/>
      <c r="BD1148" s="17">
        <v>8.9821974285275996E-2</v>
      </c>
      <c r="BE1148" s="17">
        <v>0.126250885647885</v>
      </c>
      <c r="BF1148" s="17">
        <v>0.10861940684328</v>
      </c>
      <c r="BG1148" s="17"/>
      <c r="BH1148" s="17">
        <v>0.10853795272623</v>
      </c>
      <c r="BI1148" s="17">
        <v>9.2160107858771698E-2</v>
      </c>
      <c r="BJ1148" s="17">
        <v>0.11745867497156701</v>
      </c>
      <c r="BK1148" s="17"/>
      <c r="BL1148" s="17">
        <v>0.10038226319617601</v>
      </c>
      <c r="BM1148" s="17">
        <v>7.4392111246551498E-2</v>
      </c>
      <c r="BN1148" s="17">
        <v>9.5310592805513905E-2</v>
      </c>
      <c r="BO1148" s="17"/>
      <c r="BP1148" s="17">
        <v>0.106541161472877</v>
      </c>
      <c r="BQ1148" s="17">
        <v>0.116111748436576</v>
      </c>
      <c r="BR1148" s="17"/>
      <c r="BS1148" s="17">
        <v>2.8497338553375499E-2</v>
      </c>
      <c r="BT1148" s="17">
        <v>5.3937741076810798E-2</v>
      </c>
      <c r="BU1148" s="17">
        <v>7.0587368999970201E-2</v>
      </c>
      <c r="BV1148" s="17">
        <v>0.189838204192079</v>
      </c>
      <c r="BW1148" s="17"/>
      <c r="BX1148" s="17">
        <v>6.2032494243259698E-2</v>
      </c>
      <c r="BY1148" s="17">
        <v>0.119337947963004</v>
      </c>
      <c r="BZ1148" s="17">
        <v>0.112327716790236</v>
      </c>
      <c r="CA1148" s="17"/>
      <c r="CB1148" s="17">
        <v>3.5024906770280598E-2</v>
      </c>
      <c r="CC1148" s="17">
        <v>0.109484857193726</v>
      </c>
      <c r="CD1148" s="17">
        <v>0.208916947424126</v>
      </c>
      <c r="CE1148" s="17">
        <v>0.110392058222304</v>
      </c>
      <c r="CF1148" s="17">
        <v>3.72735018516498E-2</v>
      </c>
      <c r="CG1148" s="17">
        <v>0.10542574689454499</v>
      </c>
      <c r="CH1148" s="17"/>
      <c r="CI1148" s="17">
        <v>0.14331595754554299</v>
      </c>
      <c r="CJ1148" s="17">
        <v>0.102817987005677</v>
      </c>
      <c r="CK1148" s="17">
        <v>9.3960769687009796E-2</v>
      </c>
      <c r="CL1148" s="17">
        <v>0.10771334642710099</v>
      </c>
    </row>
    <row r="1149" spans="2:90" x14ac:dyDescent="0.35">
      <c r="B1149" t="s">
        <v>110</v>
      </c>
      <c r="C1149" s="17">
        <v>6.7039950622020297E-2</v>
      </c>
      <c r="D1149" s="17">
        <v>7.2236451368895505E-2</v>
      </c>
      <c r="E1149" s="17">
        <v>6.1499262740414597E-2</v>
      </c>
      <c r="F1149" s="17"/>
      <c r="G1149" s="17">
        <v>9.1706482753143706E-2</v>
      </c>
      <c r="H1149" s="17">
        <v>7.4447585465304403E-2</v>
      </c>
      <c r="I1149" s="17">
        <v>5.9184799291568203E-2</v>
      </c>
      <c r="J1149" s="17">
        <v>7.6887716658456506E-2</v>
      </c>
      <c r="K1149" s="17">
        <v>5.6684003522817203E-2</v>
      </c>
      <c r="L1149" s="17">
        <v>6.7734661455963602E-2</v>
      </c>
      <c r="M1149" s="17">
        <v>3.6819269556742799E-2</v>
      </c>
      <c r="N1149" s="17">
        <v>6.5243859550619301E-2</v>
      </c>
      <c r="O1149" s="17">
        <v>7.56566035073096E-2</v>
      </c>
      <c r="P1149" s="17"/>
      <c r="Q1149" s="17">
        <v>6.7284717681701994E-2</v>
      </c>
      <c r="R1149" s="17">
        <v>7.6962200075277598E-2</v>
      </c>
      <c r="S1149" s="17">
        <v>5.2761230956907601E-2</v>
      </c>
      <c r="T1149" s="17">
        <v>6.4815184633272502E-2</v>
      </c>
      <c r="U1149" s="17"/>
      <c r="V1149" s="17">
        <v>7.2634926546031001E-2</v>
      </c>
      <c r="W1149" s="17">
        <v>4.5596480610528699E-2</v>
      </c>
      <c r="X1149" s="17">
        <v>6.1432006633914397E-2</v>
      </c>
      <c r="Y1149" s="17">
        <v>6.5392267558193107E-2</v>
      </c>
      <c r="Z1149" s="17">
        <v>5.4242048210682098E-2</v>
      </c>
      <c r="AA1149" s="17">
        <v>7.2603894005234301E-2</v>
      </c>
      <c r="AB1149" s="17">
        <v>8.2686771365235806E-2</v>
      </c>
      <c r="AC1149" s="17">
        <v>0.118299346758306</v>
      </c>
      <c r="AD1149" s="17">
        <v>6.6599225699617001E-2</v>
      </c>
      <c r="AE1149" s="17"/>
      <c r="AF1149" s="17">
        <v>9.0256073586912497E-2</v>
      </c>
      <c r="AG1149" s="17">
        <v>4.1048651569658597E-2</v>
      </c>
      <c r="AH1149" s="17">
        <v>7.2530583081253E-2</v>
      </c>
      <c r="AI1149" s="17">
        <v>9.5426245766995099E-2</v>
      </c>
      <c r="AJ1149" s="17">
        <v>7.2089006012216406E-2</v>
      </c>
      <c r="AK1149" s="17">
        <v>5.7091915394282301E-2</v>
      </c>
      <c r="AL1149" s="17"/>
      <c r="AM1149" s="17">
        <v>0.16707000321536</v>
      </c>
      <c r="AN1149" s="17">
        <v>5.8063204447405301E-2</v>
      </c>
      <c r="AO1149" s="17">
        <v>8.0004927656780203E-2</v>
      </c>
      <c r="AP1149" s="17">
        <v>8.2846319126732307E-2</v>
      </c>
      <c r="AQ1149" s="17">
        <v>3.68048088453551E-2</v>
      </c>
      <c r="AR1149" s="17">
        <v>4.07897059882441E-2</v>
      </c>
      <c r="AS1149" s="17">
        <v>5.7437948612016003E-2</v>
      </c>
      <c r="AT1149" s="17">
        <v>0.1081132284018</v>
      </c>
      <c r="AU1149" s="17">
        <v>2.8094908480443399E-2</v>
      </c>
      <c r="AV1149" s="17">
        <v>4.1918614730193399E-2</v>
      </c>
      <c r="AW1149" s="17">
        <v>4.4067291928758703E-2</v>
      </c>
      <c r="AX1149" s="17">
        <v>2.3008601714264599E-2</v>
      </c>
      <c r="AY1149" s="17">
        <v>3.8978544734674297E-2</v>
      </c>
      <c r="AZ1149" s="17">
        <v>7.2147683886486805E-2</v>
      </c>
      <c r="BA1149" s="17">
        <v>8.6089535631789005E-2</v>
      </c>
      <c r="BB1149" s="17">
        <v>1.6812049780708101E-2</v>
      </c>
      <c r="BC1149" s="17"/>
      <c r="BD1149" s="17">
        <v>4.7073740103430198E-2</v>
      </c>
      <c r="BE1149" s="17">
        <v>8.2167268097554896E-2</v>
      </c>
      <c r="BF1149" s="17">
        <v>6.9171280198812704E-2</v>
      </c>
      <c r="BG1149" s="17"/>
      <c r="BH1149" s="17">
        <v>5.9062255889559503E-2</v>
      </c>
      <c r="BI1149" s="17">
        <v>4.6413523044734901E-2</v>
      </c>
      <c r="BJ1149" s="17">
        <v>4.5492644877559198E-2</v>
      </c>
      <c r="BK1149" s="17"/>
      <c r="BL1149" s="17">
        <v>4.1450116952671902E-2</v>
      </c>
      <c r="BM1149" s="17">
        <v>4.0904124389189202E-2</v>
      </c>
      <c r="BN1149" s="17">
        <v>4.4198697306226997E-2</v>
      </c>
      <c r="BO1149" s="17"/>
      <c r="BP1149" s="17">
        <v>5.64326994790759E-2</v>
      </c>
      <c r="BQ1149" s="17">
        <v>7.6792087074146503E-2</v>
      </c>
      <c r="BR1149" s="17"/>
      <c r="BS1149" s="17">
        <v>4.0931221584026602E-2</v>
      </c>
      <c r="BT1149" s="17">
        <v>2.9391307889895499E-2</v>
      </c>
      <c r="BU1149" s="17">
        <v>6.5765466946785298E-2</v>
      </c>
      <c r="BV1149" s="17">
        <v>6.6707991934409197E-2</v>
      </c>
      <c r="BW1149" s="17"/>
      <c r="BX1149" s="17">
        <v>4.7883115823627101E-2</v>
      </c>
      <c r="BY1149" s="17">
        <v>5.8191118539417303E-2</v>
      </c>
      <c r="BZ1149" s="17">
        <v>6.9481552874842104E-2</v>
      </c>
      <c r="CA1149" s="17"/>
      <c r="CB1149" s="17">
        <v>2.8231662480607201E-2</v>
      </c>
      <c r="CC1149" s="17">
        <v>5.8462004217507101E-2</v>
      </c>
      <c r="CD1149" s="17">
        <v>8.5776603516028199E-2</v>
      </c>
      <c r="CE1149" s="17">
        <v>5.7823667692880401E-2</v>
      </c>
      <c r="CF1149" s="17">
        <v>4.4614889076182503E-2</v>
      </c>
      <c r="CG1149" s="17">
        <v>0.12554592706968901</v>
      </c>
      <c r="CH1149" s="17"/>
      <c r="CI1149" s="17">
        <v>8.47519661871073E-2</v>
      </c>
      <c r="CJ1149" s="17">
        <v>5.2192220230508499E-2</v>
      </c>
      <c r="CK1149" s="17">
        <v>0.15156267923359101</v>
      </c>
      <c r="CL1149" s="17">
        <v>4.9325899747420902E-2</v>
      </c>
    </row>
    <row r="1150" spans="2:90" x14ac:dyDescent="0.35"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</row>
    <row r="1151" spans="2:90" x14ac:dyDescent="0.35">
      <c r="B1151" s="6" t="s">
        <v>525</v>
      </c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</row>
    <row r="1152" spans="2:90" x14ac:dyDescent="0.35">
      <c r="B1152" s="24" t="s">
        <v>130</v>
      </c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</row>
    <row r="1153" spans="2:90" x14ac:dyDescent="0.35">
      <c r="B1153" t="s">
        <v>515</v>
      </c>
      <c r="C1153" s="17">
        <v>0.20172027176592</v>
      </c>
      <c r="D1153" s="17">
        <v>0.19913068570390399</v>
      </c>
      <c r="E1153" s="17">
        <v>0.206604472427424</v>
      </c>
      <c r="F1153" s="17"/>
      <c r="G1153" s="17">
        <v>0.205300039636338</v>
      </c>
      <c r="H1153" s="17">
        <v>0.169269937339284</v>
      </c>
      <c r="I1153" s="17">
        <v>0.23223138040986999</v>
      </c>
      <c r="J1153" s="17">
        <v>0.19574927863652999</v>
      </c>
      <c r="K1153" s="17">
        <v>0.19101875415654901</v>
      </c>
      <c r="L1153" s="17">
        <v>0.19775324355614701</v>
      </c>
      <c r="M1153" s="17">
        <v>0.22569740042280001</v>
      </c>
      <c r="N1153" s="17">
        <v>0.22088138446056399</v>
      </c>
      <c r="O1153" s="17">
        <v>0.177892134060879</v>
      </c>
      <c r="P1153" s="17"/>
      <c r="Q1153" s="17">
        <v>0.22923227187644801</v>
      </c>
      <c r="R1153" s="17">
        <v>0.26821984247457697</v>
      </c>
      <c r="S1153" s="17">
        <v>0.26247685565593198</v>
      </c>
      <c r="T1153" s="17">
        <v>0.19514115733005</v>
      </c>
      <c r="U1153" s="17"/>
      <c r="V1153" s="17">
        <v>0.25361840182544199</v>
      </c>
      <c r="W1153" s="17">
        <v>0.18231807052438201</v>
      </c>
      <c r="X1153" s="17">
        <v>0.175365299377058</v>
      </c>
      <c r="Y1153" s="17">
        <v>0.169402482238483</v>
      </c>
      <c r="Z1153" s="17">
        <v>0.20360373810815</v>
      </c>
      <c r="AA1153" s="17">
        <v>0.17566458808251101</v>
      </c>
      <c r="AB1153" s="17">
        <v>0.213533648869808</v>
      </c>
      <c r="AC1153" s="17">
        <v>0.20980254868475801</v>
      </c>
      <c r="AD1153" s="17">
        <v>0.21335172151613199</v>
      </c>
      <c r="AE1153" s="17"/>
      <c r="AF1153" s="17">
        <v>0.17353639053728501</v>
      </c>
      <c r="AG1153" s="17">
        <v>0.20647366444503101</v>
      </c>
      <c r="AH1153" s="17">
        <v>0.156270385815548</v>
      </c>
      <c r="AI1153" s="17">
        <v>0.12529939851490199</v>
      </c>
      <c r="AJ1153" s="17">
        <v>0.15959701837962501</v>
      </c>
      <c r="AK1153" s="17">
        <v>0.26784569083021198</v>
      </c>
      <c r="AL1153" s="17"/>
      <c r="AM1153" s="17">
        <v>0.16061294529352699</v>
      </c>
      <c r="AN1153" s="17">
        <v>0.18628406965033001</v>
      </c>
      <c r="AO1153" s="17">
        <v>0.206788034072456</v>
      </c>
      <c r="AP1153" s="17">
        <v>0.22534927100310201</v>
      </c>
      <c r="AQ1153" s="17">
        <v>0.211015353305292</v>
      </c>
      <c r="AR1153" s="17">
        <v>0.20029977064739399</v>
      </c>
      <c r="AS1153" s="17">
        <v>0.20453378393300101</v>
      </c>
      <c r="AT1153" s="17">
        <v>0.15862786661404399</v>
      </c>
      <c r="AU1153" s="17">
        <v>0.25081073002682203</v>
      </c>
      <c r="AV1153" s="17">
        <v>0.25483456991362702</v>
      </c>
      <c r="AW1153" s="17">
        <v>0.171370002600093</v>
      </c>
      <c r="AX1153" s="17">
        <v>0.175150014869283</v>
      </c>
      <c r="AY1153" s="17">
        <v>0.22716830503133201</v>
      </c>
      <c r="AZ1153" s="17">
        <v>0.28936568617311698</v>
      </c>
      <c r="BA1153" s="17">
        <v>0.16758750274238399</v>
      </c>
      <c r="BB1153" s="17">
        <v>0.25839885865044199</v>
      </c>
      <c r="BC1153" s="17"/>
      <c r="BD1153" s="17">
        <v>0.22522626623432801</v>
      </c>
      <c r="BE1153" s="17">
        <v>0.19776056069060399</v>
      </c>
      <c r="BF1153" s="17">
        <v>0.183145815808784</v>
      </c>
      <c r="BG1153" s="17"/>
      <c r="BH1153" s="17">
        <v>0.20274205552465199</v>
      </c>
      <c r="BI1153" s="17">
        <v>0.26693961674327699</v>
      </c>
      <c r="BJ1153" s="17">
        <v>0.188626836910601</v>
      </c>
      <c r="BK1153" s="17"/>
      <c r="BL1153" s="17">
        <v>0.23856688538148901</v>
      </c>
      <c r="BM1153" s="17">
        <v>0.22671724456403</v>
      </c>
      <c r="BN1153" s="17">
        <v>0.26021641009762903</v>
      </c>
      <c r="BO1153" s="17"/>
      <c r="BP1153" s="17">
        <v>0.21297707287383999</v>
      </c>
      <c r="BQ1153" s="17">
        <v>0.19115583713826101</v>
      </c>
      <c r="BR1153" s="17"/>
      <c r="BS1153" s="17">
        <v>0.36026071886900002</v>
      </c>
      <c r="BT1153" s="17">
        <v>0.240501292047027</v>
      </c>
      <c r="BU1153" s="17">
        <v>0.168821794759314</v>
      </c>
      <c r="BV1153" s="17">
        <v>0.158341023573326</v>
      </c>
      <c r="BW1153" s="17"/>
      <c r="BX1153" s="17">
        <v>0.261223253986271</v>
      </c>
      <c r="BY1153" s="17">
        <v>0.29069463543062601</v>
      </c>
      <c r="BZ1153" s="17">
        <v>0.19035789766084099</v>
      </c>
      <c r="CA1153" s="17"/>
      <c r="CB1153" s="17">
        <v>0.23149920659204501</v>
      </c>
      <c r="CC1153" s="17">
        <v>0.25822904838573701</v>
      </c>
      <c r="CD1153" s="17">
        <v>7.0242430831051597E-2</v>
      </c>
      <c r="CE1153" s="17">
        <v>0.185343253770623</v>
      </c>
      <c r="CF1153" s="17">
        <v>0.37771727054471799</v>
      </c>
      <c r="CG1153" s="17">
        <v>0.16409749738805501</v>
      </c>
      <c r="CH1153" s="17"/>
      <c r="CI1153" s="17">
        <v>0.14402492733436301</v>
      </c>
      <c r="CJ1153" s="17">
        <v>0.26478582223886199</v>
      </c>
      <c r="CK1153" s="17">
        <v>0.107895593652545</v>
      </c>
      <c r="CL1153" s="17">
        <v>0.202442401826982</v>
      </c>
    </row>
    <row r="1154" spans="2:90" x14ac:dyDescent="0.35">
      <c r="B1154" t="s">
        <v>516</v>
      </c>
      <c r="C1154" s="17">
        <v>0.362073287042046</v>
      </c>
      <c r="D1154" s="17">
        <v>0.33982311064887299</v>
      </c>
      <c r="E1154" s="17">
        <v>0.38005817781783202</v>
      </c>
      <c r="F1154" s="17"/>
      <c r="G1154" s="17">
        <v>0.34756615766983801</v>
      </c>
      <c r="H1154" s="17">
        <v>0.36249923935712403</v>
      </c>
      <c r="I1154" s="17">
        <v>0.31651724581837898</v>
      </c>
      <c r="J1154" s="17">
        <v>0.38281811020286599</v>
      </c>
      <c r="K1154" s="17">
        <v>0.36153830181389601</v>
      </c>
      <c r="L1154" s="17">
        <v>0.367186753412787</v>
      </c>
      <c r="M1154" s="17">
        <v>0.38557012241897298</v>
      </c>
      <c r="N1154" s="17">
        <v>0.33557383834347598</v>
      </c>
      <c r="O1154" s="17">
        <v>0.39499638293948103</v>
      </c>
      <c r="P1154" s="17"/>
      <c r="Q1154" s="17">
        <v>0.402723867885314</v>
      </c>
      <c r="R1154" s="17">
        <v>0.40904948800858798</v>
      </c>
      <c r="S1154" s="17">
        <v>0.39527784124854998</v>
      </c>
      <c r="T1154" s="17">
        <v>0.355652385677099</v>
      </c>
      <c r="U1154" s="17"/>
      <c r="V1154" s="17">
        <v>0.385082553204039</v>
      </c>
      <c r="W1154" s="17">
        <v>0.41277161969114001</v>
      </c>
      <c r="X1154" s="17">
        <v>0.332050451314921</v>
      </c>
      <c r="Y1154" s="17">
        <v>0.38154479285761</v>
      </c>
      <c r="Z1154" s="17">
        <v>0.33716644230066201</v>
      </c>
      <c r="AA1154" s="17">
        <v>0.31492181312881601</v>
      </c>
      <c r="AB1154" s="17">
        <v>0.32965374112817603</v>
      </c>
      <c r="AC1154" s="17">
        <v>0.27977905095306899</v>
      </c>
      <c r="AD1154" s="17">
        <v>0.38698955084362402</v>
      </c>
      <c r="AE1154" s="17"/>
      <c r="AF1154" s="17">
        <v>0.30529258897665501</v>
      </c>
      <c r="AG1154" s="17">
        <v>0.39447471045146398</v>
      </c>
      <c r="AH1154" s="17">
        <v>0.30907329460617</v>
      </c>
      <c r="AI1154" s="17">
        <v>0.30163816664147602</v>
      </c>
      <c r="AJ1154" s="17">
        <v>0.38708556381030401</v>
      </c>
      <c r="AK1154" s="17">
        <v>0.39111326996296197</v>
      </c>
      <c r="AL1154" s="17"/>
      <c r="AM1154" s="17">
        <v>0.29886037519040198</v>
      </c>
      <c r="AN1154" s="17">
        <v>0.28883026061943801</v>
      </c>
      <c r="AO1154" s="17">
        <v>0.37319662587986802</v>
      </c>
      <c r="AP1154" s="17">
        <v>0.30492662819190303</v>
      </c>
      <c r="AQ1154" s="17">
        <v>0.30809850027681202</v>
      </c>
      <c r="AR1154" s="17">
        <v>0.363724197366396</v>
      </c>
      <c r="AS1154" s="17">
        <v>0.35727790741743298</v>
      </c>
      <c r="AT1154" s="17">
        <v>0.39463708271624998</v>
      </c>
      <c r="AU1154" s="17">
        <v>0.39279212820168002</v>
      </c>
      <c r="AV1154" s="17">
        <v>0.326773139546639</v>
      </c>
      <c r="AW1154" s="17">
        <v>0.36890836468134702</v>
      </c>
      <c r="AX1154" s="17">
        <v>0.451235942336285</v>
      </c>
      <c r="AY1154" s="17">
        <v>0.35877805716306599</v>
      </c>
      <c r="AZ1154" s="17">
        <v>0.36845048161134603</v>
      </c>
      <c r="BA1154" s="17">
        <v>0.34664117274391698</v>
      </c>
      <c r="BB1154" s="17">
        <v>0.42886613187936901</v>
      </c>
      <c r="BC1154" s="17"/>
      <c r="BD1154" s="17">
        <v>0.395578720919674</v>
      </c>
      <c r="BE1154" s="17">
        <v>0.32911896721692202</v>
      </c>
      <c r="BF1154" s="17">
        <v>0.35827785409287299</v>
      </c>
      <c r="BG1154" s="17"/>
      <c r="BH1154" s="17">
        <v>0.36121682224658103</v>
      </c>
      <c r="BI1154" s="17">
        <v>0.368310114109966</v>
      </c>
      <c r="BJ1154" s="17">
        <v>0.39609275290889701</v>
      </c>
      <c r="BK1154" s="17"/>
      <c r="BL1154" s="17">
        <v>0.378334842742033</v>
      </c>
      <c r="BM1154" s="17">
        <v>0.448497149707072</v>
      </c>
      <c r="BN1154" s="17">
        <v>0.39049339922980297</v>
      </c>
      <c r="BO1154" s="17"/>
      <c r="BP1154" s="17">
        <v>0.387044413427652</v>
      </c>
      <c r="BQ1154" s="17">
        <v>0.34367410341728699</v>
      </c>
      <c r="BR1154" s="17"/>
      <c r="BS1154" s="17">
        <v>0.38797679964645898</v>
      </c>
      <c r="BT1154" s="17">
        <v>0.412585842683725</v>
      </c>
      <c r="BU1154" s="17">
        <v>0.377435916546497</v>
      </c>
      <c r="BV1154" s="17">
        <v>0.32969678701956601</v>
      </c>
      <c r="BW1154" s="17"/>
      <c r="BX1154" s="17">
        <v>0.37258845360436998</v>
      </c>
      <c r="BY1154" s="17">
        <v>0.29261948016142603</v>
      </c>
      <c r="BZ1154" s="17">
        <v>0.36529952452421799</v>
      </c>
      <c r="CA1154" s="17"/>
      <c r="CB1154" s="17">
        <v>0.48147688832833302</v>
      </c>
      <c r="CC1154" s="17">
        <v>0.381614696616497</v>
      </c>
      <c r="CD1154" s="17">
        <v>0.27335180220389799</v>
      </c>
      <c r="CE1154" s="17">
        <v>0.37641441371596102</v>
      </c>
      <c r="CF1154" s="17">
        <v>0.390708085071931</v>
      </c>
      <c r="CG1154" s="17">
        <v>0.284940535439898</v>
      </c>
      <c r="CH1154" s="17"/>
      <c r="CI1154" s="17">
        <v>0.352589751120926</v>
      </c>
      <c r="CJ1154" s="17">
        <v>0.373013217920942</v>
      </c>
      <c r="CK1154" s="17">
        <v>0.25737721007434</v>
      </c>
      <c r="CL1154" s="17">
        <v>0.38561554779625401</v>
      </c>
    </row>
    <row r="1155" spans="2:90" x14ac:dyDescent="0.35">
      <c r="B1155" t="s">
        <v>517</v>
      </c>
      <c r="C1155" s="17">
        <v>0.22602007271106</v>
      </c>
      <c r="D1155" s="17">
        <v>0.235520129623597</v>
      </c>
      <c r="E1155" s="17">
        <v>0.21834693114732201</v>
      </c>
      <c r="F1155" s="17"/>
      <c r="G1155" s="17">
        <v>0.21980067383247101</v>
      </c>
      <c r="H1155" s="17">
        <v>0.22713736581914201</v>
      </c>
      <c r="I1155" s="17">
        <v>0.21442720236677101</v>
      </c>
      <c r="J1155" s="17">
        <v>0.232053526547181</v>
      </c>
      <c r="K1155" s="17">
        <v>0.241529733314507</v>
      </c>
      <c r="L1155" s="17">
        <v>0.20517777956868499</v>
      </c>
      <c r="M1155" s="17">
        <v>0.21256078438672901</v>
      </c>
      <c r="N1155" s="17">
        <v>0.25969625517717498</v>
      </c>
      <c r="O1155" s="17">
        <v>0.220850473842989</v>
      </c>
      <c r="P1155" s="17"/>
      <c r="Q1155" s="17">
        <v>0.21536764724503499</v>
      </c>
      <c r="R1155" s="17">
        <v>0.179582895455969</v>
      </c>
      <c r="S1155" s="17">
        <v>0.19822213747954501</v>
      </c>
      <c r="T1155" s="17">
        <v>0.22836255991446899</v>
      </c>
      <c r="U1155" s="17"/>
      <c r="V1155" s="17">
        <v>0.20470177724910599</v>
      </c>
      <c r="W1155" s="17">
        <v>0.233689093004355</v>
      </c>
      <c r="X1155" s="17">
        <v>0.254128176953755</v>
      </c>
      <c r="Y1155" s="17">
        <v>0.192512871074178</v>
      </c>
      <c r="Z1155" s="17">
        <v>0.25632775222415999</v>
      </c>
      <c r="AA1155" s="17">
        <v>0.25350928952684698</v>
      </c>
      <c r="AB1155" s="17">
        <v>0.22847088251738201</v>
      </c>
      <c r="AC1155" s="17">
        <v>0.25801962088422098</v>
      </c>
      <c r="AD1155" s="17">
        <v>0.194132367778239</v>
      </c>
      <c r="AE1155" s="17"/>
      <c r="AF1155" s="17">
        <v>0.25769189212902999</v>
      </c>
      <c r="AG1155" s="17">
        <v>0.21486681573014299</v>
      </c>
      <c r="AH1155" s="17">
        <v>0.26753955187580503</v>
      </c>
      <c r="AI1155" s="17">
        <v>0.25243036268897401</v>
      </c>
      <c r="AJ1155" s="17">
        <v>0.24727795388172899</v>
      </c>
      <c r="AK1155" s="17">
        <v>0.18281247330279801</v>
      </c>
      <c r="AL1155" s="17"/>
      <c r="AM1155" s="17">
        <v>0.25511142233914302</v>
      </c>
      <c r="AN1155" s="17">
        <v>0.24239929786837999</v>
      </c>
      <c r="AO1155" s="17">
        <v>0.19614804814843301</v>
      </c>
      <c r="AP1155" s="17">
        <v>0.25777142247354901</v>
      </c>
      <c r="AQ1155" s="17">
        <v>0.26860755689802202</v>
      </c>
      <c r="AR1155" s="17">
        <v>0.222221588764594</v>
      </c>
      <c r="AS1155" s="17">
        <v>0.264576589207483</v>
      </c>
      <c r="AT1155" s="17">
        <v>0.22413029638194201</v>
      </c>
      <c r="AU1155" s="17">
        <v>0.17970179871162101</v>
      </c>
      <c r="AV1155" s="17">
        <v>0.25910128223210299</v>
      </c>
      <c r="AW1155" s="17">
        <v>0.21209802892673801</v>
      </c>
      <c r="AX1155" s="17">
        <v>0.20070785748127401</v>
      </c>
      <c r="AY1155" s="17">
        <v>0.22281039037112499</v>
      </c>
      <c r="AZ1155" s="17">
        <v>0.18696111614142599</v>
      </c>
      <c r="BA1155" s="17">
        <v>0.29898607155350998</v>
      </c>
      <c r="BB1155" s="17">
        <v>0.158596449368402</v>
      </c>
      <c r="BC1155" s="17"/>
      <c r="BD1155" s="17">
        <v>0.21873954551734301</v>
      </c>
      <c r="BE1155" s="17">
        <v>0.22720629321539201</v>
      </c>
      <c r="BF1155" s="17">
        <v>0.23539804918444401</v>
      </c>
      <c r="BG1155" s="17"/>
      <c r="BH1155" s="17">
        <v>0.231812552267394</v>
      </c>
      <c r="BI1155" s="17">
        <v>0.22513704124016601</v>
      </c>
      <c r="BJ1155" s="17">
        <v>0.21812366594718199</v>
      </c>
      <c r="BK1155" s="17"/>
      <c r="BL1155" s="17">
        <v>0.17773048130119101</v>
      </c>
      <c r="BM1155" s="17">
        <v>0.17607914854943901</v>
      </c>
      <c r="BN1155" s="17">
        <v>0.20078635197292699</v>
      </c>
      <c r="BO1155" s="17"/>
      <c r="BP1155" s="17">
        <v>0.228624411894393</v>
      </c>
      <c r="BQ1155" s="17">
        <v>0.219576300019828</v>
      </c>
      <c r="BR1155" s="17"/>
      <c r="BS1155" s="17">
        <v>0.15599897260270801</v>
      </c>
      <c r="BT1155" s="17">
        <v>0.23609382098173601</v>
      </c>
      <c r="BU1155" s="17">
        <v>0.25268951637874099</v>
      </c>
      <c r="BV1155" s="17">
        <v>0.235495996358837</v>
      </c>
      <c r="BW1155" s="17"/>
      <c r="BX1155" s="17">
        <v>0.200185211626806</v>
      </c>
      <c r="BY1155" s="17">
        <v>0.20335265678138001</v>
      </c>
      <c r="BZ1155" s="17">
        <v>0.229972413412456</v>
      </c>
      <c r="CA1155" s="17"/>
      <c r="CB1155" s="17">
        <v>0.17957421490976999</v>
      </c>
      <c r="CC1155" s="17">
        <v>0.18789626940876</v>
      </c>
      <c r="CD1155" s="17">
        <v>0.29095486159898098</v>
      </c>
      <c r="CE1155" s="17">
        <v>0.24704368942163499</v>
      </c>
      <c r="CF1155" s="17">
        <v>0.13903896080141501</v>
      </c>
      <c r="CG1155" s="17">
        <v>0.28081269583804302</v>
      </c>
      <c r="CH1155" s="17"/>
      <c r="CI1155" s="17">
        <v>0.20774715970604801</v>
      </c>
      <c r="CJ1155" s="17">
        <v>0.18861666134535601</v>
      </c>
      <c r="CK1155" s="17">
        <v>0.34357847485075299</v>
      </c>
      <c r="CL1155" s="17">
        <v>0.220889141682995</v>
      </c>
    </row>
    <row r="1156" spans="2:90" x14ac:dyDescent="0.35">
      <c r="B1156" t="s">
        <v>518</v>
      </c>
      <c r="C1156" s="17">
        <v>0.143689139419822</v>
      </c>
      <c r="D1156" s="17">
        <v>0.158029926783783</v>
      </c>
      <c r="E1156" s="17">
        <v>0.12993290793803799</v>
      </c>
      <c r="F1156" s="17"/>
      <c r="G1156" s="17">
        <v>0.15859053762295799</v>
      </c>
      <c r="H1156" s="17">
        <v>0.16654252840952199</v>
      </c>
      <c r="I1156" s="17">
        <v>0.17836404352016899</v>
      </c>
      <c r="J1156" s="17">
        <v>0.12521427985398101</v>
      </c>
      <c r="K1156" s="17">
        <v>0.145962211288442</v>
      </c>
      <c r="L1156" s="17">
        <v>0.145684136875149</v>
      </c>
      <c r="M1156" s="17">
        <v>0.13249392051797099</v>
      </c>
      <c r="N1156" s="17">
        <v>0.117577485954924</v>
      </c>
      <c r="O1156" s="17">
        <v>0.128551106225365</v>
      </c>
      <c r="P1156" s="17"/>
      <c r="Q1156" s="17">
        <v>9.6501678242504704E-2</v>
      </c>
      <c r="R1156" s="17">
        <v>8.6060180871952496E-2</v>
      </c>
      <c r="S1156" s="17">
        <v>9.4594053755676602E-2</v>
      </c>
      <c r="T1156" s="17">
        <v>0.15350418124656301</v>
      </c>
      <c r="U1156" s="17"/>
      <c r="V1156" s="17">
        <v>0.10142847346852001</v>
      </c>
      <c r="W1156" s="17">
        <v>0.125551336154617</v>
      </c>
      <c r="X1156" s="17">
        <v>0.16278972467413799</v>
      </c>
      <c r="Y1156" s="17">
        <v>0.18198253560609101</v>
      </c>
      <c r="Z1156" s="17">
        <v>0.157445420385182</v>
      </c>
      <c r="AA1156" s="17">
        <v>0.16345456771108499</v>
      </c>
      <c r="AB1156" s="17">
        <v>0.159874750686025</v>
      </c>
      <c r="AC1156" s="17">
        <v>0.16049389429629801</v>
      </c>
      <c r="AD1156" s="17">
        <v>0.13035597374163799</v>
      </c>
      <c r="AE1156" s="17"/>
      <c r="AF1156" s="17">
        <v>0.17441676508076001</v>
      </c>
      <c r="AG1156" s="17">
        <v>0.13853482697823499</v>
      </c>
      <c r="AH1156" s="17">
        <v>0.174725246959926</v>
      </c>
      <c r="AI1156" s="17">
        <v>0.238610991093581</v>
      </c>
      <c r="AJ1156" s="17">
        <v>0.14240636177267699</v>
      </c>
      <c r="AK1156" s="17">
        <v>0.103512644901479</v>
      </c>
      <c r="AL1156" s="17"/>
      <c r="AM1156" s="17">
        <v>0.14596854910679999</v>
      </c>
      <c r="AN1156" s="17">
        <v>0.16773569994430601</v>
      </c>
      <c r="AO1156" s="17">
        <v>0.14680294203122801</v>
      </c>
      <c r="AP1156" s="17">
        <v>0.13654169525753901</v>
      </c>
      <c r="AQ1156" s="17">
        <v>0.177359873101921</v>
      </c>
      <c r="AR1156" s="17">
        <v>0.16718364734039701</v>
      </c>
      <c r="AS1156" s="17">
        <v>0.112168186909767</v>
      </c>
      <c r="AT1156" s="17">
        <v>0.14844786052749701</v>
      </c>
      <c r="AU1156" s="17">
        <v>0.14486438202069901</v>
      </c>
      <c r="AV1156" s="17">
        <v>0.118675574654347</v>
      </c>
      <c r="AW1156" s="17">
        <v>0.21461354553415601</v>
      </c>
      <c r="AX1156" s="17">
        <v>0.13334533633564</v>
      </c>
      <c r="AY1156" s="17">
        <v>0.144075151023911</v>
      </c>
      <c r="AZ1156" s="17">
        <v>8.5377006546538098E-2</v>
      </c>
      <c r="BA1156" s="17">
        <v>0.10069571732840001</v>
      </c>
      <c r="BB1156" s="17">
        <v>0.13901939058049301</v>
      </c>
      <c r="BC1156" s="17"/>
      <c r="BD1156" s="17">
        <v>0.106679562487465</v>
      </c>
      <c r="BE1156" s="17">
        <v>0.1737134361346</v>
      </c>
      <c r="BF1156" s="17">
        <v>0.15402152063312199</v>
      </c>
      <c r="BG1156" s="17"/>
      <c r="BH1156" s="17">
        <v>0.14020375681644001</v>
      </c>
      <c r="BI1156" s="17">
        <v>9.7978554409270599E-2</v>
      </c>
      <c r="BJ1156" s="17">
        <v>0.171509232958927</v>
      </c>
      <c r="BK1156" s="17"/>
      <c r="BL1156" s="17">
        <v>0.130028955597465</v>
      </c>
      <c r="BM1156" s="17">
        <v>0.10032023040120901</v>
      </c>
      <c r="BN1156" s="17">
        <v>0.110699507746525</v>
      </c>
      <c r="BO1156" s="17"/>
      <c r="BP1156" s="17">
        <v>0.114531539735645</v>
      </c>
      <c r="BQ1156" s="17">
        <v>0.170967988743817</v>
      </c>
      <c r="BR1156" s="17"/>
      <c r="BS1156" s="17">
        <v>6.2774027713634703E-2</v>
      </c>
      <c r="BT1156" s="17">
        <v>7.9461653676957303E-2</v>
      </c>
      <c r="BU1156" s="17">
        <v>0.13826537457206101</v>
      </c>
      <c r="BV1156" s="17">
        <v>0.210253932787029</v>
      </c>
      <c r="BW1156" s="17"/>
      <c r="BX1156" s="17">
        <v>0.10826283688294799</v>
      </c>
      <c r="BY1156" s="17">
        <v>0.14661120575501799</v>
      </c>
      <c r="BZ1156" s="17">
        <v>0.14701920766609999</v>
      </c>
      <c r="CA1156" s="17"/>
      <c r="CB1156" s="17">
        <v>6.9815672859054906E-2</v>
      </c>
      <c r="CC1156" s="17">
        <v>0.11584765746893801</v>
      </c>
      <c r="CD1156" s="17">
        <v>0.27156685220547799</v>
      </c>
      <c r="CE1156" s="17">
        <v>0.13634417707233201</v>
      </c>
      <c r="CF1156" s="17">
        <v>5.4092289258783899E-2</v>
      </c>
      <c r="CG1156" s="17">
        <v>0.16077924394680801</v>
      </c>
      <c r="CH1156" s="17"/>
      <c r="CI1156" s="17">
        <v>0.211036417834124</v>
      </c>
      <c r="CJ1156" s="17">
        <v>0.13301640780221399</v>
      </c>
      <c r="CK1156" s="17">
        <v>0.14399782676613401</v>
      </c>
      <c r="CL1156" s="17">
        <v>0.13479221650165199</v>
      </c>
    </row>
    <row r="1157" spans="2:90" x14ac:dyDescent="0.35">
      <c r="B1157" t="s">
        <v>110</v>
      </c>
      <c r="C1157" s="17">
        <v>6.6497229061152699E-2</v>
      </c>
      <c r="D1157" s="17">
        <v>6.7496147239843804E-2</v>
      </c>
      <c r="E1157" s="17">
        <v>6.5057510669384297E-2</v>
      </c>
      <c r="F1157" s="17"/>
      <c r="G1157" s="17">
        <v>6.87425912383961E-2</v>
      </c>
      <c r="H1157" s="17">
        <v>7.4550929074927705E-2</v>
      </c>
      <c r="I1157" s="17">
        <v>5.84601278848106E-2</v>
      </c>
      <c r="J1157" s="17">
        <v>6.4164804759442001E-2</v>
      </c>
      <c r="K1157" s="17">
        <v>5.9950999426606998E-2</v>
      </c>
      <c r="L1157" s="17">
        <v>8.4198086587231602E-2</v>
      </c>
      <c r="M1157" s="17">
        <v>4.36777722535273E-2</v>
      </c>
      <c r="N1157" s="17">
        <v>6.6271036063860894E-2</v>
      </c>
      <c r="O1157" s="17">
        <v>7.7709902931286198E-2</v>
      </c>
      <c r="P1157" s="17"/>
      <c r="Q1157" s="17">
        <v>5.6174534750698502E-2</v>
      </c>
      <c r="R1157" s="17">
        <v>5.7087593188913002E-2</v>
      </c>
      <c r="S1157" s="17">
        <v>4.9429111860295097E-2</v>
      </c>
      <c r="T1157" s="17">
        <v>6.7339715831817998E-2</v>
      </c>
      <c r="U1157" s="17"/>
      <c r="V1157" s="17">
        <v>5.5168794252892603E-2</v>
      </c>
      <c r="W1157" s="17">
        <v>4.56698806255076E-2</v>
      </c>
      <c r="X1157" s="17">
        <v>7.5666347680127394E-2</v>
      </c>
      <c r="Y1157" s="17">
        <v>7.4557318223637495E-2</v>
      </c>
      <c r="Z1157" s="17">
        <v>4.5456646981845997E-2</v>
      </c>
      <c r="AA1157" s="17">
        <v>9.2449741550740497E-2</v>
      </c>
      <c r="AB1157" s="17">
        <v>6.8466976798609303E-2</v>
      </c>
      <c r="AC1157" s="17">
        <v>9.19048851816546E-2</v>
      </c>
      <c r="AD1157" s="17">
        <v>7.5170386120366695E-2</v>
      </c>
      <c r="AE1157" s="17"/>
      <c r="AF1157" s="17">
        <v>8.9062363276270901E-2</v>
      </c>
      <c r="AG1157" s="17">
        <v>4.56499823951272E-2</v>
      </c>
      <c r="AH1157" s="17">
        <v>9.2391520742550998E-2</v>
      </c>
      <c r="AI1157" s="17">
        <v>8.2021081061066606E-2</v>
      </c>
      <c r="AJ1157" s="17">
        <v>6.3633102155664603E-2</v>
      </c>
      <c r="AK1157" s="17">
        <v>5.4715921002549503E-2</v>
      </c>
      <c r="AL1157" s="17"/>
      <c r="AM1157" s="17">
        <v>0.13944670807012799</v>
      </c>
      <c r="AN1157" s="17">
        <v>0.114750671917547</v>
      </c>
      <c r="AO1157" s="17">
        <v>7.7064349868015206E-2</v>
      </c>
      <c r="AP1157" s="17">
        <v>7.5410983073907298E-2</v>
      </c>
      <c r="AQ1157" s="17">
        <v>3.4918716417953098E-2</v>
      </c>
      <c r="AR1157" s="17">
        <v>4.6570795881219498E-2</v>
      </c>
      <c r="AS1157" s="17">
        <v>6.1443532532316998E-2</v>
      </c>
      <c r="AT1157" s="17">
        <v>7.4156893760266407E-2</v>
      </c>
      <c r="AU1157" s="17">
        <v>3.1830961039177902E-2</v>
      </c>
      <c r="AV1157" s="17">
        <v>4.0615433653282899E-2</v>
      </c>
      <c r="AW1157" s="17">
        <v>3.3010058257665897E-2</v>
      </c>
      <c r="AX1157" s="17">
        <v>3.9560848977517701E-2</v>
      </c>
      <c r="AY1157" s="17">
        <v>4.7168096410565998E-2</v>
      </c>
      <c r="AZ1157" s="17">
        <v>6.9845709527573199E-2</v>
      </c>
      <c r="BA1157" s="17">
        <v>8.6089535631789005E-2</v>
      </c>
      <c r="BB1157" s="17">
        <v>1.51191695212941E-2</v>
      </c>
      <c r="BC1157" s="17"/>
      <c r="BD1157" s="17">
        <v>5.3775904841189499E-2</v>
      </c>
      <c r="BE1157" s="17">
        <v>7.2200742742482005E-2</v>
      </c>
      <c r="BF1157" s="17">
        <v>6.9156760280777399E-2</v>
      </c>
      <c r="BG1157" s="17"/>
      <c r="BH1157" s="17">
        <v>6.4024813144932899E-2</v>
      </c>
      <c r="BI1157" s="17">
        <v>4.1634673497321299E-2</v>
      </c>
      <c r="BJ1157" s="17">
        <v>2.5647511274394099E-2</v>
      </c>
      <c r="BK1157" s="17"/>
      <c r="BL1157" s="17">
        <v>7.5338834977822206E-2</v>
      </c>
      <c r="BM1157" s="17">
        <v>4.8386226778249102E-2</v>
      </c>
      <c r="BN1157" s="17">
        <v>3.7804330953114897E-2</v>
      </c>
      <c r="BO1157" s="17"/>
      <c r="BP1157" s="17">
        <v>5.6822562068470202E-2</v>
      </c>
      <c r="BQ1157" s="17">
        <v>7.4625770680806794E-2</v>
      </c>
      <c r="BR1157" s="17"/>
      <c r="BS1157" s="17">
        <v>3.2989481168198102E-2</v>
      </c>
      <c r="BT1157" s="17">
        <v>3.1357390610553898E-2</v>
      </c>
      <c r="BU1157" s="17">
        <v>6.2787397743386902E-2</v>
      </c>
      <c r="BV1157" s="17">
        <v>6.6212260261241496E-2</v>
      </c>
      <c r="BW1157" s="17"/>
      <c r="BX1157" s="17">
        <v>5.7740243899604797E-2</v>
      </c>
      <c r="BY1157" s="17">
        <v>6.67220218715497E-2</v>
      </c>
      <c r="BZ1157" s="17">
        <v>6.7350956736385595E-2</v>
      </c>
      <c r="CA1157" s="17"/>
      <c r="CB1157" s="17">
        <v>3.7634017310796603E-2</v>
      </c>
      <c r="CC1157" s="17">
        <v>5.6412328120067801E-2</v>
      </c>
      <c r="CD1157" s="17">
        <v>9.3884053160590397E-2</v>
      </c>
      <c r="CE1157" s="17">
        <v>5.4854466019448801E-2</v>
      </c>
      <c r="CF1157" s="17">
        <v>3.8443394323151699E-2</v>
      </c>
      <c r="CG1157" s="17">
        <v>0.109370027387198</v>
      </c>
      <c r="CH1157" s="17"/>
      <c r="CI1157" s="17">
        <v>8.4601744004537599E-2</v>
      </c>
      <c r="CJ1157" s="17">
        <v>4.0567890692625098E-2</v>
      </c>
      <c r="CK1157" s="17">
        <v>0.14715089465622699</v>
      </c>
      <c r="CL1157" s="17">
        <v>5.6260692192116997E-2</v>
      </c>
    </row>
    <row r="1158" spans="2:90" x14ac:dyDescent="0.35"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</row>
    <row r="1159" spans="2:90" x14ac:dyDescent="0.35">
      <c r="B1159" s="6" t="s">
        <v>526</v>
      </c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</row>
    <row r="1160" spans="2:90" x14ac:dyDescent="0.35">
      <c r="B1160" s="24" t="s">
        <v>130</v>
      </c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</row>
    <row r="1161" spans="2:90" x14ac:dyDescent="0.35">
      <c r="B1161" t="s">
        <v>515</v>
      </c>
      <c r="C1161" s="17">
        <v>0.28718545222048097</v>
      </c>
      <c r="D1161" s="17">
        <v>0.28929910745916199</v>
      </c>
      <c r="E1161" s="17">
        <v>0.28912467204687498</v>
      </c>
      <c r="F1161" s="17"/>
      <c r="G1161" s="17">
        <v>0.27245474367857903</v>
      </c>
      <c r="H1161" s="17">
        <v>0.33014628482260799</v>
      </c>
      <c r="I1161" s="17">
        <v>0.33564007244281802</v>
      </c>
      <c r="J1161" s="17">
        <v>0.28251908863205699</v>
      </c>
      <c r="K1161" s="17">
        <v>0.35587033515064698</v>
      </c>
      <c r="L1161" s="17">
        <v>0.249689316947238</v>
      </c>
      <c r="M1161" s="17">
        <v>0.28244047077852702</v>
      </c>
      <c r="N1161" s="17">
        <v>0.25824979058601399</v>
      </c>
      <c r="O1161" s="17">
        <v>0.230310467890329</v>
      </c>
      <c r="P1161" s="17"/>
      <c r="Q1161" s="17">
        <v>0.30765347175662899</v>
      </c>
      <c r="R1161" s="17">
        <v>0.36722825431899098</v>
      </c>
      <c r="S1161" s="17">
        <v>0.313233385586286</v>
      </c>
      <c r="T1161" s="17">
        <v>0.28240253338128302</v>
      </c>
      <c r="U1161" s="17"/>
      <c r="V1161" s="17">
        <v>0.28913292765550602</v>
      </c>
      <c r="W1161" s="17">
        <v>0.31927235277998001</v>
      </c>
      <c r="X1161" s="17">
        <v>0.29244489021481901</v>
      </c>
      <c r="Y1161" s="17">
        <v>0.28471034888775898</v>
      </c>
      <c r="Z1161" s="17">
        <v>0.27915740000484501</v>
      </c>
      <c r="AA1161" s="17">
        <v>0.244751090659275</v>
      </c>
      <c r="AB1161" s="17">
        <v>0.26238325689511499</v>
      </c>
      <c r="AC1161" s="17">
        <v>0.272867583815811</v>
      </c>
      <c r="AD1161" s="17">
        <v>0.308316699818317</v>
      </c>
      <c r="AE1161" s="17"/>
      <c r="AF1161" s="17">
        <v>0.27059087292753298</v>
      </c>
      <c r="AG1161" s="17">
        <v>0.29160871104022001</v>
      </c>
      <c r="AH1161" s="17">
        <v>0.24075305987926299</v>
      </c>
      <c r="AI1161" s="17">
        <v>0.26941327329989401</v>
      </c>
      <c r="AJ1161" s="17">
        <v>0.26355158222103298</v>
      </c>
      <c r="AK1161" s="17">
        <v>0.32634386420047501</v>
      </c>
      <c r="AL1161" s="17"/>
      <c r="AM1161" s="17">
        <v>0.25945392319710098</v>
      </c>
      <c r="AN1161" s="17">
        <v>0.233292118193867</v>
      </c>
      <c r="AO1161" s="17">
        <v>0.27441069300025001</v>
      </c>
      <c r="AP1161" s="17">
        <v>0.27948389869597101</v>
      </c>
      <c r="AQ1161" s="17">
        <v>0.24719225033275499</v>
      </c>
      <c r="AR1161" s="17">
        <v>0.207420817473223</v>
      </c>
      <c r="AS1161" s="17">
        <v>0.29857168392858002</v>
      </c>
      <c r="AT1161" s="17">
        <v>0.25232175829209003</v>
      </c>
      <c r="AU1161" s="17">
        <v>0.31296178845905098</v>
      </c>
      <c r="AV1161" s="17">
        <v>0.35367058285351599</v>
      </c>
      <c r="AW1161" s="17">
        <v>0.27321777872628999</v>
      </c>
      <c r="AX1161" s="17">
        <v>0.31426879580456701</v>
      </c>
      <c r="AY1161" s="17">
        <v>0.35393567998561398</v>
      </c>
      <c r="AZ1161" s="17">
        <v>0.43350409486723301</v>
      </c>
      <c r="BA1161" s="17">
        <v>0.38223704095217598</v>
      </c>
      <c r="BB1161" s="17">
        <v>0.41965769071676301</v>
      </c>
      <c r="BC1161" s="17"/>
      <c r="BD1161" s="17">
        <v>0.31491508764223702</v>
      </c>
      <c r="BE1161" s="17">
        <v>0.302906914619963</v>
      </c>
      <c r="BF1161" s="17">
        <v>0.25427257947548698</v>
      </c>
      <c r="BG1161" s="17"/>
      <c r="BH1161" s="17">
        <v>0.28861047556198</v>
      </c>
      <c r="BI1161" s="17">
        <v>0.337027334662512</v>
      </c>
      <c r="BJ1161" s="17">
        <v>0.32692141077484299</v>
      </c>
      <c r="BK1161" s="17"/>
      <c r="BL1161" s="17">
        <v>0.29181269907106799</v>
      </c>
      <c r="BM1161" s="17">
        <v>0.30135293845360001</v>
      </c>
      <c r="BN1161" s="17">
        <v>0.39724275742448101</v>
      </c>
      <c r="BO1161" s="17"/>
      <c r="BP1161" s="17">
        <v>0.31356995985922198</v>
      </c>
      <c r="BQ1161" s="17">
        <v>0.26978721367395803</v>
      </c>
      <c r="BR1161" s="17"/>
      <c r="BS1161" s="17">
        <v>0.45251784725570798</v>
      </c>
      <c r="BT1161" s="17">
        <v>0.36668200774731302</v>
      </c>
      <c r="BU1161" s="17">
        <v>0.234503701420026</v>
      </c>
      <c r="BV1161" s="17">
        <v>0.239685894192219</v>
      </c>
      <c r="BW1161" s="17"/>
      <c r="BX1161" s="17">
        <v>0.27547008875651202</v>
      </c>
      <c r="BY1161" s="17">
        <v>0.37282135409806999</v>
      </c>
      <c r="BZ1161" s="17">
        <v>0.28308372140558302</v>
      </c>
      <c r="CA1161" s="17"/>
      <c r="CB1161" s="17">
        <v>0.34238840812955501</v>
      </c>
      <c r="CC1161" s="17">
        <v>0.36522257071121</v>
      </c>
      <c r="CD1161" s="17">
        <v>0.12715893964665301</v>
      </c>
      <c r="CE1161" s="17">
        <v>0.29570642147276999</v>
      </c>
      <c r="CF1161" s="17">
        <v>0.53051852175777703</v>
      </c>
      <c r="CG1161" s="17">
        <v>0.15171919110784701</v>
      </c>
      <c r="CH1161" s="17"/>
      <c r="CI1161" s="17">
        <v>0.28653877232248998</v>
      </c>
      <c r="CJ1161" s="17">
        <v>0.37276126775895402</v>
      </c>
      <c r="CK1161" s="17">
        <v>9.3471827376115493E-2</v>
      </c>
      <c r="CL1161" s="17">
        <v>0.28841984851664898</v>
      </c>
    </row>
    <row r="1162" spans="2:90" x14ac:dyDescent="0.35">
      <c r="B1162" t="s">
        <v>516</v>
      </c>
      <c r="C1162" s="17">
        <v>0.362103174603841</v>
      </c>
      <c r="D1162" s="17">
        <v>0.34331670907029399</v>
      </c>
      <c r="E1162" s="17">
        <v>0.37427585539997099</v>
      </c>
      <c r="F1162" s="17"/>
      <c r="G1162" s="17">
        <v>0.41132338780987698</v>
      </c>
      <c r="H1162" s="17">
        <v>0.29344605024917197</v>
      </c>
      <c r="I1162" s="17">
        <v>0.322792029075745</v>
      </c>
      <c r="J1162" s="17">
        <v>0.40516431349394599</v>
      </c>
      <c r="K1162" s="17">
        <v>0.32397907877722598</v>
      </c>
      <c r="L1162" s="17">
        <v>0.41872294566394502</v>
      </c>
      <c r="M1162" s="17">
        <v>0.366098894395605</v>
      </c>
      <c r="N1162" s="17">
        <v>0.33840936028819102</v>
      </c>
      <c r="O1162" s="17">
        <v>0.37573652371367</v>
      </c>
      <c r="P1162" s="17"/>
      <c r="Q1162" s="17">
        <v>0.37472930895826101</v>
      </c>
      <c r="R1162" s="17">
        <v>0.357376340860657</v>
      </c>
      <c r="S1162" s="17">
        <v>0.38855814165573799</v>
      </c>
      <c r="T1162" s="17">
        <v>0.36119867034773201</v>
      </c>
      <c r="U1162" s="17"/>
      <c r="V1162" s="17">
        <v>0.39508385849366101</v>
      </c>
      <c r="W1162" s="17">
        <v>0.35265893773701501</v>
      </c>
      <c r="X1162" s="17">
        <v>0.35488420972017998</v>
      </c>
      <c r="Y1162" s="17">
        <v>0.35982239432795798</v>
      </c>
      <c r="Z1162" s="17">
        <v>0.34752140074985899</v>
      </c>
      <c r="AA1162" s="17">
        <v>0.37320232521913499</v>
      </c>
      <c r="AB1162" s="17">
        <v>0.33942275691624502</v>
      </c>
      <c r="AC1162" s="17">
        <v>0.33331075553254602</v>
      </c>
      <c r="AD1162" s="17">
        <v>0.36673346934501899</v>
      </c>
      <c r="AE1162" s="17"/>
      <c r="AF1162" s="17">
        <v>0.34758962246508102</v>
      </c>
      <c r="AG1162" s="17">
        <v>0.34694335296060602</v>
      </c>
      <c r="AH1162" s="17">
        <v>0.38092420421828499</v>
      </c>
      <c r="AI1162" s="17">
        <v>0.31940560354810099</v>
      </c>
      <c r="AJ1162" s="17">
        <v>0.40420116823063601</v>
      </c>
      <c r="AK1162" s="17">
        <v>0.356059815671041</v>
      </c>
      <c r="AL1162" s="17"/>
      <c r="AM1162" s="17">
        <v>0.269589540234911</v>
      </c>
      <c r="AN1162" s="17">
        <v>0.33749940833721498</v>
      </c>
      <c r="AO1162" s="17">
        <v>0.36106250847132598</v>
      </c>
      <c r="AP1162" s="17">
        <v>0.29029152333375602</v>
      </c>
      <c r="AQ1162" s="17">
        <v>0.38821319421574102</v>
      </c>
      <c r="AR1162" s="17">
        <v>0.39551355740434602</v>
      </c>
      <c r="AS1162" s="17">
        <v>0.34735002210991101</v>
      </c>
      <c r="AT1162" s="17">
        <v>0.34701537131105298</v>
      </c>
      <c r="AU1162" s="17">
        <v>0.42954968404182597</v>
      </c>
      <c r="AV1162" s="17">
        <v>0.38899905305730398</v>
      </c>
      <c r="AW1162" s="17">
        <v>0.37518340061921501</v>
      </c>
      <c r="AX1162" s="17">
        <v>0.38212528871403401</v>
      </c>
      <c r="AY1162" s="17">
        <v>0.30902586697553602</v>
      </c>
      <c r="AZ1162" s="17">
        <v>0.32018117032048699</v>
      </c>
      <c r="BA1162" s="17">
        <v>0.363589021967198</v>
      </c>
      <c r="BB1162" s="17">
        <v>0.37475664590195201</v>
      </c>
      <c r="BC1162" s="17"/>
      <c r="BD1162" s="17">
        <v>0.40779863698433599</v>
      </c>
      <c r="BE1162" s="17">
        <v>0.32594641044587502</v>
      </c>
      <c r="BF1162" s="17">
        <v>0.34896737800245098</v>
      </c>
      <c r="BG1162" s="17"/>
      <c r="BH1162" s="17">
        <v>0.36952305746748798</v>
      </c>
      <c r="BI1162" s="17">
        <v>0.36032392625998799</v>
      </c>
      <c r="BJ1162" s="17">
        <v>0.390772010394624</v>
      </c>
      <c r="BK1162" s="17"/>
      <c r="BL1162" s="17">
        <v>0.28051275879594001</v>
      </c>
      <c r="BM1162" s="17">
        <v>0.42193350474718599</v>
      </c>
      <c r="BN1162" s="17">
        <v>0.33659516986014898</v>
      </c>
      <c r="BO1162" s="17"/>
      <c r="BP1162" s="17">
        <v>0.368947389941301</v>
      </c>
      <c r="BQ1162" s="17">
        <v>0.33794762536391898</v>
      </c>
      <c r="BR1162" s="17"/>
      <c r="BS1162" s="17">
        <v>0.35025543850798702</v>
      </c>
      <c r="BT1162" s="17">
        <v>0.38509727269639599</v>
      </c>
      <c r="BU1162" s="17">
        <v>0.41631859897574203</v>
      </c>
      <c r="BV1162" s="17">
        <v>0.338790777830971</v>
      </c>
      <c r="BW1162" s="17"/>
      <c r="BX1162" s="17">
        <v>0.44782241065371498</v>
      </c>
      <c r="BY1162" s="17">
        <v>0.30220759145603998</v>
      </c>
      <c r="BZ1162" s="17">
        <v>0.35729170276755201</v>
      </c>
      <c r="CA1162" s="17"/>
      <c r="CB1162" s="17">
        <v>0.43904027471467399</v>
      </c>
      <c r="CC1162" s="17">
        <v>0.39520185901090998</v>
      </c>
      <c r="CD1162" s="17">
        <v>0.33444539247085098</v>
      </c>
      <c r="CE1162" s="17">
        <v>0.38171252960658297</v>
      </c>
      <c r="CF1162" s="17">
        <v>0.319277259392521</v>
      </c>
      <c r="CG1162" s="17">
        <v>0.28445244856330798</v>
      </c>
      <c r="CH1162" s="17"/>
      <c r="CI1162" s="17">
        <v>0.30220731391512101</v>
      </c>
      <c r="CJ1162" s="17">
        <v>0.36657513894570998</v>
      </c>
      <c r="CK1162" s="17">
        <v>0.28712738844307201</v>
      </c>
      <c r="CL1162" s="17">
        <v>0.39285952616214398</v>
      </c>
    </row>
    <row r="1163" spans="2:90" x14ac:dyDescent="0.35">
      <c r="B1163" t="s">
        <v>517</v>
      </c>
      <c r="C1163" s="17">
        <v>0.17777878950199499</v>
      </c>
      <c r="D1163" s="17">
        <v>0.18361646024728301</v>
      </c>
      <c r="E1163" s="17">
        <v>0.17310142719364</v>
      </c>
      <c r="F1163" s="17"/>
      <c r="G1163" s="17">
        <v>0.104376464333104</v>
      </c>
      <c r="H1163" s="17">
        <v>0.165014535038435</v>
      </c>
      <c r="I1163" s="17">
        <v>0.179045731099607</v>
      </c>
      <c r="J1163" s="17">
        <v>0.140290109507275</v>
      </c>
      <c r="K1163" s="17">
        <v>0.18443718623924499</v>
      </c>
      <c r="L1163" s="17">
        <v>0.18831104738267501</v>
      </c>
      <c r="M1163" s="17">
        <v>0.20155671687429699</v>
      </c>
      <c r="N1163" s="17">
        <v>0.214598205504198</v>
      </c>
      <c r="O1163" s="17">
        <v>0.212709830616543</v>
      </c>
      <c r="P1163" s="17"/>
      <c r="Q1163" s="17">
        <v>0.19522475219996599</v>
      </c>
      <c r="R1163" s="17">
        <v>0.17507278129384199</v>
      </c>
      <c r="S1163" s="17">
        <v>0.16754086074230301</v>
      </c>
      <c r="T1163" s="17">
        <v>0.17403639186664299</v>
      </c>
      <c r="U1163" s="17"/>
      <c r="V1163" s="17">
        <v>0.163647653349343</v>
      </c>
      <c r="W1163" s="17">
        <v>0.214316229327947</v>
      </c>
      <c r="X1163" s="17">
        <v>0.17631563583979301</v>
      </c>
      <c r="Y1163" s="17">
        <v>0.152904264824476</v>
      </c>
      <c r="Z1163" s="17">
        <v>0.19161083245208499</v>
      </c>
      <c r="AA1163" s="17">
        <v>0.17167103665220601</v>
      </c>
      <c r="AB1163" s="17">
        <v>0.18826409772871999</v>
      </c>
      <c r="AC1163" s="17">
        <v>0.16674701331503999</v>
      </c>
      <c r="AD1163" s="17">
        <v>0.16415375716101999</v>
      </c>
      <c r="AE1163" s="17"/>
      <c r="AF1163" s="17">
        <v>0.17450026899644699</v>
      </c>
      <c r="AG1163" s="17">
        <v>0.19995678589916399</v>
      </c>
      <c r="AH1163" s="17">
        <v>0.210115361910482</v>
      </c>
      <c r="AI1163" s="17">
        <v>0.19196550613859001</v>
      </c>
      <c r="AJ1163" s="17">
        <v>0.153231254018702</v>
      </c>
      <c r="AK1163" s="17">
        <v>0.17248598408434901</v>
      </c>
      <c r="AL1163" s="17"/>
      <c r="AM1163" s="17">
        <v>0.26788445196610799</v>
      </c>
      <c r="AN1163" s="17">
        <v>0.16886694775743299</v>
      </c>
      <c r="AO1163" s="17">
        <v>0.15183413109777</v>
      </c>
      <c r="AP1163" s="17">
        <v>0.246668761546327</v>
      </c>
      <c r="AQ1163" s="17">
        <v>0.21411002623606801</v>
      </c>
      <c r="AR1163" s="17">
        <v>0.18801796203090901</v>
      </c>
      <c r="AS1163" s="17">
        <v>0.200151481774856</v>
      </c>
      <c r="AT1163" s="17">
        <v>0.22682378706980699</v>
      </c>
      <c r="AU1163" s="17">
        <v>0.15616486267122201</v>
      </c>
      <c r="AV1163" s="17">
        <v>0.14595410824121799</v>
      </c>
      <c r="AW1163" s="17">
        <v>0.18051704559062001</v>
      </c>
      <c r="AX1163" s="17">
        <v>0.18401594906732499</v>
      </c>
      <c r="AY1163" s="17">
        <v>0.174699420102949</v>
      </c>
      <c r="AZ1163" s="17">
        <v>0.11878098204376999</v>
      </c>
      <c r="BA1163" s="17">
        <v>0.114597666666142</v>
      </c>
      <c r="BB1163" s="17">
        <v>9.43081021173513E-2</v>
      </c>
      <c r="BC1163" s="17"/>
      <c r="BD1163" s="17">
        <v>0.15246661300297901</v>
      </c>
      <c r="BE1163" s="17">
        <v>0.169330880433889</v>
      </c>
      <c r="BF1163" s="17">
        <v>0.21108044252042199</v>
      </c>
      <c r="BG1163" s="17"/>
      <c r="BH1163" s="17">
        <v>0.172671553175162</v>
      </c>
      <c r="BI1163" s="17">
        <v>0.19113574720304999</v>
      </c>
      <c r="BJ1163" s="17">
        <v>0.15166802208913799</v>
      </c>
      <c r="BK1163" s="17"/>
      <c r="BL1163" s="17">
        <v>0.22897368138652399</v>
      </c>
      <c r="BM1163" s="17">
        <v>0.16056977344974899</v>
      </c>
      <c r="BN1163" s="17">
        <v>0.165712097252353</v>
      </c>
      <c r="BO1163" s="17"/>
      <c r="BP1163" s="17">
        <v>0.17913958840400701</v>
      </c>
      <c r="BQ1163" s="17">
        <v>0.186842817488308</v>
      </c>
      <c r="BR1163" s="17"/>
      <c r="BS1163" s="17">
        <v>0.125136660213884</v>
      </c>
      <c r="BT1163" s="17">
        <v>0.178150569520931</v>
      </c>
      <c r="BU1163" s="17">
        <v>0.188603290837909</v>
      </c>
      <c r="BV1163" s="17">
        <v>0.177796827770727</v>
      </c>
      <c r="BW1163" s="17"/>
      <c r="BX1163" s="17">
        <v>0.15698515195160201</v>
      </c>
      <c r="BY1163" s="17">
        <v>0.149623531048523</v>
      </c>
      <c r="BZ1163" s="17">
        <v>0.181568933533097</v>
      </c>
      <c r="CA1163" s="17"/>
      <c r="CB1163" s="17">
        <v>0.13906955048539499</v>
      </c>
      <c r="CC1163" s="17">
        <v>0.109693760051448</v>
      </c>
      <c r="CD1163" s="17">
        <v>0.222796812029844</v>
      </c>
      <c r="CE1163" s="17">
        <v>0.17898003860182901</v>
      </c>
      <c r="CF1163" s="17">
        <v>9.73045688657483E-2</v>
      </c>
      <c r="CG1163" s="17">
        <v>0.30422823089159401</v>
      </c>
      <c r="CH1163" s="17"/>
      <c r="CI1163" s="17">
        <v>0.19295149550188101</v>
      </c>
      <c r="CJ1163" s="17">
        <v>0.12767248837925399</v>
      </c>
      <c r="CK1163" s="17">
        <v>0.34198788975732602</v>
      </c>
      <c r="CL1163" s="17">
        <v>0.16021933216720599</v>
      </c>
    </row>
    <row r="1164" spans="2:90" x14ac:dyDescent="0.35">
      <c r="B1164" t="s">
        <v>518</v>
      </c>
      <c r="C1164" s="17">
        <v>0.107553328158702</v>
      </c>
      <c r="D1164" s="17">
        <v>0.11656466514750299</v>
      </c>
      <c r="E1164" s="17">
        <v>0.100550573989373</v>
      </c>
      <c r="F1164" s="17"/>
      <c r="G1164" s="17">
        <v>0.12958753591375599</v>
      </c>
      <c r="H1164" s="17">
        <v>0.125164880663829</v>
      </c>
      <c r="I1164" s="17">
        <v>0.10692081331631299</v>
      </c>
      <c r="J1164" s="17">
        <v>0.115679930334181</v>
      </c>
      <c r="K1164" s="17">
        <v>7.7206673685138102E-2</v>
      </c>
      <c r="L1164" s="17">
        <v>8.1931609631649097E-2</v>
      </c>
      <c r="M1164" s="17">
        <v>9.25171988655102E-2</v>
      </c>
      <c r="N1164" s="17">
        <v>0.118025639378484</v>
      </c>
      <c r="O1164" s="17">
        <v>0.120633571419702</v>
      </c>
      <c r="P1164" s="17"/>
      <c r="Q1164" s="17">
        <v>6.7447162321156107E-2</v>
      </c>
      <c r="R1164" s="17">
        <v>5.01486164956787E-2</v>
      </c>
      <c r="S1164" s="17">
        <v>7.2624299553380595E-2</v>
      </c>
      <c r="T1164" s="17">
        <v>0.116996074552614</v>
      </c>
      <c r="U1164" s="17"/>
      <c r="V1164" s="17">
        <v>8.6983263039509998E-2</v>
      </c>
      <c r="W1164" s="17">
        <v>7.5011794909125906E-2</v>
      </c>
      <c r="X1164" s="17">
        <v>0.10571921878528701</v>
      </c>
      <c r="Y1164" s="17">
        <v>0.13708129749936299</v>
      </c>
      <c r="Z1164" s="17">
        <v>0.140856414020336</v>
      </c>
      <c r="AA1164" s="17">
        <v>0.105121776104338</v>
      </c>
      <c r="AB1164" s="17">
        <v>0.15010424058313401</v>
      </c>
      <c r="AC1164" s="17">
        <v>0.118539067202312</v>
      </c>
      <c r="AD1164" s="17">
        <v>9.3422490630667807E-2</v>
      </c>
      <c r="AE1164" s="17"/>
      <c r="AF1164" s="17">
        <v>0.13518432615068801</v>
      </c>
      <c r="AG1164" s="17">
        <v>9.2694434178251503E-2</v>
      </c>
      <c r="AH1164" s="17">
        <v>8.7735472816246093E-2</v>
      </c>
      <c r="AI1164" s="17">
        <v>0.11765271578039301</v>
      </c>
      <c r="AJ1164" s="17">
        <v>0.118479882016337</v>
      </c>
      <c r="AK1164" s="17">
        <v>9.28722377373912E-2</v>
      </c>
      <c r="AL1164" s="17"/>
      <c r="AM1164" s="17">
        <v>7.0079767517457606E-2</v>
      </c>
      <c r="AN1164" s="17">
        <v>0.16620802418255601</v>
      </c>
      <c r="AO1164" s="17">
        <v>0.119510968274587</v>
      </c>
      <c r="AP1164" s="17">
        <v>0.117926583158172</v>
      </c>
      <c r="AQ1164" s="17">
        <v>0.12315349080207499</v>
      </c>
      <c r="AR1164" s="17">
        <v>0.15865062682061201</v>
      </c>
      <c r="AS1164" s="17">
        <v>8.4621947163256606E-2</v>
      </c>
      <c r="AT1164" s="17">
        <v>0.10848589853580901</v>
      </c>
      <c r="AU1164" s="17">
        <v>8.7601878145455794E-2</v>
      </c>
      <c r="AV1164" s="17">
        <v>7.91738844149317E-2</v>
      </c>
      <c r="AW1164" s="17">
        <v>0.116277234656957</v>
      </c>
      <c r="AX1164" s="17">
        <v>8.39672677828424E-2</v>
      </c>
      <c r="AY1164" s="17">
        <v>0.124862730714496</v>
      </c>
      <c r="AZ1164" s="17">
        <v>5.8655518394391599E-2</v>
      </c>
      <c r="BA1164" s="17">
        <v>6.3343891586518805E-2</v>
      </c>
      <c r="BB1164" s="17">
        <v>9.0184506419010005E-2</v>
      </c>
      <c r="BC1164" s="17"/>
      <c r="BD1164" s="17">
        <v>6.77202471605136E-2</v>
      </c>
      <c r="BE1164" s="17">
        <v>0.12639484273600499</v>
      </c>
      <c r="BF1164" s="17">
        <v>0.12375581256019</v>
      </c>
      <c r="BG1164" s="17"/>
      <c r="BH1164" s="17">
        <v>0.110992981136266</v>
      </c>
      <c r="BI1164" s="17">
        <v>6.5704679587551107E-2</v>
      </c>
      <c r="BJ1164" s="17">
        <v>8.2932900377774899E-2</v>
      </c>
      <c r="BK1164" s="17"/>
      <c r="BL1164" s="17">
        <v>0.124361919702993</v>
      </c>
      <c r="BM1164" s="17">
        <v>7.8626765806450297E-2</v>
      </c>
      <c r="BN1164" s="17">
        <v>5.8927839714213399E-2</v>
      </c>
      <c r="BO1164" s="17"/>
      <c r="BP1164" s="17">
        <v>8.6894254751016406E-2</v>
      </c>
      <c r="BQ1164" s="17">
        <v>0.13056277780646999</v>
      </c>
      <c r="BR1164" s="17"/>
      <c r="BS1164" s="17">
        <v>3.3817284910917997E-2</v>
      </c>
      <c r="BT1164" s="17">
        <v>3.63182148516824E-2</v>
      </c>
      <c r="BU1164" s="17">
        <v>9.0995113583948697E-2</v>
      </c>
      <c r="BV1164" s="17">
        <v>0.17986885785880199</v>
      </c>
      <c r="BW1164" s="17"/>
      <c r="BX1164" s="17">
        <v>7.1220489010085403E-2</v>
      </c>
      <c r="BY1164" s="17">
        <v>0.114198793941846</v>
      </c>
      <c r="BZ1164" s="17">
        <v>0.11074440150282</v>
      </c>
      <c r="CA1164" s="17"/>
      <c r="CB1164" s="17">
        <v>4.2132854287384697E-2</v>
      </c>
      <c r="CC1164" s="17">
        <v>7.9639092204276105E-2</v>
      </c>
      <c r="CD1164" s="17">
        <v>0.22893946270405099</v>
      </c>
      <c r="CE1164" s="17">
        <v>8.4405827050820004E-2</v>
      </c>
      <c r="CF1164" s="17">
        <v>1.6282521044738998E-2</v>
      </c>
      <c r="CG1164" s="17">
        <v>0.14293336354296399</v>
      </c>
      <c r="CH1164" s="17"/>
      <c r="CI1164" s="17">
        <v>0.14543057864252601</v>
      </c>
      <c r="CJ1164" s="17">
        <v>9.8874570458020394E-2</v>
      </c>
      <c r="CK1164" s="17">
        <v>0.11010170536974299</v>
      </c>
      <c r="CL1164" s="17">
        <v>0.103495856925166</v>
      </c>
    </row>
    <row r="1165" spans="2:90" x14ac:dyDescent="0.35">
      <c r="B1165" t="s">
        <v>110</v>
      </c>
      <c r="C1165" s="17">
        <v>6.5379255514980597E-2</v>
      </c>
      <c r="D1165" s="17">
        <v>6.7203058075758895E-2</v>
      </c>
      <c r="E1165" s="17">
        <v>6.2947471370141103E-2</v>
      </c>
      <c r="F1165" s="17"/>
      <c r="G1165" s="17">
        <v>8.22578682646843E-2</v>
      </c>
      <c r="H1165" s="17">
        <v>8.6228249225955594E-2</v>
      </c>
      <c r="I1165" s="17">
        <v>5.5601354065517E-2</v>
      </c>
      <c r="J1165" s="17">
        <v>5.6346558032541898E-2</v>
      </c>
      <c r="K1165" s="17">
        <v>5.8506726147744603E-2</v>
      </c>
      <c r="L1165" s="17">
        <v>6.1345080374493002E-2</v>
      </c>
      <c r="M1165" s="17">
        <v>5.7386719086060398E-2</v>
      </c>
      <c r="N1165" s="17">
        <v>7.0717004243113002E-2</v>
      </c>
      <c r="O1165" s="17">
        <v>6.0609606359755701E-2</v>
      </c>
      <c r="P1165" s="17"/>
      <c r="Q1165" s="17">
        <v>5.49453047639872E-2</v>
      </c>
      <c r="R1165" s="17">
        <v>5.0174007030831601E-2</v>
      </c>
      <c r="S1165" s="17">
        <v>5.8043312462292197E-2</v>
      </c>
      <c r="T1165" s="17">
        <v>6.5366329851728106E-2</v>
      </c>
      <c r="U1165" s="17"/>
      <c r="V1165" s="17">
        <v>6.5152297461980493E-2</v>
      </c>
      <c r="W1165" s="17">
        <v>3.8740685245932799E-2</v>
      </c>
      <c r="X1165" s="17">
        <v>7.0636045439920095E-2</v>
      </c>
      <c r="Y1165" s="17">
        <v>6.5481694460444398E-2</v>
      </c>
      <c r="Z1165" s="17">
        <v>4.0853952772875499E-2</v>
      </c>
      <c r="AA1165" s="17">
        <v>0.105253771365046</v>
      </c>
      <c r="AB1165" s="17">
        <v>5.9825647876784398E-2</v>
      </c>
      <c r="AC1165" s="17">
        <v>0.108535580134292</v>
      </c>
      <c r="AD1165" s="17">
        <v>6.7373583044976801E-2</v>
      </c>
      <c r="AE1165" s="17"/>
      <c r="AF1165" s="17">
        <v>7.2134909460250002E-2</v>
      </c>
      <c r="AG1165" s="17">
        <v>6.87967159217584E-2</v>
      </c>
      <c r="AH1165" s="17">
        <v>8.0471901175723101E-2</v>
      </c>
      <c r="AI1165" s="17">
        <v>0.101562901233021</v>
      </c>
      <c r="AJ1165" s="17">
        <v>6.0536113513293403E-2</v>
      </c>
      <c r="AK1165" s="17">
        <v>5.2238098306743502E-2</v>
      </c>
      <c r="AL1165" s="17"/>
      <c r="AM1165" s="17">
        <v>0.132992317084423</v>
      </c>
      <c r="AN1165" s="17">
        <v>9.4133501528929103E-2</v>
      </c>
      <c r="AO1165" s="17">
        <v>9.3181699156066403E-2</v>
      </c>
      <c r="AP1165" s="17">
        <v>6.5629233265775105E-2</v>
      </c>
      <c r="AQ1165" s="17">
        <v>2.7331038413361399E-2</v>
      </c>
      <c r="AR1165" s="17">
        <v>5.0397036270909801E-2</v>
      </c>
      <c r="AS1165" s="17">
        <v>6.9304865023396597E-2</v>
      </c>
      <c r="AT1165" s="17">
        <v>6.5353184791240901E-2</v>
      </c>
      <c r="AU1165" s="17">
        <v>1.37217866824459E-2</v>
      </c>
      <c r="AV1165" s="17">
        <v>3.2202371433030598E-2</v>
      </c>
      <c r="AW1165" s="17">
        <v>5.4804540406917901E-2</v>
      </c>
      <c r="AX1165" s="17">
        <v>3.5622698631231901E-2</v>
      </c>
      <c r="AY1165" s="17">
        <v>3.7476302221404502E-2</v>
      </c>
      <c r="AZ1165" s="17">
        <v>6.8878234374118205E-2</v>
      </c>
      <c r="BA1165" s="17">
        <v>7.62323788279652E-2</v>
      </c>
      <c r="BB1165" s="17">
        <v>2.1093054844923201E-2</v>
      </c>
      <c r="BC1165" s="17"/>
      <c r="BD1165" s="17">
        <v>5.7099415209935098E-2</v>
      </c>
      <c r="BE1165" s="17">
        <v>7.5420951764267496E-2</v>
      </c>
      <c r="BF1165" s="17">
        <v>6.1923787441450003E-2</v>
      </c>
      <c r="BG1165" s="17"/>
      <c r="BH1165" s="17">
        <v>5.82019326591037E-2</v>
      </c>
      <c r="BI1165" s="17">
        <v>4.5808312286899598E-2</v>
      </c>
      <c r="BJ1165" s="17">
        <v>4.7705656363619703E-2</v>
      </c>
      <c r="BK1165" s="17"/>
      <c r="BL1165" s="17">
        <v>7.4338941043475104E-2</v>
      </c>
      <c r="BM1165" s="17">
        <v>3.7517017543014598E-2</v>
      </c>
      <c r="BN1165" s="17">
        <v>4.15221357488035E-2</v>
      </c>
      <c r="BO1165" s="17"/>
      <c r="BP1165" s="17">
        <v>5.1448807044453801E-2</v>
      </c>
      <c r="BQ1165" s="17">
        <v>7.4859565667344405E-2</v>
      </c>
      <c r="BR1165" s="17"/>
      <c r="BS1165" s="17">
        <v>3.8272769111503402E-2</v>
      </c>
      <c r="BT1165" s="17">
        <v>3.3751935183677403E-2</v>
      </c>
      <c r="BU1165" s="17">
        <v>6.9579295182373893E-2</v>
      </c>
      <c r="BV1165" s="17">
        <v>6.3857642347280905E-2</v>
      </c>
      <c r="BW1165" s="17"/>
      <c r="BX1165" s="17">
        <v>4.8501859628085897E-2</v>
      </c>
      <c r="BY1165" s="17">
        <v>6.1148729455520801E-2</v>
      </c>
      <c r="BZ1165" s="17">
        <v>6.7311240790947996E-2</v>
      </c>
      <c r="CA1165" s="17"/>
      <c r="CB1165" s="17">
        <v>3.7368912382991101E-2</v>
      </c>
      <c r="CC1165" s="17">
        <v>5.0242718022156102E-2</v>
      </c>
      <c r="CD1165" s="17">
        <v>8.6659393148601396E-2</v>
      </c>
      <c r="CE1165" s="17">
        <v>5.9195183267997498E-2</v>
      </c>
      <c r="CF1165" s="17">
        <v>3.6617128939214899E-2</v>
      </c>
      <c r="CG1165" s="17">
        <v>0.116666765894287</v>
      </c>
      <c r="CH1165" s="17"/>
      <c r="CI1165" s="17">
        <v>7.2871839617983505E-2</v>
      </c>
      <c r="CJ1165" s="17">
        <v>3.4116534458061801E-2</v>
      </c>
      <c r="CK1165" s="17">
        <v>0.16731118905374401</v>
      </c>
      <c r="CL1165" s="17">
        <v>5.5005436228835601E-2</v>
      </c>
    </row>
    <row r="1166" spans="2:90" x14ac:dyDescent="0.35"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</row>
    <row r="1167" spans="2:90" x14ac:dyDescent="0.35">
      <c r="B1167" s="6" t="s">
        <v>527</v>
      </c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</row>
    <row r="1168" spans="2:90" x14ac:dyDescent="0.35">
      <c r="B1168" s="24" t="s">
        <v>130</v>
      </c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  <c r="BP1168" s="17"/>
      <c r="BQ1168" s="17"/>
      <c r="BR1168" s="17"/>
      <c r="BS1168" s="17"/>
      <c r="BT1168" s="17"/>
      <c r="BU1168" s="17"/>
      <c r="BV1168" s="17"/>
      <c r="BW1168" s="17"/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</row>
    <row r="1169" spans="2:90" x14ac:dyDescent="0.35">
      <c r="B1169" t="s">
        <v>515</v>
      </c>
      <c r="C1169" s="17">
        <v>0.192746490855916</v>
      </c>
      <c r="D1169" s="17">
        <v>0.179704426877977</v>
      </c>
      <c r="E1169" s="17">
        <v>0.205198766282773</v>
      </c>
      <c r="F1169" s="17"/>
      <c r="G1169" s="17">
        <v>0.15367142891879601</v>
      </c>
      <c r="H1169" s="17">
        <v>0.12801016426541401</v>
      </c>
      <c r="I1169" s="17">
        <v>0.23977844484209401</v>
      </c>
      <c r="J1169" s="17">
        <v>0.210558763116686</v>
      </c>
      <c r="K1169" s="17">
        <v>0.18172878813632001</v>
      </c>
      <c r="L1169" s="17">
        <v>0.25442073226328898</v>
      </c>
      <c r="M1169" s="17">
        <v>0.20617553835379299</v>
      </c>
      <c r="N1169" s="17">
        <v>0.16932593486644501</v>
      </c>
      <c r="O1169" s="17">
        <v>0.19078732620696001</v>
      </c>
      <c r="P1169" s="17"/>
      <c r="Q1169" s="17">
        <v>0.179608827960653</v>
      </c>
      <c r="R1169" s="17">
        <v>0.18686645029986201</v>
      </c>
      <c r="S1169" s="17">
        <v>0.204506492563297</v>
      </c>
      <c r="T1169" s="17">
        <v>0.19527507696884899</v>
      </c>
      <c r="U1169" s="17"/>
      <c r="V1169" s="17">
        <v>0.20245008230747999</v>
      </c>
      <c r="W1169" s="17">
        <v>0.16508631945441099</v>
      </c>
      <c r="X1169" s="17">
        <v>0.180706015786291</v>
      </c>
      <c r="Y1169" s="17">
        <v>0.17013510809968899</v>
      </c>
      <c r="Z1169" s="17">
        <v>0.20039089716452299</v>
      </c>
      <c r="AA1169" s="17">
        <v>0.20345626934379599</v>
      </c>
      <c r="AB1169" s="17">
        <v>0.19810735615608599</v>
      </c>
      <c r="AC1169" s="17">
        <v>0.22690110631566501</v>
      </c>
      <c r="AD1169" s="17">
        <v>0.210527444072275</v>
      </c>
      <c r="AE1169" s="17"/>
      <c r="AF1169" s="17">
        <v>0.21009811433053399</v>
      </c>
      <c r="AG1169" s="17">
        <v>0.204757374054927</v>
      </c>
      <c r="AH1169" s="17">
        <v>0.123583078034939</v>
      </c>
      <c r="AI1169" s="17">
        <v>0.17894873859711599</v>
      </c>
      <c r="AJ1169" s="17">
        <v>0.16789652777143901</v>
      </c>
      <c r="AK1169" s="17">
        <v>0.20914772605259099</v>
      </c>
      <c r="AL1169" s="17"/>
      <c r="AM1169" s="17">
        <v>0.17231305443020301</v>
      </c>
      <c r="AN1169" s="17">
        <v>0.179619276070971</v>
      </c>
      <c r="AO1169" s="17">
        <v>0.25793740649204899</v>
      </c>
      <c r="AP1169" s="17">
        <v>0.20117828023293199</v>
      </c>
      <c r="AQ1169" s="17">
        <v>0.21979940177231999</v>
      </c>
      <c r="AR1169" s="17">
        <v>0.21506373844325</v>
      </c>
      <c r="AS1169" s="17">
        <v>0.18149772737801201</v>
      </c>
      <c r="AT1169" s="17">
        <v>0.14549693276859699</v>
      </c>
      <c r="AU1169" s="17">
        <v>0.177881920578569</v>
      </c>
      <c r="AV1169" s="17">
        <v>0.21443992399704501</v>
      </c>
      <c r="AW1169" s="17">
        <v>0.21160112592618999</v>
      </c>
      <c r="AX1169" s="17">
        <v>0.23000315932672999</v>
      </c>
      <c r="AY1169" s="17">
        <v>0.177799037618873</v>
      </c>
      <c r="AZ1169" s="17">
        <v>0.22636158427381101</v>
      </c>
      <c r="BA1169" s="17">
        <v>0.14138502310203399</v>
      </c>
      <c r="BB1169" s="17">
        <v>0.213050151626693</v>
      </c>
      <c r="BC1169" s="17"/>
      <c r="BD1169" s="17">
        <v>0.20479741213255401</v>
      </c>
      <c r="BE1169" s="17">
        <v>0.173049723989805</v>
      </c>
      <c r="BF1169" s="17">
        <v>0.19947483146886599</v>
      </c>
      <c r="BG1169" s="17"/>
      <c r="BH1169" s="17">
        <v>0.210203609451034</v>
      </c>
      <c r="BI1169" s="17">
        <v>0.19384435723955501</v>
      </c>
      <c r="BJ1169" s="17">
        <v>0.15272128102549101</v>
      </c>
      <c r="BK1169" s="17"/>
      <c r="BL1169" s="17">
        <v>0.16449993388842399</v>
      </c>
      <c r="BM1169" s="17">
        <v>0.20054898669719801</v>
      </c>
      <c r="BN1169" s="17">
        <v>0.241708444977383</v>
      </c>
      <c r="BO1169" s="17"/>
      <c r="BP1169" s="17">
        <v>0.18573401707416101</v>
      </c>
      <c r="BQ1169" s="17">
        <v>0.18993062408169101</v>
      </c>
      <c r="BR1169" s="17"/>
      <c r="BS1169" s="17">
        <v>0.41731103506723199</v>
      </c>
      <c r="BT1169" s="17">
        <v>0.231646843074888</v>
      </c>
      <c r="BU1169" s="17">
        <v>0.15989375305075701</v>
      </c>
      <c r="BV1169" s="17">
        <v>0.124895149860375</v>
      </c>
      <c r="BW1169" s="17"/>
      <c r="BX1169" s="17">
        <v>0.20717458365914301</v>
      </c>
      <c r="BY1169" s="17">
        <v>0.26224379646226598</v>
      </c>
      <c r="BZ1169" s="17">
        <v>0.18704648940740301</v>
      </c>
      <c r="CA1169" s="17"/>
      <c r="CB1169" s="17">
        <v>0.29644073804057403</v>
      </c>
      <c r="CC1169" s="17">
        <v>0.216703052113975</v>
      </c>
      <c r="CD1169" s="17">
        <v>8.5985459823948299E-2</v>
      </c>
      <c r="CE1169" s="17">
        <v>0.106130742066616</v>
      </c>
      <c r="CF1169" s="17">
        <v>0.35175418012354398</v>
      </c>
      <c r="CG1169" s="17">
        <v>0.15939392535494901</v>
      </c>
      <c r="CH1169" s="17"/>
      <c r="CI1169" s="17">
        <v>0.13089455254784699</v>
      </c>
      <c r="CJ1169" s="17">
        <v>0.29108040201506102</v>
      </c>
      <c r="CK1169" s="17">
        <v>7.9870061356064906E-2</v>
      </c>
      <c r="CL1169" s="17">
        <v>0.17867144099788501</v>
      </c>
    </row>
    <row r="1170" spans="2:90" x14ac:dyDescent="0.35">
      <c r="B1170" t="s">
        <v>516</v>
      </c>
      <c r="C1170" s="17">
        <v>0.37055301100266802</v>
      </c>
      <c r="D1170" s="17">
        <v>0.35405354030644798</v>
      </c>
      <c r="E1170" s="17">
        <v>0.383629722079666</v>
      </c>
      <c r="F1170" s="17"/>
      <c r="G1170" s="17">
        <v>0.37044969382698001</v>
      </c>
      <c r="H1170" s="17">
        <v>0.355663780167152</v>
      </c>
      <c r="I1170" s="17">
        <v>0.337187997009953</v>
      </c>
      <c r="J1170" s="17">
        <v>0.36164404130577199</v>
      </c>
      <c r="K1170" s="17">
        <v>0.38879949973418299</v>
      </c>
      <c r="L1170" s="17">
        <v>0.35744513775827402</v>
      </c>
      <c r="M1170" s="17">
        <v>0.42238630220797602</v>
      </c>
      <c r="N1170" s="17">
        <v>0.35965135808020998</v>
      </c>
      <c r="O1170" s="17">
        <v>0.37812567186391699</v>
      </c>
      <c r="P1170" s="17"/>
      <c r="Q1170" s="17">
        <v>0.383796135421755</v>
      </c>
      <c r="R1170" s="17">
        <v>0.39581934130239399</v>
      </c>
      <c r="S1170" s="17">
        <v>0.338017870519979</v>
      </c>
      <c r="T1170" s="17">
        <v>0.37416805565914102</v>
      </c>
      <c r="U1170" s="17"/>
      <c r="V1170" s="17">
        <v>0.36832183118434703</v>
      </c>
      <c r="W1170" s="17">
        <v>0.39496976249521598</v>
      </c>
      <c r="X1170" s="17">
        <v>0.37728308294264801</v>
      </c>
      <c r="Y1170" s="17">
        <v>0.36579507166897202</v>
      </c>
      <c r="Z1170" s="17">
        <v>0.35518425151378902</v>
      </c>
      <c r="AA1170" s="17">
        <v>0.31497529578900901</v>
      </c>
      <c r="AB1170" s="17">
        <v>0.38791027209673901</v>
      </c>
      <c r="AC1170" s="17">
        <v>0.38200301605770898</v>
      </c>
      <c r="AD1170" s="17">
        <v>0.38219503454595999</v>
      </c>
      <c r="AE1170" s="17"/>
      <c r="AF1170" s="17">
        <v>0.335978783075424</v>
      </c>
      <c r="AG1170" s="17">
        <v>0.38128861702250899</v>
      </c>
      <c r="AH1170" s="17">
        <v>0.40192641230496201</v>
      </c>
      <c r="AI1170" s="17">
        <v>0.26202317978203399</v>
      </c>
      <c r="AJ1170" s="17">
        <v>0.38941705750941702</v>
      </c>
      <c r="AK1170" s="17">
        <v>0.38406608521197599</v>
      </c>
      <c r="AL1170" s="17"/>
      <c r="AM1170" s="17">
        <v>0.37588602356424899</v>
      </c>
      <c r="AN1170" s="17">
        <v>0.32020056942595898</v>
      </c>
      <c r="AO1170" s="17">
        <v>0.271547501445075</v>
      </c>
      <c r="AP1170" s="17">
        <v>0.34122645149712999</v>
      </c>
      <c r="AQ1170" s="17">
        <v>0.33290767507590702</v>
      </c>
      <c r="AR1170" s="17">
        <v>0.36563497316336901</v>
      </c>
      <c r="AS1170" s="17">
        <v>0.429790180940128</v>
      </c>
      <c r="AT1170" s="17">
        <v>0.43980041967091998</v>
      </c>
      <c r="AU1170" s="17">
        <v>0.45868974501938398</v>
      </c>
      <c r="AV1170" s="17">
        <v>0.34731020680124303</v>
      </c>
      <c r="AW1170" s="17">
        <v>0.36529152843371898</v>
      </c>
      <c r="AX1170" s="17">
        <v>0.39285640452000697</v>
      </c>
      <c r="AY1170" s="17">
        <v>0.36521048968924502</v>
      </c>
      <c r="AZ1170" s="17">
        <v>0.37210062948790601</v>
      </c>
      <c r="BA1170" s="17">
        <v>0.41836232916501598</v>
      </c>
      <c r="BB1170" s="17">
        <v>0.34465060264736502</v>
      </c>
      <c r="BC1170" s="17"/>
      <c r="BD1170" s="17">
        <v>0.404482714676276</v>
      </c>
      <c r="BE1170" s="17">
        <v>0.338829709385081</v>
      </c>
      <c r="BF1170" s="17">
        <v>0.36678306894198098</v>
      </c>
      <c r="BG1170" s="17"/>
      <c r="BH1170" s="17">
        <v>0.37127474549244499</v>
      </c>
      <c r="BI1170" s="17">
        <v>0.36166414154138199</v>
      </c>
      <c r="BJ1170" s="17">
        <v>0.407549834525537</v>
      </c>
      <c r="BK1170" s="17"/>
      <c r="BL1170" s="17">
        <v>0.394038718746339</v>
      </c>
      <c r="BM1170" s="17">
        <v>0.41914138690368502</v>
      </c>
      <c r="BN1170" s="17">
        <v>0.37356789190742601</v>
      </c>
      <c r="BO1170" s="17"/>
      <c r="BP1170" s="17">
        <v>0.37747659095755898</v>
      </c>
      <c r="BQ1170" s="17">
        <v>0.355626498088429</v>
      </c>
      <c r="BR1170" s="17"/>
      <c r="BS1170" s="17">
        <v>0.384376226020123</v>
      </c>
      <c r="BT1170" s="17">
        <v>0.458528333920599</v>
      </c>
      <c r="BU1170" s="17">
        <v>0.38893561538759103</v>
      </c>
      <c r="BV1170" s="17">
        <v>0.321583609976483</v>
      </c>
      <c r="BW1170" s="17"/>
      <c r="BX1170" s="17">
        <v>0.41519653354435798</v>
      </c>
      <c r="BY1170" s="17">
        <v>0.31818725725055602</v>
      </c>
      <c r="BZ1170" s="17">
        <v>0.36934813746242101</v>
      </c>
      <c r="CA1170" s="17"/>
      <c r="CB1170" s="17">
        <v>0.460025133638365</v>
      </c>
      <c r="CC1170" s="17">
        <v>0.39611773004440198</v>
      </c>
      <c r="CD1170" s="17">
        <v>0.30145733918217998</v>
      </c>
      <c r="CE1170" s="17">
        <v>0.36707194611452498</v>
      </c>
      <c r="CF1170" s="17">
        <v>0.38448356181948201</v>
      </c>
      <c r="CG1170" s="17">
        <v>0.32580886761441702</v>
      </c>
      <c r="CH1170" s="17"/>
      <c r="CI1170" s="17">
        <v>0.35807079922532797</v>
      </c>
      <c r="CJ1170" s="17">
        <v>0.354375514062997</v>
      </c>
      <c r="CK1170" s="17">
        <v>0.297939400535364</v>
      </c>
      <c r="CL1170" s="17">
        <v>0.40222208324966102</v>
      </c>
    </row>
    <row r="1171" spans="2:90" x14ac:dyDescent="0.35">
      <c r="B1171" t="s">
        <v>517</v>
      </c>
      <c r="C1171" s="17">
        <v>0.232435010602079</v>
      </c>
      <c r="D1171" s="17">
        <v>0.24347204691970301</v>
      </c>
      <c r="E1171" s="17">
        <v>0.223590293051117</v>
      </c>
      <c r="F1171" s="17"/>
      <c r="G1171" s="17">
        <v>0.235407406234244</v>
      </c>
      <c r="H1171" s="17">
        <v>0.230144683514414</v>
      </c>
      <c r="I1171" s="17">
        <v>0.234029484636819</v>
      </c>
      <c r="J1171" s="17">
        <v>0.22765637668720701</v>
      </c>
      <c r="K1171" s="17">
        <v>0.24043692048037199</v>
      </c>
      <c r="L1171" s="17">
        <v>0.19349454272113101</v>
      </c>
      <c r="M1171" s="17">
        <v>0.22948986276696001</v>
      </c>
      <c r="N1171" s="17">
        <v>0.255525664674016</v>
      </c>
      <c r="O1171" s="17">
        <v>0.24422393813243701</v>
      </c>
      <c r="P1171" s="17"/>
      <c r="Q1171" s="17">
        <v>0.231647051795285</v>
      </c>
      <c r="R1171" s="17">
        <v>0.22975648003338101</v>
      </c>
      <c r="S1171" s="17">
        <v>0.23545883811807</v>
      </c>
      <c r="T1171" s="17">
        <v>0.22970488601073499</v>
      </c>
      <c r="U1171" s="17"/>
      <c r="V1171" s="17">
        <v>0.236817824238366</v>
      </c>
      <c r="W1171" s="17">
        <v>0.24886732952105001</v>
      </c>
      <c r="X1171" s="17">
        <v>0.22537057889385001</v>
      </c>
      <c r="Y1171" s="17">
        <v>0.22033750388658899</v>
      </c>
      <c r="Z1171" s="17">
        <v>0.257797117336443</v>
      </c>
      <c r="AA1171" s="17">
        <v>0.23771652269134899</v>
      </c>
      <c r="AB1171" s="17">
        <v>0.19672702570956499</v>
      </c>
      <c r="AC1171" s="17">
        <v>0.23450170456994701</v>
      </c>
      <c r="AD1171" s="17">
        <v>0.22736636046727501</v>
      </c>
      <c r="AE1171" s="17"/>
      <c r="AF1171" s="17">
        <v>0.21698744951719201</v>
      </c>
      <c r="AG1171" s="17">
        <v>0.21865770673974</v>
      </c>
      <c r="AH1171" s="17">
        <v>0.25036926534316301</v>
      </c>
      <c r="AI1171" s="17">
        <v>0.32703946104626502</v>
      </c>
      <c r="AJ1171" s="17">
        <v>0.231544139640594</v>
      </c>
      <c r="AK1171" s="17">
        <v>0.23310519631648499</v>
      </c>
      <c r="AL1171" s="17"/>
      <c r="AM1171" s="17">
        <v>0.21451048414360499</v>
      </c>
      <c r="AN1171" s="17">
        <v>0.25534803653453902</v>
      </c>
      <c r="AO1171" s="17">
        <v>0.241507672769495</v>
      </c>
      <c r="AP1171" s="17">
        <v>0.24787451162119001</v>
      </c>
      <c r="AQ1171" s="17">
        <v>0.26492527968294899</v>
      </c>
      <c r="AR1171" s="17">
        <v>0.215847374901357</v>
      </c>
      <c r="AS1171" s="17">
        <v>0.20547137176088001</v>
      </c>
      <c r="AT1171" s="17">
        <v>0.24415776998404001</v>
      </c>
      <c r="AU1171" s="17">
        <v>0.223751291492641</v>
      </c>
      <c r="AV1171" s="17">
        <v>0.21027275959554401</v>
      </c>
      <c r="AW1171" s="17">
        <v>0.25668361791514199</v>
      </c>
      <c r="AX1171" s="17">
        <v>0.25533558497077902</v>
      </c>
      <c r="AY1171" s="17">
        <v>0.25615105508995201</v>
      </c>
      <c r="AZ1171" s="17">
        <v>0.199076597828034</v>
      </c>
      <c r="BA1171" s="17">
        <v>0.25041606064766198</v>
      </c>
      <c r="BB1171" s="17">
        <v>0.216873167815711</v>
      </c>
      <c r="BC1171" s="17"/>
      <c r="BD1171" s="17">
        <v>0.22284982323388</v>
      </c>
      <c r="BE1171" s="17">
        <v>0.245945531974468</v>
      </c>
      <c r="BF1171" s="17">
        <v>0.23034160112808899</v>
      </c>
      <c r="BG1171" s="17"/>
      <c r="BH1171" s="17">
        <v>0.21601308532003899</v>
      </c>
      <c r="BI1171" s="17">
        <v>0.29593572768888199</v>
      </c>
      <c r="BJ1171" s="17">
        <v>0.26719551757468402</v>
      </c>
      <c r="BK1171" s="17"/>
      <c r="BL1171" s="17">
        <v>0.236219903908166</v>
      </c>
      <c r="BM1171" s="17">
        <v>0.24225177370984599</v>
      </c>
      <c r="BN1171" s="17">
        <v>0.22795108333609501</v>
      </c>
      <c r="BO1171" s="17"/>
      <c r="BP1171" s="17">
        <v>0.248953158733101</v>
      </c>
      <c r="BQ1171" s="17">
        <v>0.230979364341905</v>
      </c>
      <c r="BR1171" s="17"/>
      <c r="BS1171" s="17">
        <v>0.12753912996193101</v>
      </c>
      <c r="BT1171" s="17">
        <v>0.21160081563244501</v>
      </c>
      <c r="BU1171" s="17">
        <v>0.28157461190102701</v>
      </c>
      <c r="BV1171" s="17">
        <v>0.24939216628955199</v>
      </c>
      <c r="BW1171" s="17"/>
      <c r="BX1171" s="17">
        <v>0.226368104120582</v>
      </c>
      <c r="BY1171" s="17">
        <v>0.216642358542396</v>
      </c>
      <c r="BZ1171" s="17">
        <v>0.23400651347300599</v>
      </c>
      <c r="CA1171" s="17"/>
      <c r="CB1171" s="17">
        <v>0.16321360720418401</v>
      </c>
      <c r="CC1171" s="17">
        <v>0.208825994172917</v>
      </c>
      <c r="CD1171" s="17">
        <v>0.28795585399173701</v>
      </c>
      <c r="CE1171" s="17">
        <v>0.28486372148954597</v>
      </c>
      <c r="CF1171" s="17">
        <v>0.17291814980648601</v>
      </c>
      <c r="CG1171" s="17">
        <v>0.25395212435851</v>
      </c>
      <c r="CH1171" s="17"/>
      <c r="CI1171" s="17">
        <v>0.22137469545507599</v>
      </c>
      <c r="CJ1171" s="17">
        <v>0.18362638663054401</v>
      </c>
      <c r="CK1171" s="17">
        <v>0.34661810332284199</v>
      </c>
      <c r="CL1171" s="17">
        <v>0.23331093961562399</v>
      </c>
    </row>
    <row r="1172" spans="2:90" x14ac:dyDescent="0.35">
      <c r="B1172" t="s">
        <v>518</v>
      </c>
      <c r="C1172" s="17">
        <v>0.13855968016072101</v>
      </c>
      <c r="D1172" s="17">
        <v>0.16560170719407</v>
      </c>
      <c r="E1172" s="17">
        <v>0.11411314837845001</v>
      </c>
      <c r="F1172" s="17"/>
      <c r="G1172" s="17">
        <v>0.16661385285905</v>
      </c>
      <c r="H1172" s="17">
        <v>0.20947608463828801</v>
      </c>
      <c r="I1172" s="17">
        <v>0.12676639351572899</v>
      </c>
      <c r="J1172" s="17">
        <v>0.14383084416765099</v>
      </c>
      <c r="K1172" s="17">
        <v>0.133358282154248</v>
      </c>
      <c r="L1172" s="17">
        <v>0.11863577258005201</v>
      </c>
      <c r="M1172" s="17">
        <v>0.10499564174062399</v>
      </c>
      <c r="N1172" s="17">
        <v>0.13075848584410299</v>
      </c>
      <c r="O1172" s="17">
        <v>0.118643201545032</v>
      </c>
      <c r="P1172" s="17"/>
      <c r="Q1172" s="17">
        <v>0.15069668380267101</v>
      </c>
      <c r="R1172" s="17">
        <v>0.130977001520591</v>
      </c>
      <c r="S1172" s="17">
        <v>0.165973318772939</v>
      </c>
      <c r="T1172" s="17">
        <v>0.13613042350132601</v>
      </c>
      <c r="U1172" s="17"/>
      <c r="V1172" s="17">
        <v>0.12539781576669001</v>
      </c>
      <c r="W1172" s="17">
        <v>0.142558509903257</v>
      </c>
      <c r="X1172" s="17">
        <v>0.15071851096534999</v>
      </c>
      <c r="Y1172" s="17">
        <v>0.17349160559933899</v>
      </c>
      <c r="Z1172" s="17">
        <v>0.13893244356447501</v>
      </c>
      <c r="AA1172" s="17">
        <v>0.16517399035927299</v>
      </c>
      <c r="AB1172" s="17">
        <v>0.12202402459039501</v>
      </c>
      <c r="AC1172" s="17">
        <v>8.7468526419342899E-2</v>
      </c>
      <c r="AD1172" s="17">
        <v>0.121108734723443</v>
      </c>
      <c r="AE1172" s="17"/>
      <c r="AF1172" s="17">
        <v>0.157842766534634</v>
      </c>
      <c r="AG1172" s="17">
        <v>0.146301845152292</v>
      </c>
      <c r="AH1172" s="17">
        <v>0.14380147986745301</v>
      </c>
      <c r="AI1172" s="17">
        <v>0.127350439869205</v>
      </c>
      <c r="AJ1172" s="17">
        <v>0.153329324727114</v>
      </c>
      <c r="AK1172" s="17">
        <v>0.112263628188665</v>
      </c>
      <c r="AL1172" s="17"/>
      <c r="AM1172" s="17">
        <v>0.128991099396153</v>
      </c>
      <c r="AN1172" s="17">
        <v>0.14594033755865199</v>
      </c>
      <c r="AO1172" s="17">
        <v>0.15728091933557001</v>
      </c>
      <c r="AP1172" s="17">
        <v>0.13866744915955601</v>
      </c>
      <c r="AQ1172" s="17">
        <v>0.14055835413637299</v>
      </c>
      <c r="AR1172" s="17">
        <v>0.147515025912348</v>
      </c>
      <c r="AS1172" s="17">
        <v>0.138089124742209</v>
      </c>
      <c r="AT1172" s="17">
        <v>0.103512997106842</v>
      </c>
      <c r="AU1172" s="17">
        <v>0.10182369487196601</v>
      </c>
      <c r="AV1172" s="17">
        <v>0.188024156042612</v>
      </c>
      <c r="AW1172" s="17">
        <v>0.13325059764462299</v>
      </c>
      <c r="AX1172" s="17">
        <v>8.9025092739678804E-2</v>
      </c>
      <c r="AY1172" s="17">
        <v>0.16501889105445999</v>
      </c>
      <c r="AZ1172" s="17">
        <v>0.12846090875559099</v>
      </c>
      <c r="BA1172" s="17">
        <v>9.3883457970846101E-2</v>
      </c>
      <c r="BB1172" s="17">
        <v>0.19969908445614101</v>
      </c>
      <c r="BC1172" s="17"/>
      <c r="BD1172" s="17">
        <v>0.109636088249378</v>
      </c>
      <c r="BE1172" s="17">
        <v>0.171772471999871</v>
      </c>
      <c r="BF1172" s="17">
        <v>0.13700990170590699</v>
      </c>
      <c r="BG1172" s="17"/>
      <c r="BH1172" s="17">
        <v>0.14029243079426901</v>
      </c>
      <c r="BI1172" s="17">
        <v>9.0484365474903697E-2</v>
      </c>
      <c r="BJ1172" s="17">
        <v>0.15339736687827199</v>
      </c>
      <c r="BK1172" s="17"/>
      <c r="BL1172" s="17">
        <v>0.104337282785119</v>
      </c>
      <c r="BM1172" s="17">
        <v>8.4508484941375694E-2</v>
      </c>
      <c r="BN1172" s="17">
        <v>0.124767446421894</v>
      </c>
      <c r="BO1172" s="17"/>
      <c r="BP1172" s="17">
        <v>0.13754815736568099</v>
      </c>
      <c r="BQ1172" s="17">
        <v>0.15153725259373099</v>
      </c>
      <c r="BR1172" s="17"/>
      <c r="BS1172" s="17">
        <v>3.4637975866656297E-2</v>
      </c>
      <c r="BT1172" s="17">
        <v>6.2304757663837501E-2</v>
      </c>
      <c r="BU1172" s="17">
        <v>0.105456040355453</v>
      </c>
      <c r="BV1172" s="17">
        <v>0.236187625601434</v>
      </c>
      <c r="BW1172" s="17"/>
      <c r="BX1172" s="17">
        <v>8.7920685771066098E-2</v>
      </c>
      <c r="BY1172" s="17">
        <v>0.12844703935611401</v>
      </c>
      <c r="BZ1172" s="17">
        <v>0.144197833776947</v>
      </c>
      <c r="CA1172" s="17"/>
      <c r="CB1172" s="17">
        <v>3.9952141622636203E-2</v>
      </c>
      <c r="CC1172" s="17">
        <v>0.13105173371987999</v>
      </c>
      <c r="CD1172" s="17">
        <v>0.239090900764488</v>
      </c>
      <c r="CE1172" s="17">
        <v>0.17490858848285301</v>
      </c>
      <c r="CF1172" s="17">
        <v>4.74243776085106E-2</v>
      </c>
      <c r="CG1172" s="17">
        <v>0.15479807220074199</v>
      </c>
      <c r="CH1172" s="17"/>
      <c r="CI1172" s="17">
        <v>0.20214751177304399</v>
      </c>
      <c r="CJ1172" s="17">
        <v>0.13138537597788499</v>
      </c>
      <c r="CK1172" s="17">
        <v>0.125724286388122</v>
      </c>
      <c r="CL1172" s="17">
        <v>0.13194141777026</v>
      </c>
    </row>
    <row r="1173" spans="2:90" x14ac:dyDescent="0.35">
      <c r="B1173" t="s">
        <v>110</v>
      </c>
      <c r="C1173" s="17">
        <v>6.5705807378615699E-2</v>
      </c>
      <c r="D1173" s="17">
        <v>5.71682787018023E-2</v>
      </c>
      <c r="E1173" s="17">
        <v>7.3468070207994798E-2</v>
      </c>
      <c r="F1173" s="17"/>
      <c r="G1173" s="17">
        <v>7.3857618160929506E-2</v>
      </c>
      <c r="H1173" s="17">
        <v>7.6705287414732398E-2</v>
      </c>
      <c r="I1173" s="17">
        <v>6.2237679995405297E-2</v>
      </c>
      <c r="J1173" s="17">
        <v>5.6309974722683703E-2</v>
      </c>
      <c r="K1173" s="17">
        <v>5.5676509494877499E-2</v>
      </c>
      <c r="L1173" s="17">
        <v>7.6003814677254394E-2</v>
      </c>
      <c r="M1173" s="17">
        <v>3.6952654930646901E-2</v>
      </c>
      <c r="N1173" s="17">
        <v>8.4738556535225898E-2</v>
      </c>
      <c r="O1173" s="17">
        <v>6.8219862251654106E-2</v>
      </c>
      <c r="P1173" s="17"/>
      <c r="Q1173" s="17">
        <v>5.42513010196356E-2</v>
      </c>
      <c r="R1173" s="17">
        <v>5.65807268437723E-2</v>
      </c>
      <c r="S1173" s="17">
        <v>5.6043480025714798E-2</v>
      </c>
      <c r="T1173" s="17">
        <v>6.4721557859948695E-2</v>
      </c>
      <c r="U1173" s="17"/>
      <c r="V1173" s="17">
        <v>6.7012446503116802E-2</v>
      </c>
      <c r="W1173" s="17">
        <v>4.8518078626065698E-2</v>
      </c>
      <c r="X1173" s="17">
        <v>6.5921811411860598E-2</v>
      </c>
      <c r="Y1173" s="17">
        <v>7.02407107454118E-2</v>
      </c>
      <c r="Z1173" s="17">
        <v>4.7695290420769997E-2</v>
      </c>
      <c r="AA1173" s="17">
        <v>7.8677921816572405E-2</v>
      </c>
      <c r="AB1173" s="17">
        <v>9.52313214472153E-2</v>
      </c>
      <c r="AC1173" s="17">
        <v>6.9125646637336904E-2</v>
      </c>
      <c r="AD1173" s="17">
        <v>5.88024261910471E-2</v>
      </c>
      <c r="AE1173" s="17"/>
      <c r="AF1173" s="17">
        <v>7.9092886542216606E-2</v>
      </c>
      <c r="AG1173" s="17">
        <v>4.89944570305322E-2</v>
      </c>
      <c r="AH1173" s="17">
        <v>8.0319764449483105E-2</v>
      </c>
      <c r="AI1173" s="17">
        <v>0.104638180705379</v>
      </c>
      <c r="AJ1173" s="17">
        <v>5.7812950351436701E-2</v>
      </c>
      <c r="AK1173" s="17">
        <v>6.1417364230283399E-2</v>
      </c>
      <c r="AL1173" s="17"/>
      <c r="AM1173" s="17">
        <v>0.10829933846579</v>
      </c>
      <c r="AN1173" s="17">
        <v>9.8891780409878199E-2</v>
      </c>
      <c r="AO1173" s="17">
        <v>7.1726499957811204E-2</v>
      </c>
      <c r="AP1173" s="17">
        <v>7.1053307489191794E-2</v>
      </c>
      <c r="AQ1173" s="17">
        <v>4.1809289332451399E-2</v>
      </c>
      <c r="AR1173" s="17">
        <v>5.5938887579674502E-2</v>
      </c>
      <c r="AS1173" s="17">
        <v>4.5151595178771001E-2</v>
      </c>
      <c r="AT1173" s="17">
        <v>6.7031880469600902E-2</v>
      </c>
      <c r="AU1173" s="17">
        <v>3.7853348037440698E-2</v>
      </c>
      <c r="AV1173" s="17">
        <v>3.9952953563555903E-2</v>
      </c>
      <c r="AW1173" s="17">
        <v>3.31731300803257E-2</v>
      </c>
      <c r="AX1173" s="17">
        <v>3.2779758442805597E-2</v>
      </c>
      <c r="AY1173" s="17">
        <v>3.58205265474709E-2</v>
      </c>
      <c r="AZ1173" s="17">
        <v>7.40002796546574E-2</v>
      </c>
      <c r="BA1173" s="17">
        <v>9.5953129114441205E-2</v>
      </c>
      <c r="BB1173" s="17">
        <v>2.5726993454089998E-2</v>
      </c>
      <c r="BC1173" s="17"/>
      <c r="BD1173" s="17">
        <v>5.8233961707911501E-2</v>
      </c>
      <c r="BE1173" s="17">
        <v>7.0402562650775199E-2</v>
      </c>
      <c r="BF1173" s="17">
        <v>6.6390596755157502E-2</v>
      </c>
      <c r="BG1173" s="17"/>
      <c r="BH1173" s="17">
        <v>6.2216128942213102E-2</v>
      </c>
      <c r="BI1173" s="17">
        <v>5.8071408055277801E-2</v>
      </c>
      <c r="BJ1173" s="17">
        <v>1.9135999996017099E-2</v>
      </c>
      <c r="BK1173" s="17"/>
      <c r="BL1173" s="17">
        <v>0.100904160671951</v>
      </c>
      <c r="BM1173" s="17">
        <v>5.3549367747894601E-2</v>
      </c>
      <c r="BN1173" s="17">
        <v>3.20051333572016E-2</v>
      </c>
      <c r="BO1173" s="17"/>
      <c r="BP1173" s="17">
        <v>5.0288075869498697E-2</v>
      </c>
      <c r="BQ1173" s="17">
        <v>7.1926260894244795E-2</v>
      </c>
      <c r="BR1173" s="17"/>
      <c r="BS1173" s="17">
        <v>3.6135633084057699E-2</v>
      </c>
      <c r="BT1173" s="17">
        <v>3.5919249708230301E-2</v>
      </c>
      <c r="BU1173" s="17">
        <v>6.4139979305172998E-2</v>
      </c>
      <c r="BV1173" s="17">
        <v>6.7941448272155106E-2</v>
      </c>
      <c r="BW1173" s="17"/>
      <c r="BX1173" s="17">
        <v>6.3340092904851195E-2</v>
      </c>
      <c r="BY1173" s="17">
        <v>7.4479548388667396E-2</v>
      </c>
      <c r="BZ1173" s="17">
        <v>6.5401025880223104E-2</v>
      </c>
      <c r="CA1173" s="17"/>
      <c r="CB1173" s="17">
        <v>4.0368379494240401E-2</v>
      </c>
      <c r="CC1173" s="17">
        <v>4.7301489948825E-2</v>
      </c>
      <c r="CD1173" s="17">
        <v>8.5510446237646504E-2</v>
      </c>
      <c r="CE1173" s="17">
        <v>6.7025001846459403E-2</v>
      </c>
      <c r="CF1173" s="17">
        <v>4.3419730641977697E-2</v>
      </c>
      <c r="CG1173" s="17">
        <v>0.106047010471381</v>
      </c>
      <c r="CH1173" s="17"/>
      <c r="CI1173" s="17">
        <v>8.7512440998704102E-2</v>
      </c>
      <c r="CJ1173" s="17">
        <v>3.9532321313513197E-2</v>
      </c>
      <c r="CK1173" s="17">
        <v>0.14984814839760599</v>
      </c>
      <c r="CL1173" s="17">
        <v>5.3854118366569698E-2</v>
      </c>
    </row>
    <row r="1174" spans="2:90" x14ac:dyDescent="0.35"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</row>
    <row r="1175" spans="2:90" x14ac:dyDescent="0.35">
      <c r="B1175" s="6" t="s">
        <v>528</v>
      </c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</row>
    <row r="1176" spans="2:90" x14ac:dyDescent="0.35">
      <c r="B1176" s="24" t="s">
        <v>130</v>
      </c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</row>
    <row r="1177" spans="2:90" x14ac:dyDescent="0.35">
      <c r="B1177" t="s">
        <v>515</v>
      </c>
      <c r="C1177" s="17">
        <v>0.18427941667127301</v>
      </c>
      <c r="D1177" s="17">
        <v>0.16948561084008501</v>
      </c>
      <c r="E1177" s="17">
        <v>0.19927518446328901</v>
      </c>
      <c r="F1177" s="17"/>
      <c r="G1177" s="17">
        <v>0.18319692799891099</v>
      </c>
      <c r="H1177" s="17">
        <v>0.12763955381572201</v>
      </c>
      <c r="I1177" s="17">
        <v>0.20276752808558501</v>
      </c>
      <c r="J1177" s="17">
        <v>0.25575289615664298</v>
      </c>
      <c r="K1177" s="17">
        <v>0.205315271662042</v>
      </c>
      <c r="L1177" s="17">
        <v>0.183020934696839</v>
      </c>
      <c r="M1177" s="17">
        <v>0.18486248178989301</v>
      </c>
      <c r="N1177" s="17">
        <v>0.15079540010529799</v>
      </c>
      <c r="O1177" s="17">
        <v>0.17032514103917301</v>
      </c>
      <c r="P1177" s="17"/>
      <c r="Q1177" s="17">
        <v>0.17050592790892799</v>
      </c>
      <c r="R1177" s="17">
        <v>0.16110408886543601</v>
      </c>
      <c r="S1177" s="17">
        <v>0.19116233722926901</v>
      </c>
      <c r="T1177" s="17">
        <v>0.18923404729137999</v>
      </c>
      <c r="U1177" s="17"/>
      <c r="V1177" s="17">
        <v>0.16881244880834401</v>
      </c>
      <c r="W1177" s="17">
        <v>0.18322882237857899</v>
      </c>
      <c r="X1177" s="17">
        <v>0.16419012925732199</v>
      </c>
      <c r="Y1177" s="17">
        <v>0.15599434535869999</v>
      </c>
      <c r="Z1177" s="17">
        <v>0.20236697575158699</v>
      </c>
      <c r="AA1177" s="17">
        <v>0.190228553417188</v>
      </c>
      <c r="AB1177" s="17">
        <v>0.159242676472138</v>
      </c>
      <c r="AC1177" s="17">
        <v>0.16191106272518599</v>
      </c>
      <c r="AD1177" s="17">
        <v>0.24937413863035399</v>
      </c>
      <c r="AE1177" s="17"/>
      <c r="AF1177" s="17">
        <v>0.18937957977912601</v>
      </c>
      <c r="AG1177" s="17">
        <v>0.17060623310076101</v>
      </c>
      <c r="AH1177" s="17">
        <v>0.150250854990154</v>
      </c>
      <c r="AI1177" s="17">
        <v>0.161223682866488</v>
      </c>
      <c r="AJ1177" s="17">
        <v>0.17482957877472999</v>
      </c>
      <c r="AK1177" s="17">
        <v>0.20565278035464701</v>
      </c>
      <c r="AL1177" s="17"/>
      <c r="AM1177" s="17">
        <v>0.244826352433023</v>
      </c>
      <c r="AN1177" s="17">
        <v>0.19306425934711299</v>
      </c>
      <c r="AO1177" s="17">
        <v>0.25392785218914099</v>
      </c>
      <c r="AP1177" s="17">
        <v>0.25315240759350799</v>
      </c>
      <c r="AQ1177" s="17">
        <v>0.19795246462970201</v>
      </c>
      <c r="AR1177" s="17">
        <v>0.17255912933818601</v>
      </c>
      <c r="AS1177" s="17">
        <v>0.205529148208627</v>
      </c>
      <c r="AT1177" s="17">
        <v>0.12634711066389501</v>
      </c>
      <c r="AU1177" s="17">
        <v>0.15063133117794</v>
      </c>
      <c r="AV1177" s="17">
        <v>0.15095730019204801</v>
      </c>
      <c r="AW1177" s="17">
        <v>0.17613001985899401</v>
      </c>
      <c r="AX1177" s="17">
        <v>0.19806679835073401</v>
      </c>
      <c r="AY1177" s="17">
        <v>0.19631949416560501</v>
      </c>
      <c r="AZ1177" s="17">
        <v>0.204931118389025</v>
      </c>
      <c r="BA1177" s="17">
        <v>0.123919935264331</v>
      </c>
      <c r="BB1177" s="17">
        <v>0.140201466816122</v>
      </c>
      <c r="BC1177" s="17"/>
      <c r="BD1177" s="17">
        <v>0.20603284825895399</v>
      </c>
      <c r="BE1177" s="17">
        <v>0.17813384802613699</v>
      </c>
      <c r="BF1177" s="17">
        <v>0.17127304652024899</v>
      </c>
      <c r="BG1177" s="17"/>
      <c r="BH1177" s="17">
        <v>0.201081257333111</v>
      </c>
      <c r="BI1177" s="17">
        <v>0.139287080318343</v>
      </c>
      <c r="BJ1177" s="17">
        <v>0.16287225539074801</v>
      </c>
      <c r="BK1177" s="17"/>
      <c r="BL1177" s="17">
        <v>0.166907519509717</v>
      </c>
      <c r="BM1177" s="17">
        <v>0.19004919071033499</v>
      </c>
      <c r="BN1177" s="17">
        <v>0.16939012727414199</v>
      </c>
      <c r="BO1177" s="17"/>
      <c r="BP1177" s="17">
        <v>0.18266500888674</v>
      </c>
      <c r="BQ1177" s="17">
        <v>0.17787028202918301</v>
      </c>
      <c r="BR1177" s="17"/>
      <c r="BS1177" s="17">
        <v>0.39017754126656001</v>
      </c>
      <c r="BT1177" s="17">
        <v>0.23559310351763499</v>
      </c>
      <c r="BU1177" s="17">
        <v>0.142600783013802</v>
      </c>
      <c r="BV1177" s="17">
        <v>0.122120979959965</v>
      </c>
      <c r="BW1177" s="17"/>
      <c r="BX1177" s="17">
        <v>0.230689593488069</v>
      </c>
      <c r="BY1177" s="17">
        <v>0.25669206461970001</v>
      </c>
      <c r="BZ1177" s="17">
        <v>0.17523184982302201</v>
      </c>
      <c r="CA1177" s="17"/>
      <c r="CB1177" s="17">
        <v>0.28789330790457401</v>
      </c>
      <c r="CC1177" s="17">
        <v>0.21828191338111499</v>
      </c>
      <c r="CD1177" s="17">
        <v>9.1543831037491405E-2</v>
      </c>
      <c r="CE1177" s="17">
        <v>0.11272876156042801</v>
      </c>
      <c r="CF1177" s="17">
        <v>0.31516419439605903</v>
      </c>
      <c r="CG1177" s="17">
        <v>0.12531462156369999</v>
      </c>
      <c r="CH1177" s="17"/>
      <c r="CI1177" s="17">
        <v>0.111332146211454</v>
      </c>
      <c r="CJ1177" s="17">
        <v>0.28012532437071802</v>
      </c>
      <c r="CK1177" s="17">
        <v>7.1591631505900394E-2</v>
      </c>
      <c r="CL1177" s="17">
        <v>0.174110775919261</v>
      </c>
    </row>
    <row r="1178" spans="2:90" x14ac:dyDescent="0.35">
      <c r="B1178" t="s">
        <v>516</v>
      </c>
      <c r="C1178" s="17">
        <v>0.34534985862984902</v>
      </c>
      <c r="D1178" s="17">
        <v>0.315407219365126</v>
      </c>
      <c r="E1178" s="17">
        <v>0.37342828751382501</v>
      </c>
      <c r="F1178" s="17"/>
      <c r="G1178" s="17">
        <v>0.31983938126705702</v>
      </c>
      <c r="H1178" s="17">
        <v>0.35117474883408101</v>
      </c>
      <c r="I1178" s="17">
        <v>0.35520070575835999</v>
      </c>
      <c r="J1178" s="17">
        <v>0.32658261397645399</v>
      </c>
      <c r="K1178" s="17">
        <v>0.31180409963098699</v>
      </c>
      <c r="L1178" s="17">
        <v>0.36258216072446903</v>
      </c>
      <c r="M1178" s="17">
        <v>0.38118172088019697</v>
      </c>
      <c r="N1178" s="17">
        <v>0.338693214730863</v>
      </c>
      <c r="O1178" s="17">
        <v>0.357297782109046</v>
      </c>
      <c r="P1178" s="17"/>
      <c r="Q1178" s="17">
        <v>0.32205044679292699</v>
      </c>
      <c r="R1178" s="17">
        <v>0.34853303014422699</v>
      </c>
      <c r="S1178" s="17">
        <v>0.33842237162699201</v>
      </c>
      <c r="T1178" s="17">
        <v>0.347942044502416</v>
      </c>
      <c r="U1178" s="17"/>
      <c r="V1178" s="17">
        <v>0.35555370138762199</v>
      </c>
      <c r="W1178" s="17">
        <v>0.36151247560389599</v>
      </c>
      <c r="X1178" s="17">
        <v>0.35638513577886299</v>
      </c>
      <c r="Y1178" s="17">
        <v>0.31770654366603701</v>
      </c>
      <c r="Z1178" s="17">
        <v>0.36771485356775002</v>
      </c>
      <c r="AA1178" s="17">
        <v>0.311555592576783</v>
      </c>
      <c r="AB1178" s="17">
        <v>0.36086159217998098</v>
      </c>
      <c r="AC1178" s="17">
        <v>0.416179983711296</v>
      </c>
      <c r="AD1178" s="17">
        <v>0.30589211028393998</v>
      </c>
      <c r="AE1178" s="17"/>
      <c r="AF1178" s="17">
        <v>0.31281661973813801</v>
      </c>
      <c r="AG1178" s="17">
        <v>0.35969864172055899</v>
      </c>
      <c r="AH1178" s="17">
        <v>0.34819391986373799</v>
      </c>
      <c r="AI1178" s="17">
        <v>0.37321145200895101</v>
      </c>
      <c r="AJ1178" s="17">
        <v>0.34321747422545801</v>
      </c>
      <c r="AK1178" s="17">
        <v>0.35708181322548599</v>
      </c>
      <c r="AL1178" s="17"/>
      <c r="AM1178" s="17">
        <v>0.30500676214203998</v>
      </c>
      <c r="AN1178" s="17">
        <v>0.31109116583059199</v>
      </c>
      <c r="AO1178" s="17">
        <v>0.320725603409514</v>
      </c>
      <c r="AP1178" s="17">
        <v>0.30738146249502202</v>
      </c>
      <c r="AQ1178" s="17">
        <v>0.360199743392417</v>
      </c>
      <c r="AR1178" s="17">
        <v>0.35250665577829898</v>
      </c>
      <c r="AS1178" s="17">
        <v>0.31508169282801501</v>
      </c>
      <c r="AT1178" s="17">
        <v>0.31903301112733001</v>
      </c>
      <c r="AU1178" s="17">
        <v>0.418537782653292</v>
      </c>
      <c r="AV1178" s="17">
        <v>0.36080689593999599</v>
      </c>
      <c r="AW1178" s="17">
        <v>0.37590337195931001</v>
      </c>
      <c r="AX1178" s="17">
        <v>0.48057497940701199</v>
      </c>
      <c r="AY1178" s="17">
        <v>0.29517065322260899</v>
      </c>
      <c r="AZ1178" s="17">
        <v>0.30184669927192398</v>
      </c>
      <c r="BA1178" s="17">
        <v>0.38864120591162798</v>
      </c>
      <c r="BB1178" s="17">
        <v>0.33238655926588401</v>
      </c>
      <c r="BC1178" s="17"/>
      <c r="BD1178" s="17">
        <v>0.35438114377232899</v>
      </c>
      <c r="BE1178" s="17">
        <v>0.322651146364344</v>
      </c>
      <c r="BF1178" s="17">
        <v>0.35513760489605201</v>
      </c>
      <c r="BG1178" s="17"/>
      <c r="BH1178" s="17">
        <v>0.35096388844705501</v>
      </c>
      <c r="BI1178" s="17">
        <v>0.35060208659437903</v>
      </c>
      <c r="BJ1178" s="17">
        <v>0.38984422297689802</v>
      </c>
      <c r="BK1178" s="17"/>
      <c r="BL1178" s="17">
        <v>0.39162223361696102</v>
      </c>
      <c r="BM1178" s="17">
        <v>0.35838239600688299</v>
      </c>
      <c r="BN1178" s="17">
        <v>0.413600712220417</v>
      </c>
      <c r="BO1178" s="17"/>
      <c r="BP1178" s="17">
        <v>0.34157265386596197</v>
      </c>
      <c r="BQ1178" s="17">
        <v>0.34234375113505799</v>
      </c>
      <c r="BR1178" s="17"/>
      <c r="BS1178" s="17">
        <v>0.36505703762437902</v>
      </c>
      <c r="BT1178" s="17">
        <v>0.45015144580696598</v>
      </c>
      <c r="BU1178" s="17">
        <v>0.36863726119571999</v>
      </c>
      <c r="BV1178" s="17">
        <v>0.28596339617814098</v>
      </c>
      <c r="BW1178" s="17"/>
      <c r="BX1178" s="17">
        <v>0.42029889375949497</v>
      </c>
      <c r="BY1178" s="17">
        <v>0.29052454122372201</v>
      </c>
      <c r="BZ1178" s="17">
        <v>0.341293804812766</v>
      </c>
      <c r="CA1178" s="17"/>
      <c r="CB1178" s="17">
        <v>0.46187683860010598</v>
      </c>
      <c r="CC1178" s="17">
        <v>0.33181240423736802</v>
      </c>
      <c r="CD1178" s="17">
        <v>0.25919617335811501</v>
      </c>
      <c r="CE1178" s="17">
        <v>0.32424941714279099</v>
      </c>
      <c r="CF1178" s="17">
        <v>0.41728235635917299</v>
      </c>
      <c r="CG1178" s="17">
        <v>0.31004443317795399</v>
      </c>
      <c r="CH1178" s="17"/>
      <c r="CI1178" s="17">
        <v>0.298522409725683</v>
      </c>
      <c r="CJ1178" s="17">
        <v>0.34289818313477499</v>
      </c>
      <c r="CK1178" s="17">
        <v>0.26217913055092601</v>
      </c>
      <c r="CL1178" s="17">
        <v>0.37943899697472699</v>
      </c>
    </row>
    <row r="1179" spans="2:90" x14ac:dyDescent="0.35">
      <c r="B1179" t="s">
        <v>517</v>
      </c>
      <c r="C1179" s="17">
        <v>0.24275545850598901</v>
      </c>
      <c r="D1179" s="17">
        <v>0.25550554894808603</v>
      </c>
      <c r="E1179" s="17">
        <v>0.23007425384022301</v>
      </c>
      <c r="F1179" s="17"/>
      <c r="G1179" s="17">
        <v>0.18600302710913399</v>
      </c>
      <c r="H1179" s="17">
        <v>0.24637956991329599</v>
      </c>
      <c r="I1179" s="17">
        <v>0.19188375628664101</v>
      </c>
      <c r="J1179" s="17">
        <v>0.229426627435873</v>
      </c>
      <c r="K1179" s="17">
        <v>0.28905611482604399</v>
      </c>
      <c r="L1179" s="17">
        <v>0.23629760812057299</v>
      </c>
      <c r="M1179" s="17">
        <v>0.240813140774328</v>
      </c>
      <c r="N1179" s="17">
        <v>0.29540075761593998</v>
      </c>
      <c r="O1179" s="17">
        <v>0.26155964485727101</v>
      </c>
      <c r="P1179" s="17"/>
      <c r="Q1179" s="17">
        <v>0.282240986941593</v>
      </c>
      <c r="R1179" s="17">
        <v>0.26662034397807</v>
      </c>
      <c r="S1179" s="17">
        <v>0.26167463427981702</v>
      </c>
      <c r="T1179" s="17">
        <v>0.23358843959473499</v>
      </c>
      <c r="U1179" s="17"/>
      <c r="V1179" s="17">
        <v>0.24008841048057</v>
      </c>
      <c r="W1179" s="17">
        <v>0.26755897608750701</v>
      </c>
      <c r="X1179" s="17">
        <v>0.204745610619884</v>
      </c>
      <c r="Y1179" s="17">
        <v>0.28109133711986101</v>
      </c>
      <c r="Z1179" s="17">
        <v>0.212663326995329</v>
      </c>
      <c r="AA1179" s="17">
        <v>0.25417145981823203</v>
      </c>
      <c r="AB1179" s="17">
        <v>0.245551166450138</v>
      </c>
      <c r="AC1179" s="17">
        <v>0.215505900939124</v>
      </c>
      <c r="AD1179" s="17">
        <v>0.23283840338023401</v>
      </c>
      <c r="AE1179" s="17"/>
      <c r="AF1179" s="17">
        <v>0.219334778184199</v>
      </c>
      <c r="AG1179" s="17">
        <v>0.24473324612032199</v>
      </c>
      <c r="AH1179" s="17">
        <v>0.284989223159405</v>
      </c>
      <c r="AI1179" s="17">
        <v>0.19801199145044299</v>
      </c>
      <c r="AJ1179" s="17">
        <v>0.25223466116578902</v>
      </c>
      <c r="AK1179" s="17">
        <v>0.24719182453681099</v>
      </c>
      <c r="AL1179" s="17"/>
      <c r="AM1179" s="17">
        <v>0.17530735119688401</v>
      </c>
      <c r="AN1179" s="17">
        <v>0.235241338540018</v>
      </c>
      <c r="AO1179" s="17">
        <v>0.19016512492526899</v>
      </c>
      <c r="AP1179" s="17">
        <v>0.24052797090012301</v>
      </c>
      <c r="AQ1179" s="17">
        <v>0.25374913101608598</v>
      </c>
      <c r="AR1179" s="17">
        <v>0.240052216267579</v>
      </c>
      <c r="AS1179" s="17">
        <v>0.28874438820699699</v>
      </c>
      <c r="AT1179" s="17">
        <v>0.291049769569938</v>
      </c>
      <c r="AU1179" s="17">
        <v>0.20742796339474801</v>
      </c>
      <c r="AV1179" s="17">
        <v>0.233988369135011</v>
      </c>
      <c r="AW1179" s="17">
        <v>0.24257250863303101</v>
      </c>
      <c r="AX1179" s="17">
        <v>0.20050939133533399</v>
      </c>
      <c r="AY1179" s="17">
        <v>0.23673540309241001</v>
      </c>
      <c r="AZ1179" s="17">
        <v>0.31882028291273701</v>
      </c>
      <c r="BA1179" s="17">
        <v>0.25484960129901302</v>
      </c>
      <c r="BB1179" s="17">
        <v>0.30009575679919698</v>
      </c>
      <c r="BC1179" s="17"/>
      <c r="BD1179" s="17">
        <v>0.25717545049124502</v>
      </c>
      <c r="BE1179" s="17">
        <v>0.228481915177111</v>
      </c>
      <c r="BF1179" s="17">
        <v>0.24535241139077099</v>
      </c>
      <c r="BG1179" s="17"/>
      <c r="BH1179" s="17">
        <v>0.22960399698679301</v>
      </c>
      <c r="BI1179" s="17">
        <v>0.313477669779127</v>
      </c>
      <c r="BJ1179" s="17">
        <v>0.25944600577419502</v>
      </c>
      <c r="BK1179" s="17"/>
      <c r="BL1179" s="17">
        <v>0.16837884456737301</v>
      </c>
      <c r="BM1179" s="17">
        <v>0.27984600896655898</v>
      </c>
      <c r="BN1179" s="17">
        <v>0.25522444049175602</v>
      </c>
      <c r="BO1179" s="17"/>
      <c r="BP1179" s="17">
        <v>0.23562928386675</v>
      </c>
      <c r="BQ1179" s="17">
        <v>0.23619487287157701</v>
      </c>
      <c r="BR1179" s="17"/>
      <c r="BS1179" s="17">
        <v>0.16384096214520399</v>
      </c>
      <c r="BT1179" s="17">
        <v>0.18975758863189399</v>
      </c>
      <c r="BU1179" s="17">
        <v>0.292707636408651</v>
      </c>
      <c r="BV1179" s="17">
        <v>0.26628519174749798</v>
      </c>
      <c r="BW1179" s="17"/>
      <c r="BX1179" s="17">
        <v>0.17453983900985501</v>
      </c>
      <c r="BY1179" s="17">
        <v>0.241530450593477</v>
      </c>
      <c r="BZ1179" s="17">
        <v>0.24958875382618401</v>
      </c>
      <c r="CA1179" s="17"/>
      <c r="CB1179" s="17">
        <v>0.14987659569496301</v>
      </c>
      <c r="CC1179" s="17">
        <v>0.23189818094554199</v>
      </c>
      <c r="CD1179" s="17">
        <v>0.29919994835285701</v>
      </c>
      <c r="CE1179" s="17">
        <v>0.28892470845998403</v>
      </c>
      <c r="CF1179" s="17">
        <v>0.16800285138552401</v>
      </c>
      <c r="CG1179" s="17">
        <v>0.29625908164160902</v>
      </c>
      <c r="CH1179" s="17"/>
      <c r="CI1179" s="17">
        <v>0.25699344476480501</v>
      </c>
      <c r="CJ1179" s="17">
        <v>0.19821765653669399</v>
      </c>
      <c r="CK1179" s="17">
        <v>0.35313967501386501</v>
      </c>
      <c r="CL1179" s="17">
        <v>0.236447996870778</v>
      </c>
    </row>
    <row r="1180" spans="2:90" x14ac:dyDescent="0.35">
      <c r="B1180" t="s">
        <v>518</v>
      </c>
      <c r="C1180" s="17">
        <v>0.150493567490186</v>
      </c>
      <c r="D1180" s="17">
        <v>0.180621475320321</v>
      </c>
      <c r="E1180" s="17">
        <v>0.12249410309125799</v>
      </c>
      <c r="F1180" s="17"/>
      <c r="G1180" s="17">
        <v>0.20442120452219101</v>
      </c>
      <c r="H1180" s="17">
        <v>0.18403078379527199</v>
      </c>
      <c r="I1180" s="17">
        <v>0.16764249674693199</v>
      </c>
      <c r="J1180" s="17">
        <v>0.122452383353387</v>
      </c>
      <c r="K1180" s="17">
        <v>0.11511070105752801</v>
      </c>
      <c r="L1180" s="17">
        <v>0.165666518493194</v>
      </c>
      <c r="M1180" s="17">
        <v>0.12930974090762801</v>
      </c>
      <c r="N1180" s="17">
        <v>0.12572482486625799</v>
      </c>
      <c r="O1180" s="17">
        <v>0.14436423271795401</v>
      </c>
      <c r="P1180" s="17"/>
      <c r="Q1180" s="17">
        <v>0.15700770564125099</v>
      </c>
      <c r="R1180" s="17">
        <v>0.15167993335087601</v>
      </c>
      <c r="S1180" s="17">
        <v>0.147990108142562</v>
      </c>
      <c r="T1180" s="17">
        <v>0.15315027054664801</v>
      </c>
      <c r="U1180" s="17"/>
      <c r="V1180" s="17">
        <v>0.151237746624206</v>
      </c>
      <c r="W1180" s="17">
        <v>0.13038179125444699</v>
      </c>
      <c r="X1180" s="17">
        <v>0.17350882991583599</v>
      </c>
      <c r="Y1180" s="17">
        <v>0.16809175062523199</v>
      </c>
      <c r="Z1180" s="17">
        <v>0.17081684128081701</v>
      </c>
      <c r="AA1180" s="17">
        <v>0.14993162853428399</v>
      </c>
      <c r="AB1180" s="17">
        <v>0.15906502602706701</v>
      </c>
      <c r="AC1180" s="17">
        <v>9.4279034260872793E-2</v>
      </c>
      <c r="AD1180" s="17">
        <v>0.14090106754219101</v>
      </c>
      <c r="AE1180" s="17"/>
      <c r="AF1180" s="17">
        <v>0.17189515438309</v>
      </c>
      <c r="AG1180" s="17">
        <v>0.174689729621403</v>
      </c>
      <c r="AH1180" s="17">
        <v>0.120530352245916</v>
      </c>
      <c r="AI1180" s="17">
        <v>0.19259570505551299</v>
      </c>
      <c r="AJ1180" s="17">
        <v>0.16245437789584899</v>
      </c>
      <c r="AK1180" s="17">
        <v>0.11743447689752499</v>
      </c>
      <c r="AL1180" s="17"/>
      <c r="AM1180" s="17">
        <v>0.15689670805790901</v>
      </c>
      <c r="AN1180" s="17">
        <v>0.14862472055607701</v>
      </c>
      <c r="AO1180" s="17">
        <v>0.13890890349169599</v>
      </c>
      <c r="AP1180" s="17">
        <v>0.114325680184474</v>
      </c>
      <c r="AQ1180" s="17">
        <v>0.16446494163273301</v>
      </c>
      <c r="AR1180" s="17">
        <v>0.15755973396117001</v>
      </c>
      <c r="AS1180" s="17">
        <v>0.115528519861023</v>
      </c>
      <c r="AT1180" s="17">
        <v>0.19978114154618501</v>
      </c>
      <c r="AU1180" s="17">
        <v>0.17907684434240501</v>
      </c>
      <c r="AV1180" s="17">
        <v>0.19342550730340699</v>
      </c>
      <c r="AW1180" s="17">
        <v>0.15747368776551299</v>
      </c>
      <c r="AX1180" s="17">
        <v>8.7922810352766806E-2</v>
      </c>
      <c r="AY1180" s="17">
        <v>0.21685692138607801</v>
      </c>
      <c r="AZ1180" s="17">
        <v>0.112908758019197</v>
      </c>
      <c r="BA1180" s="17">
        <v>0.141513056402922</v>
      </c>
      <c r="BB1180" s="17">
        <v>0.17944899231515399</v>
      </c>
      <c r="BC1180" s="17"/>
      <c r="BD1180" s="17">
        <v>0.112561443424153</v>
      </c>
      <c r="BE1180" s="17">
        <v>0.182144829249344</v>
      </c>
      <c r="BF1180" s="17">
        <v>0.15577343930962201</v>
      </c>
      <c r="BG1180" s="17"/>
      <c r="BH1180" s="17">
        <v>0.14577681758201899</v>
      </c>
      <c r="BI1180" s="17">
        <v>0.132452955607891</v>
      </c>
      <c r="BJ1180" s="17">
        <v>0.15473966445926801</v>
      </c>
      <c r="BK1180" s="17"/>
      <c r="BL1180" s="17">
        <v>0.17769486012632699</v>
      </c>
      <c r="BM1180" s="17">
        <v>0.113831335723793</v>
      </c>
      <c r="BN1180" s="17">
        <v>0.13157874797216501</v>
      </c>
      <c r="BO1180" s="17"/>
      <c r="BP1180" s="17">
        <v>0.17287113510763</v>
      </c>
      <c r="BQ1180" s="17">
        <v>0.16227357057827099</v>
      </c>
      <c r="BR1180" s="17"/>
      <c r="BS1180" s="17">
        <v>4.4368590301694898E-2</v>
      </c>
      <c r="BT1180" s="17">
        <v>8.1991068863548705E-2</v>
      </c>
      <c r="BU1180" s="17">
        <v>0.12608205677865</v>
      </c>
      <c r="BV1180" s="17">
        <v>0.23650397915385099</v>
      </c>
      <c r="BW1180" s="17"/>
      <c r="BX1180" s="17">
        <v>9.9909083873685106E-2</v>
      </c>
      <c r="BY1180" s="17">
        <v>0.14515871904623601</v>
      </c>
      <c r="BZ1180" s="17">
        <v>0.155832723905411</v>
      </c>
      <c r="CA1180" s="17"/>
      <c r="CB1180" s="17">
        <v>5.9118749868153998E-2</v>
      </c>
      <c r="CC1180" s="17">
        <v>0.15481048158618799</v>
      </c>
      <c r="CD1180" s="17">
        <v>0.247901865641905</v>
      </c>
      <c r="CE1180" s="17">
        <v>0.19413172876583801</v>
      </c>
      <c r="CF1180" s="17">
        <v>6.4380729042897503E-2</v>
      </c>
      <c r="CG1180" s="17">
        <v>0.13639076165880301</v>
      </c>
      <c r="CH1180" s="17"/>
      <c r="CI1180" s="17">
        <v>0.215635225697172</v>
      </c>
      <c r="CJ1180" s="17">
        <v>0.132768895788168</v>
      </c>
      <c r="CK1180" s="17">
        <v>0.14282624237503799</v>
      </c>
      <c r="CL1180" s="17">
        <v>0.14837355702112601</v>
      </c>
    </row>
    <row r="1181" spans="2:90" x14ac:dyDescent="0.35">
      <c r="B1181" t="s">
        <v>110</v>
      </c>
      <c r="C1181" s="17">
        <v>7.7121698702703106E-2</v>
      </c>
      <c r="D1181" s="17">
        <v>7.89801455263823E-2</v>
      </c>
      <c r="E1181" s="17">
        <v>7.4728171091404699E-2</v>
      </c>
      <c r="F1181" s="17"/>
      <c r="G1181" s="17">
        <v>0.106539459102707</v>
      </c>
      <c r="H1181" s="17">
        <v>9.0775343641628106E-2</v>
      </c>
      <c r="I1181" s="17">
        <v>8.2505513122481999E-2</v>
      </c>
      <c r="J1181" s="17">
        <v>6.5785479077642706E-2</v>
      </c>
      <c r="K1181" s="17">
        <v>7.8713812823399107E-2</v>
      </c>
      <c r="L1181" s="17">
        <v>5.2432777964924397E-2</v>
      </c>
      <c r="M1181" s="17">
        <v>6.3832915647954305E-2</v>
      </c>
      <c r="N1181" s="17">
        <v>8.9385802681641105E-2</v>
      </c>
      <c r="O1181" s="17">
        <v>6.6453199276555602E-2</v>
      </c>
      <c r="P1181" s="17"/>
      <c r="Q1181" s="17">
        <v>6.8194932715301707E-2</v>
      </c>
      <c r="R1181" s="17">
        <v>7.20626036613915E-2</v>
      </c>
      <c r="S1181" s="17">
        <v>6.07505487213598E-2</v>
      </c>
      <c r="T1181" s="17">
        <v>7.6085198064820794E-2</v>
      </c>
      <c r="U1181" s="17"/>
      <c r="V1181" s="17">
        <v>8.4307692699257794E-2</v>
      </c>
      <c r="W1181" s="17">
        <v>5.73179346755711E-2</v>
      </c>
      <c r="X1181" s="17">
        <v>0.101170294428095</v>
      </c>
      <c r="Y1181" s="17">
        <v>7.7116023230170097E-2</v>
      </c>
      <c r="Z1181" s="17">
        <v>4.6438002404517099E-2</v>
      </c>
      <c r="AA1181" s="17">
        <v>9.4112765653512995E-2</v>
      </c>
      <c r="AB1181" s="17">
        <v>7.5279538870676801E-2</v>
      </c>
      <c r="AC1181" s="17">
        <v>0.112124018363521</v>
      </c>
      <c r="AD1181" s="17">
        <v>7.0994280163280299E-2</v>
      </c>
      <c r="AE1181" s="17"/>
      <c r="AF1181" s="17">
        <v>0.106573867915448</v>
      </c>
      <c r="AG1181" s="17">
        <v>5.0272149436955099E-2</v>
      </c>
      <c r="AH1181" s="17">
        <v>9.6035649740786905E-2</v>
      </c>
      <c r="AI1181" s="17">
        <v>7.4957168618603798E-2</v>
      </c>
      <c r="AJ1181" s="17">
        <v>6.7263907938173204E-2</v>
      </c>
      <c r="AK1181" s="17">
        <v>7.2639104985531902E-2</v>
      </c>
      <c r="AL1181" s="17"/>
      <c r="AM1181" s="17">
        <v>0.117962826170144</v>
      </c>
      <c r="AN1181" s="17">
        <v>0.1119785157262</v>
      </c>
      <c r="AO1181" s="17">
        <v>9.6272515984380205E-2</v>
      </c>
      <c r="AP1181" s="17">
        <v>8.46124788268732E-2</v>
      </c>
      <c r="AQ1181" s="17">
        <v>2.3633719329062899E-2</v>
      </c>
      <c r="AR1181" s="17">
        <v>7.7322264654766604E-2</v>
      </c>
      <c r="AS1181" s="17">
        <v>7.5116250895338604E-2</v>
      </c>
      <c r="AT1181" s="17">
        <v>6.3788967092652193E-2</v>
      </c>
      <c r="AU1181" s="17">
        <v>4.4326078431614901E-2</v>
      </c>
      <c r="AV1181" s="17">
        <v>6.0821927429538902E-2</v>
      </c>
      <c r="AW1181" s="17">
        <v>4.7920411783151699E-2</v>
      </c>
      <c r="AX1181" s="17">
        <v>3.2926020554153002E-2</v>
      </c>
      <c r="AY1181" s="17">
        <v>5.4917528133298199E-2</v>
      </c>
      <c r="AZ1181" s="17">
        <v>6.14931414071185E-2</v>
      </c>
      <c r="BA1181" s="17">
        <v>9.1076201122105294E-2</v>
      </c>
      <c r="BB1181" s="17">
        <v>4.7867224803642701E-2</v>
      </c>
      <c r="BC1181" s="17"/>
      <c r="BD1181" s="17">
        <v>6.9849114053318798E-2</v>
      </c>
      <c r="BE1181" s="17">
        <v>8.8588261183064204E-2</v>
      </c>
      <c r="BF1181" s="17">
        <v>7.2463497883306305E-2</v>
      </c>
      <c r="BG1181" s="17"/>
      <c r="BH1181" s="17">
        <v>7.2574039651021396E-2</v>
      </c>
      <c r="BI1181" s="17">
        <v>6.4180207700260603E-2</v>
      </c>
      <c r="BJ1181" s="17">
        <v>3.30978513988903E-2</v>
      </c>
      <c r="BK1181" s="17"/>
      <c r="BL1181" s="17">
        <v>9.5396542179621902E-2</v>
      </c>
      <c r="BM1181" s="17">
        <v>5.78910685924287E-2</v>
      </c>
      <c r="BN1181" s="17">
        <v>3.0205972041519299E-2</v>
      </c>
      <c r="BO1181" s="17"/>
      <c r="BP1181" s="17">
        <v>6.7261918272917401E-2</v>
      </c>
      <c r="BQ1181" s="17">
        <v>8.13175233859115E-2</v>
      </c>
      <c r="BR1181" s="17"/>
      <c r="BS1181" s="17">
        <v>3.6555868662161303E-2</v>
      </c>
      <c r="BT1181" s="17">
        <v>4.2506793179956003E-2</v>
      </c>
      <c r="BU1181" s="17">
        <v>6.9972262603176794E-2</v>
      </c>
      <c r="BV1181" s="17">
        <v>8.9126452960544306E-2</v>
      </c>
      <c r="BW1181" s="17"/>
      <c r="BX1181" s="17">
        <v>7.4562589868895801E-2</v>
      </c>
      <c r="BY1181" s="17">
        <v>6.6094224516865294E-2</v>
      </c>
      <c r="BZ1181" s="17">
        <v>7.8052867632616693E-2</v>
      </c>
      <c r="CA1181" s="17"/>
      <c r="CB1181" s="17">
        <v>4.1234507932202E-2</v>
      </c>
      <c r="CC1181" s="17">
        <v>6.3197019849785999E-2</v>
      </c>
      <c r="CD1181" s="17">
        <v>0.102158181609632</v>
      </c>
      <c r="CE1181" s="17">
        <v>7.9965384070958795E-2</v>
      </c>
      <c r="CF1181" s="17">
        <v>3.5169868816346803E-2</v>
      </c>
      <c r="CG1181" s="17">
        <v>0.13199110195793401</v>
      </c>
      <c r="CH1181" s="17"/>
      <c r="CI1181" s="17">
        <v>0.117516773600886</v>
      </c>
      <c r="CJ1181" s="17">
        <v>4.5989940169644999E-2</v>
      </c>
      <c r="CK1181" s="17">
        <v>0.17026332055426999</v>
      </c>
      <c r="CL1181" s="17">
        <v>6.1628673214107497E-2</v>
      </c>
    </row>
    <row r="1182" spans="2:90" x14ac:dyDescent="0.35"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</row>
    <row r="1183" spans="2:90" x14ac:dyDescent="0.35">
      <c r="B1183" s="6" t="s">
        <v>539</v>
      </c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</row>
    <row r="1184" spans="2:90" x14ac:dyDescent="0.35">
      <c r="B1184" s="24" t="s">
        <v>130</v>
      </c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  <c r="BP1184" s="17"/>
      <c r="BQ1184" s="17"/>
      <c r="BR1184" s="17"/>
      <c r="BS1184" s="17"/>
      <c r="BT1184" s="17"/>
      <c r="BU1184" s="17"/>
      <c r="BV1184" s="17"/>
      <c r="BW1184" s="17"/>
      <c r="BX1184" s="17"/>
      <c r="BY1184" s="17"/>
      <c r="BZ1184" s="17"/>
      <c r="CA1184" s="17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</row>
    <row r="1185" spans="2:90" x14ac:dyDescent="0.35">
      <c r="B1185" t="s">
        <v>529</v>
      </c>
      <c r="C1185" s="17">
        <v>0.55203739677413499</v>
      </c>
      <c r="D1185" s="17">
        <v>0.511444310456731</v>
      </c>
      <c r="E1185" s="17">
        <v>0.59155422993471896</v>
      </c>
      <c r="F1185" s="17"/>
      <c r="G1185" s="17">
        <v>0.60164027314246304</v>
      </c>
      <c r="H1185" s="17">
        <v>0.59350829409820505</v>
      </c>
      <c r="I1185" s="17">
        <v>0.57175971668671599</v>
      </c>
      <c r="J1185" s="17">
        <v>0.58503414665435105</v>
      </c>
      <c r="K1185" s="17">
        <v>0.52318296524895402</v>
      </c>
      <c r="L1185" s="17">
        <v>0.51484506647417705</v>
      </c>
      <c r="M1185" s="17">
        <v>0.57104366466698298</v>
      </c>
      <c r="N1185" s="17">
        <v>0.54150224823487503</v>
      </c>
      <c r="O1185" s="17">
        <v>0.47662453280084599</v>
      </c>
      <c r="P1185" s="17"/>
      <c r="Q1185" s="17">
        <v>0.51911072616913601</v>
      </c>
      <c r="R1185" s="17">
        <v>0.49480213001433099</v>
      </c>
      <c r="S1185" s="17">
        <v>0.534649382072093</v>
      </c>
      <c r="T1185" s="17">
        <v>0.56281814910065098</v>
      </c>
      <c r="U1185" s="17"/>
      <c r="V1185" s="17">
        <v>0.49983533484178699</v>
      </c>
      <c r="W1185" s="17">
        <v>0.64141958015838696</v>
      </c>
      <c r="X1185" s="17">
        <v>0.50272691068509801</v>
      </c>
      <c r="Y1185" s="17">
        <v>0.60829871416161996</v>
      </c>
      <c r="Z1185" s="17">
        <v>0.56797104195522996</v>
      </c>
      <c r="AA1185" s="17">
        <v>0.46237775463644898</v>
      </c>
      <c r="AB1185" s="17">
        <v>0.57945910993108396</v>
      </c>
      <c r="AC1185" s="17">
        <v>0.51676719600578203</v>
      </c>
      <c r="AD1185" s="17">
        <v>0.55687200282258598</v>
      </c>
      <c r="AE1185" s="17"/>
      <c r="AF1185" s="17">
        <v>0.578113768698994</v>
      </c>
      <c r="AG1185" s="17">
        <v>0.57958655970887496</v>
      </c>
      <c r="AH1185" s="17">
        <v>0.57148164143764502</v>
      </c>
      <c r="AI1185" s="17">
        <v>0.59427000436397703</v>
      </c>
      <c r="AJ1185" s="17">
        <v>0.5565747773602</v>
      </c>
      <c r="AK1185" s="17">
        <v>0.50453332738974099</v>
      </c>
      <c r="AL1185" s="17"/>
      <c r="AM1185" s="17">
        <v>0.46119334532949902</v>
      </c>
      <c r="AN1185" s="17">
        <v>0.51630327817247101</v>
      </c>
      <c r="AO1185" s="17">
        <v>0.52481403469755905</v>
      </c>
      <c r="AP1185" s="17">
        <v>0.43429594916865699</v>
      </c>
      <c r="AQ1185" s="17">
        <v>0.528477680339831</v>
      </c>
      <c r="AR1185" s="17">
        <v>0.60349645849605205</v>
      </c>
      <c r="AS1185" s="17">
        <v>0.54214393005668104</v>
      </c>
      <c r="AT1185" s="17">
        <v>0.57559574790502399</v>
      </c>
      <c r="AU1185" s="17">
        <v>0.540951076635105</v>
      </c>
      <c r="AV1185" s="17">
        <v>0.55781848491902197</v>
      </c>
      <c r="AW1185" s="17">
        <v>0.535720063378748</v>
      </c>
      <c r="AX1185" s="17">
        <v>0.56980395682533702</v>
      </c>
      <c r="AY1185" s="17">
        <v>0.56850093363932097</v>
      </c>
      <c r="AZ1185" s="17">
        <v>0.66036189121790401</v>
      </c>
      <c r="BA1185" s="17">
        <v>0.49829289371693702</v>
      </c>
      <c r="BB1185" s="17">
        <v>0.52726133675579201</v>
      </c>
      <c r="BC1185" s="17"/>
      <c r="BD1185" s="17">
        <v>0.54865879583185695</v>
      </c>
      <c r="BE1185" s="17">
        <v>0.60448124850894902</v>
      </c>
      <c r="BF1185" s="17">
        <v>0.52150898110335298</v>
      </c>
      <c r="BG1185" s="17"/>
      <c r="BH1185" s="17">
        <v>0.58812996235738002</v>
      </c>
      <c r="BI1185" s="17">
        <v>0.48634311665617602</v>
      </c>
      <c r="BJ1185" s="17">
        <v>0.46920314522642598</v>
      </c>
      <c r="BK1185" s="17"/>
      <c r="BL1185" s="17">
        <v>0.37362493409617298</v>
      </c>
      <c r="BM1185" s="17">
        <v>0.53486382012546496</v>
      </c>
      <c r="BN1185" s="17">
        <v>0.48614983132087902</v>
      </c>
      <c r="BO1185" s="17"/>
      <c r="BP1185" s="17">
        <v>0.61256221629837504</v>
      </c>
      <c r="BQ1185" s="17">
        <v>0.51723851084809902</v>
      </c>
      <c r="BR1185" s="17"/>
      <c r="BS1185" s="17">
        <v>0.485518508252749</v>
      </c>
      <c r="BT1185" s="17">
        <v>0.56105638652280698</v>
      </c>
      <c r="BU1185" s="17">
        <v>0.56098557655807302</v>
      </c>
      <c r="BV1185" s="17">
        <v>0.58014618142299501</v>
      </c>
      <c r="BW1185" s="17"/>
      <c r="BX1185" s="17">
        <v>0.46671840325394798</v>
      </c>
      <c r="BY1185" s="17">
        <v>0.620133187360286</v>
      </c>
      <c r="BZ1185" s="17">
        <v>0.55630531176310904</v>
      </c>
      <c r="CA1185" s="17"/>
      <c r="CB1185" s="17">
        <v>0.61312713621844495</v>
      </c>
      <c r="CC1185" s="17">
        <v>0.61663224019044505</v>
      </c>
      <c r="CD1185" s="17">
        <v>0.62814925789223097</v>
      </c>
      <c r="CE1185" s="17">
        <v>0.61763864597136897</v>
      </c>
      <c r="CF1185" s="17">
        <v>0.39141912703423498</v>
      </c>
      <c r="CG1185" s="17">
        <v>0.35114089993437397</v>
      </c>
      <c r="CH1185" s="17"/>
      <c r="CI1185" s="17">
        <v>0.48494486857722802</v>
      </c>
      <c r="CJ1185" s="17">
        <v>0.63535185239563197</v>
      </c>
      <c r="CK1185" s="17">
        <v>0.35700075529109798</v>
      </c>
      <c r="CL1185" s="17">
        <v>0.56986477457334495</v>
      </c>
    </row>
    <row r="1186" spans="2:90" x14ac:dyDescent="0.35">
      <c r="B1186" t="s">
        <v>530</v>
      </c>
      <c r="C1186" s="17">
        <v>0.48365620275148702</v>
      </c>
      <c r="D1186" s="17">
        <v>0.41229325540527301</v>
      </c>
      <c r="E1186" s="17">
        <v>0.55227458090805803</v>
      </c>
      <c r="F1186" s="17"/>
      <c r="G1186" s="17">
        <v>0.50815295933141902</v>
      </c>
      <c r="H1186" s="17">
        <v>0.48963368113341998</v>
      </c>
      <c r="I1186" s="17">
        <v>0.470916151112523</v>
      </c>
      <c r="J1186" s="17">
        <v>0.50964457786731698</v>
      </c>
      <c r="K1186" s="17">
        <v>0.48210253788542801</v>
      </c>
      <c r="L1186" s="17">
        <v>0.49241315168247102</v>
      </c>
      <c r="M1186" s="17">
        <v>0.51923801663646996</v>
      </c>
      <c r="N1186" s="17">
        <v>0.432954187354681</v>
      </c>
      <c r="O1186" s="17">
        <v>0.45304972919995501</v>
      </c>
      <c r="P1186" s="17"/>
      <c r="Q1186" s="17">
        <v>0.43040081632902999</v>
      </c>
      <c r="R1186" s="17">
        <v>0.41691548763573699</v>
      </c>
      <c r="S1186" s="17">
        <v>0.43886530297701498</v>
      </c>
      <c r="T1186" s="17">
        <v>0.49985026430464802</v>
      </c>
      <c r="U1186" s="17"/>
      <c r="V1186" s="17">
        <v>0.47617474851518599</v>
      </c>
      <c r="W1186" s="17">
        <v>0.51238412988201998</v>
      </c>
      <c r="X1186" s="17">
        <v>0.48653209077785198</v>
      </c>
      <c r="Y1186" s="17">
        <v>0.46166898206173501</v>
      </c>
      <c r="Z1186" s="17">
        <v>0.46436210926531502</v>
      </c>
      <c r="AA1186" s="17">
        <v>0.44336631079869299</v>
      </c>
      <c r="AB1186" s="17">
        <v>0.488226156154763</v>
      </c>
      <c r="AC1186" s="17">
        <v>0.51017166932390801</v>
      </c>
      <c r="AD1186" s="17">
        <v>0.507789404568883</v>
      </c>
      <c r="AE1186" s="17"/>
      <c r="AF1186" s="17">
        <v>0.45176807748193998</v>
      </c>
      <c r="AG1186" s="17">
        <v>0.47278916968533002</v>
      </c>
      <c r="AH1186" s="17">
        <v>0.52871010112176098</v>
      </c>
      <c r="AI1186" s="17">
        <v>0.383762313113088</v>
      </c>
      <c r="AJ1186" s="17">
        <v>0.55161452195806604</v>
      </c>
      <c r="AK1186" s="17">
        <v>0.47230536671776902</v>
      </c>
      <c r="AL1186" s="17"/>
      <c r="AM1186" s="17">
        <v>0.35462390497475599</v>
      </c>
      <c r="AN1186" s="17">
        <v>0.395919954012182</v>
      </c>
      <c r="AO1186" s="17">
        <v>0.43668386306198598</v>
      </c>
      <c r="AP1186" s="17">
        <v>0.45873102756478901</v>
      </c>
      <c r="AQ1186" s="17">
        <v>0.44561900327924397</v>
      </c>
      <c r="AR1186" s="17">
        <v>0.47271518165190701</v>
      </c>
      <c r="AS1186" s="17">
        <v>0.53704259955426004</v>
      </c>
      <c r="AT1186" s="17">
        <v>0.401819708256133</v>
      </c>
      <c r="AU1186" s="17">
        <v>0.57777922179388297</v>
      </c>
      <c r="AV1186" s="17">
        <v>0.56719004102575399</v>
      </c>
      <c r="AW1186" s="17">
        <v>0.51533278200642096</v>
      </c>
      <c r="AX1186" s="17">
        <v>0.51147065218824606</v>
      </c>
      <c r="AY1186" s="17">
        <v>0.54488389589263297</v>
      </c>
      <c r="AZ1186" s="17">
        <v>0.52005717407419605</v>
      </c>
      <c r="BA1186" s="17">
        <v>0.527889296842463</v>
      </c>
      <c r="BB1186" s="17">
        <v>0.474364242119244</v>
      </c>
      <c r="BC1186" s="17"/>
      <c r="BD1186" s="17">
        <v>0.50771028867734003</v>
      </c>
      <c r="BE1186" s="17">
        <v>0.47904072360068001</v>
      </c>
      <c r="BF1186" s="17">
        <v>0.47264571051818599</v>
      </c>
      <c r="BG1186" s="17"/>
      <c r="BH1186" s="17">
        <v>0.50859315497481605</v>
      </c>
      <c r="BI1186" s="17">
        <v>0.44724941368493099</v>
      </c>
      <c r="BJ1186" s="17">
        <v>0.52046838170485599</v>
      </c>
      <c r="BK1186" s="17"/>
      <c r="BL1186" s="17">
        <v>0.41458943015835997</v>
      </c>
      <c r="BM1186" s="17">
        <v>0.52460018549389997</v>
      </c>
      <c r="BN1186" s="17">
        <v>0.51040574477682998</v>
      </c>
      <c r="BO1186" s="17"/>
      <c r="BP1186" s="17">
        <v>0.50713996644988901</v>
      </c>
      <c r="BQ1186" s="17">
        <v>0.46299824588327398</v>
      </c>
      <c r="BR1186" s="17"/>
      <c r="BS1186" s="17">
        <v>0.63978526644716405</v>
      </c>
      <c r="BT1186" s="17">
        <v>0.60612764322156498</v>
      </c>
      <c r="BU1186" s="17">
        <v>0.49130285987501898</v>
      </c>
      <c r="BV1186" s="17">
        <v>0.37333270642872102</v>
      </c>
      <c r="BW1186" s="17"/>
      <c r="BX1186" s="17">
        <v>0.59708997209857295</v>
      </c>
      <c r="BY1186" s="17">
        <v>0.49860731314883799</v>
      </c>
      <c r="BZ1186" s="17">
        <v>0.47149974027887298</v>
      </c>
      <c r="CA1186" s="17"/>
      <c r="CB1186" s="17">
        <v>0.69379994743612095</v>
      </c>
      <c r="CC1186" s="17">
        <v>0.56499845257363202</v>
      </c>
      <c r="CD1186" s="17">
        <v>0.36812683148295</v>
      </c>
      <c r="CE1186" s="17">
        <v>0.427406212261635</v>
      </c>
      <c r="CF1186" s="17">
        <v>0.59219753727368796</v>
      </c>
      <c r="CG1186" s="17">
        <v>0.27498105144004598</v>
      </c>
      <c r="CH1186" s="17"/>
      <c r="CI1186" s="17">
        <v>0.476882849413787</v>
      </c>
      <c r="CJ1186" s="17">
        <v>0.51805396042152496</v>
      </c>
      <c r="CK1186" s="17">
        <v>0.28251863470016603</v>
      </c>
      <c r="CL1186" s="17">
        <v>0.51842510514385298</v>
      </c>
    </row>
    <row r="1187" spans="2:90" x14ac:dyDescent="0.35">
      <c r="B1187" t="s">
        <v>531</v>
      </c>
      <c r="C1187" s="17">
        <v>0.44691875585983798</v>
      </c>
      <c r="D1187" s="17">
        <v>0.44552604626310899</v>
      </c>
      <c r="E1187" s="17">
        <v>0.44521661457397499</v>
      </c>
      <c r="F1187" s="17"/>
      <c r="G1187" s="17">
        <v>0.53036925173553096</v>
      </c>
      <c r="H1187" s="17">
        <v>0.482076726734882</v>
      </c>
      <c r="I1187" s="17">
        <v>0.468502040441787</v>
      </c>
      <c r="J1187" s="17">
        <v>0.45795051588934799</v>
      </c>
      <c r="K1187" s="17">
        <v>0.40458069878073</v>
      </c>
      <c r="L1187" s="17">
        <v>0.44163349470932001</v>
      </c>
      <c r="M1187" s="17">
        <v>0.41131179672548301</v>
      </c>
      <c r="N1187" s="17">
        <v>0.44410135824249403</v>
      </c>
      <c r="O1187" s="17">
        <v>0.39178432721562001</v>
      </c>
      <c r="P1187" s="17"/>
      <c r="Q1187" s="17">
        <v>0.43306495870672701</v>
      </c>
      <c r="R1187" s="17">
        <v>0.34403241781300797</v>
      </c>
      <c r="S1187" s="17">
        <v>0.39441071857376597</v>
      </c>
      <c r="T1187" s="17">
        <v>0.45540158134828401</v>
      </c>
      <c r="U1187" s="17"/>
      <c r="V1187" s="17">
        <v>0.40927385965199298</v>
      </c>
      <c r="W1187" s="17">
        <v>0.47464882301172301</v>
      </c>
      <c r="X1187" s="17">
        <v>0.42466640676640699</v>
      </c>
      <c r="Y1187" s="17">
        <v>0.48632907760449301</v>
      </c>
      <c r="Z1187" s="17">
        <v>0.51943009845591503</v>
      </c>
      <c r="AA1187" s="17">
        <v>0.41378608182047899</v>
      </c>
      <c r="AB1187" s="17">
        <v>0.44368186804516102</v>
      </c>
      <c r="AC1187" s="17">
        <v>0.41600264267718901</v>
      </c>
      <c r="AD1187" s="17">
        <v>0.437017084861197</v>
      </c>
      <c r="AE1187" s="17"/>
      <c r="AF1187" s="17">
        <v>0.45497462714395698</v>
      </c>
      <c r="AG1187" s="17">
        <v>0.42893742435722598</v>
      </c>
      <c r="AH1187" s="17">
        <v>0.49246068313599101</v>
      </c>
      <c r="AI1187" s="17">
        <v>0.55032549111317397</v>
      </c>
      <c r="AJ1187" s="17">
        <v>0.48008376262911101</v>
      </c>
      <c r="AK1187" s="17">
        <v>0.405003271751815</v>
      </c>
      <c r="AL1187" s="17"/>
      <c r="AM1187" s="17">
        <v>0.40434155982502601</v>
      </c>
      <c r="AN1187" s="17">
        <v>0.38110339858064102</v>
      </c>
      <c r="AO1187" s="17">
        <v>0.41317374338620899</v>
      </c>
      <c r="AP1187" s="17">
        <v>0.42767033683687</v>
      </c>
      <c r="AQ1187" s="17">
        <v>0.52047229794377303</v>
      </c>
      <c r="AR1187" s="17">
        <v>0.40507863599267302</v>
      </c>
      <c r="AS1187" s="17">
        <v>0.35457098119659702</v>
      </c>
      <c r="AT1187" s="17">
        <v>0.49740824610912299</v>
      </c>
      <c r="AU1187" s="17">
        <v>0.52923812947512505</v>
      </c>
      <c r="AV1187" s="17">
        <v>0.47178271852658499</v>
      </c>
      <c r="AW1187" s="17">
        <v>0.34137275703733799</v>
      </c>
      <c r="AX1187" s="17">
        <v>0.588592759415977</v>
      </c>
      <c r="AY1187" s="17">
        <v>0.44272756094731402</v>
      </c>
      <c r="AZ1187" s="17">
        <v>0.48866270997983802</v>
      </c>
      <c r="BA1187" s="17">
        <v>0.37838698347190203</v>
      </c>
      <c r="BB1187" s="17">
        <v>0.411540022225443</v>
      </c>
      <c r="BC1187" s="17"/>
      <c r="BD1187" s="17">
        <v>0.42367303312225202</v>
      </c>
      <c r="BE1187" s="17">
        <v>0.492094290343358</v>
      </c>
      <c r="BF1187" s="17">
        <v>0.43277403870290798</v>
      </c>
      <c r="BG1187" s="17"/>
      <c r="BH1187" s="17">
        <v>0.47441684943776202</v>
      </c>
      <c r="BI1187" s="17">
        <v>0.37904765617007902</v>
      </c>
      <c r="BJ1187" s="17">
        <v>0.40978688015533199</v>
      </c>
      <c r="BK1187" s="17"/>
      <c r="BL1187" s="17">
        <v>0.44244200724833899</v>
      </c>
      <c r="BM1187" s="17">
        <v>0.44279800784224099</v>
      </c>
      <c r="BN1187" s="17">
        <v>0.36493529105829497</v>
      </c>
      <c r="BO1187" s="17"/>
      <c r="BP1187" s="17">
        <v>0.49815719933238101</v>
      </c>
      <c r="BQ1187" s="17">
        <v>0.430643709248406</v>
      </c>
      <c r="BR1187" s="17"/>
      <c r="BS1187" s="17">
        <v>0.42662031182493299</v>
      </c>
      <c r="BT1187" s="17">
        <v>0.46459624490182999</v>
      </c>
      <c r="BU1187" s="17">
        <v>0.41055764755818702</v>
      </c>
      <c r="BV1187" s="17">
        <v>0.48140253500868202</v>
      </c>
      <c r="BW1187" s="17"/>
      <c r="BX1187" s="17">
        <v>0.44788712792479302</v>
      </c>
      <c r="BY1187" s="17">
        <v>0.52145295289885596</v>
      </c>
      <c r="BZ1187" s="17">
        <v>0.442242669950693</v>
      </c>
      <c r="CA1187" s="17"/>
      <c r="CB1187" s="17">
        <v>0.49724486410035701</v>
      </c>
      <c r="CC1187" s="17">
        <v>0.46269066212413101</v>
      </c>
      <c r="CD1187" s="17">
        <v>0.51160270500347704</v>
      </c>
      <c r="CE1187" s="17">
        <v>0.50277226889711502</v>
      </c>
      <c r="CF1187" s="17">
        <v>0.38203914748363799</v>
      </c>
      <c r="CG1187" s="17">
        <v>0.26433542761734502</v>
      </c>
      <c r="CH1187" s="17"/>
      <c r="CI1187" s="17">
        <v>0.318792319174658</v>
      </c>
      <c r="CJ1187" s="17">
        <v>0.54769942391197901</v>
      </c>
      <c r="CK1187" s="17">
        <v>0.283428519504138</v>
      </c>
      <c r="CL1187" s="17">
        <v>0.45974114190479598</v>
      </c>
    </row>
    <row r="1188" spans="2:90" x14ac:dyDescent="0.35">
      <c r="B1188" t="s">
        <v>532</v>
      </c>
      <c r="C1188" s="17">
        <v>0.31119057497435099</v>
      </c>
      <c r="D1188" s="17">
        <v>0.327536045372748</v>
      </c>
      <c r="E1188" s="17">
        <v>0.29788977340587303</v>
      </c>
      <c r="F1188" s="17"/>
      <c r="G1188" s="17">
        <v>0.27579848985269201</v>
      </c>
      <c r="H1188" s="17">
        <v>0.31035384203428701</v>
      </c>
      <c r="I1188" s="17">
        <v>0.28783448536953898</v>
      </c>
      <c r="J1188" s="17">
        <v>0.24507566084913801</v>
      </c>
      <c r="K1188" s="17">
        <v>0.33930608364662801</v>
      </c>
      <c r="L1188" s="17">
        <v>0.33758818191793799</v>
      </c>
      <c r="M1188" s="17">
        <v>0.36358789842443801</v>
      </c>
      <c r="N1188" s="17">
        <v>0.334911364829728</v>
      </c>
      <c r="O1188" s="17">
        <v>0.30002480684123201</v>
      </c>
      <c r="P1188" s="17"/>
      <c r="Q1188" s="17">
        <v>0.42095856246749203</v>
      </c>
      <c r="R1188" s="17">
        <v>0.37501000878857799</v>
      </c>
      <c r="S1188" s="17">
        <v>0.31376239823927299</v>
      </c>
      <c r="T1188" s="17">
        <v>0.29464381281944002</v>
      </c>
      <c r="U1188" s="17"/>
      <c r="V1188" s="17">
        <v>0.34695132726842498</v>
      </c>
      <c r="W1188" s="17">
        <v>0.33332594433346702</v>
      </c>
      <c r="X1188" s="17">
        <v>0.26679918038769901</v>
      </c>
      <c r="Y1188" s="17">
        <v>0.26363943326188899</v>
      </c>
      <c r="Z1188" s="17">
        <v>0.24745063655595601</v>
      </c>
      <c r="AA1188" s="17">
        <v>0.33350413688625202</v>
      </c>
      <c r="AB1188" s="17">
        <v>0.33679558952819599</v>
      </c>
      <c r="AC1188" s="17">
        <v>0.23571972716605</v>
      </c>
      <c r="AD1188" s="17">
        <v>0.33989882307895702</v>
      </c>
      <c r="AE1188" s="17"/>
      <c r="AF1188" s="17">
        <v>0.276149759009861</v>
      </c>
      <c r="AG1188" s="17">
        <v>0.33211772610565499</v>
      </c>
      <c r="AH1188" s="17">
        <v>0.26611293287357901</v>
      </c>
      <c r="AI1188" s="17">
        <v>0.22926807544092301</v>
      </c>
      <c r="AJ1188" s="17">
        <v>0.301917950946476</v>
      </c>
      <c r="AK1188" s="17">
        <v>0.35360424173990102</v>
      </c>
      <c r="AL1188" s="17"/>
      <c r="AM1188" s="17">
        <v>0.24694538614992201</v>
      </c>
      <c r="AN1188" s="17">
        <v>0.31366392224874301</v>
      </c>
      <c r="AO1188" s="17">
        <v>0.32691837279993102</v>
      </c>
      <c r="AP1188" s="17">
        <v>0.37976719214732702</v>
      </c>
      <c r="AQ1188" s="17">
        <v>0.31475833339251702</v>
      </c>
      <c r="AR1188" s="17">
        <v>0.31394480868395402</v>
      </c>
      <c r="AS1188" s="17">
        <v>0.29816230629725599</v>
      </c>
      <c r="AT1188" s="17">
        <v>0.34705259980613001</v>
      </c>
      <c r="AU1188" s="17">
        <v>0.354808173266422</v>
      </c>
      <c r="AV1188" s="17">
        <v>0.31425333019109802</v>
      </c>
      <c r="AW1188" s="17">
        <v>0.30700894309911703</v>
      </c>
      <c r="AX1188" s="17">
        <v>0.28539818162334801</v>
      </c>
      <c r="AY1188" s="17">
        <v>0.30167855695226597</v>
      </c>
      <c r="AZ1188" s="17">
        <v>0.33235579488864803</v>
      </c>
      <c r="BA1188" s="17">
        <v>0.30507460977116002</v>
      </c>
      <c r="BB1188" s="17">
        <v>0.30540210578127702</v>
      </c>
      <c r="BC1188" s="17"/>
      <c r="BD1188" s="17">
        <v>0.34032119334544497</v>
      </c>
      <c r="BE1188" s="17">
        <v>0.28748674273958802</v>
      </c>
      <c r="BF1188" s="17">
        <v>0.310362365783174</v>
      </c>
      <c r="BG1188" s="17"/>
      <c r="BH1188" s="17">
        <v>0.30412856359226398</v>
      </c>
      <c r="BI1188" s="17">
        <v>0.35982831936080301</v>
      </c>
      <c r="BJ1188" s="17">
        <v>0.34426669659649101</v>
      </c>
      <c r="BK1188" s="17"/>
      <c r="BL1188" s="17">
        <v>0.38685646872879598</v>
      </c>
      <c r="BM1188" s="17">
        <v>0.36878290650096401</v>
      </c>
      <c r="BN1188" s="17">
        <v>0.36571152066110502</v>
      </c>
      <c r="BO1188" s="17"/>
      <c r="BP1188" s="17">
        <v>0.28555852284883998</v>
      </c>
      <c r="BQ1188" s="17">
        <v>0.31756422561429998</v>
      </c>
      <c r="BR1188" s="17"/>
      <c r="BS1188" s="17">
        <v>0.39016514032975802</v>
      </c>
      <c r="BT1188" s="17">
        <v>0.35230699578515501</v>
      </c>
      <c r="BU1188" s="17">
        <v>0.295045158470084</v>
      </c>
      <c r="BV1188" s="17">
        <v>0.27167104512016899</v>
      </c>
      <c r="BW1188" s="17"/>
      <c r="BX1188" s="17">
        <v>0.36895090994535101</v>
      </c>
      <c r="BY1188" s="17">
        <v>0.27565785622455802</v>
      </c>
      <c r="BZ1188" s="17">
        <v>0.307651843178816</v>
      </c>
      <c r="CA1188" s="17"/>
      <c r="CB1188" s="17">
        <v>0.31582061671139899</v>
      </c>
      <c r="CC1188" s="17">
        <v>0.34955082483406902</v>
      </c>
      <c r="CD1188" s="17">
        <v>0.191711688073189</v>
      </c>
      <c r="CE1188" s="17">
        <v>0.31705219017837999</v>
      </c>
      <c r="CF1188" s="17">
        <v>0.49822803288150902</v>
      </c>
      <c r="CG1188" s="17">
        <v>0.273909307354678</v>
      </c>
      <c r="CH1188" s="17"/>
      <c r="CI1188" s="17">
        <v>0.33869341371429801</v>
      </c>
      <c r="CJ1188" s="17">
        <v>0.305022992227375</v>
      </c>
      <c r="CK1188" s="17">
        <v>0.250247163826534</v>
      </c>
      <c r="CL1188" s="17">
        <v>0.32487908028976697</v>
      </c>
    </row>
    <row r="1189" spans="2:90" x14ac:dyDescent="0.35">
      <c r="B1189" t="s">
        <v>533</v>
      </c>
      <c r="C1189" s="17">
        <v>0.23555028591176</v>
      </c>
      <c r="D1189" s="17">
        <v>0.21733551852347899</v>
      </c>
      <c r="E1189" s="17">
        <v>0.249339048744119</v>
      </c>
      <c r="F1189" s="17"/>
      <c r="G1189" s="17">
        <v>0.26784952795607198</v>
      </c>
      <c r="H1189" s="17">
        <v>0.215271764699804</v>
      </c>
      <c r="I1189" s="17">
        <v>0.289076939584263</v>
      </c>
      <c r="J1189" s="17">
        <v>0.238570134469345</v>
      </c>
      <c r="K1189" s="17">
        <v>0.225901613994164</v>
      </c>
      <c r="L1189" s="17">
        <v>0.26843674546151503</v>
      </c>
      <c r="M1189" s="17">
        <v>0.196256992439268</v>
      </c>
      <c r="N1189" s="17">
        <v>0.214463577382426</v>
      </c>
      <c r="O1189" s="17">
        <v>0.211432194938003</v>
      </c>
      <c r="P1189" s="17"/>
      <c r="Q1189" s="17">
        <v>0.16843891826955601</v>
      </c>
      <c r="R1189" s="17">
        <v>0.245920606407102</v>
      </c>
      <c r="S1189" s="17">
        <v>0.242986274816341</v>
      </c>
      <c r="T1189" s="17">
        <v>0.24413151348690501</v>
      </c>
      <c r="U1189" s="17"/>
      <c r="V1189" s="17">
        <v>0.20727887102644599</v>
      </c>
      <c r="W1189" s="17">
        <v>0.25170084269820597</v>
      </c>
      <c r="X1189" s="17">
        <v>0.26335409274100602</v>
      </c>
      <c r="Y1189" s="17">
        <v>0.24994347648450599</v>
      </c>
      <c r="Z1189" s="17">
        <v>0.23037679250300599</v>
      </c>
      <c r="AA1189" s="17">
        <v>0.24380948960097301</v>
      </c>
      <c r="AB1189" s="17">
        <v>0.21869647567484601</v>
      </c>
      <c r="AC1189" s="17">
        <v>0.198523249834621</v>
      </c>
      <c r="AD1189" s="17">
        <v>0.24105709526251101</v>
      </c>
      <c r="AE1189" s="17"/>
      <c r="AF1189" s="17">
        <v>0.234593908810976</v>
      </c>
      <c r="AG1189" s="17">
        <v>0.249246903622725</v>
      </c>
      <c r="AH1189" s="17">
        <v>0.27191005961899201</v>
      </c>
      <c r="AI1189" s="17">
        <v>0.26457846964788501</v>
      </c>
      <c r="AJ1189" s="17">
        <v>0.226322552550659</v>
      </c>
      <c r="AK1189" s="17">
        <v>0.21952149749002001</v>
      </c>
      <c r="AL1189" s="17"/>
      <c r="AM1189" s="17">
        <v>0.296790413108939</v>
      </c>
      <c r="AN1189" s="17">
        <v>0.17566919316546101</v>
      </c>
      <c r="AO1189" s="17">
        <v>0.25474025657803701</v>
      </c>
      <c r="AP1189" s="17">
        <v>0.215446382606687</v>
      </c>
      <c r="AQ1189" s="17">
        <v>0.209811105671528</v>
      </c>
      <c r="AR1189" s="17">
        <v>0.19497698542584299</v>
      </c>
      <c r="AS1189" s="17">
        <v>0.22712835372224899</v>
      </c>
      <c r="AT1189" s="17">
        <v>0.29451938067189298</v>
      </c>
      <c r="AU1189" s="17">
        <v>0.17388368772850801</v>
      </c>
      <c r="AV1189" s="17">
        <v>0.25806895407245301</v>
      </c>
      <c r="AW1189" s="17">
        <v>0.24449816948473399</v>
      </c>
      <c r="AX1189" s="17">
        <v>0.17607656230861299</v>
      </c>
      <c r="AY1189" s="17">
        <v>0.23830548433028101</v>
      </c>
      <c r="AZ1189" s="17">
        <v>0.28745270720529897</v>
      </c>
      <c r="BA1189" s="17">
        <v>0.23739878192198699</v>
      </c>
      <c r="BB1189" s="17">
        <v>0.29309437746231098</v>
      </c>
      <c r="BC1189" s="17"/>
      <c r="BD1189" s="17">
        <v>0.22848200690551099</v>
      </c>
      <c r="BE1189" s="17">
        <v>0.25902174560692398</v>
      </c>
      <c r="BF1189" s="17">
        <v>0.22404169572504801</v>
      </c>
      <c r="BG1189" s="17"/>
      <c r="BH1189" s="17">
        <v>0.24214342938354899</v>
      </c>
      <c r="BI1189" s="17">
        <v>0.22919842193891499</v>
      </c>
      <c r="BJ1189" s="17">
        <v>0.225768964092495</v>
      </c>
      <c r="BK1189" s="17"/>
      <c r="BL1189" s="17">
        <v>0.160087006548881</v>
      </c>
      <c r="BM1189" s="17">
        <v>0.25649019019368402</v>
      </c>
      <c r="BN1189" s="17">
        <v>0.18346767380961501</v>
      </c>
      <c r="BO1189" s="17"/>
      <c r="BP1189" s="17">
        <v>0.243728455964243</v>
      </c>
      <c r="BQ1189" s="17">
        <v>0.234103308650039</v>
      </c>
      <c r="BR1189" s="17"/>
      <c r="BS1189" s="17">
        <v>0.20313067122529299</v>
      </c>
      <c r="BT1189" s="17">
        <v>0.22437476200965301</v>
      </c>
      <c r="BU1189" s="17">
        <v>0.23467542575233299</v>
      </c>
      <c r="BV1189" s="17">
        <v>0.25898496430926199</v>
      </c>
      <c r="BW1189" s="17"/>
      <c r="BX1189" s="17">
        <v>0.19873408134416901</v>
      </c>
      <c r="BY1189" s="17">
        <v>0.296701175108742</v>
      </c>
      <c r="BZ1189" s="17">
        <v>0.23543986946371701</v>
      </c>
      <c r="CA1189" s="17"/>
      <c r="CB1189" s="17">
        <v>0.25598278546026798</v>
      </c>
      <c r="CC1189" s="17">
        <v>0.24578527596602101</v>
      </c>
      <c r="CD1189" s="17">
        <v>0.27887525162385202</v>
      </c>
      <c r="CE1189" s="17">
        <v>0.23388032427719799</v>
      </c>
      <c r="CF1189" s="17">
        <v>0.165295701669426</v>
      </c>
      <c r="CG1189" s="17">
        <v>0.195395950023766</v>
      </c>
      <c r="CH1189" s="17"/>
      <c r="CI1189" s="17">
        <v>0.19307604780054699</v>
      </c>
      <c r="CJ1189" s="17">
        <v>0.29449312334880101</v>
      </c>
      <c r="CK1189" s="17">
        <v>0.200116825859427</v>
      </c>
      <c r="CL1189" s="17">
        <v>0.21974715416447199</v>
      </c>
    </row>
    <row r="1190" spans="2:90" x14ac:dyDescent="0.35">
      <c r="B1190" t="s">
        <v>534</v>
      </c>
      <c r="C1190" s="17">
        <v>0.208029294992781</v>
      </c>
      <c r="D1190" s="17">
        <v>0.21496068622856601</v>
      </c>
      <c r="E1190" s="17">
        <v>0.20417391489702</v>
      </c>
      <c r="F1190" s="17"/>
      <c r="G1190" s="17">
        <v>0.151790635011499</v>
      </c>
      <c r="H1190" s="17">
        <v>0.15018779639708599</v>
      </c>
      <c r="I1190" s="17">
        <v>0.191738878297399</v>
      </c>
      <c r="J1190" s="17">
        <v>0.21098200646788801</v>
      </c>
      <c r="K1190" s="17">
        <v>0.25120246394067203</v>
      </c>
      <c r="L1190" s="17">
        <v>0.20685623434639799</v>
      </c>
      <c r="M1190" s="17">
        <v>0.229775138002412</v>
      </c>
      <c r="N1190" s="17">
        <v>0.23056281568249201</v>
      </c>
      <c r="O1190" s="17">
        <v>0.24124869019218101</v>
      </c>
      <c r="P1190" s="17"/>
      <c r="Q1190" s="17">
        <v>0.23422412660821201</v>
      </c>
      <c r="R1190" s="17">
        <v>0.29834956074457902</v>
      </c>
      <c r="S1190" s="17">
        <v>0.266064684546929</v>
      </c>
      <c r="T1190" s="17">
        <v>0.198211956807372</v>
      </c>
      <c r="U1190" s="17"/>
      <c r="V1190" s="17">
        <v>0.23448004230958799</v>
      </c>
      <c r="W1190" s="17">
        <v>0.18603102573376901</v>
      </c>
      <c r="X1190" s="17">
        <v>0.192503979985687</v>
      </c>
      <c r="Y1190" s="17">
        <v>0.16932599740829299</v>
      </c>
      <c r="Z1190" s="17">
        <v>0.23775060530889999</v>
      </c>
      <c r="AA1190" s="17">
        <v>0.20602115405188401</v>
      </c>
      <c r="AB1190" s="17">
        <v>0.213639545014812</v>
      </c>
      <c r="AC1190" s="17">
        <v>0.234324987998005</v>
      </c>
      <c r="AD1190" s="17">
        <v>0.211607826965824</v>
      </c>
      <c r="AE1190" s="17"/>
      <c r="AF1190" s="17">
        <v>0.22103010477377499</v>
      </c>
      <c r="AG1190" s="17">
        <v>0.19881835385008201</v>
      </c>
      <c r="AH1190" s="17">
        <v>0.15719955725342499</v>
      </c>
      <c r="AI1190" s="17">
        <v>0.132845492928966</v>
      </c>
      <c r="AJ1190" s="17">
        <v>0.16468253190997301</v>
      </c>
      <c r="AK1190" s="17">
        <v>0.25563602612742198</v>
      </c>
      <c r="AL1190" s="17"/>
      <c r="AM1190" s="17">
        <v>0.13215425307872999</v>
      </c>
      <c r="AN1190" s="17">
        <v>0.23486315829177301</v>
      </c>
      <c r="AO1190" s="17">
        <v>0.22468499651519899</v>
      </c>
      <c r="AP1190" s="17">
        <v>0.265136878066072</v>
      </c>
      <c r="AQ1190" s="17">
        <v>0.226430444186108</v>
      </c>
      <c r="AR1190" s="17">
        <v>0.24448407016943099</v>
      </c>
      <c r="AS1190" s="17">
        <v>0.26862427352086699</v>
      </c>
      <c r="AT1190" s="17">
        <v>0.16002485973689001</v>
      </c>
      <c r="AU1190" s="17">
        <v>0.199485722551515</v>
      </c>
      <c r="AV1190" s="17">
        <v>0.18141195366587801</v>
      </c>
      <c r="AW1190" s="17">
        <v>0.18945380017744201</v>
      </c>
      <c r="AX1190" s="17">
        <v>0.15667520109865901</v>
      </c>
      <c r="AY1190" s="17">
        <v>0.19389271427173299</v>
      </c>
      <c r="AZ1190" s="17">
        <v>0.179879539829919</v>
      </c>
      <c r="BA1190" s="17">
        <v>0.262140709389376</v>
      </c>
      <c r="BB1190" s="17">
        <v>0.24361265788379899</v>
      </c>
      <c r="BC1190" s="17"/>
      <c r="BD1190" s="17">
        <v>0.224422342399059</v>
      </c>
      <c r="BE1190" s="17">
        <v>0.16600907939599099</v>
      </c>
      <c r="BF1190" s="17">
        <v>0.230931012103329</v>
      </c>
      <c r="BG1190" s="17"/>
      <c r="BH1190" s="17">
        <v>0.195235199121326</v>
      </c>
      <c r="BI1190" s="17">
        <v>0.27748148118903998</v>
      </c>
      <c r="BJ1190" s="17">
        <v>0.205981629754311</v>
      </c>
      <c r="BK1190" s="17"/>
      <c r="BL1190" s="17">
        <v>0.19312319436662301</v>
      </c>
      <c r="BM1190" s="17">
        <v>0.25593667168630502</v>
      </c>
      <c r="BN1190" s="17">
        <v>0.29239049514160698</v>
      </c>
      <c r="BO1190" s="17"/>
      <c r="BP1190" s="17">
        <v>0.181726783587738</v>
      </c>
      <c r="BQ1190" s="17">
        <v>0.21345744622584001</v>
      </c>
      <c r="BR1190" s="17"/>
      <c r="BS1190" s="17">
        <v>0.33615504612008701</v>
      </c>
      <c r="BT1190" s="17">
        <v>0.24297300182801601</v>
      </c>
      <c r="BU1190" s="17">
        <v>0.20258432188202799</v>
      </c>
      <c r="BV1190" s="17">
        <v>0.1480896942496</v>
      </c>
      <c r="BW1190" s="17"/>
      <c r="BX1190" s="17">
        <v>0.236049424148047</v>
      </c>
      <c r="BY1190" s="17">
        <v>0.162207467619048</v>
      </c>
      <c r="BZ1190" s="17">
        <v>0.20806914946347399</v>
      </c>
      <c r="CA1190" s="17"/>
      <c r="CB1190" s="17">
        <v>0.24551365503509101</v>
      </c>
      <c r="CC1190" s="17">
        <v>0.20477904953047699</v>
      </c>
      <c r="CD1190" s="17">
        <v>0.12814577106271799</v>
      </c>
      <c r="CE1190" s="17">
        <v>0.14959913212963299</v>
      </c>
      <c r="CF1190" s="17">
        <v>0.34328789619808397</v>
      </c>
      <c r="CG1190" s="17">
        <v>0.23597467586476201</v>
      </c>
      <c r="CH1190" s="17"/>
      <c r="CI1190" s="17">
        <v>0.189586993012546</v>
      </c>
      <c r="CJ1190" s="17">
        <v>0.18004600526693701</v>
      </c>
      <c r="CK1190" s="17">
        <v>0.224533664993189</v>
      </c>
      <c r="CL1190" s="17">
        <v>0.224277956040184</v>
      </c>
    </row>
    <row r="1191" spans="2:90" x14ac:dyDescent="0.35">
      <c r="B1191" t="s">
        <v>535</v>
      </c>
      <c r="C1191" s="17">
        <v>0.11128525570408</v>
      </c>
      <c r="D1191" s="17">
        <v>0.13360429489289899</v>
      </c>
      <c r="E1191" s="17">
        <v>8.6963107306122403E-2</v>
      </c>
      <c r="F1191" s="17"/>
      <c r="G1191" s="17">
        <v>8.8869963837360205E-2</v>
      </c>
      <c r="H1191" s="17">
        <v>6.4533651474453294E-2</v>
      </c>
      <c r="I1191" s="17">
        <v>0.145324102211042</v>
      </c>
      <c r="J1191" s="17">
        <v>0.12767904087033799</v>
      </c>
      <c r="K1191" s="17">
        <v>9.7711392236275604E-2</v>
      </c>
      <c r="L1191" s="17">
        <v>0.13592307113454399</v>
      </c>
      <c r="M1191" s="17">
        <v>0.101860994017694</v>
      </c>
      <c r="N1191" s="17">
        <v>0.117316051454347</v>
      </c>
      <c r="O1191" s="17">
        <v>0.120939162831307</v>
      </c>
      <c r="P1191" s="17"/>
      <c r="Q1191" s="17">
        <v>0.13017916221664599</v>
      </c>
      <c r="R1191" s="17">
        <v>0.115906600303139</v>
      </c>
      <c r="S1191" s="17">
        <v>0.15307966574738099</v>
      </c>
      <c r="T1191" s="17">
        <v>0.10930908586384</v>
      </c>
      <c r="U1191" s="17"/>
      <c r="V1191" s="17">
        <v>9.7333307293211102E-2</v>
      </c>
      <c r="W1191" s="17">
        <v>0.112012207292151</v>
      </c>
      <c r="X1191" s="17">
        <v>0.122859216767063</v>
      </c>
      <c r="Y1191" s="17">
        <v>0.111839281640935</v>
      </c>
      <c r="Z1191" s="17">
        <v>0.100414553554713</v>
      </c>
      <c r="AA1191" s="17">
        <v>0.12787937824939899</v>
      </c>
      <c r="AB1191" s="17">
        <v>0.113156514853596</v>
      </c>
      <c r="AC1191" s="17">
        <v>0.109236863201327</v>
      </c>
      <c r="AD1191" s="17">
        <v>0.111703911407738</v>
      </c>
      <c r="AE1191" s="17"/>
      <c r="AF1191" s="17">
        <v>0.15040286667487199</v>
      </c>
      <c r="AG1191" s="17">
        <v>9.1906586268211202E-2</v>
      </c>
      <c r="AH1191" s="17">
        <v>0.106611174908516</v>
      </c>
      <c r="AI1191" s="17">
        <v>7.6665587248940403E-2</v>
      </c>
      <c r="AJ1191" s="17">
        <v>0.108368129350795</v>
      </c>
      <c r="AK1191" s="17">
        <v>0.10191778610711399</v>
      </c>
      <c r="AL1191" s="17"/>
      <c r="AM1191" s="17">
        <v>0.13322918815972101</v>
      </c>
      <c r="AN1191" s="17">
        <v>8.9743780673699799E-2</v>
      </c>
      <c r="AO1191" s="17">
        <v>9.0341685889819404E-2</v>
      </c>
      <c r="AP1191" s="17">
        <v>8.7401403290723295E-2</v>
      </c>
      <c r="AQ1191" s="17">
        <v>0.160741423505741</v>
      </c>
      <c r="AR1191" s="17">
        <v>0.113301815423463</v>
      </c>
      <c r="AS1191" s="17">
        <v>0.12134944934946</v>
      </c>
      <c r="AT1191" s="17">
        <v>0.12447556780178</v>
      </c>
      <c r="AU1191" s="17">
        <v>8.7596919772417195E-2</v>
      </c>
      <c r="AV1191" s="17">
        <v>9.51441208903194E-2</v>
      </c>
      <c r="AW1191" s="17">
        <v>8.0532282325718504E-2</v>
      </c>
      <c r="AX1191" s="17">
        <v>0.11334042266606301</v>
      </c>
      <c r="AY1191" s="17">
        <v>0.111010371444811</v>
      </c>
      <c r="AZ1191" s="17">
        <v>0.102482359240987</v>
      </c>
      <c r="BA1191" s="17">
        <v>0.101801446289131</v>
      </c>
      <c r="BB1191" s="17">
        <v>0.15461270469455901</v>
      </c>
      <c r="BC1191" s="17"/>
      <c r="BD1191" s="17">
        <v>0.118383067433981</v>
      </c>
      <c r="BE1191" s="17">
        <v>0.103788814463775</v>
      </c>
      <c r="BF1191" s="17">
        <v>0.109380796823076</v>
      </c>
      <c r="BG1191" s="17"/>
      <c r="BH1191" s="17">
        <v>0.105803744891484</v>
      </c>
      <c r="BI1191" s="17">
        <v>0.111993034621023</v>
      </c>
      <c r="BJ1191" s="17">
        <v>0.14664622600777699</v>
      </c>
      <c r="BK1191" s="17"/>
      <c r="BL1191" s="17">
        <v>0.13524016022271901</v>
      </c>
      <c r="BM1191" s="17">
        <v>0.120711642052235</v>
      </c>
      <c r="BN1191" s="17">
        <v>0.118107784527426</v>
      </c>
      <c r="BO1191" s="17"/>
      <c r="BP1191" s="17">
        <v>0.101084480118146</v>
      </c>
      <c r="BQ1191" s="17">
        <v>0.11169644224179399</v>
      </c>
      <c r="BR1191" s="17"/>
      <c r="BS1191" s="17">
        <v>8.8607746610917304E-2</v>
      </c>
      <c r="BT1191" s="17">
        <v>9.1488034992409803E-2</v>
      </c>
      <c r="BU1191" s="17">
        <v>0.109020435026476</v>
      </c>
      <c r="BV1191" s="17">
        <v>0.132244062030483</v>
      </c>
      <c r="BW1191" s="17"/>
      <c r="BX1191" s="17">
        <v>7.8424390922761406E-2</v>
      </c>
      <c r="BY1191" s="17">
        <v>0.123330398952985</v>
      </c>
      <c r="BZ1191" s="17">
        <v>0.113800553858178</v>
      </c>
      <c r="CA1191" s="17"/>
      <c r="CB1191" s="17">
        <v>6.7631768241088505E-2</v>
      </c>
      <c r="CC1191" s="17">
        <v>8.7368418079924098E-2</v>
      </c>
      <c r="CD1191" s="17">
        <v>0.13257776485809</v>
      </c>
      <c r="CE1191" s="17">
        <v>0.121442653680056</v>
      </c>
      <c r="CF1191" s="17">
        <v>8.9324565237480794E-2</v>
      </c>
      <c r="CG1191" s="17">
        <v>0.16806498301953801</v>
      </c>
      <c r="CH1191" s="17"/>
      <c r="CI1191" s="17">
        <v>9.7623885186105194E-2</v>
      </c>
      <c r="CJ1191" s="17">
        <v>0.11774451923877501</v>
      </c>
      <c r="CK1191" s="17">
        <v>0.11973027775164199</v>
      </c>
      <c r="CL1191" s="17">
        <v>0.10829281708899401</v>
      </c>
    </row>
    <row r="1192" spans="2:90" x14ac:dyDescent="0.35">
      <c r="B1192" t="s">
        <v>536</v>
      </c>
      <c r="C1192" s="17">
        <v>8.9209192592474104E-2</v>
      </c>
      <c r="D1192" s="17">
        <v>0.11481322445115601</v>
      </c>
      <c r="E1192" s="17">
        <v>6.52803982399454E-2</v>
      </c>
      <c r="F1192" s="17"/>
      <c r="G1192" s="17">
        <v>3.6628605535370402E-2</v>
      </c>
      <c r="H1192" s="17">
        <v>5.0790581928015201E-2</v>
      </c>
      <c r="I1192" s="17">
        <v>7.1415706993775099E-2</v>
      </c>
      <c r="J1192" s="17">
        <v>9.4803516352190295E-2</v>
      </c>
      <c r="K1192" s="17">
        <v>0.10985179986528699</v>
      </c>
      <c r="L1192" s="17">
        <v>7.8327327650152795E-2</v>
      </c>
      <c r="M1192" s="17">
        <v>9.0720653953024102E-2</v>
      </c>
      <c r="N1192" s="17">
        <v>9.5003675376710103E-2</v>
      </c>
      <c r="O1192" s="17">
        <v>0.16568028147970601</v>
      </c>
      <c r="P1192" s="17"/>
      <c r="Q1192" s="17">
        <v>0.13473911944899</v>
      </c>
      <c r="R1192" s="17">
        <v>0.138711508930116</v>
      </c>
      <c r="S1192" s="17">
        <v>8.7201866999498404E-2</v>
      </c>
      <c r="T1192" s="17">
        <v>8.1079516273273297E-2</v>
      </c>
      <c r="U1192" s="17"/>
      <c r="V1192" s="17">
        <v>0.129335760347527</v>
      </c>
      <c r="W1192" s="17">
        <v>4.0335421316037103E-2</v>
      </c>
      <c r="X1192" s="17">
        <v>7.7295087847121094E-2</v>
      </c>
      <c r="Y1192" s="17">
        <v>7.2317558140596705E-2</v>
      </c>
      <c r="Z1192" s="17">
        <v>0.107086923658275</v>
      </c>
      <c r="AA1192" s="17">
        <v>0.121030316971839</v>
      </c>
      <c r="AB1192" s="17">
        <v>5.6144456926788801E-2</v>
      </c>
      <c r="AC1192" s="17">
        <v>0.112822467681561</v>
      </c>
      <c r="AD1192" s="17">
        <v>9.8312176396115197E-2</v>
      </c>
      <c r="AE1192" s="17"/>
      <c r="AF1192" s="17">
        <v>7.9439967353548704E-2</v>
      </c>
      <c r="AG1192" s="17">
        <v>8.37857469580265E-2</v>
      </c>
      <c r="AH1192" s="17">
        <v>6.2718908851896696E-2</v>
      </c>
      <c r="AI1192" s="17">
        <v>4.7008739763672203E-2</v>
      </c>
      <c r="AJ1192" s="17">
        <v>7.4501171005294395E-2</v>
      </c>
      <c r="AK1192" s="17">
        <v>0.121262325767936</v>
      </c>
      <c r="AL1192" s="17"/>
      <c r="AM1192" s="17">
        <v>6.7316285565915901E-2</v>
      </c>
      <c r="AN1192" s="17">
        <v>0.114207554386642</v>
      </c>
      <c r="AO1192" s="17">
        <v>9.7358128112969206E-2</v>
      </c>
      <c r="AP1192" s="17">
        <v>0.10182238537626399</v>
      </c>
      <c r="AQ1192" s="17">
        <v>0.119187873198047</v>
      </c>
      <c r="AR1192" s="17">
        <v>0.11363892390268</v>
      </c>
      <c r="AS1192" s="17">
        <v>9.4633132588207006E-2</v>
      </c>
      <c r="AT1192" s="17">
        <v>4.9493362876022101E-2</v>
      </c>
      <c r="AU1192" s="17">
        <v>7.54524491382811E-2</v>
      </c>
      <c r="AV1192" s="17">
        <v>9.4527538309102502E-2</v>
      </c>
      <c r="AW1192" s="17">
        <v>6.0983903096074703E-2</v>
      </c>
      <c r="AX1192" s="17">
        <v>0.1125378707357</v>
      </c>
      <c r="AY1192" s="17">
        <v>9.3356090111142501E-2</v>
      </c>
      <c r="AZ1192" s="17">
        <v>8.7657311584539196E-2</v>
      </c>
      <c r="BA1192" s="17">
        <v>0.12688058441661701</v>
      </c>
      <c r="BB1192" s="17">
        <v>0.11171137514146</v>
      </c>
      <c r="BC1192" s="17"/>
      <c r="BD1192" s="17">
        <v>0.100163404589385</v>
      </c>
      <c r="BE1192" s="17">
        <v>5.0612176257095402E-2</v>
      </c>
      <c r="BF1192" s="17">
        <v>0.10685716410281</v>
      </c>
      <c r="BG1192" s="17"/>
      <c r="BH1192" s="17">
        <v>7.8129229886700402E-2</v>
      </c>
      <c r="BI1192" s="17">
        <v>0.147037194090371</v>
      </c>
      <c r="BJ1192" s="17">
        <v>9.4702215988688304E-2</v>
      </c>
      <c r="BK1192" s="17"/>
      <c r="BL1192" s="17">
        <v>8.6767488784451605E-2</v>
      </c>
      <c r="BM1192" s="17">
        <v>9.8001586918919401E-2</v>
      </c>
      <c r="BN1192" s="17">
        <v>0.153009082985265</v>
      </c>
      <c r="BO1192" s="17"/>
      <c r="BP1192" s="17">
        <v>8.4711154177903203E-2</v>
      </c>
      <c r="BQ1192" s="17">
        <v>9.0977750868234994E-2</v>
      </c>
      <c r="BR1192" s="17"/>
      <c r="BS1192" s="17">
        <v>8.2344661667276206E-2</v>
      </c>
      <c r="BT1192" s="17">
        <v>8.4154659315443706E-2</v>
      </c>
      <c r="BU1192" s="17">
        <v>0.116088744483032</v>
      </c>
      <c r="BV1192" s="17">
        <v>7.7038012779031106E-2</v>
      </c>
      <c r="BW1192" s="17"/>
      <c r="BX1192" s="17">
        <v>7.2748930265496198E-2</v>
      </c>
      <c r="BY1192" s="17">
        <v>4.12090736625891E-2</v>
      </c>
      <c r="BZ1192" s="17">
        <v>9.3789508856948894E-2</v>
      </c>
      <c r="CA1192" s="17"/>
      <c r="CB1192" s="17">
        <v>5.1538309121674501E-2</v>
      </c>
      <c r="CC1192" s="17">
        <v>5.3095893850542697E-2</v>
      </c>
      <c r="CD1192" s="17">
        <v>5.9405115116463597E-2</v>
      </c>
      <c r="CE1192" s="17">
        <v>7.0052737819448305E-2</v>
      </c>
      <c r="CF1192" s="17">
        <v>0.153749677949402</v>
      </c>
      <c r="CG1192" s="17">
        <v>0.18865549947533899</v>
      </c>
      <c r="CH1192" s="17"/>
      <c r="CI1192" s="17">
        <v>9.9166091411344803E-2</v>
      </c>
      <c r="CJ1192" s="17">
        <v>7.1394308166742804E-2</v>
      </c>
      <c r="CK1192" s="17">
        <v>0.154948893398688</v>
      </c>
      <c r="CL1192" s="17">
        <v>7.9984433980508002E-2</v>
      </c>
    </row>
    <row r="1193" spans="2:90" x14ac:dyDescent="0.35">
      <c r="B1193" t="s">
        <v>537</v>
      </c>
      <c r="C1193" s="17">
        <v>8.8268678121556005E-2</v>
      </c>
      <c r="D1193" s="17">
        <v>0.111129659714114</v>
      </c>
      <c r="E1193" s="17">
        <v>6.7064012495797604E-2</v>
      </c>
      <c r="F1193" s="17"/>
      <c r="G1193" s="17">
        <v>4.0653794461285503E-2</v>
      </c>
      <c r="H1193" s="17">
        <v>7.1773926912063399E-2</v>
      </c>
      <c r="I1193" s="17">
        <v>9.1779164308041603E-2</v>
      </c>
      <c r="J1193" s="17">
        <v>7.7021116584614302E-2</v>
      </c>
      <c r="K1193" s="17">
        <v>0.107272049347823</v>
      </c>
      <c r="L1193" s="17">
        <v>0.12559055173268699</v>
      </c>
      <c r="M1193" s="17">
        <v>0.10215105495240299</v>
      </c>
      <c r="N1193" s="17">
        <v>8.2306446021348803E-2</v>
      </c>
      <c r="O1193" s="17">
        <v>9.3224754831161494E-2</v>
      </c>
      <c r="P1193" s="17"/>
      <c r="Q1193" s="17">
        <v>0.11422454759162801</v>
      </c>
      <c r="R1193" s="17">
        <v>9.4796136600531294E-2</v>
      </c>
      <c r="S1193" s="17">
        <v>7.86250973477544E-2</v>
      </c>
      <c r="T1193" s="17">
        <v>8.2049837737131301E-2</v>
      </c>
      <c r="U1193" s="17"/>
      <c r="V1193" s="17">
        <v>0.108229743239749</v>
      </c>
      <c r="W1193" s="17">
        <v>5.5585239339567001E-2</v>
      </c>
      <c r="X1193" s="17">
        <v>0.105876771304561</v>
      </c>
      <c r="Y1193" s="17">
        <v>6.3845446272476097E-2</v>
      </c>
      <c r="Z1193" s="17">
        <v>8.3189189486503695E-2</v>
      </c>
      <c r="AA1193" s="17">
        <v>0.14575610716593401</v>
      </c>
      <c r="AB1193" s="17">
        <v>7.1014927558473301E-2</v>
      </c>
      <c r="AC1193" s="17">
        <v>8.9761065553271902E-2</v>
      </c>
      <c r="AD1193" s="17">
        <v>7.7306952636637102E-2</v>
      </c>
      <c r="AE1193" s="17"/>
      <c r="AF1193" s="17">
        <v>7.5047819307428598E-2</v>
      </c>
      <c r="AG1193" s="17">
        <v>8.3574265322903699E-2</v>
      </c>
      <c r="AH1193" s="17">
        <v>4.5875775255710002E-2</v>
      </c>
      <c r="AI1193" s="17">
        <v>9.3680578127470104E-2</v>
      </c>
      <c r="AJ1193" s="17">
        <v>8.7336673256837194E-2</v>
      </c>
      <c r="AK1193" s="17">
        <v>0.11143752650724099</v>
      </c>
      <c r="AL1193" s="17"/>
      <c r="AM1193" s="17">
        <v>0.10684140457037899</v>
      </c>
      <c r="AN1193" s="17">
        <v>0.13601288609246301</v>
      </c>
      <c r="AO1193" s="17">
        <v>0.14820242808435999</v>
      </c>
      <c r="AP1193" s="17">
        <v>0.124120187203731</v>
      </c>
      <c r="AQ1193" s="17">
        <v>0.100226997501687</v>
      </c>
      <c r="AR1193" s="17">
        <v>0.11299687807585999</v>
      </c>
      <c r="AS1193" s="17">
        <v>0.10153587341447499</v>
      </c>
      <c r="AT1193" s="17">
        <v>5.2615628244833901E-2</v>
      </c>
      <c r="AU1193" s="17">
        <v>4.7371105421613199E-2</v>
      </c>
      <c r="AV1193" s="17">
        <v>9.4004619423561905E-2</v>
      </c>
      <c r="AW1193" s="17">
        <v>0.101453553274564</v>
      </c>
      <c r="AX1193" s="17">
        <v>8.72794957553399E-2</v>
      </c>
      <c r="AY1193" s="17">
        <v>7.7650020015282595E-2</v>
      </c>
      <c r="AZ1193" s="17">
        <v>2.1598485750148999E-2</v>
      </c>
      <c r="BA1193" s="17">
        <v>8.0427402970762896E-2</v>
      </c>
      <c r="BB1193" s="17">
        <v>7.9768476784393499E-2</v>
      </c>
      <c r="BC1193" s="17"/>
      <c r="BD1193" s="17">
        <v>0.10556575915352701</v>
      </c>
      <c r="BE1193" s="17">
        <v>5.55265800651355E-2</v>
      </c>
      <c r="BF1193" s="17">
        <v>9.6340218351445794E-2</v>
      </c>
      <c r="BG1193" s="17"/>
      <c r="BH1193" s="17">
        <v>7.3164420033755603E-2</v>
      </c>
      <c r="BI1193" s="17">
        <v>0.120525738633978</v>
      </c>
      <c r="BJ1193" s="17">
        <v>0.13793955619395501</v>
      </c>
      <c r="BK1193" s="17"/>
      <c r="BL1193" s="17">
        <v>0.18669394151558</v>
      </c>
      <c r="BM1193" s="17">
        <v>8.7896631098886693E-2</v>
      </c>
      <c r="BN1193" s="17">
        <v>0.12963109928208599</v>
      </c>
      <c r="BO1193" s="17"/>
      <c r="BP1193" s="17">
        <v>9.0543812612951594E-2</v>
      </c>
      <c r="BQ1193" s="17">
        <v>8.9749208605438002E-2</v>
      </c>
      <c r="BR1193" s="17"/>
      <c r="BS1193" s="17">
        <v>9.5378797237932106E-2</v>
      </c>
      <c r="BT1193" s="17">
        <v>6.9445738067544199E-2</v>
      </c>
      <c r="BU1193" s="17">
        <v>0.11373658071052201</v>
      </c>
      <c r="BV1193" s="17">
        <v>7.8775555106001802E-2</v>
      </c>
      <c r="BW1193" s="17"/>
      <c r="BX1193" s="17">
        <v>0.10240644732883</v>
      </c>
      <c r="BY1193" s="17">
        <v>5.1829924275728502E-2</v>
      </c>
      <c r="BZ1193" s="17">
        <v>8.9107244049079298E-2</v>
      </c>
      <c r="CA1193" s="17"/>
      <c r="CB1193" s="17">
        <v>5.24866329472806E-2</v>
      </c>
      <c r="CC1193" s="17">
        <v>4.3321563980233103E-2</v>
      </c>
      <c r="CD1193" s="17">
        <v>6.7420150412873706E-2</v>
      </c>
      <c r="CE1193" s="17">
        <v>8.2544610248987793E-2</v>
      </c>
      <c r="CF1193" s="17">
        <v>0.13667871070353599</v>
      </c>
      <c r="CG1193" s="17">
        <v>0.18117398577590901</v>
      </c>
      <c r="CH1193" s="17"/>
      <c r="CI1193" s="17">
        <v>0.11904342236934</v>
      </c>
      <c r="CJ1193" s="17">
        <v>5.8119232608216102E-2</v>
      </c>
      <c r="CK1193" s="17">
        <v>0.13956976041230901</v>
      </c>
      <c r="CL1193" s="17">
        <v>8.5491263647980806E-2</v>
      </c>
    </row>
    <row r="1194" spans="2:90" x14ac:dyDescent="0.35">
      <c r="B1194" t="s">
        <v>538</v>
      </c>
      <c r="C1194" s="17">
        <v>7.8537318847649001E-2</v>
      </c>
      <c r="D1194" s="17">
        <v>9.5714480546332595E-2</v>
      </c>
      <c r="E1194" s="17">
        <v>6.0069832194486299E-2</v>
      </c>
      <c r="F1194" s="17"/>
      <c r="G1194" s="17">
        <v>0.101298560113133</v>
      </c>
      <c r="H1194" s="17">
        <v>7.0418520646773605E-2</v>
      </c>
      <c r="I1194" s="17">
        <v>8.3635080817075505E-2</v>
      </c>
      <c r="J1194" s="17">
        <v>7.3157754527246599E-2</v>
      </c>
      <c r="K1194" s="17">
        <v>9.4023700727407802E-2</v>
      </c>
      <c r="L1194" s="17">
        <v>8.3187597365532398E-2</v>
      </c>
      <c r="M1194" s="17">
        <v>4.5725032136884197E-2</v>
      </c>
      <c r="N1194" s="17">
        <v>7.71568336237278E-2</v>
      </c>
      <c r="O1194" s="17">
        <v>8.0323036841152801E-2</v>
      </c>
      <c r="P1194" s="17"/>
      <c r="Q1194" s="17">
        <v>8.3164776931712897E-2</v>
      </c>
      <c r="R1194" s="17">
        <v>8.8397278238915702E-2</v>
      </c>
      <c r="S1194" s="17">
        <v>9.8608620057353699E-2</v>
      </c>
      <c r="T1194" s="17">
        <v>7.6164136421228906E-2</v>
      </c>
      <c r="U1194" s="17"/>
      <c r="V1194" s="17">
        <v>7.8614835680572301E-2</v>
      </c>
      <c r="W1194" s="17">
        <v>8.1691692726339193E-2</v>
      </c>
      <c r="X1194" s="17">
        <v>8.9610961285925494E-2</v>
      </c>
      <c r="Y1194" s="17">
        <v>8.4979163583347297E-2</v>
      </c>
      <c r="Z1194" s="17">
        <v>7.3191969242555596E-2</v>
      </c>
      <c r="AA1194" s="17">
        <v>8.2438474952043594E-2</v>
      </c>
      <c r="AB1194" s="17">
        <v>7.2737536567475405E-2</v>
      </c>
      <c r="AC1194" s="17">
        <v>7.9283858997071494E-2</v>
      </c>
      <c r="AD1194" s="17">
        <v>6.6355220277661803E-2</v>
      </c>
      <c r="AE1194" s="17"/>
      <c r="AF1194" s="17">
        <v>7.0816661563619196E-2</v>
      </c>
      <c r="AG1194" s="17">
        <v>9.2772098752646096E-2</v>
      </c>
      <c r="AH1194" s="17">
        <v>7.8912786964082202E-2</v>
      </c>
      <c r="AI1194" s="17">
        <v>8.4849436305368398E-2</v>
      </c>
      <c r="AJ1194" s="17">
        <v>7.9944142336717997E-2</v>
      </c>
      <c r="AK1194" s="17">
        <v>7.4229302413350004E-2</v>
      </c>
      <c r="AL1194" s="17"/>
      <c r="AM1194" s="17">
        <v>0.12894303719128999</v>
      </c>
      <c r="AN1194" s="17">
        <v>6.37529377517638E-2</v>
      </c>
      <c r="AO1194" s="17">
        <v>6.6447125966094006E-2</v>
      </c>
      <c r="AP1194" s="17">
        <v>8.8776873743113799E-2</v>
      </c>
      <c r="AQ1194" s="17">
        <v>6.7599875490180206E-2</v>
      </c>
      <c r="AR1194" s="17">
        <v>7.4542528581796497E-2</v>
      </c>
      <c r="AS1194" s="17">
        <v>7.3352148906873901E-2</v>
      </c>
      <c r="AT1194" s="17">
        <v>8.3671909726394905E-2</v>
      </c>
      <c r="AU1194" s="17">
        <v>0.121516375226109</v>
      </c>
      <c r="AV1194" s="17">
        <v>7.0757615714842695E-2</v>
      </c>
      <c r="AW1194" s="17">
        <v>9.0380836844823495E-2</v>
      </c>
      <c r="AX1194" s="17">
        <v>8.5562521314173995E-2</v>
      </c>
      <c r="AY1194" s="17">
        <v>8.1074423033438606E-2</v>
      </c>
      <c r="AZ1194" s="17">
        <v>5.1647972569341401E-2</v>
      </c>
      <c r="BA1194" s="17">
        <v>5.7735722713092498E-2</v>
      </c>
      <c r="BB1194" s="17">
        <v>6.7040434626109799E-2</v>
      </c>
      <c r="BC1194" s="17"/>
      <c r="BD1194" s="17">
        <v>6.8442943210847096E-2</v>
      </c>
      <c r="BE1194" s="17">
        <v>7.9814593162576594E-2</v>
      </c>
      <c r="BF1194" s="17">
        <v>8.2043838720390602E-2</v>
      </c>
      <c r="BG1194" s="17"/>
      <c r="BH1194" s="17">
        <v>7.76816511657588E-2</v>
      </c>
      <c r="BI1194" s="17">
        <v>6.63888396375545E-2</v>
      </c>
      <c r="BJ1194" s="17">
        <v>6.5305861294254905E-2</v>
      </c>
      <c r="BK1194" s="17"/>
      <c r="BL1194" s="17">
        <v>9.3831577001625602E-2</v>
      </c>
      <c r="BM1194" s="17">
        <v>6.3808039099037206E-2</v>
      </c>
      <c r="BN1194" s="17">
        <v>5.9688988352526499E-2</v>
      </c>
      <c r="BO1194" s="17"/>
      <c r="BP1194" s="17">
        <v>5.69222894847939E-2</v>
      </c>
      <c r="BQ1194" s="17">
        <v>8.8924624618491904E-2</v>
      </c>
      <c r="BR1194" s="17"/>
      <c r="BS1194" s="17">
        <v>1.6158456456035801E-2</v>
      </c>
      <c r="BT1194" s="17">
        <v>5.4657654757088697E-2</v>
      </c>
      <c r="BU1194" s="17">
        <v>7.1574524143180301E-2</v>
      </c>
      <c r="BV1194" s="17">
        <v>0.111718149546669</v>
      </c>
      <c r="BW1194" s="17"/>
      <c r="BX1194" s="17">
        <v>5.28462324658888E-2</v>
      </c>
      <c r="BY1194" s="17">
        <v>5.3941130019321201E-2</v>
      </c>
      <c r="BZ1194" s="17">
        <v>8.2593939731506694E-2</v>
      </c>
      <c r="CA1194" s="17"/>
      <c r="CB1194" s="17">
        <v>3.5183540325601101E-2</v>
      </c>
      <c r="CC1194" s="17">
        <v>5.6171319289302898E-2</v>
      </c>
      <c r="CD1194" s="17">
        <v>0.110002023333464</v>
      </c>
      <c r="CE1194" s="17">
        <v>9.6679030560542098E-2</v>
      </c>
      <c r="CF1194" s="17">
        <v>3.1670345115008401E-2</v>
      </c>
      <c r="CG1194" s="17">
        <v>0.13006237558577</v>
      </c>
      <c r="CH1194" s="17"/>
      <c r="CI1194" s="17">
        <v>8.3144860761684494E-2</v>
      </c>
      <c r="CJ1194" s="17">
        <v>5.0038062472453203E-2</v>
      </c>
      <c r="CK1194" s="17">
        <v>0.118134358584153</v>
      </c>
      <c r="CL1194" s="17">
        <v>8.3772510942814502E-2</v>
      </c>
    </row>
    <row r="1195" spans="2:90" x14ac:dyDescent="0.35">
      <c r="B1195" t="s">
        <v>110</v>
      </c>
      <c r="C1195" s="17">
        <v>2.18514687763872E-2</v>
      </c>
      <c r="D1195" s="17">
        <v>2.35222871625278E-2</v>
      </c>
      <c r="E1195" s="17">
        <v>2.0166411191371501E-2</v>
      </c>
      <c r="F1195" s="17"/>
      <c r="G1195" s="17">
        <v>2.32340587008583E-2</v>
      </c>
      <c r="H1195" s="17">
        <v>4.6567916288371501E-2</v>
      </c>
      <c r="I1195" s="17">
        <v>8.3127883204614401E-3</v>
      </c>
      <c r="J1195" s="17">
        <v>2.4236455135642002E-2</v>
      </c>
      <c r="K1195" s="17">
        <v>1.75132364948264E-2</v>
      </c>
      <c r="L1195" s="17">
        <v>1.7114634741303401E-2</v>
      </c>
      <c r="M1195" s="17">
        <v>1.2429228872801E-2</v>
      </c>
      <c r="N1195" s="17">
        <v>2.4829417983363099E-2</v>
      </c>
      <c r="O1195" s="17">
        <v>2.2597544483254101E-2</v>
      </c>
      <c r="P1195" s="17"/>
      <c r="Q1195" s="17">
        <v>1.06067866764387E-2</v>
      </c>
      <c r="R1195" s="17">
        <v>2.80259789310527E-2</v>
      </c>
      <c r="S1195" s="17">
        <v>2.0982704297247402E-2</v>
      </c>
      <c r="T1195" s="17">
        <v>2.1742457653721601E-2</v>
      </c>
      <c r="U1195" s="17"/>
      <c r="V1195" s="17">
        <v>1.87608840326557E-2</v>
      </c>
      <c r="W1195" s="17">
        <v>1.1445671925760299E-2</v>
      </c>
      <c r="X1195" s="17">
        <v>2.8314709917598099E-2</v>
      </c>
      <c r="Y1195" s="17">
        <v>1.77605519701165E-2</v>
      </c>
      <c r="Z1195" s="17">
        <v>9.7950067500955692E-3</v>
      </c>
      <c r="AA1195" s="17">
        <v>3.33390776654569E-2</v>
      </c>
      <c r="AB1195" s="17">
        <v>2.16080268169286E-2</v>
      </c>
      <c r="AC1195" s="17">
        <v>4.7030801410185501E-2</v>
      </c>
      <c r="AD1195" s="17">
        <v>2.7124921005863001E-2</v>
      </c>
      <c r="AE1195" s="17"/>
      <c r="AF1195" s="17">
        <v>2.1242369363889301E-2</v>
      </c>
      <c r="AG1195" s="17">
        <v>2.0853553421675101E-2</v>
      </c>
      <c r="AH1195" s="17">
        <v>2.7327015511784999E-2</v>
      </c>
      <c r="AI1195" s="17">
        <v>2.6531646418811099E-2</v>
      </c>
      <c r="AJ1195" s="17">
        <v>1.901885527302E-2</v>
      </c>
      <c r="AK1195" s="17">
        <v>2.2485333664448801E-2</v>
      </c>
      <c r="AL1195" s="17"/>
      <c r="AM1195" s="17">
        <v>7.6184543225463003E-2</v>
      </c>
      <c r="AN1195" s="17">
        <v>2.7230224535306002E-2</v>
      </c>
      <c r="AO1195" s="17">
        <v>2.3610184961411599E-2</v>
      </c>
      <c r="AP1195" s="17">
        <v>6.3814884683831901E-3</v>
      </c>
      <c r="AQ1195" s="17">
        <v>1.38374242539403E-2</v>
      </c>
      <c r="AR1195" s="17">
        <v>0</v>
      </c>
      <c r="AS1195" s="17">
        <v>1.2272328396506899E-2</v>
      </c>
      <c r="AT1195" s="17">
        <v>2.0908195023061502E-2</v>
      </c>
      <c r="AU1195" s="17">
        <v>1.2408704634655401E-2</v>
      </c>
      <c r="AV1195" s="17">
        <v>2.2843038263640002E-2</v>
      </c>
      <c r="AW1195" s="17">
        <v>1.37401445878519E-2</v>
      </c>
      <c r="AX1195" s="17">
        <v>2.84455155473552E-2</v>
      </c>
      <c r="AY1195" s="17">
        <v>0</v>
      </c>
      <c r="AZ1195" s="17">
        <v>2.3278255641444701E-2</v>
      </c>
      <c r="BA1195" s="17">
        <v>2.4755324270528099E-2</v>
      </c>
      <c r="BB1195" s="17">
        <v>1.47368869064978E-2</v>
      </c>
      <c r="BC1195" s="17"/>
      <c r="BD1195" s="17">
        <v>1.8548839128423599E-2</v>
      </c>
      <c r="BE1195" s="17">
        <v>2.5972489233961199E-2</v>
      </c>
      <c r="BF1195" s="17">
        <v>2.13022334398753E-2</v>
      </c>
      <c r="BG1195" s="17"/>
      <c r="BH1195" s="17">
        <v>1.8628572746616001E-2</v>
      </c>
      <c r="BI1195" s="17">
        <v>7.5359227086038696E-3</v>
      </c>
      <c r="BJ1195" s="17">
        <v>1.8595348500109099E-3</v>
      </c>
      <c r="BK1195" s="17"/>
      <c r="BL1195" s="17">
        <v>3.7530270501959603E-2</v>
      </c>
      <c r="BM1195" s="17">
        <v>1.0495301231189401E-3</v>
      </c>
      <c r="BN1195" s="17">
        <v>1.8329811247233398E-2</v>
      </c>
      <c r="BO1195" s="17"/>
      <c r="BP1195" s="17">
        <v>1.68828877580279E-2</v>
      </c>
      <c r="BQ1195" s="17">
        <v>2.5153564891817502E-2</v>
      </c>
      <c r="BR1195" s="17"/>
      <c r="BS1195" s="17">
        <v>9.0257063929660205E-3</v>
      </c>
      <c r="BT1195" s="17">
        <v>7.7335065247638897E-3</v>
      </c>
      <c r="BU1195" s="17">
        <v>1.1192785339938701E-2</v>
      </c>
      <c r="BV1195" s="17">
        <v>3.1428161955546999E-2</v>
      </c>
      <c r="BW1195" s="17"/>
      <c r="BX1195" s="17">
        <v>1.5356368496943201E-2</v>
      </c>
      <c r="BY1195" s="17">
        <v>1.6787142052593899E-2</v>
      </c>
      <c r="BZ1195" s="17">
        <v>2.28061330625953E-2</v>
      </c>
      <c r="CA1195" s="17"/>
      <c r="CB1195" s="17">
        <v>8.5731807374455297E-3</v>
      </c>
      <c r="CC1195" s="17">
        <v>7.8235968054773206E-3</v>
      </c>
      <c r="CD1195" s="17">
        <v>3.9794088668101302E-2</v>
      </c>
      <c r="CE1195" s="17">
        <v>1.6218801647868899E-2</v>
      </c>
      <c r="CF1195" s="17">
        <v>2.0321771796020401E-2</v>
      </c>
      <c r="CG1195" s="17">
        <v>3.5584353805620902E-2</v>
      </c>
      <c r="CH1195" s="17"/>
      <c r="CI1195" s="17">
        <v>3.8268258583929501E-2</v>
      </c>
      <c r="CJ1195" s="17">
        <v>9.5993203939547505E-3</v>
      </c>
      <c r="CK1195" s="17">
        <v>7.7524250471843498E-2</v>
      </c>
      <c r="CL1195" s="17">
        <v>1.0576123619174101E-2</v>
      </c>
    </row>
    <row r="1196" spans="2:90" x14ac:dyDescent="0.35">
      <c r="B1196" t="s">
        <v>249</v>
      </c>
      <c r="C1196" s="17">
        <v>1.21854728430901E-2</v>
      </c>
      <c r="D1196" s="17">
        <v>1.20653713659397E-2</v>
      </c>
      <c r="E1196" s="17">
        <v>1.25325595151201E-2</v>
      </c>
      <c r="F1196" s="17"/>
      <c r="G1196" s="17">
        <v>2.44388284103161E-2</v>
      </c>
      <c r="H1196" s="17">
        <v>1.64727661392353E-2</v>
      </c>
      <c r="I1196" s="17">
        <v>1.4329322248148301E-2</v>
      </c>
      <c r="J1196" s="17">
        <v>3.0074023556266598E-3</v>
      </c>
      <c r="K1196" s="17">
        <v>1.6622383363659801E-2</v>
      </c>
      <c r="L1196" s="17">
        <v>3.6202001061473301E-3</v>
      </c>
      <c r="M1196" s="17">
        <v>1.38424229852441E-2</v>
      </c>
      <c r="N1196" s="17">
        <v>9.9958039484847206E-3</v>
      </c>
      <c r="O1196" s="17">
        <v>8.3502463600546896E-3</v>
      </c>
      <c r="P1196" s="17"/>
      <c r="Q1196" s="17">
        <v>1.01565300972782E-2</v>
      </c>
      <c r="R1196" s="17">
        <v>7.2024520747284802E-3</v>
      </c>
      <c r="S1196" s="17">
        <v>7.4679752480749503E-3</v>
      </c>
      <c r="T1196" s="17">
        <v>1.2836705091996E-2</v>
      </c>
      <c r="U1196" s="17"/>
      <c r="V1196" s="17">
        <v>1.5081153729906101E-2</v>
      </c>
      <c r="W1196" s="17">
        <v>1.1213677077564E-2</v>
      </c>
      <c r="X1196" s="17">
        <v>0</v>
      </c>
      <c r="Y1196" s="17">
        <v>2.59269699893203E-2</v>
      </c>
      <c r="Z1196" s="17">
        <v>9.3839913254606406E-3</v>
      </c>
      <c r="AA1196" s="17">
        <v>9.1413564823434202E-3</v>
      </c>
      <c r="AB1196" s="17">
        <v>2.3350087799480002E-2</v>
      </c>
      <c r="AC1196" s="17">
        <v>8.3103089485636692E-3</v>
      </c>
      <c r="AD1196" s="17">
        <v>5.3007042347501697E-3</v>
      </c>
      <c r="AE1196" s="17"/>
      <c r="AF1196" s="17">
        <v>1.6785575534641901E-2</v>
      </c>
      <c r="AG1196" s="17">
        <v>8.1652867201302305E-3</v>
      </c>
      <c r="AH1196" s="17">
        <v>1.7225024232194599E-2</v>
      </c>
      <c r="AI1196" s="17">
        <v>2.3827725006427498E-2</v>
      </c>
      <c r="AJ1196" s="17">
        <v>1.87407691029134E-3</v>
      </c>
      <c r="AK1196" s="17">
        <v>1.40849521124827E-2</v>
      </c>
      <c r="AL1196" s="17"/>
      <c r="AM1196" s="17">
        <v>4.5614544979371903E-2</v>
      </c>
      <c r="AN1196" s="17">
        <v>1.5279969151059201E-2</v>
      </c>
      <c r="AO1196" s="17">
        <v>9.1820490972211403E-3</v>
      </c>
      <c r="AP1196" s="17">
        <v>9.4756831008364802E-3</v>
      </c>
      <c r="AQ1196" s="17">
        <v>2.8859137248069201E-3</v>
      </c>
      <c r="AR1196" s="17">
        <v>1.9279008055961101E-2</v>
      </c>
      <c r="AS1196" s="17">
        <v>9.2257817650721503E-3</v>
      </c>
      <c r="AT1196" s="17">
        <v>1.8929858116542998E-2</v>
      </c>
      <c r="AU1196" s="17">
        <v>0</v>
      </c>
      <c r="AV1196" s="17">
        <v>9.5135548033326509E-3</v>
      </c>
      <c r="AW1196" s="17">
        <v>2.20878538566508E-2</v>
      </c>
      <c r="AX1196" s="17">
        <v>2.31617021387014E-2</v>
      </c>
      <c r="AY1196" s="17">
        <v>1.3910683006113599E-2</v>
      </c>
      <c r="AZ1196" s="17">
        <v>0</v>
      </c>
      <c r="BA1196" s="17">
        <v>0</v>
      </c>
      <c r="BB1196" s="17">
        <v>0</v>
      </c>
      <c r="BC1196" s="17"/>
      <c r="BD1196" s="17">
        <v>6.2750797344559E-3</v>
      </c>
      <c r="BE1196" s="17">
        <v>1.5652346335865999E-2</v>
      </c>
      <c r="BF1196" s="17">
        <v>1.2150794879279799E-2</v>
      </c>
      <c r="BG1196" s="17"/>
      <c r="BH1196" s="17">
        <v>1.0567859399485799E-2</v>
      </c>
      <c r="BI1196" s="17">
        <v>8.3857718999028209E-3</v>
      </c>
      <c r="BJ1196" s="17">
        <v>3.9428736312145897E-3</v>
      </c>
      <c r="BK1196" s="17"/>
      <c r="BL1196" s="17">
        <v>0</v>
      </c>
      <c r="BM1196" s="17">
        <v>3.03778920339465E-3</v>
      </c>
      <c r="BN1196" s="17">
        <v>3.4339977407400598E-3</v>
      </c>
      <c r="BO1196" s="17"/>
      <c r="BP1196" s="17">
        <v>7.4044376082675898E-3</v>
      </c>
      <c r="BQ1196" s="17">
        <v>1.58696624110874E-2</v>
      </c>
      <c r="BR1196" s="17"/>
      <c r="BS1196" s="17">
        <v>0</v>
      </c>
      <c r="BT1196" s="17">
        <v>3.5432439854225502E-3</v>
      </c>
      <c r="BU1196" s="17">
        <v>1.02061600079137E-2</v>
      </c>
      <c r="BV1196" s="17">
        <v>2.1116544007708599E-2</v>
      </c>
      <c r="BW1196" s="17"/>
      <c r="BX1196" s="17">
        <v>0</v>
      </c>
      <c r="BY1196" s="17">
        <v>2.4653325625797098E-2</v>
      </c>
      <c r="BZ1196" s="17">
        <v>1.2626515569725799E-2</v>
      </c>
      <c r="CA1196" s="17"/>
      <c r="CB1196" s="17">
        <v>0</v>
      </c>
      <c r="CC1196" s="17">
        <v>9.9613868950872708E-3</v>
      </c>
      <c r="CD1196" s="17">
        <v>2.92540218740996E-2</v>
      </c>
      <c r="CE1196" s="17">
        <v>7.9056372935078102E-3</v>
      </c>
      <c r="CF1196" s="17">
        <v>0</v>
      </c>
      <c r="CG1196" s="17">
        <v>1.9381433514905701E-2</v>
      </c>
      <c r="CH1196" s="17"/>
      <c r="CI1196" s="17">
        <v>2.233602871613E-2</v>
      </c>
      <c r="CJ1196" s="17">
        <v>5.2231084725313202E-3</v>
      </c>
      <c r="CK1196" s="17">
        <v>4.28762401699763E-2</v>
      </c>
      <c r="CL1196" s="17">
        <v>5.8455608611715703E-3</v>
      </c>
    </row>
    <row r="1197" spans="2:90" x14ac:dyDescent="0.35"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</row>
    <row r="1198" spans="2:90" x14ac:dyDescent="0.35">
      <c r="B1198" s="6" t="s">
        <v>555</v>
      </c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  <c r="BN1198" s="17"/>
      <c r="BO1198" s="17"/>
      <c r="BP1198" s="17"/>
      <c r="BQ1198" s="17"/>
      <c r="BR1198" s="17"/>
      <c r="BS1198" s="17"/>
      <c r="BT1198" s="17"/>
      <c r="BU1198" s="17"/>
      <c r="BV1198" s="17"/>
      <c r="BW1198" s="17"/>
      <c r="BX1198" s="17"/>
      <c r="BY1198" s="17"/>
      <c r="BZ1198" s="17"/>
      <c r="CA1198" s="17"/>
      <c r="CB1198" s="17"/>
      <c r="CC1198" s="17"/>
      <c r="CD1198" s="17"/>
      <c r="CE1198" s="17"/>
      <c r="CF1198" s="17"/>
      <c r="CG1198" s="17"/>
      <c r="CH1198" s="17"/>
      <c r="CI1198" s="17"/>
      <c r="CJ1198" s="17"/>
      <c r="CK1198" s="17"/>
      <c r="CL1198" s="17"/>
    </row>
    <row r="1199" spans="2:90" x14ac:dyDescent="0.35">
      <c r="B1199" s="24" t="s">
        <v>130</v>
      </c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/>
      <c r="BP1199" s="17"/>
      <c r="BQ1199" s="17"/>
      <c r="BR1199" s="17"/>
      <c r="BS1199" s="17"/>
      <c r="BT1199" s="17"/>
      <c r="BU1199" s="17"/>
      <c r="BV1199" s="17"/>
      <c r="BW1199" s="17"/>
      <c r="BX1199" s="17"/>
      <c r="BY1199" s="17"/>
      <c r="BZ1199" s="17"/>
      <c r="CA1199" s="17"/>
      <c r="CB1199" s="17"/>
      <c r="CC1199" s="17"/>
      <c r="CD1199" s="17"/>
      <c r="CE1199" s="17"/>
      <c r="CF1199" s="17"/>
      <c r="CG1199" s="17"/>
      <c r="CH1199" s="17"/>
      <c r="CI1199" s="17"/>
      <c r="CJ1199" s="17"/>
      <c r="CK1199" s="17"/>
      <c r="CL1199" s="17"/>
    </row>
    <row r="1200" spans="2:90" x14ac:dyDescent="0.35">
      <c r="B1200" t="s">
        <v>540</v>
      </c>
      <c r="C1200" s="17">
        <v>0.45145672067128201</v>
      </c>
      <c r="D1200" s="17">
        <v>0.383948342292881</v>
      </c>
      <c r="E1200" s="17">
        <v>0.51400951104412695</v>
      </c>
      <c r="F1200" s="17"/>
      <c r="G1200" s="17">
        <v>0.43176878361134902</v>
      </c>
      <c r="H1200" s="17">
        <v>0.49624872132824799</v>
      </c>
      <c r="I1200" s="17">
        <v>0.47120570172118598</v>
      </c>
      <c r="J1200" s="17">
        <v>0.51457964034175596</v>
      </c>
      <c r="K1200" s="17">
        <v>0.36215317196798202</v>
      </c>
      <c r="L1200" s="17">
        <v>0.52627312865012399</v>
      </c>
      <c r="M1200" s="17">
        <v>0.47591319348866601</v>
      </c>
      <c r="N1200" s="17">
        <v>0.37437902302304299</v>
      </c>
      <c r="O1200" s="17">
        <v>0.417140756855234</v>
      </c>
      <c r="P1200" s="17"/>
      <c r="Q1200" s="17">
        <v>0.39196512786550203</v>
      </c>
      <c r="R1200" s="17">
        <v>0.34454791688561998</v>
      </c>
      <c r="S1200" s="17">
        <v>0.457944959091938</v>
      </c>
      <c r="T1200" s="17">
        <v>0.468488286314025</v>
      </c>
      <c r="U1200" s="17"/>
      <c r="V1200" s="17">
        <v>0.383161938756031</v>
      </c>
      <c r="W1200" s="17">
        <v>0.54906724106586302</v>
      </c>
      <c r="X1200" s="17">
        <v>0.44852786564346703</v>
      </c>
      <c r="Y1200" s="17">
        <v>0.44319607303062403</v>
      </c>
      <c r="Z1200" s="17">
        <v>0.45257263614325699</v>
      </c>
      <c r="AA1200" s="17">
        <v>0.37400374764127198</v>
      </c>
      <c r="AB1200" s="17">
        <v>0.45531331154301902</v>
      </c>
      <c r="AC1200" s="17">
        <v>0.47525181372870101</v>
      </c>
      <c r="AD1200" s="17">
        <v>0.48116579211887101</v>
      </c>
      <c r="AE1200" s="17"/>
      <c r="AF1200" s="17">
        <v>0.461908651114116</v>
      </c>
      <c r="AG1200" s="17">
        <v>0.47268479139583902</v>
      </c>
      <c r="AH1200" s="17">
        <v>0.54796989755521897</v>
      </c>
      <c r="AI1200" s="17">
        <v>0.44256041239455202</v>
      </c>
      <c r="AJ1200" s="17">
        <v>0.45053036684326397</v>
      </c>
      <c r="AK1200" s="17">
        <v>0.40768574710836403</v>
      </c>
      <c r="AL1200" s="17"/>
      <c r="AM1200" s="17">
        <v>0.36609183421542701</v>
      </c>
      <c r="AN1200" s="17">
        <v>0.40757521869480401</v>
      </c>
      <c r="AO1200" s="17">
        <v>0.36784381711950997</v>
      </c>
      <c r="AP1200" s="17">
        <v>0.43884277183181503</v>
      </c>
      <c r="AQ1200" s="17">
        <v>0.40994920426639497</v>
      </c>
      <c r="AR1200" s="17">
        <v>0.42527988934278999</v>
      </c>
      <c r="AS1200" s="17">
        <v>0.43256641712754701</v>
      </c>
      <c r="AT1200" s="17">
        <v>0.39477876953910901</v>
      </c>
      <c r="AU1200" s="17">
        <v>0.46034752624945402</v>
      </c>
      <c r="AV1200" s="17">
        <v>0.44983019783338002</v>
      </c>
      <c r="AW1200" s="17">
        <v>0.51912434920600503</v>
      </c>
      <c r="AX1200" s="17">
        <v>0.50301397245156898</v>
      </c>
      <c r="AY1200" s="17">
        <v>0.50383806196397896</v>
      </c>
      <c r="AZ1200" s="17">
        <v>0.42787410683673899</v>
      </c>
      <c r="BA1200" s="17">
        <v>0.51686806105954297</v>
      </c>
      <c r="BB1200" s="17">
        <v>0.51651029748052102</v>
      </c>
      <c r="BC1200" s="17"/>
      <c r="BD1200" s="17">
        <v>0.463723915568648</v>
      </c>
      <c r="BE1200" s="17">
        <v>0.47617106959198302</v>
      </c>
      <c r="BF1200" s="17">
        <v>0.434760551575187</v>
      </c>
      <c r="BG1200" s="17"/>
      <c r="BH1200" s="17">
        <v>0.48204690369096298</v>
      </c>
      <c r="BI1200" s="17">
        <v>0.401851956050019</v>
      </c>
      <c r="BJ1200" s="17">
        <v>0.44304163141462299</v>
      </c>
      <c r="BK1200" s="17"/>
      <c r="BL1200" s="17">
        <v>0.47238601947086101</v>
      </c>
      <c r="BM1200" s="17">
        <v>0.49524702127172898</v>
      </c>
      <c r="BN1200" s="17">
        <v>0.35841874691575099</v>
      </c>
      <c r="BO1200" s="17"/>
      <c r="BP1200" s="17">
        <v>0.48316872569396901</v>
      </c>
      <c r="BQ1200" s="17">
        <v>0.426502872228882</v>
      </c>
      <c r="BR1200" s="17"/>
      <c r="BS1200" s="17">
        <v>0.52929792485346105</v>
      </c>
      <c r="BT1200" s="17">
        <v>0.49424715084878601</v>
      </c>
      <c r="BU1200" s="17">
        <v>0.45346286366602501</v>
      </c>
      <c r="BV1200" s="17">
        <v>0.41844411748451699</v>
      </c>
      <c r="BW1200" s="17"/>
      <c r="BX1200" s="17">
        <v>0.52722294540522696</v>
      </c>
      <c r="BY1200" s="17">
        <v>0.532585054496167</v>
      </c>
      <c r="BZ1200" s="17">
        <v>0.43896531284020202</v>
      </c>
      <c r="CA1200" s="17"/>
      <c r="CB1200" s="17">
        <v>0.60935609240701405</v>
      </c>
      <c r="CC1200" s="17">
        <v>0.505058178870608</v>
      </c>
      <c r="CD1200" s="17">
        <v>0.44584851113941298</v>
      </c>
      <c r="CE1200" s="17">
        <v>0.48350814360452798</v>
      </c>
      <c r="CF1200" s="17">
        <v>0.43293815791263401</v>
      </c>
      <c r="CG1200" s="17">
        <v>0.18504839322451599</v>
      </c>
      <c r="CH1200" s="17"/>
      <c r="CI1200" s="17">
        <v>0.37888306163908098</v>
      </c>
      <c r="CJ1200" s="17">
        <v>0.56181229868558902</v>
      </c>
      <c r="CK1200" s="17">
        <v>0.191938381962934</v>
      </c>
      <c r="CL1200" s="17">
        <v>0.47172839610022799</v>
      </c>
    </row>
    <row r="1201" spans="2:90" x14ac:dyDescent="0.35">
      <c r="B1201" t="s">
        <v>541</v>
      </c>
      <c r="C1201" s="17">
        <v>0.36884638438232897</v>
      </c>
      <c r="D1201" s="17">
        <v>0.32592344335774098</v>
      </c>
      <c r="E1201" s="17">
        <v>0.40892439428224198</v>
      </c>
      <c r="F1201" s="17"/>
      <c r="G1201" s="17">
        <v>0.43866841355682201</v>
      </c>
      <c r="H1201" s="17">
        <v>0.33985591128787002</v>
      </c>
      <c r="I1201" s="17">
        <v>0.41364375269607101</v>
      </c>
      <c r="J1201" s="17">
        <v>0.37145263398919798</v>
      </c>
      <c r="K1201" s="17">
        <v>0.389343923841448</v>
      </c>
      <c r="L1201" s="17">
        <v>0.36645828510413903</v>
      </c>
      <c r="M1201" s="17">
        <v>0.32350015997637799</v>
      </c>
      <c r="N1201" s="17">
        <v>0.40143914348960402</v>
      </c>
      <c r="O1201" s="17">
        <v>0.286300124582333</v>
      </c>
      <c r="P1201" s="17"/>
      <c r="Q1201" s="17">
        <v>0.27700948736582798</v>
      </c>
      <c r="R1201" s="17">
        <v>0.221718480065661</v>
      </c>
      <c r="S1201" s="17">
        <v>0.33371524558445298</v>
      </c>
      <c r="T1201" s="17">
        <v>0.39028293635969202</v>
      </c>
      <c r="U1201" s="17"/>
      <c r="V1201" s="17">
        <v>0.32336932575271898</v>
      </c>
      <c r="W1201" s="17">
        <v>0.40594168307093798</v>
      </c>
      <c r="X1201" s="17">
        <v>0.42272153311487798</v>
      </c>
      <c r="Y1201" s="17">
        <v>0.35473080766794202</v>
      </c>
      <c r="Z1201" s="17">
        <v>0.35963830281567799</v>
      </c>
      <c r="AA1201" s="17">
        <v>0.37505192373429602</v>
      </c>
      <c r="AB1201" s="17">
        <v>0.391367386565179</v>
      </c>
      <c r="AC1201" s="17">
        <v>0.32514546390324101</v>
      </c>
      <c r="AD1201" s="17">
        <v>0.35102177156342701</v>
      </c>
      <c r="AE1201" s="17"/>
      <c r="AF1201" s="17">
        <v>0.38097155254431903</v>
      </c>
      <c r="AG1201" s="17">
        <v>0.334742541069461</v>
      </c>
      <c r="AH1201" s="17">
        <v>0.41982410736680897</v>
      </c>
      <c r="AI1201" s="17">
        <v>0.31954507604480897</v>
      </c>
      <c r="AJ1201" s="17">
        <v>0.42763085802553003</v>
      </c>
      <c r="AK1201" s="17">
        <v>0.33693311428227601</v>
      </c>
      <c r="AL1201" s="17"/>
      <c r="AM1201" s="17">
        <v>0.32397656548569898</v>
      </c>
      <c r="AN1201" s="17">
        <v>0.264281555342958</v>
      </c>
      <c r="AO1201" s="17">
        <v>0.31650147079380397</v>
      </c>
      <c r="AP1201" s="17">
        <v>0.37537817192244699</v>
      </c>
      <c r="AQ1201" s="17">
        <v>0.36673377144098201</v>
      </c>
      <c r="AR1201" s="17">
        <v>0.38047416117942801</v>
      </c>
      <c r="AS1201" s="17">
        <v>0.33473695294800199</v>
      </c>
      <c r="AT1201" s="17">
        <v>0.33823394642172799</v>
      </c>
      <c r="AU1201" s="17">
        <v>0.41530346963753401</v>
      </c>
      <c r="AV1201" s="17">
        <v>0.40555089478350198</v>
      </c>
      <c r="AW1201" s="17">
        <v>0.34264157983968102</v>
      </c>
      <c r="AX1201" s="17">
        <v>0.38486604299231297</v>
      </c>
      <c r="AY1201" s="17">
        <v>0.41131773561194102</v>
      </c>
      <c r="AZ1201" s="17">
        <v>0.42511227481498798</v>
      </c>
      <c r="BA1201" s="17">
        <v>0.40581587286920501</v>
      </c>
      <c r="BB1201" s="17">
        <v>0.34969648766373002</v>
      </c>
      <c r="BC1201" s="17"/>
      <c r="BD1201" s="17">
        <v>0.35559083794704099</v>
      </c>
      <c r="BE1201" s="17">
        <v>0.385671673053952</v>
      </c>
      <c r="BF1201" s="17">
        <v>0.373093763516819</v>
      </c>
      <c r="BG1201" s="17"/>
      <c r="BH1201" s="17">
        <v>0.39541373227363802</v>
      </c>
      <c r="BI1201" s="17">
        <v>0.31818760414519598</v>
      </c>
      <c r="BJ1201" s="17">
        <v>0.34136298109332103</v>
      </c>
      <c r="BK1201" s="17"/>
      <c r="BL1201" s="17">
        <v>0.30053445710502902</v>
      </c>
      <c r="BM1201" s="17">
        <v>0.37599796523759299</v>
      </c>
      <c r="BN1201" s="17">
        <v>0.319510885270062</v>
      </c>
      <c r="BO1201" s="17"/>
      <c r="BP1201" s="17">
        <v>0.37332898193867903</v>
      </c>
      <c r="BQ1201" s="17">
        <v>0.35713921491620498</v>
      </c>
      <c r="BR1201" s="17"/>
      <c r="BS1201" s="17">
        <v>0.35775060473906301</v>
      </c>
      <c r="BT1201" s="17">
        <v>0.37888012415285899</v>
      </c>
      <c r="BU1201" s="17">
        <v>0.35232133217985001</v>
      </c>
      <c r="BV1201" s="17">
        <v>0.388669520125281</v>
      </c>
      <c r="BW1201" s="17"/>
      <c r="BX1201" s="17">
        <v>0.352456026089081</v>
      </c>
      <c r="BY1201" s="17">
        <v>0.40733010807060199</v>
      </c>
      <c r="BZ1201" s="17">
        <v>0.36810531498161703</v>
      </c>
      <c r="CA1201" s="17"/>
      <c r="CB1201" s="17">
        <v>0.43168418003836601</v>
      </c>
      <c r="CC1201" s="17">
        <v>0.395101798931489</v>
      </c>
      <c r="CD1201" s="17">
        <v>0.41413421231264502</v>
      </c>
      <c r="CE1201" s="17">
        <v>0.45654981256997301</v>
      </c>
      <c r="CF1201" s="17">
        <v>0.24414800542190901</v>
      </c>
      <c r="CG1201" s="17">
        <v>0.20177181572083</v>
      </c>
      <c r="CH1201" s="17"/>
      <c r="CI1201" s="17">
        <v>0.37714863093150303</v>
      </c>
      <c r="CJ1201" s="17">
        <v>0.41808951021000201</v>
      </c>
      <c r="CK1201" s="17">
        <v>0.21987485229616299</v>
      </c>
      <c r="CL1201" s="17">
        <v>0.37759255970848798</v>
      </c>
    </row>
    <row r="1202" spans="2:90" x14ac:dyDescent="0.35">
      <c r="B1202" t="s">
        <v>542</v>
      </c>
      <c r="C1202" s="17">
        <v>0.258260740053464</v>
      </c>
      <c r="D1202" s="17">
        <v>0.23285611015246599</v>
      </c>
      <c r="E1202" s="17">
        <v>0.28343677921789701</v>
      </c>
      <c r="F1202" s="17"/>
      <c r="G1202" s="17">
        <v>0.222406496289414</v>
      </c>
      <c r="H1202" s="17">
        <v>0.30648223960473397</v>
      </c>
      <c r="I1202" s="17">
        <v>0.27256022112335199</v>
      </c>
      <c r="J1202" s="17">
        <v>0.24880999220810299</v>
      </c>
      <c r="K1202" s="17">
        <v>0.264320024348143</v>
      </c>
      <c r="L1202" s="17">
        <v>0.26134955901908502</v>
      </c>
      <c r="M1202" s="17">
        <v>0.25251138718713501</v>
      </c>
      <c r="N1202" s="17">
        <v>0.28248251310352801</v>
      </c>
      <c r="O1202" s="17">
        <v>0.21666433147909001</v>
      </c>
      <c r="P1202" s="17"/>
      <c r="Q1202" s="17">
        <v>0.30517509541205801</v>
      </c>
      <c r="R1202" s="17">
        <v>0.29404759313604301</v>
      </c>
      <c r="S1202" s="17">
        <v>0.31930840882446498</v>
      </c>
      <c r="T1202" s="17">
        <v>0.251478431295039</v>
      </c>
      <c r="U1202" s="17"/>
      <c r="V1202" s="17">
        <v>0.28923711724176998</v>
      </c>
      <c r="W1202" s="17">
        <v>0.228606669928682</v>
      </c>
      <c r="X1202" s="17">
        <v>0.29937314924604602</v>
      </c>
      <c r="Y1202" s="17">
        <v>0.25997344122177901</v>
      </c>
      <c r="Z1202" s="17">
        <v>0.24351761463061</v>
      </c>
      <c r="AA1202" s="17">
        <v>0.25085927106418299</v>
      </c>
      <c r="AB1202" s="17">
        <v>0.246451879665226</v>
      </c>
      <c r="AC1202" s="17">
        <v>0.27042114651792398</v>
      </c>
      <c r="AD1202" s="17">
        <v>0.24460538825483999</v>
      </c>
      <c r="AE1202" s="17"/>
      <c r="AF1202" s="17">
        <v>0.29710225038965798</v>
      </c>
      <c r="AG1202" s="17">
        <v>0.24763546816913401</v>
      </c>
      <c r="AH1202" s="17">
        <v>0.27893277936760502</v>
      </c>
      <c r="AI1202" s="17">
        <v>0.25845835934787198</v>
      </c>
      <c r="AJ1202" s="17">
        <v>0.25072746816839198</v>
      </c>
      <c r="AK1202" s="17">
        <v>0.23697953695236301</v>
      </c>
      <c r="AL1202" s="17"/>
      <c r="AM1202" s="17">
        <v>0.25276813072174298</v>
      </c>
      <c r="AN1202" s="17">
        <v>0.29265212909847499</v>
      </c>
      <c r="AO1202" s="17">
        <v>0.277130522074162</v>
      </c>
      <c r="AP1202" s="17">
        <v>0.26748279784884199</v>
      </c>
      <c r="AQ1202" s="17">
        <v>0.25451576074392501</v>
      </c>
      <c r="AR1202" s="17">
        <v>0.26234311071760602</v>
      </c>
      <c r="AS1202" s="17">
        <v>0.22524481101673999</v>
      </c>
      <c r="AT1202" s="17">
        <v>0.236449088716396</v>
      </c>
      <c r="AU1202" s="17">
        <v>0.25620929601813602</v>
      </c>
      <c r="AV1202" s="17">
        <v>0.353748121560507</v>
      </c>
      <c r="AW1202" s="17">
        <v>0.19955807708620599</v>
      </c>
      <c r="AX1202" s="17">
        <v>0.25742812889121103</v>
      </c>
      <c r="AY1202" s="17">
        <v>0.30264857607255102</v>
      </c>
      <c r="AZ1202" s="17">
        <v>0.27447950527918802</v>
      </c>
      <c r="BA1202" s="17">
        <v>0.248978622017023</v>
      </c>
      <c r="BB1202" s="17">
        <v>0.26551345341361199</v>
      </c>
      <c r="BC1202" s="17"/>
      <c r="BD1202" s="17">
        <v>0.27252538741216698</v>
      </c>
      <c r="BE1202" s="17">
        <v>0.25610889730701197</v>
      </c>
      <c r="BF1202" s="17">
        <v>0.24810251003192299</v>
      </c>
      <c r="BG1202" s="17"/>
      <c r="BH1202" s="17">
        <v>0.27463888551960902</v>
      </c>
      <c r="BI1202" s="17">
        <v>0.26451381912620198</v>
      </c>
      <c r="BJ1202" s="17">
        <v>0.186868232646761</v>
      </c>
      <c r="BK1202" s="17"/>
      <c r="BL1202" s="17">
        <v>0.283433707287919</v>
      </c>
      <c r="BM1202" s="17">
        <v>0.22862939903092699</v>
      </c>
      <c r="BN1202" s="17">
        <v>0.24716095950297801</v>
      </c>
      <c r="BO1202" s="17"/>
      <c r="BP1202" s="17">
        <v>0.26427988530880298</v>
      </c>
      <c r="BQ1202" s="17">
        <v>0.24885315489791099</v>
      </c>
      <c r="BR1202" s="17"/>
      <c r="BS1202" s="17">
        <v>0.344721864398155</v>
      </c>
      <c r="BT1202" s="17">
        <v>0.27887887163580799</v>
      </c>
      <c r="BU1202" s="17">
        <v>0.25430361877934199</v>
      </c>
      <c r="BV1202" s="17">
        <v>0.22258528630690799</v>
      </c>
      <c r="BW1202" s="17"/>
      <c r="BX1202" s="17">
        <v>0.255710254738299</v>
      </c>
      <c r="BY1202" s="17">
        <v>0.33355626619568102</v>
      </c>
      <c r="BZ1202" s="17">
        <v>0.25388647809734299</v>
      </c>
      <c r="CA1202" s="17"/>
      <c r="CB1202" s="17">
        <v>0.32072246763019902</v>
      </c>
      <c r="CC1202" s="17">
        <v>0.30591601656012501</v>
      </c>
      <c r="CD1202" s="17">
        <v>0.203715785171241</v>
      </c>
      <c r="CE1202" s="17">
        <v>0.226825695961683</v>
      </c>
      <c r="CF1202" s="17">
        <v>0.328532090434979</v>
      </c>
      <c r="CG1202" s="17">
        <v>0.18302401048755701</v>
      </c>
      <c r="CH1202" s="17"/>
      <c r="CI1202" s="17">
        <v>0.222039653441157</v>
      </c>
      <c r="CJ1202" s="17">
        <v>0.28276179126515999</v>
      </c>
      <c r="CK1202" s="17">
        <v>0.18509588872316901</v>
      </c>
      <c r="CL1202" s="17">
        <v>0.271410821075391</v>
      </c>
    </row>
    <row r="1203" spans="2:90" x14ac:dyDescent="0.35">
      <c r="B1203" t="s">
        <v>543</v>
      </c>
      <c r="C1203" s="17">
        <v>0.22571883078246699</v>
      </c>
      <c r="D1203" s="17">
        <v>0.224874928533045</v>
      </c>
      <c r="E1203" s="17">
        <v>0.22799879072595</v>
      </c>
      <c r="F1203" s="17"/>
      <c r="G1203" s="17">
        <v>0.216926567098986</v>
      </c>
      <c r="H1203" s="17">
        <v>0.21235871359966901</v>
      </c>
      <c r="I1203" s="17">
        <v>0.25067393017325301</v>
      </c>
      <c r="J1203" s="17">
        <v>0.24788000246074199</v>
      </c>
      <c r="K1203" s="17">
        <v>0.19892603049966401</v>
      </c>
      <c r="L1203" s="17">
        <v>0.232620147888321</v>
      </c>
      <c r="M1203" s="17">
        <v>0.21529229539608999</v>
      </c>
      <c r="N1203" s="17">
        <v>0.245923353782109</v>
      </c>
      <c r="O1203" s="17">
        <v>0.21161903447538999</v>
      </c>
      <c r="P1203" s="17"/>
      <c r="Q1203" s="17">
        <v>0.25588885772492698</v>
      </c>
      <c r="R1203" s="17">
        <v>0.25428555160010502</v>
      </c>
      <c r="S1203" s="17">
        <v>0.21789308942673499</v>
      </c>
      <c r="T1203" s="17">
        <v>0.223124308513099</v>
      </c>
      <c r="U1203" s="17"/>
      <c r="V1203" s="17">
        <v>0.232789901068717</v>
      </c>
      <c r="W1203" s="17">
        <v>0.25882229058277501</v>
      </c>
      <c r="X1203" s="17">
        <v>0.17981784960989</v>
      </c>
      <c r="Y1203" s="17">
        <v>0.219128681984125</v>
      </c>
      <c r="Z1203" s="17">
        <v>0.238613252949961</v>
      </c>
      <c r="AA1203" s="17">
        <v>0.21364919864551399</v>
      </c>
      <c r="AB1203" s="17">
        <v>0.21939082513054101</v>
      </c>
      <c r="AC1203" s="17">
        <v>0.247066114296391</v>
      </c>
      <c r="AD1203" s="17">
        <v>0.216302114374019</v>
      </c>
      <c r="AE1203" s="17"/>
      <c r="AF1203" s="17">
        <v>0.26464305973643598</v>
      </c>
      <c r="AG1203" s="17">
        <v>0.21571459109596799</v>
      </c>
      <c r="AH1203" s="17">
        <v>0.19918277672882401</v>
      </c>
      <c r="AI1203" s="17">
        <v>0.27101013199518798</v>
      </c>
      <c r="AJ1203" s="17">
        <v>0.18729493286357199</v>
      </c>
      <c r="AK1203" s="17">
        <v>0.229551960682532</v>
      </c>
      <c r="AL1203" s="17"/>
      <c r="AM1203" s="17">
        <v>0.241008790400737</v>
      </c>
      <c r="AN1203" s="17">
        <v>0.22428875027654499</v>
      </c>
      <c r="AO1203" s="17">
        <v>0.22707805157093799</v>
      </c>
      <c r="AP1203" s="17">
        <v>0.21861797442388001</v>
      </c>
      <c r="AQ1203" s="17">
        <v>0.24891439617098099</v>
      </c>
      <c r="AR1203" s="17">
        <v>0.18318347435558599</v>
      </c>
      <c r="AS1203" s="17">
        <v>0.23888416870502599</v>
      </c>
      <c r="AT1203" s="17">
        <v>0.210843319586065</v>
      </c>
      <c r="AU1203" s="17">
        <v>0.25567953597361798</v>
      </c>
      <c r="AV1203" s="17">
        <v>0.166730611141434</v>
      </c>
      <c r="AW1203" s="17">
        <v>0.195192300002516</v>
      </c>
      <c r="AX1203" s="17">
        <v>0.20569539286805399</v>
      </c>
      <c r="AY1203" s="17">
        <v>0.189410454968369</v>
      </c>
      <c r="AZ1203" s="17">
        <v>0.17833546604591</v>
      </c>
      <c r="BA1203" s="17">
        <v>0.12197532500960299</v>
      </c>
      <c r="BB1203" s="17">
        <v>0.27916213061781803</v>
      </c>
      <c r="BC1203" s="17"/>
      <c r="BD1203" s="17">
        <v>0.24313458493276099</v>
      </c>
      <c r="BE1203" s="17">
        <v>0.227320001889324</v>
      </c>
      <c r="BF1203" s="17">
        <v>0.202663134338227</v>
      </c>
      <c r="BG1203" s="17"/>
      <c r="BH1203" s="17">
        <v>0.22661858715671801</v>
      </c>
      <c r="BI1203" s="17">
        <v>0.246720980723588</v>
      </c>
      <c r="BJ1203" s="17">
        <v>0.197786232458741</v>
      </c>
      <c r="BK1203" s="17"/>
      <c r="BL1203" s="17">
        <v>0.16378146618029801</v>
      </c>
      <c r="BM1203" s="17">
        <v>0.24340063909922799</v>
      </c>
      <c r="BN1203" s="17">
        <v>0.215711867016319</v>
      </c>
      <c r="BO1203" s="17"/>
      <c r="BP1203" s="17">
        <v>0.236310319316962</v>
      </c>
      <c r="BQ1203" s="17">
        <v>0.20857742981928701</v>
      </c>
      <c r="BR1203" s="17"/>
      <c r="BS1203" s="17">
        <v>0.23240573748203799</v>
      </c>
      <c r="BT1203" s="17">
        <v>0.252876008248551</v>
      </c>
      <c r="BU1203" s="17">
        <v>0.224885298242499</v>
      </c>
      <c r="BV1203" s="17">
        <v>0.213139774342161</v>
      </c>
      <c r="BW1203" s="17"/>
      <c r="BX1203" s="17">
        <v>0.19999323833746999</v>
      </c>
      <c r="BY1203" s="17">
        <v>0.24545314760864101</v>
      </c>
      <c r="BZ1203" s="17">
        <v>0.22705474607700099</v>
      </c>
      <c r="CA1203" s="17"/>
      <c r="CB1203" s="17">
        <v>0.27319562955490301</v>
      </c>
      <c r="CC1203" s="17">
        <v>0.24923229869434199</v>
      </c>
      <c r="CD1203" s="17">
        <v>0.19364036191400999</v>
      </c>
      <c r="CE1203" s="17">
        <v>0.217516714561063</v>
      </c>
      <c r="CF1203" s="17">
        <v>0.24931826610218</v>
      </c>
      <c r="CG1203" s="17">
        <v>0.177098147778815</v>
      </c>
      <c r="CH1203" s="17"/>
      <c r="CI1203" s="17">
        <v>0.16599878889154401</v>
      </c>
      <c r="CJ1203" s="17">
        <v>0.23611404435748001</v>
      </c>
      <c r="CK1203" s="17">
        <v>0.19436193546366701</v>
      </c>
      <c r="CL1203" s="17">
        <v>0.24133232018235601</v>
      </c>
    </row>
    <row r="1204" spans="2:90" x14ac:dyDescent="0.35">
      <c r="B1204" t="s">
        <v>251</v>
      </c>
      <c r="C1204" s="17">
        <v>0.196316520227865</v>
      </c>
      <c r="D1204" s="17">
        <v>0.19141358732342501</v>
      </c>
      <c r="E1204" s="17">
        <v>0.20275867805487699</v>
      </c>
      <c r="F1204" s="17"/>
      <c r="G1204" s="17">
        <v>0.217964872815052</v>
      </c>
      <c r="H1204" s="17">
        <v>0.142280011029145</v>
      </c>
      <c r="I1204" s="17">
        <v>0.20351327556323601</v>
      </c>
      <c r="J1204" s="17">
        <v>0.197754751937573</v>
      </c>
      <c r="K1204" s="17">
        <v>0.21451249854578999</v>
      </c>
      <c r="L1204" s="17">
        <v>0.170476216803779</v>
      </c>
      <c r="M1204" s="17">
        <v>0.20231617028078999</v>
      </c>
      <c r="N1204" s="17">
        <v>0.23554274552700799</v>
      </c>
      <c r="O1204" s="17">
        <v>0.181528045067264</v>
      </c>
      <c r="P1204" s="17"/>
      <c r="Q1204" s="17">
        <v>0.210537273517137</v>
      </c>
      <c r="R1204" s="17">
        <v>0.21511891135750899</v>
      </c>
      <c r="S1204" s="17">
        <v>0.206294852159011</v>
      </c>
      <c r="T1204" s="17">
        <v>0.19140055982205401</v>
      </c>
      <c r="U1204" s="17"/>
      <c r="V1204" s="17">
        <v>0.22213204200011599</v>
      </c>
      <c r="W1204" s="17">
        <v>0.19254227528842799</v>
      </c>
      <c r="X1204" s="17">
        <v>0.21890125224940599</v>
      </c>
      <c r="Y1204" s="17">
        <v>0.15869223261187801</v>
      </c>
      <c r="Z1204" s="17">
        <v>0.20891630187122801</v>
      </c>
      <c r="AA1204" s="17">
        <v>0.20499194500715801</v>
      </c>
      <c r="AB1204" s="17">
        <v>0.178393142165712</v>
      </c>
      <c r="AC1204" s="17">
        <v>0.17324874393850601</v>
      </c>
      <c r="AD1204" s="17">
        <v>0.18706446366085799</v>
      </c>
      <c r="AE1204" s="17"/>
      <c r="AF1204" s="17">
        <v>0.16976543987971099</v>
      </c>
      <c r="AG1204" s="17">
        <v>0.19668406814497599</v>
      </c>
      <c r="AH1204" s="17">
        <v>0.24460385615725699</v>
      </c>
      <c r="AI1204" s="17">
        <v>0.18283665504742599</v>
      </c>
      <c r="AJ1204" s="17">
        <v>0.178886921557465</v>
      </c>
      <c r="AK1204" s="17">
        <v>0.214351976064938</v>
      </c>
      <c r="AL1204" s="17"/>
      <c r="AM1204" s="17">
        <v>0.229008897627452</v>
      </c>
      <c r="AN1204" s="17">
        <v>0.189093933037459</v>
      </c>
      <c r="AO1204" s="17">
        <v>0.157297611347129</v>
      </c>
      <c r="AP1204" s="17">
        <v>0.20137667679419299</v>
      </c>
      <c r="AQ1204" s="17">
        <v>0.231562792060552</v>
      </c>
      <c r="AR1204" s="17">
        <v>0.185885079898293</v>
      </c>
      <c r="AS1204" s="17">
        <v>0.20154097975434301</v>
      </c>
      <c r="AT1204" s="17">
        <v>0.153002069337423</v>
      </c>
      <c r="AU1204" s="17">
        <v>0.22662381516519101</v>
      </c>
      <c r="AV1204" s="17">
        <v>0.194688958151951</v>
      </c>
      <c r="AW1204" s="17">
        <v>0.16970744950250799</v>
      </c>
      <c r="AX1204" s="17">
        <v>0.186599250149423</v>
      </c>
      <c r="AY1204" s="17">
        <v>0.14021306532716499</v>
      </c>
      <c r="AZ1204" s="17">
        <v>0.232721163063078</v>
      </c>
      <c r="BA1204" s="17">
        <v>0.24030872013089999</v>
      </c>
      <c r="BB1204" s="17">
        <v>0.27809597224615201</v>
      </c>
      <c r="BC1204" s="17"/>
      <c r="BD1204" s="17">
        <v>0.226168327623162</v>
      </c>
      <c r="BE1204" s="17">
        <v>0.188569285708196</v>
      </c>
      <c r="BF1204" s="17">
        <v>0.18152849058727599</v>
      </c>
      <c r="BG1204" s="17"/>
      <c r="BH1204" s="17">
        <v>0.19490299415665299</v>
      </c>
      <c r="BI1204" s="17">
        <v>0.22994006215983701</v>
      </c>
      <c r="BJ1204" s="17">
        <v>0.231260093196792</v>
      </c>
      <c r="BK1204" s="17"/>
      <c r="BL1204" s="17">
        <v>0.15142531475451501</v>
      </c>
      <c r="BM1204" s="17">
        <v>0.21694603411976199</v>
      </c>
      <c r="BN1204" s="17">
        <v>0.21693643270388599</v>
      </c>
      <c r="BO1204" s="17"/>
      <c r="BP1204" s="17">
        <v>0.187564310975527</v>
      </c>
      <c r="BQ1204" s="17">
        <v>0.190325506434466</v>
      </c>
      <c r="BR1204" s="17"/>
      <c r="BS1204" s="17">
        <v>0.20122344077687801</v>
      </c>
      <c r="BT1204" s="17">
        <v>0.21132024738188901</v>
      </c>
      <c r="BU1204" s="17">
        <v>0.18787066496745999</v>
      </c>
      <c r="BV1204" s="17">
        <v>0.19869205131856599</v>
      </c>
      <c r="BW1204" s="17"/>
      <c r="BX1204" s="17">
        <v>0.195484684101843</v>
      </c>
      <c r="BY1204" s="17">
        <v>0.20153508091023301</v>
      </c>
      <c r="BZ1204" s="17">
        <v>0.196078246715397</v>
      </c>
      <c r="CA1204" s="17"/>
      <c r="CB1204" s="17">
        <v>0.20948047115073401</v>
      </c>
      <c r="CC1204" s="17">
        <v>0.192462399818012</v>
      </c>
      <c r="CD1204" s="17">
        <v>0.18144387046129901</v>
      </c>
      <c r="CE1204" s="17">
        <v>0.21538828506984001</v>
      </c>
      <c r="CF1204" s="17">
        <v>0.23258669476770499</v>
      </c>
      <c r="CG1204" s="17">
        <v>0.15539113371101801</v>
      </c>
      <c r="CH1204" s="17"/>
      <c r="CI1204" s="17">
        <v>0.23054113074879801</v>
      </c>
      <c r="CJ1204" s="17">
        <v>0.17286759597172499</v>
      </c>
      <c r="CK1204" s="17">
        <v>0.17611022961424</v>
      </c>
      <c r="CL1204" s="17">
        <v>0.20784629714410599</v>
      </c>
    </row>
    <row r="1205" spans="2:90" x14ac:dyDescent="0.35">
      <c r="B1205" t="s">
        <v>544</v>
      </c>
      <c r="C1205" s="17">
        <v>0.15991469996444299</v>
      </c>
      <c r="D1205" s="17">
        <v>0.151106779399687</v>
      </c>
      <c r="E1205" s="17">
        <v>0.169311818990074</v>
      </c>
      <c r="F1205" s="17"/>
      <c r="G1205" s="17">
        <v>0.11917988632668899</v>
      </c>
      <c r="H1205" s="17">
        <v>0.15417962048574299</v>
      </c>
      <c r="I1205" s="17">
        <v>0.162277813301446</v>
      </c>
      <c r="J1205" s="17">
        <v>0.13456896563617299</v>
      </c>
      <c r="K1205" s="17">
        <v>0.184791227341462</v>
      </c>
      <c r="L1205" s="17">
        <v>0.14973414092324899</v>
      </c>
      <c r="M1205" s="17">
        <v>0.19554464819322501</v>
      </c>
      <c r="N1205" s="17">
        <v>0.142303547784007</v>
      </c>
      <c r="O1205" s="17">
        <v>0.19252774279159601</v>
      </c>
      <c r="P1205" s="17"/>
      <c r="Q1205" s="17">
        <v>0.13801218452344799</v>
      </c>
      <c r="R1205" s="17">
        <v>0.17569901385898001</v>
      </c>
      <c r="S1205" s="17">
        <v>0.188387648145102</v>
      </c>
      <c r="T1205" s="17">
        <v>0.16014518383154</v>
      </c>
      <c r="U1205" s="17"/>
      <c r="V1205" s="17">
        <v>0.18517125334630399</v>
      </c>
      <c r="W1205" s="17">
        <v>0.166511334367204</v>
      </c>
      <c r="X1205" s="17">
        <v>0.125331774942053</v>
      </c>
      <c r="Y1205" s="17">
        <v>0.16956423917872901</v>
      </c>
      <c r="Z1205" s="17">
        <v>0.18411935032005899</v>
      </c>
      <c r="AA1205" s="17">
        <v>0.160393847144704</v>
      </c>
      <c r="AB1205" s="17">
        <v>0.12042277875676299</v>
      </c>
      <c r="AC1205" s="17">
        <v>0.10701889250533</v>
      </c>
      <c r="AD1205" s="17">
        <v>0.16891650922877099</v>
      </c>
      <c r="AE1205" s="17"/>
      <c r="AF1205" s="17">
        <v>0.138794177353287</v>
      </c>
      <c r="AG1205" s="17">
        <v>0.16106364120245001</v>
      </c>
      <c r="AH1205" s="17">
        <v>0.156309037849684</v>
      </c>
      <c r="AI1205" s="17">
        <v>0.11317965688880301</v>
      </c>
      <c r="AJ1205" s="17">
        <v>0.16080687082539999</v>
      </c>
      <c r="AK1205" s="17">
        <v>0.181055933820579</v>
      </c>
      <c r="AL1205" s="17"/>
      <c r="AM1205" s="17">
        <v>9.5153824481613206E-2</v>
      </c>
      <c r="AN1205" s="17">
        <v>0.15468152530509999</v>
      </c>
      <c r="AO1205" s="17">
        <v>0.18025874798754399</v>
      </c>
      <c r="AP1205" s="17">
        <v>0.13447327202074</v>
      </c>
      <c r="AQ1205" s="17">
        <v>0.20058684398764301</v>
      </c>
      <c r="AR1205" s="17">
        <v>0.16087666516840601</v>
      </c>
      <c r="AS1205" s="17">
        <v>0.19331647065073601</v>
      </c>
      <c r="AT1205" s="17">
        <v>0.22006583957982401</v>
      </c>
      <c r="AU1205" s="17">
        <v>0.15709663186755199</v>
      </c>
      <c r="AV1205" s="17">
        <v>0.164321054214566</v>
      </c>
      <c r="AW1205" s="17">
        <v>0.143988534481022</v>
      </c>
      <c r="AX1205" s="17">
        <v>0.16727219591916001</v>
      </c>
      <c r="AY1205" s="17">
        <v>0.118641715242009</v>
      </c>
      <c r="AZ1205" s="17">
        <v>0.159958939117329</v>
      </c>
      <c r="BA1205" s="17">
        <v>0.19271437552316001</v>
      </c>
      <c r="BB1205" s="17">
        <v>0.105710079111404</v>
      </c>
      <c r="BC1205" s="17"/>
      <c r="BD1205" s="17">
        <v>0.17279285141880299</v>
      </c>
      <c r="BE1205" s="17">
        <v>0.124888832189401</v>
      </c>
      <c r="BF1205" s="17">
        <v>0.17490818299238201</v>
      </c>
      <c r="BG1205" s="17"/>
      <c r="BH1205" s="17">
        <v>0.164325750488449</v>
      </c>
      <c r="BI1205" s="17">
        <v>0.158319678332796</v>
      </c>
      <c r="BJ1205" s="17">
        <v>0.152002287240147</v>
      </c>
      <c r="BK1205" s="17"/>
      <c r="BL1205" s="17">
        <v>0.17197693010024701</v>
      </c>
      <c r="BM1205" s="17">
        <v>0.18021342919712</v>
      </c>
      <c r="BN1205" s="17">
        <v>0.20359638624432699</v>
      </c>
      <c r="BO1205" s="17"/>
      <c r="BP1205" s="17">
        <v>0.14246393956638401</v>
      </c>
      <c r="BQ1205" s="17">
        <v>0.16368670018784101</v>
      </c>
      <c r="BR1205" s="17"/>
      <c r="BS1205" s="17">
        <v>0.17838193473633401</v>
      </c>
      <c r="BT1205" s="17">
        <v>0.205678388237862</v>
      </c>
      <c r="BU1205" s="17">
        <v>0.176097408609697</v>
      </c>
      <c r="BV1205" s="17">
        <v>0.12054131463183</v>
      </c>
      <c r="BW1205" s="17"/>
      <c r="BX1205" s="17">
        <v>0.191996002317604</v>
      </c>
      <c r="BY1205" s="17">
        <v>0.103851869357359</v>
      </c>
      <c r="BZ1205" s="17">
        <v>0.16018153314658401</v>
      </c>
      <c r="CA1205" s="17"/>
      <c r="CB1205" s="17">
        <v>0.18006292037735699</v>
      </c>
      <c r="CC1205" s="17">
        <v>0.14259522958499701</v>
      </c>
      <c r="CD1205" s="17">
        <v>0.135507426488511</v>
      </c>
      <c r="CE1205" s="17">
        <v>0.145017171787483</v>
      </c>
      <c r="CF1205" s="17">
        <v>0.19759633033737101</v>
      </c>
      <c r="CG1205" s="17">
        <v>0.17684453293390701</v>
      </c>
      <c r="CH1205" s="17"/>
      <c r="CI1205" s="17">
        <v>0.11338032423804</v>
      </c>
      <c r="CJ1205" s="17">
        <v>0.17921330565680499</v>
      </c>
      <c r="CK1205" s="17">
        <v>0.15207315733192001</v>
      </c>
      <c r="CL1205" s="17">
        <v>0.16105986247010401</v>
      </c>
    </row>
    <row r="1206" spans="2:90" x14ac:dyDescent="0.35">
      <c r="B1206" t="s">
        <v>545</v>
      </c>
      <c r="C1206" s="17">
        <v>0.15314956413075001</v>
      </c>
      <c r="D1206" s="17">
        <v>0.15250550851122499</v>
      </c>
      <c r="E1206" s="17">
        <v>0.15464559663578301</v>
      </c>
      <c r="F1206" s="17"/>
      <c r="G1206" s="17">
        <v>0.22845779203527999</v>
      </c>
      <c r="H1206" s="17">
        <v>0.177948750391212</v>
      </c>
      <c r="I1206" s="17">
        <v>9.6624844197856705E-2</v>
      </c>
      <c r="J1206" s="17">
        <v>0.13581328749773</v>
      </c>
      <c r="K1206" s="17">
        <v>0.176177558312511</v>
      </c>
      <c r="L1206" s="17">
        <v>0.14716539836640999</v>
      </c>
      <c r="M1206" s="17">
        <v>0.113112820341706</v>
      </c>
      <c r="N1206" s="17">
        <v>0.146577243602459</v>
      </c>
      <c r="O1206" s="17">
        <v>0.15820107098827599</v>
      </c>
      <c r="P1206" s="17"/>
      <c r="Q1206" s="17">
        <v>0.158579226379361</v>
      </c>
      <c r="R1206" s="17">
        <v>0.119768920900392</v>
      </c>
      <c r="S1206" s="17">
        <v>0.130170160489153</v>
      </c>
      <c r="T1206" s="17">
        <v>0.155804225060616</v>
      </c>
      <c r="U1206" s="17"/>
      <c r="V1206" s="17">
        <v>0.12058418063804401</v>
      </c>
      <c r="W1206" s="17">
        <v>0.19545890409765901</v>
      </c>
      <c r="X1206" s="17">
        <v>0.14466585876766699</v>
      </c>
      <c r="Y1206" s="17">
        <v>0.180496901126798</v>
      </c>
      <c r="Z1206" s="17">
        <v>0.14476390682017101</v>
      </c>
      <c r="AA1206" s="17">
        <v>0.112836344799153</v>
      </c>
      <c r="AB1206" s="17">
        <v>0.167803023634883</v>
      </c>
      <c r="AC1206" s="17">
        <v>0.106469553106926</v>
      </c>
      <c r="AD1206" s="17">
        <v>0.17073918569882099</v>
      </c>
      <c r="AE1206" s="17"/>
      <c r="AF1206" s="17">
        <v>0.136208282086037</v>
      </c>
      <c r="AG1206" s="17">
        <v>0.15957500133410499</v>
      </c>
      <c r="AH1206" s="17">
        <v>0.14386960605760901</v>
      </c>
      <c r="AI1206" s="17">
        <v>0.13380256353206099</v>
      </c>
      <c r="AJ1206" s="17">
        <v>0.176587450896416</v>
      </c>
      <c r="AK1206" s="17">
        <v>0.15224539230647599</v>
      </c>
      <c r="AL1206" s="17"/>
      <c r="AM1206" s="17">
        <v>6.4079558513643206E-2</v>
      </c>
      <c r="AN1206" s="17">
        <v>0.102720893652631</v>
      </c>
      <c r="AO1206" s="17">
        <v>0.135987603455926</v>
      </c>
      <c r="AP1206" s="17">
        <v>0.12019741400264</v>
      </c>
      <c r="AQ1206" s="17">
        <v>0.132039316862403</v>
      </c>
      <c r="AR1206" s="17">
        <v>0.17918616513650401</v>
      </c>
      <c r="AS1206" s="17">
        <v>0.156637325543065</v>
      </c>
      <c r="AT1206" s="17">
        <v>0.16059755612603499</v>
      </c>
      <c r="AU1206" s="17">
        <v>0.14411387301506601</v>
      </c>
      <c r="AV1206" s="17">
        <v>0.17074334461177901</v>
      </c>
      <c r="AW1206" s="17">
        <v>0.166411666259633</v>
      </c>
      <c r="AX1206" s="17">
        <v>0.27365829215683402</v>
      </c>
      <c r="AY1206" s="17">
        <v>0.15440562269792199</v>
      </c>
      <c r="AZ1206" s="17">
        <v>0.24923546277525799</v>
      </c>
      <c r="BA1206" s="17">
        <v>9.5504201736542102E-2</v>
      </c>
      <c r="BB1206" s="17">
        <v>0.19620184754929701</v>
      </c>
      <c r="BC1206" s="17"/>
      <c r="BD1206" s="17">
        <v>0.145870850703049</v>
      </c>
      <c r="BE1206" s="17">
        <v>0.15790559645643501</v>
      </c>
      <c r="BF1206" s="17">
        <v>0.158121742629871</v>
      </c>
      <c r="BG1206" s="17"/>
      <c r="BH1206" s="17">
        <v>0.16713447247966501</v>
      </c>
      <c r="BI1206" s="17">
        <v>0.127967987668965</v>
      </c>
      <c r="BJ1206" s="17">
        <v>0.172153038323445</v>
      </c>
      <c r="BK1206" s="17"/>
      <c r="BL1206" s="17">
        <v>0.111252496549262</v>
      </c>
      <c r="BM1206" s="17">
        <v>0.14582642646820801</v>
      </c>
      <c r="BN1206" s="17">
        <v>0.19415672517288199</v>
      </c>
      <c r="BO1206" s="17"/>
      <c r="BP1206" s="17">
        <v>0.17702646085217399</v>
      </c>
      <c r="BQ1206" s="17">
        <v>0.148359746716374</v>
      </c>
      <c r="BR1206" s="17"/>
      <c r="BS1206" s="17">
        <v>0.143740160367023</v>
      </c>
      <c r="BT1206" s="17">
        <v>0.16533982623700699</v>
      </c>
      <c r="BU1206" s="17">
        <v>0.14361815165661701</v>
      </c>
      <c r="BV1206" s="17">
        <v>0.156738818896559</v>
      </c>
      <c r="BW1206" s="17"/>
      <c r="BX1206" s="17">
        <v>0.14851173021150299</v>
      </c>
      <c r="BY1206" s="17">
        <v>0.12781386719788701</v>
      </c>
      <c r="BZ1206" s="17">
        <v>0.15516591417037801</v>
      </c>
      <c r="CA1206" s="17"/>
      <c r="CB1206" s="17">
        <v>0.16729951412379701</v>
      </c>
      <c r="CC1206" s="17">
        <v>0.15569314534437501</v>
      </c>
      <c r="CD1206" s="17">
        <v>0.13307524191269199</v>
      </c>
      <c r="CE1206" s="17">
        <v>0.186661045054447</v>
      </c>
      <c r="CF1206" s="17">
        <v>0.13558110387244501</v>
      </c>
      <c r="CG1206" s="17">
        <v>0.13997491847518501</v>
      </c>
      <c r="CH1206" s="17"/>
      <c r="CI1206" s="17">
        <v>0.17592481516571201</v>
      </c>
      <c r="CJ1206" s="17">
        <v>0.14719029724316601</v>
      </c>
      <c r="CK1206" s="17">
        <v>0.123064744339399</v>
      </c>
      <c r="CL1206" s="17">
        <v>0.159562251167815</v>
      </c>
    </row>
    <row r="1207" spans="2:90" x14ac:dyDescent="0.35">
      <c r="B1207" t="s">
        <v>546</v>
      </c>
      <c r="C1207" s="17">
        <v>0.12543879698639501</v>
      </c>
      <c r="D1207" s="17">
        <v>0.136132769548126</v>
      </c>
      <c r="E1207" s="17">
        <v>0.11437853217411501</v>
      </c>
      <c r="F1207" s="17"/>
      <c r="G1207" s="17">
        <v>9.9259746320753198E-2</v>
      </c>
      <c r="H1207" s="17">
        <v>0.106833818328084</v>
      </c>
      <c r="I1207" s="17">
        <v>9.3777806197976002E-2</v>
      </c>
      <c r="J1207" s="17">
        <v>0.13403032728825101</v>
      </c>
      <c r="K1207" s="17">
        <v>0.130781154735018</v>
      </c>
      <c r="L1207" s="17">
        <v>0.12036916968634501</v>
      </c>
      <c r="M1207" s="17">
        <v>0.16854593097361401</v>
      </c>
      <c r="N1207" s="17">
        <v>0.13016493553087799</v>
      </c>
      <c r="O1207" s="17">
        <v>0.139560583804685</v>
      </c>
      <c r="P1207" s="17"/>
      <c r="Q1207" s="17">
        <v>0.135120110682726</v>
      </c>
      <c r="R1207" s="17">
        <v>0.121211472398565</v>
      </c>
      <c r="S1207" s="17">
        <v>0.114817027362939</v>
      </c>
      <c r="T1207" s="17">
        <v>0.12529732916502601</v>
      </c>
      <c r="U1207" s="17"/>
      <c r="V1207" s="17">
        <v>0.103117083397059</v>
      </c>
      <c r="W1207" s="17">
        <v>0.120132966194111</v>
      </c>
      <c r="X1207" s="17">
        <v>0.11791766662131201</v>
      </c>
      <c r="Y1207" s="17">
        <v>0.12575052360042099</v>
      </c>
      <c r="Z1207" s="17">
        <v>0.12826399442540401</v>
      </c>
      <c r="AA1207" s="17">
        <v>0.14114547572153899</v>
      </c>
      <c r="AB1207" s="17">
        <v>0.10722956943447901</v>
      </c>
      <c r="AC1207" s="17">
        <v>0.13283188268660101</v>
      </c>
      <c r="AD1207" s="17">
        <v>0.160618730184586</v>
      </c>
      <c r="AE1207" s="17"/>
      <c r="AF1207" s="17">
        <v>0.13194887186596799</v>
      </c>
      <c r="AG1207" s="17">
        <v>0.13754537972630601</v>
      </c>
      <c r="AH1207" s="17">
        <v>0.12088332694507301</v>
      </c>
      <c r="AI1207" s="17">
        <v>6.2736518422772003E-2</v>
      </c>
      <c r="AJ1207" s="17">
        <v>0.108362740299837</v>
      </c>
      <c r="AK1207" s="17">
        <v>0.134993692887457</v>
      </c>
      <c r="AL1207" s="17"/>
      <c r="AM1207" s="17">
        <v>9.2261514429422806E-2</v>
      </c>
      <c r="AN1207" s="17">
        <v>0.124398867282826</v>
      </c>
      <c r="AO1207" s="17">
        <v>0.14254553761990399</v>
      </c>
      <c r="AP1207" s="17">
        <v>0.12831946670670999</v>
      </c>
      <c r="AQ1207" s="17">
        <v>0.14094944992485001</v>
      </c>
      <c r="AR1207" s="17">
        <v>0.141750479524863</v>
      </c>
      <c r="AS1207" s="17">
        <v>0.12262381169131201</v>
      </c>
      <c r="AT1207" s="17">
        <v>0.13834063483154399</v>
      </c>
      <c r="AU1207" s="17">
        <v>0.20125392764776601</v>
      </c>
      <c r="AV1207" s="17">
        <v>8.65402836909097E-2</v>
      </c>
      <c r="AW1207" s="17">
        <v>0.13202563407264201</v>
      </c>
      <c r="AX1207" s="17">
        <v>0.136560308925117</v>
      </c>
      <c r="AY1207" s="17">
        <v>0.110980501540152</v>
      </c>
      <c r="AZ1207" s="17">
        <v>8.68284971744685E-2</v>
      </c>
      <c r="BA1207" s="17">
        <v>8.8354527495816099E-2</v>
      </c>
      <c r="BB1207" s="17">
        <v>8.7783269663158997E-2</v>
      </c>
      <c r="BC1207" s="17"/>
      <c r="BD1207" s="17">
        <v>0.13334059713303101</v>
      </c>
      <c r="BE1207" s="17">
        <v>0.113187753436293</v>
      </c>
      <c r="BF1207" s="17">
        <v>0.130295713191621</v>
      </c>
      <c r="BG1207" s="17"/>
      <c r="BH1207" s="17">
        <v>0.122910910714445</v>
      </c>
      <c r="BI1207" s="17">
        <v>0.14219056270150299</v>
      </c>
      <c r="BJ1207" s="17">
        <v>0.150004618533157</v>
      </c>
      <c r="BK1207" s="17"/>
      <c r="BL1207" s="17">
        <v>0.154178965746188</v>
      </c>
      <c r="BM1207" s="17">
        <v>0.104662418393499</v>
      </c>
      <c r="BN1207" s="17">
        <v>0.15469091706451699</v>
      </c>
      <c r="BO1207" s="17"/>
      <c r="BP1207" s="17">
        <v>0.10030639553387601</v>
      </c>
      <c r="BQ1207" s="17">
        <v>0.13037723221584699</v>
      </c>
      <c r="BR1207" s="17"/>
      <c r="BS1207" s="17">
        <v>0.13228672282289</v>
      </c>
      <c r="BT1207" s="17">
        <v>0.117673697243978</v>
      </c>
      <c r="BU1207" s="17">
        <v>0.13834367903634001</v>
      </c>
      <c r="BV1207" s="17">
        <v>0.120223564434439</v>
      </c>
      <c r="BW1207" s="17"/>
      <c r="BX1207" s="17">
        <v>0.12928168184931599</v>
      </c>
      <c r="BY1207" s="17">
        <v>0.100799636744288</v>
      </c>
      <c r="BZ1207" s="17">
        <v>0.12657217264409201</v>
      </c>
      <c r="CA1207" s="17"/>
      <c r="CB1207" s="17">
        <v>0.129510766318189</v>
      </c>
      <c r="CC1207" s="17">
        <v>0.11789103924908401</v>
      </c>
      <c r="CD1207" s="17">
        <v>0.10186523254252999</v>
      </c>
      <c r="CE1207" s="17">
        <v>0.12941479539860801</v>
      </c>
      <c r="CF1207" s="17">
        <v>0.16013235184896699</v>
      </c>
      <c r="CG1207" s="17">
        <v>0.13072529272154301</v>
      </c>
      <c r="CH1207" s="17"/>
      <c r="CI1207" s="17">
        <v>0.12111785577827</v>
      </c>
      <c r="CJ1207" s="17">
        <v>0.12900184740178899</v>
      </c>
      <c r="CK1207" s="17">
        <v>0.14544838779490099</v>
      </c>
      <c r="CL1207" s="17">
        <v>0.118980845417913</v>
      </c>
    </row>
    <row r="1208" spans="2:90" x14ac:dyDescent="0.35">
      <c r="B1208" t="s">
        <v>547</v>
      </c>
      <c r="C1208" s="17">
        <v>0.105721728168018</v>
      </c>
      <c r="D1208" s="17">
        <v>0.109643980102456</v>
      </c>
      <c r="E1208" s="17">
        <v>0.100835642773892</v>
      </c>
      <c r="F1208" s="17"/>
      <c r="G1208" s="17">
        <v>6.60282048927084E-2</v>
      </c>
      <c r="H1208" s="17">
        <v>9.6651591529527403E-2</v>
      </c>
      <c r="I1208" s="17">
        <v>0.10826015138098199</v>
      </c>
      <c r="J1208" s="17">
        <v>0.109170468767792</v>
      </c>
      <c r="K1208" s="17">
        <v>0.112053616408816</v>
      </c>
      <c r="L1208" s="17">
        <v>0.110245893439154</v>
      </c>
      <c r="M1208" s="17">
        <v>0.11144548104033</v>
      </c>
      <c r="N1208" s="17">
        <v>0.12171111155396599</v>
      </c>
      <c r="O1208" s="17">
        <v>0.113001507328714</v>
      </c>
      <c r="P1208" s="17"/>
      <c r="Q1208" s="17">
        <v>0.120887579686769</v>
      </c>
      <c r="R1208" s="17">
        <v>0.15026505247028199</v>
      </c>
      <c r="S1208" s="17">
        <v>0.157625918411129</v>
      </c>
      <c r="T1208" s="17">
        <v>9.8259311998790802E-2</v>
      </c>
      <c r="U1208" s="17"/>
      <c r="V1208" s="17">
        <v>0.11980791131096701</v>
      </c>
      <c r="W1208" s="17">
        <v>7.3721189968833103E-2</v>
      </c>
      <c r="X1208" s="17">
        <v>9.5485574761965203E-2</v>
      </c>
      <c r="Y1208" s="17">
        <v>0.107319926871174</v>
      </c>
      <c r="Z1208" s="17">
        <v>0.114277602799777</v>
      </c>
      <c r="AA1208" s="17">
        <v>0.13097585067091999</v>
      </c>
      <c r="AB1208" s="17">
        <v>0.107997430098129</v>
      </c>
      <c r="AC1208" s="17">
        <v>9.8944746453728999E-2</v>
      </c>
      <c r="AD1208" s="17">
        <v>0.10622783228923199</v>
      </c>
      <c r="AE1208" s="17"/>
      <c r="AF1208" s="17">
        <v>7.8234318910337095E-2</v>
      </c>
      <c r="AG1208" s="17">
        <v>9.9883495878064193E-2</v>
      </c>
      <c r="AH1208" s="17">
        <v>0.124975537248512</v>
      </c>
      <c r="AI1208" s="17">
        <v>5.7681604929827199E-2</v>
      </c>
      <c r="AJ1208" s="17">
        <v>0.105004771911615</v>
      </c>
      <c r="AK1208" s="17">
        <v>0.129437346044909</v>
      </c>
      <c r="AL1208" s="17"/>
      <c r="AM1208" s="17">
        <v>0.11538512037156699</v>
      </c>
      <c r="AN1208" s="17">
        <v>0.132297136972336</v>
      </c>
      <c r="AO1208" s="17">
        <v>0.12500978660520601</v>
      </c>
      <c r="AP1208" s="17">
        <v>9.3293154793060801E-2</v>
      </c>
      <c r="AQ1208" s="17">
        <v>0.129103028635392</v>
      </c>
      <c r="AR1208" s="17">
        <v>8.9663308033059094E-2</v>
      </c>
      <c r="AS1208" s="17">
        <v>9.9574715763601898E-2</v>
      </c>
      <c r="AT1208" s="17">
        <v>0.11684379559464</v>
      </c>
      <c r="AU1208" s="17">
        <v>8.7442894914910294E-2</v>
      </c>
      <c r="AV1208" s="17">
        <v>0.101246556411671</v>
      </c>
      <c r="AW1208" s="17">
        <v>0.100889086584549</v>
      </c>
      <c r="AX1208" s="17">
        <v>0.103802402045628</v>
      </c>
      <c r="AY1208" s="17">
        <v>0.11273447525592099</v>
      </c>
      <c r="AZ1208" s="17">
        <v>0.13695272456510299</v>
      </c>
      <c r="BA1208" s="17">
        <v>0.11488625438417201</v>
      </c>
      <c r="BB1208" s="17">
        <v>9.4167375993914199E-2</v>
      </c>
      <c r="BC1208" s="17"/>
      <c r="BD1208" s="17">
        <v>0.114756296767785</v>
      </c>
      <c r="BE1208" s="17">
        <v>0.112489213349727</v>
      </c>
      <c r="BF1208" s="17">
        <v>9.3663166933231706E-2</v>
      </c>
      <c r="BG1208" s="17"/>
      <c r="BH1208" s="17">
        <v>9.1353620798396998E-2</v>
      </c>
      <c r="BI1208" s="17">
        <v>0.14083074606580301</v>
      </c>
      <c r="BJ1208" s="17">
        <v>0.15295603989975601</v>
      </c>
      <c r="BK1208" s="17"/>
      <c r="BL1208" s="17">
        <v>9.7415184574600994E-2</v>
      </c>
      <c r="BM1208" s="17">
        <v>0.132687918426801</v>
      </c>
      <c r="BN1208" s="17">
        <v>9.0849850777949506E-2</v>
      </c>
      <c r="BO1208" s="17"/>
      <c r="BP1208" s="17">
        <v>8.6035175203149697E-2</v>
      </c>
      <c r="BQ1208" s="17">
        <v>0.1107899403402</v>
      </c>
      <c r="BR1208" s="17"/>
      <c r="BS1208" s="17">
        <v>0.11153358638977499</v>
      </c>
      <c r="BT1208" s="17">
        <v>9.21040157681359E-2</v>
      </c>
      <c r="BU1208" s="17">
        <v>0.118102128993292</v>
      </c>
      <c r="BV1208" s="17">
        <v>9.8768131883835E-2</v>
      </c>
      <c r="BW1208" s="17"/>
      <c r="BX1208" s="17">
        <v>0.11846910308469399</v>
      </c>
      <c r="BY1208" s="17">
        <v>7.6006298506388195E-2</v>
      </c>
      <c r="BZ1208" s="17">
        <v>0.106284887886389</v>
      </c>
      <c r="CA1208" s="17"/>
      <c r="CB1208" s="17">
        <v>9.2344108728925706E-2</v>
      </c>
      <c r="CC1208" s="17">
        <v>0.102493606463502</v>
      </c>
      <c r="CD1208" s="17">
        <v>8.3753507376714303E-2</v>
      </c>
      <c r="CE1208" s="17">
        <v>9.4821530123359005E-2</v>
      </c>
      <c r="CF1208" s="17">
        <v>0.14002222786802501</v>
      </c>
      <c r="CG1208" s="17">
        <v>0.14156448750929901</v>
      </c>
      <c r="CH1208" s="17"/>
      <c r="CI1208" s="17">
        <v>9.8824458910397497E-2</v>
      </c>
      <c r="CJ1208" s="17">
        <v>9.8483777545536999E-2</v>
      </c>
      <c r="CK1208" s="17">
        <v>0.11094113050382901</v>
      </c>
      <c r="CL1208" s="17">
        <v>0.110148711400761</v>
      </c>
    </row>
    <row r="1209" spans="2:90" x14ac:dyDescent="0.35">
      <c r="B1209" t="s">
        <v>548</v>
      </c>
      <c r="C1209" s="17">
        <v>9.9945010876589996E-2</v>
      </c>
      <c r="D1209" s="17">
        <v>0.112651198459323</v>
      </c>
      <c r="E1209" s="17">
        <v>8.7310467614573506E-2</v>
      </c>
      <c r="F1209" s="17"/>
      <c r="G1209" s="17">
        <v>6.3186330657684697E-2</v>
      </c>
      <c r="H1209" s="17">
        <v>9.6872409559639994E-2</v>
      </c>
      <c r="I1209" s="17">
        <v>0.10392246103882501</v>
      </c>
      <c r="J1209" s="17">
        <v>0.12676820147830201</v>
      </c>
      <c r="K1209" s="17">
        <v>0.12079246110922499</v>
      </c>
      <c r="L1209" s="17">
        <v>8.8715943349831003E-2</v>
      </c>
      <c r="M1209" s="17">
        <v>0.108277468351097</v>
      </c>
      <c r="N1209" s="17">
        <v>9.4425617273094703E-2</v>
      </c>
      <c r="O1209" s="17">
        <v>9.7355791560828894E-2</v>
      </c>
      <c r="P1209" s="17"/>
      <c r="Q1209" s="17">
        <v>0.10763376288852899</v>
      </c>
      <c r="R1209" s="17">
        <v>7.0924499876698702E-2</v>
      </c>
      <c r="S1209" s="17">
        <v>0.12298808632446</v>
      </c>
      <c r="T1209" s="17">
        <v>0.10249213288144</v>
      </c>
      <c r="U1209" s="17"/>
      <c r="V1209" s="17">
        <v>0.10043439222492299</v>
      </c>
      <c r="W1209" s="17">
        <v>8.9967909103955399E-2</v>
      </c>
      <c r="X1209" s="17">
        <v>8.8198418608567197E-2</v>
      </c>
      <c r="Y1209" s="17">
        <v>0.12161426971943</v>
      </c>
      <c r="Z1209" s="17">
        <v>0.10820335039835299</v>
      </c>
      <c r="AA1209" s="17">
        <v>7.9014140347031706E-2</v>
      </c>
      <c r="AB1209" s="17">
        <v>8.87533678026209E-2</v>
      </c>
      <c r="AC1209" s="17">
        <v>0.12635547640084299</v>
      </c>
      <c r="AD1209" s="17">
        <v>0.11418324309858199</v>
      </c>
      <c r="AE1209" s="17"/>
      <c r="AF1209" s="17">
        <v>0.107142073444629</v>
      </c>
      <c r="AG1209" s="17">
        <v>0.104525613168759</v>
      </c>
      <c r="AH1209" s="17">
        <v>8.9893619298359206E-2</v>
      </c>
      <c r="AI1209" s="17">
        <v>7.2283742618556204E-2</v>
      </c>
      <c r="AJ1209" s="17">
        <v>0.10047124200810199</v>
      </c>
      <c r="AK1209" s="17">
        <v>9.8886038787064201E-2</v>
      </c>
      <c r="AL1209" s="17"/>
      <c r="AM1209" s="17">
        <v>8.1533810143455093E-2</v>
      </c>
      <c r="AN1209" s="17">
        <v>0.107371568753183</v>
      </c>
      <c r="AO1209" s="17">
        <v>0.110553314549191</v>
      </c>
      <c r="AP1209" s="17">
        <v>0.10371224253784</v>
      </c>
      <c r="AQ1209" s="17">
        <v>0.10537459351628101</v>
      </c>
      <c r="AR1209" s="17">
        <v>0.127719489190707</v>
      </c>
      <c r="AS1209" s="17">
        <v>0.11107900178466899</v>
      </c>
      <c r="AT1209" s="17">
        <v>0.133455538569204</v>
      </c>
      <c r="AU1209" s="17">
        <v>9.0308332168255803E-2</v>
      </c>
      <c r="AV1209" s="17">
        <v>0.12913118246067501</v>
      </c>
      <c r="AW1209" s="17">
        <v>7.5940451873116502E-2</v>
      </c>
      <c r="AX1209" s="17">
        <v>9.8140266831457296E-2</v>
      </c>
      <c r="AY1209" s="17">
        <v>7.3944739813200294E-2</v>
      </c>
      <c r="AZ1209" s="17">
        <v>7.4555010223152293E-2</v>
      </c>
      <c r="BA1209" s="17">
        <v>8.8239841378583594E-2</v>
      </c>
      <c r="BB1209" s="17">
        <v>0.11186797981039</v>
      </c>
      <c r="BC1209" s="17"/>
      <c r="BD1209" s="17">
        <v>0.104686702154332</v>
      </c>
      <c r="BE1209" s="17">
        <v>9.1445282685160695E-2</v>
      </c>
      <c r="BF1209" s="17">
        <v>0.10579606803913399</v>
      </c>
      <c r="BG1209" s="17"/>
      <c r="BH1209" s="17">
        <v>9.06759544251209E-2</v>
      </c>
      <c r="BI1209" s="17">
        <v>0.110625020417619</v>
      </c>
      <c r="BJ1209" s="17">
        <v>0.15000739315197401</v>
      </c>
      <c r="BK1209" s="17"/>
      <c r="BL1209" s="17">
        <v>0.14446405914369101</v>
      </c>
      <c r="BM1209" s="17">
        <v>0.120610030680756</v>
      </c>
      <c r="BN1209" s="17">
        <v>0.120186021142851</v>
      </c>
      <c r="BO1209" s="17"/>
      <c r="BP1209" s="17">
        <v>0.10478768838967401</v>
      </c>
      <c r="BQ1209" s="17">
        <v>9.9440754847378798E-2</v>
      </c>
      <c r="BR1209" s="17"/>
      <c r="BS1209" s="17">
        <v>0.172805509127225</v>
      </c>
      <c r="BT1209" s="17">
        <v>9.8766902793665706E-2</v>
      </c>
      <c r="BU1209" s="17">
        <v>9.0443669482343197E-2</v>
      </c>
      <c r="BV1209" s="17">
        <v>8.5104881833762996E-2</v>
      </c>
      <c r="BW1209" s="17"/>
      <c r="BX1209" s="17">
        <v>0.145291131837337</v>
      </c>
      <c r="BY1209" s="17">
        <v>0.11692891935812701</v>
      </c>
      <c r="BZ1209" s="17">
        <v>9.4408972577356601E-2</v>
      </c>
      <c r="CA1209" s="17"/>
      <c r="CB1209" s="17">
        <v>0.12379345413137401</v>
      </c>
      <c r="CC1209" s="17">
        <v>0.12313575532332199</v>
      </c>
      <c r="CD1209" s="17">
        <v>5.92361135295012E-2</v>
      </c>
      <c r="CE1209" s="17">
        <v>9.1715909979280197E-2</v>
      </c>
      <c r="CF1209" s="17">
        <v>9.95284195419055E-2</v>
      </c>
      <c r="CG1209" s="17">
        <v>0.11308195038013601</v>
      </c>
      <c r="CH1209" s="17"/>
      <c r="CI1209" s="17">
        <v>0.139684394167607</v>
      </c>
      <c r="CJ1209" s="17">
        <v>8.1099490830369506E-2</v>
      </c>
      <c r="CK1209" s="17">
        <v>9.0568490125397194E-2</v>
      </c>
      <c r="CL1209" s="17">
        <v>0.104639991857431</v>
      </c>
    </row>
    <row r="1210" spans="2:90" x14ac:dyDescent="0.35">
      <c r="B1210" t="s">
        <v>549</v>
      </c>
      <c r="C1210" s="17">
        <v>9.1573468291751697E-2</v>
      </c>
      <c r="D1210" s="17">
        <v>0.110071759518898</v>
      </c>
      <c r="E1210" s="17">
        <v>7.4790847249078501E-2</v>
      </c>
      <c r="F1210" s="17"/>
      <c r="G1210" s="17">
        <v>0.123094051126644</v>
      </c>
      <c r="H1210" s="17">
        <v>9.2774134507954201E-2</v>
      </c>
      <c r="I1210" s="17">
        <v>9.9579429612639603E-2</v>
      </c>
      <c r="J1210" s="17">
        <v>5.7358274417136298E-2</v>
      </c>
      <c r="K1210" s="17">
        <v>8.2777795205193794E-2</v>
      </c>
      <c r="L1210" s="17">
        <v>6.8122700545154694E-2</v>
      </c>
      <c r="M1210" s="17">
        <v>9.3923615442472005E-2</v>
      </c>
      <c r="N1210" s="17">
        <v>9.0044593153961405E-2</v>
      </c>
      <c r="O1210" s="17">
        <v>0.115032651736777</v>
      </c>
      <c r="P1210" s="17"/>
      <c r="Q1210" s="17">
        <v>8.8326102859740296E-2</v>
      </c>
      <c r="R1210" s="17">
        <v>0.13354138240368699</v>
      </c>
      <c r="S1210" s="17">
        <v>6.3584450282325497E-2</v>
      </c>
      <c r="T1210" s="17">
        <v>9.3054023051828499E-2</v>
      </c>
      <c r="U1210" s="17"/>
      <c r="V1210" s="17">
        <v>7.6753070595642306E-2</v>
      </c>
      <c r="W1210" s="17">
        <v>6.7302135860430601E-2</v>
      </c>
      <c r="X1210" s="17">
        <v>0.12382262786136899</v>
      </c>
      <c r="Y1210" s="17">
        <v>7.1069016238202803E-2</v>
      </c>
      <c r="Z1210" s="17">
        <v>0.106191271431696</v>
      </c>
      <c r="AA1210" s="17">
        <v>0.101570326925833</v>
      </c>
      <c r="AB1210" s="17">
        <v>0.14255780343881599</v>
      </c>
      <c r="AC1210" s="17">
        <v>9.6863761633681003E-2</v>
      </c>
      <c r="AD1210" s="17">
        <v>7.24665997589517E-2</v>
      </c>
      <c r="AE1210" s="17"/>
      <c r="AF1210" s="17">
        <v>8.7073174315323201E-2</v>
      </c>
      <c r="AG1210" s="17">
        <v>8.1238479487878199E-2</v>
      </c>
      <c r="AH1210" s="17">
        <v>9.8446144745304096E-2</v>
      </c>
      <c r="AI1210" s="17">
        <v>0.109942976610233</v>
      </c>
      <c r="AJ1210" s="17">
        <v>9.9849502877521895E-2</v>
      </c>
      <c r="AK1210" s="17">
        <v>9.1061076446420502E-2</v>
      </c>
      <c r="AL1210" s="17"/>
      <c r="AM1210" s="17">
        <v>6.20060253655004E-2</v>
      </c>
      <c r="AN1210" s="17">
        <v>9.5705913863018105E-2</v>
      </c>
      <c r="AO1210" s="17">
        <v>9.0218870080714803E-2</v>
      </c>
      <c r="AP1210" s="17">
        <v>8.8741977729738103E-2</v>
      </c>
      <c r="AQ1210" s="17">
        <v>7.2714968441179001E-2</v>
      </c>
      <c r="AR1210" s="17">
        <v>0.122805035055914</v>
      </c>
      <c r="AS1210" s="17">
        <v>0.104711853183066</v>
      </c>
      <c r="AT1210" s="17">
        <v>0.116751628835537</v>
      </c>
      <c r="AU1210" s="17">
        <v>9.0773823529668604E-2</v>
      </c>
      <c r="AV1210" s="17">
        <v>0.12993463993270499</v>
      </c>
      <c r="AW1210" s="17">
        <v>0.136670661881832</v>
      </c>
      <c r="AX1210" s="17">
        <v>6.0483541000701802E-2</v>
      </c>
      <c r="AY1210" s="17">
        <v>9.3813750910461804E-2</v>
      </c>
      <c r="AZ1210" s="17">
        <v>8.7697342309341106E-2</v>
      </c>
      <c r="BA1210" s="17">
        <v>0.14387769807534401</v>
      </c>
      <c r="BB1210" s="17">
        <v>5.8034319932074599E-2</v>
      </c>
      <c r="BC1210" s="17"/>
      <c r="BD1210" s="17">
        <v>8.3132893666480204E-2</v>
      </c>
      <c r="BE1210" s="17">
        <v>8.2343586954036097E-2</v>
      </c>
      <c r="BF1210" s="17">
        <v>0.10550637246508</v>
      </c>
      <c r="BG1210" s="17"/>
      <c r="BH1210" s="17">
        <v>9.3095079947499701E-2</v>
      </c>
      <c r="BI1210" s="17">
        <v>9.3225045672814505E-2</v>
      </c>
      <c r="BJ1210" s="17">
        <v>7.2486234954194498E-2</v>
      </c>
      <c r="BK1210" s="17"/>
      <c r="BL1210" s="17">
        <v>7.7298233411966399E-2</v>
      </c>
      <c r="BM1210" s="17">
        <v>0.119703101363887</v>
      </c>
      <c r="BN1210" s="17">
        <v>9.5322153729777301E-2</v>
      </c>
      <c r="BO1210" s="17"/>
      <c r="BP1210" s="17">
        <v>7.3618788004161606E-2</v>
      </c>
      <c r="BQ1210" s="17">
        <v>0.106700433878</v>
      </c>
      <c r="BR1210" s="17"/>
      <c r="BS1210" s="17">
        <v>7.9980981559096401E-2</v>
      </c>
      <c r="BT1210" s="17">
        <v>0.103644663293217</v>
      </c>
      <c r="BU1210" s="17">
        <v>8.3700526719227397E-2</v>
      </c>
      <c r="BV1210" s="17">
        <v>9.6088592050669497E-2</v>
      </c>
      <c r="BW1210" s="17"/>
      <c r="BX1210" s="17">
        <v>9.07354297439944E-2</v>
      </c>
      <c r="BY1210" s="17">
        <v>5.9303565741315498E-2</v>
      </c>
      <c r="BZ1210" s="17">
        <v>9.3639487554875403E-2</v>
      </c>
      <c r="CA1210" s="17"/>
      <c r="CB1210" s="17">
        <v>7.6620173555514801E-2</v>
      </c>
      <c r="CC1210" s="17">
        <v>8.5740591633461302E-2</v>
      </c>
      <c r="CD1210" s="17">
        <v>0.10535261493395399</v>
      </c>
      <c r="CE1210" s="17">
        <v>7.5469434850322301E-2</v>
      </c>
      <c r="CF1210" s="17">
        <v>9.4814177062668301E-2</v>
      </c>
      <c r="CG1210" s="17">
        <v>0.111469448981639</v>
      </c>
      <c r="CH1210" s="17"/>
      <c r="CI1210" s="17">
        <v>9.0312997496876504E-2</v>
      </c>
      <c r="CJ1210" s="17">
        <v>8.0219213273181503E-2</v>
      </c>
      <c r="CK1210" s="17">
        <v>0.119364360274443</v>
      </c>
      <c r="CL1210" s="17">
        <v>9.1155739680977899E-2</v>
      </c>
    </row>
    <row r="1211" spans="2:90" x14ac:dyDescent="0.35">
      <c r="B1211" t="s">
        <v>550</v>
      </c>
      <c r="C1211" s="17">
        <v>8.9781864845777298E-2</v>
      </c>
      <c r="D1211" s="17">
        <v>0.10658122112450701</v>
      </c>
      <c r="E1211" s="17">
        <v>7.0469135669834301E-2</v>
      </c>
      <c r="F1211" s="17"/>
      <c r="G1211" s="17">
        <v>9.3727897781073002E-2</v>
      </c>
      <c r="H1211" s="17">
        <v>8.0300642594183597E-2</v>
      </c>
      <c r="I1211" s="17">
        <v>8.67436919567426E-2</v>
      </c>
      <c r="J1211" s="17">
        <v>8.7329235878689598E-2</v>
      </c>
      <c r="K1211" s="17">
        <v>9.5691045982169695E-2</v>
      </c>
      <c r="L1211" s="17">
        <v>8.6929679374142296E-2</v>
      </c>
      <c r="M1211" s="17">
        <v>9.8208683386178205E-2</v>
      </c>
      <c r="N1211" s="17">
        <v>8.1259040332212804E-2</v>
      </c>
      <c r="O1211" s="17">
        <v>9.7245836520816406E-2</v>
      </c>
      <c r="P1211" s="17"/>
      <c r="Q1211" s="17">
        <v>8.8434903903526499E-2</v>
      </c>
      <c r="R1211" s="17">
        <v>0.114023688191616</v>
      </c>
      <c r="S1211" s="17">
        <v>0.14120084237431599</v>
      </c>
      <c r="T1211" s="17">
        <v>8.5247378582132105E-2</v>
      </c>
      <c r="U1211" s="17"/>
      <c r="V1211" s="17">
        <v>0.110544720666584</v>
      </c>
      <c r="W1211" s="17">
        <v>7.6337685617682893E-2</v>
      </c>
      <c r="X1211" s="17">
        <v>6.5871518797523204E-2</v>
      </c>
      <c r="Y1211" s="17">
        <v>0.119832139362659</v>
      </c>
      <c r="Z1211" s="17">
        <v>8.5632977912223407E-2</v>
      </c>
      <c r="AA1211" s="17">
        <v>7.2998784063961306E-2</v>
      </c>
      <c r="AB1211" s="17">
        <v>9.4276626975393005E-2</v>
      </c>
      <c r="AC1211" s="17">
        <v>8.16989354390983E-2</v>
      </c>
      <c r="AD1211" s="17">
        <v>8.9886916052047405E-2</v>
      </c>
      <c r="AE1211" s="17"/>
      <c r="AF1211" s="17">
        <v>8.1304401273540799E-2</v>
      </c>
      <c r="AG1211" s="17">
        <v>9.7394771603149299E-2</v>
      </c>
      <c r="AH1211" s="17">
        <v>8.1978414232493704E-2</v>
      </c>
      <c r="AI1211" s="17">
        <v>9.6343493270204805E-2</v>
      </c>
      <c r="AJ1211" s="17">
        <v>5.6904344699346597E-2</v>
      </c>
      <c r="AK1211" s="17">
        <v>0.11248891957824</v>
      </c>
      <c r="AL1211" s="17"/>
      <c r="AM1211" s="17">
        <v>0.12413538559036499</v>
      </c>
      <c r="AN1211" s="17">
        <v>0.119833438833787</v>
      </c>
      <c r="AO1211" s="17">
        <v>6.9427712922382798E-2</v>
      </c>
      <c r="AP1211" s="17">
        <v>0.10793045264292001</v>
      </c>
      <c r="AQ1211" s="17">
        <v>0.102376128493817</v>
      </c>
      <c r="AR1211" s="17">
        <v>7.5716833576728398E-2</v>
      </c>
      <c r="AS1211" s="17">
        <v>9.1264778539621602E-2</v>
      </c>
      <c r="AT1211" s="17">
        <v>0.13913384710190699</v>
      </c>
      <c r="AU1211" s="17">
        <v>7.3952351510148201E-2</v>
      </c>
      <c r="AV1211" s="17">
        <v>8.3070362180392696E-2</v>
      </c>
      <c r="AW1211" s="17">
        <v>0.10106269764324601</v>
      </c>
      <c r="AX1211" s="17">
        <v>4.79049611040109E-2</v>
      </c>
      <c r="AY1211" s="17">
        <v>0.10800955384972299</v>
      </c>
      <c r="AZ1211" s="17">
        <v>3.74860655133104E-2</v>
      </c>
      <c r="BA1211" s="17">
        <v>6.6202875501473205E-2</v>
      </c>
      <c r="BB1211" s="17">
        <v>0.100685080267195</v>
      </c>
      <c r="BC1211" s="17"/>
      <c r="BD1211" s="17">
        <v>8.9467327655426102E-2</v>
      </c>
      <c r="BE1211" s="17">
        <v>9.6247267048002599E-2</v>
      </c>
      <c r="BF1211" s="17">
        <v>8.4841497252872405E-2</v>
      </c>
      <c r="BG1211" s="17"/>
      <c r="BH1211" s="17">
        <v>7.9966294715714301E-2</v>
      </c>
      <c r="BI1211" s="17">
        <v>0.117760780949661</v>
      </c>
      <c r="BJ1211" s="17">
        <v>0.11219043723737999</v>
      </c>
      <c r="BK1211" s="17"/>
      <c r="BL1211" s="17">
        <v>0.14985597549090601</v>
      </c>
      <c r="BM1211" s="17">
        <v>0.108058748609985</v>
      </c>
      <c r="BN1211" s="17">
        <v>9.1413270534213498E-2</v>
      </c>
      <c r="BO1211" s="17"/>
      <c r="BP1211" s="17">
        <v>9.3870863587120296E-2</v>
      </c>
      <c r="BQ1211" s="17">
        <v>9.3444375856409995E-2</v>
      </c>
      <c r="BR1211" s="17"/>
      <c r="BS1211" s="17">
        <v>8.5203813836855199E-2</v>
      </c>
      <c r="BT1211" s="17">
        <v>9.2004838450525706E-2</v>
      </c>
      <c r="BU1211" s="17">
        <v>0.101883964992036</v>
      </c>
      <c r="BV1211" s="17">
        <v>8.6255842457130402E-2</v>
      </c>
      <c r="BW1211" s="17"/>
      <c r="BX1211" s="17">
        <v>0.110417993403118</v>
      </c>
      <c r="BY1211" s="17">
        <v>0.10121596210162601</v>
      </c>
      <c r="BZ1211" s="17">
        <v>8.7034845809707398E-2</v>
      </c>
      <c r="CA1211" s="17"/>
      <c r="CB1211" s="17">
        <v>5.7274330711202102E-2</v>
      </c>
      <c r="CC1211" s="17">
        <v>9.6028918116967302E-2</v>
      </c>
      <c r="CD1211" s="17">
        <v>7.2669214776416705E-2</v>
      </c>
      <c r="CE1211" s="17">
        <v>8.25719927762259E-2</v>
      </c>
      <c r="CF1211" s="17">
        <v>9.2049726727738396E-2</v>
      </c>
      <c r="CG1211" s="17">
        <v>0.15314121167348599</v>
      </c>
      <c r="CH1211" s="17"/>
      <c r="CI1211" s="17">
        <v>8.9619613362893397E-2</v>
      </c>
      <c r="CJ1211" s="17">
        <v>7.0404264301624497E-2</v>
      </c>
      <c r="CK1211" s="17">
        <v>0.123004420525237</v>
      </c>
      <c r="CL1211" s="17">
        <v>9.2404047415441101E-2</v>
      </c>
    </row>
    <row r="1212" spans="2:90" x14ac:dyDescent="0.35">
      <c r="B1212" t="s">
        <v>551</v>
      </c>
      <c r="C1212" s="17">
        <v>8.4271498750645907E-2</v>
      </c>
      <c r="D1212" s="17">
        <v>9.8463105703142498E-2</v>
      </c>
      <c r="E1212" s="17">
        <v>7.0440558266813197E-2</v>
      </c>
      <c r="F1212" s="17"/>
      <c r="G1212" s="17">
        <v>7.6450599196030505E-2</v>
      </c>
      <c r="H1212" s="17">
        <v>3.7804190532655498E-2</v>
      </c>
      <c r="I1212" s="17">
        <v>9.3318456187808305E-2</v>
      </c>
      <c r="J1212" s="17">
        <v>8.9321977427929494E-2</v>
      </c>
      <c r="K1212" s="17">
        <v>9.4488745312038602E-2</v>
      </c>
      <c r="L1212" s="17">
        <v>0.118703387829241</v>
      </c>
      <c r="M1212" s="17">
        <v>7.0641633850914903E-2</v>
      </c>
      <c r="N1212" s="17">
        <v>6.5527906016976903E-2</v>
      </c>
      <c r="O1212" s="17">
        <v>0.11039380831951601</v>
      </c>
      <c r="P1212" s="17"/>
      <c r="Q1212" s="17">
        <v>7.9801145925609898E-2</v>
      </c>
      <c r="R1212" s="17">
        <v>8.6999002243022996E-2</v>
      </c>
      <c r="S1212" s="17">
        <v>8.6327198254725096E-2</v>
      </c>
      <c r="T1212" s="17">
        <v>8.4776053849315802E-2</v>
      </c>
      <c r="U1212" s="17"/>
      <c r="V1212" s="17">
        <v>8.2481012343972399E-2</v>
      </c>
      <c r="W1212" s="17">
        <v>7.4781541907568305E-2</v>
      </c>
      <c r="X1212" s="17">
        <v>7.6513244425983201E-2</v>
      </c>
      <c r="Y1212" s="17">
        <v>8.6096132727833202E-2</v>
      </c>
      <c r="Z1212" s="17">
        <v>7.0749686983386004E-2</v>
      </c>
      <c r="AA1212" s="17">
        <v>5.9859981487264999E-2</v>
      </c>
      <c r="AB1212" s="17">
        <v>0.122864627470248</v>
      </c>
      <c r="AC1212" s="17">
        <v>0.105930604552681</v>
      </c>
      <c r="AD1212" s="17">
        <v>9.4663241263324802E-2</v>
      </c>
      <c r="AE1212" s="17"/>
      <c r="AF1212" s="17">
        <v>6.8687869032806798E-2</v>
      </c>
      <c r="AG1212" s="17">
        <v>8.5088100492833205E-2</v>
      </c>
      <c r="AH1212" s="17">
        <v>5.3744762632387699E-2</v>
      </c>
      <c r="AI1212" s="17">
        <v>5.77058664575252E-2</v>
      </c>
      <c r="AJ1212" s="17">
        <v>8.7153864399441103E-2</v>
      </c>
      <c r="AK1212" s="17">
        <v>0.104882231262394</v>
      </c>
      <c r="AL1212" s="17"/>
      <c r="AM1212" s="17">
        <v>0.101741130374494</v>
      </c>
      <c r="AN1212" s="17">
        <v>0.11271395072898199</v>
      </c>
      <c r="AO1212" s="17">
        <v>0.113410642288338</v>
      </c>
      <c r="AP1212" s="17">
        <v>9.3889510019584996E-2</v>
      </c>
      <c r="AQ1212" s="17">
        <v>0.109289935982658</v>
      </c>
      <c r="AR1212" s="17">
        <v>8.7851982605434698E-2</v>
      </c>
      <c r="AS1212" s="17">
        <v>7.1404395371463494E-2</v>
      </c>
      <c r="AT1212" s="17">
        <v>6.9997847539786495E-2</v>
      </c>
      <c r="AU1212" s="17">
        <v>8.11363443454724E-2</v>
      </c>
      <c r="AV1212" s="17">
        <v>5.0585921090797299E-2</v>
      </c>
      <c r="AW1212" s="17">
        <v>8.1725069117231694E-2</v>
      </c>
      <c r="AX1212" s="17">
        <v>0.115338761910219</v>
      </c>
      <c r="AY1212" s="17">
        <v>8.5829751367250906E-2</v>
      </c>
      <c r="AZ1212" s="17">
        <v>9.2450835483341195E-2</v>
      </c>
      <c r="BA1212" s="17">
        <v>0.11566960142192401</v>
      </c>
      <c r="BB1212" s="17">
        <v>4.6831300032728701E-2</v>
      </c>
      <c r="BC1212" s="17"/>
      <c r="BD1212" s="17">
        <v>7.6910947060714399E-2</v>
      </c>
      <c r="BE1212" s="17">
        <v>6.4348083276303494E-2</v>
      </c>
      <c r="BF1212" s="17">
        <v>0.103829711990016</v>
      </c>
      <c r="BG1212" s="17"/>
      <c r="BH1212" s="17">
        <v>8.7825547417475294E-2</v>
      </c>
      <c r="BI1212" s="17">
        <v>7.3204434230896204E-2</v>
      </c>
      <c r="BJ1212" s="17">
        <v>6.9657437473779199E-2</v>
      </c>
      <c r="BK1212" s="17"/>
      <c r="BL1212" s="17">
        <v>0.11321064719045699</v>
      </c>
      <c r="BM1212" s="17">
        <v>0.109050833731322</v>
      </c>
      <c r="BN1212" s="17">
        <v>9.6435343527152703E-2</v>
      </c>
      <c r="BO1212" s="17"/>
      <c r="BP1212" s="17">
        <v>6.8530438235367697E-2</v>
      </c>
      <c r="BQ1212" s="17">
        <v>9.02854257289218E-2</v>
      </c>
      <c r="BR1212" s="17"/>
      <c r="BS1212" s="17">
        <v>5.9672047088557001E-2</v>
      </c>
      <c r="BT1212" s="17">
        <v>0.11107509789193799</v>
      </c>
      <c r="BU1212" s="17">
        <v>8.8192534685129206E-2</v>
      </c>
      <c r="BV1212" s="17">
        <v>7.7981269209613596E-2</v>
      </c>
      <c r="BW1212" s="17"/>
      <c r="BX1212" s="17">
        <v>7.4262656549716005E-2</v>
      </c>
      <c r="BY1212" s="17">
        <v>5.7587006821495597E-2</v>
      </c>
      <c r="BZ1212" s="17">
        <v>8.6902830345186297E-2</v>
      </c>
      <c r="CA1212" s="17"/>
      <c r="CB1212" s="17">
        <v>6.7394487062326799E-2</v>
      </c>
      <c r="CC1212" s="17">
        <v>6.7003021704463803E-2</v>
      </c>
      <c r="CD1212" s="17">
        <v>6.3318619563859896E-2</v>
      </c>
      <c r="CE1212" s="17">
        <v>8.8555585761059694E-2</v>
      </c>
      <c r="CF1212" s="17">
        <v>0.108761604143327</v>
      </c>
      <c r="CG1212" s="17">
        <v>0.13069484141894999</v>
      </c>
      <c r="CH1212" s="17"/>
      <c r="CI1212" s="17">
        <v>0.100770801943721</v>
      </c>
      <c r="CJ1212" s="17">
        <v>8.6526747489779801E-2</v>
      </c>
      <c r="CK1212" s="17">
        <v>7.3415870778725606E-2</v>
      </c>
      <c r="CL1212" s="17">
        <v>8.2129200985176801E-2</v>
      </c>
    </row>
    <row r="1213" spans="2:90" x14ac:dyDescent="0.35">
      <c r="B1213" t="s">
        <v>552</v>
      </c>
      <c r="C1213" s="17">
        <v>7.7018070395017499E-2</v>
      </c>
      <c r="D1213" s="17">
        <v>9.6072080040703806E-2</v>
      </c>
      <c r="E1213" s="17">
        <v>5.9408809913960699E-2</v>
      </c>
      <c r="F1213" s="17"/>
      <c r="G1213" s="17">
        <v>6.7464636753207102E-2</v>
      </c>
      <c r="H1213" s="17">
        <v>5.3714594897656898E-2</v>
      </c>
      <c r="I1213" s="17">
        <v>6.6576864365636895E-2</v>
      </c>
      <c r="J1213" s="17">
        <v>6.6656495124039997E-2</v>
      </c>
      <c r="K1213" s="17">
        <v>8.5354227322921403E-2</v>
      </c>
      <c r="L1213" s="17">
        <v>7.6454460908799399E-2</v>
      </c>
      <c r="M1213" s="17">
        <v>8.4096210982967504E-2</v>
      </c>
      <c r="N1213" s="17">
        <v>8.5250754843164606E-2</v>
      </c>
      <c r="O1213" s="17">
        <v>0.10303723013365899</v>
      </c>
      <c r="P1213" s="17"/>
      <c r="Q1213" s="17">
        <v>8.9483451116529694E-2</v>
      </c>
      <c r="R1213" s="17">
        <v>0.115123856309283</v>
      </c>
      <c r="S1213" s="17">
        <v>8.2038814785959799E-2</v>
      </c>
      <c r="T1213" s="17">
        <v>7.3182781905805697E-2</v>
      </c>
      <c r="U1213" s="17"/>
      <c r="V1213" s="17">
        <v>9.8014207989177093E-2</v>
      </c>
      <c r="W1213" s="17">
        <v>5.8632636027409001E-2</v>
      </c>
      <c r="X1213" s="17">
        <v>4.6415959296877599E-2</v>
      </c>
      <c r="Y1213" s="17">
        <v>6.8776530368005406E-2</v>
      </c>
      <c r="Z1213" s="17">
        <v>0.107323535791036</v>
      </c>
      <c r="AA1213" s="17">
        <v>8.8165818980534202E-2</v>
      </c>
      <c r="AB1213" s="17">
        <v>7.7471634857155594E-2</v>
      </c>
      <c r="AC1213" s="17">
        <v>9.2832948774920404E-2</v>
      </c>
      <c r="AD1213" s="17">
        <v>6.6808583991478293E-2</v>
      </c>
      <c r="AE1213" s="17"/>
      <c r="AF1213" s="17">
        <v>7.5091169541823197E-2</v>
      </c>
      <c r="AG1213" s="17">
        <v>7.0631052053237095E-2</v>
      </c>
      <c r="AH1213" s="17">
        <v>3.8315284384059498E-2</v>
      </c>
      <c r="AI1213" s="17">
        <v>8.4984637740220498E-2</v>
      </c>
      <c r="AJ1213" s="17">
        <v>7.6958649274568303E-2</v>
      </c>
      <c r="AK1213" s="17">
        <v>9.1441667874925803E-2</v>
      </c>
      <c r="AL1213" s="17"/>
      <c r="AM1213" s="17">
        <v>5.0687498148644899E-2</v>
      </c>
      <c r="AN1213" s="17">
        <v>5.7676046355000503E-2</v>
      </c>
      <c r="AO1213" s="17">
        <v>0.10554293386891</v>
      </c>
      <c r="AP1213" s="17">
        <v>8.0462870038417303E-2</v>
      </c>
      <c r="AQ1213" s="17">
        <v>7.6934835980943E-2</v>
      </c>
      <c r="AR1213" s="17">
        <v>0.14382190906603601</v>
      </c>
      <c r="AS1213" s="17">
        <v>6.7554603755180506E-2</v>
      </c>
      <c r="AT1213" s="17">
        <v>8.0299445217246496E-2</v>
      </c>
      <c r="AU1213" s="17">
        <v>0.102138172318015</v>
      </c>
      <c r="AV1213" s="17">
        <v>5.6632230986705598E-2</v>
      </c>
      <c r="AW1213" s="17">
        <v>7.3655840662668698E-2</v>
      </c>
      <c r="AX1213" s="17">
        <v>6.6582219886778704E-2</v>
      </c>
      <c r="AY1213" s="17">
        <v>8.25073834340488E-2</v>
      </c>
      <c r="AZ1213" s="17">
        <v>8.5981547848682394E-2</v>
      </c>
      <c r="BA1213" s="17">
        <v>5.5585861820544903E-2</v>
      </c>
      <c r="BB1213" s="17">
        <v>5.8343228086839297E-2</v>
      </c>
      <c r="BC1213" s="17"/>
      <c r="BD1213" s="17">
        <v>7.7241395165131496E-2</v>
      </c>
      <c r="BE1213" s="17">
        <v>6.4962806124367806E-2</v>
      </c>
      <c r="BF1213" s="17">
        <v>8.2223907245115899E-2</v>
      </c>
      <c r="BG1213" s="17"/>
      <c r="BH1213" s="17">
        <v>7.2131664482477598E-2</v>
      </c>
      <c r="BI1213" s="17">
        <v>8.4589555245696293E-2</v>
      </c>
      <c r="BJ1213" s="17">
        <v>9.2146631363032805E-2</v>
      </c>
      <c r="BK1213" s="17"/>
      <c r="BL1213" s="17">
        <v>9.7791370372335498E-2</v>
      </c>
      <c r="BM1213" s="17">
        <v>8.3719738277607897E-2</v>
      </c>
      <c r="BN1213" s="17">
        <v>8.2290280796789003E-2</v>
      </c>
      <c r="BO1213" s="17"/>
      <c r="BP1213" s="17">
        <v>8.0457595718228997E-2</v>
      </c>
      <c r="BQ1213" s="17">
        <v>8.0782544112519894E-2</v>
      </c>
      <c r="BR1213" s="17"/>
      <c r="BS1213" s="17">
        <v>6.23142098423074E-2</v>
      </c>
      <c r="BT1213" s="17">
        <v>6.9189101423756005E-2</v>
      </c>
      <c r="BU1213" s="17">
        <v>8.3143279289365504E-2</v>
      </c>
      <c r="BV1213" s="17">
        <v>8.0509403546245098E-2</v>
      </c>
      <c r="BW1213" s="17"/>
      <c r="BX1213" s="17">
        <v>7.7312181902446903E-2</v>
      </c>
      <c r="BY1213" s="17">
        <v>4.65312708710632E-2</v>
      </c>
      <c r="BZ1213" s="17">
        <v>7.8862357002186995E-2</v>
      </c>
      <c r="CA1213" s="17"/>
      <c r="CB1213" s="17">
        <v>4.9142799832157302E-2</v>
      </c>
      <c r="CC1213" s="17">
        <v>5.9884785255945101E-2</v>
      </c>
      <c r="CD1213" s="17">
        <v>5.9356247172423299E-2</v>
      </c>
      <c r="CE1213" s="17">
        <v>8.4800600545683502E-2</v>
      </c>
      <c r="CF1213" s="17">
        <v>8.7957728576111699E-2</v>
      </c>
      <c r="CG1213" s="17">
        <v>0.13919049272724901</v>
      </c>
      <c r="CH1213" s="17"/>
      <c r="CI1213" s="17">
        <v>0.10723981831780199</v>
      </c>
      <c r="CJ1213" s="17">
        <v>4.8154659403659102E-2</v>
      </c>
      <c r="CK1213" s="17">
        <v>0.121798493759903</v>
      </c>
      <c r="CL1213" s="17">
        <v>7.5341834206940003E-2</v>
      </c>
    </row>
    <row r="1214" spans="2:90" x14ac:dyDescent="0.35">
      <c r="B1214" t="s">
        <v>553</v>
      </c>
      <c r="C1214" s="17">
        <v>6.78011459261747E-2</v>
      </c>
      <c r="D1214" s="17">
        <v>7.7235003559692497E-2</v>
      </c>
      <c r="E1214" s="17">
        <v>5.8965969063806002E-2</v>
      </c>
      <c r="F1214" s="17"/>
      <c r="G1214" s="17">
        <v>4.4266459021363898E-2</v>
      </c>
      <c r="H1214" s="17">
        <v>5.6190899809819402E-2</v>
      </c>
      <c r="I1214" s="17">
        <v>5.8409175653086003E-2</v>
      </c>
      <c r="J1214" s="17">
        <v>5.6513889243844199E-2</v>
      </c>
      <c r="K1214" s="17">
        <v>8.8556016998400502E-2</v>
      </c>
      <c r="L1214" s="17">
        <v>6.8329023028512903E-2</v>
      </c>
      <c r="M1214" s="17">
        <v>7.1431011359836302E-2</v>
      </c>
      <c r="N1214" s="17">
        <v>8.2776911692006502E-2</v>
      </c>
      <c r="O1214" s="17">
        <v>8.0344142431643603E-2</v>
      </c>
      <c r="P1214" s="17"/>
      <c r="Q1214" s="17">
        <v>8.44066735915463E-2</v>
      </c>
      <c r="R1214" s="17">
        <v>0.14036235136981101</v>
      </c>
      <c r="S1214" s="17">
        <v>4.9070584473818797E-2</v>
      </c>
      <c r="T1214" s="17">
        <v>6.2640898055035005E-2</v>
      </c>
      <c r="U1214" s="17"/>
      <c r="V1214" s="17">
        <v>7.8279844197900697E-2</v>
      </c>
      <c r="W1214" s="17">
        <v>4.5561397770272301E-2</v>
      </c>
      <c r="X1214" s="17">
        <v>6.5886684389984407E-2</v>
      </c>
      <c r="Y1214" s="17">
        <v>6.1045772978995397E-2</v>
      </c>
      <c r="Z1214" s="17">
        <v>5.07342415451221E-2</v>
      </c>
      <c r="AA1214" s="17">
        <v>0.112483903804277</v>
      </c>
      <c r="AB1214" s="17">
        <v>6.9902645317623802E-2</v>
      </c>
      <c r="AC1214" s="17">
        <v>3.2455913496988197E-2</v>
      </c>
      <c r="AD1214" s="17">
        <v>7.2318458980853095E-2</v>
      </c>
      <c r="AE1214" s="17"/>
      <c r="AF1214" s="17">
        <v>6.5722936149717304E-2</v>
      </c>
      <c r="AG1214" s="17">
        <v>6.8068984402355107E-2</v>
      </c>
      <c r="AH1214" s="17">
        <v>4.3774382048461902E-2</v>
      </c>
      <c r="AI1214" s="17">
        <v>6.9844839477451001E-2</v>
      </c>
      <c r="AJ1214" s="17">
        <v>5.8578422106040001E-2</v>
      </c>
      <c r="AK1214" s="17">
        <v>8.1128433680647705E-2</v>
      </c>
      <c r="AL1214" s="17"/>
      <c r="AM1214" s="17">
        <v>0.10652368814868</v>
      </c>
      <c r="AN1214" s="17">
        <v>8.4464092552252901E-2</v>
      </c>
      <c r="AO1214" s="17">
        <v>7.4521788083016002E-2</v>
      </c>
      <c r="AP1214" s="17">
        <v>5.6559741289995698E-2</v>
      </c>
      <c r="AQ1214" s="17">
        <v>4.69049780445265E-2</v>
      </c>
      <c r="AR1214" s="17">
        <v>0.11615082197436399</v>
      </c>
      <c r="AS1214" s="17">
        <v>7.5938742436051102E-2</v>
      </c>
      <c r="AT1214" s="17">
        <v>5.9898374427134499E-2</v>
      </c>
      <c r="AU1214" s="17">
        <v>5.7817906132869398E-2</v>
      </c>
      <c r="AV1214" s="17">
        <v>2.6925827859468499E-2</v>
      </c>
      <c r="AW1214" s="17">
        <v>6.0854136279726898E-2</v>
      </c>
      <c r="AX1214" s="17">
        <v>5.8547029049364901E-2</v>
      </c>
      <c r="AY1214" s="17">
        <v>8.4272256321333699E-2</v>
      </c>
      <c r="AZ1214" s="17">
        <v>9.1225833481244703E-2</v>
      </c>
      <c r="BA1214" s="17">
        <v>6.9144862397916604E-2</v>
      </c>
      <c r="BB1214" s="17">
        <v>6.1520742254493499E-2</v>
      </c>
      <c r="BC1214" s="17"/>
      <c r="BD1214" s="17">
        <v>7.5519363699786096E-2</v>
      </c>
      <c r="BE1214" s="17">
        <v>5.9615233986995003E-2</v>
      </c>
      <c r="BF1214" s="17">
        <v>6.7545815001402304E-2</v>
      </c>
      <c r="BG1214" s="17"/>
      <c r="BH1214" s="17">
        <v>5.4555345248989799E-2</v>
      </c>
      <c r="BI1214" s="17">
        <v>0.10130730211132701</v>
      </c>
      <c r="BJ1214" s="17">
        <v>8.5712281412640298E-2</v>
      </c>
      <c r="BK1214" s="17"/>
      <c r="BL1214" s="17">
        <v>0.11450039667501601</v>
      </c>
      <c r="BM1214" s="17">
        <v>6.8593577424987506E-2</v>
      </c>
      <c r="BN1214" s="17">
        <v>6.6872139052328194E-2</v>
      </c>
      <c r="BO1214" s="17"/>
      <c r="BP1214" s="17">
        <v>7.1480174231905599E-2</v>
      </c>
      <c r="BQ1214" s="17">
        <v>6.6740382198064704E-2</v>
      </c>
      <c r="BR1214" s="17"/>
      <c r="BS1214" s="17">
        <v>5.4862501111964501E-2</v>
      </c>
      <c r="BT1214" s="17">
        <v>6.58318975090047E-2</v>
      </c>
      <c r="BU1214" s="17">
        <v>8.1737073097621904E-2</v>
      </c>
      <c r="BV1214" s="17">
        <v>6.3300600392136294E-2</v>
      </c>
      <c r="BW1214" s="17"/>
      <c r="BX1214" s="17">
        <v>4.6552878015084502E-2</v>
      </c>
      <c r="BY1214" s="17">
        <v>5.5923335802473897E-2</v>
      </c>
      <c r="BZ1214" s="17">
        <v>7.0636074982255603E-2</v>
      </c>
      <c r="CA1214" s="17"/>
      <c r="CB1214" s="17">
        <v>3.80405398753767E-2</v>
      </c>
      <c r="CC1214" s="17">
        <v>4.9876449769052401E-2</v>
      </c>
      <c r="CD1214" s="17">
        <v>4.7951592968834202E-2</v>
      </c>
      <c r="CE1214" s="17">
        <v>4.6525047866966603E-2</v>
      </c>
      <c r="CF1214" s="17">
        <v>0.118039223090135</v>
      </c>
      <c r="CG1214" s="17">
        <v>0.135906456331917</v>
      </c>
      <c r="CH1214" s="17"/>
      <c r="CI1214" s="17">
        <v>6.6933448539481202E-2</v>
      </c>
      <c r="CJ1214" s="17">
        <v>5.1434263230275702E-2</v>
      </c>
      <c r="CK1214" s="17">
        <v>9.9256966538626298E-2</v>
      </c>
      <c r="CL1214" s="17">
        <v>6.9276173610622799E-2</v>
      </c>
    </row>
    <row r="1215" spans="2:90" x14ac:dyDescent="0.35">
      <c r="B1215" t="s">
        <v>554</v>
      </c>
      <c r="C1215" s="17">
        <v>3.7324360998876899E-2</v>
      </c>
      <c r="D1215" s="17">
        <v>4.8415280991783202E-2</v>
      </c>
      <c r="E1215" s="17">
        <v>2.6934538779825001E-2</v>
      </c>
      <c r="F1215" s="17"/>
      <c r="G1215" s="17">
        <v>2.4109746904383701E-2</v>
      </c>
      <c r="H1215" s="17">
        <v>1.8414673586571801E-2</v>
      </c>
      <c r="I1215" s="17">
        <v>3.6891799027580503E-2</v>
      </c>
      <c r="J1215" s="17">
        <v>4.2605224052625998E-2</v>
      </c>
      <c r="K1215" s="17">
        <v>2.8106787060576802E-2</v>
      </c>
      <c r="L1215" s="17">
        <v>5.20084723274074E-2</v>
      </c>
      <c r="M1215" s="17">
        <v>5.2190193010730503E-2</v>
      </c>
      <c r="N1215" s="17">
        <v>4.0364825371379698E-2</v>
      </c>
      <c r="O1215" s="17">
        <v>3.9019867548042098E-2</v>
      </c>
      <c r="P1215" s="17"/>
      <c r="Q1215" s="17">
        <v>4.6254510229171902E-2</v>
      </c>
      <c r="R1215" s="17">
        <v>6.0849677725137198E-2</v>
      </c>
      <c r="S1215" s="17">
        <v>7.2825690248477196E-2</v>
      </c>
      <c r="T1215" s="17">
        <v>3.2950069766364498E-2</v>
      </c>
      <c r="U1215" s="17"/>
      <c r="V1215" s="17">
        <v>5.6173646717113397E-2</v>
      </c>
      <c r="W1215" s="17">
        <v>2.4073041239782499E-2</v>
      </c>
      <c r="X1215" s="17">
        <v>2.6289288348578299E-2</v>
      </c>
      <c r="Y1215" s="17">
        <v>2.4123013565995399E-2</v>
      </c>
      <c r="Z1215" s="17">
        <v>5.1747129568608399E-2</v>
      </c>
      <c r="AA1215" s="17">
        <v>7.0017653752328796E-2</v>
      </c>
      <c r="AB1215" s="17">
        <v>2.9050707638592299E-2</v>
      </c>
      <c r="AC1215" s="17">
        <v>1.59145083086536E-2</v>
      </c>
      <c r="AD1215" s="17">
        <v>2.4874822647909099E-2</v>
      </c>
      <c r="AE1215" s="17"/>
      <c r="AF1215" s="17">
        <v>2.6562691785688999E-2</v>
      </c>
      <c r="AG1215" s="17">
        <v>4.8109273483804699E-2</v>
      </c>
      <c r="AH1215" s="17">
        <v>2.4480174434359899E-2</v>
      </c>
      <c r="AI1215" s="17">
        <v>3.3002584429088003E-2</v>
      </c>
      <c r="AJ1215" s="17">
        <v>3.1914919290811097E-2</v>
      </c>
      <c r="AK1215" s="17">
        <v>4.6221427620755498E-2</v>
      </c>
      <c r="AL1215" s="17"/>
      <c r="AM1215" s="17">
        <v>3.0366656676104699E-2</v>
      </c>
      <c r="AN1215" s="17">
        <v>4.3126912502597897E-2</v>
      </c>
      <c r="AO1215" s="17">
        <v>2.93218757469553E-2</v>
      </c>
      <c r="AP1215" s="17">
        <v>2.7685663729245299E-2</v>
      </c>
      <c r="AQ1215" s="17">
        <v>4.5372065705753598E-2</v>
      </c>
      <c r="AR1215" s="17">
        <v>3.5998545110027098E-2</v>
      </c>
      <c r="AS1215" s="17">
        <v>5.1225042829870102E-2</v>
      </c>
      <c r="AT1215" s="17">
        <v>4.5773128264129499E-2</v>
      </c>
      <c r="AU1215" s="17">
        <v>1.9563160037204499E-2</v>
      </c>
      <c r="AV1215" s="17">
        <v>5.90831019611067E-2</v>
      </c>
      <c r="AW1215" s="17">
        <v>6.0848868115999002E-2</v>
      </c>
      <c r="AX1215" s="17">
        <v>4.2177455135770398E-2</v>
      </c>
      <c r="AY1215" s="17">
        <v>4.6495102007203103E-2</v>
      </c>
      <c r="AZ1215" s="17">
        <v>2.79589291380451E-2</v>
      </c>
      <c r="BA1215" s="17">
        <v>5.0797308303991699E-2</v>
      </c>
      <c r="BB1215" s="17">
        <v>4.9451583584791597E-2</v>
      </c>
      <c r="BC1215" s="17"/>
      <c r="BD1215" s="17">
        <v>4.0783231664897002E-2</v>
      </c>
      <c r="BE1215" s="17">
        <v>2.9879204950694901E-2</v>
      </c>
      <c r="BF1215" s="17">
        <v>3.7296526955479602E-2</v>
      </c>
      <c r="BG1215" s="17"/>
      <c r="BH1215" s="17">
        <v>3.2257369240885403E-2</v>
      </c>
      <c r="BI1215" s="17">
        <v>4.8608580259688998E-2</v>
      </c>
      <c r="BJ1215" s="17">
        <v>5.50669374153165E-2</v>
      </c>
      <c r="BK1215" s="17"/>
      <c r="BL1215" s="17">
        <v>4.12098584591696E-2</v>
      </c>
      <c r="BM1215" s="17">
        <v>3.5289084289538503E-2</v>
      </c>
      <c r="BN1215" s="17">
        <v>7.6577341340067398E-2</v>
      </c>
      <c r="BO1215" s="17"/>
      <c r="BP1215" s="17">
        <v>3.0701145521118699E-2</v>
      </c>
      <c r="BQ1215" s="17">
        <v>4.1132584357628003E-2</v>
      </c>
      <c r="BR1215" s="17"/>
      <c r="BS1215" s="17">
        <v>2.9032031250774099E-2</v>
      </c>
      <c r="BT1215" s="17">
        <v>3.8039827402204199E-2</v>
      </c>
      <c r="BU1215" s="17">
        <v>4.3517792729143301E-2</v>
      </c>
      <c r="BV1215" s="17">
        <v>3.4189656761121699E-2</v>
      </c>
      <c r="BW1215" s="17"/>
      <c r="BX1215" s="17">
        <v>2.7102211501487498E-2</v>
      </c>
      <c r="BY1215" s="17">
        <v>2.7987563731623401E-2</v>
      </c>
      <c r="BZ1215" s="17">
        <v>3.8910803120948599E-2</v>
      </c>
      <c r="CA1215" s="17"/>
      <c r="CB1215" s="17">
        <v>1.36777603984159E-2</v>
      </c>
      <c r="CC1215" s="17">
        <v>1.6518758742395601E-2</v>
      </c>
      <c r="CD1215" s="17">
        <v>2.3169952669990199E-2</v>
      </c>
      <c r="CE1215" s="17">
        <v>4.5197975108349803E-2</v>
      </c>
      <c r="CF1215" s="17">
        <v>5.6427267727252199E-2</v>
      </c>
      <c r="CG1215" s="17">
        <v>8.6627330280989595E-2</v>
      </c>
      <c r="CH1215" s="17"/>
      <c r="CI1215" s="17">
        <v>4.1733060955599602E-2</v>
      </c>
      <c r="CJ1215" s="17">
        <v>2.3237364015868098E-2</v>
      </c>
      <c r="CK1215" s="17">
        <v>7.8394092219747205E-2</v>
      </c>
      <c r="CL1215" s="17">
        <v>3.3712068440071803E-2</v>
      </c>
    </row>
    <row r="1216" spans="2:90" x14ac:dyDescent="0.35">
      <c r="B1216" t="s">
        <v>110</v>
      </c>
      <c r="C1216" s="17">
        <v>3.0724320983081699E-2</v>
      </c>
      <c r="D1216" s="17">
        <v>3.2850670002971101E-2</v>
      </c>
      <c r="E1216" s="17">
        <v>2.7968675156968499E-2</v>
      </c>
      <c r="F1216" s="17"/>
      <c r="G1216" s="17">
        <v>4.41648536587105E-2</v>
      </c>
      <c r="H1216" s="17">
        <v>5.3563479659439001E-2</v>
      </c>
      <c r="I1216" s="17">
        <v>2.3437542649711499E-2</v>
      </c>
      <c r="J1216" s="17">
        <v>2.5694589158983101E-2</v>
      </c>
      <c r="K1216" s="17">
        <v>1.80306116090319E-2</v>
      </c>
      <c r="L1216" s="17">
        <v>3.7328058477241299E-2</v>
      </c>
      <c r="M1216" s="17">
        <v>1.8121764528264701E-2</v>
      </c>
      <c r="N1216" s="17">
        <v>1.9083473817114099E-2</v>
      </c>
      <c r="O1216" s="17">
        <v>3.7752908495008897E-2</v>
      </c>
      <c r="P1216" s="17"/>
      <c r="Q1216" s="17">
        <v>3.1469860304147397E-2</v>
      </c>
      <c r="R1216" s="17">
        <v>4.0140331225580403E-2</v>
      </c>
      <c r="S1216" s="17">
        <v>0</v>
      </c>
      <c r="T1216" s="17">
        <v>2.8243731252534501E-2</v>
      </c>
      <c r="U1216" s="17"/>
      <c r="V1216" s="17">
        <v>3.7263946246526701E-2</v>
      </c>
      <c r="W1216" s="17">
        <v>2.77337051256248E-2</v>
      </c>
      <c r="X1216" s="17">
        <v>2.6001893465026901E-2</v>
      </c>
      <c r="Y1216" s="17">
        <v>1.13982019626678E-2</v>
      </c>
      <c r="Z1216" s="17">
        <v>1.32466587874747E-2</v>
      </c>
      <c r="AA1216" s="17">
        <v>3.5814742737965199E-2</v>
      </c>
      <c r="AB1216" s="17">
        <v>3.5889266188134199E-2</v>
      </c>
      <c r="AC1216" s="17">
        <v>5.16462263511158E-2</v>
      </c>
      <c r="AD1216" s="17">
        <v>4.1568334960507401E-2</v>
      </c>
      <c r="AE1216" s="17"/>
      <c r="AF1216" s="17">
        <v>2.4614374170006899E-2</v>
      </c>
      <c r="AG1216" s="17">
        <v>3.0825303864134301E-2</v>
      </c>
      <c r="AH1216" s="17">
        <v>3.32110119080853E-2</v>
      </c>
      <c r="AI1216" s="17">
        <v>6.0379662148313598E-2</v>
      </c>
      <c r="AJ1216" s="17">
        <v>3.67707414006158E-2</v>
      </c>
      <c r="AK1216" s="17">
        <v>2.6386921691788801E-2</v>
      </c>
      <c r="AL1216" s="17"/>
      <c r="AM1216" s="17">
        <v>6.6302945446804804E-2</v>
      </c>
      <c r="AN1216" s="17">
        <v>2.5335254341723401E-2</v>
      </c>
      <c r="AO1216" s="17">
        <v>4.9550127131486203E-2</v>
      </c>
      <c r="AP1216" s="17">
        <v>2.6521419919805101E-2</v>
      </c>
      <c r="AQ1216" s="17">
        <v>2.4106607828550699E-2</v>
      </c>
      <c r="AR1216" s="17">
        <v>1.7628862346105601E-2</v>
      </c>
      <c r="AS1216" s="17">
        <v>9.4996476014007399E-3</v>
      </c>
      <c r="AT1216" s="17">
        <v>3.8260617029370399E-2</v>
      </c>
      <c r="AU1216" s="17">
        <v>2.5954635430394401E-2</v>
      </c>
      <c r="AV1216" s="17">
        <v>1.7253027044019001E-2</v>
      </c>
      <c r="AW1216" s="17">
        <v>3.4466924523403303E-2</v>
      </c>
      <c r="AX1216" s="17">
        <v>8.1341320115535503E-3</v>
      </c>
      <c r="AY1216" s="17">
        <v>0</v>
      </c>
      <c r="AZ1216" s="17">
        <v>2.05978635863685E-2</v>
      </c>
      <c r="BA1216" s="17">
        <v>6.63208749709467E-2</v>
      </c>
      <c r="BB1216" s="17">
        <v>1.5639988100145E-2</v>
      </c>
      <c r="BC1216" s="17"/>
      <c r="BD1216" s="17">
        <v>2.2739459750926699E-2</v>
      </c>
      <c r="BE1216" s="17">
        <v>4.1147946020204697E-2</v>
      </c>
      <c r="BF1216" s="17">
        <v>2.9322339202947401E-2</v>
      </c>
      <c r="BG1216" s="17"/>
      <c r="BH1216" s="17">
        <v>2.6927248092383799E-2</v>
      </c>
      <c r="BI1216" s="17">
        <v>9.2528904434916893E-3</v>
      </c>
      <c r="BJ1216" s="17">
        <v>6.1178426456121099E-3</v>
      </c>
      <c r="BK1216" s="17"/>
      <c r="BL1216" s="17">
        <v>1.35559878203339E-2</v>
      </c>
      <c r="BM1216" s="17">
        <v>5.88290181460056E-3</v>
      </c>
      <c r="BN1216" s="17">
        <v>2.5547407876247302E-2</v>
      </c>
      <c r="BO1216" s="17"/>
      <c r="BP1216" s="17">
        <v>2.53175128745174E-2</v>
      </c>
      <c r="BQ1216" s="17">
        <v>3.52434485411353E-2</v>
      </c>
      <c r="BR1216" s="17"/>
      <c r="BS1216" s="17">
        <v>1.8932471515501401E-2</v>
      </c>
      <c r="BT1216" s="17">
        <v>9.9389959168517204E-3</v>
      </c>
      <c r="BU1216" s="17">
        <v>1.9782390932982601E-2</v>
      </c>
      <c r="BV1216" s="17">
        <v>4.0090598485270197E-2</v>
      </c>
      <c r="BW1216" s="17"/>
      <c r="BX1216" s="17">
        <v>8.9221273597123191E-3</v>
      </c>
      <c r="BY1216" s="17">
        <v>2.7313078160227499E-2</v>
      </c>
      <c r="BZ1216" s="17">
        <v>3.3093853294954803E-2</v>
      </c>
      <c r="CA1216" s="17"/>
      <c r="CB1216" s="17">
        <v>1.2705540028493599E-2</v>
      </c>
      <c r="CC1216" s="17">
        <v>1.94692449558382E-2</v>
      </c>
      <c r="CD1216" s="17">
        <v>5.74986690656542E-2</v>
      </c>
      <c r="CE1216" s="17">
        <v>1.9766437858504501E-2</v>
      </c>
      <c r="CF1216" s="17">
        <v>2.51139230088454E-2</v>
      </c>
      <c r="CG1216" s="17">
        <v>4.3269750420843703E-2</v>
      </c>
      <c r="CH1216" s="17"/>
      <c r="CI1216" s="17">
        <v>4.6633491786889199E-2</v>
      </c>
      <c r="CJ1216" s="17">
        <v>2.4206023408784302E-2</v>
      </c>
      <c r="CK1216" s="17">
        <v>7.9515235544176305E-2</v>
      </c>
      <c r="CL1216" s="17">
        <v>1.8012868092285399E-2</v>
      </c>
    </row>
    <row r="1217" spans="2:90" x14ac:dyDescent="0.35">
      <c r="B1217" t="s">
        <v>249</v>
      </c>
      <c r="C1217" s="17">
        <v>2.0484194881203999E-2</v>
      </c>
      <c r="D1217" s="17">
        <v>2.47869475146461E-2</v>
      </c>
      <c r="E1217" s="17">
        <v>1.6565306842308301E-2</v>
      </c>
      <c r="F1217" s="17"/>
      <c r="G1217" s="17">
        <v>3.1385618006613603E-2</v>
      </c>
      <c r="H1217" s="17">
        <v>3.6485520962979502E-2</v>
      </c>
      <c r="I1217" s="17">
        <v>2.30950693497416E-2</v>
      </c>
      <c r="J1217" s="17">
        <v>4.7206743528178698E-3</v>
      </c>
      <c r="K1217" s="17">
        <v>1.33864966605204E-2</v>
      </c>
      <c r="L1217" s="17">
        <v>9.8114109446775892E-3</v>
      </c>
      <c r="M1217" s="17">
        <v>2.13766521542097E-2</v>
      </c>
      <c r="N1217" s="17">
        <v>3.2448649881760397E-2</v>
      </c>
      <c r="O1217" s="17">
        <v>1.2048385868869501E-2</v>
      </c>
      <c r="P1217" s="17"/>
      <c r="Q1217" s="17">
        <v>2.36112200220665E-2</v>
      </c>
      <c r="R1217" s="17">
        <v>1.8826115452199799E-2</v>
      </c>
      <c r="S1217" s="17">
        <v>1.49869358245749E-2</v>
      </c>
      <c r="T1217" s="17">
        <v>2.0430079542769899E-2</v>
      </c>
      <c r="U1217" s="17"/>
      <c r="V1217" s="17">
        <v>1.6363240333997199E-2</v>
      </c>
      <c r="W1217" s="17">
        <v>2.2288853121483199E-2</v>
      </c>
      <c r="X1217" s="17">
        <v>1.3725209546162499E-2</v>
      </c>
      <c r="Y1217" s="17">
        <v>4.5895296173047898E-2</v>
      </c>
      <c r="Z1217" s="17">
        <v>1.3451854147513501E-2</v>
      </c>
      <c r="AA1217" s="17">
        <v>1.36526320788001E-2</v>
      </c>
      <c r="AB1217" s="17">
        <v>2.5563477118760801E-2</v>
      </c>
      <c r="AC1217" s="17">
        <v>4.6121921724929004E-3</v>
      </c>
      <c r="AD1217" s="17">
        <v>2.02185907552212E-2</v>
      </c>
      <c r="AE1217" s="17"/>
      <c r="AF1217" s="17">
        <v>2.8476551438583301E-2</v>
      </c>
      <c r="AG1217" s="17">
        <v>1.9866833407589699E-2</v>
      </c>
      <c r="AH1217" s="17">
        <v>1.11916180062699E-2</v>
      </c>
      <c r="AI1217" s="17">
        <v>5.6984504069603502E-2</v>
      </c>
      <c r="AJ1217" s="17">
        <v>1.50215866756702E-2</v>
      </c>
      <c r="AK1217" s="17">
        <v>1.6169384470338499E-2</v>
      </c>
      <c r="AL1217" s="17"/>
      <c r="AM1217" s="17">
        <v>4.2738185064175198E-2</v>
      </c>
      <c r="AN1217" s="17">
        <v>3.2696279165844798E-2</v>
      </c>
      <c r="AO1217" s="17">
        <v>1.68509373967549E-2</v>
      </c>
      <c r="AP1217" s="17">
        <v>2.2984410942983601E-2</v>
      </c>
      <c r="AQ1217" s="17">
        <v>1.2859130761769699E-2</v>
      </c>
      <c r="AR1217" s="17">
        <v>8.8188703177971301E-3</v>
      </c>
      <c r="AS1217" s="17">
        <v>2.5362851827794599E-2</v>
      </c>
      <c r="AT1217" s="17">
        <v>2.1028754764387701E-3</v>
      </c>
      <c r="AU1217" s="17">
        <v>1.3186150632253001E-2</v>
      </c>
      <c r="AV1217" s="17">
        <v>2.5569500047021899E-2</v>
      </c>
      <c r="AW1217" s="17">
        <v>1.76477416958024E-2</v>
      </c>
      <c r="AX1217" s="17">
        <v>1.23649759115999E-2</v>
      </c>
      <c r="AY1217" s="17">
        <v>3.3694149974667201E-2</v>
      </c>
      <c r="AZ1217" s="17">
        <v>0</v>
      </c>
      <c r="BA1217" s="17">
        <v>5.2492394232039998E-3</v>
      </c>
      <c r="BB1217" s="17">
        <v>2.9836646284949801E-2</v>
      </c>
      <c r="BC1217" s="17"/>
      <c r="BD1217" s="17">
        <v>9.6424023808632294E-3</v>
      </c>
      <c r="BE1217" s="17">
        <v>2.52023502701356E-2</v>
      </c>
      <c r="BF1217" s="17">
        <v>2.13975943050029E-2</v>
      </c>
      <c r="BG1217" s="17"/>
      <c r="BH1217" s="17">
        <v>1.8841971067453198E-2</v>
      </c>
      <c r="BI1217" s="17">
        <v>2.0696453716805702E-2</v>
      </c>
      <c r="BJ1217" s="17">
        <v>1.8702438669076899E-3</v>
      </c>
      <c r="BK1217" s="17"/>
      <c r="BL1217" s="17">
        <v>2.6600280397023699E-3</v>
      </c>
      <c r="BM1217" s="17">
        <v>8.0618441125173707E-3</v>
      </c>
      <c r="BN1217" s="17">
        <v>9.1028737915846408E-3</v>
      </c>
      <c r="BO1217" s="17"/>
      <c r="BP1217" s="17">
        <v>2.10546627030864E-2</v>
      </c>
      <c r="BQ1217" s="17">
        <v>2.43243010745973E-2</v>
      </c>
      <c r="BR1217" s="17"/>
      <c r="BS1217" s="17">
        <v>0</v>
      </c>
      <c r="BT1217" s="17">
        <v>5.6413260637795002E-3</v>
      </c>
      <c r="BU1217" s="17">
        <v>1.8854076660570099E-2</v>
      </c>
      <c r="BV1217" s="17">
        <v>3.5607778679577699E-2</v>
      </c>
      <c r="BW1217" s="17"/>
      <c r="BX1217" s="17">
        <v>2.0357425014584799E-3</v>
      </c>
      <c r="BY1217" s="17">
        <v>1.7716098318697401E-2</v>
      </c>
      <c r="BZ1217" s="17">
        <v>2.2481955575949699E-2</v>
      </c>
      <c r="CA1217" s="17"/>
      <c r="CB1217" s="17">
        <v>1.0645554366223199E-3</v>
      </c>
      <c r="CC1217" s="17">
        <v>2.1570848578819E-2</v>
      </c>
      <c r="CD1217" s="17">
        <v>5.3518018261006897E-2</v>
      </c>
      <c r="CE1217" s="17">
        <v>1.5294973409362001E-2</v>
      </c>
      <c r="CF1217" s="17">
        <v>3.2156470693275202E-3</v>
      </c>
      <c r="CG1217" s="17">
        <v>1.4337357854197E-2</v>
      </c>
      <c r="CH1217" s="17"/>
      <c r="CI1217" s="17">
        <v>2.8463114830743898E-2</v>
      </c>
      <c r="CJ1217" s="17">
        <v>1.9569670190383599E-2</v>
      </c>
      <c r="CK1217" s="17">
        <v>5.3479494475047899E-2</v>
      </c>
      <c r="CL1217" s="17">
        <v>1.0451179897343199E-2</v>
      </c>
    </row>
    <row r="1218" spans="2:90" x14ac:dyDescent="0.35"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</row>
    <row r="1219" spans="2:90" x14ac:dyDescent="0.35">
      <c r="B1219" s="6" t="s">
        <v>573</v>
      </c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</row>
    <row r="1220" spans="2:90" x14ac:dyDescent="0.35">
      <c r="B1220" s="24" t="s">
        <v>130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</row>
    <row r="1221" spans="2:90" x14ac:dyDescent="0.35">
      <c r="B1221" t="s">
        <v>556</v>
      </c>
      <c r="C1221" s="17">
        <v>0.42192039827623001</v>
      </c>
      <c r="D1221" s="17">
        <v>0.40856755462195299</v>
      </c>
      <c r="E1221" s="17">
        <v>0.43790420292304599</v>
      </c>
      <c r="F1221" s="17"/>
      <c r="G1221" s="17">
        <v>0.481731276643731</v>
      </c>
      <c r="H1221" s="17">
        <v>0.45641377394833899</v>
      </c>
      <c r="I1221" s="17">
        <v>0.42682404889726699</v>
      </c>
      <c r="J1221" s="17">
        <v>0.46171158100438903</v>
      </c>
      <c r="K1221" s="17">
        <v>0.40105697772413201</v>
      </c>
      <c r="L1221" s="17">
        <v>0.431047507563392</v>
      </c>
      <c r="M1221" s="17">
        <v>0.41672535351207401</v>
      </c>
      <c r="N1221" s="17">
        <v>0.37531831067315402</v>
      </c>
      <c r="O1221" s="17">
        <v>0.35838188631788598</v>
      </c>
      <c r="P1221" s="17"/>
      <c r="Q1221" s="17">
        <v>0.39172746335876801</v>
      </c>
      <c r="R1221" s="17">
        <v>0.37716413747572097</v>
      </c>
      <c r="S1221" s="17">
        <v>0.42068158180951698</v>
      </c>
      <c r="T1221" s="17">
        <v>0.43286589658487401</v>
      </c>
      <c r="U1221" s="17"/>
      <c r="V1221" s="17">
        <v>0.39238824924066801</v>
      </c>
      <c r="W1221" s="17">
        <v>0.42192693004617898</v>
      </c>
      <c r="X1221" s="17">
        <v>0.40314153205355602</v>
      </c>
      <c r="Y1221" s="17">
        <v>0.45482093685224301</v>
      </c>
      <c r="Z1221" s="17">
        <v>0.41540449035258797</v>
      </c>
      <c r="AA1221" s="17">
        <v>0.40478043169183298</v>
      </c>
      <c r="AB1221" s="17">
        <v>0.44203624773546002</v>
      </c>
      <c r="AC1221" s="17">
        <v>0.46571303419466298</v>
      </c>
      <c r="AD1221" s="17">
        <v>0.43550072344986202</v>
      </c>
      <c r="AE1221" s="17"/>
      <c r="AF1221" s="17">
        <v>0.45219631731120302</v>
      </c>
      <c r="AG1221" s="17">
        <v>0.39694267602531702</v>
      </c>
      <c r="AH1221" s="17">
        <v>0.465298810341158</v>
      </c>
      <c r="AI1221" s="17">
        <v>0.46662806225185099</v>
      </c>
      <c r="AJ1221" s="17">
        <v>0.46028804212306901</v>
      </c>
      <c r="AK1221" s="17">
        <v>0.37277130407560199</v>
      </c>
      <c r="AL1221" s="17"/>
      <c r="AM1221" s="17">
        <v>0.40283645012117297</v>
      </c>
      <c r="AN1221" s="17">
        <v>0.42040290093606397</v>
      </c>
      <c r="AO1221" s="17">
        <v>0.43050355194530598</v>
      </c>
      <c r="AP1221" s="17">
        <v>0.380135967413124</v>
      </c>
      <c r="AQ1221" s="17">
        <v>0.415109480437029</v>
      </c>
      <c r="AR1221" s="17">
        <v>0.384644476548752</v>
      </c>
      <c r="AS1221" s="17">
        <v>0.31842363204519097</v>
      </c>
      <c r="AT1221" s="17">
        <v>0.40495026689215502</v>
      </c>
      <c r="AU1221" s="17">
        <v>0.51409380659215498</v>
      </c>
      <c r="AV1221" s="17">
        <v>0.443677959184131</v>
      </c>
      <c r="AW1221" s="17">
        <v>0.43463432014666697</v>
      </c>
      <c r="AX1221" s="17">
        <v>0.492462723439757</v>
      </c>
      <c r="AY1221" s="17">
        <v>0.40286434068334298</v>
      </c>
      <c r="AZ1221" s="17">
        <v>0.38462800192111102</v>
      </c>
      <c r="BA1221" s="17">
        <v>0.372660760328</v>
      </c>
      <c r="BB1221" s="17">
        <v>0.42530490962027101</v>
      </c>
      <c r="BC1221" s="17"/>
      <c r="BD1221" s="17">
        <v>0.42599220584448899</v>
      </c>
      <c r="BE1221" s="17">
        <v>0.45836741926487901</v>
      </c>
      <c r="BF1221" s="17">
        <v>0.39148759303513397</v>
      </c>
      <c r="BG1221" s="17"/>
      <c r="BH1221" s="17">
        <v>0.44986058535911</v>
      </c>
      <c r="BI1221" s="17">
        <v>0.35576242671168101</v>
      </c>
      <c r="BJ1221" s="17">
        <v>0.36979189155818298</v>
      </c>
      <c r="BK1221" s="17"/>
      <c r="BL1221" s="17">
        <v>0.34242251784598199</v>
      </c>
      <c r="BM1221" s="17">
        <v>0.35114685712376298</v>
      </c>
      <c r="BN1221" s="17">
        <v>0.39898481931519197</v>
      </c>
      <c r="BO1221" s="17"/>
      <c r="BP1221" s="17">
        <v>0.42578767759972702</v>
      </c>
      <c r="BQ1221" s="17">
        <v>0.40659111767922901</v>
      </c>
      <c r="BR1221" s="17"/>
      <c r="BS1221" s="17">
        <v>0.42312462871318501</v>
      </c>
      <c r="BT1221" s="17">
        <v>0.44291440523185399</v>
      </c>
      <c r="BU1221" s="17">
        <v>0.39804704358763199</v>
      </c>
      <c r="BV1221" s="17">
        <v>0.44081902610528401</v>
      </c>
      <c r="BW1221" s="17"/>
      <c r="BX1221" s="17">
        <v>0.38550896644837701</v>
      </c>
      <c r="BY1221" s="17">
        <v>0.479647333429568</v>
      </c>
      <c r="BZ1221" s="17">
        <v>0.42198028469985499</v>
      </c>
      <c r="CA1221" s="17"/>
      <c r="CB1221" s="17">
        <v>0.51541940495761696</v>
      </c>
      <c r="CC1221" s="17">
        <v>0.46290567603612698</v>
      </c>
      <c r="CD1221" s="17">
        <v>0.47472876829767602</v>
      </c>
      <c r="CE1221" s="17">
        <v>0.49260181796546398</v>
      </c>
      <c r="CF1221" s="17">
        <v>0.33305343563663697</v>
      </c>
      <c r="CG1221" s="17">
        <v>0.178327275372341</v>
      </c>
      <c r="CH1221" s="17"/>
      <c r="CI1221" s="17">
        <v>0.394317911455979</v>
      </c>
      <c r="CJ1221" s="17">
        <v>0.47869071129840501</v>
      </c>
      <c r="CK1221" s="17">
        <v>0.23298573974789299</v>
      </c>
      <c r="CL1221" s="17">
        <v>0.44491932299321402</v>
      </c>
    </row>
    <row r="1222" spans="2:90" x14ac:dyDescent="0.35">
      <c r="B1222" t="s">
        <v>557</v>
      </c>
      <c r="C1222" s="17">
        <v>0.360999319434819</v>
      </c>
      <c r="D1222" s="17">
        <v>0.34521079500127999</v>
      </c>
      <c r="E1222" s="17">
        <v>0.37462287177271503</v>
      </c>
      <c r="F1222" s="17"/>
      <c r="G1222" s="17">
        <v>0.35148510426743101</v>
      </c>
      <c r="H1222" s="17">
        <v>0.33158828957637598</v>
      </c>
      <c r="I1222" s="17">
        <v>0.39112584194281602</v>
      </c>
      <c r="J1222" s="17">
        <v>0.45924796947854701</v>
      </c>
      <c r="K1222" s="17">
        <v>0.33620413645020703</v>
      </c>
      <c r="L1222" s="17">
        <v>0.36448364179492998</v>
      </c>
      <c r="M1222" s="17">
        <v>0.309660653665004</v>
      </c>
      <c r="N1222" s="17">
        <v>0.35860966774049502</v>
      </c>
      <c r="O1222" s="17">
        <v>0.35186859353171901</v>
      </c>
      <c r="P1222" s="17"/>
      <c r="Q1222" s="17">
        <v>0.38869685289010503</v>
      </c>
      <c r="R1222" s="17">
        <v>0.38074211219044302</v>
      </c>
      <c r="S1222" s="17">
        <v>0.418150541546079</v>
      </c>
      <c r="T1222" s="17">
        <v>0.35787897867569102</v>
      </c>
      <c r="U1222" s="17"/>
      <c r="V1222" s="17">
        <v>0.35741698494033902</v>
      </c>
      <c r="W1222" s="17">
        <v>0.46086786740083702</v>
      </c>
      <c r="X1222" s="17">
        <v>0.32659960406148802</v>
      </c>
      <c r="Y1222" s="17">
        <v>0.41302091005039399</v>
      </c>
      <c r="Z1222" s="17">
        <v>0.357628163836055</v>
      </c>
      <c r="AA1222" s="17">
        <v>0.32942145677845602</v>
      </c>
      <c r="AB1222" s="17">
        <v>0.312910415452608</v>
      </c>
      <c r="AC1222" s="17">
        <v>0.33152841106588499</v>
      </c>
      <c r="AD1222" s="17">
        <v>0.307800586644082</v>
      </c>
      <c r="AE1222" s="17"/>
      <c r="AF1222" s="17">
        <v>0.36876577598315802</v>
      </c>
      <c r="AG1222" s="17">
        <v>0.38209581558432998</v>
      </c>
      <c r="AH1222" s="17">
        <v>0.40416713894629802</v>
      </c>
      <c r="AI1222" s="17">
        <v>0.39382901802671</v>
      </c>
      <c r="AJ1222" s="17">
        <v>0.35856318679813498</v>
      </c>
      <c r="AK1222" s="17">
        <v>0.329862776324159</v>
      </c>
      <c r="AL1222" s="17"/>
      <c r="AM1222" s="17">
        <v>0.29601398510515697</v>
      </c>
      <c r="AN1222" s="17">
        <v>0.31280452280752702</v>
      </c>
      <c r="AO1222" s="17">
        <v>0.30364440882697302</v>
      </c>
      <c r="AP1222" s="17">
        <v>0.348430932509604</v>
      </c>
      <c r="AQ1222" s="17">
        <v>0.377016035319783</v>
      </c>
      <c r="AR1222" s="17">
        <v>0.37488290174899103</v>
      </c>
      <c r="AS1222" s="17">
        <v>0.35284575634952597</v>
      </c>
      <c r="AT1222" s="17">
        <v>0.35903054462464601</v>
      </c>
      <c r="AU1222" s="17">
        <v>0.35598937741988101</v>
      </c>
      <c r="AV1222" s="17">
        <v>0.41048828302444501</v>
      </c>
      <c r="AW1222" s="17">
        <v>0.35507003380475999</v>
      </c>
      <c r="AX1222" s="17">
        <v>0.39559489353764299</v>
      </c>
      <c r="AY1222" s="17">
        <v>0.28778389119876902</v>
      </c>
      <c r="AZ1222" s="17">
        <v>0.347792973907465</v>
      </c>
      <c r="BA1222" s="17">
        <v>0.438126870314684</v>
      </c>
      <c r="BB1222" s="17">
        <v>0.41930118537025501</v>
      </c>
      <c r="BC1222" s="17"/>
      <c r="BD1222" s="17">
        <v>0.38288769442276799</v>
      </c>
      <c r="BE1222" s="17">
        <v>0.350800973900045</v>
      </c>
      <c r="BF1222" s="17">
        <v>0.34999246336873802</v>
      </c>
      <c r="BG1222" s="17"/>
      <c r="BH1222" s="17">
        <v>0.37604817296355297</v>
      </c>
      <c r="BI1222" s="17">
        <v>0.34807135234612302</v>
      </c>
      <c r="BJ1222" s="17">
        <v>0.35247494539327201</v>
      </c>
      <c r="BK1222" s="17"/>
      <c r="BL1222" s="17">
        <v>0.39452219175431702</v>
      </c>
      <c r="BM1222" s="17">
        <v>0.350539359503103</v>
      </c>
      <c r="BN1222" s="17">
        <v>0.30095176654635702</v>
      </c>
      <c r="BO1222" s="17"/>
      <c r="BP1222" s="17">
        <v>0.37569857960270803</v>
      </c>
      <c r="BQ1222" s="17">
        <v>0.33654969550376601</v>
      </c>
      <c r="BR1222" s="17"/>
      <c r="BS1222" s="17">
        <v>0.38265431465000899</v>
      </c>
      <c r="BT1222" s="17">
        <v>0.39765920662184101</v>
      </c>
      <c r="BU1222" s="17">
        <v>0.331073323006015</v>
      </c>
      <c r="BV1222" s="17">
        <v>0.36571247291645897</v>
      </c>
      <c r="BW1222" s="17"/>
      <c r="BX1222" s="17">
        <v>0.360331260954392</v>
      </c>
      <c r="BY1222" s="17">
        <v>0.47004176093788702</v>
      </c>
      <c r="BZ1222" s="17">
        <v>0.35436480932893499</v>
      </c>
      <c r="CA1222" s="17"/>
      <c r="CB1222" s="17">
        <v>0.43142076433564602</v>
      </c>
      <c r="CC1222" s="17">
        <v>0.409598211415381</v>
      </c>
      <c r="CD1222" s="17">
        <v>0.32081285493842099</v>
      </c>
      <c r="CE1222" s="17">
        <v>0.45031723862352802</v>
      </c>
      <c r="CF1222" s="17">
        <v>0.36314307605969298</v>
      </c>
      <c r="CG1222" s="17">
        <v>0.17672056962743399</v>
      </c>
      <c r="CH1222" s="17"/>
      <c r="CI1222" s="17">
        <v>0.28641563855242902</v>
      </c>
      <c r="CJ1222" s="17">
        <v>0.41011396804600903</v>
      </c>
      <c r="CK1222" s="17">
        <v>0.239239107231762</v>
      </c>
      <c r="CL1222" s="17">
        <v>0.381173921415074</v>
      </c>
    </row>
    <row r="1223" spans="2:90" x14ac:dyDescent="0.35">
      <c r="B1223" t="s">
        <v>558</v>
      </c>
      <c r="C1223" s="17">
        <v>0.36048951377013699</v>
      </c>
      <c r="D1223" s="17">
        <v>0.308224395040963</v>
      </c>
      <c r="E1223" s="17">
        <v>0.409019535528994</v>
      </c>
      <c r="F1223" s="17"/>
      <c r="G1223" s="17">
        <v>0.341054466185509</v>
      </c>
      <c r="H1223" s="17">
        <v>0.39386399222224799</v>
      </c>
      <c r="I1223" s="17">
        <v>0.39218094887599902</v>
      </c>
      <c r="J1223" s="17">
        <v>0.33956381971056798</v>
      </c>
      <c r="K1223" s="17">
        <v>0.376167112297421</v>
      </c>
      <c r="L1223" s="17">
        <v>0.38341164265030903</v>
      </c>
      <c r="M1223" s="17">
        <v>0.42469497405641998</v>
      </c>
      <c r="N1223" s="17">
        <v>0.32071834306747499</v>
      </c>
      <c r="O1223" s="17">
        <v>0.28116696268682001</v>
      </c>
      <c r="P1223" s="17"/>
      <c r="Q1223" s="17">
        <v>0.32418599209131299</v>
      </c>
      <c r="R1223" s="17">
        <v>0.23788171086788601</v>
      </c>
      <c r="S1223" s="17">
        <v>0.367638367051</v>
      </c>
      <c r="T1223" s="17">
        <v>0.37128193063849302</v>
      </c>
      <c r="U1223" s="17"/>
      <c r="V1223" s="17">
        <v>0.30373353888010901</v>
      </c>
      <c r="W1223" s="17">
        <v>0.43001469907442602</v>
      </c>
      <c r="X1223" s="17">
        <v>0.40227221874678898</v>
      </c>
      <c r="Y1223" s="17">
        <v>0.29788014489372699</v>
      </c>
      <c r="Z1223" s="17">
        <v>0.36289200504017799</v>
      </c>
      <c r="AA1223" s="17">
        <v>0.33682819092986999</v>
      </c>
      <c r="AB1223" s="17">
        <v>0.360985025732939</v>
      </c>
      <c r="AC1223" s="17">
        <v>0.39898602555807899</v>
      </c>
      <c r="AD1223" s="17">
        <v>0.37163558462662599</v>
      </c>
      <c r="AE1223" s="17"/>
      <c r="AF1223" s="17">
        <v>0.39491201699954298</v>
      </c>
      <c r="AG1223" s="17">
        <v>0.357678878367308</v>
      </c>
      <c r="AH1223" s="17">
        <v>0.42403277826482499</v>
      </c>
      <c r="AI1223" s="17">
        <v>0.29115497681853197</v>
      </c>
      <c r="AJ1223" s="17">
        <v>0.36796244998141697</v>
      </c>
      <c r="AK1223" s="17">
        <v>0.32557684989404001</v>
      </c>
      <c r="AL1223" s="17"/>
      <c r="AM1223" s="17">
        <v>0.31612355638733203</v>
      </c>
      <c r="AN1223" s="17">
        <v>0.249387870658413</v>
      </c>
      <c r="AO1223" s="17">
        <v>0.34800841880170302</v>
      </c>
      <c r="AP1223" s="17">
        <v>0.31565897293112499</v>
      </c>
      <c r="AQ1223" s="17">
        <v>0.41629353335055602</v>
      </c>
      <c r="AR1223" s="17">
        <v>0.40146106876583099</v>
      </c>
      <c r="AS1223" s="17">
        <v>0.362752442582503</v>
      </c>
      <c r="AT1223" s="17">
        <v>0.37700863077525498</v>
      </c>
      <c r="AU1223" s="17">
        <v>0.39206125166967098</v>
      </c>
      <c r="AV1223" s="17">
        <v>0.34569487827398399</v>
      </c>
      <c r="AW1223" s="17">
        <v>0.372808241254797</v>
      </c>
      <c r="AX1223" s="17">
        <v>0.42762663930268302</v>
      </c>
      <c r="AY1223" s="17">
        <v>0.33650904057341002</v>
      </c>
      <c r="AZ1223" s="17">
        <v>0.35529575409631498</v>
      </c>
      <c r="BA1223" s="17">
        <v>0.28291482629534598</v>
      </c>
      <c r="BB1223" s="17">
        <v>0.32714665930352299</v>
      </c>
      <c r="BC1223" s="17"/>
      <c r="BD1223" s="17">
        <v>0.37540018829344501</v>
      </c>
      <c r="BE1223" s="17">
        <v>0.36222835384238</v>
      </c>
      <c r="BF1223" s="17">
        <v>0.355004888515568</v>
      </c>
      <c r="BG1223" s="17"/>
      <c r="BH1223" s="17">
        <v>0.38656284779182598</v>
      </c>
      <c r="BI1223" s="17">
        <v>0.33380312240648902</v>
      </c>
      <c r="BJ1223" s="17">
        <v>0.34236805982775997</v>
      </c>
      <c r="BK1223" s="17"/>
      <c r="BL1223" s="17">
        <v>0.433038683018655</v>
      </c>
      <c r="BM1223" s="17">
        <v>0.35772385879820801</v>
      </c>
      <c r="BN1223" s="17">
        <v>0.31724101768347701</v>
      </c>
      <c r="BO1223" s="17"/>
      <c r="BP1223" s="17">
        <v>0.382774668435585</v>
      </c>
      <c r="BQ1223" s="17">
        <v>0.34238776227189499</v>
      </c>
      <c r="BR1223" s="17"/>
      <c r="BS1223" s="17">
        <v>0.42436782425000502</v>
      </c>
      <c r="BT1223" s="17">
        <v>0.41436515930478501</v>
      </c>
      <c r="BU1223" s="17">
        <v>0.347624147349261</v>
      </c>
      <c r="BV1223" s="17">
        <v>0.33068176386396497</v>
      </c>
      <c r="BW1223" s="17"/>
      <c r="BX1223" s="17">
        <v>0.40021497627910102</v>
      </c>
      <c r="BY1223" s="17">
        <v>0.41498658855835602</v>
      </c>
      <c r="BZ1223" s="17">
        <v>0.35320510927422499</v>
      </c>
      <c r="CA1223" s="17"/>
      <c r="CB1223" s="17">
        <v>0.46476271484215598</v>
      </c>
      <c r="CC1223" s="17">
        <v>0.42094745065694</v>
      </c>
      <c r="CD1223" s="17">
        <v>0.35936717581654798</v>
      </c>
      <c r="CE1223" s="17">
        <v>0.376276144670394</v>
      </c>
      <c r="CF1223" s="17">
        <v>0.30272587535325801</v>
      </c>
      <c r="CG1223" s="17">
        <v>0.19519928851722801</v>
      </c>
      <c r="CH1223" s="17"/>
      <c r="CI1223" s="17">
        <v>0.30089228249415001</v>
      </c>
      <c r="CJ1223" s="17">
        <v>0.46104315639066801</v>
      </c>
      <c r="CK1223" s="17">
        <v>0.16435825450283001</v>
      </c>
      <c r="CL1223" s="17">
        <v>0.36675928972838301</v>
      </c>
    </row>
    <row r="1224" spans="2:90" x14ac:dyDescent="0.35">
      <c r="B1224" t="s">
        <v>559</v>
      </c>
      <c r="C1224" s="17">
        <v>0.24014365917701699</v>
      </c>
      <c r="D1224" s="17">
        <v>0.23214884413791001</v>
      </c>
      <c r="E1224" s="17">
        <v>0.243901347537751</v>
      </c>
      <c r="F1224" s="17"/>
      <c r="G1224" s="17">
        <v>0.30431167188796399</v>
      </c>
      <c r="H1224" s="17">
        <v>0.22448855013663399</v>
      </c>
      <c r="I1224" s="17">
        <v>0.29050364600324602</v>
      </c>
      <c r="J1224" s="17">
        <v>0.22987561830901601</v>
      </c>
      <c r="K1224" s="17">
        <v>0.24931261419897699</v>
      </c>
      <c r="L1224" s="17">
        <v>0.23840423054196799</v>
      </c>
      <c r="M1224" s="17">
        <v>0.244806923131764</v>
      </c>
      <c r="N1224" s="17">
        <v>0.19457178816824</v>
      </c>
      <c r="O1224" s="17">
        <v>0.195578219937635</v>
      </c>
      <c r="P1224" s="17"/>
      <c r="Q1224" s="17">
        <v>0.188467965325606</v>
      </c>
      <c r="R1224" s="17">
        <v>0.20577881021699701</v>
      </c>
      <c r="S1224" s="17">
        <v>0.23712384373352799</v>
      </c>
      <c r="T1224" s="17">
        <v>0.246860008175772</v>
      </c>
      <c r="U1224" s="17"/>
      <c r="V1224" s="17">
        <v>0.22803819245430501</v>
      </c>
      <c r="W1224" s="17">
        <v>0.26154182451915697</v>
      </c>
      <c r="X1224" s="17">
        <v>0.22714289266981699</v>
      </c>
      <c r="Y1224" s="17">
        <v>0.17767987618130501</v>
      </c>
      <c r="Z1224" s="17">
        <v>0.25967971177781501</v>
      </c>
      <c r="AA1224" s="17">
        <v>0.262949296465953</v>
      </c>
      <c r="AB1224" s="17">
        <v>0.247853951219833</v>
      </c>
      <c r="AC1224" s="17">
        <v>0.20894025488498</v>
      </c>
      <c r="AD1224" s="17">
        <v>0.26006251694633498</v>
      </c>
      <c r="AE1224" s="17"/>
      <c r="AF1224" s="17">
        <v>0.22779626498973901</v>
      </c>
      <c r="AG1224" s="17">
        <v>0.246536158751163</v>
      </c>
      <c r="AH1224" s="17">
        <v>0.23885785364213799</v>
      </c>
      <c r="AI1224" s="17">
        <v>0.22909312222019701</v>
      </c>
      <c r="AJ1224" s="17">
        <v>0.21827779917342199</v>
      </c>
      <c r="AK1224" s="17">
        <v>0.25960988125491502</v>
      </c>
      <c r="AL1224" s="17"/>
      <c r="AM1224" s="17">
        <v>0.19273272943648401</v>
      </c>
      <c r="AN1224" s="17">
        <v>0.17967602170893601</v>
      </c>
      <c r="AO1224" s="17">
        <v>0.28084150003075897</v>
      </c>
      <c r="AP1224" s="17">
        <v>0.249307320191752</v>
      </c>
      <c r="AQ1224" s="17">
        <v>0.21685909277759</v>
      </c>
      <c r="AR1224" s="17">
        <v>0.20728467571807699</v>
      </c>
      <c r="AS1224" s="17">
        <v>0.21556642474971</v>
      </c>
      <c r="AT1224" s="17">
        <v>0.22785395235334699</v>
      </c>
      <c r="AU1224" s="17">
        <v>0.22864610149348299</v>
      </c>
      <c r="AV1224" s="17">
        <v>0.25197099065062301</v>
      </c>
      <c r="AW1224" s="17">
        <v>0.19821514665416501</v>
      </c>
      <c r="AX1224" s="17">
        <v>0.310352575675372</v>
      </c>
      <c r="AY1224" s="17">
        <v>0.264154247220871</v>
      </c>
      <c r="AZ1224" s="17">
        <v>0.23233570835988801</v>
      </c>
      <c r="BA1224" s="17">
        <v>0.18163116893176401</v>
      </c>
      <c r="BB1224" s="17">
        <v>0.30735711796251602</v>
      </c>
      <c r="BC1224" s="17"/>
      <c r="BD1224" s="17">
        <v>0.24452918199314699</v>
      </c>
      <c r="BE1224" s="17">
        <v>0.27544746508741902</v>
      </c>
      <c r="BF1224" s="17">
        <v>0.21288487500659301</v>
      </c>
      <c r="BG1224" s="17"/>
      <c r="BH1224" s="17">
        <v>0.24210866042771101</v>
      </c>
      <c r="BI1224" s="17">
        <v>0.21280179696260801</v>
      </c>
      <c r="BJ1224" s="17">
        <v>0.28433022618442799</v>
      </c>
      <c r="BK1224" s="17"/>
      <c r="BL1224" s="17">
        <v>0.193379490858615</v>
      </c>
      <c r="BM1224" s="17">
        <v>0.242568179703159</v>
      </c>
      <c r="BN1224" s="17">
        <v>0.22699231103012399</v>
      </c>
      <c r="BO1224" s="17"/>
      <c r="BP1224" s="17">
        <v>0.25758130037112997</v>
      </c>
      <c r="BQ1224" s="17">
        <v>0.228825189995396</v>
      </c>
      <c r="BR1224" s="17"/>
      <c r="BS1224" s="17">
        <v>0.30258313567982498</v>
      </c>
      <c r="BT1224" s="17">
        <v>0.242162378172503</v>
      </c>
      <c r="BU1224" s="17">
        <v>0.253001507628907</v>
      </c>
      <c r="BV1224" s="17">
        <v>0.213820714460351</v>
      </c>
      <c r="BW1224" s="17"/>
      <c r="BX1224" s="17">
        <v>0.21906258999567599</v>
      </c>
      <c r="BY1224" s="17">
        <v>0.35399616409416701</v>
      </c>
      <c r="BZ1224" s="17">
        <v>0.23523585517960699</v>
      </c>
      <c r="CA1224" s="17"/>
      <c r="CB1224" s="17">
        <v>0.30418587752680298</v>
      </c>
      <c r="CC1224" s="17">
        <v>0.24893083421537399</v>
      </c>
      <c r="CD1224" s="17">
        <v>0.21445851363493601</v>
      </c>
      <c r="CE1224" s="17">
        <v>0.231921653325734</v>
      </c>
      <c r="CF1224" s="17">
        <v>0.26164012320344099</v>
      </c>
      <c r="CG1224" s="17">
        <v>0.181103428485023</v>
      </c>
      <c r="CH1224" s="17"/>
      <c r="CI1224" s="17">
        <v>0.20507619604032401</v>
      </c>
      <c r="CJ1224" s="17">
        <v>0.27025227249345601</v>
      </c>
      <c r="CK1224" s="17">
        <v>0.176820440235094</v>
      </c>
      <c r="CL1224" s="17">
        <v>0.24710814361030201</v>
      </c>
    </row>
    <row r="1225" spans="2:90" x14ac:dyDescent="0.35">
      <c r="B1225" t="s">
        <v>560</v>
      </c>
      <c r="C1225" s="17">
        <v>0.168698400354476</v>
      </c>
      <c r="D1225" s="17">
        <v>0.152601089074556</v>
      </c>
      <c r="E1225" s="17">
        <v>0.182936097262029</v>
      </c>
      <c r="F1225" s="17"/>
      <c r="G1225" s="17">
        <v>0.16100645319624701</v>
      </c>
      <c r="H1225" s="17">
        <v>0.179239609273811</v>
      </c>
      <c r="I1225" s="17">
        <v>0.171179853105212</v>
      </c>
      <c r="J1225" s="17">
        <v>0.174594403954621</v>
      </c>
      <c r="K1225" s="17">
        <v>0.167693415871048</v>
      </c>
      <c r="L1225" s="17">
        <v>0.17688233891049401</v>
      </c>
      <c r="M1225" s="17">
        <v>0.194918635201066</v>
      </c>
      <c r="N1225" s="17">
        <v>0.153636573648091</v>
      </c>
      <c r="O1225" s="17">
        <v>0.14161989535268801</v>
      </c>
      <c r="P1225" s="17"/>
      <c r="Q1225" s="17">
        <v>0.158586401318143</v>
      </c>
      <c r="R1225" s="17">
        <v>0.120799070547654</v>
      </c>
      <c r="S1225" s="17">
        <v>0.20151791536917299</v>
      </c>
      <c r="T1225" s="17">
        <v>0.17211915516264401</v>
      </c>
      <c r="U1225" s="17"/>
      <c r="V1225" s="17">
        <v>0.14991032600107199</v>
      </c>
      <c r="W1225" s="17">
        <v>0.168200556662358</v>
      </c>
      <c r="X1225" s="17">
        <v>0.153663816845968</v>
      </c>
      <c r="Y1225" s="17">
        <v>0.18638393537046699</v>
      </c>
      <c r="Z1225" s="17">
        <v>0.16624534046614101</v>
      </c>
      <c r="AA1225" s="17">
        <v>0.201788299282911</v>
      </c>
      <c r="AB1225" s="17">
        <v>0.152139154717717</v>
      </c>
      <c r="AC1225" s="17">
        <v>0.19185197981794899</v>
      </c>
      <c r="AD1225" s="17">
        <v>0.169508552592713</v>
      </c>
      <c r="AE1225" s="17"/>
      <c r="AF1225" s="17">
        <v>0.171531156685064</v>
      </c>
      <c r="AG1225" s="17">
        <v>0.150554066940571</v>
      </c>
      <c r="AH1225" s="17">
        <v>0.1853588827215</v>
      </c>
      <c r="AI1225" s="17">
        <v>0.19393353272431699</v>
      </c>
      <c r="AJ1225" s="17">
        <v>0.163931086980178</v>
      </c>
      <c r="AK1225" s="17">
        <v>0.172092013602618</v>
      </c>
      <c r="AL1225" s="17"/>
      <c r="AM1225" s="17">
        <v>0.19070787251388599</v>
      </c>
      <c r="AN1225" s="17">
        <v>0.13746438536531899</v>
      </c>
      <c r="AO1225" s="17">
        <v>0.16089902747829901</v>
      </c>
      <c r="AP1225" s="17">
        <v>0.15572074477183201</v>
      </c>
      <c r="AQ1225" s="17">
        <v>0.180593225815531</v>
      </c>
      <c r="AR1225" s="17">
        <v>0.17024979718492</v>
      </c>
      <c r="AS1225" s="17">
        <v>0.206323619427007</v>
      </c>
      <c r="AT1225" s="17">
        <v>0.116575149262773</v>
      </c>
      <c r="AU1225" s="17">
        <v>0.178313208624991</v>
      </c>
      <c r="AV1225" s="17">
        <v>0.178321101907428</v>
      </c>
      <c r="AW1225" s="17">
        <v>0.170797620744575</v>
      </c>
      <c r="AX1225" s="17">
        <v>0.15462650271044301</v>
      </c>
      <c r="AY1225" s="17">
        <v>0.150566986161938</v>
      </c>
      <c r="AZ1225" s="17">
        <v>0.26839500467889399</v>
      </c>
      <c r="BA1225" s="17">
        <v>0.110939923371219</v>
      </c>
      <c r="BB1225" s="17">
        <v>0.15870185099753001</v>
      </c>
      <c r="BC1225" s="17"/>
      <c r="BD1225" s="17">
        <v>0.160379268990477</v>
      </c>
      <c r="BE1225" s="17">
        <v>0.178254272678045</v>
      </c>
      <c r="BF1225" s="17">
        <v>0.172553278514221</v>
      </c>
      <c r="BG1225" s="17"/>
      <c r="BH1225" s="17">
        <v>0.178627125726699</v>
      </c>
      <c r="BI1225" s="17">
        <v>0.14662641793896999</v>
      </c>
      <c r="BJ1225" s="17">
        <v>0.146149627810821</v>
      </c>
      <c r="BK1225" s="17"/>
      <c r="BL1225" s="17">
        <v>0.21858298120261799</v>
      </c>
      <c r="BM1225" s="17">
        <v>0.15361408093332199</v>
      </c>
      <c r="BN1225" s="17">
        <v>0.18891054602913501</v>
      </c>
      <c r="BO1225" s="17"/>
      <c r="BP1225" s="17">
        <v>0.166990404731644</v>
      </c>
      <c r="BQ1225" s="17">
        <v>0.17475443929722501</v>
      </c>
      <c r="BR1225" s="17"/>
      <c r="BS1225" s="17">
        <v>0.17590332623441801</v>
      </c>
      <c r="BT1225" s="17">
        <v>0.196304071273359</v>
      </c>
      <c r="BU1225" s="17">
        <v>0.16257153037084601</v>
      </c>
      <c r="BV1225" s="17">
        <v>0.16577636331632101</v>
      </c>
      <c r="BW1225" s="17"/>
      <c r="BX1225" s="17">
        <v>0.193454882195953</v>
      </c>
      <c r="BY1225" s="17">
        <v>0.15495210032352999</v>
      </c>
      <c r="BZ1225" s="17">
        <v>0.16709052779273001</v>
      </c>
      <c r="CA1225" s="17"/>
      <c r="CB1225" s="17">
        <v>0.218791302512896</v>
      </c>
      <c r="CC1225" s="17">
        <v>0.165833295299504</v>
      </c>
      <c r="CD1225" s="17">
        <v>0.196181944800982</v>
      </c>
      <c r="CE1225" s="17">
        <v>0.13736415289300999</v>
      </c>
      <c r="CF1225" s="17">
        <v>0.14050037942398699</v>
      </c>
      <c r="CG1225" s="17">
        <v>0.12911571762158799</v>
      </c>
      <c r="CH1225" s="17"/>
      <c r="CI1225" s="17">
        <v>0.11788156205851701</v>
      </c>
      <c r="CJ1225" s="17">
        <v>0.19508178298908899</v>
      </c>
      <c r="CK1225" s="17">
        <v>0.16214236396714199</v>
      </c>
      <c r="CL1225" s="17">
        <v>0.166283688246009</v>
      </c>
    </row>
    <row r="1226" spans="2:90" x14ac:dyDescent="0.35">
      <c r="B1226" t="s">
        <v>561</v>
      </c>
      <c r="C1226" s="17">
        <v>0.168303422040844</v>
      </c>
      <c r="D1226" s="17">
        <v>0.15998081580975501</v>
      </c>
      <c r="E1226" s="17">
        <v>0.17662131631179201</v>
      </c>
      <c r="F1226" s="17"/>
      <c r="G1226" s="17">
        <v>0.168772706188138</v>
      </c>
      <c r="H1226" s="17">
        <v>0.13926992198165999</v>
      </c>
      <c r="I1226" s="17">
        <v>0.162327483074446</v>
      </c>
      <c r="J1226" s="17">
        <v>0.102862198562339</v>
      </c>
      <c r="K1226" s="17">
        <v>0.14018339549353001</v>
      </c>
      <c r="L1226" s="17">
        <v>0.19200645540149999</v>
      </c>
      <c r="M1226" s="17">
        <v>0.173779934081389</v>
      </c>
      <c r="N1226" s="17">
        <v>0.23612654468604</v>
      </c>
      <c r="O1226" s="17">
        <v>0.189058167545546</v>
      </c>
      <c r="P1226" s="17"/>
      <c r="Q1226" s="17">
        <v>0.165181862298664</v>
      </c>
      <c r="R1226" s="17">
        <v>0.181893164407532</v>
      </c>
      <c r="S1226" s="17">
        <v>0.182070070531795</v>
      </c>
      <c r="T1226" s="17">
        <v>0.16776763578110199</v>
      </c>
      <c r="U1226" s="17"/>
      <c r="V1226" s="17">
        <v>0.19867272325619501</v>
      </c>
      <c r="W1226" s="17">
        <v>0.140675421546304</v>
      </c>
      <c r="X1226" s="17">
        <v>0.177234733642397</v>
      </c>
      <c r="Y1226" s="17">
        <v>0.15413352843983999</v>
      </c>
      <c r="Z1226" s="17">
        <v>0.200634925236578</v>
      </c>
      <c r="AA1226" s="17">
        <v>0.13031641854003301</v>
      </c>
      <c r="AB1226" s="17">
        <v>0.19581044321465299</v>
      </c>
      <c r="AC1226" s="17">
        <v>0.1239299516102</v>
      </c>
      <c r="AD1226" s="17">
        <v>0.17023251134387801</v>
      </c>
      <c r="AE1226" s="17"/>
      <c r="AF1226" s="17">
        <v>0.130598801746447</v>
      </c>
      <c r="AG1226" s="17">
        <v>0.14623122527229401</v>
      </c>
      <c r="AH1226" s="17">
        <v>0.151952584640906</v>
      </c>
      <c r="AI1226" s="17">
        <v>0.23651360113444</v>
      </c>
      <c r="AJ1226" s="17">
        <v>0.15500305915874299</v>
      </c>
      <c r="AK1226" s="17">
        <v>0.20999017129616901</v>
      </c>
      <c r="AL1226" s="17"/>
      <c r="AM1226" s="17">
        <v>0.10786246979008</v>
      </c>
      <c r="AN1226" s="17">
        <v>0.209269956600488</v>
      </c>
      <c r="AO1226" s="17">
        <v>0.17166967305863401</v>
      </c>
      <c r="AP1226" s="17">
        <v>0.15362429001358799</v>
      </c>
      <c r="AQ1226" s="17">
        <v>0.145760223942383</v>
      </c>
      <c r="AR1226" s="17">
        <v>0.14040315141391399</v>
      </c>
      <c r="AS1226" s="17">
        <v>0.169657462704627</v>
      </c>
      <c r="AT1226" s="17">
        <v>0.14457860434456399</v>
      </c>
      <c r="AU1226" s="17">
        <v>0.26228483653601697</v>
      </c>
      <c r="AV1226" s="17">
        <v>0.129268566147169</v>
      </c>
      <c r="AW1226" s="17">
        <v>0.18505535894792399</v>
      </c>
      <c r="AX1226" s="17">
        <v>0.140076891531355</v>
      </c>
      <c r="AY1226" s="17">
        <v>0.144269401681793</v>
      </c>
      <c r="AZ1226" s="17">
        <v>0.167017564898368</v>
      </c>
      <c r="BA1226" s="17">
        <v>0.26933426652408698</v>
      </c>
      <c r="BB1226" s="17">
        <v>0.20127406332287801</v>
      </c>
      <c r="BC1226" s="17"/>
      <c r="BD1226" s="17">
        <v>0.16114063068902401</v>
      </c>
      <c r="BE1226" s="17">
        <v>0.137632484958152</v>
      </c>
      <c r="BF1226" s="17">
        <v>0.199693773950845</v>
      </c>
      <c r="BG1226" s="17"/>
      <c r="BH1226" s="17">
        <v>0.17045701356321499</v>
      </c>
      <c r="BI1226" s="17">
        <v>0.20711796178606101</v>
      </c>
      <c r="BJ1226" s="17">
        <v>0.13165342740894101</v>
      </c>
      <c r="BK1226" s="17"/>
      <c r="BL1226" s="17">
        <v>0.2388861859443</v>
      </c>
      <c r="BM1226" s="17">
        <v>0.24573177324652301</v>
      </c>
      <c r="BN1226" s="17">
        <v>0.21599623138268301</v>
      </c>
      <c r="BO1226" s="17"/>
      <c r="BP1226" s="17">
        <v>0.15389318408754099</v>
      </c>
      <c r="BQ1226" s="17">
        <v>0.18276132575946299</v>
      </c>
      <c r="BR1226" s="17"/>
      <c r="BS1226" s="17">
        <v>0.17178177265344399</v>
      </c>
      <c r="BT1226" s="17">
        <v>0.19106838305208401</v>
      </c>
      <c r="BU1226" s="17">
        <v>0.159309172501991</v>
      </c>
      <c r="BV1226" s="17">
        <v>0.16264785092070799</v>
      </c>
      <c r="BW1226" s="17"/>
      <c r="BX1226" s="17">
        <v>0.24640298820920201</v>
      </c>
      <c r="BY1226" s="17">
        <v>0.18965654194339099</v>
      </c>
      <c r="BZ1226" s="17">
        <v>0.159254060025982</v>
      </c>
      <c r="CA1226" s="17"/>
      <c r="CB1226" s="17">
        <v>0.18288144761691699</v>
      </c>
      <c r="CC1226" s="17">
        <v>0.17504515214605801</v>
      </c>
      <c r="CD1226" s="17">
        <v>0.14326903593295101</v>
      </c>
      <c r="CE1226" s="17">
        <v>0.192276596258075</v>
      </c>
      <c r="CF1226" s="17">
        <v>0.20798158485863799</v>
      </c>
      <c r="CG1226" s="17">
        <v>0.119879113483928</v>
      </c>
      <c r="CH1226" s="17"/>
      <c r="CI1226" s="17">
        <v>0.203933256927258</v>
      </c>
      <c r="CJ1226" s="17">
        <v>0.18002168809851499</v>
      </c>
      <c r="CK1226" s="17">
        <v>0.13289073588471201</v>
      </c>
      <c r="CL1226" s="17">
        <v>0.162824380562202</v>
      </c>
    </row>
    <row r="1227" spans="2:90" x14ac:dyDescent="0.35">
      <c r="B1227" t="s">
        <v>562</v>
      </c>
      <c r="C1227" s="17">
        <v>0.12813022818922001</v>
      </c>
      <c r="D1227" s="17">
        <v>0.121494585996628</v>
      </c>
      <c r="E1227" s="17">
        <v>0.136506809929658</v>
      </c>
      <c r="F1227" s="17"/>
      <c r="G1227" s="17">
        <v>0.106596638505508</v>
      </c>
      <c r="H1227" s="17">
        <v>0.12827098866473299</v>
      </c>
      <c r="I1227" s="17">
        <v>0.14633379403919899</v>
      </c>
      <c r="J1227" s="17">
        <v>9.2516296069419093E-2</v>
      </c>
      <c r="K1227" s="17">
        <v>0.14284525040005</v>
      </c>
      <c r="L1227" s="17">
        <v>0.149454165956597</v>
      </c>
      <c r="M1227" s="17">
        <v>0.13604439292576601</v>
      </c>
      <c r="N1227" s="17">
        <v>0.13462032136499599</v>
      </c>
      <c r="O1227" s="17">
        <v>0.116223520162773</v>
      </c>
      <c r="P1227" s="17"/>
      <c r="Q1227" s="17">
        <v>0.13513781860240001</v>
      </c>
      <c r="R1227" s="17">
        <v>0.153658408131954</v>
      </c>
      <c r="S1227" s="17">
        <v>0.149217092906516</v>
      </c>
      <c r="T1227" s="17">
        <v>0.12628434664556001</v>
      </c>
      <c r="U1227" s="17"/>
      <c r="V1227" s="17">
        <v>0.13197717900227701</v>
      </c>
      <c r="W1227" s="17">
        <v>0.121003937803509</v>
      </c>
      <c r="X1227" s="17">
        <v>0.12682236782332701</v>
      </c>
      <c r="Y1227" s="17">
        <v>0.15455517139050201</v>
      </c>
      <c r="Z1227" s="17">
        <v>0.11308691567642901</v>
      </c>
      <c r="AA1227" s="17">
        <v>0.11305685673768701</v>
      </c>
      <c r="AB1227" s="17">
        <v>0.12919656053217701</v>
      </c>
      <c r="AC1227" s="17">
        <v>0.158859777448384</v>
      </c>
      <c r="AD1227" s="17">
        <v>0.124088129472853</v>
      </c>
      <c r="AE1227" s="17"/>
      <c r="AF1227" s="17">
        <v>0.14137655221043599</v>
      </c>
      <c r="AG1227" s="17">
        <v>0.127978978253697</v>
      </c>
      <c r="AH1227" s="17">
        <v>0.119242630866652</v>
      </c>
      <c r="AI1227" s="17">
        <v>0.120705288731077</v>
      </c>
      <c r="AJ1227" s="17">
        <v>0.105767115666175</v>
      </c>
      <c r="AK1227" s="17">
        <v>0.136609473358551</v>
      </c>
      <c r="AL1227" s="17"/>
      <c r="AM1227" s="17">
        <v>0.13172914680565401</v>
      </c>
      <c r="AN1227" s="17">
        <v>0.17325307628019199</v>
      </c>
      <c r="AO1227" s="17">
        <v>0.100594297023438</v>
      </c>
      <c r="AP1227" s="17">
        <v>0.14663277346411199</v>
      </c>
      <c r="AQ1227" s="17">
        <v>0.140190198272857</v>
      </c>
      <c r="AR1227" s="17">
        <v>0.11069396487138899</v>
      </c>
      <c r="AS1227" s="17">
        <v>0.14309267122594799</v>
      </c>
      <c r="AT1227" s="17">
        <v>0.16238016668375899</v>
      </c>
      <c r="AU1227" s="17">
        <v>0.14338884341822999</v>
      </c>
      <c r="AV1227" s="17">
        <v>0.10197613150734899</v>
      </c>
      <c r="AW1227" s="17">
        <v>0.13159323270256801</v>
      </c>
      <c r="AX1227" s="17">
        <v>0.114935320717058</v>
      </c>
      <c r="AY1227" s="17">
        <v>0.12771470793896</v>
      </c>
      <c r="AZ1227" s="17">
        <v>6.3309302707644594E-2</v>
      </c>
      <c r="BA1227" s="17">
        <v>8.5745670619186296E-2</v>
      </c>
      <c r="BB1227" s="17">
        <v>0.108581830833871</v>
      </c>
      <c r="BC1227" s="17"/>
      <c r="BD1227" s="17">
        <v>0.12155767039062</v>
      </c>
      <c r="BE1227" s="17">
        <v>0.12505312736513799</v>
      </c>
      <c r="BF1227" s="17">
        <v>0.13298926732744301</v>
      </c>
      <c r="BG1227" s="17"/>
      <c r="BH1227" s="17">
        <v>0.12531023548290399</v>
      </c>
      <c r="BI1227" s="17">
        <v>0.13208725416186301</v>
      </c>
      <c r="BJ1227" s="17">
        <v>0.16190220119710899</v>
      </c>
      <c r="BK1227" s="17"/>
      <c r="BL1227" s="17">
        <v>0.123986818726085</v>
      </c>
      <c r="BM1227" s="17">
        <v>0.156513217396196</v>
      </c>
      <c r="BN1227" s="17">
        <v>0.111803010634729</v>
      </c>
      <c r="BO1227" s="17"/>
      <c r="BP1227" s="17">
        <v>0.123741317750569</v>
      </c>
      <c r="BQ1227" s="17">
        <v>0.13654666990079201</v>
      </c>
      <c r="BR1227" s="17"/>
      <c r="BS1227" s="17">
        <v>0.17357196919656001</v>
      </c>
      <c r="BT1227" s="17">
        <v>0.13160811075294701</v>
      </c>
      <c r="BU1227" s="17">
        <v>0.12956709655718701</v>
      </c>
      <c r="BV1227" s="17">
        <v>0.11344607937944901</v>
      </c>
      <c r="BW1227" s="17"/>
      <c r="BX1227" s="17">
        <v>0.15812162244358799</v>
      </c>
      <c r="BY1227" s="17">
        <v>6.7258307908577106E-2</v>
      </c>
      <c r="BZ1227" s="17">
        <v>0.128899625535079</v>
      </c>
      <c r="CA1227" s="17"/>
      <c r="CB1227" s="17">
        <v>0.154598732262201</v>
      </c>
      <c r="CC1227" s="17">
        <v>0.1488469907302</v>
      </c>
      <c r="CD1227" s="17">
        <v>0.102789013247783</v>
      </c>
      <c r="CE1227" s="17">
        <v>8.7923370234862797E-2</v>
      </c>
      <c r="CF1227" s="17">
        <v>0.110324390749497</v>
      </c>
      <c r="CG1227" s="17">
        <v>0.168341111023704</v>
      </c>
      <c r="CH1227" s="17"/>
      <c r="CI1227" s="17">
        <v>0.102760762331253</v>
      </c>
      <c r="CJ1227" s="17">
        <v>0.14357493928047499</v>
      </c>
      <c r="CK1227" s="17">
        <v>0.121937889142562</v>
      </c>
      <c r="CL1227" s="17">
        <v>0.126361040437283</v>
      </c>
    </row>
    <row r="1228" spans="2:90" x14ac:dyDescent="0.35">
      <c r="B1228" t="s">
        <v>563</v>
      </c>
      <c r="C1228" s="17">
        <v>0.127416781467528</v>
      </c>
      <c r="D1228" s="17">
        <v>0.12842383652427999</v>
      </c>
      <c r="E1228" s="17">
        <v>0.12539483524429301</v>
      </c>
      <c r="F1228" s="17"/>
      <c r="G1228" s="17">
        <v>0.108658294134325</v>
      </c>
      <c r="H1228" s="17">
        <v>0.13675689710632999</v>
      </c>
      <c r="I1228" s="17">
        <v>0.11725270242998199</v>
      </c>
      <c r="J1228" s="17">
        <v>0.13256881875246401</v>
      </c>
      <c r="K1228" s="17">
        <v>0.17218501251494001</v>
      </c>
      <c r="L1228" s="17">
        <v>0.123083642099915</v>
      </c>
      <c r="M1228" s="17">
        <v>0.122859713334943</v>
      </c>
      <c r="N1228" s="17">
        <v>0.10302401325442399</v>
      </c>
      <c r="O1228" s="17">
        <v>0.132307382934929</v>
      </c>
      <c r="P1228" s="17"/>
      <c r="Q1228" s="17">
        <v>0.11331506009737401</v>
      </c>
      <c r="R1228" s="17">
        <v>0.15905218682265801</v>
      </c>
      <c r="S1228" s="17">
        <v>0.15219094505330399</v>
      </c>
      <c r="T1228" s="17">
        <v>0.124830229734171</v>
      </c>
      <c r="U1228" s="17"/>
      <c r="V1228" s="17">
        <v>0.11660776359626999</v>
      </c>
      <c r="W1228" s="17">
        <v>0.11822293931164</v>
      </c>
      <c r="X1228" s="17">
        <v>0.117984638009556</v>
      </c>
      <c r="Y1228" s="17">
        <v>0.12953916951931699</v>
      </c>
      <c r="Z1228" s="17">
        <v>0.13459348084709499</v>
      </c>
      <c r="AA1228" s="17">
        <v>0.12993486000983101</v>
      </c>
      <c r="AB1228" s="17">
        <v>0.134837022841059</v>
      </c>
      <c r="AC1228" s="17">
        <v>0.15552751420045099</v>
      </c>
      <c r="AD1228" s="17">
        <v>0.13518374199852201</v>
      </c>
      <c r="AE1228" s="17"/>
      <c r="AF1228" s="17">
        <v>0.120199394207087</v>
      </c>
      <c r="AG1228" s="17">
        <v>9.6455540681992302E-2</v>
      </c>
      <c r="AH1228" s="17">
        <v>0.14098305345137599</v>
      </c>
      <c r="AI1228" s="17">
        <v>0.16044000778617501</v>
      </c>
      <c r="AJ1228" s="17">
        <v>0.135685822151139</v>
      </c>
      <c r="AK1228" s="17">
        <v>0.13647094144625899</v>
      </c>
      <c r="AL1228" s="17"/>
      <c r="AM1228" s="17">
        <v>0.123299737198636</v>
      </c>
      <c r="AN1228" s="17">
        <v>6.10807952833822E-2</v>
      </c>
      <c r="AO1228" s="17">
        <v>0.127840985160415</v>
      </c>
      <c r="AP1228" s="17">
        <v>0.14129569623994301</v>
      </c>
      <c r="AQ1228" s="17">
        <v>0.101964637376871</v>
      </c>
      <c r="AR1228" s="17">
        <v>0.14861116510672001</v>
      </c>
      <c r="AS1228" s="17">
        <v>0.15746476960218</v>
      </c>
      <c r="AT1228" s="17">
        <v>0.124801669609247</v>
      </c>
      <c r="AU1228" s="17">
        <v>0.105662417103713</v>
      </c>
      <c r="AV1228" s="17">
        <v>0.110442483717537</v>
      </c>
      <c r="AW1228" s="17">
        <v>0.120705687213866</v>
      </c>
      <c r="AX1228" s="17">
        <v>0.14490985877307699</v>
      </c>
      <c r="AY1228" s="17">
        <v>0.136241346198828</v>
      </c>
      <c r="AZ1228" s="17">
        <v>0.20363622949017901</v>
      </c>
      <c r="BA1228" s="17">
        <v>8.7542809446937694E-2</v>
      </c>
      <c r="BB1228" s="17">
        <v>0.15434897279884999</v>
      </c>
      <c r="BC1228" s="17"/>
      <c r="BD1228" s="17">
        <v>0.149499378489198</v>
      </c>
      <c r="BE1228" s="17">
        <v>0.127784262278831</v>
      </c>
      <c r="BF1228" s="17">
        <v>0.11126304478544501</v>
      </c>
      <c r="BG1228" s="17"/>
      <c r="BH1228" s="17">
        <v>0.12659569709138499</v>
      </c>
      <c r="BI1228" s="17">
        <v>0.16869595433749601</v>
      </c>
      <c r="BJ1228" s="17">
        <v>0.119441378994466</v>
      </c>
      <c r="BK1228" s="17"/>
      <c r="BL1228" s="17">
        <v>0.100915301619875</v>
      </c>
      <c r="BM1228" s="17">
        <v>0.14882714981327</v>
      </c>
      <c r="BN1228" s="17">
        <v>0.13934210493886801</v>
      </c>
      <c r="BO1228" s="17"/>
      <c r="BP1228" s="17">
        <v>0.13496577898543699</v>
      </c>
      <c r="BQ1228" s="17">
        <v>0.11616174638450701</v>
      </c>
      <c r="BR1228" s="17"/>
      <c r="BS1228" s="17">
        <v>0.13343288693748001</v>
      </c>
      <c r="BT1228" s="17">
        <v>0.138528519573556</v>
      </c>
      <c r="BU1228" s="17">
        <v>0.14610871374451101</v>
      </c>
      <c r="BV1228" s="17">
        <v>0.11088948068648399</v>
      </c>
      <c r="BW1228" s="17"/>
      <c r="BX1228" s="17">
        <v>0.13265788855254201</v>
      </c>
      <c r="BY1228" s="17">
        <v>0.110907563831495</v>
      </c>
      <c r="BZ1228" s="17">
        <v>0.127912049737051</v>
      </c>
      <c r="CA1228" s="17"/>
      <c r="CB1228" s="17">
        <v>0.132330450105102</v>
      </c>
      <c r="CC1228" s="17">
        <v>0.13896364448784401</v>
      </c>
      <c r="CD1228" s="17">
        <v>0.11142072561064401</v>
      </c>
      <c r="CE1228" s="17">
        <v>0.123458595841241</v>
      </c>
      <c r="CF1228" s="17">
        <v>0.15120027235939101</v>
      </c>
      <c r="CG1228" s="17">
        <v>0.115990102448433</v>
      </c>
      <c r="CH1228" s="17"/>
      <c r="CI1228" s="17">
        <v>0.12929750925137801</v>
      </c>
      <c r="CJ1228" s="17">
        <v>0.119914048633129</v>
      </c>
      <c r="CK1228" s="17">
        <v>0.120995860148713</v>
      </c>
      <c r="CL1228" s="17">
        <v>0.13312887536760001</v>
      </c>
    </row>
    <row r="1229" spans="2:90" x14ac:dyDescent="0.35">
      <c r="B1229" t="s">
        <v>564</v>
      </c>
      <c r="C1229" s="17">
        <v>9.4962198440992199E-2</v>
      </c>
      <c r="D1229" s="17">
        <v>0.106939704214205</v>
      </c>
      <c r="E1229" s="17">
        <v>8.32879532383521E-2</v>
      </c>
      <c r="F1229" s="17"/>
      <c r="G1229" s="17">
        <v>0.121687299133636</v>
      </c>
      <c r="H1229" s="17">
        <v>0.10176016649106399</v>
      </c>
      <c r="I1229" s="17">
        <v>9.5027986769709305E-2</v>
      </c>
      <c r="J1229" s="17">
        <v>9.9848215834381901E-2</v>
      </c>
      <c r="K1229" s="17">
        <v>0.100610969347983</v>
      </c>
      <c r="L1229" s="17">
        <v>9.2994875819302394E-2</v>
      </c>
      <c r="M1229" s="17">
        <v>6.18263781600751E-2</v>
      </c>
      <c r="N1229" s="17">
        <v>9.2293005544834605E-2</v>
      </c>
      <c r="O1229" s="17">
        <v>9.1628735428993496E-2</v>
      </c>
      <c r="P1229" s="17"/>
      <c r="Q1229" s="17">
        <v>8.4236009634744299E-2</v>
      </c>
      <c r="R1229" s="17">
        <v>9.8675585179042E-2</v>
      </c>
      <c r="S1229" s="17">
        <v>8.4834970598472295E-2</v>
      </c>
      <c r="T1229" s="17">
        <v>9.6505677065849102E-2</v>
      </c>
      <c r="U1229" s="17"/>
      <c r="V1229" s="17">
        <v>0.10224433083486099</v>
      </c>
      <c r="W1229" s="17">
        <v>8.5527995158784204E-2</v>
      </c>
      <c r="X1229" s="17">
        <v>0.100567885081791</v>
      </c>
      <c r="Y1229" s="17">
        <v>5.5550632144507103E-2</v>
      </c>
      <c r="Z1229" s="17">
        <v>9.4327458388129004E-2</v>
      </c>
      <c r="AA1229" s="17">
        <v>0.113999648095664</v>
      </c>
      <c r="AB1229" s="17">
        <v>0.118057943501731</v>
      </c>
      <c r="AC1229" s="17">
        <v>8.8870382816513896E-2</v>
      </c>
      <c r="AD1229" s="17">
        <v>9.2936068547327597E-2</v>
      </c>
      <c r="AE1229" s="17"/>
      <c r="AF1229" s="17">
        <v>8.5432586750273501E-2</v>
      </c>
      <c r="AG1229" s="17">
        <v>0.12416758261045401</v>
      </c>
      <c r="AH1229" s="17">
        <v>5.4887635739317701E-2</v>
      </c>
      <c r="AI1229" s="17">
        <v>0.11952890308166</v>
      </c>
      <c r="AJ1229" s="17">
        <v>0.11631285225353399</v>
      </c>
      <c r="AK1229" s="17">
        <v>7.9668746646463895E-2</v>
      </c>
      <c r="AL1229" s="17"/>
      <c r="AM1229" s="17">
        <v>6.3422288681538305E-2</v>
      </c>
      <c r="AN1229" s="17">
        <v>0.17338052828072101</v>
      </c>
      <c r="AO1229" s="17">
        <v>8.9508416100791105E-2</v>
      </c>
      <c r="AP1229" s="17">
        <v>5.8340972031225E-2</v>
      </c>
      <c r="AQ1229" s="17">
        <v>0.10790397931465801</v>
      </c>
      <c r="AR1229" s="17">
        <v>6.4001937115082105E-2</v>
      </c>
      <c r="AS1229" s="17">
        <v>0.102314244822248</v>
      </c>
      <c r="AT1229" s="17">
        <v>0.12034918480578199</v>
      </c>
      <c r="AU1229" s="17">
        <v>6.5902593265212694E-2</v>
      </c>
      <c r="AV1229" s="17">
        <v>0.121211533676625</v>
      </c>
      <c r="AW1229" s="17">
        <v>8.5025652439205096E-2</v>
      </c>
      <c r="AX1229" s="17">
        <v>9.6308394057907795E-2</v>
      </c>
      <c r="AY1229" s="17">
        <v>7.4310360301781397E-2</v>
      </c>
      <c r="AZ1229" s="17">
        <v>0.129602052438542</v>
      </c>
      <c r="BA1229" s="17">
        <v>0.10961085024459601</v>
      </c>
      <c r="BB1229" s="17">
        <v>7.7455194235656902E-2</v>
      </c>
      <c r="BC1229" s="17"/>
      <c r="BD1229" s="17">
        <v>9.3139550447756195E-2</v>
      </c>
      <c r="BE1229" s="17">
        <v>0.108781438418165</v>
      </c>
      <c r="BF1229" s="17">
        <v>8.8124927182638896E-2</v>
      </c>
      <c r="BG1229" s="17"/>
      <c r="BH1229" s="17">
        <v>9.8872010299657198E-2</v>
      </c>
      <c r="BI1229" s="17">
        <v>8.4148603207069197E-2</v>
      </c>
      <c r="BJ1229" s="17">
        <v>8.4906775512373397E-2</v>
      </c>
      <c r="BK1229" s="17"/>
      <c r="BL1229" s="17">
        <v>6.8292578511385996E-2</v>
      </c>
      <c r="BM1229" s="17">
        <v>0.103030208493605</v>
      </c>
      <c r="BN1229" s="17">
        <v>7.1361052131321295E-2</v>
      </c>
      <c r="BO1229" s="17"/>
      <c r="BP1229" s="17">
        <v>0.102894402902609</v>
      </c>
      <c r="BQ1229" s="17">
        <v>9.2916318239341794E-2</v>
      </c>
      <c r="BR1229" s="17"/>
      <c r="BS1229" s="17">
        <v>4.6326464859918898E-2</v>
      </c>
      <c r="BT1229" s="17">
        <v>8.2295744740326401E-2</v>
      </c>
      <c r="BU1229" s="17">
        <v>0.105718371264916</v>
      </c>
      <c r="BV1229" s="17">
        <v>0.11217937366785299</v>
      </c>
      <c r="BW1229" s="17"/>
      <c r="BX1229" s="17">
        <v>8.1303139260110402E-2</v>
      </c>
      <c r="BY1229" s="17">
        <v>0.108139364406679</v>
      </c>
      <c r="BZ1229" s="17">
        <v>9.5505639609153897E-2</v>
      </c>
      <c r="CA1229" s="17"/>
      <c r="CB1229" s="17">
        <v>3.9673668063602202E-2</v>
      </c>
      <c r="CC1229" s="17">
        <v>6.54394356607894E-2</v>
      </c>
      <c r="CD1229" s="17">
        <v>0.13363604914577201</v>
      </c>
      <c r="CE1229" s="17">
        <v>0.10608112320980501</v>
      </c>
      <c r="CF1229" s="17">
        <v>8.1679901698817794E-2</v>
      </c>
      <c r="CG1229" s="17">
        <v>0.13859979950797599</v>
      </c>
      <c r="CH1229" s="17"/>
      <c r="CI1229" s="17">
        <v>0.11686451737605601</v>
      </c>
      <c r="CJ1229" s="17">
        <v>8.2230598317602599E-2</v>
      </c>
      <c r="CK1229" s="17">
        <v>0.12390908398285801</v>
      </c>
      <c r="CL1229" s="17">
        <v>8.9852544745508398E-2</v>
      </c>
    </row>
    <row r="1230" spans="2:90" x14ac:dyDescent="0.35">
      <c r="B1230" t="s">
        <v>565</v>
      </c>
      <c r="C1230" s="17">
        <v>8.3593616471894505E-2</v>
      </c>
      <c r="D1230" s="17">
        <v>8.3000631436094499E-2</v>
      </c>
      <c r="E1230" s="17">
        <v>8.3708102508183099E-2</v>
      </c>
      <c r="F1230" s="17"/>
      <c r="G1230" s="17">
        <v>6.3902986650278895E-2</v>
      </c>
      <c r="H1230" s="17">
        <v>6.0497439131024899E-2</v>
      </c>
      <c r="I1230" s="17">
        <v>5.4730432590449803E-2</v>
      </c>
      <c r="J1230" s="17">
        <v>0.107867861281566</v>
      </c>
      <c r="K1230" s="17">
        <v>0.10228657129503201</v>
      </c>
      <c r="L1230" s="17">
        <v>7.5373497268132097E-2</v>
      </c>
      <c r="M1230" s="17">
        <v>8.6607753623611297E-2</v>
      </c>
      <c r="N1230" s="17">
        <v>9.9623258493967595E-2</v>
      </c>
      <c r="O1230" s="17">
        <v>9.7714251473486405E-2</v>
      </c>
      <c r="P1230" s="17"/>
      <c r="Q1230" s="17">
        <v>9.0929432419714004E-2</v>
      </c>
      <c r="R1230" s="17">
        <v>0.12717289967593601</v>
      </c>
      <c r="S1230" s="17">
        <v>5.8992605909013299E-2</v>
      </c>
      <c r="T1230" s="17">
        <v>8.0389091046002698E-2</v>
      </c>
      <c r="U1230" s="17"/>
      <c r="V1230" s="17">
        <v>9.5783922253041706E-2</v>
      </c>
      <c r="W1230" s="17">
        <v>7.6728731838409406E-2</v>
      </c>
      <c r="X1230" s="17">
        <v>7.0391158268299697E-2</v>
      </c>
      <c r="Y1230" s="17">
        <v>7.9519298220377996E-2</v>
      </c>
      <c r="Z1230" s="17">
        <v>8.9073815990665203E-2</v>
      </c>
      <c r="AA1230" s="17">
        <v>6.7048914696046E-2</v>
      </c>
      <c r="AB1230" s="17">
        <v>7.3225776012393495E-2</v>
      </c>
      <c r="AC1230" s="17">
        <v>0.105162311954311</v>
      </c>
      <c r="AD1230" s="17">
        <v>0.10003155261984301</v>
      </c>
      <c r="AE1230" s="17"/>
      <c r="AF1230" s="17">
        <v>6.4025353127618798E-2</v>
      </c>
      <c r="AG1230" s="17">
        <v>6.3076082975542402E-2</v>
      </c>
      <c r="AH1230" s="17">
        <v>0.112325770251058</v>
      </c>
      <c r="AI1230" s="17">
        <v>6.9438193614968294E-2</v>
      </c>
      <c r="AJ1230" s="17">
        <v>8.5794165088730695E-2</v>
      </c>
      <c r="AK1230" s="17">
        <v>0.101477358548482</v>
      </c>
      <c r="AL1230" s="17"/>
      <c r="AM1230" s="17">
        <v>0.10839311800876</v>
      </c>
      <c r="AN1230" s="17">
        <v>7.3554433167398098E-2</v>
      </c>
      <c r="AO1230" s="17">
        <v>8.8937602442340502E-2</v>
      </c>
      <c r="AP1230" s="17">
        <v>0.10741583043722799</v>
      </c>
      <c r="AQ1230" s="17">
        <v>8.2717057397732205E-2</v>
      </c>
      <c r="AR1230" s="17">
        <v>9.6512004081872396E-2</v>
      </c>
      <c r="AS1230" s="17">
        <v>4.6955566905170103E-2</v>
      </c>
      <c r="AT1230" s="17">
        <v>7.0802220515435194E-2</v>
      </c>
      <c r="AU1230" s="17">
        <v>3.0765543034631301E-2</v>
      </c>
      <c r="AV1230" s="17">
        <v>9.1033504797966097E-2</v>
      </c>
      <c r="AW1230" s="17">
        <v>8.4089034982438096E-2</v>
      </c>
      <c r="AX1230" s="17">
        <v>0.15016024719235499</v>
      </c>
      <c r="AY1230" s="17">
        <v>0.14448722335168501</v>
      </c>
      <c r="AZ1230" s="17">
        <v>7.0526771382625503E-2</v>
      </c>
      <c r="BA1230" s="17">
        <v>0.12181644687724701</v>
      </c>
      <c r="BB1230" s="17">
        <v>0.11376550965435001</v>
      </c>
      <c r="BC1230" s="17"/>
      <c r="BD1230" s="17">
        <v>7.8206454074519094E-2</v>
      </c>
      <c r="BE1230" s="17">
        <v>7.32563141523776E-2</v>
      </c>
      <c r="BF1230" s="17">
        <v>9.7389764275931906E-2</v>
      </c>
      <c r="BG1230" s="17"/>
      <c r="BH1230" s="17">
        <v>7.4995166853970896E-2</v>
      </c>
      <c r="BI1230" s="17">
        <v>0.113547341556145</v>
      </c>
      <c r="BJ1230" s="17">
        <v>7.5584384327591306E-2</v>
      </c>
      <c r="BK1230" s="17"/>
      <c r="BL1230" s="17">
        <v>0.11795193166281701</v>
      </c>
      <c r="BM1230" s="17">
        <v>9.7705095352075402E-2</v>
      </c>
      <c r="BN1230" s="17">
        <v>0.12024649208492801</v>
      </c>
      <c r="BO1230" s="17"/>
      <c r="BP1230" s="17">
        <v>8.6383509429074495E-2</v>
      </c>
      <c r="BQ1230" s="17">
        <v>8.5519265105720596E-2</v>
      </c>
      <c r="BR1230" s="17"/>
      <c r="BS1230" s="17">
        <v>9.4664442457120607E-2</v>
      </c>
      <c r="BT1230" s="17">
        <v>7.7977493822611002E-2</v>
      </c>
      <c r="BU1230" s="17">
        <v>8.1584387818628007E-2</v>
      </c>
      <c r="BV1230" s="17">
        <v>8.2455145077887496E-2</v>
      </c>
      <c r="BW1230" s="17"/>
      <c r="BX1230" s="17">
        <v>9.9258887216842007E-2</v>
      </c>
      <c r="BY1230" s="17">
        <v>1.5703581287015898E-2</v>
      </c>
      <c r="BZ1230" s="17">
        <v>8.6213546645522499E-2</v>
      </c>
      <c r="CA1230" s="17"/>
      <c r="CB1230" s="17">
        <v>6.2550411177170306E-2</v>
      </c>
      <c r="CC1230" s="17">
        <v>8.5603887658772193E-2</v>
      </c>
      <c r="CD1230" s="17">
        <v>7.16591673338796E-2</v>
      </c>
      <c r="CE1230" s="17">
        <v>7.9517040930989297E-2</v>
      </c>
      <c r="CF1230" s="17">
        <v>0.109081561985792</v>
      </c>
      <c r="CG1230" s="17">
        <v>0.107602422942772</v>
      </c>
      <c r="CH1230" s="17"/>
      <c r="CI1230" s="17">
        <v>9.1087022157047406E-2</v>
      </c>
      <c r="CJ1230" s="17">
        <v>7.3244105266033296E-2</v>
      </c>
      <c r="CK1230" s="17">
        <v>8.3635255409099593E-2</v>
      </c>
      <c r="CL1230" s="17">
        <v>8.8005357487229804E-2</v>
      </c>
    </row>
    <row r="1231" spans="2:90" x14ac:dyDescent="0.35">
      <c r="B1231" t="s">
        <v>566</v>
      </c>
      <c r="C1231" s="17">
        <v>7.9158336391134093E-2</v>
      </c>
      <c r="D1231" s="17">
        <v>8.2145070614426705E-2</v>
      </c>
      <c r="E1231" s="17">
        <v>7.6215713097245397E-2</v>
      </c>
      <c r="F1231" s="17"/>
      <c r="G1231" s="17">
        <v>9.9792201318651005E-2</v>
      </c>
      <c r="H1231" s="17">
        <v>7.52613932073391E-2</v>
      </c>
      <c r="I1231" s="17">
        <v>7.8702949000260106E-2</v>
      </c>
      <c r="J1231" s="17">
        <v>5.7871124561496803E-2</v>
      </c>
      <c r="K1231" s="17">
        <v>8.5030268390624705E-2</v>
      </c>
      <c r="L1231" s="17">
        <v>7.8618308542735105E-2</v>
      </c>
      <c r="M1231" s="17">
        <v>6.8579331660276299E-2</v>
      </c>
      <c r="N1231" s="17">
        <v>8.0529934021036295E-2</v>
      </c>
      <c r="O1231" s="17">
        <v>8.7676826662255097E-2</v>
      </c>
      <c r="P1231" s="17"/>
      <c r="Q1231" s="17">
        <v>6.9013680165434702E-2</v>
      </c>
      <c r="R1231" s="17">
        <v>7.6752545309536999E-2</v>
      </c>
      <c r="S1231" s="17">
        <v>6.3723561710543497E-2</v>
      </c>
      <c r="T1231" s="17">
        <v>8.0035469703065298E-2</v>
      </c>
      <c r="U1231" s="17"/>
      <c r="V1231" s="17">
        <v>6.3203475189583497E-2</v>
      </c>
      <c r="W1231" s="17">
        <v>6.3640225197924796E-2</v>
      </c>
      <c r="X1231" s="17">
        <v>0.101528363256326</v>
      </c>
      <c r="Y1231" s="17">
        <v>0.10718450460130099</v>
      </c>
      <c r="Z1231" s="17">
        <v>9.6074355770903605E-2</v>
      </c>
      <c r="AA1231" s="17">
        <v>6.3307064180550501E-2</v>
      </c>
      <c r="AB1231" s="17">
        <v>8.1586250496238702E-2</v>
      </c>
      <c r="AC1231" s="17">
        <v>6.5461773046461003E-2</v>
      </c>
      <c r="AD1231" s="17">
        <v>8.2780494285752307E-2</v>
      </c>
      <c r="AE1231" s="17"/>
      <c r="AF1231" s="17">
        <v>8.5785275494861396E-2</v>
      </c>
      <c r="AG1231" s="17">
        <v>7.4452217996132705E-2</v>
      </c>
      <c r="AH1231" s="17">
        <v>6.9674868816269997E-2</v>
      </c>
      <c r="AI1231" s="17">
        <v>9.3286207559848205E-2</v>
      </c>
      <c r="AJ1231" s="17">
        <v>0.10217889435920099</v>
      </c>
      <c r="AK1231" s="17">
        <v>6.3734103746387494E-2</v>
      </c>
      <c r="AL1231" s="17"/>
      <c r="AM1231" s="17">
        <v>0.118628300449626</v>
      </c>
      <c r="AN1231" s="17">
        <v>7.2912426349929602E-2</v>
      </c>
      <c r="AO1231" s="17">
        <v>4.21270444289292E-2</v>
      </c>
      <c r="AP1231" s="17">
        <v>0.103209206580579</v>
      </c>
      <c r="AQ1231" s="17">
        <v>3.84758473848529E-2</v>
      </c>
      <c r="AR1231" s="17">
        <v>0.100640594777214</v>
      </c>
      <c r="AS1231" s="17">
        <v>0.104502817204517</v>
      </c>
      <c r="AT1231" s="17">
        <v>9.1846589686048002E-2</v>
      </c>
      <c r="AU1231" s="17">
        <v>7.9586687673113998E-2</v>
      </c>
      <c r="AV1231" s="17">
        <v>9.54340862837742E-2</v>
      </c>
      <c r="AW1231" s="17">
        <v>6.6063501089917306E-2</v>
      </c>
      <c r="AX1231" s="17">
        <v>6.5576228315303201E-2</v>
      </c>
      <c r="AY1231" s="17">
        <v>0.12831120172441399</v>
      </c>
      <c r="AZ1231" s="17">
        <v>7.0939607548084593E-2</v>
      </c>
      <c r="BA1231" s="17">
        <v>0.100188845682656</v>
      </c>
      <c r="BB1231" s="17">
        <v>9.0699336901230401E-2</v>
      </c>
      <c r="BC1231" s="17"/>
      <c r="BD1231" s="17">
        <v>6.5847446610867499E-2</v>
      </c>
      <c r="BE1231" s="17">
        <v>8.3503166517310004E-2</v>
      </c>
      <c r="BF1231" s="17">
        <v>8.9400093955056104E-2</v>
      </c>
      <c r="BG1231" s="17"/>
      <c r="BH1231" s="17">
        <v>8.2509002573067397E-2</v>
      </c>
      <c r="BI1231" s="17">
        <v>6.3708192280353806E-2</v>
      </c>
      <c r="BJ1231" s="17">
        <v>0.10425162956907</v>
      </c>
      <c r="BK1231" s="17"/>
      <c r="BL1231" s="17">
        <v>7.1725222383794002E-2</v>
      </c>
      <c r="BM1231" s="17">
        <v>8.0926330553729095E-2</v>
      </c>
      <c r="BN1231" s="17">
        <v>6.68767321625265E-2</v>
      </c>
      <c r="BO1231" s="17"/>
      <c r="BP1231" s="17">
        <v>7.96750099443191E-2</v>
      </c>
      <c r="BQ1231" s="17">
        <v>8.3054593356298903E-2</v>
      </c>
      <c r="BR1231" s="17"/>
      <c r="BS1231" s="17">
        <v>4.30105613785726E-2</v>
      </c>
      <c r="BT1231" s="17">
        <v>7.8625758662459397E-2</v>
      </c>
      <c r="BU1231" s="17">
        <v>8.7294016503997193E-2</v>
      </c>
      <c r="BV1231" s="17">
        <v>8.8558894424135795E-2</v>
      </c>
      <c r="BW1231" s="17"/>
      <c r="BX1231" s="17">
        <v>6.2360214712195397E-2</v>
      </c>
      <c r="BY1231" s="17">
        <v>5.3296827657539798E-2</v>
      </c>
      <c r="BZ1231" s="17">
        <v>8.2411699042262795E-2</v>
      </c>
      <c r="CA1231" s="17"/>
      <c r="CB1231" s="17">
        <v>6.1457282072090898E-2</v>
      </c>
      <c r="CC1231" s="17">
        <v>7.9772557530856797E-2</v>
      </c>
      <c r="CD1231" s="17">
        <v>9.2412508802598201E-2</v>
      </c>
      <c r="CE1231" s="17">
        <v>4.8502678177324302E-2</v>
      </c>
      <c r="CF1231" s="17">
        <v>6.9935553891869603E-2</v>
      </c>
      <c r="CG1231" s="17">
        <v>0.122097633882745</v>
      </c>
      <c r="CH1231" s="17"/>
      <c r="CI1231" s="17">
        <v>8.2877298166078903E-2</v>
      </c>
      <c r="CJ1231" s="17">
        <v>6.9935352590580105E-2</v>
      </c>
      <c r="CK1231" s="17">
        <v>8.0291572946623702E-2</v>
      </c>
      <c r="CL1231" s="17">
        <v>8.3461917536905406E-2</v>
      </c>
    </row>
    <row r="1232" spans="2:90" x14ac:dyDescent="0.35">
      <c r="B1232" t="s">
        <v>567</v>
      </c>
      <c r="C1232" s="17">
        <v>7.65863777367463E-2</v>
      </c>
      <c r="D1232" s="17">
        <v>8.3741218299148698E-2</v>
      </c>
      <c r="E1232" s="17">
        <v>7.08621811483338E-2</v>
      </c>
      <c r="F1232" s="17"/>
      <c r="G1232" s="17">
        <v>3.0180034603700501E-2</v>
      </c>
      <c r="H1232" s="17">
        <v>5.8610913149337397E-2</v>
      </c>
      <c r="I1232" s="17">
        <v>7.8216864676758494E-2</v>
      </c>
      <c r="J1232" s="17">
        <v>9.8090489810333803E-2</v>
      </c>
      <c r="K1232" s="17">
        <v>9.3905506529556898E-2</v>
      </c>
      <c r="L1232" s="17">
        <v>6.8519793761020298E-2</v>
      </c>
      <c r="M1232" s="17">
        <v>8.0414006509931094E-2</v>
      </c>
      <c r="N1232" s="17">
        <v>8.3685923806281495E-2</v>
      </c>
      <c r="O1232" s="17">
        <v>9.4915899043197596E-2</v>
      </c>
      <c r="P1232" s="17"/>
      <c r="Q1232" s="17">
        <v>9.8272561187073407E-2</v>
      </c>
      <c r="R1232" s="17">
        <v>9.0349996796507306E-2</v>
      </c>
      <c r="S1232" s="17">
        <v>8.6814296121052903E-2</v>
      </c>
      <c r="T1232" s="17">
        <v>7.1521853717138706E-2</v>
      </c>
      <c r="U1232" s="17"/>
      <c r="V1232" s="17">
        <v>9.5935041370728405E-2</v>
      </c>
      <c r="W1232" s="17">
        <v>6.8025530695492206E-2</v>
      </c>
      <c r="X1232" s="17">
        <v>7.6679963668540893E-2</v>
      </c>
      <c r="Y1232" s="17">
        <v>7.79484318214307E-2</v>
      </c>
      <c r="Z1232" s="17">
        <v>8.7041476452074606E-2</v>
      </c>
      <c r="AA1232" s="17">
        <v>7.8576359432648596E-2</v>
      </c>
      <c r="AB1232" s="17">
        <v>8.3682097301214897E-2</v>
      </c>
      <c r="AC1232" s="17">
        <v>2.2859674382827402E-2</v>
      </c>
      <c r="AD1232" s="17">
        <v>6.4936577053955599E-2</v>
      </c>
      <c r="AE1232" s="17"/>
      <c r="AF1232" s="17">
        <v>6.9665359233790206E-2</v>
      </c>
      <c r="AG1232" s="17">
        <v>9.4967668274334199E-2</v>
      </c>
      <c r="AH1232" s="17">
        <v>4.6014398635743303E-2</v>
      </c>
      <c r="AI1232" s="17">
        <v>7.8871272960862604E-2</v>
      </c>
      <c r="AJ1232" s="17">
        <v>6.3793197499523002E-2</v>
      </c>
      <c r="AK1232" s="17">
        <v>8.7128184379502802E-2</v>
      </c>
      <c r="AL1232" s="17"/>
      <c r="AM1232" s="17">
        <v>9.1800812127539697E-2</v>
      </c>
      <c r="AN1232" s="17">
        <v>9.0022516265590893E-2</v>
      </c>
      <c r="AO1232" s="17">
        <v>0.112699389988051</v>
      </c>
      <c r="AP1232" s="17">
        <v>0.10083836222541</v>
      </c>
      <c r="AQ1232" s="17">
        <v>0.117105191962261</v>
      </c>
      <c r="AR1232" s="17">
        <v>7.8182235561852803E-2</v>
      </c>
      <c r="AS1232" s="17">
        <v>6.5194386769672E-2</v>
      </c>
      <c r="AT1232" s="17">
        <v>8.9458016443761904E-2</v>
      </c>
      <c r="AU1232" s="17">
        <v>6.0043168400718397E-2</v>
      </c>
      <c r="AV1232" s="17">
        <v>7.6137393859703403E-2</v>
      </c>
      <c r="AW1232" s="17">
        <v>5.9147895897369601E-2</v>
      </c>
      <c r="AX1232" s="17">
        <v>4.0139740131265901E-2</v>
      </c>
      <c r="AY1232" s="17">
        <v>3.6377856319137397E-2</v>
      </c>
      <c r="AZ1232" s="17">
        <v>0.141503096501297</v>
      </c>
      <c r="BA1232" s="17">
        <v>7.8252577352974501E-2</v>
      </c>
      <c r="BB1232" s="17">
        <v>5.0121192938323803E-2</v>
      </c>
      <c r="BC1232" s="17"/>
      <c r="BD1232" s="17">
        <v>8.2499451615745206E-2</v>
      </c>
      <c r="BE1232" s="17">
        <v>5.7386666969233301E-2</v>
      </c>
      <c r="BF1232" s="17">
        <v>8.5634694819419904E-2</v>
      </c>
      <c r="BG1232" s="17"/>
      <c r="BH1232" s="17">
        <v>7.44101627692864E-2</v>
      </c>
      <c r="BI1232" s="17">
        <v>0.106373734920471</v>
      </c>
      <c r="BJ1232" s="17">
        <v>7.1411755799679497E-2</v>
      </c>
      <c r="BK1232" s="17"/>
      <c r="BL1232" s="17">
        <v>8.6321449750695306E-2</v>
      </c>
      <c r="BM1232" s="17">
        <v>6.2326016388544299E-2</v>
      </c>
      <c r="BN1232" s="17">
        <v>0.102666636561102</v>
      </c>
      <c r="BO1232" s="17"/>
      <c r="BP1232" s="17">
        <v>6.4637570202766101E-2</v>
      </c>
      <c r="BQ1232" s="17">
        <v>7.8841156616814595E-2</v>
      </c>
      <c r="BR1232" s="17"/>
      <c r="BS1232" s="17">
        <v>6.1553313018562802E-2</v>
      </c>
      <c r="BT1232" s="17">
        <v>6.7527569159357204E-2</v>
      </c>
      <c r="BU1232" s="17">
        <v>0.10754074329171801</v>
      </c>
      <c r="BV1232" s="17">
        <v>6.7811404220170401E-2</v>
      </c>
      <c r="BW1232" s="17"/>
      <c r="BX1232" s="17">
        <v>7.6229452235085704E-2</v>
      </c>
      <c r="BY1232" s="17">
        <v>5.2669970875981603E-2</v>
      </c>
      <c r="BZ1232" s="17">
        <v>7.8091408819770794E-2</v>
      </c>
      <c r="CA1232" s="17"/>
      <c r="CB1232" s="17">
        <v>4.48217041731023E-2</v>
      </c>
      <c r="CC1232" s="17">
        <v>5.8284840564479599E-2</v>
      </c>
      <c r="CD1232" s="17">
        <v>5.8531000578838303E-2</v>
      </c>
      <c r="CE1232" s="17">
        <v>5.0609162574540602E-2</v>
      </c>
      <c r="CF1232" s="17">
        <v>0.126496305743936</v>
      </c>
      <c r="CG1232" s="17">
        <v>0.15041413179608301</v>
      </c>
      <c r="CH1232" s="17"/>
      <c r="CI1232" s="17">
        <v>7.4235329243348497E-2</v>
      </c>
      <c r="CJ1232" s="17">
        <v>5.47332425426552E-2</v>
      </c>
      <c r="CK1232" s="17">
        <v>0.116413526460828</v>
      </c>
      <c r="CL1232" s="17">
        <v>7.9401709970400303E-2</v>
      </c>
    </row>
    <row r="1233" spans="2:90" x14ac:dyDescent="0.35">
      <c r="B1233" t="s">
        <v>568</v>
      </c>
      <c r="C1233" s="17">
        <v>6.2020718192351498E-2</v>
      </c>
      <c r="D1233" s="17">
        <v>6.6462788946665505E-2</v>
      </c>
      <c r="E1233" s="17">
        <v>5.8736514163007701E-2</v>
      </c>
      <c r="F1233" s="17"/>
      <c r="G1233" s="17">
        <v>4.1279536667367903E-2</v>
      </c>
      <c r="H1233" s="17">
        <v>3.5777845016894197E-2</v>
      </c>
      <c r="I1233" s="17">
        <v>4.9433872574621597E-2</v>
      </c>
      <c r="J1233" s="17">
        <v>8.1290463401933202E-2</v>
      </c>
      <c r="K1233" s="17">
        <v>7.2285240427697295E-2</v>
      </c>
      <c r="L1233" s="17">
        <v>6.1156911947723401E-2</v>
      </c>
      <c r="M1233" s="17">
        <v>6.3996153738387407E-2</v>
      </c>
      <c r="N1233" s="17">
        <v>7.9030682538110006E-2</v>
      </c>
      <c r="O1233" s="17">
        <v>7.0860637412886104E-2</v>
      </c>
      <c r="P1233" s="17"/>
      <c r="Q1233" s="17">
        <v>6.3758399858640596E-2</v>
      </c>
      <c r="R1233" s="17">
        <v>7.6629042430374703E-2</v>
      </c>
      <c r="S1233" s="17">
        <v>6.8832689471642797E-2</v>
      </c>
      <c r="T1233" s="17">
        <v>6.1353114820286402E-2</v>
      </c>
      <c r="U1233" s="17"/>
      <c r="V1233" s="17">
        <v>8.6884051408290794E-2</v>
      </c>
      <c r="W1233" s="17">
        <v>3.9488611953698599E-2</v>
      </c>
      <c r="X1233" s="17">
        <v>8.7583471402872898E-2</v>
      </c>
      <c r="Y1233" s="17">
        <v>3.9842091296752098E-2</v>
      </c>
      <c r="Z1233" s="17">
        <v>5.1775689955008697E-2</v>
      </c>
      <c r="AA1233" s="17">
        <v>7.0437825902333995E-2</v>
      </c>
      <c r="AB1233" s="17">
        <v>5.0018527385077602E-2</v>
      </c>
      <c r="AC1233" s="17">
        <v>5.1333688639054798E-2</v>
      </c>
      <c r="AD1233" s="17">
        <v>6.8724653882086206E-2</v>
      </c>
      <c r="AE1233" s="17"/>
      <c r="AF1233" s="17">
        <v>4.0782951978819801E-2</v>
      </c>
      <c r="AG1233" s="17">
        <v>9.06260567388643E-2</v>
      </c>
      <c r="AH1233" s="17">
        <v>6.8554552395963197E-2</v>
      </c>
      <c r="AI1233" s="17">
        <v>6.6949354379009299E-2</v>
      </c>
      <c r="AJ1233" s="17">
        <v>4.8266641523194299E-2</v>
      </c>
      <c r="AK1233" s="17">
        <v>6.68852405427771E-2</v>
      </c>
      <c r="AL1233" s="17"/>
      <c r="AM1233" s="17">
        <v>5.8511683499920697E-2</v>
      </c>
      <c r="AN1233" s="17">
        <v>4.1613185292046002E-2</v>
      </c>
      <c r="AO1233" s="17">
        <v>6.23569971884207E-2</v>
      </c>
      <c r="AP1233" s="17">
        <v>8.8516212221226395E-2</v>
      </c>
      <c r="AQ1233" s="17">
        <v>9.6431360956954398E-2</v>
      </c>
      <c r="AR1233" s="17">
        <v>4.9482892241808803E-2</v>
      </c>
      <c r="AS1233" s="17">
        <v>6.1131268803984798E-2</v>
      </c>
      <c r="AT1233" s="17">
        <v>0.108852415571765</v>
      </c>
      <c r="AU1233" s="17">
        <v>5.0006545269610299E-2</v>
      </c>
      <c r="AV1233" s="17">
        <v>2.72958943791872E-2</v>
      </c>
      <c r="AW1233" s="17">
        <v>4.4915599817102497E-2</v>
      </c>
      <c r="AX1233" s="17">
        <v>6.9890577989123195E-2</v>
      </c>
      <c r="AY1233" s="17">
        <v>0.118472857309411</v>
      </c>
      <c r="AZ1233" s="17">
        <v>3.1155802634412099E-2</v>
      </c>
      <c r="BA1233" s="17">
        <v>2.0732120785675899E-2</v>
      </c>
      <c r="BB1233" s="17">
        <v>6.0487283010719498E-2</v>
      </c>
      <c r="BC1233" s="17"/>
      <c r="BD1233" s="17">
        <v>7.3840611524130295E-2</v>
      </c>
      <c r="BE1233" s="17">
        <v>4.0056964376284497E-2</v>
      </c>
      <c r="BF1233" s="17">
        <v>6.9386913669854999E-2</v>
      </c>
      <c r="BG1233" s="17"/>
      <c r="BH1233" s="17">
        <v>5.3416541518161602E-2</v>
      </c>
      <c r="BI1233" s="17">
        <v>7.7183252695350493E-2</v>
      </c>
      <c r="BJ1233" s="17">
        <v>9.2850097628573394E-2</v>
      </c>
      <c r="BK1233" s="17"/>
      <c r="BL1233" s="17">
        <v>5.70787778596544E-2</v>
      </c>
      <c r="BM1233" s="17">
        <v>8.77345126420115E-2</v>
      </c>
      <c r="BN1233" s="17">
        <v>4.89154162284774E-2</v>
      </c>
      <c r="BO1233" s="17"/>
      <c r="BP1233" s="17">
        <v>4.30125550601042E-2</v>
      </c>
      <c r="BQ1233" s="17">
        <v>6.4594339883058294E-2</v>
      </c>
      <c r="BR1233" s="17"/>
      <c r="BS1233" s="17">
        <v>4.7794940716569603E-2</v>
      </c>
      <c r="BT1233" s="17">
        <v>6.9376716839976302E-2</v>
      </c>
      <c r="BU1233" s="17">
        <v>6.3658012749888193E-2</v>
      </c>
      <c r="BV1233" s="17">
        <v>6.3091460381171097E-2</v>
      </c>
      <c r="BW1233" s="17"/>
      <c r="BX1233" s="17">
        <v>7.2522566771057506E-2</v>
      </c>
      <c r="BY1233" s="17">
        <v>3.0400442984017999E-2</v>
      </c>
      <c r="BZ1233" s="17">
        <v>6.29233921876272E-2</v>
      </c>
      <c r="CA1233" s="17"/>
      <c r="CB1233" s="17">
        <v>5.2421973056360302E-2</v>
      </c>
      <c r="CC1233" s="17">
        <v>6.5494427270523001E-2</v>
      </c>
      <c r="CD1233" s="17">
        <v>4.1139759657423301E-2</v>
      </c>
      <c r="CE1233" s="17">
        <v>4.7161882288681699E-2</v>
      </c>
      <c r="CF1233" s="17">
        <v>9.0970356444195696E-2</v>
      </c>
      <c r="CG1233" s="17">
        <v>9.2651541131802795E-2</v>
      </c>
      <c r="CH1233" s="17"/>
      <c r="CI1233" s="17">
        <v>4.3619213030809401E-2</v>
      </c>
      <c r="CJ1233" s="17">
        <v>5.4047943839986498E-2</v>
      </c>
      <c r="CK1233" s="17">
        <v>8.3072327541577506E-2</v>
      </c>
      <c r="CL1233" s="17">
        <v>6.5248025122148195E-2</v>
      </c>
    </row>
    <row r="1234" spans="2:90" x14ac:dyDescent="0.35">
      <c r="B1234" t="s">
        <v>569</v>
      </c>
      <c r="C1234" s="17">
        <v>5.6578497281765998E-2</v>
      </c>
      <c r="D1234" s="17">
        <v>7.4606059023907795E-2</v>
      </c>
      <c r="E1234" s="17">
        <v>3.8338461103046298E-2</v>
      </c>
      <c r="F1234" s="17"/>
      <c r="G1234" s="17">
        <v>3.8537088725615003E-2</v>
      </c>
      <c r="H1234" s="17">
        <v>5.3250858119358202E-2</v>
      </c>
      <c r="I1234" s="17">
        <v>5.8955179356993299E-2</v>
      </c>
      <c r="J1234" s="17">
        <v>4.2399070002273602E-2</v>
      </c>
      <c r="K1234" s="17">
        <v>3.1489402634191997E-2</v>
      </c>
      <c r="L1234" s="17">
        <v>7.0358196344279797E-2</v>
      </c>
      <c r="M1234" s="17">
        <v>4.3831622071133898E-2</v>
      </c>
      <c r="N1234" s="17">
        <v>8.6669064074546304E-2</v>
      </c>
      <c r="O1234" s="17">
        <v>7.8598942590865001E-2</v>
      </c>
      <c r="P1234" s="17"/>
      <c r="Q1234" s="17">
        <v>6.5088531172058303E-2</v>
      </c>
      <c r="R1234" s="17">
        <v>6.5851437001011995E-2</v>
      </c>
      <c r="S1234" s="17">
        <v>5.2335847488667701E-2</v>
      </c>
      <c r="T1234" s="17">
        <v>5.5549161369485199E-2</v>
      </c>
      <c r="U1234" s="17"/>
      <c r="V1234" s="17">
        <v>3.74462305086097E-2</v>
      </c>
      <c r="W1234" s="17">
        <v>5.0960504831675697E-2</v>
      </c>
      <c r="X1234" s="17">
        <v>3.92292693259539E-2</v>
      </c>
      <c r="Y1234" s="17">
        <v>6.79504522331522E-2</v>
      </c>
      <c r="Z1234" s="17">
        <v>7.0982727545075994E-2</v>
      </c>
      <c r="AA1234" s="17">
        <v>7.3500854487973499E-2</v>
      </c>
      <c r="AB1234" s="17">
        <v>4.7972088493249097E-2</v>
      </c>
      <c r="AC1234" s="17">
        <v>1.9952321465682099E-2</v>
      </c>
      <c r="AD1234" s="17">
        <v>8.4895789156447299E-2</v>
      </c>
      <c r="AE1234" s="17"/>
      <c r="AF1234" s="17">
        <v>5.8307088135429799E-2</v>
      </c>
      <c r="AG1234" s="17">
        <v>4.78565791501347E-2</v>
      </c>
      <c r="AH1234" s="17">
        <v>6.3426574209141606E-2</v>
      </c>
      <c r="AI1234" s="17">
        <v>0</v>
      </c>
      <c r="AJ1234" s="17">
        <v>4.4331175889356998E-2</v>
      </c>
      <c r="AK1234" s="17">
        <v>7.3957324686541898E-2</v>
      </c>
      <c r="AL1234" s="17"/>
      <c r="AM1234" s="17">
        <v>5.6881830937584102E-2</v>
      </c>
      <c r="AN1234" s="17">
        <v>7.9320799395330002E-2</v>
      </c>
      <c r="AO1234" s="17">
        <v>4.3113459185077099E-2</v>
      </c>
      <c r="AP1234" s="17">
        <v>6.3374545122086706E-2</v>
      </c>
      <c r="AQ1234" s="17">
        <v>6.8928442783046703E-2</v>
      </c>
      <c r="AR1234" s="17">
        <v>6.9393793123183903E-2</v>
      </c>
      <c r="AS1234" s="17">
        <v>4.0164943723768498E-2</v>
      </c>
      <c r="AT1234" s="17">
        <v>3.81728530467004E-2</v>
      </c>
      <c r="AU1234" s="17">
        <v>9.7451948993579299E-2</v>
      </c>
      <c r="AV1234" s="17">
        <v>3.6731790203837503E-2</v>
      </c>
      <c r="AW1234" s="17">
        <v>6.2695030116688394E-2</v>
      </c>
      <c r="AX1234" s="17">
        <v>2.7440852388426099E-2</v>
      </c>
      <c r="AY1234" s="17">
        <v>0.10683618164978199</v>
      </c>
      <c r="AZ1234" s="17">
        <v>4.6521830302992404E-3</v>
      </c>
      <c r="BA1234" s="17">
        <v>7.9765882780959599E-2</v>
      </c>
      <c r="BB1234" s="17">
        <v>2.7995346824008002E-2</v>
      </c>
      <c r="BC1234" s="17"/>
      <c r="BD1234" s="17">
        <v>6.5915977663260406E-2</v>
      </c>
      <c r="BE1234" s="17">
        <v>5.2754119111681597E-2</v>
      </c>
      <c r="BF1234" s="17">
        <v>5.1345233391333997E-2</v>
      </c>
      <c r="BG1234" s="17"/>
      <c r="BH1234" s="17">
        <v>4.9810784852138301E-2</v>
      </c>
      <c r="BI1234" s="17">
        <v>8.3035429960781504E-2</v>
      </c>
      <c r="BJ1234" s="17">
        <v>4.3247264345108997E-2</v>
      </c>
      <c r="BK1234" s="17"/>
      <c r="BL1234" s="17">
        <v>9.3646793666634698E-2</v>
      </c>
      <c r="BM1234" s="17">
        <v>5.8236007950273998E-2</v>
      </c>
      <c r="BN1234" s="17">
        <v>6.7751713810756994E-2</v>
      </c>
      <c r="BO1234" s="17"/>
      <c r="BP1234" s="17">
        <v>4.7405528735355397E-2</v>
      </c>
      <c r="BQ1234" s="17">
        <v>5.9119254345287503E-2</v>
      </c>
      <c r="BR1234" s="17"/>
      <c r="BS1234" s="17">
        <v>6.0072560202886698E-2</v>
      </c>
      <c r="BT1234" s="17">
        <v>5.3433577895357798E-2</v>
      </c>
      <c r="BU1234" s="17">
        <v>7.5069476415295294E-2</v>
      </c>
      <c r="BV1234" s="17">
        <v>4.2469278393946798E-2</v>
      </c>
      <c r="BW1234" s="17"/>
      <c r="BX1234" s="17">
        <v>7.3098389210647194E-2</v>
      </c>
      <c r="BY1234" s="17">
        <v>4.5460701149027199E-2</v>
      </c>
      <c r="BZ1234" s="17">
        <v>5.5625088794017299E-2</v>
      </c>
      <c r="CA1234" s="17"/>
      <c r="CB1234" s="17">
        <v>3.8168121650831298E-2</v>
      </c>
      <c r="CC1234" s="17">
        <v>3.6017835406397802E-2</v>
      </c>
      <c r="CD1234" s="17">
        <v>3.9876251561221203E-2</v>
      </c>
      <c r="CE1234" s="17">
        <v>5.5575949802458002E-2</v>
      </c>
      <c r="CF1234" s="17">
        <v>6.69781472923313E-2</v>
      </c>
      <c r="CG1234" s="17">
        <v>0.12007570585295201</v>
      </c>
      <c r="CH1234" s="17"/>
      <c r="CI1234" s="17">
        <v>5.4669181391346203E-2</v>
      </c>
      <c r="CJ1234" s="17">
        <v>4.0369104855524099E-2</v>
      </c>
      <c r="CK1234" s="17">
        <v>8.8500947731132207E-2</v>
      </c>
      <c r="CL1234" s="17">
        <v>5.80701246424941E-2</v>
      </c>
    </row>
    <row r="1235" spans="2:90" x14ac:dyDescent="0.35">
      <c r="B1235" t="s">
        <v>570</v>
      </c>
      <c r="C1235" s="17">
        <v>5.3082608868059801E-2</v>
      </c>
      <c r="D1235" s="17">
        <v>5.9215047818173501E-2</v>
      </c>
      <c r="E1235" s="17">
        <v>4.7942358019460098E-2</v>
      </c>
      <c r="F1235" s="17"/>
      <c r="G1235" s="17">
        <v>3.5421026763695303E-2</v>
      </c>
      <c r="H1235" s="17">
        <v>4.0020079868867998E-2</v>
      </c>
      <c r="I1235" s="17">
        <v>2.65799568856873E-2</v>
      </c>
      <c r="J1235" s="17">
        <v>4.7806593233012902E-2</v>
      </c>
      <c r="K1235" s="17">
        <v>4.5601074076957397E-2</v>
      </c>
      <c r="L1235" s="17">
        <v>3.34460406398999E-2</v>
      </c>
      <c r="M1235" s="17">
        <v>9.5449891923322802E-2</v>
      </c>
      <c r="N1235" s="17">
        <v>6.4614086314639996E-2</v>
      </c>
      <c r="O1235" s="17">
        <v>8.1701585488158798E-2</v>
      </c>
      <c r="P1235" s="17"/>
      <c r="Q1235" s="17">
        <v>5.5065833209837697E-2</v>
      </c>
      <c r="R1235" s="17">
        <v>6.7831241481216706E-2</v>
      </c>
      <c r="S1235" s="17">
        <v>5.5579855140435501E-2</v>
      </c>
      <c r="T1235" s="17">
        <v>5.3421685186113801E-2</v>
      </c>
      <c r="U1235" s="17"/>
      <c r="V1235" s="17">
        <v>5.7251293753049999E-2</v>
      </c>
      <c r="W1235" s="17">
        <v>4.11794677428379E-2</v>
      </c>
      <c r="X1235" s="17">
        <v>5.26674433618637E-2</v>
      </c>
      <c r="Y1235" s="17">
        <v>5.1341616413796198E-2</v>
      </c>
      <c r="Z1235" s="17">
        <v>4.5545082620563199E-2</v>
      </c>
      <c r="AA1235" s="17">
        <v>6.1163223887539399E-2</v>
      </c>
      <c r="AB1235" s="17">
        <v>6.8690455620066801E-2</v>
      </c>
      <c r="AC1235" s="17">
        <v>4.1553215894664403E-2</v>
      </c>
      <c r="AD1235" s="17">
        <v>5.3913452010380898E-2</v>
      </c>
      <c r="AE1235" s="17"/>
      <c r="AF1235" s="17">
        <v>8.0056420353687499E-2</v>
      </c>
      <c r="AG1235" s="17">
        <v>4.2908565885536501E-2</v>
      </c>
      <c r="AH1235" s="17">
        <v>5.3876285091480298E-2</v>
      </c>
      <c r="AI1235" s="17">
        <v>1.6668130540173999E-2</v>
      </c>
      <c r="AJ1235" s="17">
        <v>3.3937050568518597E-2</v>
      </c>
      <c r="AK1235" s="17">
        <v>5.6981839090810602E-2</v>
      </c>
      <c r="AL1235" s="17"/>
      <c r="AM1235" s="17">
        <v>4.49434327759295E-2</v>
      </c>
      <c r="AN1235" s="17">
        <v>4.2128607600692897E-2</v>
      </c>
      <c r="AO1235" s="17">
        <v>8.2747439259385394E-2</v>
      </c>
      <c r="AP1235" s="17">
        <v>6.6151675297297E-2</v>
      </c>
      <c r="AQ1235" s="17">
        <v>6.8864109279457894E-2</v>
      </c>
      <c r="AR1235" s="17">
        <v>6.6926964591655702E-2</v>
      </c>
      <c r="AS1235" s="17">
        <v>5.2786500761708502E-2</v>
      </c>
      <c r="AT1235" s="17">
        <v>7.89815378348208E-2</v>
      </c>
      <c r="AU1235" s="17">
        <v>4.5407344900784602E-2</v>
      </c>
      <c r="AV1235" s="17">
        <v>4.0248188943766999E-2</v>
      </c>
      <c r="AW1235" s="17">
        <v>8.1044785949341697E-2</v>
      </c>
      <c r="AX1235" s="17">
        <v>3.8545738433063199E-2</v>
      </c>
      <c r="AY1235" s="17">
        <v>6.1761119317747901E-2</v>
      </c>
      <c r="AZ1235" s="17">
        <v>1.29234131659831E-2</v>
      </c>
      <c r="BA1235" s="17">
        <v>2.8159325588700299E-2</v>
      </c>
      <c r="BB1235" s="17">
        <v>3.2187572939940498E-2</v>
      </c>
      <c r="BC1235" s="17"/>
      <c r="BD1235" s="17">
        <v>6.6461925379250497E-2</v>
      </c>
      <c r="BE1235" s="17">
        <v>3.6648678001665803E-2</v>
      </c>
      <c r="BF1235" s="17">
        <v>5.17867062192831E-2</v>
      </c>
      <c r="BG1235" s="17"/>
      <c r="BH1235" s="17">
        <v>4.5412499954526002E-2</v>
      </c>
      <c r="BI1235" s="17">
        <v>7.6362731751476606E-2</v>
      </c>
      <c r="BJ1235" s="17">
        <v>7.9880741774491004E-2</v>
      </c>
      <c r="BK1235" s="17"/>
      <c r="BL1235" s="17">
        <v>4.2554060642400103E-2</v>
      </c>
      <c r="BM1235" s="17">
        <v>6.1422090124124501E-2</v>
      </c>
      <c r="BN1235" s="17">
        <v>5.5179472693671398E-2</v>
      </c>
      <c r="BO1235" s="17"/>
      <c r="BP1235" s="17">
        <v>5.1385239651547898E-2</v>
      </c>
      <c r="BQ1235" s="17">
        <v>4.9705037809529902E-2</v>
      </c>
      <c r="BR1235" s="17"/>
      <c r="BS1235" s="17">
        <v>6.2215022920304501E-2</v>
      </c>
      <c r="BT1235" s="17">
        <v>4.4940331982282797E-2</v>
      </c>
      <c r="BU1235" s="17">
        <v>6.8670568825832598E-2</v>
      </c>
      <c r="BV1235" s="17">
        <v>4.0465944609869298E-2</v>
      </c>
      <c r="BW1235" s="17"/>
      <c r="BX1235" s="17">
        <v>3.2871549784387298E-2</v>
      </c>
      <c r="BY1235" s="17">
        <v>1.6815942037061899E-2</v>
      </c>
      <c r="BZ1235" s="17">
        <v>5.7313486426502497E-2</v>
      </c>
      <c r="CA1235" s="17"/>
      <c r="CB1235" s="17">
        <v>4.2510557211814903E-2</v>
      </c>
      <c r="CC1235" s="17">
        <v>3.84395672238175E-2</v>
      </c>
      <c r="CD1235" s="17">
        <v>2.4603721872800799E-2</v>
      </c>
      <c r="CE1235" s="17">
        <v>4.3998317804750803E-2</v>
      </c>
      <c r="CF1235" s="17">
        <v>6.65960176111174E-2</v>
      </c>
      <c r="CG1235" s="17">
        <v>0.12379902750711901</v>
      </c>
      <c r="CH1235" s="17"/>
      <c r="CI1235" s="17">
        <v>5.19039659858615E-2</v>
      </c>
      <c r="CJ1235" s="17">
        <v>4.04856275362507E-2</v>
      </c>
      <c r="CK1235" s="17">
        <v>9.6108750740215104E-2</v>
      </c>
      <c r="CL1235" s="17">
        <v>4.9324314771140097E-2</v>
      </c>
    </row>
    <row r="1236" spans="2:90" x14ac:dyDescent="0.35">
      <c r="B1236" t="s">
        <v>571</v>
      </c>
      <c r="C1236" s="17">
        <v>5.2716827002990803E-2</v>
      </c>
      <c r="D1236" s="17">
        <v>7.0889121565863397E-2</v>
      </c>
      <c r="E1236" s="17">
        <v>3.5536038420284799E-2</v>
      </c>
      <c r="F1236" s="17"/>
      <c r="G1236" s="17">
        <v>3.3631719501932202E-2</v>
      </c>
      <c r="H1236" s="17">
        <v>3.04828013817912E-2</v>
      </c>
      <c r="I1236" s="17">
        <v>5.040248710182E-2</v>
      </c>
      <c r="J1236" s="17">
        <v>5.6404463797226599E-2</v>
      </c>
      <c r="K1236" s="17">
        <v>6.3996258266267994E-2</v>
      </c>
      <c r="L1236" s="17">
        <v>5.8136654785995903E-2</v>
      </c>
      <c r="M1236" s="17">
        <v>4.8997220162958703E-2</v>
      </c>
      <c r="N1236" s="17">
        <v>4.3523881288102799E-2</v>
      </c>
      <c r="O1236" s="17">
        <v>8.5757343539329997E-2</v>
      </c>
      <c r="P1236" s="17"/>
      <c r="Q1236" s="17">
        <v>7.0473377478877899E-2</v>
      </c>
      <c r="R1236" s="17">
        <v>6.7969642189841598E-2</v>
      </c>
      <c r="S1236" s="17">
        <v>6.8579849120371197E-2</v>
      </c>
      <c r="T1236" s="17">
        <v>4.9431243063571002E-2</v>
      </c>
      <c r="U1236" s="17"/>
      <c r="V1236" s="17">
        <v>4.57659846868071E-2</v>
      </c>
      <c r="W1236" s="17">
        <v>4.5812648870076203E-2</v>
      </c>
      <c r="X1236" s="17">
        <v>4.37805722954707E-2</v>
      </c>
      <c r="Y1236" s="17">
        <v>6.7914440245309404E-2</v>
      </c>
      <c r="Z1236" s="17">
        <v>5.05033779685993E-2</v>
      </c>
      <c r="AA1236" s="17">
        <v>6.1770840917903497E-2</v>
      </c>
      <c r="AB1236" s="17">
        <v>5.9733468073669103E-2</v>
      </c>
      <c r="AC1236" s="17">
        <v>4.1558396072684398E-2</v>
      </c>
      <c r="AD1236" s="17">
        <v>5.64333886615484E-2</v>
      </c>
      <c r="AE1236" s="17"/>
      <c r="AF1236" s="17">
        <v>4.6633100733653503E-2</v>
      </c>
      <c r="AG1236" s="17">
        <v>6.65179531786039E-2</v>
      </c>
      <c r="AH1236" s="17">
        <v>3.7205377096006902E-2</v>
      </c>
      <c r="AI1236" s="17">
        <v>4.0177881884906397E-2</v>
      </c>
      <c r="AJ1236" s="17">
        <v>4.6151313403131201E-2</v>
      </c>
      <c r="AK1236" s="17">
        <v>5.9327925831233502E-2</v>
      </c>
      <c r="AL1236" s="17"/>
      <c r="AM1236" s="17">
        <v>5.3928951571182202E-2</v>
      </c>
      <c r="AN1236" s="17">
        <v>5.3540069742796598E-2</v>
      </c>
      <c r="AO1236" s="17">
        <v>8.1129053957576802E-2</v>
      </c>
      <c r="AP1236" s="17">
        <v>1.85494774087748E-2</v>
      </c>
      <c r="AQ1236" s="17">
        <v>5.4935021478650002E-2</v>
      </c>
      <c r="AR1236" s="17">
        <v>9.5404565583767004E-2</v>
      </c>
      <c r="AS1236" s="17">
        <v>6.6686766488152693E-2</v>
      </c>
      <c r="AT1236" s="17">
        <v>5.8397540947060803E-2</v>
      </c>
      <c r="AU1236" s="17">
        <v>6.9768971013615594E-2</v>
      </c>
      <c r="AV1236" s="17">
        <v>6.22970261319402E-2</v>
      </c>
      <c r="AW1236" s="17">
        <v>5.4553651671998903E-2</v>
      </c>
      <c r="AX1236" s="17">
        <v>3.9399729844708103E-2</v>
      </c>
      <c r="AY1236" s="17">
        <v>2.6315464492685701E-2</v>
      </c>
      <c r="AZ1236" s="17">
        <v>3.3466163745339998E-2</v>
      </c>
      <c r="BA1236" s="17">
        <v>5.7978981748676897E-2</v>
      </c>
      <c r="BB1236" s="17">
        <v>4.0630174917837499E-2</v>
      </c>
      <c r="BC1236" s="17"/>
      <c r="BD1236" s="17">
        <v>4.9836042640320502E-2</v>
      </c>
      <c r="BE1236" s="17">
        <v>4.5297189104872099E-2</v>
      </c>
      <c r="BF1236" s="17">
        <v>5.69904408483188E-2</v>
      </c>
      <c r="BG1236" s="17"/>
      <c r="BH1236" s="17">
        <v>4.8759845231853102E-2</v>
      </c>
      <c r="BI1236" s="17">
        <v>4.8630557170012197E-2</v>
      </c>
      <c r="BJ1236" s="17">
        <v>6.68711584568418E-2</v>
      </c>
      <c r="BK1236" s="17"/>
      <c r="BL1236" s="17">
        <v>3.5143540180891802E-2</v>
      </c>
      <c r="BM1236" s="17">
        <v>8.3731283348547805E-2</v>
      </c>
      <c r="BN1236" s="17">
        <v>6.6841084799837705E-2</v>
      </c>
      <c r="BO1236" s="17"/>
      <c r="BP1236" s="17">
        <v>4.3384576064019499E-2</v>
      </c>
      <c r="BQ1236" s="17">
        <v>5.8843773949937297E-2</v>
      </c>
      <c r="BR1236" s="17"/>
      <c r="BS1236" s="17">
        <v>4.1626680745578598E-2</v>
      </c>
      <c r="BT1236" s="17">
        <v>4.7687597026964297E-2</v>
      </c>
      <c r="BU1236" s="17">
        <v>6.1302674524326299E-2</v>
      </c>
      <c r="BV1236" s="17">
        <v>5.4902013319612898E-2</v>
      </c>
      <c r="BW1236" s="17"/>
      <c r="BX1236" s="17">
        <v>4.0857247966141798E-2</v>
      </c>
      <c r="BY1236" s="17">
        <v>7.9953951997151204E-2</v>
      </c>
      <c r="BZ1236" s="17">
        <v>5.2218007321764397E-2</v>
      </c>
      <c r="CA1236" s="17"/>
      <c r="CB1236" s="17">
        <v>2.23806082695516E-2</v>
      </c>
      <c r="CC1236" s="17">
        <v>3.13541831396165E-2</v>
      </c>
      <c r="CD1236" s="17">
        <v>4.2772972002812597E-2</v>
      </c>
      <c r="CE1236" s="17">
        <v>5.9526167486634501E-2</v>
      </c>
      <c r="CF1236" s="17">
        <v>6.3285191717857001E-2</v>
      </c>
      <c r="CG1236" s="17">
        <v>0.11288632925863699</v>
      </c>
      <c r="CH1236" s="17"/>
      <c r="CI1236" s="17">
        <v>6.1607636371063201E-2</v>
      </c>
      <c r="CJ1236" s="17">
        <v>3.49220885926168E-2</v>
      </c>
      <c r="CK1236" s="17">
        <v>8.9620421073227499E-2</v>
      </c>
      <c r="CL1236" s="17">
        <v>5.1394632802693199E-2</v>
      </c>
    </row>
    <row r="1237" spans="2:90" x14ac:dyDescent="0.35">
      <c r="B1237" t="s">
        <v>572</v>
      </c>
      <c r="C1237" s="17">
        <v>4.0528151218789797E-2</v>
      </c>
      <c r="D1237" s="17">
        <v>4.9568282649532697E-2</v>
      </c>
      <c r="E1237" s="17">
        <v>3.15783346738212E-2</v>
      </c>
      <c r="F1237" s="17"/>
      <c r="G1237" s="17">
        <v>2.2306494376293201E-2</v>
      </c>
      <c r="H1237" s="17">
        <v>3.2649196854696597E-2</v>
      </c>
      <c r="I1237" s="17">
        <v>3.9600168772434302E-2</v>
      </c>
      <c r="J1237" s="17">
        <v>1.9789305291327101E-2</v>
      </c>
      <c r="K1237" s="17">
        <v>4.4421084778475901E-2</v>
      </c>
      <c r="L1237" s="17">
        <v>4.4037059759482799E-2</v>
      </c>
      <c r="M1237" s="17">
        <v>4.3394215334008501E-2</v>
      </c>
      <c r="N1237" s="17">
        <v>5.5406528948135997E-2</v>
      </c>
      <c r="O1237" s="17">
        <v>5.9179953856970599E-2</v>
      </c>
      <c r="P1237" s="17"/>
      <c r="Q1237" s="17">
        <v>5.9655110657227499E-2</v>
      </c>
      <c r="R1237" s="17">
        <v>3.6844348116496402E-2</v>
      </c>
      <c r="S1237" s="17">
        <v>4.2622781450135303E-2</v>
      </c>
      <c r="T1237" s="17">
        <v>3.68665966711509E-2</v>
      </c>
      <c r="U1237" s="17"/>
      <c r="V1237" s="17">
        <v>5.4796690651071303E-2</v>
      </c>
      <c r="W1237" s="17">
        <v>2.8770551676483298E-2</v>
      </c>
      <c r="X1237" s="17">
        <v>5.29298842645433E-2</v>
      </c>
      <c r="Y1237" s="17">
        <v>4.30200765118341E-2</v>
      </c>
      <c r="Z1237" s="17">
        <v>5.1949688434632602E-2</v>
      </c>
      <c r="AA1237" s="17">
        <v>4.3246973122973702E-2</v>
      </c>
      <c r="AB1237" s="17">
        <v>2.5137357927577899E-2</v>
      </c>
      <c r="AC1237" s="17">
        <v>2.1889883790584201E-2</v>
      </c>
      <c r="AD1237" s="17">
        <v>3.3468170125838803E-2</v>
      </c>
      <c r="AE1237" s="17"/>
      <c r="AF1237" s="17">
        <v>4.0946797849414997E-2</v>
      </c>
      <c r="AG1237" s="17">
        <v>3.6386653230849102E-2</v>
      </c>
      <c r="AH1237" s="17">
        <v>3.7757240488437198E-2</v>
      </c>
      <c r="AI1237" s="17">
        <v>1.2996718433629E-2</v>
      </c>
      <c r="AJ1237" s="17">
        <v>4.2132283773111498E-2</v>
      </c>
      <c r="AK1237" s="17">
        <v>4.62186485452123E-2</v>
      </c>
      <c r="AL1237" s="17"/>
      <c r="AM1237" s="17">
        <v>5.9129362293375898E-2</v>
      </c>
      <c r="AN1237" s="17">
        <v>5.5469396299834703E-2</v>
      </c>
      <c r="AO1237" s="17">
        <v>3.4000818100671702E-2</v>
      </c>
      <c r="AP1237" s="17">
        <v>4.8446524594609401E-2</v>
      </c>
      <c r="AQ1237" s="17">
        <v>4.9470046735126602E-2</v>
      </c>
      <c r="AR1237" s="17">
        <v>6.0023950984294701E-2</v>
      </c>
      <c r="AS1237" s="17">
        <v>4.4942606011428202E-2</v>
      </c>
      <c r="AT1237" s="17">
        <v>4.9733688992853999E-2</v>
      </c>
      <c r="AU1237" s="17">
        <v>2.6602067516643301E-2</v>
      </c>
      <c r="AV1237" s="17">
        <v>1.6797056881494399E-2</v>
      </c>
      <c r="AW1237" s="17">
        <v>3.57710026401298E-2</v>
      </c>
      <c r="AX1237" s="17">
        <v>1.8465865818729801E-2</v>
      </c>
      <c r="AY1237" s="17">
        <v>8.6781130245205701E-2</v>
      </c>
      <c r="AZ1237" s="17">
        <v>1.63228787482077E-2</v>
      </c>
      <c r="BA1237" s="17">
        <v>6.1797693936342699E-2</v>
      </c>
      <c r="BB1237" s="17">
        <v>4.2576971372465501E-2</v>
      </c>
      <c r="BC1237" s="17"/>
      <c r="BD1237" s="17">
        <v>4.1583587174007501E-2</v>
      </c>
      <c r="BE1237" s="17">
        <v>3.4717758965811099E-2</v>
      </c>
      <c r="BF1237" s="17">
        <v>4.1896411699497101E-2</v>
      </c>
      <c r="BG1237" s="17"/>
      <c r="BH1237" s="17">
        <v>3.36336819310308E-2</v>
      </c>
      <c r="BI1237" s="17">
        <v>6.1438373783035502E-2</v>
      </c>
      <c r="BJ1237" s="17">
        <v>5.8282473007468701E-2</v>
      </c>
      <c r="BK1237" s="17"/>
      <c r="BL1237" s="17">
        <v>2.1568714426808199E-2</v>
      </c>
      <c r="BM1237" s="17">
        <v>3.9373211786629003E-2</v>
      </c>
      <c r="BN1237" s="17">
        <v>6.09746598955824E-2</v>
      </c>
      <c r="BO1237" s="17"/>
      <c r="BP1237" s="17">
        <v>3.3622285803860397E-2</v>
      </c>
      <c r="BQ1237" s="17">
        <v>4.6237298961270303E-2</v>
      </c>
      <c r="BR1237" s="17"/>
      <c r="BS1237" s="17">
        <v>2.1321688712017998E-2</v>
      </c>
      <c r="BT1237" s="17">
        <v>4.0295098262644199E-2</v>
      </c>
      <c r="BU1237" s="17">
        <v>4.3241570955410202E-2</v>
      </c>
      <c r="BV1237" s="17">
        <v>4.0079366596198998E-2</v>
      </c>
      <c r="BW1237" s="17"/>
      <c r="BX1237" s="17">
        <v>3.2964904016282701E-2</v>
      </c>
      <c r="BY1237" s="17">
        <v>1.41161591639044E-2</v>
      </c>
      <c r="BZ1237" s="17">
        <v>4.2900456211792302E-2</v>
      </c>
      <c r="CA1237" s="17"/>
      <c r="CB1237" s="17">
        <v>9.4433699326464202E-3</v>
      </c>
      <c r="CC1237" s="17">
        <v>1.6843861543612101E-2</v>
      </c>
      <c r="CD1237" s="17">
        <v>3.78319030876971E-2</v>
      </c>
      <c r="CE1237" s="17">
        <v>4.1351573119108698E-2</v>
      </c>
      <c r="CF1237" s="17">
        <v>4.3970776954548402E-2</v>
      </c>
      <c r="CG1237" s="17">
        <v>0.106249720394141</v>
      </c>
      <c r="CH1237" s="17"/>
      <c r="CI1237" s="17">
        <v>3.7833612201431902E-2</v>
      </c>
      <c r="CJ1237" s="17">
        <v>1.9985793702913701E-2</v>
      </c>
      <c r="CK1237" s="17">
        <v>8.5155509923625694E-2</v>
      </c>
      <c r="CL1237" s="17">
        <v>4.1369805048358903E-2</v>
      </c>
    </row>
    <row r="1238" spans="2:90" x14ac:dyDescent="0.35">
      <c r="B1238" t="s">
        <v>110</v>
      </c>
      <c r="C1238" s="17">
        <v>3.7177527221164998E-2</v>
      </c>
      <c r="D1238" s="17">
        <v>3.9224793185488799E-2</v>
      </c>
      <c r="E1238" s="17">
        <v>3.4621163822888101E-2</v>
      </c>
      <c r="F1238" s="17"/>
      <c r="G1238" s="17">
        <v>6.4923314447484198E-2</v>
      </c>
      <c r="H1238" s="17">
        <v>5.9187660819515001E-2</v>
      </c>
      <c r="I1238" s="17">
        <v>3.1030839571509601E-2</v>
      </c>
      <c r="J1238" s="17">
        <v>2.2084283528378199E-2</v>
      </c>
      <c r="K1238" s="17">
        <v>1.5719186200314001E-2</v>
      </c>
      <c r="L1238" s="17">
        <v>3.7724763889493799E-2</v>
      </c>
      <c r="M1238" s="17">
        <v>2.3162068471792401E-2</v>
      </c>
      <c r="N1238" s="17">
        <v>3.7785029966368303E-2</v>
      </c>
      <c r="O1238" s="17">
        <v>4.3055166115638303E-2</v>
      </c>
      <c r="P1238" s="17"/>
      <c r="Q1238" s="17">
        <v>4.3083322013625303E-2</v>
      </c>
      <c r="R1238" s="17">
        <v>4.3171376835729698E-2</v>
      </c>
      <c r="S1238" s="17">
        <v>5.9630808080575496E-3</v>
      </c>
      <c r="T1238" s="17">
        <v>3.4845659625288003E-2</v>
      </c>
      <c r="U1238" s="17"/>
      <c r="V1238" s="17">
        <v>4.65909811580393E-2</v>
      </c>
      <c r="W1238" s="17">
        <v>4.6690563567250903E-2</v>
      </c>
      <c r="X1238" s="17">
        <v>2.5704052993088901E-2</v>
      </c>
      <c r="Y1238" s="17">
        <v>2.0606212543930299E-2</v>
      </c>
      <c r="Z1238" s="17">
        <v>3.18406012293595E-2</v>
      </c>
      <c r="AA1238" s="17">
        <v>3.9852634151787997E-2</v>
      </c>
      <c r="AB1238" s="17">
        <v>2.37843680354041E-2</v>
      </c>
      <c r="AC1238" s="17">
        <v>4.9056383794477902E-2</v>
      </c>
      <c r="AD1238" s="17">
        <v>4.3416785159878103E-2</v>
      </c>
      <c r="AE1238" s="17"/>
      <c r="AF1238" s="17">
        <v>3.7931584625218201E-2</v>
      </c>
      <c r="AG1238" s="17">
        <v>3.9462339527326001E-2</v>
      </c>
      <c r="AH1238" s="17">
        <v>3.7863951744136599E-2</v>
      </c>
      <c r="AI1238" s="17">
        <v>3.5895897484911503E-2</v>
      </c>
      <c r="AJ1238" s="17">
        <v>3.4706621539620203E-2</v>
      </c>
      <c r="AK1238" s="17">
        <v>3.6395833024397299E-2</v>
      </c>
      <c r="AL1238" s="17"/>
      <c r="AM1238" s="17">
        <v>6.91510456820634E-2</v>
      </c>
      <c r="AN1238" s="17">
        <v>5.6063787941672001E-2</v>
      </c>
      <c r="AO1238" s="17">
        <v>5.9050845486593999E-2</v>
      </c>
      <c r="AP1238" s="17">
        <v>2.3104752971422299E-2</v>
      </c>
      <c r="AQ1238" s="17">
        <v>2.5727716347418501E-2</v>
      </c>
      <c r="AR1238" s="17">
        <v>2.4464843787817599E-2</v>
      </c>
      <c r="AS1238" s="17">
        <v>1.18168171790154E-2</v>
      </c>
      <c r="AT1238" s="17">
        <v>2.4788089364207001E-2</v>
      </c>
      <c r="AU1238" s="17">
        <v>3.7230176798107598E-2</v>
      </c>
      <c r="AV1238" s="17">
        <v>2.2843038263640002E-2</v>
      </c>
      <c r="AW1238" s="17">
        <v>3.4572283532472103E-2</v>
      </c>
      <c r="AX1238" s="17">
        <v>1.44185772338277E-2</v>
      </c>
      <c r="AY1238" s="17">
        <v>0</v>
      </c>
      <c r="AZ1238" s="17">
        <v>5.4329434534565298E-2</v>
      </c>
      <c r="BA1238" s="17">
        <v>6.63208749709467E-2</v>
      </c>
      <c r="BB1238" s="17">
        <v>2.7912528329667501E-2</v>
      </c>
      <c r="BC1238" s="17"/>
      <c r="BD1238" s="17">
        <v>2.7614641021496401E-2</v>
      </c>
      <c r="BE1238" s="17">
        <v>4.6733591771451199E-2</v>
      </c>
      <c r="BF1238" s="17">
        <v>3.4035557036643398E-2</v>
      </c>
      <c r="BG1238" s="17"/>
      <c r="BH1238" s="17">
        <v>3.2422808080277303E-2</v>
      </c>
      <c r="BI1238" s="17">
        <v>1.60309102906037E-2</v>
      </c>
      <c r="BJ1238" s="17">
        <v>2.1110861160244999E-2</v>
      </c>
      <c r="BK1238" s="17"/>
      <c r="BL1238" s="17">
        <v>2.2785344616097401E-2</v>
      </c>
      <c r="BM1238" s="17">
        <v>1.5551188092493701E-2</v>
      </c>
      <c r="BN1238" s="17">
        <v>2.9032452476151702E-2</v>
      </c>
      <c r="BO1238" s="17"/>
      <c r="BP1238" s="17">
        <v>3.2933665168281501E-2</v>
      </c>
      <c r="BQ1238" s="17">
        <v>4.2782716224498099E-2</v>
      </c>
      <c r="BR1238" s="17"/>
      <c r="BS1238" s="17">
        <v>2.8414431890445801E-2</v>
      </c>
      <c r="BT1238" s="17">
        <v>1.10242726216931E-2</v>
      </c>
      <c r="BU1238" s="17">
        <v>2.5142050351693E-2</v>
      </c>
      <c r="BV1238" s="17">
        <v>4.6641246249159198E-2</v>
      </c>
      <c r="BW1238" s="17"/>
      <c r="BX1238" s="17">
        <v>1.7545929983818102E-2</v>
      </c>
      <c r="BY1238" s="17">
        <v>5.2418854153981898E-2</v>
      </c>
      <c r="BZ1238" s="17">
        <v>3.8185815329877602E-2</v>
      </c>
      <c r="CA1238" s="17"/>
      <c r="CB1238" s="17">
        <v>1.6768144309857898E-2</v>
      </c>
      <c r="CC1238" s="17">
        <v>3.18108608314846E-2</v>
      </c>
      <c r="CD1238" s="17">
        <v>5.9299758906081003E-2</v>
      </c>
      <c r="CE1238" s="17">
        <v>2.5014112911436098E-2</v>
      </c>
      <c r="CF1238" s="17">
        <v>3.9015859781001798E-2</v>
      </c>
      <c r="CG1238" s="17">
        <v>4.76781910749473E-2</v>
      </c>
      <c r="CH1238" s="17"/>
      <c r="CI1238" s="17">
        <v>5.6535069285382898E-2</v>
      </c>
      <c r="CJ1238" s="17">
        <v>2.8089115926410401E-2</v>
      </c>
      <c r="CK1238" s="17">
        <v>8.4566707643032299E-2</v>
      </c>
      <c r="CL1238" s="17">
        <v>2.5581340377525099E-2</v>
      </c>
    </row>
    <row r="1239" spans="2:90" x14ac:dyDescent="0.35">
      <c r="B1239" t="s">
        <v>249</v>
      </c>
      <c r="C1239" s="17">
        <v>1.9357477010364801E-2</v>
      </c>
      <c r="D1239" s="17">
        <v>2.3691429947955599E-2</v>
      </c>
      <c r="E1239" s="17">
        <v>1.5386410939376099E-2</v>
      </c>
      <c r="F1239" s="17"/>
      <c r="G1239" s="17">
        <v>1.9459596870755901E-2</v>
      </c>
      <c r="H1239" s="17">
        <v>3.5910617826273902E-2</v>
      </c>
      <c r="I1239" s="17">
        <v>1.3204338415468499E-2</v>
      </c>
      <c r="J1239" s="17">
        <v>1.9632763358960099E-2</v>
      </c>
      <c r="K1239" s="17">
        <v>1.07435971337515E-2</v>
      </c>
      <c r="L1239" s="17">
        <v>7.8306112654788606E-3</v>
      </c>
      <c r="M1239" s="17">
        <v>3.2846284234545199E-2</v>
      </c>
      <c r="N1239" s="17">
        <v>1.9145472003846701E-2</v>
      </c>
      <c r="O1239" s="17">
        <v>1.5395912574607399E-2</v>
      </c>
      <c r="P1239" s="17"/>
      <c r="Q1239" s="17">
        <v>2.9282643644794899E-2</v>
      </c>
      <c r="R1239" s="17">
        <v>2.1469703030290801E-2</v>
      </c>
      <c r="S1239" s="17">
        <v>1.7177026180115199E-2</v>
      </c>
      <c r="T1239" s="17">
        <v>1.80301336141191E-2</v>
      </c>
      <c r="U1239" s="17"/>
      <c r="V1239" s="17">
        <v>2.7278710575172001E-2</v>
      </c>
      <c r="W1239" s="17">
        <v>1.13562686219625E-2</v>
      </c>
      <c r="X1239" s="17">
        <v>1.25995049537485E-2</v>
      </c>
      <c r="Y1239" s="17">
        <v>2.7208945635830602E-2</v>
      </c>
      <c r="Z1239" s="17">
        <v>1.2930931052499799E-2</v>
      </c>
      <c r="AA1239" s="17">
        <v>1.59153469867865E-2</v>
      </c>
      <c r="AB1239" s="17">
        <v>3.1716183281374502E-2</v>
      </c>
      <c r="AC1239" s="17">
        <v>2.2346844401737401E-2</v>
      </c>
      <c r="AD1239" s="17">
        <v>1.4760063819753399E-2</v>
      </c>
      <c r="AE1239" s="17"/>
      <c r="AF1239" s="17">
        <v>1.5733006059739998E-2</v>
      </c>
      <c r="AG1239" s="17">
        <v>2.3187619609306601E-2</v>
      </c>
      <c r="AH1239" s="17">
        <v>1.47671175007222E-2</v>
      </c>
      <c r="AI1239" s="17">
        <v>1.25125715111337E-2</v>
      </c>
      <c r="AJ1239" s="17">
        <v>2.6169362417311801E-2</v>
      </c>
      <c r="AK1239" s="17">
        <v>1.7742633310241101E-2</v>
      </c>
      <c r="AL1239" s="17"/>
      <c r="AM1239" s="17">
        <v>3.1621976762501301E-2</v>
      </c>
      <c r="AN1239" s="17">
        <v>2.54950401426975E-2</v>
      </c>
      <c r="AO1239" s="17">
        <v>1.40299431638191E-2</v>
      </c>
      <c r="AP1239" s="17">
        <v>1.98902161018964E-2</v>
      </c>
      <c r="AQ1239" s="17">
        <v>5.0712915107759297E-3</v>
      </c>
      <c r="AR1239" s="17">
        <v>1.3070131248613901E-2</v>
      </c>
      <c r="AS1239" s="17">
        <v>3.0671190334817199E-2</v>
      </c>
      <c r="AT1239" s="17">
        <v>7.1823788772513398E-3</v>
      </c>
      <c r="AU1239" s="17">
        <v>1.5175592954786999E-2</v>
      </c>
      <c r="AV1239" s="17">
        <v>3.0918147316424002E-2</v>
      </c>
      <c r="AW1239" s="17">
        <v>3.4534497427025503E-2</v>
      </c>
      <c r="AX1239" s="17">
        <v>1.23649759115999E-2</v>
      </c>
      <c r="AY1239" s="17">
        <v>2.3112639946643199E-2</v>
      </c>
      <c r="AZ1239" s="17">
        <v>2.4746953220424101E-2</v>
      </c>
      <c r="BA1239" s="17">
        <v>5.2492394232039998E-3</v>
      </c>
      <c r="BB1239" s="17">
        <v>2.4500579735875501E-2</v>
      </c>
      <c r="BC1239" s="17"/>
      <c r="BD1239" s="17">
        <v>1.6474067793779801E-2</v>
      </c>
      <c r="BE1239" s="17">
        <v>2.28630328347466E-2</v>
      </c>
      <c r="BF1239" s="17">
        <v>1.98785505374495E-2</v>
      </c>
      <c r="BG1239" s="17"/>
      <c r="BH1239" s="17">
        <v>1.6022348322153601E-2</v>
      </c>
      <c r="BI1239" s="17">
        <v>2.66501746865015E-2</v>
      </c>
      <c r="BJ1239" s="17">
        <v>2.23690594743194E-2</v>
      </c>
      <c r="BK1239" s="17"/>
      <c r="BL1239" s="17">
        <v>0</v>
      </c>
      <c r="BM1239" s="17">
        <v>2.07844532447902E-2</v>
      </c>
      <c r="BN1239" s="17">
        <v>2.2251641617809199E-2</v>
      </c>
      <c r="BO1239" s="17"/>
      <c r="BP1239" s="17">
        <v>2.2257551608695001E-2</v>
      </c>
      <c r="BQ1239" s="17">
        <v>2.11194178546678E-2</v>
      </c>
      <c r="BR1239" s="17"/>
      <c r="BS1239" s="17">
        <v>1.25268436650542E-2</v>
      </c>
      <c r="BT1239" s="17">
        <v>1.25091244195285E-2</v>
      </c>
      <c r="BU1239" s="17">
        <v>1.8109672811802899E-2</v>
      </c>
      <c r="BV1239" s="17">
        <v>2.5812798974086702E-2</v>
      </c>
      <c r="BW1239" s="17"/>
      <c r="BX1239" s="17">
        <v>3.3849148103584502E-3</v>
      </c>
      <c r="BY1239" s="17">
        <v>8.26251201923448E-3</v>
      </c>
      <c r="BZ1239" s="17">
        <v>2.1621643796958301E-2</v>
      </c>
      <c r="CA1239" s="17"/>
      <c r="CB1239" s="17">
        <v>8.4063850424439396E-3</v>
      </c>
      <c r="CC1239" s="17">
        <v>1.57083770555476E-2</v>
      </c>
      <c r="CD1239" s="17">
        <v>3.5007239372158598E-2</v>
      </c>
      <c r="CE1239" s="17">
        <v>1.45936025717056E-2</v>
      </c>
      <c r="CF1239" s="17">
        <v>2.7520794950417302E-2</v>
      </c>
      <c r="CG1239" s="17">
        <v>1.2409419365298E-2</v>
      </c>
      <c r="CH1239" s="17"/>
      <c r="CI1239" s="17">
        <v>4.2701805536062301E-2</v>
      </c>
      <c r="CJ1239" s="17">
        <v>4.6046570292095296E-3</v>
      </c>
      <c r="CK1239" s="17">
        <v>3.7609798886686502E-2</v>
      </c>
      <c r="CL1239" s="17">
        <v>1.7962948432521102E-2</v>
      </c>
    </row>
    <row r="1240" spans="2:90" x14ac:dyDescent="0.35"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  <c r="BP1240" s="17"/>
      <c r="BQ1240" s="17"/>
      <c r="BR1240" s="17"/>
      <c r="BS1240" s="17"/>
      <c r="BT1240" s="17"/>
      <c r="BU1240" s="17"/>
      <c r="BV1240" s="17"/>
      <c r="BW1240" s="17"/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</row>
    <row r="1241" spans="2:90" x14ac:dyDescent="0.35">
      <c r="B1241" s="6" t="s">
        <v>591</v>
      </c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  <c r="BP1241" s="17"/>
      <c r="BQ1241" s="17"/>
      <c r="BR1241" s="17"/>
      <c r="BS1241" s="17"/>
      <c r="BT1241" s="17"/>
      <c r="BU1241" s="17"/>
      <c r="BV1241" s="17"/>
      <c r="BW1241" s="17"/>
      <c r="BX1241" s="17"/>
      <c r="BY1241" s="17"/>
      <c r="BZ1241" s="17"/>
      <c r="CA1241" s="17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</row>
    <row r="1242" spans="2:90" x14ac:dyDescent="0.35">
      <c r="B1242" s="24" t="s">
        <v>130</v>
      </c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  <c r="BR1242" s="17"/>
      <c r="BS1242" s="17"/>
      <c r="BT1242" s="17"/>
      <c r="BU1242" s="17"/>
      <c r="BV1242" s="17"/>
      <c r="BW1242" s="17"/>
      <c r="BX1242" s="17"/>
      <c r="BY1242" s="17"/>
      <c r="BZ1242" s="17"/>
      <c r="CA1242" s="17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</row>
    <row r="1243" spans="2:90" x14ac:dyDescent="0.35">
      <c r="B1243" t="s">
        <v>588</v>
      </c>
      <c r="C1243" s="17">
        <v>0.33678276691477699</v>
      </c>
      <c r="D1243" s="17">
        <v>0.338477135217364</v>
      </c>
      <c r="E1243" s="17">
        <v>0.33140793755537501</v>
      </c>
      <c r="F1243" s="17"/>
      <c r="G1243" s="17">
        <v>0.255380445269909</v>
      </c>
      <c r="H1243" s="17">
        <v>0.264516685625175</v>
      </c>
      <c r="I1243" s="17">
        <v>0.39169247936465401</v>
      </c>
      <c r="J1243" s="17">
        <v>0.32900207505601098</v>
      </c>
      <c r="K1243" s="17">
        <v>0.38207942886910901</v>
      </c>
      <c r="L1243" s="17">
        <v>0.35174265349359601</v>
      </c>
      <c r="M1243" s="17">
        <v>0.35619642059017698</v>
      </c>
      <c r="N1243" s="17">
        <v>0.34328086398330998</v>
      </c>
      <c r="O1243" s="17">
        <v>0.353783288758379</v>
      </c>
      <c r="P1243" s="17"/>
      <c r="Q1243" s="17">
        <v>0.37177199203016897</v>
      </c>
      <c r="R1243" s="17">
        <v>0.39407034724835799</v>
      </c>
      <c r="S1243" s="17">
        <v>0.36215879884999702</v>
      </c>
      <c r="T1243" s="17">
        <v>0.32866537526633899</v>
      </c>
      <c r="U1243" s="17"/>
      <c r="V1243" s="17">
        <v>0.35279972201450499</v>
      </c>
      <c r="W1243" s="17">
        <v>0.32573881684155198</v>
      </c>
      <c r="X1243" s="17">
        <v>0.35062214066438802</v>
      </c>
      <c r="Y1243" s="17">
        <v>0.25319813238264099</v>
      </c>
      <c r="Z1243" s="17">
        <v>0.32138767404546797</v>
      </c>
      <c r="AA1243" s="17">
        <v>0.355866604051778</v>
      </c>
      <c r="AB1243" s="17">
        <v>0.38275754226425501</v>
      </c>
      <c r="AC1243" s="17">
        <v>0.29870994218355601</v>
      </c>
      <c r="AD1243" s="17">
        <v>0.356656974077944</v>
      </c>
      <c r="AE1243" s="17"/>
      <c r="AF1243" s="17">
        <v>0.32639676637681703</v>
      </c>
      <c r="AG1243" s="17">
        <v>0.365837119354333</v>
      </c>
      <c r="AH1243" s="17">
        <v>0.26721232756828001</v>
      </c>
      <c r="AI1243" s="17">
        <v>0.36556426821364002</v>
      </c>
      <c r="AJ1243" s="17">
        <v>0.335077802102344</v>
      </c>
      <c r="AK1243" s="17">
        <v>0.34368825781885098</v>
      </c>
      <c r="AL1243" s="17"/>
      <c r="AM1243" s="17">
        <v>0.25640741137096001</v>
      </c>
      <c r="AN1243" s="17">
        <v>0.37024586987614699</v>
      </c>
      <c r="AO1243" s="17">
        <v>0.32902621698139001</v>
      </c>
      <c r="AP1243" s="17">
        <v>0.37235050957527499</v>
      </c>
      <c r="AQ1243" s="17">
        <v>0.33227224882079198</v>
      </c>
      <c r="AR1243" s="17">
        <v>0.34280395530646202</v>
      </c>
      <c r="AS1243" s="17">
        <v>0.32714335732955901</v>
      </c>
      <c r="AT1243" s="17">
        <v>0.32823876008543101</v>
      </c>
      <c r="AU1243" s="17">
        <v>0.41072079881064</v>
      </c>
      <c r="AV1243" s="17">
        <v>0.36819686416588299</v>
      </c>
      <c r="AW1243" s="17">
        <v>0.369598308836315</v>
      </c>
      <c r="AX1243" s="17">
        <v>0.36650260654189298</v>
      </c>
      <c r="AY1243" s="17">
        <v>0.33536578513978399</v>
      </c>
      <c r="AZ1243" s="17">
        <v>0.35840527471160499</v>
      </c>
      <c r="BA1243" s="17">
        <v>0.35585852087414799</v>
      </c>
      <c r="BB1243" s="17">
        <v>0.28772600979010199</v>
      </c>
      <c r="BC1243" s="17"/>
      <c r="BD1243" s="17">
        <v>0.36109439564437401</v>
      </c>
      <c r="BE1243" s="17">
        <v>0.31821054335569399</v>
      </c>
      <c r="BF1243" s="17">
        <v>0.32970658407978698</v>
      </c>
      <c r="BG1243" s="17"/>
      <c r="BH1243" s="17">
        <v>0.33482227736354297</v>
      </c>
      <c r="BI1243" s="17">
        <v>0.35719555513451401</v>
      </c>
      <c r="BJ1243" s="17">
        <v>0.37535204270768202</v>
      </c>
      <c r="BK1243" s="17"/>
      <c r="BL1243" s="17">
        <v>0.30225773619584201</v>
      </c>
      <c r="BM1243" s="17">
        <v>0.33295313832746798</v>
      </c>
      <c r="BN1243" s="17">
        <v>0.338785212385594</v>
      </c>
      <c r="BO1243" s="17"/>
      <c r="BP1243" s="17">
        <v>0.31230961554297199</v>
      </c>
      <c r="BQ1243" s="17">
        <v>0.33511397982602797</v>
      </c>
      <c r="BR1243" s="17"/>
      <c r="BS1243" s="17">
        <v>0.43136641361995398</v>
      </c>
      <c r="BT1243" s="17">
        <v>0.39563482035213099</v>
      </c>
      <c r="BU1243" s="17">
        <v>0.35057350364636702</v>
      </c>
      <c r="BV1243" s="17">
        <v>0.27304350817887602</v>
      </c>
      <c r="BW1243" s="17"/>
      <c r="BX1243" s="17">
        <v>0.32471627433264899</v>
      </c>
      <c r="BY1243" s="17">
        <v>0.31758178387630198</v>
      </c>
      <c r="BZ1243" s="17">
        <v>0.33915808275269099</v>
      </c>
      <c r="CA1243" s="17"/>
      <c r="CB1243" s="17">
        <v>0.38923574046846798</v>
      </c>
      <c r="CC1243" s="17">
        <v>0.32676116468280197</v>
      </c>
      <c r="CD1243" s="17">
        <v>0.24714232824826099</v>
      </c>
      <c r="CE1243" s="17">
        <v>0.311037799770427</v>
      </c>
      <c r="CF1243" s="17">
        <v>0.41545742847019901</v>
      </c>
      <c r="CG1243" s="17">
        <v>0.379739557339834</v>
      </c>
      <c r="CH1243" s="17"/>
      <c r="CI1243" s="17">
        <v>0.29576910537189399</v>
      </c>
      <c r="CJ1243" s="17">
        <v>0.358191806180579</v>
      </c>
      <c r="CK1243" s="17">
        <v>0.30494493710509801</v>
      </c>
      <c r="CL1243" s="17">
        <v>0.34183171943384699</v>
      </c>
    </row>
    <row r="1244" spans="2:90" x14ac:dyDescent="0.35">
      <c r="B1244" t="s">
        <v>589</v>
      </c>
      <c r="C1244" s="17">
        <v>0.48300122821715602</v>
      </c>
      <c r="D1244" s="17">
        <v>0.487132194509733</v>
      </c>
      <c r="E1244" s="17">
        <v>0.48144415875660901</v>
      </c>
      <c r="F1244" s="17"/>
      <c r="G1244" s="17">
        <v>0.51416147184937899</v>
      </c>
      <c r="H1244" s="17">
        <v>0.49210621207916599</v>
      </c>
      <c r="I1244" s="17">
        <v>0.43694679283980897</v>
      </c>
      <c r="J1244" s="17">
        <v>0.48429827318379198</v>
      </c>
      <c r="K1244" s="17">
        <v>0.47388055007270802</v>
      </c>
      <c r="L1244" s="17">
        <v>0.485537001388332</v>
      </c>
      <c r="M1244" s="17">
        <v>0.51755546270168795</v>
      </c>
      <c r="N1244" s="17">
        <v>0.44802924345488498</v>
      </c>
      <c r="O1244" s="17">
        <v>0.49300634097921398</v>
      </c>
      <c r="P1244" s="17"/>
      <c r="Q1244" s="17">
        <v>0.44097541506081001</v>
      </c>
      <c r="R1244" s="17">
        <v>0.48921523803856198</v>
      </c>
      <c r="S1244" s="17">
        <v>0.47949033546133701</v>
      </c>
      <c r="T1244" s="17">
        <v>0.491932358021897</v>
      </c>
      <c r="U1244" s="17"/>
      <c r="V1244" s="17">
        <v>0.46817097418466203</v>
      </c>
      <c r="W1244" s="17">
        <v>0.51278377617729098</v>
      </c>
      <c r="X1244" s="17">
        <v>0.47770190378830801</v>
      </c>
      <c r="Y1244" s="17">
        <v>0.52187940578173397</v>
      </c>
      <c r="Z1244" s="17">
        <v>0.51010062486105801</v>
      </c>
      <c r="AA1244" s="17">
        <v>0.44833044657485799</v>
      </c>
      <c r="AB1244" s="17">
        <v>0.46297682952407898</v>
      </c>
      <c r="AC1244" s="17">
        <v>0.45959358447166399</v>
      </c>
      <c r="AD1244" s="17">
        <v>0.47280133805324898</v>
      </c>
      <c r="AE1244" s="17"/>
      <c r="AF1244" s="17">
        <v>0.49024659090495398</v>
      </c>
      <c r="AG1244" s="17">
        <v>0.450024056051824</v>
      </c>
      <c r="AH1244" s="17">
        <v>0.53110954683743095</v>
      </c>
      <c r="AI1244" s="17">
        <v>0.46815326072028002</v>
      </c>
      <c r="AJ1244" s="17">
        <v>0.466085320477509</v>
      </c>
      <c r="AK1244" s="17">
        <v>0.49680786695191098</v>
      </c>
      <c r="AL1244" s="17"/>
      <c r="AM1244" s="17">
        <v>0.46623450765569802</v>
      </c>
      <c r="AN1244" s="17">
        <v>0.41264710874666499</v>
      </c>
      <c r="AO1244" s="17">
        <v>0.467807580860087</v>
      </c>
      <c r="AP1244" s="17">
        <v>0.42185577118454298</v>
      </c>
      <c r="AQ1244" s="17">
        <v>0.51800137460851403</v>
      </c>
      <c r="AR1244" s="17">
        <v>0.50533155652978101</v>
      </c>
      <c r="AS1244" s="17">
        <v>0.505519940821748</v>
      </c>
      <c r="AT1244" s="17">
        <v>0.56116351006971998</v>
      </c>
      <c r="AU1244" s="17">
        <v>0.460488780604557</v>
      </c>
      <c r="AV1244" s="17">
        <v>0.52952075300368595</v>
      </c>
      <c r="AW1244" s="17">
        <v>0.48390441585650201</v>
      </c>
      <c r="AX1244" s="17">
        <v>0.47137739428416098</v>
      </c>
      <c r="AY1244" s="17">
        <v>0.55273797265643099</v>
      </c>
      <c r="AZ1244" s="17">
        <v>0.45486623345277699</v>
      </c>
      <c r="BA1244" s="17">
        <v>0.407587347603734</v>
      </c>
      <c r="BB1244" s="17">
        <v>0.59114915134156598</v>
      </c>
      <c r="BC1244" s="17"/>
      <c r="BD1244" s="17">
        <v>0.49054921711542598</v>
      </c>
      <c r="BE1244" s="17">
        <v>0.47155576986562803</v>
      </c>
      <c r="BF1244" s="17">
        <v>0.49815816512245098</v>
      </c>
      <c r="BG1244" s="17"/>
      <c r="BH1244" s="17">
        <v>0.48468243385722898</v>
      </c>
      <c r="BI1244" s="17">
        <v>0.51524543742573803</v>
      </c>
      <c r="BJ1244" s="17">
        <v>0.53190631164542201</v>
      </c>
      <c r="BK1244" s="17"/>
      <c r="BL1244" s="17">
        <v>0.52734393275302205</v>
      </c>
      <c r="BM1244" s="17">
        <v>0.52309655062343796</v>
      </c>
      <c r="BN1244" s="17">
        <v>0.57381672652032301</v>
      </c>
      <c r="BO1244" s="17"/>
      <c r="BP1244" s="17">
        <v>0.53045496915813095</v>
      </c>
      <c r="BQ1244" s="17">
        <v>0.46805373708221298</v>
      </c>
      <c r="BR1244" s="17"/>
      <c r="BS1244" s="17">
        <v>0.44099187817834501</v>
      </c>
      <c r="BT1244" s="17">
        <v>0.45327743294717399</v>
      </c>
      <c r="BU1244" s="17">
        <v>0.49061871760679798</v>
      </c>
      <c r="BV1244" s="17">
        <v>0.53489010604043696</v>
      </c>
      <c r="BW1244" s="17"/>
      <c r="BX1244" s="17">
        <v>0.54688448592451899</v>
      </c>
      <c r="BY1244" s="17">
        <v>0.48871140439674299</v>
      </c>
      <c r="BZ1244" s="17">
        <v>0.47632151836757602</v>
      </c>
      <c r="CA1244" s="17"/>
      <c r="CB1244" s="17">
        <v>0.44160924615664399</v>
      </c>
      <c r="CC1244" s="17">
        <v>0.524704968377665</v>
      </c>
      <c r="CD1244" s="17">
        <v>0.49093926842971403</v>
      </c>
      <c r="CE1244" s="17">
        <v>0.54567419719554999</v>
      </c>
      <c r="CF1244" s="17">
        <v>0.49482446189958801</v>
      </c>
      <c r="CG1244" s="17">
        <v>0.39320952173220802</v>
      </c>
      <c r="CH1244" s="17"/>
      <c r="CI1244" s="17">
        <v>0.49631872763370999</v>
      </c>
      <c r="CJ1244" s="17">
        <v>0.52323275452986695</v>
      </c>
      <c r="CK1244" s="17">
        <v>0.36250515438978198</v>
      </c>
      <c r="CL1244" s="17">
        <v>0.48835784727265202</v>
      </c>
    </row>
    <row r="1245" spans="2:90" x14ac:dyDescent="0.35">
      <c r="B1245" t="s">
        <v>110</v>
      </c>
      <c r="C1245" s="17">
        <v>0.18021600486806699</v>
      </c>
      <c r="D1245" s="17">
        <v>0.174390670272903</v>
      </c>
      <c r="E1245" s="17">
        <v>0.18714790368801601</v>
      </c>
      <c r="F1245" s="17"/>
      <c r="G1245" s="17">
        <v>0.23045808288071201</v>
      </c>
      <c r="H1245" s="17">
        <v>0.24337710229565901</v>
      </c>
      <c r="I1245" s="17">
        <v>0.17136072779553699</v>
      </c>
      <c r="J1245" s="17">
        <v>0.18669965176019701</v>
      </c>
      <c r="K1245" s="17">
        <v>0.144040021058183</v>
      </c>
      <c r="L1245" s="17">
        <v>0.16272034511807301</v>
      </c>
      <c r="M1245" s="17">
        <v>0.12624811670813499</v>
      </c>
      <c r="N1245" s="17">
        <v>0.20868989256180401</v>
      </c>
      <c r="O1245" s="17">
        <v>0.153210370262407</v>
      </c>
      <c r="P1245" s="17"/>
      <c r="Q1245" s="17">
        <v>0.18725259290902099</v>
      </c>
      <c r="R1245" s="17">
        <v>0.11671441471308</v>
      </c>
      <c r="S1245" s="17">
        <v>0.15835086568866599</v>
      </c>
      <c r="T1245" s="17">
        <v>0.17940226671176401</v>
      </c>
      <c r="U1245" s="17"/>
      <c r="V1245" s="17">
        <v>0.17902930380083301</v>
      </c>
      <c r="W1245" s="17">
        <v>0.16147740698115601</v>
      </c>
      <c r="X1245" s="17">
        <v>0.171675955547305</v>
      </c>
      <c r="Y1245" s="17">
        <v>0.224922461835625</v>
      </c>
      <c r="Z1245" s="17">
        <v>0.16851170109347399</v>
      </c>
      <c r="AA1245" s="17">
        <v>0.19580294937336401</v>
      </c>
      <c r="AB1245" s="17">
        <v>0.15426562821166601</v>
      </c>
      <c r="AC1245" s="17">
        <v>0.24169647334478001</v>
      </c>
      <c r="AD1245" s="17">
        <v>0.170541687868807</v>
      </c>
      <c r="AE1245" s="17"/>
      <c r="AF1245" s="17">
        <v>0.18335664271822899</v>
      </c>
      <c r="AG1245" s="17">
        <v>0.18413882459384301</v>
      </c>
      <c r="AH1245" s="17">
        <v>0.20167812559428899</v>
      </c>
      <c r="AI1245" s="17">
        <v>0.16628247106607999</v>
      </c>
      <c r="AJ1245" s="17">
        <v>0.198836877420147</v>
      </c>
      <c r="AK1245" s="17">
        <v>0.15950387522923801</v>
      </c>
      <c r="AL1245" s="17"/>
      <c r="AM1245" s="17">
        <v>0.27735808097334302</v>
      </c>
      <c r="AN1245" s="17">
        <v>0.21710702137718799</v>
      </c>
      <c r="AO1245" s="17">
        <v>0.20316620215852299</v>
      </c>
      <c r="AP1245" s="17">
        <v>0.205793719240182</v>
      </c>
      <c r="AQ1245" s="17">
        <v>0.14972637657069299</v>
      </c>
      <c r="AR1245" s="17">
        <v>0.151864488163757</v>
      </c>
      <c r="AS1245" s="17">
        <v>0.16733670184869201</v>
      </c>
      <c r="AT1245" s="17">
        <v>0.110597729844849</v>
      </c>
      <c r="AU1245" s="17">
        <v>0.128790420584802</v>
      </c>
      <c r="AV1245" s="17">
        <v>0.10228238283043101</v>
      </c>
      <c r="AW1245" s="17">
        <v>0.14649727530718301</v>
      </c>
      <c r="AX1245" s="17">
        <v>0.16211999917394601</v>
      </c>
      <c r="AY1245" s="17">
        <v>0.111896242203785</v>
      </c>
      <c r="AZ1245" s="17">
        <v>0.18672849183561699</v>
      </c>
      <c r="BA1245" s="17">
        <v>0.23655413152211899</v>
      </c>
      <c r="BB1245" s="17">
        <v>0.121124838868332</v>
      </c>
      <c r="BC1245" s="17"/>
      <c r="BD1245" s="17">
        <v>0.14835638724019901</v>
      </c>
      <c r="BE1245" s="17">
        <v>0.21023368677867799</v>
      </c>
      <c r="BF1245" s="17">
        <v>0.17213525079776201</v>
      </c>
      <c r="BG1245" s="17"/>
      <c r="BH1245" s="17">
        <v>0.18049528877922799</v>
      </c>
      <c r="BI1245" s="17">
        <v>0.12755900743974799</v>
      </c>
      <c r="BJ1245" s="17">
        <v>9.2741645646896395E-2</v>
      </c>
      <c r="BK1245" s="17"/>
      <c r="BL1245" s="17">
        <v>0.170398331051136</v>
      </c>
      <c r="BM1245" s="17">
        <v>0.143950311049093</v>
      </c>
      <c r="BN1245" s="17">
        <v>8.7398061094082102E-2</v>
      </c>
      <c r="BO1245" s="17"/>
      <c r="BP1245" s="17">
        <v>0.15723541529889601</v>
      </c>
      <c r="BQ1245" s="17">
        <v>0.19683228309176001</v>
      </c>
      <c r="BR1245" s="17"/>
      <c r="BS1245" s="17">
        <v>0.12764170820170001</v>
      </c>
      <c r="BT1245" s="17">
        <v>0.151087746700695</v>
      </c>
      <c r="BU1245" s="17">
        <v>0.15880777874683399</v>
      </c>
      <c r="BV1245" s="17">
        <v>0.19206638578068799</v>
      </c>
      <c r="BW1245" s="17"/>
      <c r="BX1245" s="17">
        <v>0.12839923974283199</v>
      </c>
      <c r="BY1245" s="17">
        <v>0.193706811726954</v>
      </c>
      <c r="BZ1245" s="17">
        <v>0.18452039887973201</v>
      </c>
      <c r="CA1245" s="17"/>
      <c r="CB1245" s="17">
        <v>0.169155013374888</v>
      </c>
      <c r="CC1245" s="17">
        <v>0.14853386693953299</v>
      </c>
      <c r="CD1245" s="17">
        <v>0.26191840332202498</v>
      </c>
      <c r="CE1245" s="17">
        <v>0.143288003034023</v>
      </c>
      <c r="CF1245" s="17">
        <v>8.9718109630212206E-2</v>
      </c>
      <c r="CG1245" s="17">
        <v>0.22705092092795801</v>
      </c>
      <c r="CH1245" s="17"/>
      <c r="CI1245" s="17">
        <v>0.20791216699439599</v>
      </c>
      <c r="CJ1245" s="17">
        <v>0.118575439289554</v>
      </c>
      <c r="CK1245" s="17">
        <v>0.33254990850512101</v>
      </c>
      <c r="CL1245" s="17">
        <v>0.16981043329350001</v>
      </c>
    </row>
    <row r="1246" spans="2:90" x14ac:dyDescent="0.35"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</row>
    <row r="1247" spans="2:90" x14ac:dyDescent="0.35">
      <c r="B1247" s="6" t="s">
        <v>592</v>
      </c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  <c r="BP1247" s="17"/>
      <c r="BQ1247" s="17"/>
      <c r="BR1247" s="17"/>
      <c r="BS1247" s="17"/>
      <c r="BT1247" s="17"/>
      <c r="BU1247" s="17"/>
      <c r="BV1247" s="17"/>
      <c r="BW1247" s="17"/>
      <c r="BX1247" s="17"/>
      <c r="BY1247" s="17"/>
      <c r="BZ1247" s="17"/>
      <c r="CA1247" s="17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</row>
    <row r="1248" spans="2:90" x14ac:dyDescent="0.35">
      <c r="B1248" s="24" t="s">
        <v>130</v>
      </c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  <c r="BP1248" s="17"/>
      <c r="BQ1248" s="17"/>
      <c r="BR1248" s="17"/>
      <c r="BS1248" s="17"/>
      <c r="BT1248" s="17"/>
      <c r="BU1248" s="17"/>
      <c r="BV1248" s="17"/>
      <c r="BW1248" s="17"/>
      <c r="BX1248" s="17"/>
      <c r="BY1248" s="17"/>
      <c r="BZ1248" s="17"/>
      <c r="CA1248" s="17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</row>
    <row r="1249" spans="2:90" x14ac:dyDescent="0.35">
      <c r="B1249" t="s">
        <v>588</v>
      </c>
      <c r="C1249" s="17">
        <v>0.17184690506397499</v>
      </c>
      <c r="D1249" s="17">
        <v>0.198028642360315</v>
      </c>
      <c r="E1249" s="17">
        <v>0.14821101755740401</v>
      </c>
      <c r="F1249" s="17"/>
      <c r="G1249" s="17">
        <v>0.131325572843353</v>
      </c>
      <c r="H1249" s="17">
        <v>0.16608436642011001</v>
      </c>
      <c r="I1249" s="17">
        <v>0.179350396902763</v>
      </c>
      <c r="J1249" s="17">
        <v>0.158954591928368</v>
      </c>
      <c r="K1249" s="17">
        <v>0.16829209576319201</v>
      </c>
      <c r="L1249" s="17">
        <v>0.15799154129228099</v>
      </c>
      <c r="M1249" s="17">
        <v>0.199415353230736</v>
      </c>
      <c r="N1249" s="17">
        <v>0.14986973815805499</v>
      </c>
      <c r="O1249" s="17">
        <v>0.229501420279524</v>
      </c>
      <c r="P1249" s="17"/>
      <c r="Q1249" s="17">
        <v>0.21240930948165401</v>
      </c>
      <c r="R1249" s="17">
        <v>0.183859239891313</v>
      </c>
      <c r="S1249" s="17">
        <v>0.167059953159434</v>
      </c>
      <c r="T1249" s="17">
        <v>0.16620633355059999</v>
      </c>
      <c r="U1249" s="17"/>
      <c r="V1249" s="17">
        <v>0.180014870939815</v>
      </c>
      <c r="W1249" s="17">
        <v>0.15512113186012699</v>
      </c>
      <c r="X1249" s="17">
        <v>0.16983887779214901</v>
      </c>
      <c r="Y1249" s="17">
        <v>0.114591720198352</v>
      </c>
      <c r="Z1249" s="17">
        <v>0.21669427955328099</v>
      </c>
      <c r="AA1249" s="17">
        <v>0.203268353490346</v>
      </c>
      <c r="AB1249" s="17">
        <v>0.193993579841157</v>
      </c>
      <c r="AC1249" s="17">
        <v>0.12971548894455301</v>
      </c>
      <c r="AD1249" s="17">
        <v>0.16815808284359701</v>
      </c>
      <c r="AE1249" s="17"/>
      <c r="AF1249" s="17">
        <v>0.178749448913996</v>
      </c>
      <c r="AG1249" s="17">
        <v>0.169365795808883</v>
      </c>
      <c r="AH1249" s="17">
        <v>0.13315980772625</v>
      </c>
      <c r="AI1249" s="17">
        <v>0.15470036981383001</v>
      </c>
      <c r="AJ1249" s="17">
        <v>0.16962500482779899</v>
      </c>
      <c r="AK1249" s="17">
        <v>0.18303745673551999</v>
      </c>
      <c r="AL1249" s="17"/>
      <c r="AM1249" s="17">
        <v>0.174270806105909</v>
      </c>
      <c r="AN1249" s="17">
        <v>0.173313264657279</v>
      </c>
      <c r="AO1249" s="17">
        <v>0.14670261785893399</v>
      </c>
      <c r="AP1249" s="17">
        <v>0.159189084087557</v>
      </c>
      <c r="AQ1249" s="17">
        <v>0.19014102488175599</v>
      </c>
      <c r="AR1249" s="17">
        <v>0.20961524045027499</v>
      </c>
      <c r="AS1249" s="17">
        <v>0.21186861019530401</v>
      </c>
      <c r="AT1249" s="17">
        <v>0.26457066586149403</v>
      </c>
      <c r="AU1249" s="17">
        <v>0.14143242461389799</v>
      </c>
      <c r="AV1249" s="17">
        <v>0.14723565004077799</v>
      </c>
      <c r="AW1249" s="17">
        <v>0.19931963908188499</v>
      </c>
      <c r="AX1249" s="17">
        <v>0.19424306264235799</v>
      </c>
      <c r="AY1249" s="17">
        <v>0.16279388239669701</v>
      </c>
      <c r="AZ1249" s="17">
        <v>0.115809576265305</v>
      </c>
      <c r="BA1249" s="17">
        <v>0.16918183533630099</v>
      </c>
      <c r="BB1249" s="17">
        <v>0.131333649349651</v>
      </c>
      <c r="BC1249" s="17"/>
      <c r="BD1249" s="17">
        <v>0.17409099467971001</v>
      </c>
      <c r="BE1249" s="17">
        <v>0.169873442448675</v>
      </c>
      <c r="BF1249" s="17">
        <v>0.166216129731385</v>
      </c>
      <c r="BG1249" s="17"/>
      <c r="BH1249" s="17">
        <v>0.15826453299604001</v>
      </c>
      <c r="BI1249" s="17">
        <v>0.205760828227772</v>
      </c>
      <c r="BJ1249" s="17">
        <v>0.193414143603683</v>
      </c>
      <c r="BK1249" s="17"/>
      <c r="BL1249" s="17">
        <v>0.213830475927477</v>
      </c>
      <c r="BM1249" s="17">
        <v>0.17721090505232601</v>
      </c>
      <c r="BN1249" s="17">
        <v>0.17837892434543201</v>
      </c>
      <c r="BO1249" s="17"/>
      <c r="BP1249" s="17">
        <v>0.149847348351517</v>
      </c>
      <c r="BQ1249" s="17">
        <v>0.184689941952354</v>
      </c>
      <c r="BR1249" s="17"/>
      <c r="BS1249" s="17">
        <v>0.19417081216494</v>
      </c>
      <c r="BT1249" s="17">
        <v>0.17430042024942599</v>
      </c>
      <c r="BU1249" s="17">
        <v>0.198210106529146</v>
      </c>
      <c r="BV1249" s="17">
        <v>0.15082549555097799</v>
      </c>
      <c r="BW1249" s="17"/>
      <c r="BX1249" s="17">
        <v>0.169065272954947</v>
      </c>
      <c r="BY1249" s="17">
        <v>0.128967957365761</v>
      </c>
      <c r="BZ1249" s="17">
        <v>0.174757402489435</v>
      </c>
      <c r="CA1249" s="17"/>
      <c r="CB1249" s="17">
        <v>0.123900253717488</v>
      </c>
      <c r="CC1249" s="17">
        <v>0.150154687593791</v>
      </c>
      <c r="CD1249" s="17">
        <v>0.114291609639814</v>
      </c>
      <c r="CE1249" s="17">
        <v>0.120440317303556</v>
      </c>
      <c r="CF1249" s="17">
        <v>0.20948849894649399</v>
      </c>
      <c r="CG1249" s="17">
        <v>0.36576854083614802</v>
      </c>
      <c r="CH1249" s="17"/>
      <c r="CI1249" s="17">
        <v>0.19408463967873599</v>
      </c>
      <c r="CJ1249" s="17">
        <v>0.13193361831051401</v>
      </c>
      <c r="CK1249" s="17">
        <v>0.26332916960323799</v>
      </c>
      <c r="CL1249" s="17">
        <v>0.16604834617318001</v>
      </c>
    </row>
    <row r="1250" spans="2:90" x14ac:dyDescent="0.35">
      <c r="B1250" t="s">
        <v>589</v>
      </c>
      <c r="C1250" s="17">
        <v>0.70753550524466502</v>
      </c>
      <c r="D1250" s="17">
        <v>0.68826873704015001</v>
      </c>
      <c r="E1250" s="17">
        <v>0.72360849280560102</v>
      </c>
      <c r="F1250" s="17"/>
      <c r="G1250" s="17">
        <v>0.73281156914516998</v>
      </c>
      <c r="H1250" s="17">
        <v>0.69234900060019799</v>
      </c>
      <c r="I1250" s="17">
        <v>0.72958817414665</v>
      </c>
      <c r="J1250" s="17">
        <v>0.71494919925752498</v>
      </c>
      <c r="K1250" s="17">
        <v>0.73389481168028303</v>
      </c>
      <c r="L1250" s="17">
        <v>0.70242735084024399</v>
      </c>
      <c r="M1250" s="17">
        <v>0.73730445412534795</v>
      </c>
      <c r="N1250" s="17">
        <v>0.67151002097435097</v>
      </c>
      <c r="O1250" s="17">
        <v>0.66063231416895496</v>
      </c>
      <c r="P1250" s="17"/>
      <c r="Q1250" s="17">
        <v>0.66372495797907705</v>
      </c>
      <c r="R1250" s="17">
        <v>0.72172869137855</v>
      </c>
      <c r="S1250" s="17">
        <v>0.74412733633765005</v>
      </c>
      <c r="T1250" s="17">
        <v>0.71355218693409905</v>
      </c>
      <c r="U1250" s="17"/>
      <c r="V1250" s="17">
        <v>0.70341768084344503</v>
      </c>
      <c r="W1250" s="17">
        <v>0.71539129335127005</v>
      </c>
      <c r="X1250" s="17">
        <v>0.73667614973626705</v>
      </c>
      <c r="Y1250" s="17">
        <v>0.77671365227754896</v>
      </c>
      <c r="Z1250" s="17">
        <v>0.69089097875267103</v>
      </c>
      <c r="AA1250" s="17">
        <v>0.64577032062655604</v>
      </c>
      <c r="AB1250" s="17">
        <v>0.67542626615155499</v>
      </c>
      <c r="AC1250" s="17">
        <v>0.68976934518897903</v>
      </c>
      <c r="AD1250" s="17">
        <v>0.71969315029841896</v>
      </c>
      <c r="AE1250" s="17"/>
      <c r="AF1250" s="17">
        <v>0.69069415566787296</v>
      </c>
      <c r="AG1250" s="17">
        <v>0.71104423080202195</v>
      </c>
      <c r="AH1250" s="17">
        <v>0.74240551156486201</v>
      </c>
      <c r="AI1250" s="17">
        <v>0.72861426855641798</v>
      </c>
      <c r="AJ1250" s="17">
        <v>0.70201338320858497</v>
      </c>
      <c r="AK1250" s="17">
        <v>0.70765172787812702</v>
      </c>
      <c r="AL1250" s="17"/>
      <c r="AM1250" s="17">
        <v>0.61678140327981201</v>
      </c>
      <c r="AN1250" s="17">
        <v>0.64494774880439598</v>
      </c>
      <c r="AO1250" s="17">
        <v>0.65602396180563705</v>
      </c>
      <c r="AP1250" s="17">
        <v>0.70778630291518696</v>
      </c>
      <c r="AQ1250" s="17">
        <v>0.73692736430655004</v>
      </c>
      <c r="AR1250" s="17">
        <v>0.66560612219934501</v>
      </c>
      <c r="AS1250" s="17">
        <v>0.69208755556337198</v>
      </c>
      <c r="AT1250" s="17">
        <v>0.65236135621695401</v>
      </c>
      <c r="AU1250" s="17">
        <v>0.79154540650930205</v>
      </c>
      <c r="AV1250" s="17">
        <v>0.76888909704306196</v>
      </c>
      <c r="AW1250" s="17">
        <v>0.70949376122170305</v>
      </c>
      <c r="AX1250" s="17">
        <v>0.70288438502622796</v>
      </c>
      <c r="AY1250" s="17">
        <v>0.746027593757142</v>
      </c>
      <c r="AZ1250" s="17">
        <v>0.78151751470447095</v>
      </c>
      <c r="BA1250" s="17">
        <v>0.76045321458023796</v>
      </c>
      <c r="BB1250" s="17">
        <v>0.81604406195981205</v>
      </c>
      <c r="BC1250" s="17"/>
      <c r="BD1250" s="17">
        <v>0.72987992528447299</v>
      </c>
      <c r="BE1250" s="17">
        <v>0.71240181285253901</v>
      </c>
      <c r="BF1250" s="17">
        <v>0.69681137029972195</v>
      </c>
      <c r="BG1250" s="17"/>
      <c r="BH1250" s="17">
        <v>0.72298317435710102</v>
      </c>
      <c r="BI1250" s="17">
        <v>0.71779884342003197</v>
      </c>
      <c r="BJ1250" s="17">
        <v>0.73927951045044704</v>
      </c>
      <c r="BK1250" s="17"/>
      <c r="BL1250" s="17">
        <v>0.67420760321573303</v>
      </c>
      <c r="BM1250" s="17">
        <v>0.73507798374664401</v>
      </c>
      <c r="BN1250" s="17">
        <v>0.74247570543614105</v>
      </c>
      <c r="BO1250" s="17"/>
      <c r="BP1250" s="17">
        <v>0.76055361177253</v>
      </c>
      <c r="BQ1250" s="17">
        <v>0.67480581232082504</v>
      </c>
      <c r="BR1250" s="17"/>
      <c r="BS1250" s="17">
        <v>0.73186941199020095</v>
      </c>
      <c r="BT1250" s="17">
        <v>0.74321864650657898</v>
      </c>
      <c r="BU1250" s="17">
        <v>0.68401033421574498</v>
      </c>
      <c r="BV1250" s="17">
        <v>0.72577396549168405</v>
      </c>
      <c r="BW1250" s="17"/>
      <c r="BX1250" s="17">
        <v>0.72972182289481002</v>
      </c>
      <c r="BY1250" s="17">
        <v>0.78630207394604501</v>
      </c>
      <c r="BZ1250" s="17">
        <v>0.700497308957165</v>
      </c>
      <c r="CA1250" s="17"/>
      <c r="CB1250" s="17">
        <v>0.77951664415698896</v>
      </c>
      <c r="CC1250" s="17">
        <v>0.75538136617291396</v>
      </c>
      <c r="CD1250" s="17">
        <v>0.71268177215545303</v>
      </c>
      <c r="CE1250" s="17">
        <v>0.80224130617262801</v>
      </c>
      <c r="CF1250" s="17">
        <v>0.70957833074950405</v>
      </c>
      <c r="CG1250" s="17">
        <v>0.449717662492434</v>
      </c>
      <c r="CH1250" s="17"/>
      <c r="CI1250" s="17">
        <v>0.67835480326799402</v>
      </c>
      <c r="CJ1250" s="17">
        <v>0.79872619560826996</v>
      </c>
      <c r="CK1250" s="17">
        <v>0.46689919267255697</v>
      </c>
      <c r="CL1250" s="17">
        <v>0.72434929950001203</v>
      </c>
    </row>
    <row r="1251" spans="2:90" x14ac:dyDescent="0.35">
      <c r="B1251" t="s">
        <v>110</v>
      </c>
      <c r="C1251" s="17">
        <v>0.12061758969135999</v>
      </c>
      <c r="D1251" s="17">
        <v>0.113702620599535</v>
      </c>
      <c r="E1251" s="17">
        <v>0.12818048963699499</v>
      </c>
      <c r="F1251" s="17"/>
      <c r="G1251" s="17">
        <v>0.13586285801147799</v>
      </c>
      <c r="H1251" s="17">
        <v>0.14156663297969199</v>
      </c>
      <c r="I1251" s="17">
        <v>9.1061428950587206E-2</v>
      </c>
      <c r="J1251" s="17">
        <v>0.12609620881410699</v>
      </c>
      <c r="K1251" s="17">
        <v>9.7813092556524595E-2</v>
      </c>
      <c r="L1251" s="17">
        <v>0.13958110786747499</v>
      </c>
      <c r="M1251" s="17">
        <v>6.3280192643916697E-2</v>
      </c>
      <c r="N1251" s="17">
        <v>0.17862024086759401</v>
      </c>
      <c r="O1251" s="17">
        <v>0.10986626555152</v>
      </c>
      <c r="P1251" s="17"/>
      <c r="Q1251" s="17">
        <v>0.123865732539268</v>
      </c>
      <c r="R1251" s="17">
        <v>9.4412068730136897E-2</v>
      </c>
      <c r="S1251" s="17">
        <v>8.8812710502916101E-2</v>
      </c>
      <c r="T1251" s="17">
        <v>0.12024147951530099</v>
      </c>
      <c r="U1251" s="17"/>
      <c r="V1251" s="17">
        <v>0.116567448216741</v>
      </c>
      <c r="W1251" s="17">
        <v>0.12948757478860301</v>
      </c>
      <c r="X1251" s="17">
        <v>9.3484972471584105E-2</v>
      </c>
      <c r="Y1251" s="17">
        <v>0.108694627524099</v>
      </c>
      <c r="Z1251" s="17">
        <v>9.2414741694047994E-2</v>
      </c>
      <c r="AA1251" s="17">
        <v>0.15096132588309799</v>
      </c>
      <c r="AB1251" s="17">
        <v>0.13058015400728801</v>
      </c>
      <c r="AC1251" s="17">
        <v>0.18051516586646699</v>
      </c>
      <c r="AD1251" s="17">
        <v>0.112148766857984</v>
      </c>
      <c r="AE1251" s="17"/>
      <c r="AF1251" s="17">
        <v>0.13055639541813099</v>
      </c>
      <c r="AG1251" s="17">
        <v>0.11958997338909499</v>
      </c>
      <c r="AH1251" s="17">
        <v>0.124434680708888</v>
      </c>
      <c r="AI1251" s="17">
        <v>0.116685361629752</v>
      </c>
      <c r="AJ1251" s="17">
        <v>0.12836161196361601</v>
      </c>
      <c r="AK1251" s="17">
        <v>0.109310815386352</v>
      </c>
      <c r="AL1251" s="17"/>
      <c r="AM1251" s="17">
        <v>0.20894779061427901</v>
      </c>
      <c r="AN1251" s="17">
        <v>0.18173898653832499</v>
      </c>
      <c r="AO1251" s="17">
        <v>0.197273420335429</v>
      </c>
      <c r="AP1251" s="17">
        <v>0.13302461299725599</v>
      </c>
      <c r="AQ1251" s="17">
        <v>7.2931610811693401E-2</v>
      </c>
      <c r="AR1251" s="17">
        <v>0.12477863735038</v>
      </c>
      <c r="AS1251" s="17">
        <v>9.6043834241324996E-2</v>
      </c>
      <c r="AT1251" s="17">
        <v>8.3067977921551697E-2</v>
      </c>
      <c r="AU1251" s="17">
        <v>6.7022168876799307E-2</v>
      </c>
      <c r="AV1251" s="17">
        <v>8.3875252916160201E-2</v>
      </c>
      <c r="AW1251" s="17">
        <v>9.1186599696411699E-2</v>
      </c>
      <c r="AX1251" s="17">
        <v>0.102872552331414</v>
      </c>
      <c r="AY1251" s="17">
        <v>9.1178523846161402E-2</v>
      </c>
      <c r="AZ1251" s="17">
        <v>0.102672909030224</v>
      </c>
      <c r="BA1251" s="17">
        <v>7.0364950083460803E-2</v>
      </c>
      <c r="BB1251" s="17">
        <v>5.26222886905372E-2</v>
      </c>
      <c r="BC1251" s="17"/>
      <c r="BD1251" s="17">
        <v>9.6029080035817005E-2</v>
      </c>
      <c r="BE1251" s="17">
        <v>0.11772474469878599</v>
      </c>
      <c r="BF1251" s="17">
        <v>0.13697249996889299</v>
      </c>
      <c r="BG1251" s="17"/>
      <c r="BH1251" s="17">
        <v>0.11875229264685901</v>
      </c>
      <c r="BI1251" s="17">
        <v>7.6440328352195497E-2</v>
      </c>
      <c r="BJ1251" s="17">
        <v>6.7306345945869803E-2</v>
      </c>
      <c r="BK1251" s="17"/>
      <c r="BL1251" s="17">
        <v>0.11196192085679001</v>
      </c>
      <c r="BM1251" s="17">
        <v>8.7711111201029396E-2</v>
      </c>
      <c r="BN1251" s="17">
        <v>7.9145370218426894E-2</v>
      </c>
      <c r="BO1251" s="17"/>
      <c r="BP1251" s="17">
        <v>8.9599039875952302E-2</v>
      </c>
      <c r="BQ1251" s="17">
        <v>0.14050424572681999</v>
      </c>
      <c r="BR1251" s="17"/>
      <c r="BS1251" s="17">
        <v>7.3959775844858397E-2</v>
      </c>
      <c r="BT1251" s="17">
        <v>8.2480933243994706E-2</v>
      </c>
      <c r="BU1251" s="17">
        <v>0.117779559255109</v>
      </c>
      <c r="BV1251" s="17">
        <v>0.123400538957338</v>
      </c>
      <c r="BW1251" s="17"/>
      <c r="BX1251" s="17">
        <v>0.101212904150243</v>
      </c>
      <c r="BY1251" s="17">
        <v>8.4729968688193297E-2</v>
      </c>
      <c r="BZ1251" s="17">
        <v>0.1247452885534</v>
      </c>
      <c r="CA1251" s="17"/>
      <c r="CB1251" s="17">
        <v>9.6583102125522902E-2</v>
      </c>
      <c r="CC1251" s="17">
        <v>9.4463946233294696E-2</v>
      </c>
      <c r="CD1251" s="17">
        <v>0.173026618204733</v>
      </c>
      <c r="CE1251" s="17">
        <v>7.7318376523815902E-2</v>
      </c>
      <c r="CF1251" s="17">
        <v>8.0933170304001295E-2</v>
      </c>
      <c r="CG1251" s="17">
        <v>0.18451379667141801</v>
      </c>
      <c r="CH1251" s="17"/>
      <c r="CI1251" s="17">
        <v>0.12756055705326899</v>
      </c>
      <c r="CJ1251" s="17">
        <v>6.9340186081216795E-2</v>
      </c>
      <c r="CK1251" s="17">
        <v>0.26977163772420398</v>
      </c>
      <c r="CL1251" s="17">
        <v>0.109602354326808</v>
      </c>
    </row>
    <row r="1252" spans="2:90" x14ac:dyDescent="0.35"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</row>
    <row r="1253" spans="2:90" x14ac:dyDescent="0.35">
      <c r="B1253" s="6" t="s">
        <v>593</v>
      </c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</row>
    <row r="1254" spans="2:90" x14ac:dyDescent="0.35">
      <c r="B1254" s="24" t="s">
        <v>130</v>
      </c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</row>
    <row r="1255" spans="2:90" x14ac:dyDescent="0.35">
      <c r="B1255" t="s">
        <v>588</v>
      </c>
      <c r="C1255" s="17">
        <v>0.233538121997038</v>
      </c>
      <c r="D1255" s="17">
        <v>0.24088048139419299</v>
      </c>
      <c r="E1255" s="17">
        <v>0.22774934179713399</v>
      </c>
      <c r="F1255" s="17"/>
      <c r="G1255" s="17">
        <v>0.22444220652069499</v>
      </c>
      <c r="H1255" s="17">
        <v>0.183169103734556</v>
      </c>
      <c r="I1255" s="17">
        <v>0.23782069094597799</v>
      </c>
      <c r="J1255" s="17">
        <v>0.20528162285505</v>
      </c>
      <c r="K1255" s="17">
        <v>0.23003261955496099</v>
      </c>
      <c r="L1255" s="17">
        <v>0.212600054603099</v>
      </c>
      <c r="M1255" s="17">
        <v>0.26836042077386002</v>
      </c>
      <c r="N1255" s="17">
        <v>0.27730339074264299</v>
      </c>
      <c r="O1255" s="17">
        <v>0.254917367979687</v>
      </c>
      <c r="P1255" s="17"/>
      <c r="Q1255" s="17">
        <v>0.25433339029211</v>
      </c>
      <c r="R1255" s="17">
        <v>0.33217200592575902</v>
      </c>
      <c r="S1255" s="17">
        <v>0.260866571719853</v>
      </c>
      <c r="T1255" s="17">
        <v>0.225205368901849</v>
      </c>
      <c r="U1255" s="17"/>
      <c r="V1255" s="17">
        <v>0.281557828104255</v>
      </c>
      <c r="W1255" s="17">
        <v>0.178149971344366</v>
      </c>
      <c r="X1255" s="17">
        <v>0.19817668507368699</v>
      </c>
      <c r="Y1255" s="17">
        <v>0.167633815828785</v>
      </c>
      <c r="Z1255" s="17">
        <v>0.25675876283781002</v>
      </c>
      <c r="AA1255" s="17">
        <v>0.25099766667551399</v>
      </c>
      <c r="AB1255" s="17">
        <v>0.24619286601825299</v>
      </c>
      <c r="AC1255" s="17">
        <v>0.27601705610998201</v>
      </c>
      <c r="AD1255" s="17">
        <v>0.26305225553185602</v>
      </c>
      <c r="AE1255" s="17"/>
      <c r="AF1255" s="17">
        <v>0.237885599477383</v>
      </c>
      <c r="AG1255" s="17">
        <v>0.22996220486176699</v>
      </c>
      <c r="AH1255" s="17">
        <v>0.16921513203208</v>
      </c>
      <c r="AI1255" s="17">
        <v>0.21103821715364701</v>
      </c>
      <c r="AJ1255" s="17">
        <v>0.22101815640449601</v>
      </c>
      <c r="AK1255" s="17">
        <v>0.26126183538310599</v>
      </c>
      <c r="AL1255" s="17"/>
      <c r="AM1255" s="17">
        <v>0.198077387296516</v>
      </c>
      <c r="AN1255" s="17">
        <v>0.23190526100045</v>
      </c>
      <c r="AO1255" s="17">
        <v>0.29384516319514298</v>
      </c>
      <c r="AP1255" s="17">
        <v>0.300343897318397</v>
      </c>
      <c r="AQ1255" s="17">
        <v>0.20714068564847801</v>
      </c>
      <c r="AR1255" s="17">
        <v>0.244956776048282</v>
      </c>
      <c r="AS1255" s="17">
        <v>0.23133349133077399</v>
      </c>
      <c r="AT1255" s="17">
        <v>0.290392876895879</v>
      </c>
      <c r="AU1255" s="17">
        <v>0.24247640962535999</v>
      </c>
      <c r="AV1255" s="17">
        <v>0.174446283644417</v>
      </c>
      <c r="AW1255" s="17">
        <v>0.226688473371842</v>
      </c>
      <c r="AX1255" s="17">
        <v>0.21863205748186701</v>
      </c>
      <c r="AY1255" s="17">
        <v>0.30910133272734702</v>
      </c>
      <c r="AZ1255" s="17">
        <v>0.23559653202714001</v>
      </c>
      <c r="BA1255" s="17">
        <v>0.201971357034334</v>
      </c>
      <c r="BB1255" s="17">
        <v>0.27265645693240997</v>
      </c>
      <c r="BC1255" s="17"/>
      <c r="BD1255" s="17">
        <v>0.25067168576684801</v>
      </c>
      <c r="BE1255" s="17">
        <v>0.21722040590580499</v>
      </c>
      <c r="BF1255" s="17">
        <v>0.23753977664963899</v>
      </c>
      <c r="BG1255" s="17"/>
      <c r="BH1255" s="17">
        <v>0.20585068127112799</v>
      </c>
      <c r="BI1255" s="17">
        <v>0.33814593324711301</v>
      </c>
      <c r="BJ1255" s="17">
        <v>0.30794683852902199</v>
      </c>
      <c r="BK1255" s="17"/>
      <c r="BL1255" s="17">
        <v>0.28150088878646901</v>
      </c>
      <c r="BM1255" s="17">
        <v>0.30547539331008799</v>
      </c>
      <c r="BN1255" s="17">
        <v>0.23099135410688701</v>
      </c>
      <c r="BO1255" s="17"/>
      <c r="BP1255" s="17">
        <v>0.20062254613332001</v>
      </c>
      <c r="BQ1255" s="17">
        <v>0.24635388858016599</v>
      </c>
      <c r="BR1255" s="17"/>
      <c r="BS1255" s="17">
        <v>0.314717206614338</v>
      </c>
      <c r="BT1255" s="17">
        <v>0.225206425176532</v>
      </c>
      <c r="BU1255" s="17">
        <v>0.22535943716894</v>
      </c>
      <c r="BV1255" s="17">
        <v>0.21794687078615099</v>
      </c>
      <c r="BW1255" s="17"/>
      <c r="BX1255" s="17">
        <v>0.243136940414726</v>
      </c>
      <c r="BY1255" s="17">
        <v>0.204322669626753</v>
      </c>
      <c r="BZ1255" s="17">
        <v>0.23438248067477099</v>
      </c>
      <c r="CA1255" s="17"/>
      <c r="CB1255" s="17">
        <v>0.22567001225818201</v>
      </c>
      <c r="CC1255" s="17">
        <v>0.24953356732385401</v>
      </c>
      <c r="CD1255" s="17">
        <v>0.15664957736799601</v>
      </c>
      <c r="CE1255" s="17">
        <v>0.21243759874153301</v>
      </c>
      <c r="CF1255" s="17">
        <v>0.29095890868233198</v>
      </c>
      <c r="CG1255" s="17">
        <v>0.31290628146557098</v>
      </c>
      <c r="CH1255" s="17"/>
      <c r="CI1255" s="17">
        <v>0.23933633773412</v>
      </c>
      <c r="CJ1255" s="17">
        <v>0.20106696655387599</v>
      </c>
      <c r="CK1255" s="17">
        <v>0.26142250495622599</v>
      </c>
      <c r="CL1255" s="17">
        <v>0.24396628899748601</v>
      </c>
    </row>
    <row r="1256" spans="2:90" x14ac:dyDescent="0.35">
      <c r="B1256" t="s">
        <v>589</v>
      </c>
      <c r="C1256" s="17">
        <v>0.57849155397295304</v>
      </c>
      <c r="D1256" s="17">
        <v>0.58606637637317205</v>
      </c>
      <c r="E1256" s="17">
        <v>0.56835234271706803</v>
      </c>
      <c r="F1256" s="17"/>
      <c r="G1256" s="17">
        <v>0.566646737831346</v>
      </c>
      <c r="H1256" s="17">
        <v>0.55633914936493301</v>
      </c>
      <c r="I1256" s="17">
        <v>0.59770139067142702</v>
      </c>
      <c r="J1256" s="17">
        <v>0.58413614743175801</v>
      </c>
      <c r="K1256" s="17">
        <v>0.64142281395061895</v>
      </c>
      <c r="L1256" s="17">
        <v>0.586718029585513</v>
      </c>
      <c r="M1256" s="17">
        <v>0.59909982011336504</v>
      </c>
      <c r="N1256" s="17">
        <v>0.49850698183855502</v>
      </c>
      <c r="O1256" s="17">
        <v>0.58161143303726004</v>
      </c>
      <c r="P1256" s="17"/>
      <c r="Q1256" s="17">
        <v>0.53887310632317797</v>
      </c>
      <c r="R1256" s="17">
        <v>0.52237426289394795</v>
      </c>
      <c r="S1256" s="17">
        <v>0.57216740263529298</v>
      </c>
      <c r="T1256" s="17">
        <v>0.59044185202716604</v>
      </c>
      <c r="U1256" s="17"/>
      <c r="V1256" s="17">
        <v>0.53399209299036399</v>
      </c>
      <c r="W1256" s="17">
        <v>0.61991526153186904</v>
      </c>
      <c r="X1256" s="17">
        <v>0.631209259023081</v>
      </c>
      <c r="Y1256" s="17">
        <v>0.63557690307725501</v>
      </c>
      <c r="Z1256" s="17">
        <v>0.57604700610606596</v>
      </c>
      <c r="AA1256" s="17">
        <v>0.57385628773042696</v>
      </c>
      <c r="AB1256" s="17">
        <v>0.56080868510799997</v>
      </c>
      <c r="AC1256" s="17">
        <v>0.44252723965232998</v>
      </c>
      <c r="AD1256" s="17">
        <v>0.56404495765885498</v>
      </c>
      <c r="AE1256" s="17"/>
      <c r="AF1256" s="17">
        <v>0.57696085912614004</v>
      </c>
      <c r="AG1256" s="17">
        <v>0.57829984408007495</v>
      </c>
      <c r="AH1256" s="17">
        <v>0.61932682946395401</v>
      </c>
      <c r="AI1256" s="17">
        <v>0.60334347276107803</v>
      </c>
      <c r="AJ1256" s="17">
        <v>0.57929897094288996</v>
      </c>
      <c r="AK1256" s="17">
        <v>0.56441386181589503</v>
      </c>
      <c r="AL1256" s="17"/>
      <c r="AM1256" s="17">
        <v>0.53652920838301399</v>
      </c>
      <c r="AN1256" s="17">
        <v>0.532513917778076</v>
      </c>
      <c r="AO1256" s="17">
        <v>0.48894417744952401</v>
      </c>
      <c r="AP1256" s="17">
        <v>0.49183062895473501</v>
      </c>
      <c r="AQ1256" s="17">
        <v>0.64490029195558096</v>
      </c>
      <c r="AR1256" s="17">
        <v>0.55381625466777695</v>
      </c>
      <c r="AS1256" s="17">
        <v>0.63957324850459496</v>
      </c>
      <c r="AT1256" s="17">
        <v>0.56317239812876996</v>
      </c>
      <c r="AU1256" s="17">
        <v>0.63972256963042096</v>
      </c>
      <c r="AV1256" s="17">
        <v>0.67698878243683402</v>
      </c>
      <c r="AW1256" s="17">
        <v>0.62723215425133705</v>
      </c>
      <c r="AX1256" s="17">
        <v>0.61931512963003599</v>
      </c>
      <c r="AY1256" s="17">
        <v>0.52976336938803703</v>
      </c>
      <c r="AZ1256" s="17">
        <v>0.61879095317750499</v>
      </c>
      <c r="BA1256" s="17">
        <v>0.55305372064881997</v>
      </c>
      <c r="BB1256" s="17">
        <v>0.59816058066200894</v>
      </c>
      <c r="BC1256" s="17"/>
      <c r="BD1256" s="17">
        <v>0.59692648434603202</v>
      </c>
      <c r="BE1256" s="17">
        <v>0.56523316268613299</v>
      </c>
      <c r="BF1256" s="17">
        <v>0.57372778460501805</v>
      </c>
      <c r="BG1256" s="17"/>
      <c r="BH1256" s="17">
        <v>0.60585552759865502</v>
      </c>
      <c r="BI1256" s="17">
        <v>0.53538159486711401</v>
      </c>
      <c r="BJ1256" s="17">
        <v>0.592457870286619</v>
      </c>
      <c r="BK1256" s="17"/>
      <c r="BL1256" s="17">
        <v>0.57341245211560199</v>
      </c>
      <c r="BM1256" s="17">
        <v>0.56636596305642195</v>
      </c>
      <c r="BN1256" s="17">
        <v>0.61957394952190004</v>
      </c>
      <c r="BO1256" s="17"/>
      <c r="BP1256" s="17">
        <v>0.63009595991420098</v>
      </c>
      <c r="BQ1256" s="17">
        <v>0.54579716805104395</v>
      </c>
      <c r="BR1256" s="17"/>
      <c r="BS1256" s="17">
        <v>0.54103058756827604</v>
      </c>
      <c r="BT1256" s="17">
        <v>0.61193154870099098</v>
      </c>
      <c r="BU1256" s="17">
        <v>0.59757115444929498</v>
      </c>
      <c r="BV1256" s="17">
        <v>0.58707139079928905</v>
      </c>
      <c r="BW1256" s="17"/>
      <c r="BX1256" s="17">
        <v>0.61205816806255398</v>
      </c>
      <c r="BY1256" s="17">
        <v>0.57080746515657499</v>
      </c>
      <c r="BZ1256" s="17">
        <v>0.57563835008359299</v>
      </c>
      <c r="CA1256" s="17"/>
      <c r="CB1256" s="17">
        <v>0.60460799319912095</v>
      </c>
      <c r="CC1256" s="17">
        <v>0.56224085744064201</v>
      </c>
      <c r="CD1256" s="17">
        <v>0.58168141874607504</v>
      </c>
      <c r="CE1256" s="17">
        <v>0.65823285592064296</v>
      </c>
      <c r="CF1256" s="17">
        <v>0.59235969808021405</v>
      </c>
      <c r="CG1256" s="17">
        <v>0.46124535419964702</v>
      </c>
      <c r="CH1256" s="17"/>
      <c r="CI1256" s="17">
        <v>0.54908333484766403</v>
      </c>
      <c r="CJ1256" s="17">
        <v>0.68226618638889303</v>
      </c>
      <c r="CK1256" s="17">
        <v>0.42003842655241702</v>
      </c>
      <c r="CL1256" s="17">
        <v>0.56606000070827001</v>
      </c>
    </row>
    <row r="1257" spans="2:90" x14ac:dyDescent="0.35">
      <c r="B1257" t="s">
        <v>110</v>
      </c>
      <c r="C1257" s="17">
        <v>0.18797032403000899</v>
      </c>
      <c r="D1257" s="17">
        <v>0.17305314223263499</v>
      </c>
      <c r="E1257" s="17">
        <v>0.20389831548579801</v>
      </c>
      <c r="F1257" s="17"/>
      <c r="G1257" s="17">
        <v>0.20891105564796</v>
      </c>
      <c r="H1257" s="17">
        <v>0.26049174690051102</v>
      </c>
      <c r="I1257" s="17">
        <v>0.16447791838259501</v>
      </c>
      <c r="J1257" s="17">
        <v>0.21058222971319199</v>
      </c>
      <c r="K1257" s="17">
        <v>0.12854456649442</v>
      </c>
      <c r="L1257" s="17">
        <v>0.200681915811387</v>
      </c>
      <c r="M1257" s="17">
        <v>0.13253975911277499</v>
      </c>
      <c r="N1257" s="17">
        <v>0.224189627418802</v>
      </c>
      <c r="O1257" s="17">
        <v>0.16347119898305201</v>
      </c>
      <c r="P1257" s="17"/>
      <c r="Q1257" s="17">
        <v>0.206793503384713</v>
      </c>
      <c r="R1257" s="17">
        <v>0.14545373118029301</v>
      </c>
      <c r="S1257" s="17">
        <v>0.16696602564485399</v>
      </c>
      <c r="T1257" s="17">
        <v>0.18435277907098499</v>
      </c>
      <c r="U1257" s="17"/>
      <c r="V1257" s="17">
        <v>0.18445007890538001</v>
      </c>
      <c r="W1257" s="17">
        <v>0.20193476712376601</v>
      </c>
      <c r="X1257" s="17">
        <v>0.170614055903232</v>
      </c>
      <c r="Y1257" s="17">
        <v>0.19678928109395999</v>
      </c>
      <c r="Z1257" s="17">
        <v>0.16719423105612399</v>
      </c>
      <c r="AA1257" s="17">
        <v>0.175146045594058</v>
      </c>
      <c r="AB1257" s="17">
        <v>0.19299844887374601</v>
      </c>
      <c r="AC1257" s="17">
        <v>0.28145570423768801</v>
      </c>
      <c r="AD1257" s="17">
        <v>0.172902786809289</v>
      </c>
      <c r="AE1257" s="17"/>
      <c r="AF1257" s="17">
        <v>0.185153541396476</v>
      </c>
      <c r="AG1257" s="17">
        <v>0.191737951058158</v>
      </c>
      <c r="AH1257" s="17">
        <v>0.21145803850396599</v>
      </c>
      <c r="AI1257" s="17">
        <v>0.18561831008527499</v>
      </c>
      <c r="AJ1257" s="17">
        <v>0.199682872652614</v>
      </c>
      <c r="AK1257" s="17">
        <v>0.174324302801</v>
      </c>
      <c r="AL1257" s="17"/>
      <c r="AM1257" s="17">
        <v>0.26539340432046898</v>
      </c>
      <c r="AN1257" s="17">
        <v>0.235580821221475</v>
      </c>
      <c r="AO1257" s="17">
        <v>0.21721065935533301</v>
      </c>
      <c r="AP1257" s="17">
        <v>0.20782547372686799</v>
      </c>
      <c r="AQ1257" s="17">
        <v>0.147959022395942</v>
      </c>
      <c r="AR1257" s="17">
        <v>0.20122696928394199</v>
      </c>
      <c r="AS1257" s="17">
        <v>0.12909326016463099</v>
      </c>
      <c r="AT1257" s="17">
        <v>0.14643472497535101</v>
      </c>
      <c r="AU1257" s="17">
        <v>0.117801020744218</v>
      </c>
      <c r="AV1257" s="17">
        <v>0.14856493391875</v>
      </c>
      <c r="AW1257" s="17">
        <v>0.146079372376821</v>
      </c>
      <c r="AX1257" s="17">
        <v>0.162052812888097</v>
      </c>
      <c r="AY1257" s="17">
        <v>0.161135297884616</v>
      </c>
      <c r="AZ1257" s="17">
        <v>0.145612514795356</v>
      </c>
      <c r="BA1257" s="17">
        <v>0.24497492231684601</v>
      </c>
      <c r="BB1257" s="17">
        <v>0.129182962405581</v>
      </c>
      <c r="BC1257" s="17"/>
      <c r="BD1257" s="17">
        <v>0.15240182988712001</v>
      </c>
      <c r="BE1257" s="17">
        <v>0.21754643140806099</v>
      </c>
      <c r="BF1257" s="17">
        <v>0.18873243874534301</v>
      </c>
      <c r="BG1257" s="17"/>
      <c r="BH1257" s="17">
        <v>0.18829379113021699</v>
      </c>
      <c r="BI1257" s="17">
        <v>0.12647247188577301</v>
      </c>
      <c r="BJ1257" s="17">
        <v>9.9595291184358906E-2</v>
      </c>
      <c r="BK1257" s="17"/>
      <c r="BL1257" s="17">
        <v>0.145086659097929</v>
      </c>
      <c r="BM1257" s="17">
        <v>0.12815864363349</v>
      </c>
      <c r="BN1257" s="17">
        <v>0.14943469637121301</v>
      </c>
      <c r="BO1257" s="17"/>
      <c r="BP1257" s="17">
        <v>0.16928149395247999</v>
      </c>
      <c r="BQ1257" s="17">
        <v>0.20784894336879101</v>
      </c>
      <c r="BR1257" s="17"/>
      <c r="BS1257" s="17">
        <v>0.14425220581738499</v>
      </c>
      <c r="BT1257" s="17">
        <v>0.16286202612247799</v>
      </c>
      <c r="BU1257" s="17">
        <v>0.17706940838176499</v>
      </c>
      <c r="BV1257" s="17">
        <v>0.19498173841456001</v>
      </c>
      <c r="BW1257" s="17"/>
      <c r="BX1257" s="17">
        <v>0.14480489152272</v>
      </c>
      <c r="BY1257" s="17">
        <v>0.22486986521667299</v>
      </c>
      <c r="BZ1257" s="17">
        <v>0.18997916924163499</v>
      </c>
      <c r="CA1257" s="17"/>
      <c r="CB1257" s="17">
        <v>0.16972199454269701</v>
      </c>
      <c r="CC1257" s="17">
        <v>0.18822557523550501</v>
      </c>
      <c r="CD1257" s="17">
        <v>0.26166900388592901</v>
      </c>
      <c r="CE1257" s="17">
        <v>0.12932954533782401</v>
      </c>
      <c r="CF1257" s="17">
        <v>0.116681393237454</v>
      </c>
      <c r="CG1257" s="17">
        <v>0.225848364334782</v>
      </c>
      <c r="CH1257" s="17"/>
      <c r="CI1257" s="17">
        <v>0.211580327418216</v>
      </c>
      <c r="CJ1257" s="17">
        <v>0.11666684705723</v>
      </c>
      <c r="CK1257" s="17">
        <v>0.31853906849135699</v>
      </c>
      <c r="CL1257" s="17">
        <v>0.18997371029424401</v>
      </c>
    </row>
    <row r="1258" spans="2:90" x14ac:dyDescent="0.35"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</row>
    <row r="1259" spans="2:90" x14ac:dyDescent="0.35">
      <c r="B1259" s="6" t="s">
        <v>594</v>
      </c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</row>
    <row r="1260" spans="2:90" x14ac:dyDescent="0.35">
      <c r="B1260" s="24" t="s">
        <v>130</v>
      </c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</row>
    <row r="1261" spans="2:90" x14ac:dyDescent="0.35">
      <c r="B1261" t="s">
        <v>588</v>
      </c>
      <c r="C1261" s="17">
        <v>0.38888555488592402</v>
      </c>
      <c r="D1261" s="17">
        <v>0.393547844684283</v>
      </c>
      <c r="E1261" s="17">
        <v>0.38624490744134399</v>
      </c>
      <c r="F1261" s="17"/>
      <c r="G1261" s="17">
        <v>0.37226297263907698</v>
      </c>
      <c r="H1261" s="17">
        <v>0.30643140423415399</v>
      </c>
      <c r="I1261" s="17">
        <v>0.40459058325670799</v>
      </c>
      <c r="J1261" s="17">
        <v>0.36971201731525</v>
      </c>
      <c r="K1261" s="17">
        <v>0.46255971377925398</v>
      </c>
      <c r="L1261" s="17">
        <v>0.365759372155679</v>
      </c>
      <c r="M1261" s="17">
        <v>0.40340244123593899</v>
      </c>
      <c r="N1261" s="17">
        <v>0.40919216512841999</v>
      </c>
      <c r="O1261" s="17">
        <v>0.40293997729178799</v>
      </c>
      <c r="P1261" s="17"/>
      <c r="Q1261" s="17">
        <v>0.43450380219943402</v>
      </c>
      <c r="R1261" s="17">
        <v>0.45969808104075399</v>
      </c>
      <c r="S1261" s="17">
        <v>0.41784386786792699</v>
      </c>
      <c r="T1261" s="17">
        <v>0.38005865849591602</v>
      </c>
      <c r="U1261" s="17"/>
      <c r="V1261" s="17">
        <v>0.41412306846691099</v>
      </c>
      <c r="W1261" s="17">
        <v>0.37347459465632499</v>
      </c>
      <c r="X1261" s="17">
        <v>0.39243213422534201</v>
      </c>
      <c r="Y1261" s="17">
        <v>0.30433182313833301</v>
      </c>
      <c r="Z1261" s="17">
        <v>0.42195605171834699</v>
      </c>
      <c r="AA1261" s="17">
        <v>0.42738709878644199</v>
      </c>
      <c r="AB1261" s="17">
        <v>0.40798632231889997</v>
      </c>
      <c r="AC1261" s="17">
        <v>0.34654465083924202</v>
      </c>
      <c r="AD1261" s="17">
        <v>0.38432462163193598</v>
      </c>
      <c r="AE1261" s="17"/>
      <c r="AF1261" s="17">
        <v>0.35173479307961197</v>
      </c>
      <c r="AG1261" s="17">
        <v>0.38943432415599599</v>
      </c>
      <c r="AH1261" s="17">
        <v>0.37475716660491598</v>
      </c>
      <c r="AI1261" s="17">
        <v>0.269852482970242</v>
      </c>
      <c r="AJ1261" s="17">
        <v>0.377849465808346</v>
      </c>
      <c r="AK1261" s="17">
        <v>0.44154816985022499</v>
      </c>
      <c r="AL1261" s="17"/>
      <c r="AM1261" s="17">
        <v>0.251133180787808</v>
      </c>
      <c r="AN1261" s="17">
        <v>0.34288852880771697</v>
      </c>
      <c r="AO1261" s="17">
        <v>0.41386640576088202</v>
      </c>
      <c r="AP1261" s="17">
        <v>0.35439849036817</v>
      </c>
      <c r="AQ1261" s="17">
        <v>0.41127448405093298</v>
      </c>
      <c r="AR1261" s="17">
        <v>0.39417173913726999</v>
      </c>
      <c r="AS1261" s="17">
        <v>0.34352134389092098</v>
      </c>
      <c r="AT1261" s="17">
        <v>0.43583763889419203</v>
      </c>
      <c r="AU1261" s="17">
        <v>0.45760680180958302</v>
      </c>
      <c r="AV1261" s="17">
        <v>0.45640820761336998</v>
      </c>
      <c r="AW1261" s="17">
        <v>0.32859248143806402</v>
      </c>
      <c r="AX1261" s="17">
        <v>0.415509195328923</v>
      </c>
      <c r="AY1261" s="17">
        <v>0.46949227030314</v>
      </c>
      <c r="AZ1261" s="17">
        <v>0.42959031307339801</v>
      </c>
      <c r="BA1261" s="17">
        <v>0.49110643984355101</v>
      </c>
      <c r="BB1261" s="17">
        <v>0.43269806465268501</v>
      </c>
      <c r="BC1261" s="17"/>
      <c r="BD1261" s="17">
        <v>0.41524024152550698</v>
      </c>
      <c r="BE1261" s="17">
        <v>0.37062571020590102</v>
      </c>
      <c r="BF1261" s="17">
        <v>0.38496350024425302</v>
      </c>
      <c r="BG1261" s="17"/>
      <c r="BH1261" s="17">
        <v>0.38485431314871699</v>
      </c>
      <c r="BI1261" s="17">
        <v>0.45167131881616002</v>
      </c>
      <c r="BJ1261" s="17">
        <v>0.43993499316512902</v>
      </c>
      <c r="BK1261" s="17"/>
      <c r="BL1261" s="17">
        <v>0.45488870103350698</v>
      </c>
      <c r="BM1261" s="17">
        <v>0.46252893288931501</v>
      </c>
      <c r="BN1261" s="17">
        <v>0.398593034523544</v>
      </c>
      <c r="BO1261" s="17"/>
      <c r="BP1261" s="17">
        <v>0.34981035952918998</v>
      </c>
      <c r="BQ1261" s="17">
        <v>0.39457173164440101</v>
      </c>
      <c r="BR1261" s="17"/>
      <c r="BS1261" s="17">
        <v>0.458712621266188</v>
      </c>
      <c r="BT1261" s="17">
        <v>0.40237671757555199</v>
      </c>
      <c r="BU1261" s="17">
        <v>0.39533807009287802</v>
      </c>
      <c r="BV1261" s="17">
        <v>0.37054813874361497</v>
      </c>
      <c r="BW1261" s="17"/>
      <c r="BX1261" s="17">
        <v>0.43145589683198998</v>
      </c>
      <c r="BY1261" s="17">
        <v>0.37773843628266202</v>
      </c>
      <c r="BZ1261" s="17">
        <v>0.38535316961593102</v>
      </c>
      <c r="CA1261" s="17"/>
      <c r="CB1261" s="17">
        <v>0.41196756721635702</v>
      </c>
      <c r="CC1261" s="17">
        <v>0.401115082132669</v>
      </c>
      <c r="CD1261" s="17">
        <v>0.30134355391339601</v>
      </c>
      <c r="CE1261" s="17">
        <v>0.42635882871203901</v>
      </c>
      <c r="CF1261" s="17">
        <v>0.45328292500890699</v>
      </c>
      <c r="CG1261" s="17">
        <v>0.380034830217093</v>
      </c>
      <c r="CH1261" s="17"/>
      <c r="CI1261" s="17">
        <v>0.39242874810512601</v>
      </c>
      <c r="CJ1261" s="17">
        <v>0.398956924324604</v>
      </c>
      <c r="CK1261" s="17">
        <v>0.32359644081685202</v>
      </c>
      <c r="CL1261" s="17">
        <v>0.399528632408783</v>
      </c>
    </row>
    <row r="1262" spans="2:90" x14ac:dyDescent="0.35">
      <c r="B1262" t="s">
        <v>589</v>
      </c>
      <c r="C1262" s="17">
        <v>0.46129439447801301</v>
      </c>
      <c r="D1262" s="17">
        <v>0.46170425533325798</v>
      </c>
      <c r="E1262" s="17">
        <v>0.45832229735760399</v>
      </c>
      <c r="F1262" s="17"/>
      <c r="G1262" s="17">
        <v>0.440668317003855</v>
      </c>
      <c r="H1262" s="17">
        <v>0.48788867037005701</v>
      </c>
      <c r="I1262" s="17">
        <v>0.46775497128217502</v>
      </c>
      <c r="J1262" s="17">
        <v>0.46855283338877501</v>
      </c>
      <c r="K1262" s="17">
        <v>0.42138567223961598</v>
      </c>
      <c r="L1262" s="17">
        <v>0.482022924333804</v>
      </c>
      <c r="M1262" s="17">
        <v>0.47918014979623802</v>
      </c>
      <c r="N1262" s="17">
        <v>0.41809508461608502</v>
      </c>
      <c r="O1262" s="17">
        <v>0.485270275468974</v>
      </c>
      <c r="P1262" s="17"/>
      <c r="Q1262" s="17">
        <v>0.40500998373316499</v>
      </c>
      <c r="R1262" s="17">
        <v>0.44007737208772602</v>
      </c>
      <c r="S1262" s="17">
        <v>0.48003703581803597</v>
      </c>
      <c r="T1262" s="17">
        <v>0.46938291390890002</v>
      </c>
      <c r="U1262" s="17"/>
      <c r="V1262" s="17">
        <v>0.44823203249701099</v>
      </c>
      <c r="W1262" s="17">
        <v>0.46032208264836399</v>
      </c>
      <c r="X1262" s="17">
        <v>0.49384005405266701</v>
      </c>
      <c r="Y1262" s="17">
        <v>0.51987128236200297</v>
      </c>
      <c r="Z1262" s="17">
        <v>0.45078437447401598</v>
      </c>
      <c r="AA1262" s="17">
        <v>0.41548110418054301</v>
      </c>
      <c r="AB1262" s="17">
        <v>0.44315776765832299</v>
      </c>
      <c r="AC1262" s="17">
        <v>0.43773233285058799</v>
      </c>
      <c r="AD1262" s="17">
        <v>0.47464186162383298</v>
      </c>
      <c r="AE1262" s="17"/>
      <c r="AF1262" s="17">
        <v>0.49334365820915399</v>
      </c>
      <c r="AG1262" s="17">
        <v>0.444538363789238</v>
      </c>
      <c r="AH1262" s="17">
        <v>0.411896478639032</v>
      </c>
      <c r="AI1262" s="17">
        <v>0.57357549070494396</v>
      </c>
      <c r="AJ1262" s="17">
        <v>0.46554129605688599</v>
      </c>
      <c r="AK1262" s="17">
        <v>0.44319479184166799</v>
      </c>
      <c r="AL1262" s="17"/>
      <c r="AM1262" s="17">
        <v>0.464281746809381</v>
      </c>
      <c r="AN1262" s="17">
        <v>0.42798607098177599</v>
      </c>
      <c r="AO1262" s="17">
        <v>0.432555657268058</v>
      </c>
      <c r="AP1262" s="17">
        <v>0.51185251898143502</v>
      </c>
      <c r="AQ1262" s="17">
        <v>0.43838338757154</v>
      </c>
      <c r="AR1262" s="17">
        <v>0.46168187683533402</v>
      </c>
      <c r="AS1262" s="17">
        <v>0.52657176687821505</v>
      </c>
      <c r="AT1262" s="17">
        <v>0.43159657592644701</v>
      </c>
      <c r="AU1262" s="17">
        <v>0.463576146377423</v>
      </c>
      <c r="AV1262" s="17">
        <v>0.44206422655699501</v>
      </c>
      <c r="AW1262" s="17">
        <v>0.58051623240528005</v>
      </c>
      <c r="AX1262" s="17">
        <v>0.45951929409155901</v>
      </c>
      <c r="AY1262" s="17">
        <v>0.42710850099806702</v>
      </c>
      <c r="AZ1262" s="17">
        <v>0.44034374657504699</v>
      </c>
      <c r="BA1262" s="17">
        <v>0.33463108573843903</v>
      </c>
      <c r="BB1262" s="17">
        <v>0.489165539206595</v>
      </c>
      <c r="BC1262" s="17"/>
      <c r="BD1262" s="17">
        <v>0.455885781725554</v>
      </c>
      <c r="BE1262" s="17">
        <v>0.454498284706703</v>
      </c>
      <c r="BF1262" s="17">
        <v>0.47695255663560099</v>
      </c>
      <c r="BG1262" s="17"/>
      <c r="BH1262" s="17">
        <v>0.46921768221516702</v>
      </c>
      <c r="BI1262" s="17">
        <v>0.43001519172247998</v>
      </c>
      <c r="BJ1262" s="17">
        <v>0.48284950631859103</v>
      </c>
      <c r="BK1262" s="17"/>
      <c r="BL1262" s="17">
        <v>0.43930464408872699</v>
      </c>
      <c r="BM1262" s="17">
        <v>0.44916521130627102</v>
      </c>
      <c r="BN1262" s="17">
        <v>0.53459962923252202</v>
      </c>
      <c r="BO1262" s="17"/>
      <c r="BP1262" s="17">
        <v>0.52432059804942599</v>
      </c>
      <c r="BQ1262" s="17">
        <v>0.442358434715513</v>
      </c>
      <c r="BR1262" s="17"/>
      <c r="BS1262" s="17">
        <v>0.43211227429740001</v>
      </c>
      <c r="BT1262" s="17">
        <v>0.468942151974724</v>
      </c>
      <c r="BU1262" s="17">
        <v>0.45995982124156798</v>
      </c>
      <c r="BV1262" s="17">
        <v>0.48268249648806999</v>
      </c>
      <c r="BW1262" s="17"/>
      <c r="BX1262" s="17">
        <v>0.48043843068828002</v>
      </c>
      <c r="BY1262" s="17">
        <v>0.471861994273376</v>
      </c>
      <c r="BZ1262" s="17">
        <v>0.45874844132457199</v>
      </c>
      <c r="CA1262" s="17"/>
      <c r="CB1262" s="17">
        <v>0.45430344485184698</v>
      </c>
      <c r="CC1262" s="17">
        <v>0.46711661890967998</v>
      </c>
      <c r="CD1262" s="17">
        <v>0.50030750030503401</v>
      </c>
      <c r="CE1262" s="17">
        <v>0.46610744388833403</v>
      </c>
      <c r="CF1262" s="17">
        <v>0.44091805221226299</v>
      </c>
      <c r="CG1262" s="17">
        <v>0.41721279201882799</v>
      </c>
      <c r="CH1262" s="17"/>
      <c r="CI1262" s="17">
        <v>0.42709281093225498</v>
      </c>
      <c r="CJ1262" s="17">
        <v>0.51551228166546303</v>
      </c>
      <c r="CK1262" s="17">
        <v>0.39041539056089902</v>
      </c>
      <c r="CL1262" s="17">
        <v>0.45585648429664299</v>
      </c>
    </row>
    <row r="1263" spans="2:90" x14ac:dyDescent="0.35">
      <c r="B1263" t="s">
        <v>110</v>
      </c>
      <c r="C1263" s="17">
        <v>0.14982005063606299</v>
      </c>
      <c r="D1263" s="17">
        <v>0.14474789998245899</v>
      </c>
      <c r="E1263" s="17">
        <v>0.15543279520105099</v>
      </c>
      <c r="F1263" s="17"/>
      <c r="G1263" s="17">
        <v>0.18706871035706801</v>
      </c>
      <c r="H1263" s="17">
        <v>0.205679925395789</v>
      </c>
      <c r="I1263" s="17">
        <v>0.12765444546111701</v>
      </c>
      <c r="J1263" s="17">
        <v>0.16173514929597499</v>
      </c>
      <c r="K1263" s="17">
        <v>0.11605461398113</v>
      </c>
      <c r="L1263" s="17">
        <v>0.152217703510516</v>
      </c>
      <c r="M1263" s="17">
        <v>0.117417408967823</v>
      </c>
      <c r="N1263" s="17">
        <v>0.17271275025549501</v>
      </c>
      <c r="O1263" s="17">
        <v>0.111789747239237</v>
      </c>
      <c r="P1263" s="17"/>
      <c r="Q1263" s="17">
        <v>0.16048621406739999</v>
      </c>
      <c r="R1263" s="17">
        <v>0.10022454687152001</v>
      </c>
      <c r="S1263" s="17">
        <v>0.102119096314038</v>
      </c>
      <c r="T1263" s="17">
        <v>0.15055842759518401</v>
      </c>
      <c r="U1263" s="17"/>
      <c r="V1263" s="17">
        <v>0.13764489903607799</v>
      </c>
      <c r="W1263" s="17">
        <v>0.16620332269531099</v>
      </c>
      <c r="X1263" s="17">
        <v>0.11372781172198999</v>
      </c>
      <c r="Y1263" s="17">
        <v>0.17579689449966401</v>
      </c>
      <c r="Z1263" s="17">
        <v>0.127259573807637</v>
      </c>
      <c r="AA1263" s="17">
        <v>0.157131797033015</v>
      </c>
      <c r="AB1263" s="17">
        <v>0.14885591002277701</v>
      </c>
      <c r="AC1263" s="17">
        <v>0.21572301631016999</v>
      </c>
      <c r="AD1263" s="17">
        <v>0.14103351674423101</v>
      </c>
      <c r="AE1263" s="17"/>
      <c r="AF1263" s="17">
        <v>0.15492154871123401</v>
      </c>
      <c r="AG1263" s="17">
        <v>0.16602731205476601</v>
      </c>
      <c r="AH1263" s="17">
        <v>0.21334635475605199</v>
      </c>
      <c r="AI1263" s="17">
        <v>0.15657202632481401</v>
      </c>
      <c r="AJ1263" s="17">
        <v>0.15660923813476799</v>
      </c>
      <c r="AK1263" s="17">
        <v>0.115257038308107</v>
      </c>
      <c r="AL1263" s="17"/>
      <c r="AM1263" s="17">
        <v>0.284585072402811</v>
      </c>
      <c r="AN1263" s="17">
        <v>0.22912540021050701</v>
      </c>
      <c r="AO1263" s="17">
        <v>0.15357793697106001</v>
      </c>
      <c r="AP1263" s="17">
        <v>0.133748990650395</v>
      </c>
      <c r="AQ1263" s="17">
        <v>0.150342128377526</v>
      </c>
      <c r="AR1263" s="17">
        <v>0.14414638402739599</v>
      </c>
      <c r="AS1263" s="17">
        <v>0.12990688923086499</v>
      </c>
      <c r="AT1263" s="17">
        <v>0.13256578517936099</v>
      </c>
      <c r="AU1263" s="17">
        <v>7.8817051812994601E-2</v>
      </c>
      <c r="AV1263" s="17">
        <v>0.101527565829635</v>
      </c>
      <c r="AW1263" s="17">
        <v>9.0891286156655801E-2</v>
      </c>
      <c r="AX1263" s="17">
        <v>0.124971510579518</v>
      </c>
      <c r="AY1263" s="17">
        <v>0.10339922869879301</v>
      </c>
      <c r="AZ1263" s="17">
        <v>0.130065940351556</v>
      </c>
      <c r="BA1263" s="17">
        <v>0.17426247441801099</v>
      </c>
      <c r="BB1263" s="17">
        <v>7.8136396140719405E-2</v>
      </c>
      <c r="BC1263" s="17"/>
      <c r="BD1263" s="17">
        <v>0.128873976748939</v>
      </c>
      <c r="BE1263" s="17">
        <v>0.17487600508739701</v>
      </c>
      <c r="BF1263" s="17">
        <v>0.13808394312014599</v>
      </c>
      <c r="BG1263" s="17"/>
      <c r="BH1263" s="17">
        <v>0.14592800463611599</v>
      </c>
      <c r="BI1263" s="17">
        <v>0.11831348946136</v>
      </c>
      <c r="BJ1263" s="17">
        <v>7.7215500516279595E-2</v>
      </c>
      <c r="BK1263" s="17"/>
      <c r="BL1263" s="17">
        <v>0.105806654877766</v>
      </c>
      <c r="BM1263" s="17">
        <v>8.8305855804414399E-2</v>
      </c>
      <c r="BN1263" s="17">
        <v>6.6807336243933702E-2</v>
      </c>
      <c r="BO1263" s="17"/>
      <c r="BP1263" s="17">
        <v>0.125869042421385</v>
      </c>
      <c r="BQ1263" s="17">
        <v>0.16306983364008601</v>
      </c>
      <c r="BR1263" s="17"/>
      <c r="BS1263" s="17">
        <v>0.109175104436411</v>
      </c>
      <c r="BT1263" s="17">
        <v>0.12868113044972401</v>
      </c>
      <c r="BU1263" s="17">
        <v>0.144702108665554</v>
      </c>
      <c r="BV1263" s="17">
        <v>0.14676936476831501</v>
      </c>
      <c r="BW1263" s="17"/>
      <c r="BX1263" s="17">
        <v>8.8105672479730002E-2</v>
      </c>
      <c r="BY1263" s="17">
        <v>0.15039956944396199</v>
      </c>
      <c r="BZ1263" s="17">
        <v>0.15589838905949699</v>
      </c>
      <c r="CA1263" s="17"/>
      <c r="CB1263" s="17">
        <v>0.133728987931796</v>
      </c>
      <c r="CC1263" s="17">
        <v>0.13176829895765099</v>
      </c>
      <c r="CD1263" s="17">
        <v>0.19834894578157</v>
      </c>
      <c r="CE1263" s="17">
        <v>0.10753372739962699</v>
      </c>
      <c r="CF1263" s="17">
        <v>0.10579902277882999</v>
      </c>
      <c r="CG1263" s="17">
        <v>0.20275237776407901</v>
      </c>
      <c r="CH1263" s="17"/>
      <c r="CI1263" s="17">
        <v>0.180478440962618</v>
      </c>
      <c r="CJ1263" s="17">
        <v>8.5530794009932395E-2</v>
      </c>
      <c r="CK1263" s="17">
        <v>0.28598816862224902</v>
      </c>
      <c r="CL1263" s="17">
        <v>0.144614883294575</v>
      </c>
    </row>
    <row r="1264" spans="2:90" x14ac:dyDescent="0.35"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</row>
    <row r="1265" spans="2:90" x14ac:dyDescent="0.35">
      <c r="B1265" s="6" t="s">
        <v>595</v>
      </c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</row>
    <row r="1266" spans="2:90" x14ac:dyDescent="0.35">
      <c r="B1266" s="24" t="s">
        <v>130</v>
      </c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</row>
    <row r="1267" spans="2:90" x14ac:dyDescent="0.35">
      <c r="B1267" t="s">
        <v>588</v>
      </c>
      <c r="C1267" s="17">
        <v>0.43569805085769803</v>
      </c>
      <c r="D1267" s="17">
        <v>0.42567848974501699</v>
      </c>
      <c r="E1267" s="17">
        <v>0.44730806333829498</v>
      </c>
      <c r="F1267" s="17"/>
      <c r="G1267" s="17">
        <v>0.416377700347137</v>
      </c>
      <c r="H1267" s="17">
        <v>0.362490386159881</v>
      </c>
      <c r="I1267" s="17">
        <v>0.48696987703137501</v>
      </c>
      <c r="J1267" s="17">
        <v>0.40356449405629902</v>
      </c>
      <c r="K1267" s="17">
        <v>0.49201428388879398</v>
      </c>
      <c r="L1267" s="17">
        <v>0.43824739444445698</v>
      </c>
      <c r="M1267" s="17">
        <v>0.475097262816434</v>
      </c>
      <c r="N1267" s="17">
        <v>0.453251390256108</v>
      </c>
      <c r="O1267" s="17">
        <v>0.39487964850037899</v>
      </c>
      <c r="P1267" s="17"/>
      <c r="Q1267" s="17">
        <v>0.46914257697834799</v>
      </c>
      <c r="R1267" s="17">
        <v>0.51811176491183097</v>
      </c>
      <c r="S1267" s="17">
        <v>0.43991742640453102</v>
      </c>
      <c r="T1267" s="17">
        <v>0.43047613274209001</v>
      </c>
      <c r="U1267" s="17"/>
      <c r="V1267" s="17">
        <v>0.41756374602686702</v>
      </c>
      <c r="W1267" s="17">
        <v>0.40875638773829698</v>
      </c>
      <c r="X1267" s="17">
        <v>0.50150283516920502</v>
      </c>
      <c r="Y1267" s="17">
        <v>0.393335679627004</v>
      </c>
      <c r="Z1267" s="17">
        <v>0.45570079919534401</v>
      </c>
      <c r="AA1267" s="17">
        <v>0.40643884352875698</v>
      </c>
      <c r="AB1267" s="17">
        <v>0.48458477794154697</v>
      </c>
      <c r="AC1267" s="17">
        <v>0.43507015694684198</v>
      </c>
      <c r="AD1267" s="17">
        <v>0.44755450732353202</v>
      </c>
      <c r="AE1267" s="17"/>
      <c r="AF1267" s="17">
        <v>0.43416803398862402</v>
      </c>
      <c r="AG1267" s="17">
        <v>0.46028854364675098</v>
      </c>
      <c r="AH1267" s="17">
        <v>0.35231666114705601</v>
      </c>
      <c r="AI1267" s="17">
        <v>0.38918769810791598</v>
      </c>
      <c r="AJ1267" s="17">
        <v>0.41858346899207799</v>
      </c>
      <c r="AK1267" s="17">
        <v>0.462942123821591</v>
      </c>
      <c r="AL1267" s="17"/>
      <c r="AM1267" s="17">
        <v>0.31331082888908801</v>
      </c>
      <c r="AN1267" s="17">
        <v>0.35474910133736598</v>
      </c>
      <c r="AO1267" s="17">
        <v>0.44998573360408101</v>
      </c>
      <c r="AP1267" s="17">
        <v>0.50411797055688001</v>
      </c>
      <c r="AQ1267" s="17">
        <v>0.43982490030214</v>
      </c>
      <c r="AR1267" s="17">
        <v>0.46457926717616099</v>
      </c>
      <c r="AS1267" s="17">
        <v>0.39819989671632899</v>
      </c>
      <c r="AT1267" s="17">
        <v>0.45758738627337497</v>
      </c>
      <c r="AU1267" s="17">
        <v>0.53545467158722204</v>
      </c>
      <c r="AV1267" s="17">
        <v>0.45442099196573799</v>
      </c>
      <c r="AW1267" s="17">
        <v>0.39261288640651798</v>
      </c>
      <c r="AX1267" s="17">
        <v>0.466632903558027</v>
      </c>
      <c r="AY1267" s="17">
        <v>0.51334294904778799</v>
      </c>
      <c r="AZ1267" s="17">
        <v>0.57114738670727005</v>
      </c>
      <c r="BA1267" s="17">
        <v>0.29958142639621699</v>
      </c>
      <c r="BB1267" s="17">
        <v>0.50225008978817598</v>
      </c>
      <c r="BC1267" s="17"/>
      <c r="BD1267" s="17">
        <v>0.451716302676263</v>
      </c>
      <c r="BE1267" s="17">
        <v>0.43767278691649603</v>
      </c>
      <c r="BF1267" s="17">
        <v>0.42911704769153702</v>
      </c>
      <c r="BG1267" s="17"/>
      <c r="BH1267" s="17">
        <v>0.43471707192384201</v>
      </c>
      <c r="BI1267" s="17">
        <v>0.50138383510280105</v>
      </c>
      <c r="BJ1267" s="17">
        <v>0.42448075665846402</v>
      </c>
      <c r="BK1267" s="17"/>
      <c r="BL1267" s="17">
        <v>0.44147866506337202</v>
      </c>
      <c r="BM1267" s="17">
        <v>0.48802038236970202</v>
      </c>
      <c r="BN1267" s="17">
        <v>0.46673786630950898</v>
      </c>
      <c r="BO1267" s="17"/>
      <c r="BP1267" s="17">
        <v>0.43965967271976703</v>
      </c>
      <c r="BQ1267" s="17">
        <v>0.430732317355492</v>
      </c>
      <c r="BR1267" s="17"/>
      <c r="BS1267" s="17">
        <v>0.52175814892709904</v>
      </c>
      <c r="BT1267" s="17">
        <v>0.51205379199554801</v>
      </c>
      <c r="BU1267" s="17">
        <v>0.468552111170006</v>
      </c>
      <c r="BV1267" s="17">
        <v>0.35894645942005698</v>
      </c>
      <c r="BW1267" s="17"/>
      <c r="BX1267" s="17">
        <v>0.46729781928361602</v>
      </c>
      <c r="BY1267" s="17">
        <v>0.44511495087523301</v>
      </c>
      <c r="BZ1267" s="17">
        <v>0.43198883804176502</v>
      </c>
      <c r="CA1267" s="17"/>
      <c r="CB1267" s="17">
        <v>0.518128390641311</v>
      </c>
      <c r="CC1267" s="17">
        <v>0.456594677898017</v>
      </c>
      <c r="CD1267" s="17">
        <v>0.32245917349113901</v>
      </c>
      <c r="CE1267" s="17">
        <v>0.44475885654892899</v>
      </c>
      <c r="CF1267" s="17">
        <v>0.51695080771581503</v>
      </c>
      <c r="CG1267" s="17">
        <v>0.39991202633199302</v>
      </c>
      <c r="CH1267" s="17"/>
      <c r="CI1267" s="17">
        <v>0.44136907586965901</v>
      </c>
      <c r="CJ1267" s="17">
        <v>0.46108112375606403</v>
      </c>
      <c r="CK1267" s="17">
        <v>0.31384748255911799</v>
      </c>
      <c r="CL1267" s="17">
        <v>0.45188805060902498</v>
      </c>
    </row>
    <row r="1268" spans="2:90" x14ac:dyDescent="0.35">
      <c r="B1268" t="s">
        <v>589</v>
      </c>
      <c r="C1268" s="17">
        <v>0.359479187611774</v>
      </c>
      <c r="D1268" s="17">
        <v>0.37953369669588899</v>
      </c>
      <c r="E1268" s="17">
        <v>0.33692920770274198</v>
      </c>
      <c r="F1268" s="17"/>
      <c r="G1268" s="17">
        <v>0.30808543125077098</v>
      </c>
      <c r="H1268" s="17">
        <v>0.36914666411091901</v>
      </c>
      <c r="I1268" s="17">
        <v>0.35233216433223402</v>
      </c>
      <c r="J1268" s="17">
        <v>0.40545044775233702</v>
      </c>
      <c r="K1268" s="17">
        <v>0.33847536111680299</v>
      </c>
      <c r="L1268" s="17">
        <v>0.34495739408952503</v>
      </c>
      <c r="M1268" s="17">
        <v>0.36075532564534801</v>
      </c>
      <c r="N1268" s="17">
        <v>0.33683331367700797</v>
      </c>
      <c r="O1268" s="17">
        <v>0.41514992466078099</v>
      </c>
      <c r="P1268" s="17"/>
      <c r="Q1268" s="17">
        <v>0.35832686750771298</v>
      </c>
      <c r="R1268" s="17">
        <v>0.35587513759966799</v>
      </c>
      <c r="S1268" s="17">
        <v>0.402308767855375</v>
      </c>
      <c r="T1268" s="17">
        <v>0.35752437025282502</v>
      </c>
      <c r="U1268" s="17"/>
      <c r="V1268" s="17">
        <v>0.400049490438313</v>
      </c>
      <c r="W1268" s="17">
        <v>0.349570836329542</v>
      </c>
      <c r="X1268" s="17">
        <v>0.31529662903877997</v>
      </c>
      <c r="Y1268" s="17">
        <v>0.37206307330188598</v>
      </c>
      <c r="Z1268" s="17">
        <v>0.39066507465129902</v>
      </c>
      <c r="AA1268" s="17">
        <v>0.39803437961155003</v>
      </c>
      <c r="AB1268" s="17">
        <v>0.30154374984515397</v>
      </c>
      <c r="AC1268" s="17">
        <v>0.327753191599234</v>
      </c>
      <c r="AD1268" s="17">
        <v>0.345502563942785</v>
      </c>
      <c r="AE1268" s="17"/>
      <c r="AF1268" s="17">
        <v>0.35976543364117097</v>
      </c>
      <c r="AG1268" s="17">
        <v>0.35248430134985098</v>
      </c>
      <c r="AH1268" s="17">
        <v>0.35085249806192198</v>
      </c>
      <c r="AI1268" s="17">
        <v>0.370049975778452</v>
      </c>
      <c r="AJ1268" s="17">
        <v>0.36464586601274301</v>
      </c>
      <c r="AK1268" s="17">
        <v>0.36153209890486598</v>
      </c>
      <c r="AL1268" s="17"/>
      <c r="AM1268" s="17">
        <v>0.377876396152236</v>
      </c>
      <c r="AN1268" s="17">
        <v>0.43641845692710202</v>
      </c>
      <c r="AO1268" s="17">
        <v>0.337135361130181</v>
      </c>
      <c r="AP1268" s="17">
        <v>0.31513787901688001</v>
      </c>
      <c r="AQ1268" s="17">
        <v>0.38993818938098301</v>
      </c>
      <c r="AR1268" s="17">
        <v>0.38074922165849401</v>
      </c>
      <c r="AS1268" s="17">
        <v>0.38970780217642398</v>
      </c>
      <c r="AT1268" s="17">
        <v>0.37340791625492997</v>
      </c>
      <c r="AU1268" s="17">
        <v>0.30756819768752203</v>
      </c>
      <c r="AV1268" s="17">
        <v>0.377441805653559</v>
      </c>
      <c r="AW1268" s="17">
        <v>0.42477207758079499</v>
      </c>
      <c r="AX1268" s="17">
        <v>0.31409985516778499</v>
      </c>
      <c r="AY1268" s="17">
        <v>0.31319664314929901</v>
      </c>
      <c r="AZ1268" s="17">
        <v>0.24024809668847799</v>
      </c>
      <c r="BA1268" s="17">
        <v>0.44336203038736199</v>
      </c>
      <c r="BB1268" s="17">
        <v>0.35163540459675502</v>
      </c>
      <c r="BC1268" s="17"/>
      <c r="BD1268" s="17">
        <v>0.37116890857054002</v>
      </c>
      <c r="BE1268" s="17">
        <v>0.31304549475474802</v>
      </c>
      <c r="BF1268" s="17">
        <v>0.38185130504562997</v>
      </c>
      <c r="BG1268" s="17"/>
      <c r="BH1268" s="17">
        <v>0.35569779482942399</v>
      </c>
      <c r="BI1268" s="17">
        <v>0.354322941980657</v>
      </c>
      <c r="BJ1268" s="17">
        <v>0.41896381362267598</v>
      </c>
      <c r="BK1268" s="17"/>
      <c r="BL1268" s="17">
        <v>0.40682888577382897</v>
      </c>
      <c r="BM1268" s="17">
        <v>0.34911195526287397</v>
      </c>
      <c r="BN1268" s="17">
        <v>0.38991863527732801</v>
      </c>
      <c r="BO1268" s="17"/>
      <c r="BP1268" s="17">
        <v>0.37556008625658399</v>
      </c>
      <c r="BQ1268" s="17">
        <v>0.35357094036304398</v>
      </c>
      <c r="BR1268" s="17"/>
      <c r="BS1268" s="17">
        <v>0.30172655172846002</v>
      </c>
      <c r="BT1268" s="17">
        <v>0.32633601557198999</v>
      </c>
      <c r="BU1268" s="17">
        <v>0.35546079821218002</v>
      </c>
      <c r="BV1268" s="17">
        <v>0.41539966198348299</v>
      </c>
      <c r="BW1268" s="17"/>
      <c r="BX1268" s="17">
        <v>0.34349070264465997</v>
      </c>
      <c r="BY1268" s="17">
        <v>0.310842691511029</v>
      </c>
      <c r="BZ1268" s="17">
        <v>0.36405187119222798</v>
      </c>
      <c r="CA1268" s="17"/>
      <c r="CB1268" s="17">
        <v>0.26008350110394202</v>
      </c>
      <c r="CC1268" s="17">
        <v>0.36745024318672398</v>
      </c>
      <c r="CD1268" s="17">
        <v>0.39040037994993199</v>
      </c>
      <c r="CE1268" s="17">
        <v>0.37938601521965298</v>
      </c>
      <c r="CF1268" s="17">
        <v>0.38713680324681099</v>
      </c>
      <c r="CG1268" s="17">
        <v>0.38013735939651599</v>
      </c>
      <c r="CH1268" s="17"/>
      <c r="CI1268" s="17">
        <v>0.33762826887471298</v>
      </c>
      <c r="CJ1268" s="17">
        <v>0.36187311528620397</v>
      </c>
      <c r="CK1268" s="17">
        <v>0.35874073747079999</v>
      </c>
      <c r="CL1268" s="17">
        <v>0.36316609403926098</v>
      </c>
    </row>
    <row r="1269" spans="2:90" x14ac:dyDescent="0.35">
      <c r="B1269" t="s">
        <v>110</v>
      </c>
      <c r="C1269" s="17">
        <v>0.204822761530528</v>
      </c>
      <c r="D1269" s="17">
        <v>0.194787813559094</v>
      </c>
      <c r="E1269" s="17">
        <v>0.21576272895896201</v>
      </c>
      <c r="F1269" s="17"/>
      <c r="G1269" s="17">
        <v>0.27553686840209202</v>
      </c>
      <c r="H1269" s="17">
        <v>0.2683629497292</v>
      </c>
      <c r="I1269" s="17">
        <v>0.160697958636391</v>
      </c>
      <c r="J1269" s="17">
        <v>0.19098505819136399</v>
      </c>
      <c r="K1269" s="17">
        <v>0.16951035499440301</v>
      </c>
      <c r="L1269" s="17">
        <v>0.21679521146601899</v>
      </c>
      <c r="M1269" s="17">
        <v>0.16414741153821799</v>
      </c>
      <c r="N1269" s="17">
        <v>0.209915296066884</v>
      </c>
      <c r="O1269" s="17">
        <v>0.18997042683884</v>
      </c>
      <c r="P1269" s="17"/>
      <c r="Q1269" s="17">
        <v>0.172530555513939</v>
      </c>
      <c r="R1269" s="17">
        <v>0.12601309748850201</v>
      </c>
      <c r="S1269" s="17">
        <v>0.157773805740095</v>
      </c>
      <c r="T1269" s="17">
        <v>0.211999497005085</v>
      </c>
      <c r="U1269" s="17"/>
      <c r="V1269" s="17">
        <v>0.18238676353482</v>
      </c>
      <c r="W1269" s="17">
        <v>0.24167277593216199</v>
      </c>
      <c r="X1269" s="17">
        <v>0.18320053579201501</v>
      </c>
      <c r="Y1269" s="17">
        <v>0.23460124707110999</v>
      </c>
      <c r="Z1269" s="17">
        <v>0.153634126153358</v>
      </c>
      <c r="AA1269" s="17">
        <v>0.195526776859693</v>
      </c>
      <c r="AB1269" s="17">
        <v>0.213871472213299</v>
      </c>
      <c r="AC1269" s="17">
        <v>0.237176651453923</v>
      </c>
      <c r="AD1269" s="17">
        <v>0.206942928733683</v>
      </c>
      <c r="AE1269" s="17"/>
      <c r="AF1269" s="17">
        <v>0.206066532370205</v>
      </c>
      <c r="AG1269" s="17">
        <v>0.18722715500339701</v>
      </c>
      <c r="AH1269" s="17">
        <v>0.29683084079102201</v>
      </c>
      <c r="AI1269" s="17">
        <v>0.24076232611363199</v>
      </c>
      <c r="AJ1269" s="17">
        <v>0.216770664995179</v>
      </c>
      <c r="AK1269" s="17">
        <v>0.17552577727354199</v>
      </c>
      <c r="AL1269" s="17"/>
      <c r="AM1269" s="17">
        <v>0.30881277495867598</v>
      </c>
      <c r="AN1269" s="17">
        <v>0.208832441735532</v>
      </c>
      <c r="AO1269" s="17">
        <v>0.21287890526573799</v>
      </c>
      <c r="AP1269" s="17">
        <v>0.18074415042624001</v>
      </c>
      <c r="AQ1269" s="17">
        <v>0.17023691031687699</v>
      </c>
      <c r="AR1269" s="17">
        <v>0.154671511165345</v>
      </c>
      <c r="AS1269" s="17">
        <v>0.212092301107247</v>
      </c>
      <c r="AT1269" s="17">
        <v>0.169004697471695</v>
      </c>
      <c r="AU1269" s="17">
        <v>0.15697713072525701</v>
      </c>
      <c r="AV1269" s="17">
        <v>0.16813720238070201</v>
      </c>
      <c r="AW1269" s="17">
        <v>0.182615036012687</v>
      </c>
      <c r="AX1269" s="17">
        <v>0.21926724127418801</v>
      </c>
      <c r="AY1269" s="17">
        <v>0.173460407802913</v>
      </c>
      <c r="AZ1269" s="17">
        <v>0.18860451660425201</v>
      </c>
      <c r="BA1269" s="17">
        <v>0.25705654321642102</v>
      </c>
      <c r="BB1269" s="17">
        <v>0.146114505615069</v>
      </c>
      <c r="BC1269" s="17"/>
      <c r="BD1269" s="17">
        <v>0.177114788753197</v>
      </c>
      <c r="BE1269" s="17">
        <v>0.24928171832875601</v>
      </c>
      <c r="BF1269" s="17">
        <v>0.189031647262833</v>
      </c>
      <c r="BG1269" s="17"/>
      <c r="BH1269" s="17">
        <v>0.209585133246734</v>
      </c>
      <c r="BI1269" s="17">
        <v>0.14429322291654201</v>
      </c>
      <c r="BJ1269" s="17">
        <v>0.15655542971886</v>
      </c>
      <c r="BK1269" s="17"/>
      <c r="BL1269" s="17">
        <v>0.151692449162799</v>
      </c>
      <c r="BM1269" s="17">
        <v>0.162867662367424</v>
      </c>
      <c r="BN1269" s="17">
        <v>0.14334349841316299</v>
      </c>
      <c r="BO1269" s="17"/>
      <c r="BP1269" s="17">
        <v>0.18478024102364901</v>
      </c>
      <c r="BQ1269" s="17">
        <v>0.21569674228146399</v>
      </c>
      <c r="BR1269" s="17"/>
      <c r="BS1269" s="17">
        <v>0.17651529934443999</v>
      </c>
      <c r="BT1269" s="17">
        <v>0.161610192432462</v>
      </c>
      <c r="BU1269" s="17">
        <v>0.17598709061781401</v>
      </c>
      <c r="BV1269" s="17">
        <v>0.22565387859645999</v>
      </c>
      <c r="BW1269" s="17"/>
      <c r="BX1269" s="17">
        <v>0.189211478071724</v>
      </c>
      <c r="BY1269" s="17">
        <v>0.24404235761373799</v>
      </c>
      <c r="BZ1269" s="17">
        <v>0.203959290766007</v>
      </c>
      <c r="CA1269" s="17"/>
      <c r="CB1269" s="17">
        <v>0.22178810825474801</v>
      </c>
      <c r="CC1269" s="17">
        <v>0.17595507891525899</v>
      </c>
      <c r="CD1269" s="17">
        <v>0.28714044655892901</v>
      </c>
      <c r="CE1269" s="17">
        <v>0.175855128231417</v>
      </c>
      <c r="CF1269" s="17">
        <v>9.5912389037374202E-2</v>
      </c>
      <c r="CG1269" s="17">
        <v>0.21995061427149101</v>
      </c>
      <c r="CH1269" s="17"/>
      <c r="CI1269" s="17">
        <v>0.22100265525562801</v>
      </c>
      <c r="CJ1269" s="17">
        <v>0.177045760957732</v>
      </c>
      <c r="CK1269" s="17">
        <v>0.32741177997008297</v>
      </c>
      <c r="CL1269" s="17">
        <v>0.18494585535171401</v>
      </c>
    </row>
    <row r="1270" spans="2:90" x14ac:dyDescent="0.35"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</row>
    <row r="1271" spans="2:90" x14ac:dyDescent="0.35">
      <c r="B1271" s="6" t="s">
        <v>596</v>
      </c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</row>
    <row r="1272" spans="2:90" x14ac:dyDescent="0.35">
      <c r="B1272" s="24" t="s">
        <v>130</v>
      </c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</row>
    <row r="1273" spans="2:90" x14ac:dyDescent="0.35">
      <c r="B1273" t="s">
        <v>588</v>
      </c>
      <c r="C1273" s="17">
        <v>0.56667867476015499</v>
      </c>
      <c r="D1273" s="17">
        <v>0.550320025663389</v>
      </c>
      <c r="E1273" s="17">
        <v>0.58351206982049098</v>
      </c>
      <c r="F1273" s="17"/>
      <c r="G1273" s="17">
        <v>0.47879666417974998</v>
      </c>
      <c r="H1273" s="17">
        <v>0.56681438404143003</v>
      </c>
      <c r="I1273" s="17">
        <v>0.598717510625563</v>
      </c>
      <c r="J1273" s="17">
        <v>0.58638161375581599</v>
      </c>
      <c r="K1273" s="17">
        <v>0.592054496751384</v>
      </c>
      <c r="L1273" s="17">
        <v>0.60360026590778604</v>
      </c>
      <c r="M1273" s="17">
        <v>0.61811918237451802</v>
      </c>
      <c r="N1273" s="17">
        <v>0.53072305343250903</v>
      </c>
      <c r="O1273" s="17">
        <v>0.52826732686375</v>
      </c>
      <c r="P1273" s="17"/>
      <c r="Q1273" s="17">
        <v>0.55549045426889498</v>
      </c>
      <c r="R1273" s="17">
        <v>0.60083624731475604</v>
      </c>
      <c r="S1273" s="17">
        <v>0.58839172545005602</v>
      </c>
      <c r="T1273" s="17">
        <v>0.570745606989847</v>
      </c>
      <c r="U1273" s="17"/>
      <c r="V1273" s="17">
        <v>0.564229120884149</v>
      </c>
      <c r="W1273" s="17">
        <v>0.59871119120042104</v>
      </c>
      <c r="X1273" s="17">
        <v>0.57179781559262</v>
      </c>
      <c r="Y1273" s="17">
        <v>0.52195575787556103</v>
      </c>
      <c r="Z1273" s="17">
        <v>0.56506462613276998</v>
      </c>
      <c r="AA1273" s="17">
        <v>0.57302699048231098</v>
      </c>
      <c r="AB1273" s="17">
        <v>0.57475027506681897</v>
      </c>
      <c r="AC1273" s="17">
        <v>0.497395382054791</v>
      </c>
      <c r="AD1273" s="17">
        <v>0.57490755950066397</v>
      </c>
      <c r="AE1273" s="17"/>
      <c r="AF1273" s="17">
        <v>0.53462767224080499</v>
      </c>
      <c r="AG1273" s="17">
        <v>0.54936927445190697</v>
      </c>
      <c r="AH1273" s="17">
        <v>0.57538623982339598</v>
      </c>
      <c r="AI1273" s="17">
        <v>0.54975549561097203</v>
      </c>
      <c r="AJ1273" s="17">
        <v>0.59569522491677396</v>
      </c>
      <c r="AK1273" s="17">
        <v>0.58152219070524802</v>
      </c>
      <c r="AL1273" s="17"/>
      <c r="AM1273" s="17">
        <v>0.39278110574101399</v>
      </c>
      <c r="AN1273" s="17">
        <v>0.48817869852842599</v>
      </c>
      <c r="AO1273" s="17">
        <v>0.47581391601491002</v>
      </c>
      <c r="AP1273" s="17">
        <v>0.51448181584113495</v>
      </c>
      <c r="AQ1273" s="17">
        <v>0.60348010713628697</v>
      </c>
      <c r="AR1273" s="17">
        <v>0.56732559558463302</v>
      </c>
      <c r="AS1273" s="17">
        <v>0.56267563444164603</v>
      </c>
      <c r="AT1273" s="17">
        <v>0.57284287994351202</v>
      </c>
      <c r="AU1273" s="17">
        <v>0.67962931033509799</v>
      </c>
      <c r="AV1273" s="17">
        <v>0.67249305845610197</v>
      </c>
      <c r="AW1273" s="17">
        <v>0.54592785853593095</v>
      </c>
      <c r="AX1273" s="17">
        <v>0.52430689172454603</v>
      </c>
      <c r="AY1273" s="17">
        <v>0.65436378952446606</v>
      </c>
      <c r="AZ1273" s="17">
        <v>0.62021173533643703</v>
      </c>
      <c r="BA1273" s="17">
        <v>0.64863634511762402</v>
      </c>
      <c r="BB1273" s="17">
        <v>0.62875259395956196</v>
      </c>
      <c r="BC1273" s="17"/>
      <c r="BD1273" s="17">
        <v>0.60308208458089096</v>
      </c>
      <c r="BE1273" s="17">
        <v>0.53587032676355695</v>
      </c>
      <c r="BF1273" s="17">
        <v>0.57008357652576702</v>
      </c>
      <c r="BG1273" s="17"/>
      <c r="BH1273" s="17">
        <v>0.57211178951195296</v>
      </c>
      <c r="BI1273" s="17">
        <v>0.62235663206693703</v>
      </c>
      <c r="BJ1273" s="17">
        <v>0.617426896464354</v>
      </c>
      <c r="BK1273" s="17"/>
      <c r="BL1273" s="17">
        <v>0.570144422114921</v>
      </c>
      <c r="BM1273" s="17">
        <v>0.59314172636629103</v>
      </c>
      <c r="BN1273" s="17">
        <v>0.59208334591298195</v>
      </c>
      <c r="BO1273" s="17"/>
      <c r="BP1273" s="17">
        <v>0.60316143849770398</v>
      </c>
      <c r="BQ1273" s="17">
        <v>0.53720347451607497</v>
      </c>
      <c r="BR1273" s="17"/>
      <c r="BS1273" s="17">
        <v>0.67939245240360102</v>
      </c>
      <c r="BT1273" s="17">
        <v>0.65069743878027997</v>
      </c>
      <c r="BU1273" s="17">
        <v>0.58018493023494999</v>
      </c>
      <c r="BV1273" s="17">
        <v>0.49661354730630303</v>
      </c>
      <c r="BW1273" s="17"/>
      <c r="BX1273" s="17">
        <v>0.61247994950275897</v>
      </c>
      <c r="BY1273" s="17">
        <v>0.53329547105788699</v>
      </c>
      <c r="BZ1273" s="17">
        <v>0.56419262056043296</v>
      </c>
      <c r="CA1273" s="17"/>
      <c r="CB1273" s="17">
        <v>0.69630452677319599</v>
      </c>
      <c r="CC1273" s="17">
        <v>0.57852912850004101</v>
      </c>
      <c r="CD1273" s="17">
        <v>0.44334494620291998</v>
      </c>
      <c r="CE1273" s="17">
        <v>0.62800376398003399</v>
      </c>
      <c r="CF1273" s="17">
        <v>0.63945520986652105</v>
      </c>
      <c r="CG1273" s="17">
        <v>0.44821124953125102</v>
      </c>
      <c r="CH1273" s="17"/>
      <c r="CI1273" s="17">
        <v>0.479925160810448</v>
      </c>
      <c r="CJ1273" s="17">
        <v>0.65035408876093603</v>
      </c>
      <c r="CK1273" s="17">
        <v>0.34218209363686097</v>
      </c>
      <c r="CL1273" s="17">
        <v>0.59654542057308002</v>
      </c>
    </row>
    <row r="1274" spans="2:90" x14ac:dyDescent="0.35">
      <c r="B1274" t="s">
        <v>589</v>
      </c>
      <c r="C1274" s="17">
        <v>0.29459667739631401</v>
      </c>
      <c r="D1274" s="17">
        <v>0.31505555689207099</v>
      </c>
      <c r="E1274" s="17">
        <v>0.27267630661873399</v>
      </c>
      <c r="F1274" s="17"/>
      <c r="G1274" s="17">
        <v>0.30483267114940699</v>
      </c>
      <c r="H1274" s="17">
        <v>0.26157670778999598</v>
      </c>
      <c r="I1274" s="17">
        <v>0.30867261776184202</v>
      </c>
      <c r="J1274" s="17">
        <v>0.26385454150043303</v>
      </c>
      <c r="K1274" s="17">
        <v>0.31342359825709298</v>
      </c>
      <c r="L1274" s="17">
        <v>0.285994823203712</v>
      </c>
      <c r="M1274" s="17">
        <v>0.24813788493681699</v>
      </c>
      <c r="N1274" s="17">
        <v>0.31674550904351001</v>
      </c>
      <c r="O1274" s="17">
        <v>0.34415438092075901</v>
      </c>
      <c r="P1274" s="17"/>
      <c r="Q1274" s="17">
        <v>0.32609701575108002</v>
      </c>
      <c r="R1274" s="17">
        <v>0.30546980387781197</v>
      </c>
      <c r="S1274" s="17">
        <v>0.30294062169001701</v>
      </c>
      <c r="T1274" s="17">
        <v>0.28876174686314598</v>
      </c>
      <c r="U1274" s="17"/>
      <c r="V1274" s="17">
        <v>0.303844301029148</v>
      </c>
      <c r="W1274" s="17">
        <v>0.256195470816524</v>
      </c>
      <c r="X1274" s="17">
        <v>0.29389705852332398</v>
      </c>
      <c r="Y1274" s="17">
        <v>0.34023609095241403</v>
      </c>
      <c r="Z1274" s="17">
        <v>0.34022714587909803</v>
      </c>
      <c r="AA1274" s="17">
        <v>0.28635193516621799</v>
      </c>
      <c r="AB1274" s="17">
        <v>0.271680194061166</v>
      </c>
      <c r="AC1274" s="17">
        <v>0.331908749436434</v>
      </c>
      <c r="AD1274" s="17">
        <v>0.27493427255553898</v>
      </c>
      <c r="AE1274" s="17"/>
      <c r="AF1274" s="17">
        <v>0.29436995681725397</v>
      </c>
      <c r="AG1274" s="17">
        <v>0.32070714566071101</v>
      </c>
      <c r="AH1274" s="17">
        <v>0.22922322340972401</v>
      </c>
      <c r="AI1274" s="17">
        <v>0.33679709050134599</v>
      </c>
      <c r="AJ1274" s="17">
        <v>0.25391710894007602</v>
      </c>
      <c r="AK1274" s="17">
        <v>0.31773880407014998</v>
      </c>
      <c r="AL1274" s="17"/>
      <c r="AM1274" s="17">
        <v>0.36376543032964198</v>
      </c>
      <c r="AN1274" s="17">
        <v>0.31332512467921803</v>
      </c>
      <c r="AO1274" s="17">
        <v>0.33280825801733399</v>
      </c>
      <c r="AP1274" s="17">
        <v>0.34021997201502502</v>
      </c>
      <c r="AQ1274" s="17">
        <v>0.30114496840641097</v>
      </c>
      <c r="AR1274" s="17">
        <v>0.32796912683174301</v>
      </c>
      <c r="AS1274" s="17">
        <v>0.31832899146541299</v>
      </c>
      <c r="AT1274" s="17">
        <v>0.340723286987058</v>
      </c>
      <c r="AU1274" s="17">
        <v>0.25244260219967402</v>
      </c>
      <c r="AV1274" s="17">
        <v>0.24599044967310901</v>
      </c>
      <c r="AW1274" s="17">
        <v>0.35763047237678902</v>
      </c>
      <c r="AX1274" s="17">
        <v>0.32008718324723101</v>
      </c>
      <c r="AY1274" s="17">
        <v>0.21533909613879701</v>
      </c>
      <c r="AZ1274" s="17">
        <v>0.21578830714151401</v>
      </c>
      <c r="BA1274" s="17">
        <v>0.23996265697289301</v>
      </c>
      <c r="BB1274" s="17">
        <v>0.25707385929863602</v>
      </c>
      <c r="BC1274" s="17"/>
      <c r="BD1274" s="17">
        <v>0.29344008234750502</v>
      </c>
      <c r="BE1274" s="17">
        <v>0.29885992782283499</v>
      </c>
      <c r="BF1274" s="17">
        <v>0.28991310917434698</v>
      </c>
      <c r="BG1274" s="17"/>
      <c r="BH1274" s="17">
        <v>0.29322124868606703</v>
      </c>
      <c r="BI1274" s="17">
        <v>0.29417550198334003</v>
      </c>
      <c r="BJ1274" s="17">
        <v>0.29698846246895599</v>
      </c>
      <c r="BK1274" s="17"/>
      <c r="BL1274" s="17">
        <v>0.28734230188510401</v>
      </c>
      <c r="BM1274" s="17">
        <v>0.30794744922266498</v>
      </c>
      <c r="BN1274" s="17">
        <v>0.30010962452888101</v>
      </c>
      <c r="BO1274" s="17"/>
      <c r="BP1274" s="17">
        <v>0.26011171459508498</v>
      </c>
      <c r="BQ1274" s="17">
        <v>0.305831749550458</v>
      </c>
      <c r="BR1274" s="17"/>
      <c r="BS1274" s="17">
        <v>0.23686286517134</v>
      </c>
      <c r="BT1274" s="17">
        <v>0.26055952188929798</v>
      </c>
      <c r="BU1274" s="17">
        <v>0.28644610430254402</v>
      </c>
      <c r="BV1274" s="17">
        <v>0.346213291375564</v>
      </c>
      <c r="BW1274" s="17"/>
      <c r="BX1274" s="17">
        <v>0.28100035616977498</v>
      </c>
      <c r="BY1274" s="17">
        <v>0.29483155950712098</v>
      </c>
      <c r="BZ1274" s="17">
        <v>0.29592921078069701</v>
      </c>
      <c r="CA1274" s="17"/>
      <c r="CB1274" s="17">
        <v>0.20927178868542901</v>
      </c>
      <c r="CC1274" s="17">
        <v>0.308269001976816</v>
      </c>
      <c r="CD1274" s="17">
        <v>0.34359244714600401</v>
      </c>
      <c r="CE1274" s="17">
        <v>0.26770993896397899</v>
      </c>
      <c r="CF1274" s="17">
        <v>0.29001137206544098</v>
      </c>
      <c r="CG1274" s="17">
        <v>0.34364890670259601</v>
      </c>
      <c r="CH1274" s="17"/>
      <c r="CI1274" s="17">
        <v>0.35848812502034699</v>
      </c>
      <c r="CJ1274" s="17">
        <v>0.266981232813986</v>
      </c>
      <c r="CK1274" s="17">
        <v>0.35440590149739098</v>
      </c>
      <c r="CL1274" s="17">
        <v>0.280630419226582</v>
      </c>
    </row>
    <row r="1275" spans="2:90" x14ac:dyDescent="0.35">
      <c r="B1275" t="s">
        <v>110</v>
      </c>
      <c r="C1275" s="17">
        <v>0.138724647843532</v>
      </c>
      <c r="D1275" s="17">
        <v>0.13462441744454001</v>
      </c>
      <c r="E1275" s="17">
        <v>0.14381162356077501</v>
      </c>
      <c r="F1275" s="17"/>
      <c r="G1275" s="17">
        <v>0.21637066467084401</v>
      </c>
      <c r="H1275" s="17">
        <v>0.17160890816857399</v>
      </c>
      <c r="I1275" s="17">
        <v>9.2609871612594999E-2</v>
      </c>
      <c r="J1275" s="17">
        <v>0.14976384474375101</v>
      </c>
      <c r="K1275" s="17">
        <v>9.4521904991522396E-2</v>
      </c>
      <c r="L1275" s="17">
        <v>0.110404910888502</v>
      </c>
      <c r="M1275" s="17">
        <v>0.13374293268866499</v>
      </c>
      <c r="N1275" s="17">
        <v>0.15253143752397999</v>
      </c>
      <c r="O1275" s="17">
        <v>0.12757829221549</v>
      </c>
      <c r="P1275" s="17"/>
      <c r="Q1275" s="17">
        <v>0.11841252998002499</v>
      </c>
      <c r="R1275" s="17">
        <v>9.3693948807431995E-2</v>
      </c>
      <c r="S1275" s="17">
        <v>0.10866765285992699</v>
      </c>
      <c r="T1275" s="17">
        <v>0.14049264614700599</v>
      </c>
      <c r="U1275" s="17"/>
      <c r="V1275" s="17">
        <v>0.13192657808670299</v>
      </c>
      <c r="W1275" s="17">
        <v>0.14509333798305399</v>
      </c>
      <c r="X1275" s="17">
        <v>0.13430512588405599</v>
      </c>
      <c r="Y1275" s="17">
        <v>0.137808151172025</v>
      </c>
      <c r="Z1275" s="17">
        <v>9.4708227988131805E-2</v>
      </c>
      <c r="AA1275" s="17">
        <v>0.140621074351471</v>
      </c>
      <c r="AB1275" s="17">
        <v>0.153569530872015</v>
      </c>
      <c r="AC1275" s="17">
        <v>0.17069586850877499</v>
      </c>
      <c r="AD1275" s="17">
        <v>0.15015816794379599</v>
      </c>
      <c r="AE1275" s="17"/>
      <c r="AF1275" s="17">
        <v>0.17100237094194101</v>
      </c>
      <c r="AG1275" s="17">
        <v>0.12992357988738201</v>
      </c>
      <c r="AH1275" s="17">
        <v>0.19539053676688001</v>
      </c>
      <c r="AI1275" s="17">
        <v>0.11344741388768299</v>
      </c>
      <c r="AJ1275" s="17">
        <v>0.15038766614315</v>
      </c>
      <c r="AK1275" s="17">
        <v>0.100739005224601</v>
      </c>
      <c r="AL1275" s="17"/>
      <c r="AM1275" s="17">
        <v>0.243453463929344</v>
      </c>
      <c r="AN1275" s="17">
        <v>0.19849617679235501</v>
      </c>
      <c r="AO1275" s="17">
        <v>0.19137782596775599</v>
      </c>
      <c r="AP1275" s="17">
        <v>0.14529821214383901</v>
      </c>
      <c r="AQ1275" s="17">
        <v>9.5374924457302196E-2</v>
      </c>
      <c r="AR1275" s="17">
        <v>0.104705277583624</v>
      </c>
      <c r="AS1275" s="17">
        <v>0.118995374092941</v>
      </c>
      <c r="AT1275" s="17">
        <v>8.6433833069430505E-2</v>
      </c>
      <c r="AU1275" s="17">
        <v>6.7928087465227202E-2</v>
      </c>
      <c r="AV1275" s="17">
        <v>8.1516491870788202E-2</v>
      </c>
      <c r="AW1275" s="17">
        <v>9.6441669087280205E-2</v>
      </c>
      <c r="AX1275" s="17">
        <v>0.15560592502822301</v>
      </c>
      <c r="AY1275" s="17">
        <v>0.13029711433673599</v>
      </c>
      <c r="AZ1275" s="17">
        <v>0.16399995752204899</v>
      </c>
      <c r="BA1275" s="17">
        <v>0.111400997909483</v>
      </c>
      <c r="BB1275" s="17">
        <v>0.114173546741802</v>
      </c>
      <c r="BC1275" s="17"/>
      <c r="BD1275" s="17">
        <v>0.10347783307160401</v>
      </c>
      <c r="BE1275" s="17">
        <v>0.165269745413609</v>
      </c>
      <c r="BF1275" s="17">
        <v>0.14000331429988599</v>
      </c>
      <c r="BG1275" s="17"/>
      <c r="BH1275" s="17">
        <v>0.13466696180198001</v>
      </c>
      <c r="BI1275" s="17">
        <v>8.3467865949723205E-2</v>
      </c>
      <c r="BJ1275" s="17">
        <v>8.5584641066690406E-2</v>
      </c>
      <c r="BK1275" s="17"/>
      <c r="BL1275" s="17">
        <v>0.14251327599997399</v>
      </c>
      <c r="BM1275" s="17">
        <v>9.8910824411043499E-2</v>
      </c>
      <c r="BN1275" s="17">
        <v>0.10780702955813699</v>
      </c>
      <c r="BO1275" s="17"/>
      <c r="BP1275" s="17">
        <v>0.13672684690721101</v>
      </c>
      <c r="BQ1275" s="17">
        <v>0.156964775933468</v>
      </c>
      <c r="BR1275" s="17"/>
      <c r="BS1275" s="17">
        <v>8.3744682425058795E-2</v>
      </c>
      <c r="BT1275" s="17">
        <v>8.8743039330422505E-2</v>
      </c>
      <c r="BU1275" s="17">
        <v>0.13336896546250601</v>
      </c>
      <c r="BV1275" s="17">
        <v>0.157173161318133</v>
      </c>
      <c r="BW1275" s="17"/>
      <c r="BX1275" s="17">
        <v>0.106519694327466</v>
      </c>
      <c r="BY1275" s="17">
        <v>0.171872969434992</v>
      </c>
      <c r="BZ1275" s="17">
        <v>0.13987816865887101</v>
      </c>
      <c r="CA1275" s="17"/>
      <c r="CB1275" s="17">
        <v>9.4423684541375202E-2</v>
      </c>
      <c r="CC1275" s="17">
        <v>0.113201869523144</v>
      </c>
      <c r="CD1275" s="17">
        <v>0.21306260665107599</v>
      </c>
      <c r="CE1275" s="17">
        <v>0.10428629705598701</v>
      </c>
      <c r="CF1275" s="17">
        <v>7.0533418068037396E-2</v>
      </c>
      <c r="CG1275" s="17">
        <v>0.20813984376615299</v>
      </c>
      <c r="CH1275" s="17"/>
      <c r="CI1275" s="17">
        <v>0.161586714169205</v>
      </c>
      <c r="CJ1275" s="17">
        <v>8.2664678425078394E-2</v>
      </c>
      <c r="CK1275" s="17">
        <v>0.30341200486574699</v>
      </c>
      <c r="CL1275" s="17">
        <v>0.122824160200339</v>
      </c>
    </row>
    <row r="1276" spans="2:90" x14ac:dyDescent="0.35"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/>
      <c r="BZ1276" s="17"/>
      <c r="CA1276" s="17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</row>
    <row r="1277" spans="2:90" x14ac:dyDescent="0.35">
      <c r="B1277" s="6" t="s">
        <v>597</v>
      </c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/>
      <c r="CA1277" s="17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</row>
    <row r="1278" spans="2:90" x14ac:dyDescent="0.35">
      <c r="B1278" s="24" t="s">
        <v>130</v>
      </c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</row>
    <row r="1279" spans="2:90" x14ac:dyDescent="0.35">
      <c r="B1279" t="s">
        <v>588</v>
      </c>
      <c r="C1279" s="17">
        <v>0.27581539636468699</v>
      </c>
      <c r="D1279" s="17">
        <v>0.27418975727348999</v>
      </c>
      <c r="E1279" s="17">
        <v>0.28058862458788197</v>
      </c>
      <c r="F1279" s="17"/>
      <c r="G1279" s="17">
        <v>0.198172228444181</v>
      </c>
      <c r="H1279" s="17">
        <v>0.219980805028448</v>
      </c>
      <c r="I1279" s="17">
        <v>0.21861643113357801</v>
      </c>
      <c r="J1279" s="17">
        <v>0.25147045718052102</v>
      </c>
      <c r="K1279" s="17">
        <v>0.31182643185587799</v>
      </c>
      <c r="L1279" s="17">
        <v>0.29477440856359199</v>
      </c>
      <c r="M1279" s="17">
        <v>0.28589512723873101</v>
      </c>
      <c r="N1279" s="17">
        <v>0.34903982927885802</v>
      </c>
      <c r="O1279" s="17">
        <v>0.335648902501546</v>
      </c>
      <c r="P1279" s="17"/>
      <c r="Q1279" s="17">
        <v>0.31762805466130201</v>
      </c>
      <c r="R1279" s="17">
        <v>0.32597181787156498</v>
      </c>
      <c r="S1279" s="17">
        <v>0.36972387743123403</v>
      </c>
      <c r="T1279" s="17">
        <v>0.26677554217746202</v>
      </c>
      <c r="U1279" s="17"/>
      <c r="V1279" s="17">
        <v>0.29412916002181</v>
      </c>
      <c r="W1279" s="17">
        <v>0.265037160287246</v>
      </c>
      <c r="X1279" s="17">
        <v>0.25668399386625101</v>
      </c>
      <c r="Y1279" s="17">
        <v>0.23204761438906299</v>
      </c>
      <c r="Z1279" s="17">
        <v>0.29083852593082199</v>
      </c>
      <c r="AA1279" s="17">
        <v>0.30431097435641202</v>
      </c>
      <c r="AB1279" s="17">
        <v>0.28406601660313102</v>
      </c>
      <c r="AC1279" s="17">
        <v>0.292972807628683</v>
      </c>
      <c r="AD1279" s="17">
        <v>0.26893993123417698</v>
      </c>
      <c r="AE1279" s="17"/>
      <c r="AF1279" s="17">
        <v>0.23917826199292</v>
      </c>
      <c r="AG1279" s="17">
        <v>0.29870721184724403</v>
      </c>
      <c r="AH1279" s="17">
        <v>0.220553969957484</v>
      </c>
      <c r="AI1279" s="17">
        <v>0.23647647383535</v>
      </c>
      <c r="AJ1279" s="17">
        <v>0.242280462516928</v>
      </c>
      <c r="AK1279" s="17">
        <v>0.32939934378122998</v>
      </c>
      <c r="AL1279" s="17"/>
      <c r="AM1279" s="17">
        <v>0.216122101214058</v>
      </c>
      <c r="AN1279" s="17">
        <v>0.261484396330258</v>
      </c>
      <c r="AO1279" s="17">
        <v>0.29220621337699298</v>
      </c>
      <c r="AP1279" s="17">
        <v>0.284538968287468</v>
      </c>
      <c r="AQ1279" s="17">
        <v>0.31906746202208203</v>
      </c>
      <c r="AR1279" s="17">
        <v>0.38423921312180398</v>
      </c>
      <c r="AS1279" s="17">
        <v>0.31127883059330602</v>
      </c>
      <c r="AT1279" s="17">
        <v>0.32580332154853903</v>
      </c>
      <c r="AU1279" s="17">
        <v>0.270273413621199</v>
      </c>
      <c r="AV1279" s="17">
        <v>0.35142029259856999</v>
      </c>
      <c r="AW1279" s="17">
        <v>0.25527802410682299</v>
      </c>
      <c r="AX1279" s="17">
        <v>0.28551707570400298</v>
      </c>
      <c r="AY1279" s="17">
        <v>0.27076610660822997</v>
      </c>
      <c r="AZ1279" s="17">
        <v>0.24223080163760899</v>
      </c>
      <c r="BA1279" s="17">
        <v>0.22874182533207299</v>
      </c>
      <c r="BB1279" s="17">
        <v>0.197116854565446</v>
      </c>
      <c r="BC1279" s="17"/>
      <c r="BD1279" s="17">
        <v>0.28357814218151001</v>
      </c>
      <c r="BE1279" s="17">
        <v>0.21641155442163101</v>
      </c>
      <c r="BF1279" s="17">
        <v>0.31354420506910902</v>
      </c>
      <c r="BG1279" s="17"/>
      <c r="BH1279" s="17">
        <v>0.26612798932816201</v>
      </c>
      <c r="BI1279" s="17">
        <v>0.32037255447294399</v>
      </c>
      <c r="BJ1279" s="17">
        <v>0.30110684480194599</v>
      </c>
      <c r="BK1279" s="17"/>
      <c r="BL1279" s="17">
        <v>0.281870132173688</v>
      </c>
      <c r="BM1279" s="17">
        <v>0.32522655597415201</v>
      </c>
      <c r="BN1279" s="17">
        <v>0.33229064552362902</v>
      </c>
      <c r="BO1279" s="17"/>
      <c r="BP1279" s="17">
        <v>0.264514636646972</v>
      </c>
      <c r="BQ1279" s="17">
        <v>0.28427457379362597</v>
      </c>
      <c r="BR1279" s="17"/>
      <c r="BS1279" s="17">
        <v>0.37759018655857302</v>
      </c>
      <c r="BT1279" s="17">
        <v>0.32922797725964897</v>
      </c>
      <c r="BU1279" s="17">
        <v>0.271733810640295</v>
      </c>
      <c r="BV1279" s="17">
        <v>0.21974382394771899</v>
      </c>
      <c r="BW1279" s="17"/>
      <c r="BX1279" s="17">
        <v>0.28952730870244597</v>
      </c>
      <c r="BY1279" s="17">
        <v>0.166908072553964</v>
      </c>
      <c r="BZ1279" s="17">
        <v>0.28114936858357198</v>
      </c>
      <c r="CA1279" s="17"/>
      <c r="CB1279" s="17">
        <v>0.31031765920146198</v>
      </c>
      <c r="CC1279" s="17">
        <v>0.27942189688397701</v>
      </c>
      <c r="CD1279" s="17">
        <v>0.19226405347218001</v>
      </c>
      <c r="CE1279" s="17">
        <v>0.20659206575685499</v>
      </c>
      <c r="CF1279" s="17">
        <v>0.36783749669329902</v>
      </c>
      <c r="CG1279" s="17">
        <v>0.35268255254030301</v>
      </c>
      <c r="CH1279" s="17"/>
      <c r="CI1279" s="17">
        <v>0.25102967853480102</v>
      </c>
      <c r="CJ1279" s="17">
        <v>0.271162246996622</v>
      </c>
      <c r="CK1279" s="17">
        <v>0.29488117097632099</v>
      </c>
      <c r="CL1279" s="17">
        <v>0.27904570870472101</v>
      </c>
    </row>
    <row r="1280" spans="2:90" x14ac:dyDescent="0.35">
      <c r="B1280" t="s">
        <v>589</v>
      </c>
      <c r="C1280" s="17">
        <v>0.56558119402739004</v>
      </c>
      <c r="D1280" s="17">
        <v>0.58436345740506801</v>
      </c>
      <c r="E1280" s="17">
        <v>0.54238521790410998</v>
      </c>
      <c r="F1280" s="17"/>
      <c r="G1280" s="17">
        <v>0.61506191912714603</v>
      </c>
      <c r="H1280" s="17">
        <v>0.58215759189445504</v>
      </c>
      <c r="I1280" s="17">
        <v>0.62833550112717595</v>
      </c>
      <c r="J1280" s="17">
        <v>0.563534495789623</v>
      </c>
      <c r="K1280" s="17">
        <v>0.568797003572171</v>
      </c>
      <c r="L1280" s="17">
        <v>0.56562757689239596</v>
      </c>
      <c r="M1280" s="17">
        <v>0.58025102991347399</v>
      </c>
      <c r="N1280" s="17">
        <v>0.45828039316084301</v>
      </c>
      <c r="O1280" s="17">
        <v>0.54160560468415597</v>
      </c>
      <c r="P1280" s="17"/>
      <c r="Q1280" s="17">
        <v>0.52755193389339905</v>
      </c>
      <c r="R1280" s="17">
        <v>0.57505327875959</v>
      </c>
      <c r="S1280" s="17">
        <v>0.53310365718739905</v>
      </c>
      <c r="T1280" s="17">
        <v>0.57033143170443601</v>
      </c>
      <c r="U1280" s="17"/>
      <c r="V1280" s="17">
        <v>0.554573357605881</v>
      </c>
      <c r="W1280" s="17">
        <v>0.60104546817054205</v>
      </c>
      <c r="X1280" s="17">
        <v>0.60528465786257302</v>
      </c>
      <c r="Y1280" s="17">
        <v>0.57093412477191396</v>
      </c>
      <c r="Z1280" s="17">
        <v>0.56618019231829697</v>
      </c>
      <c r="AA1280" s="17">
        <v>0.52412588365867097</v>
      </c>
      <c r="AB1280" s="17">
        <v>0.52349282616298798</v>
      </c>
      <c r="AC1280" s="17">
        <v>0.50486627628318803</v>
      </c>
      <c r="AD1280" s="17">
        <v>0.58855252338352604</v>
      </c>
      <c r="AE1280" s="17"/>
      <c r="AF1280" s="17">
        <v>0.58870137615596696</v>
      </c>
      <c r="AG1280" s="17">
        <v>0.55980171267455903</v>
      </c>
      <c r="AH1280" s="17">
        <v>0.55340321667040904</v>
      </c>
      <c r="AI1280" s="17">
        <v>0.594767597191043</v>
      </c>
      <c r="AJ1280" s="17">
        <v>0.60087512707079804</v>
      </c>
      <c r="AK1280" s="17">
        <v>0.531383228068802</v>
      </c>
      <c r="AL1280" s="17"/>
      <c r="AM1280" s="17">
        <v>0.53860108627355696</v>
      </c>
      <c r="AN1280" s="17">
        <v>0.54401591947300498</v>
      </c>
      <c r="AO1280" s="17">
        <v>0.48299390175951101</v>
      </c>
      <c r="AP1280" s="17">
        <v>0.521446858137943</v>
      </c>
      <c r="AQ1280" s="17">
        <v>0.57636731752020998</v>
      </c>
      <c r="AR1280" s="17">
        <v>0.46879747241604403</v>
      </c>
      <c r="AS1280" s="17">
        <v>0.56058505022093597</v>
      </c>
      <c r="AT1280" s="17">
        <v>0.53251240144331102</v>
      </c>
      <c r="AU1280" s="17">
        <v>0.63246071023426298</v>
      </c>
      <c r="AV1280" s="17">
        <v>0.52854364729880798</v>
      </c>
      <c r="AW1280" s="17">
        <v>0.58728450948490496</v>
      </c>
      <c r="AX1280" s="17">
        <v>0.57335334067090404</v>
      </c>
      <c r="AY1280" s="17">
        <v>0.62132231143672101</v>
      </c>
      <c r="AZ1280" s="17">
        <v>0.59593811515539696</v>
      </c>
      <c r="BA1280" s="17">
        <v>0.57816756854246898</v>
      </c>
      <c r="BB1280" s="17">
        <v>0.70071911369852702</v>
      </c>
      <c r="BC1280" s="17"/>
      <c r="BD1280" s="17">
        <v>0.58252053688691396</v>
      </c>
      <c r="BE1280" s="17">
        <v>0.60645783304092504</v>
      </c>
      <c r="BF1280" s="17">
        <v>0.53035184705758398</v>
      </c>
      <c r="BG1280" s="17"/>
      <c r="BH1280" s="17">
        <v>0.57425905719790404</v>
      </c>
      <c r="BI1280" s="17">
        <v>0.58750925589788805</v>
      </c>
      <c r="BJ1280" s="17">
        <v>0.61510411455701897</v>
      </c>
      <c r="BK1280" s="17"/>
      <c r="BL1280" s="17">
        <v>0.59276153042382596</v>
      </c>
      <c r="BM1280" s="17">
        <v>0.57286753280166902</v>
      </c>
      <c r="BN1280" s="17">
        <v>0.57726358508943698</v>
      </c>
      <c r="BO1280" s="17"/>
      <c r="BP1280" s="17">
        <v>0.61698641750635397</v>
      </c>
      <c r="BQ1280" s="17">
        <v>0.53864104147034997</v>
      </c>
      <c r="BR1280" s="17"/>
      <c r="BS1280" s="17">
        <v>0.50762791393922502</v>
      </c>
      <c r="BT1280" s="17">
        <v>0.52266030404716302</v>
      </c>
      <c r="BU1280" s="17">
        <v>0.59244779694074101</v>
      </c>
      <c r="BV1280" s="17">
        <v>0.61559447515367305</v>
      </c>
      <c r="BW1280" s="17"/>
      <c r="BX1280" s="17">
        <v>0.60432391164210297</v>
      </c>
      <c r="BY1280" s="17">
        <v>0.68154260641142805</v>
      </c>
      <c r="BZ1280" s="17">
        <v>0.55461714495858305</v>
      </c>
      <c r="CA1280" s="17"/>
      <c r="CB1280" s="17">
        <v>0.52765514263677804</v>
      </c>
      <c r="CC1280" s="17">
        <v>0.59096335648922804</v>
      </c>
      <c r="CD1280" s="17">
        <v>0.59198167976268001</v>
      </c>
      <c r="CE1280" s="17">
        <v>0.67994110269891495</v>
      </c>
      <c r="CF1280" s="17">
        <v>0.54334225511773304</v>
      </c>
      <c r="CG1280" s="17">
        <v>0.434669801618558</v>
      </c>
      <c r="CH1280" s="17"/>
      <c r="CI1280" s="17">
        <v>0.56578452679245195</v>
      </c>
      <c r="CJ1280" s="17">
        <v>0.61347075168299303</v>
      </c>
      <c r="CK1280" s="17">
        <v>0.41901746197379702</v>
      </c>
      <c r="CL1280" s="17">
        <v>0.57630179129477599</v>
      </c>
    </row>
    <row r="1281" spans="2:90" x14ac:dyDescent="0.35">
      <c r="B1281" t="s">
        <v>110</v>
      </c>
      <c r="C1281" s="17">
        <v>0.15860340960792299</v>
      </c>
      <c r="D1281" s="17">
        <v>0.141446785321442</v>
      </c>
      <c r="E1281" s="17">
        <v>0.17702615750800799</v>
      </c>
      <c r="F1281" s="17"/>
      <c r="G1281" s="17">
        <v>0.186765852428673</v>
      </c>
      <c r="H1281" s="17">
        <v>0.19786160307709699</v>
      </c>
      <c r="I1281" s="17">
        <v>0.15304806773924701</v>
      </c>
      <c r="J1281" s="17">
        <v>0.184995047029856</v>
      </c>
      <c r="K1281" s="17">
        <v>0.119376564571951</v>
      </c>
      <c r="L1281" s="17">
        <v>0.13959801454401199</v>
      </c>
      <c r="M1281" s="17">
        <v>0.133853842847795</v>
      </c>
      <c r="N1281" s="17">
        <v>0.192679777560298</v>
      </c>
      <c r="O1281" s="17">
        <v>0.122745492814298</v>
      </c>
      <c r="P1281" s="17"/>
      <c r="Q1281" s="17">
        <v>0.154820011445299</v>
      </c>
      <c r="R1281" s="17">
        <v>9.8974903368845304E-2</v>
      </c>
      <c r="S1281" s="17">
        <v>9.7172465381367507E-2</v>
      </c>
      <c r="T1281" s="17">
        <v>0.162893026118102</v>
      </c>
      <c r="U1281" s="17"/>
      <c r="V1281" s="17">
        <v>0.151297482372309</v>
      </c>
      <c r="W1281" s="17">
        <v>0.133917371542212</v>
      </c>
      <c r="X1281" s="17">
        <v>0.138031348271177</v>
      </c>
      <c r="Y1281" s="17">
        <v>0.19701826083902299</v>
      </c>
      <c r="Z1281" s="17">
        <v>0.14298128175088001</v>
      </c>
      <c r="AA1281" s="17">
        <v>0.17156314198491701</v>
      </c>
      <c r="AB1281" s="17">
        <v>0.192441157233881</v>
      </c>
      <c r="AC1281" s="17">
        <v>0.202160916088129</v>
      </c>
      <c r="AD1281" s="17">
        <v>0.14250754538229701</v>
      </c>
      <c r="AE1281" s="17"/>
      <c r="AF1281" s="17">
        <v>0.17212036185111401</v>
      </c>
      <c r="AG1281" s="17">
        <v>0.141491075478197</v>
      </c>
      <c r="AH1281" s="17">
        <v>0.22604281337210699</v>
      </c>
      <c r="AI1281" s="17">
        <v>0.168755928973607</v>
      </c>
      <c r="AJ1281" s="17">
        <v>0.15684441041227301</v>
      </c>
      <c r="AK1281" s="17">
        <v>0.13921742814996799</v>
      </c>
      <c r="AL1281" s="17"/>
      <c r="AM1281" s="17">
        <v>0.24527681251238501</v>
      </c>
      <c r="AN1281" s="17">
        <v>0.19449968419673799</v>
      </c>
      <c r="AO1281" s="17">
        <v>0.224799884863496</v>
      </c>
      <c r="AP1281" s="17">
        <v>0.19401417357459</v>
      </c>
      <c r="AQ1281" s="17">
        <v>0.104565220457708</v>
      </c>
      <c r="AR1281" s="17">
        <v>0.14696331446215199</v>
      </c>
      <c r="AS1281" s="17">
        <v>0.12813611918575801</v>
      </c>
      <c r="AT1281" s="17">
        <v>0.14168427700815001</v>
      </c>
      <c r="AU1281" s="17">
        <v>9.7265876144538493E-2</v>
      </c>
      <c r="AV1281" s="17">
        <v>0.12003606010262199</v>
      </c>
      <c r="AW1281" s="17">
        <v>0.157437466408272</v>
      </c>
      <c r="AX1281" s="17">
        <v>0.14112958362509401</v>
      </c>
      <c r="AY1281" s="17">
        <v>0.107911581955049</v>
      </c>
      <c r="AZ1281" s="17">
        <v>0.16183108320699399</v>
      </c>
      <c r="BA1281" s="17">
        <v>0.193090606125457</v>
      </c>
      <c r="BB1281" s="17">
        <v>0.10216403173602701</v>
      </c>
      <c r="BC1281" s="17"/>
      <c r="BD1281" s="17">
        <v>0.133901320931576</v>
      </c>
      <c r="BE1281" s="17">
        <v>0.177130612537443</v>
      </c>
      <c r="BF1281" s="17">
        <v>0.156103947873307</v>
      </c>
      <c r="BG1281" s="17"/>
      <c r="BH1281" s="17">
        <v>0.15961295347393401</v>
      </c>
      <c r="BI1281" s="17">
        <v>9.2118189629167999E-2</v>
      </c>
      <c r="BJ1281" s="17">
        <v>8.3789040641035095E-2</v>
      </c>
      <c r="BK1281" s="17"/>
      <c r="BL1281" s="17">
        <v>0.12536833740248601</v>
      </c>
      <c r="BM1281" s="17">
        <v>0.101905911224179</v>
      </c>
      <c r="BN1281" s="17">
        <v>9.0445769386933703E-2</v>
      </c>
      <c r="BO1281" s="17"/>
      <c r="BP1281" s="17">
        <v>0.118498945846674</v>
      </c>
      <c r="BQ1281" s="17">
        <v>0.177084384736025</v>
      </c>
      <c r="BR1281" s="17"/>
      <c r="BS1281" s="17">
        <v>0.114781899502202</v>
      </c>
      <c r="BT1281" s="17">
        <v>0.14811171869318901</v>
      </c>
      <c r="BU1281" s="17">
        <v>0.13581839241896401</v>
      </c>
      <c r="BV1281" s="17">
        <v>0.16466170089860899</v>
      </c>
      <c r="BW1281" s="17"/>
      <c r="BX1281" s="17">
        <v>0.106148779655451</v>
      </c>
      <c r="BY1281" s="17">
        <v>0.151549321034608</v>
      </c>
      <c r="BZ1281" s="17">
        <v>0.164233486457845</v>
      </c>
      <c r="CA1281" s="17"/>
      <c r="CB1281" s="17">
        <v>0.16202719816176001</v>
      </c>
      <c r="CC1281" s="17">
        <v>0.12961474662679501</v>
      </c>
      <c r="CD1281" s="17">
        <v>0.21575426676514001</v>
      </c>
      <c r="CE1281" s="17">
        <v>0.113466831544231</v>
      </c>
      <c r="CF1281" s="17">
        <v>8.8820248188968595E-2</v>
      </c>
      <c r="CG1281" s="17">
        <v>0.21264764584113899</v>
      </c>
      <c r="CH1281" s="17"/>
      <c r="CI1281" s="17">
        <v>0.18318579467274601</v>
      </c>
      <c r="CJ1281" s="17">
        <v>0.11536700132038601</v>
      </c>
      <c r="CK1281" s="17">
        <v>0.28610136704988098</v>
      </c>
      <c r="CL1281" s="17">
        <v>0.144652500000503</v>
      </c>
    </row>
    <row r="1282" spans="2:90" x14ac:dyDescent="0.35"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</row>
    <row r="1283" spans="2:90" x14ac:dyDescent="0.35">
      <c r="B1283" s="6" t="s">
        <v>598</v>
      </c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</row>
    <row r="1284" spans="2:90" x14ac:dyDescent="0.35">
      <c r="B1284" s="24" t="s">
        <v>130</v>
      </c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</row>
    <row r="1285" spans="2:90" x14ac:dyDescent="0.35">
      <c r="B1285" t="s">
        <v>588</v>
      </c>
      <c r="C1285" s="17">
        <v>0.21942141192332901</v>
      </c>
      <c r="D1285" s="17">
        <v>0.24084496160584801</v>
      </c>
      <c r="E1285" s="17">
        <v>0.20209715522896499</v>
      </c>
      <c r="F1285" s="17"/>
      <c r="G1285" s="17">
        <v>0.15942755282848001</v>
      </c>
      <c r="H1285" s="17">
        <v>0.16665652485618901</v>
      </c>
      <c r="I1285" s="17">
        <v>0.194867909254793</v>
      </c>
      <c r="J1285" s="17">
        <v>0.19612560910553301</v>
      </c>
      <c r="K1285" s="17">
        <v>0.239681105141196</v>
      </c>
      <c r="L1285" s="17">
        <v>0.20637983519671901</v>
      </c>
      <c r="M1285" s="17">
        <v>0.25951803947065899</v>
      </c>
      <c r="N1285" s="17">
        <v>0.25677645391725501</v>
      </c>
      <c r="O1285" s="17">
        <v>0.28173695675466798</v>
      </c>
      <c r="P1285" s="17"/>
      <c r="Q1285" s="17">
        <v>0.246984585318995</v>
      </c>
      <c r="R1285" s="17">
        <v>0.28288355231595202</v>
      </c>
      <c r="S1285" s="17">
        <v>0.214999816910458</v>
      </c>
      <c r="T1285" s="17">
        <v>0.216301859585142</v>
      </c>
      <c r="U1285" s="17"/>
      <c r="V1285" s="17">
        <v>0.22120695946795799</v>
      </c>
      <c r="W1285" s="17">
        <v>0.18280175424801801</v>
      </c>
      <c r="X1285" s="17">
        <v>0.207416300852379</v>
      </c>
      <c r="Y1285" s="17">
        <v>0.21973633770013701</v>
      </c>
      <c r="Z1285" s="17">
        <v>0.23108944138712301</v>
      </c>
      <c r="AA1285" s="17">
        <v>0.23313914165951599</v>
      </c>
      <c r="AB1285" s="17">
        <v>0.238941355647839</v>
      </c>
      <c r="AC1285" s="17">
        <v>0.22091282134366499</v>
      </c>
      <c r="AD1285" s="17">
        <v>0.234198581590085</v>
      </c>
      <c r="AE1285" s="17"/>
      <c r="AF1285" s="17">
        <v>0.23249439831157001</v>
      </c>
      <c r="AG1285" s="17">
        <v>0.210739547665697</v>
      </c>
      <c r="AH1285" s="17">
        <v>0.12363762711960399</v>
      </c>
      <c r="AI1285" s="17">
        <v>0.23001813936613699</v>
      </c>
      <c r="AJ1285" s="17">
        <v>0.19358430267073901</v>
      </c>
      <c r="AK1285" s="17">
        <v>0.25608351238049898</v>
      </c>
      <c r="AL1285" s="17"/>
      <c r="AM1285" s="17">
        <v>0.20336184897648699</v>
      </c>
      <c r="AN1285" s="17">
        <v>0.25935672054263398</v>
      </c>
      <c r="AO1285" s="17">
        <v>0.25438239619776998</v>
      </c>
      <c r="AP1285" s="17">
        <v>0.21112626407016399</v>
      </c>
      <c r="AQ1285" s="17">
        <v>0.28031792354705398</v>
      </c>
      <c r="AR1285" s="17">
        <v>0.234491303891184</v>
      </c>
      <c r="AS1285" s="17">
        <v>0.228809056702097</v>
      </c>
      <c r="AT1285" s="17">
        <v>0.28859607691179001</v>
      </c>
      <c r="AU1285" s="17">
        <v>0.23724168626057299</v>
      </c>
      <c r="AV1285" s="17">
        <v>0.18569419040259</v>
      </c>
      <c r="AW1285" s="17">
        <v>0.21982374967620699</v>
      </c>
      <c r="AX1285" s="17">
        <v>0.16763756212251399</v>
      </c>
      <c r="AY1285" s="17">
        <v>0.26045033856468103</v>
      </c>
      <c r="AZ1285" s="17">
        <v>0.16943746726643</v>
      </c>
      <c r="BA1285" s="17">
        <v>0.13560165836930299</v>
      </c>
      <c r="BB1285" s="17">
        <v>0.18654849473827101</v>
      </c>
      <c r="BC1285" s="17"/>
      <c r="BD1285" s="17">
        <v>0.22004564842781599</v>
      </c>
      <c r="BE1285" s="17">
        <v>0.16669700328395701</v>
      </c>
      <c r="BF1285" s="17">
        <v>0.25489617351204602</v>
      </c>
      <c r="BG1285" s="17"/>
      <c r="BH1285" s="17">
        <v>0.20545840855950001</v>
      </c>
      <c r="BI1285" s="17">
        <v>0.288187597162954</v>
      </c>
      <c r="BJ1285" s="17">
        <v>0.24228253897459001</v>
      </c>
      <c r="BK1285" s="17"/>
      <c r="BL1285" s="17">
        <v>0.29444535866119897</v>
      </c>
      <c r="BM1285" s="17">
        <v>0.25946339051699202</v>
      </c>
      <c r="BN1285" s="17">
        <v>0.26046568174697499</v>
      </c>
      <c r="BO1285" s="17"/>
      <c r="BP1285" s="17">
        <v>0.19632368119804</v>
      </c>
      <c r="BQ1285" s="17">
        <v>0.24086998145057101</v>
      </c>
      <c r="BR1285" s="17"/>
      <c r="BS1285" s="17">
        <v>0.25201681432717599</v>
      </c>
      <c r="BT1285" s="17">
        <v>0.250218992438694</v>
      </c>
      <c r="BU1285" s="17">
        <v>0.223047063408046</v>
      </c>
      <c r="BV1285" s="17">
        <v>0.19197978467615701</v>
      </c>
      <c r="BW1285" s="17"/>
      <c r="BX1285" s="17">
        <v>0.22361018583537701</v>
      </c>
      <c r="BY1285" s="17">
        <v>0.135488828174536</v>
      </c>
      <c r="BZ1285" s="17">
        <v>0.22416412111876599</v>
      </c>
      <c r="CA1285" s="17"/>
      <c r="CB1285" s="17">
        <v>0.20294494185090201</v>
      </c>
      <c r="CC1285" s="17">
        <v>0.22601762423965899</v>
      </c>
      <c r="CD1285" s="17">
        <v>0.11912433509666399</v>
      </c>
      <c r="CE1285" s="17">
        <v>0.17921848186193301</v>
      </c>
      <c r="CF1285" s="17">
        <v>0.31611440394987</v>
      </c>
      <c r="CG1285" s="17">
        <v>0.34316965207250899</v>
      </c>
      <c r="CH1285" s="17"/>
      <c r="CI1285" s="17">
        <v>0.20693242017139801</v>
      </c>
      <c r="CJ1285" s="17">
        <v>0.20181649747063601</v>
      </c>
      <c r="CK1285" s="17">
        <v>0.26467260857227698</v>
      </c>
      <c r="CL1285" s="17">
        <v>0.22056194973125101</v>
      </c>
    </row>
    <row r="1286" spans="2:90" x14ac:dyDescent="0.35">
      <c r="B1286" t="s">
        <v>589</v>
      </c>
      <c r="C1286" s="17">
        <v>0.62819771442837302</v>
      </c>
      <c r="D1286" s="17">
        <v>0.61583685287335999</v>
      </c>
      <c r="E1286" s="17">
        <v>0.63404689497029898</v>
      </c>
      <c r="F1286" s="17"/>
      <c r="G1286" s="17">
        <v>0.64940728165978001</v>
      </c>
      <c r="H1286" s="17">
        <v>0.63014700328815099</v>
      </c>
      <c r="I1286" s="17">
        <v>0.643703103829248</v>
      </c>
      <c r="J1286" s="17">
        <v>0.65799724227707901</v>
      </c>
      <c r="K1286" s="17">
        <v>0.64397394400079999</v>
      </c>
      <c r="L1286" s="17">
        <v>0.65530081783515204</v>
      </c>
      <c r="M1286" s="17">
        <v>0.63458206020740404</v>
      </c>
      <c r="N1286" s="17">
        <v>0.56637217255670202</v>
      </c>
      <c r="O1286" s="17">
        <v>0.58218242841310897</v>
      </c>
      <c r="P1286" s="17"/>
      <c r="Q1286" s="17">
        <v>0.59772796754747204</v>
      </c>
      <c r="R1286" s="17">
        <v>0.61492345012636795</v>
      </c>
      <c r="S1286" s="17">
        <v>0.65168388326571303</v>
      </c>
      <c r="T1286" s="17">
        <v>0.63217275269092998</v>
      </c>
      <c r="U1286" s="17"/>
      <c r="V1286" s="17">
        <v>0.63251153992286402</v>
      </c>
      <c r="W1286" s="17">
        <v>0.66223626940868696</v>
      </c>
      <c r="X1286" s="17">
        <v>0.65059775262038799</v>
      </c>
      <c r="Y1286" s="17">
        <v>0.60833454876053195</v>
      </c>
      <c r="Z1286" s="17">
        <v>0.63440557093569505</v>
      </c>
      <c r="AA1286" s="17">
        <v>0.60501078513294204</v>
      </c>
      <c r="AB1286" s="17">
        <v>0.60228818732562905</v>
      </c>
      <c r="AC1286" s="17">
        <v>0.57251812301627303</v>
      </c>
      <c r="AD1286" s="17">
        <v>0.633976759142723</v>
      </c>
      <c r="AE1286" s="17"/>
      <c r="AF1286" s="17">
        <v>0.59696240534204703</v>
      </c>
      <c r="AG1286" s="17">
        <v>0.63945879752079404</v>
      </c>
      <c r="AH1286" s="17">
        <v>0.68646579041568501</v>
      </c>
      <c r="AI1286" s="17">
        <v>0.60605822461824199</v>
      </c>
      <c r="AJ1286" s="17">
        <v>0.63857903168035901</v>
      </c>
      <c r="AK1286" s="17">
        <v>0.62495789278192304</v>
      </c>
      <c r="AL1286" s="17"/>
      <c r="AM1286" s="17">
        <v>0.56704381249313296</v>
      </c>
      <c r="AN1286" s="17">
        <v>0.52245000009199805</v>
      </c>
      <c r="AO1286" s="17">
        <v>0.56368527418259096</v>
      </c>
      <c r="AP1286" s="17">
        <v>0.61513306087157704</v>
      </c>
      <c r="AQ1286" s="17">
        <v>0.60585520498607903</v>
      </c>
      <c r="AR1286" s="17">
        <v>0.64304373629882805</v>
      </c>
      <c r="AS1286" s="17">
        <v>0.63859704108910897</v>
      </c>
      <c r="AT1286" s="17">
        <v>0.59427130045596599</v>
      </c>
      <c r="AU1286" s="17">
        <v>0.66973530520555702</v>
      </c>
      <c r="AV1286" s="17">
        <v>0.67876047798432204</v>
      </c>
      <c r="AW1286" s="17">
        <v>0.65229558547030997</v>
      </c>
      <c r="AX1286" s="17">
        <v>0.66800597149456897</v>
      </c>
      <c r="AY1286" s="17">
        <v>0.632224417745892</v>
      </c>
      <c r="AZ1286" s="17">
        <v>0.74518474408786195</v>
      </c>
      <c r="BA1286" s="17">
        <v>0.64700502207045596</v>
      </c>
      <c r="BB1286" s="17">
        <v>0.73201242000163902</v>
      </c>
      <c r="BC1286" s="17"/>
      <c r="BD1286" s="17">
        <v>0.65863804519369396</v>
      </c>
      <c r="BE1286" s="17">
        <v>0.65290508849121998</v>
      </c>
      <c r="BF1286" s="17">
        <v>0.59306628062066102</v>
      </c>
      <c r="BG1286" s="17"/>
      <c r="BH1286" s="17">
        <v>0.641033988573253</v>
      </c>
      <c r="BI1286" s="17">
        <v>0.61849815682729403</v>
      </c>
      <c r="BJ1286" s="17">
        <v>0.67730542145075401</v>
      </c>
      <c r="BK1286" s="17"/>
      <c r="BL1286" s="17">
        <v>0.60340670385095696</v>
      </c>
      <c r="BM1286" s="17">
        <v>0.66511797815419005</v>
      </c>
      <c r="BN1286" s="17">
        <v>0.64763978379489595</v>
      </c>
      <c r="BO1286" s="17"/>
      <c r="BP1286" s="17">
        <v>0.67517901704269401</v>
      </c>
      <c r="BQ1286" s="17">
        <v>0.59152222913788599</v>
      </c>
      <c r="BR1286" s="17"/>
      <c r="BS1286" s="17">
        <v>0.633305272179985</v>
      </c>
      <c r="BT1286" s="17">
        <v>0.63723692567228596</v>
      </c>
      <c r="BU1286" s="17">
        <v>0.64618422825030697</v>
      </c>
      <c r="BV1286" s="17">
        <v>0.64232233876622902</v>
      </c>
      <c r="BW1286" s="17"/>
      <c r="BX1286" s="17">
        <v>0.66910907862011204</v>
      </c>
      <c r="BY1286" s="17">
        <v>0.71430207987157701</v>
      </c>
      <c r="BZ1286" s="17">
        <v>0.61885354611243204</v>
      </c>
      <c r="CA1286" s="17"/>
      <c r="CB1286" s="17">
        <v>0.66170088399682903</v>
      </c>
      <c r="CC1286" s="17">
        <v>0.66040141153730703</v>
      </c>
      <c r="CD1286" s="17">
        <v>0.64914963096281098</v>
      </c>
      <c r="CE1286" s="17">
        <v>0.70691397435085102</v>
      </c>
      <c r="CF1286" s="17">
        <v>0.61251356681833402</v>
      </c>
      <c r="CG1286" s="17">
        <v>0.44469232670418601</v>
      </c>
      <c r="CH1286" s="17"/>
      <c r="CI1286" s="17">
        <v>0.62164970844932799</v>
      </c>
      <c r="CJ1286" s="17">
        <v>0.70396731810152302</v>
      </c>
      <c r="CK1286" s="17">
        <v>0.41984856463482401</v>
      </c>
      <c r="CL1286" s="17">
        <v>0.64043513203637203</v>
      </c>
    </row>
    <row r="1287" spans="2:90" x14ac:dyDescent="0.35">
      <c r="B1287" t="s">
        <v>110</v>
      </c>
      <c r="C1287" s="17">
        <v>0.152380873648298</v>
      </c>
      <c r="D1287" s="17">
        <v>0.14331818552079201</v>
      </c>
      <c r="E1287" s="17">
        <v>0.16385594980073601</v>
      </c>
      <c r="F1287" s="17"/>
      <c r="G1287" s="17">
        <v>0.19116516551174001</v>
      </c>
      <c r="H1287" s="17">
        <v>0.20319647185565901</v>
      </c>
      <c r="I1287" s="17">
        <v>0.161428986915959</v>
      </c>
      <c r="J1287" s="17">
        <v>0.14587714861738801</v>
      </c>
      <c r="K1287" s="17">
        <v>0.116344950858004</v>
      </c>
      <c r="L1287" s="17">
        <v>0.138319346968129</v>
      </c>
      <c r="M1287" s="17">
        <v>0.105899900321937</v>
      </c>
      <c r="N1287" s="17">
        <v>0.17685137352604299</v>
      </c>
      <c r="O1287" s="17">
        <v>0.136080614832223</v>
      </c>
      <c r="P1287" s="17"/>
      <c r="Q1287" s="17">
        <v>0.15528744713353301</v>
      </c>
      <c r="R1287" s="17">
        <v>0.10219299755767999</v>
      </c>
      <c r="S1287" s="17">
        <v>0.133316299823829</v>
      </c>
      <c r="T1287" s="17">
        <v>0.15152538772392801</v>
      </c>
      <c r="U1287" s="17"/>
      <c r="V1287" s="17">
        <v>0.146281500609177</v>
      </c>
      <c r="W1287" s="17">
        <v>0.154961976343296</v>
      </c>
      <c r="X1287" s="17">
        <v>0.14198594652723301</v>
      </c>
      <c r="Y1287" s="17">
        <v>0.17192911353933099</v>
      </c>
      <c r="Z1287" s="17">
        <v>0.134504987677182</v>
      </c>
      <c r="AA1287" s="17">
        <v>0.16185007320754199</v>
      </c>
      <c r="AB1287" s="17">
        <v>0.158770457026532</v>
      </c>
      <c r="AC1287" s="17">
        <v>0.206569055640063</v>
      </c>
      <c r="AD1287" s="17">
        <v>0.131824659267192</v>
      </c>
      <c r="AE1287" s="17"/>
      <c r="AF1287" s="17">
        <v>0.17054319634638401</v>
      </c>
      <c r="AG1287" s="17">
        <v>0.14980165481350899</v>
      </c>
      <c r="AH1287" s="17">
        <v>0.189896582464711</v>
      </c>
      <c r="AI1287" s="17">
        <v>0.16392363601562099</v>
      </c>
      <c r="AJ1287" s="17">
        <v>0.16783666564890201</v>
      </c>
      <c r="AK1287" s="17">
        <v>0.11895859483757799</v>
      </c>
      <c r="AL1287" s="17"/>
      <c r="AM1287" s="17">
        <v>0.22959433853038</v>
      </c>
      <c r="AN1287" s="17">
        <v>0.218193279365368</v>
      </c>
      <c r="AO1287" s="17">
        <v>0.18193232961963901</v>
      </c>
      <c r="AP1287" s="17">
        <v>0.17374067505825899</v>
      </c>
      <c r="AQ1287" s="17">
        <v>0.113826871466867</v>
      </c>
      <c r="AR1287" s="17">
        <v>0.122464959809989</v>
      </c>
      <c r="AS1287" s="17">
        <v>0.132593902208794</v>
      </c>
      <c r="AT1287" s="17">
        <v>0.117132622632244</v>
      </c>
      <c r="AU1287" s="17">
        <v>9.30230085338698E-2</v>
      </c>
      <c r="AV1287" s="17">
        <v>0.13554533161308699</v>
      </c>
      <c r="AW1287" s="17">
        <v>0.12788066485348401</v>
      </c>
      <c r="AX1287" s="17">
        <v>0.16435646638291801</v>
      </c>
      <c r="AY1287" s="17">
        <v>0.107325243689428</v>
      </c>
      <c r="AZ1287" s="17">
        <v>8.5377788645708205E-2</v>
      </c>
      <c r="BA1287" s="17">
        <v>0.21739331956024099</v>
      </c>
      <c r="BB1287" s="17">
        <v>8.1439085260090097E-2</v>
      </c>
      <c r="BC1287" s="17"/>
      <c r="BD1287" s="17">
        <v>0.12131630637849</v>
      </c>
      <c r="BE1287" s="17">
        <v>0.18039790822482299</v>
      </c>
      <c r="BF1287" s="17">
        <v>0.15203754586729301</v>
      </c>
      <c r="BG1287" s="17"/>
      <c r="BH1287" s="17">
        <v>0.15350760286724699</v>
      </c>
      <c r="BI1287" s="17">
        <v>9.3314246009752105E-2</v>
      </c>
      <c r="BJ1287" s="17">
        <v>8.0412039574655994E-2</v>
      </c>
      <c r="BK1287" s="17"/>
      <c r="BL1287" s="17">
        <v>0.102147937487844</v>
      </c>
      <c r="BM1287" s="17">
        <v>7.5418631328817307E-2</v>
      </c>
      <c r="BN1287" s="17">
        <v>9.1894534458129104E-2</v>
      </c>
      <c r="BO1287" s="17"/>
      <c r="BP1287" s="17">
        <v>0.12849730175926599</v>
      </c>
      <c r="BQ1287" s="17">
        <v>0.167607789411543</v>
      </c>
      <c r="BR1287" s="17"/>
      <c r="BS1287" s="17">
        <v>0.114677913492839</v>
      </c>
      <c r="BT1287" s="17">
        <v>0.11254408188902</v>
      </c>
      <c r="BU1287" s="17">
        <v>0.130768708341647</v>
      </c>
      <c r="BV1287" s="17">
        <v>0.165697876557614</v>
      </c>
      <c r="BW1287" s="17"/>
      <c r="BX1287" s="17">
        <v>0.10728073554451099</v>
      </c>
      <c r="BY1287" s="17">
        <v>0.15020909195388699</v>
      </c>
      <c r="BZ1287" s="17">
        <v>0.156982332768802</v>
      </c>
      <c r="CA1287" s="17"/>
      <c r="CB1287" s="17">
        <v>0.135354174152269</v>
      </c>
      <c r="CC1287" s="17">
        <v>0.113580964223034</v>
      </c>
      <c r="CD1287" s="17">
        <v>0.23172603394052399</v>
      </c>
      <c r="CE1287" s="17">
        <v>0.113867543787216</v>
      </c>
      <c r="CF1287" s="17">
        <v>7.1372029231796197E-2</v>
      </c>
      <c r="CG1287" s="17">
        <v>0.212138021223305</v>
      </c>
      <c r="CH1287" s="17"/>
      <c r="CI1287" s="17">
        <v>0.171417871379274</v>
      </c>
      <c r="CJ1287" s="17">
        <v>9.4216184427841201E-2</v>
      </c>
      <c r="CK1287" s="17">
        <v>0.31547882679289901</v>
      </c>
      <c r="CL1287" s="17">
        <v>0.13900291823237701</v>
      </c>
    </row>
    <row r="1288" spans="2:90" x14ac:dyDescent="0.35"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</row>
    <row r="1289" spans="2:90" x14ac:dyDescent="0.35">
      <c r="B1289" s="6" t="s">
        <v>599</v>
      </c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</row>
    <row r="1290" spans="2:90" x14ac:dyDescent="0.35">
      <c r="B1290" s="24" t="s">
        <v>130</v>
      </c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</row>
    <row r="1291" spans="2:90" x14ac:dyDescent="0.35">
      <c r="B1291" t="s">
        <v>588</v>
      </c>
      <c r="C1291" s="17">
        <v>0.58203758297591901</v>
      </c>
      <c r="D1291" s="17">
        <v>0.55291233017805497</v>
      </c>
      <c r="E1291" s="17">
        <v>0.61075850017466904</v>
      </c>
      <c r="F1291" s="17"/>
      <c r="G1291" s="17">
        <v>0.57432314494430603</v>
      </c>
      <c r="H1291" s="17">
        <v>0.54623560558087503</v>
      </c>
      <c r="I1291" s="17">
        <v>0.61399473458688003</v>
      </c>
      <c r="J1291" s="17">
        <v>0.59263053389329601</v>
      </c>
      <c r="K1291" s="17">
        <v>0.60232432169052896</v>
      </c>
      <c r="L1291" s="17">
        <v>0.62581284287502004</v>
      </c>
      <c r="M1291" s="17">
        <v>0.61223925147597402</v>
      </c>
      <c r="N1291" s="17">
        <v>0.51473089300360197</v>
      </c>
      <c r="O1291" s="17">
        <v>0.56143427660720902</v>
      </c>
      <c r="P1291" s="17"/>
      <c r="Q1291" s="17">
        <v>0.54838020653652297</v>
      </c>
      <c r="R1291" s="17">
        <v>0.54436539461062206</v>
      </c>
      <c r="S1291" s="17">
        <v>0.59679528167849505</v>
      </c>
      <c r="T1291" s="17">
        <v>0.59080196904420901</v>
      </c>
      <c r="U1291" s="17"/>
      <c r="V1291" s="17">
        <v>0.55296510560147905</v>
      </c>
      <c r="W1291" s="17">
        <v>0.64730649529675199</v>
      </c>
      <c r="X1291" s="17">
        <v>0.61450327469817601</v>
      </c>
      <c r="Y1291" s="17">
        <v>0.54958226533652099</v>
      </c>
      <c r="Z1291" s="17">
        <v>0.57259745722702104</v>
      </c>
      <c r="AA1291" s="17">
        <v>0.51210499961076805</v>
      </c>
      <c r="AB1291" s="17">
        <v>0.58304394112607505</v>
      </c>
      <c r="AC1291" s="17">
        <v>0.58394755682366395</v>
      </c>
      <c r="AD1291" s="17">
        <v>0.60440591293942103</v>
      </c>
      <c r="AE1291" s="17"/>
      <c r="AF1291" s="17">
        <v>0.57403941390452895</v>
      </c>
      <c r="AG1291" s="17">
        <v>0.58444332879207395</v>
      </c>
      <c r="AH1291" s="17">
        <v>0.60997304050414403</v>
      </c>
      <c r="AI1291" s="17">
        <v>0.49809975106369703</v>
      </c>
      <c r="AJ1291" s="17">
        <v>0.58764560679030498</v>
      </c>
      <c r="AK1291" s="17">
        <v>0.58607685051212099</v>
      </c>
      <c r="AL1291" s="17"/>
      <c r="AM1291" s="17">
        <v>0.43988847413934501</v>
      </c>
      <c r="AN1291" s="17">
        <v>0.48301384338593401</v>
      </c>
      <c r="AO1291" s="17">
        <v>0.60082000092577703</v>
      </c>
      <c r="AP1291" s="17">
        <v>0.49817597826902699</v>
      </c>
      <c r="AQ1291" s="17">
        <v>0.59775375526792496</v>
      </c>
      <c r="AR1291" s="17">
        <v>0.58048165929205897</v>
      </c>
      <c r="AS1291" s="17">
        <v>0.57266702736730002</v>
      </c>
      <c r="AT1291" s="17">
        <v>0.58981425663654796</v>
      </c>
      <c r="AU1291" s="17">
        <v>0.63346938292235799</v>
      </c>
      <c r="AV1291" s="17">
        <v>0.66048013786333704</v>
      </c>
      <c r="AW1291" s="17">
        <v>0.56136827138586298</v>
      </c>
      <c r="AX1291" s="17">
        <v>0.54776547794931096</v>
      </c>
      <c r="AY1291" s="17">
        <v>0.67721630640354002</v>
      </c>
      <c r="AZ1291" s="17">
        <v>0.71878475122752605</v>
      </c>
      <c r="BA1291" s="17">
        <v>0.59652515674186202</v>
      </c>
      <c r="BB1291" s="17">
        <v>0.60333127081507498</v>
      </c>
      <c r="BC1291" s="17"/>
      <c r="BD1291" s="17">
        <v>0.61231196450591396</v>
      </c>
      <c r="BE1291" s="17">
        <v>0.574014470784728</v>
      </c>
      <c r="BF1291" s="17">
        <v>0.56739374598968895</v>
      </c>
      <c r="BG1291" s="17"/>
      <c r="BH1291" s="17">
        <v>0.59555084873528796</v>
      </c>
      <c r="BI1291" s="17">
        <v>0.62324626963818697</v>
      </c>
      <c r="BJ1291" s="17">
        <v>0.61204255717258704</v>
      </c>
      <c r="BK1291" s="17"/>
      <c r="BL1291" s="17">
        <v>0.57560864935822798</v>
      </c>
      <c r="BM1291" s="17">
        <v>0.62834082383241796</v>
      </c>
      <c r="BN1291" s="17">
        <v>0.559445684035633</v>
      </c>
      <c r="BO1291" s="17"/>
      <c r="BP1291" s="17">
        <v>0.60704701951613504</v>
      </c>
      <c r="BQ1291" s="17">
        <v>0.55958100424229895</v>
      </c>
      <c r="BR1291" s="17"/>
      <c r="BS1291" s="17">
        <v>0.71164360100093604</v>
      </c>
      <c r="BT1291" s="17">
        <v>0.67372366701762498</v>
      </c>
      <c r="BU1291" s="17">
        <v>0.570169045900632</v>
      </c>
      <c r="BV1291" s="17">
        <v>0.51861871971579399</v>
      </c>
      <c r="BW1291" s="17"/>
      <c r="BX1291" s="17">
        <v>0.595270653998767</v>
      </c>
      <c r="BY1291" s="17">
        <v>0.65733601793943797</v>
      </c>
      <c r="BZ1291" s="17">
        <v>0.57609948923270005</v>
      </c>
      <c r="CA1291" s="17"/>
      <c r="CB1291" s="17">
        <v>0.74996929240940702</v>
      </c>
      <c r="CC1291" s="17">
        <v>0.63626192498932499</v>
      </c>
      <c r="CD1291" s="17">
        <v>0.50320992215279503</v>
      </c>
      <c r="CE1291" s="17">
        <v>0.59928551534109697</v>
      </c>
      <c r="CF1291" s="17">
        <v>0.63602708122529505</v>
      </c>
      <c r="CG1291" s="17">
        <v>0.36640464690765101</v>
      </c>
      <c r="CH1291" s="17"/>
      <c r="CI1291" s="17">
        <v>0.456811660266636</v>
      </c>
      <c r="CJ1291" s="17">
        <v>0.66355641324741799</v>
      </c>
      <c r="CK1291" s="17">
        <v>0.35596737803423001</v>
      </c>
      <c r="CL1291" s="17">
        <v>0.62222637875689002</v>
      </c>
    </row>
    <row r="1292" spans="2:90" x14ac:dyDescent="0.35">
      <c r="B1292" t="s">
        <v>589</v>
      </c>
      <c r="C1292" s="17">
        <v>0.27395394775968102</v>
      </c>
      <c r="D1292" s="17">
        <v>0.29749704890325401</v>
      </c>
      <c r="E1292" s="17">
        <v>0.25048585205552898</v>
      </c>
      <c r="F1292" s="17"/>
      <c r="G1292" s="17">
        <v>0.247828396428767</v>
      </c>
      <c r="H1292" s="17">
        <v>0.27199800934669699</v>
      </c>
      <c r="I1292" s="17">
        <v>0.25226114038888697</v>
      </c>
      <c r="J1292" s="17">
        <v>0.26181208908561798</v>
      </c>
      <c r="K1292" s="17">
        <v>0.299577272098147</v>
      </c>
      <c r="L1292" s="17">
        <v>0.24094899383531801</v>
      </c>
      <c r="M1292" s="17">
        <v>0.279403343587936</v>
      </c>
      <c r="N1292" s="17">
        <v>0.301015486793689</v>
      </c>
      <c r="O1292" s="17">
        <v>0.30514198853805402</v>
      </c>
      <c r="P1292" s="17"/>
      <c r="Q1292" s="17">
        <v>0.29509240331535402</v>
      </c>
      <c r="R1292" s="17">
        <v>0.36308905836185801</v>
      </c>
      <c r="S1292" s="17">
        <v>0.28580472189297201</v>
      </c>
      <c r="T1292" s="17">
        <v>0.26552804876925501</v>
      </c>
      <c r="U1292" s="17"/>
      <c r="V1292" s="17">
        <v>0.29953325611403497</v>
      </c>
      <c r="W1292" s="17">
        <v>0.217300473196222</v>
      </c>
      <c r="X1292" s="17">
        <v>0.29433236391156598</v>
      </c>
      <c r="Y1292" s="17">
        <v>0.30951609982294398</v>
      </c>
      <c r="Z1292" s="17">
        <v>0.28271829480264499</v>
      </c>
      <c r="AA1292" s="17">
        <v>0.33706319664349299</v>
      </c>
      <c r="AB1292" s="17">
        <v>0.27117627204781403</v>
      </c>
      <c r="AC1292" s="17">
        <v>0.20621500353948299</v>
      </c>
      <c r="AD1292" s="17">
        <v>0.23317912518523801</v>
      </c>
      <c r="AE1292" s="17"/>
      <c r="AF1292" s="17">
        <v>0.26129650839431601</v>
      </c>
      <c r="AG1292" s="17">
        <v>0.30560176043422399</v>
      </c>
      <c r="AH1292" s="17">
        <v>0.20732791800494199</v>
      </c>
      <c r="AI1292" s="17">
        <v>0.33830931050487001</v>
      </c>
      <c r="AJ1292" s="17">
        <v>0.25795831367057898</v>
      </c>
      <c r="AK1292" s="17">
        <v>0.28452019854435601</v>
      </c>
      <c r="AL1292" s="17"/>
      <c r="AM1292" s="17">
        <v>0.32463918930197599</v>
      </c>
      <c r="AN1292" s="17">
        <v>0.28479331443018902</v>
      </c>
      <c r="AO1292" s="17">
        <v>0.23282880415781601</v>
      </c>
      <c r="AP1292" s="17">
        <v>0.33841041263627902</v>
      </c>
      <c r="AQ1292" s="17">
        <v>0.295418857133738</v>
      </c>
      <c r="AR1292" s="17">
        <v>0.312276422756881</v>
      </c>
      <c r="AS1292" s="17">
        <v>0.273357286956038</v>
      </c>
      <c r="AT1292" s="17">
        <v>0.30057407810220499</v>
      </c>
      <c r="AU1292" s="17">
        <v>0.265026881300718</v>
      </c>
      <c r="AV1292" s="17">
        <v>0.24953767077951</v>
      </c>
      <c r="AW1292" s="17">
        <v>0.362250583890255</v>
      </c>
      <c r="AX1292" s="17">
        <v>0.259260257667081</v>
      </c>
      <c r="AY1292" s="17">
        <v>0.20986384453019599</v>
      </c>
      <c r="AZ1292" s="17">
        <v>0.19934843168003</v>
      </c>
      <c r="BA1292" s="17">
        <v>0.287197203645782</v>
      </c>
      <c r="BB1292" s="17">
        <v>0.30750092334344697</v>
      </c>
      <c r="BC1292" s="17"/>
      <c r="BD1292" s="17">
        <v>0.27190220474685001</v>
      </c>
      <c r="BE1292" s="17">
        <v>0.26795492834722601</v>
      </c>
      <c r="BF1292" s="17">
        <v>0.27776814263640498</v>
      </c>
      <c r="BG1292" s="17"/>
      <c r="BH1292" s="17">
        <v>0.25977659271076903</v>
      </c>
      <c r="BI1292" s="17">
        <v>0.29240314698880299</v>
      </c>
      <c r="BJ1292" s="17">
        <v>0.30592881807433198</v>
      </c>
      <c r="BK1292" s="17"/>
      <c r="BL1292" s="17">
        <v>0.294722290881336</v>
      </c>
      <c r="BM1292" s="17">
        <v>0.26526350335882398</v>
      </c>
      <c r="BN1292" s="17">
        <v>0.33611484251252999</v>
      </c>
      <c r="BO1292" s="17"/>
      <c r="BP1292" s="17">
        <v>0.27667152492779301</v>
      </c>
      <c r="BQ1292" s="17">
        <v>0.27585228872360101</v>
      </c>
      <c r="BR1292" s="17"/>
      <c r="BS1292" s="17">
        <v>0.21056152124517499</v>
      </c>
      <c r="BT1292" s="17">
        <v>0.22279354433300599</v>
      </c>
      <c r="BU1292" s="17">
        <v>0.28792971775367898</v>
      </c>
      <c r="BV1292" s="17">
        <v>0.32199653992864802</v>
      </c>
      <c r="BW1292" s="17"/>
      <c r="BX1292" s="17">
        <v>0.25137242879604199</v>
      </c>
      <c r="BY1292" s="17">
        <v>0.23355077043834699</v>
      </c>
      <c r="BZ1292" s="17">
        <v>0.27867385311170401</v>
      </c>
      <c r="CA1292" s="17"/>
      <c r="CB1292" s="17">
        <v>0.156552283167391</v>
      </c>
      <c r="CC1292" s="17">
        <v>0.25201273892269899</v>
      </c>
      <c r="CD1292" s="17">
        <v>0.280331264214777</v>
      </c>
      <c r="CE1292" s="17">
        <v>0.29246579947551898</v>
      </c>
      <c r="CF1292" s="17">
        <v>0.27505666591633698</v>
      </c>
      <c r="CG1292" s="17">
        <v>0.41133866675466502</v>
      </c>
      <c r="CH1292" s="17"/>
      <c r="CI1292" s="17">
        <v>0.38761701476057098</v>
      </c>
      <c r="CJ1292" s="17">
        <v>0.24438824821451399</v>
      </c>
      <c r="CK1292" s="17">
        <v>0.32568922731309002</v>
      </c>
      <c r="CL1292" s="17">
        <v>0.25212068793291098</v>
      </c>
    </row>
    <row r="1293" spans="2:90" x14ac:dyDescent="0.35">
      <c r="B1293" t="s">
        <v>110</v>
      </c>
      <c r="C1293" s="17">
        <v>0.1440084692644</v>
      </c>
      <c r="D1293" s="17">
        <v>0.14959062091869099</v>
      </c>
      <c r="E1293" s="17">
        <v>0.13875564776980101</v>
      </c>
      <c r="F1293" s="17"/>
      <c r="G1293" s="17">
        <v>0.177848458626927</v>
      </c>
      <c r="H1293" s="17">
        <v>0.18176638507242801</v>
      </c>
      <c r="I1293" s="17">
        <v>0.133744125024233</v>
      </c>
      <c r="J1293" s="17">
        <v>0.14555737702108601</v>
      </c>
      <c r="K1293" s="17">
        <v>9.8098406211324402E-2</v>
      </c>
      <c r="L1293" s="17">
        <v>0.13323816328966201</v>
      </c>
      <c r="M1293" s="17">
        <v>0.10835740493609</v>
      </c>
      <c r="N1293" s="17">
        <v>0.184253620202709</v>
      </c>
      <c r="O1293" s="17">
        <v>0.13342373485473699</v>
      </c>
      <c r="P1293" s="17"/>
      <c r="Q1293" s="17">
        <v>0.156527390148123</v>
      </c>
      <c r="R1293" s="17">
        <v>9.2545547027519395E-2</v>
      </c>
      <c r="S1293" s="17">
        <v>0.11739999642853299</v>
      </c>
      <c r="T1293" s="17">
        <v>0.14366998218653501</v>
      </c>
      <c r="U1293" s="17"/>
      <c r="V1293" s="17">
        <v>0.14750163828448501</v>
      </c>
      <c r="W1293" s="17">
        <v>0.135393031507027</v>
      </c>
      <c r="X1293" s="17">
        <v>9.1164361390258006E-2</v>
      </c>
      <c r="Y1293" s="17">
        <v>0.140901634840536</v>
      </c>
      <c r="Z1293" s="17">
        <v>0.144684247970334</v>
      </c>
      <c r="AA1293" s="17">
        <v>0.15083180374573801</v>
      </c>
      <c r="AB1293" s="17">
        <v>0.14577978682611101</v>
      </c>
      <c r="AC1293" s="17">
        <v>0.209837439636853</v>
      </c>
      <c r="AD1293" s="17">
        <v>0.16241496187534099</v>
      </c>
      <c r="AE1293" s="17"/>
      <c r="AF1293" s="17">
        <v>0.16466407770115499</v>
      </c>
      <c r="AG1293" s="17">
        <v>0.10995491077370199</v>
      </c>
      <c r="AH1293" s="17">
        <v>0.18269904149091401</v>
      </c>
      <c r="AI1293" s="17">
        <v>0.16359093843143299</v>
      </c>
      <c r="AJ1293" s="17">
        <v>0.15439607953911599</v>
      </c>
      <c r="AK1293" s="17">
        <v>0.129402950943523</v>
      </c>
      <c r="AL1293" s="17"/>
      <c r="AM1293" s="17">
        <v>0.235472336558679</v>
      </c>
      <c r="AN1293" s="17">
        <v>0.23219284218387701</v>
      </c>
      <c r="AO1293" s="17">
        <v>0.16635119491640701</v>
      </c>
      <c r="AP1293" s="17">
        <v>0.16341360909469499</v>
      </c>
      <c r="AQ1293" s="17">
        <v>0.106827387598337</v>
      </c>
      <c r="AR1293" s="17">
        <v>0.107241917951061</v>
      </c>
      <c r="AS1293" s="17">
        <v>0.153975685676663</v>
      </c>
      <c r="AT1293" s="17">
        <v>0.10961166526124599</v>
      </c>
      <c r="AU1293" s="17">
        <v>0.101503735776924</v>
      </c>
      <c r="AV1293" s="17">
        <v>8.9982191357153005E-2</v>
      </c>
      <c r="AW1293" s="17">
        <v>7.6381144723881897E-2</v>
      </c>
      <c r="AX1293" s="17">
        <v>0.19297426438360901</v>
      </c>
      <c r="AY1293" s="17">
        <v>0.112919849066264</v>
      </c>
      <c r="AZ1293" s="17">
        <v>8.1866817092444394E-2</v>
      </c>
      <c r="BA1293" s="17">
        <v>0.116277639612355</v>
      </c>
      <c r="BB1293" s="17">
        <v>8.9167805841477599E-2</v>
      </c>
      <c r="BC1293" s="17"/>
      <c r="BD1293" s="17">
        <v>0.115785830747236</v>
      </c>
      <c r="BE1293" s="17">
        <v>0.15803060086804599</v>
      </c>
      <c r="BF1293" s="17">
        <v>0.15483811137390699</v>
      </c>
      <c r="BG1293" s="17"/>
      <c r="BH1293" s="17">
        <v>0.14467255855394301</v>
      </c>
      <c r="BI1293" s="17">
        <v>8.4350583373010796E-2</v>
      </c>
      <c r="BJ1293" s="17">
        <v>8.2028624753080995E-2</v>
      </c>
      <c r="BK1293" s="17"/>
      <c r="BL1293" s="17">
        <v>0.129669059760436</v>
      </c>
      <c r="BM1293" s="17">
        <v>0.106395672808757</v>
      </c>
      <c r="BN1293" s="17">
        <v>0.104439473451837</v>
      </c>
      <c r="BO1293" s="17"/>
      <c r="BP1293" s="17">
        <v>0.116281455556072</v>
      </c>
      <c r="BQ1293" s="17">
        <v>0.16456670703410001</v>
      </c>
      <c r="BR1293" s="17"/>
      <c r="BS1293" s="17">
        <v>7.7794877753889394E-2</v>
      </c>
      <c r="BT1293" s="17">
        <v>0.103482788649369</v>
      </c>
      <c r="BU1293" s="17">
        <v>0.14190123634568899</v>
      </c>
      <c r="BV1293" s="17">
        <v>0.159384740355558</v>
      </c>
      <c r="BW1293" s="17"/>
      <c r="BX1293" s="17">
        <v>0.15335691720519101</v>
      </c>
      <c r="BY1293" s="17">
        <v>0.109113211622215</v>
      </c>
      <c r="BZ1293" s="17">
        <v>0.145226657655596</v>
      </c>
      <c r="CA1293" s="17"/>
      <c r="CB1293" s="17">
        <v>9.3478424423201797E-2</v>
      </c>
      <c r="CC1293" s="17">
        <v>0.111725336087976</v>
      </c>
      <c r="CD1293" s="17">
        <v>0.216458813632428</v>
      </c>
      <c r="CE1293" s="17">
        <v>0.108248685183385</v>
      </c>
      <c r="CF1293" s="17">
        <v>8.8916252858367698E-2</v>
      </c>
      <c r="CG1293" s="17">
        <v>0.222256686337684</v>
      </c>
      <c r="CH1293" s="17"/>
      <c r="CI1293" s="17">
        <v>0.155571324972793</v>
      </c>
      <c r="CJ1293" s="17">
        <v>9.2055338538068396E-2</v>
      </c>
      <c r="CK1293" s="17">
        <v>0.31834339465268102</v>
      </c>
      <c r="CL1293" s="17">
        <v>0.1256529333102</v>
      </c>
    </row>
    <row r="1294" spans="2:90" x14ac:dyDescent="0.35"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</row>
    <row r="1295" spans="2:90" x14ac:dyDescent="0.35">
      <c r="B1295" s="6" t="s">
        <v>600</v>
      </c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</row>
    <row r="1296" spans="2:90" x14ac:dyDescent="0.35">
      <c r="B1296" s="24" t="s">
        <v>130</v>
      </c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</row>
    <row r="1297" spans="2:90" x14ac:dyDescent="0.35">
      <c r="B1297" t="s">
        <v>588</v>
      </c>
      <c r="C1297" s="17">
        <v>0.36927399322985299</v>
      </c>
      <c r="D1297" s="17">
        <v>0.34523797018422198</v>
      </c>
      <c r="E1297" s="17">
        <v>0.39366953673898802</v>
      </c>
      <c r="F1297" s="17"/>
      <c r="G1297" s="17">
        <v>0.31386298137837298</v>
      </c>
      <c r="H1297" s="17">
        <v>0.289182346577875</v>
      </c>
      <c r="I1297" s="17">
        <v>0.41863072949596403</v>
      </c>
      <c r="J1297" s="17">
        <v>0.39622999676152498</v>
      </c>
      <c r="K1297" s="17">
        <v>0.376683841515558</v>
      </c>
      <c r="L1297" s="17">
        <v>0.34977137359843302</v>
      </c>
      <c r="M1297" s="17">
        <v>0.36554905543768701</v>
      </c>
      <c r="N1297" s="17">
        <v>0.37735727266639602</v>
      </c>
      <c r="O1297" s="17">
        <v>0.43048508182705902</v>
      </c>
      <c r="P1297" s="17"/>
      <c r="Q1297" s="17">
        <v>0.36267791963031099</v>
      </c>
      <c r="R1297" s="17">
        <v>0.34927158393917901</v>
      </c>
      <c r="S1297" s="17">
        <v>0.341909765993402</v>
      </c>
      <c r="T1297" s="17">
        <v>0.37491259412734501</v>
      </c>
      <c r="U1297" s="17"/>
      <c r="V1297" s="17">
        <v>0.37334184425107297</v>
      </c>
      <c r="W1297" s="17">
        <v>0.347274903975899</v>
      </c>
      <c r="X1297" s="17">
        <v>0.31707109537716699</v>
      </c>
      <c r="Y1297" s="17">
        <v>0.29091730898753698</v>
      </c>
      <c r="Z1297" s="17">
        <v>0.42374396329094599</v>
      </c>
      <c r="AA1297" s="17">
        <v>0.41294007021732698</v>
      </c>
      <c r="AB1297" s="17">
        <v>0.39096400090718297</v>
      </c>
      <c r="AC1297" s="17">
        <v>0.39117751744466001</v>
      </c>
      <c r="AD1297" s="17">
        <v>0.39311388400145397</v>
      </c>
      <c r="AE1297" s="17"/>
      <c r="AF1297" s="17">
        <v>0.37869564061752597</v>
      </c>
      <c r="AG1297" s="17">
        <v>0.39144145974578298</v>
      </c>
      <c r="AH1297" s="17">
        <v>0.34593827797492199</v>
      </c>
      <c r="AI1297" s="17">
        <v>0.33567384265913502</v>
      </c>
      <c r="AJ1297" s="17">
        <v>0.33690567184555298</v>
      </c>
      <c r="AK1297" s="17">
        <v>0.38217270219552402</v>
      </c>
      <c r="AL1297" s="17"/>
      <c r="AM1297" s="17">
        <v>0.27457558388572501</v>
      </c>
      <c r="AN1297" s="17">
        <v>0.36655213498184003</v>
      </c>
      <c r="AO1297" s="17">
        <v>0.37938066852104402</v>
      </c>
      <c r="AP1297" s="17">
        <v>0.292265041644929</v>
      </c>
      <c r="AQ1297" s="17">
        <v>0.38001558745952801</v>
      </c>
      <c r="AR1297" s="17">
        <v>0.46845746193957699</v>
      </c>
      <c r="AS1297" s="17">
        <v>0.37458323662706799</v>
      </c>
      <c r="AT1297" s="17">
        <v>0.41462815323559399</v>
      </c>
      <c r="AU1297" s="17">
        <v>0.39253919946106502</v>
      </c>
      <c r="AV1297" s="17">
        <v>0.356576851119835</v>
      </c>
      <c r="AW1297" s="17">
        <v>0.39936001533556797</v>
      </c>
      <c r="AX1297" s="17">
        <v>0.386231706086751</v>
      </c>
      <c r="AY1297" s="17">
        <v>0.45226502726512702</v>
      </c>
      <c r="AZ1297" s="17">
        <v>0.32278254315877702</v>
      </c>
      <c r="BA1297" s="17">
        <v>0.407533996873506</v>
      </c>
      <c r="BB1297" s="17">
        <v>0.31277906391355498</v>
      </c>
      <c r="BC1297" s="17"/>
      <c r="BD1297" s="17">
        <v>0.38842387124788502</v>
      </c>
      <c r="BE1297" s="17">
        <v>0.32398004449319501</v>
      </c>
      <c r="BF1297" s="17">
        <v>0.38317941482533102</v>
      </c>
      <c r="BG1297" s="17"/>
      <c r="BH1297" s="17">
        <v>0.38294083891361702</v>
      </c>
      <c r="BI1297" s="17">
        <v>0.35165420695638799</v>
      </c>
      <c r="BJ1297" s="17">
        <v>0.35783236962648102</v>
      </c>
      <c r="BK1297" s="17"/>
      <c r="BL1297" s="17">
        <v>0.37721702558936099</v>
      </c>
      <c r="BM1297" s="17">
        <v>0.37197136654872398</v>
      </c>
      <c r="BN1297" s="17">
        <v>0.361218164749321</v>
      </c>
      <c r="BO1297" s="17"/>
      <c r="BP1297" s="17">
        <v>0.32286455676518599</v>
      </c>
      <c r="BQ1297" s="17">
        <v>0.37065448817603303</v>
      </c>
      <c r="BR1297" s="17"/>
      <c r="BS1297" s="17">
        <v>0.50544176120357098</v>
      </c>
      <c r="BT1297" s="17">
        <v>0.47490725051674398</v>
      </c>
      <c r="BU1297" s="17">
        <v>0.35475506963898901</v>
      </c>
      <c r="BV1297" s="17">
        <v>0.28036746120587003</v>
      </c>
      <c r="BW1297" s="17"/>
      <c r="BX1297" s="17">
        <v>0.37446743650637798</v>
      </c>
      <c r="BY1297" s="17">
        <v>0.36654647378772098</v>
      </c>
      <c r="BZ1297" s="17">
        <v>0.36892709362501502</v>
      </c>
      <c r="CA1297" s="17"/>
      <c r="CB1297" s="17">
        <v>0.470883892602321</v>
      </c>
      <c r="CC1297" s="17">
        <v>0.34742686256528099</v>
      </c>
      <c r="CD1297" s="17">
        <v>0.29722674839937602</v>
      </c>
      <c r="CE1297" s="17">
        <v>0.32336987904334402</v>
      </c>
      <c r="CF1297" s="17">
        <v>0.44660195211417703</v>
      </c>
      <c r="CG1297" s="17">
        <v>0.36410183955424402</v>
      </c>
      <c r="CH1297" s="17"/>
      <c r="CI1297" s="17">
        <v>0.32339643837951698</v>
      </c>
      <c r="CJ1297" s="17">
        <v>0.41273230788808202</v>
      </c>
      <c r="CK1297" s="17">
        <v>0.298077015504433</v>
      </c>
      <c r="CL1297" s="17">
        <v>0.37288603803950598</v>
      </c>
    </row>
    <row r="1298" spans="2:90" x14ac:dyDescent="0.35">
      <c r="B1298" t="s">
        <v>589</v>
      </c>
      <c r="C1298" s="17">
        <v>0.45440043703149202</v>
      </c>
      <c r="D1298" s="17">
        <v>0.47994811779985003</v>
      </c>
      <c r="E1298" s="17">
        <v>0.42856603898462597</v>
      </c>
      <c r="F1298" s="17"/>
      <c r="G1298" s="17">
        <v>0.462193307358232</v>
      </c>
      <c r="H1298" s="17">
        <v>0.47510422115711298</v>
      </c>
      <c r="I1298" s="17">
        <v>0.42574972039291598</v>
      </c>
      <c r="J1298" s="17">
        <v>0.409147452916993</v>
      </c>
      <c r="K1298" s="17">
        <v>0.47314418621947901</v>
      </c>
      <c r="L1298" s="17">
        <v>0.47797553758044498</v>
      </c>
      <c r="M1298" s="17">
        <v>0.48952540306776599</v>
      </c>
      <c r="N1298" s="17">
        <v>0.44753116621792899</v>
      </c>
      <c r="O1298" s="17">
        <v>0.42876609414254302</v>
      </c>
      <c r="P1298" s="17"/>
      <c r="Q1298" s="17">
        <v>0.48961990000045502</v>
      </c>
      <c r="R1298" s="17">
        <v>0.51188364469201997</v>
      </c>
      <c r="S1298" s="17">
        <v>0.51737863529127803</v>
      </c>
      <c r="T1298" s="17">
        <v>0.44401387549865601</v>
      </c>
      <c r="U1298" s="17"/>
      <c r="V1298" s="17">
        <v>0.46936422595798499</v>
      </c>
      <c r="W1298" s="17">
        <v>0.455223345756397</v>
      </c>
      <c r="X1298" s="17">
        <v>0.48725085239013299</v>
      </c>
      <c r="Y1298" s="17">
        <v>0.52234737514143004</v>
      </c>
      <c r="Z1298" s="17">
        <v>0.45917268177698001</v>
      </c>
      <c r="AA1298" s="17">
        <v>0.42102658965247902</v>
      </c>
      <c r="AB1298" s="17">
        <v>0.41791391909836001</v>
      </c>
      <c r="AC1298" s="17">
        <v>0.37659922368081</v>
      </c>
      <c r="AD1298" s="17">
        <v>0.434840380921169</v>
      </c>
      <c r="AE1298" s="17"/>
      <c r="AF1298" s="17">
        <v>0.42340646606514698</v>
      </c>
      <c r="AG1298" s="17">
        <v>0.44642757361799201</v>
      </c>
      <c r="AH1298" s="17">
        <v>0.43447243057521401</v>
      </c>
      <c r="AI1298" s="17">
        <v>0.47482150241008803</v>
      </c>
      <c r="AJ1298" s="17">
        <v>0.469714926862559</v>
      </c>
      <c r="AK1298" s="17">
        <v>0.47353213051217802</v>
      </c>
      <c r="AL1298" s="17"/>
      <c r="AM1298" s="17">
        <v>0.41379755746622898</v>
      </c>
      <c r="AN1298" s="17">
        <v>0.41429981273369099</v>
      </c>
      <c r="AO1298" s="17">
        <v>0.37886170648120898</v>
      </c>
      <c r="AP1298" s="17">
        <v>0.51960595616990601</v>
      </c>
      <c r="AQ1298" s="17">
        <v>0.49022141438775102</v>
      </c>
      <c r="AR1298" s="17">
        <v>0.39803684521477201</v>
      </c>
      <c r="AS1298" s="17">
        <v>0.45439473841337502</v>
      </c>
      <c r="AT1298" s="17">
        <v>0.40636765794071</v>
      </c>
      <c r="AU1298" s="17">
        <v>0.48152597960134502</v>
      </c>
      <c r="AV1298" s="17">
        <v>0.50664224142231595</v>
      </c>
      <c r="AW1298" s="17">
        <v>0.50746799603672899</v>
      </c>
      <c r="AX1298" s="17">
        <v>0.490573097063429</v>
      </c>
      <c r="AY1298" s="17">
        <v>0.452036088076673</v>
      </c>
      <c r="AZ1298" s="17">
        <v>0.47521171336156498</v>
      </c>
      <c r="BA1298" s="17">
        <v>0.39752250477853901</v>
      </c>
      <c r="BB1298" s="17">
        <v>0.56594665815461198</v>
      </c>
      <c r="BC1298" s="17"/>
      <c r="BD1298" s="17">
        <v>0.47464259211179799</v>
      </c>
      <c r="BE1298" s="17">
        <v>0.455417678676374</v>
      </c>
      <c r="BF1298" s="17">
        <v>0.44736056015851</v>
      </c>
      <c r="BG1298" s="17"/>
      <c r="BH1298" s="17">
        <v>0.44087099974603</v>
      </c>
      <c r="BI1298" s="17">
        <v>0.50940616375213599</v>
      </c>
      <c r="BJ1298" s="17">
        <v>0.52355281640514195</v>
      </c>
      <c r="BK1298" s="17"/>
      <c r="BL1298" s="17">
        <v>0.49473437819348098</v>
      </c>
      <c r="BM1298" s="17">
        <v>0.515369842575926</v>
      </c>
      <c r="BN1298" s="17">
        <v>0.55048756509867602</v>
      </c>
      <c r="BO1298" s="17"/>
      <c r="BP1298" s="17">
        <v>0.52017794149697005</v>
      </c>
      <c r="BQ1298" s="17">
        <v>0.43426881556416802</v>
      </c>
      <c r="BR1298" s="17"/>
      <c r="BS1298" s="17">
        <v>0.36585366022744198</v>
      </c>
      <c r="BT1298" s="17">
        <v>0.381817850966852</v>
      </c>
      <c r="BU1298" s="17">
        <v>0.479152478608318</v>
      </c>
      <c r="BV1298" s="17">
        <v>0.52886536943821305</v>
      </c>
      <c r="BW1298" s="17"/>
      <c r="BX1298" s="17">
        <v>0.48992417763630902</v>
      </c>
      <c r="BY1298" s="17">
        <v>0.42743983620044701</v>
      </c>
      <c r="BZ1298" s="17">
        <v>0.45253789154011398</v>
      </c>
      <c r="CA1298" s="17"/>
      <c r="CB1298" s="17">
        <v>0.353158461684001</v>
      </c>
      <c r="CC1298" s="17">
        <v>0.51432555598651397</v>
      </c>
      <c r="CD1298" s="17">
        <v>0.44818640682854499</v>
      </c>
      <c r="CE1298" s="17">
        <v>0.54692541038451603</v>
      </c>
      <c r="CF1298" s="17">
        <v>0.44328060832874</v>
      </c>
      <c r="CG1298" s="17">
        <v>0.42261355571602499</v>
      </c>
      <c r="CH1298" s="17"/>
      <c r="CI1298" s="17">
        <v>0.46428774208163998</v>
      </c>
      <c r="CJ1298" s="17">
        <v>0.45593553095182099</v>
      </c>
      <c r="CK1298" s="17">
        <v>0.40129265870165598</v>
      </c>
      <c r="CL1298" s="17">
        <v>0.46541247607668801</v>
      </c>
    </row>
    <row r="1299" spans="2:90" x14ac:dyDescent="0.35">
      <c r="B1299" t="s">
        <v>110</v>
      </c>
      <c r="C1299" s="17">
        <v>0.17632556973865501</v>
      </c>
      <c r="D1299" s="17">
        <v>0.174813912015927</v>
      </c>
      <c r="E1299" s="17">
        <v>0.177764424276386</v>
      </c>
      <c r="F1299" s="17"/>
      <c r="G1299" s="17">
        <v>0.22394371126339499</v>
      </c>
      <c r="H1299" s="17">
        <v>0.23571343226501201</v>
      </c>
      <c r="I1299" s="17">
        <v>0.15561955011112</v>
      </c>
      <c r="J1299" s="17">
        <v>0.19462255032148201</v>
      </c>
      <c r="K1299" s="17">
        <v>0.15017197226496301</v>
      </c>
      <c r="L1299" s="17">
        <v>0.172253088821123</v>
      </c>
      <c r="M1299" s="17">
        <v>0.144925541494548</v>
      </c>
      <c r="N1299" s="17">
        <v>0.175111561115675</v>
      </c>
      <c r="O1299" s="17">
        <v>0.14074882403039801</v>
      </c>
      <c r="P1299" s="17"/>
      <c r="Q1299" s="17">
        <v>0.14770218036923499</v>
      </c>
      <c r="R1299" s="17">
        <v>0.13884477136880199</v>
      </c>
      <c r="S1299" s="17">
        <v>0.14071159871531999</v>
      </c>
      <c r="T1299" s="17">
        <v>0.18107353037400001</v>
      </c>
      <c r="U1299" s="17"/>
      <c r="V1299" s="17">
        <v>0.15729392979094201</v>
      </c>
      <c r="W1299" s="17">
        <v>0.197501750267704</v>
      </c>
      <c r="X1299" s="17">
        <v>0.19567805223270099</v>
      </c>
      <c r="Y1299" s="17">
        <v>0.18673531587103201</v>
      </c>
      <c r="Z1299" s="17">
        <v>0.117083354932074</v>
      </c>
      <c r="AA1299" s="17">
        <v>0.166033340130194</v>
      </c>
      <c r="AB1299" s="17">
        <v>0.19112207999445699</v>
      </c>
      <c r="AC1299" s="17">
        <v>0.23222325887452999</v>
      </c>
      <c r="AD1299" s="17">
        <v>0.172045735077377</v>
      </c>
      <c r="AE1299" s="17"/>
      <c r="AF1299" s="17">
        <v>0.19789789331732799</v>
      </c>
      <c r="AG1299" s="17">
        <v>0.162130966636226</v>
      </c>
      <c r="AH1299" s="17">
        <v>0.219589291449864</v>
      </c>
      <c r="AI1299" s="17">
        <v>0.189504654930778</v>
      </c>
      <c r="AJ1299" s="17">
        <v>0.19337940129188799</v>
      </c>
      <c r="AK1299" s="17">
        <v>0.14429516729229799</v>
      </c>
      <c r="AL1299" s="17"/>
      <c r="AM1299" s="17">
        <v>0.31162685864804701</v>
      </c>
      <c r="AN1299" s="17">
        <v>0.21914805228446901</v>
      </c>
      <c r="AO1299" s="17">
        <v>0.241757624997747</v>
      </c>
      <c r="AP1299" s="17">
        <v>0.18812900218516501</v>
      </c>
      <c r="AQ1299" s="17">
        <v>0.12976299815272099</v>
      </c>
      <c r="AR1299" s="17">
        <v>0.13350569284565</v>
      </c>
      <c r="AS1299" s="17">
        <v>0.17102202495955701</v>
      </c>
      <c r="AT1299" s="17">
        <v>0.17900418882369601</v>
      </c>
      <c r="AU1299" s="17">
        <v>0.12593482093759001</v>
      </c>
      <c r="AV1299" s="17">
        <v>0.13678090745784899</v>
      </c>
      <c r="AW1299" s="17">
        <v>9.3171988627703706E-2</v>
      </c>
      <c r="AX1299" s="17">
        <v>0.12319519684982</v>
      </c>
      <c r="AY1299" s="17">
        <v>9.5698884658199201E-2</v>
      </c>
      <c r="AZ1299" s="17">
        <v>0.202005743479658</v>
      </c>
      <c r="BA1299" s="17">
        <v>0.19494349834795499</v>
      </c>
      <c r="BB1299" s="17">
        <v>0.121274277931833</v>
      </c>
      <c r="BC1299" s="17"/>
      <c r="BD1299" s="17">
        <v>0.13693353664031699</v>
      </c>
      <c r="BE1299" s="17">
        <v>0.22060227683043099</v>
      </c>
      <c r="BF1299" s="17">
        <v>0.169460025016159</v>
      </c>
      <c r="BG1299" s="17"/>
      <c r="BH1299" s="17">
        <v>0.17618816134035301</v>
      </c>
      <c r="BI1299" s="17">
        <v>0.13893962929147599</v>
      </c>
      <c r="BJ1299" s="17">
        <v>0.118614813968377</v>
      </c>
      <c r="BK1299" s="17"/>
      <c r="BL1299" s="17">
        <v>0.128048596217158</v>
      </c>
      <c r="BM1299" s="17">
        <v>0.11265879087535099</v>
      </c>
      <c r="BN1299" s="17">
        <v>8.8294270152002294E-2</v>
      </c>
      <c r="BO1299" s="17"/>
      <c r="BP1299" s="17">
        <v>0.15695750173784301</v>
      </c>
      <c r="BQ1299" s="17">
        <v>0.19507669625979901</v>
      </c>
      <c r="BR1299" s="17"/>
      <c r="BS1299" s="17">
        <v>0.12870457856898701</v>
      </c>
      <c r="BT1299" s="17">
        <v>0.14327489851640399</v>
      </c>
      <c r="BU1299" s="17">
        <v>0.16609245175269299</v>
      </c>
      <c r="BV1299" s="17">
        <v>0.190767169355917</v>
      </c>
      <c r="BW1299" s="17"/>
      <c r="BX1299" s="17">
        <v>0.135608385857313</v>
      </c>
      <c r="BY1299" s="17">
        <v>0.20601369001183201</v>
      </c>
      <c r="BZ1299" s="17">
        <v>0.17853501483487</v>
      </c>
      <c r="CA1299" s="17"/>
      <c r="CB1299" s="17">
        <v>0.175957645713678</v>
      </c>
      <c r="CC1299" s="17">
        <v>0.13824758144820501</v>
      </c>
      <c r="CD1299" s="17">
        <v>0.25458684477207999</v>
      </c>
      <c r="CE1299" s="17">
        <v>0.12970471057214</v>
      </c>
      <c r="CF1299" s="17">
        <v>0.110117439557083</v>
      </c>
      <c r="CG1299" s="17">
        <v>0.21328460472973099</v>
      </c>
      <c r="CH1299" s="17"/>
      <c r="CI1299" s="17">
        <v>0.21231581953884399</v>
      </c>
      <c r="CJ1299" s="17">
        <v>0.13133216116009699</v>
      </c>
      <c r="CK1299" s="17">
        <v>0.30063032579391102</v>
      </c>
      <c r="CL1299" s="17">
        <v>0.16170148588380601</v>
      </c>
    </row>
    <row r="1300" spans="2:90" x14ac:dyDescent="0.35"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</row>
    <row r="1301" spans="2:90" x14ac:dyDescent="0.35">
      <c r="B1301" s="6" t="s">
        <v>601</v>
      </c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</row>
    <row r="1302" spans="2:90" x14ac:dyDescent="0.35">
      <c r="B1302" s="24" t="s">
        <v>130</v>
      </c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</row>
    <row r="1303" spans="2:90" x14ac:dyDescent="0.35">
      <c r="B1303" t="s">
        <v>588</v>
      </c>
      <c r="C1303" s="17">
        <v>0.64111602528973799</v>
      </c>
      <c r="D1303" s="17">
        <v>0.58169177319041199</v>
      </c>
      <c r="E1303" s="17">
        <v>0.69736583206494196</v>
      </c>
      <c r="F1303" s="17"/>
      <c r="G1303" s="17">
        <v>0.63956267785368304</v>
      </c>
      <c r="H1303" s="17">
        <v>0.57330029110198</v>
      </c>
      <c r="I1303" s="17">
        <v>0.67334354837847998</v>
      </c>
      <c r="J1303" s="17">
        <v>0.65936003513814001</v>
      </c>
      <c r="K1303" s="17">
        <v>0.68190573145376698</v>
      </c>
      <c r="L1303" s="17">
        <v>0.66311463456650199</v>
      </c>
      <c r="M1303" s="17">
        <v>0.63984709616378799</v>
      </c>
      <c r="N1303" s="17">
        <v>0.59594358330288899</v>
      </c>
      <c r="O1303" s="17">
        <v>0.64700933793080695</v>
      </c>
      <c r="P1303" s="17"/>
      <c r="Q1303" s="17">
        <v>0.63633153857903202</v>
      </c>
      <c r="R1303" s="17">
        <v>0.59688396537470301</v>
      </c>
      <c r="S1303" s="17">
        <v>0.70665665758019502</v>
      </c>
      <c r="T1303" s="17">
        <v>0.64651892790910204</v>
      </c>
      <c r="U1303" s="17"/>
      <c r="V1303" s="17">
        <v>0.63552817569521203</v>
      </c>
      <c r="W1303" s="17">
        <v>0.64419664074397798</v>
      </c>
      <c r="X1303" s="17">
        <v>0.65205266210322699</v>
      </c>
      <c r="Y1303" s="17">
        <v>0.60095388005460604</v>
      </c>
      <c r="Z1303" s="17">
        <v>0.64694503386709101</v>
      </c>
      <c r="AA1303" s="17">
        <v>0.62130838115133102</v>
      </c>
      <c r="AB1303" s="17">
        <v>0.68130133724759001</v>
      </c>
      <c r="AC1303" s="17">
        <v>0.63143366292621605</v>
      </c>
      <c r="AD1303" s="17">
        <v>0.652281175292587</v>
      </c>
      <c r="AE1303" s="17"/>
      <c r="AF1303" s="17">
        <v>0.62727839508252603</v>
      </c>
      <c r="AG1303" s="17">
        <v>0.63278136270794305</v>
      </c>
      <c r="AH1303" s="17">
        <v>0.63188612821894596</v>
      </c>
      <c r="AI1303" s="17">
        <v>0.56821345231032305</v>
      </c>
      <c r="AJ1303" s="17">
        <v>0.67872232018037604</v>
      </c>
      <c r="AK1303" s="17">
        <v>0.64458148538793802</v>
      </c>
      <c r="AL1303" s="17"/>
      <c r="AM1303" s="17">
        <v>0.49554993537874698</v>
      </c>
      <c r="AN1303" s="17">
        <v>0.59036585738180103</v>
      </c>
      <c r="AO1303" s="17">
        <v>0.56355571627013001</v>
      </c>
      <c r="AP1303" s="17">
        <v>0.555943451508216</v>
      </c>
      <c r="AQ1303" s="17">
        <v>0.64367643016954001</v>
      </c>
      <c r="AR1303" s="17">
        <v>0.61990288014332995</v>
      </c>
      <c r="AS1303" s="17">
        <v>0.61346030006554197</v>
      </c>
      <c r="AT1303" s="17">
        <v>0.60864874418104697</v>
      </c>
      <c r="AU1303" s="17">
        <v>0.76106737290806503</v>
      </c>
      <c r="AV1303" s="17">
        <v>0.75016306300999602</v>
      </c>
      <c r="AW1303" s="17">
        <v>0.64428687999385004</v>
      </c>
      <c r="AX1303" s="17">
        <v>0.68769339183704004</v>
      </c>
      <c r="AY1303" s="17">
        <v>0.69182292118474298</v>
      </c>
      <c r="AZ1303" s="17">
        <v>0.74364778277494903</v>
      </c>
      <c r="BA1303" s="17">
        <v>0.69007474628384502</v>
      </c>
      <c r="BB1303" s="17">
        <v>0.69191853959469096</v>
      </c>
      <c r="BC1303" s="17"/>
      <c r="BD1303" s="17">
        <v>0.67864558826925203</v>
      </c>
      <c r="BE1303" s="17">
        <v>0.627435401432622</v>
      </c>
      <c r="BF1303" s="17">
        <v>0.62273523709151901</v>
      </c>
      <c r="BG1303" s="17"/>
      <c r="BH1303" s="17">
        <v>0.65269551230872103</v>
      </c>
      <c r="BI1303" s="17">
        <v>0.66977196605372902</v>
      </c>
      <c r="BJ1303" s="17">
        <v>0.68229559854828703</v>
      </c>
      <c r="BK1303" s="17"/>
      <c r="BL1303" s="17">
        <v>0.61141055617788898</v>
      </c>
      <c r="BM1303" s="17">
        <v>0.69277148285423695</v>
      </c>
      <c r="BN1303" s="17">
        <v>0.64963661869342704</v>
      </c>
      <c r="BO1303" s="17"/>
      <c r="BP1303" s="17">
        <v>0.68361979672401296</v>
      </c>
      <c r="BQ1303" s="17">
        <v>0.60661063231465295</v>
      </c>
      <c r="BR1303" s="17"/>
      <c r="BS1303" s="17">
        <v>0.77997917492891</v>
      </c>
      <c r="BT1303" s="17">
        <v>0.72957190607099898</v>
      </c>
      <c r="BU1303" s="17">
        <v>0.64054082640144805</v>
      </c>
      <c r="BV1303" s="17">
        <v>0.57873971300675897</v>
      </c>
      <c r="BW1303" s="17"/>
      <c r="BX1303" s="17">
        <v>0.700685071391838</v>
      </c>
      <c r="BY1303" s="17">
        <v>0.65922863936713305</v>
      </c>
      <c r="BZ1303" s="17">
        <v>0.63410158399461902</v>
      </c>
      <c r="CA1303" s="17"/>
      <c r="CB1303" s="17">
        <v>0.80537792710892397</v>
      </c>
      <c r="CC1303" s="17">
        <v>0.69388771280733297</v>
      </c>
      <c r="CD1303" s="17">
        <v>0.56758472216234002</v>
      </c>
      <c r="CE1303" s="17">
        <v>0.66785003720375002</v>
      </c>
      <c r="CF1303" s="17">
        <v>0.70095539310267796</v>
      </c>
      <c r="CG1303" s="17">
        <v>0.40846659881549102</v>
      </c>
      <c r="CH1303" s="17"/>
      <c r="CI1303" s="17">
        <v>0.54924031549639296</v>
      </c>
      <c r="CJ1303" s="17">
        <v>0.73358830519808005</v>
      </c>
      <c r="CK1303" s="17">
        <v>0.37638944919469702</v>
      </c>
      <c r="CL1303" s="17">
        <v>0.67765165609637301</v>
      </c>
    </row>
    <row r="1304" spans="2:90" x14ac:dyDescent="0.35">
      <c r="B1304" t="s">
        <v>589</v>
      </c>
      <c r="C1304" s="17">
        <v>0.22937457634870001</v>
      </c>
      <c r="D1304" s="17">
        <v>0.281023828639062</v>
      </c>
      <c r="E1304" s="17">
        <v>0.179529198028444</v>
      </c>
      <c r="F1304" s="17"/>
      <c r="G1304" s="17">
        <v>0.20089251980148201</v>
      </c>
      <c r="H1304" s="17">
        <v>0.23721800763643799</v>
      </c>
      <c r="I1304" s="17">
        <v>0.230447541675037</v>
      </c>
      <c r="J1304" s="17">
        <v>0.206523942900111</v>
      </c>
      <c r="K1304" s="17">
        <v>0.24136689093797201</v>
      </c>
      <c r="L1304" s="17">
        <v>0.20931996476655701</v>
      </c>
      <c r="M1304" s="17">
        <v>0.24632386168152801</v>
      </c>
      <c r="N1304" s="17">
        <v>0.246237693365745</v>
      </c>
      <c r="O1304" s="17">
        <v>0.24268707401673101</v>
      </c>
      <c r="P1304" s="17"/>
      <c r="Q1304" s="17">
        <v>0.26194261474954</v>
      </c>
      <c r="R1304" s="17">
        <v>0.31828210474040403</v>
      </c>
      <c r="S1304" s="17">
        <v>0.20114480837404</v>
      </c>
      <c r="T1304" s="17">
        <v>0.21934241376149399</v>
      </c>
      <c r="U1304" s="17"/>
      <c r="V1304" s="17">
        <v>0.23578993746197199</v>
      </c>
      <c r="W1304" s="17">
        <v>0.213569405800597</v>
      </c>
      <c r="X1304" s="17">
        <v>0.22496864892774099</v>
      </c>
      <c r="Y1304" s="17">
        <v>0.24530402959984099</v>
      </c>
      <c r="Z1304" s="17">
        <v>0.249153398162543</v>
      </c>
      <c r="AA1304" s="17">
        <v>0.24795149877033501</v>
      </c>
      <c r="AB1304" s="17">
        <v>0.20809191083235501</v>
      </c>
      <c r="AC1304" s="17">
        <v>0.200523172290445</v>
      </c>
      <c r="AD1304" s="17">
        <v>0.227698636132628</v>
      </c>
      <c r="AE1304" s="17"/>
      <c r="AF1304" s="17">
        <v>0.22281587848430501</v>
      </c>
      <c r="AG1304" s="17">
        <v>0.26384978342488602</v>
      </c>
      <c r="AH1304" s="17">
        <v>0.184309124549561</v>
      </c>
      <c r="AI1304" s="17">
        <v>0.281984158721581</v>
      </c>
      <c r="AJ1304" s="17">
        <v>0.18700301669892799</v>
      </c>
      <c r="AK1304" s="17">
        <v>0.24619529182828101</v>
      </c>
      <c r="AL1304" s="17"/>
      <c r="AM1304" s="17">
        <v>0.30860389015703199</v>
      </c>
      <c r="AN1304" s="17">
        <v>0.23420592260745901</v>
      </c>
      <c r="AO1304" s="17">
        <v>0.25238248859551798</v>
      </c>
      <c r="AP1304" s="17">
        <v>0.26679848633261</v>
      </c>
      <c r="AQ1304" s="17">
        <v>0.28412113605496597</v>
      </c>
      <c r="AR1304" s="17">
        <v>0.28199301279967198</v>
      </c>
      <c r="AS1304" s="17">
        <v>0.28434256909494598</v>
      </c>
      <c r="AT1304" s="17">
        <v>0.28560190492339899</v>
      </c>
      <c r="AU1304" s="17">
        <v>0.17970344432955601</v>
      </c>
      <c r="AV1304" s="17">
        <v>0.173987449995152</v>
      </c>
      <c r="AW1304" s="17">
        <v>0.265439587374807</v>
      </c>
      <c r="AX1304" s="17">
        <v>0.145001538448017</v>
      </c>
      <c r="AY1304" s="17">
        <v>0.20927242399895701</v>
      </c>
      <c r="AZ1304" s="17">
        <v>0.14314988772352599</v>
      </c>
      <c r="BA1304" s="17">
        <v>0.17118452840669801</v>
      </c>
      <c r="BB1304" s="17">
        <v>0.20697205188416601</v>
      </c>
      <c r="BC1304" s="17"/>
      <c r="BD1304" s="17">
        <v>0.21068129585982001</v>
      </c>
      <c r="BE1304" s="17">
        <v>0.22579785986685499</v>
      </c>
      <c r="BF1304" s="17">
        <v>0.25123856363067798</v>
      </c>
      <c r="BG1304" s="17"/>
      <c r="BH1304" s="17">
        <v>0.22305296645092401</v>
      </c>
      <c r="BI1304" s="17">
        <v>0.25256787661234997</v>
      </c>
      <c r="BJ1304" s="17">
        <v>0.21733077155161601</v>
      </c>
      <c r="BK1304" s="17"/>
      <c r="BL1304" s="17">
        <v>0.22582974547370799</v>
      </c>
      <c r="BM1304" s="17">
        <v>0.23841369822719499</v>
      </c>
      <c r="BN1304" s="17">
        <v>0.271575509080551</v>
      </c>
      <c r="BO1304" s="17"/>
      <c r="BP1304" s="17">
        <v>0.21606047309196599</v>
      </c>
      <c r="BQ1304" s="17">
        <v>0.245755107836228</v>
      </c>
      <c r="BR1304" s="17"/>
      <c r="BS1304" s="17">
        <v>0.17435382152533799</v>
      </c>
      <c r="BT1304" s="17">
        <v>0.175573412293624</v>
      </c>
      <c r="BU1304" s="17">
        <v>0.24088474611718699</v>
      </c>
      <c r="BV1304" s="17">
        <v>0.273463585911561</v>
      </c>
      <c r="BW1304" s="17"/>
      <c r="BX1304" s="17">
        <v>0.19584432110515501</v>
      </c>
      <c r="BY1304" s="17">
        <v>0.23113011162864699</v>
      </c>
      <c r="BZ1304" s="17">
        <v>0.23258848977355201</v>
      </c>
      <c r="CA1304" s="17"/>
      <c r="CB1304" s="17">
        <v>0.11822367040093899</v>
      </c>
      <c r="CC1304" s="17">
        <v>0.199738121865601</v>
      </c>
      <c r="CD1304" s="17">
        <v>0.244618144555139</v>
      </c>
      <c r="CE1304" s="17">
        <v>0.23279447243870999</v>
      </c>
      <c r="CF1304" s="17">
        <v>0.21843075645812501</v>
      </c>
      <c r="CG1304" s="17">
        <v>0.38194854905820302</v>
      </c>
      <c r="CH1304" s="17"/>
      <c r="CI1304" s="17">
        <v>0.30121366685345202</v>
      </c>
      <c r="CJ1304" s="17">
        <v>0.19109319517281401</v>
      </c>
      <c r="CK1304" s="17">
        <v>0.33555631318989798</v>
      </c>
      <c r="CL1304" s="17">
        <v>0.20757294502683299</v>
      </c>
    </row>
    <row r="1305" spans="2:90" x14ac:dyDescent="0.35">
      <c r="B1305" t="s">
        <v>110</v>
      </c>
      <c r="C1305" s="17">
        <v>0.129509398361562</v>
      </c>
      <c r="D1305" s="17">
        <v>0.13728439817052601</v>
      </c>
      <c r="E1305" s="17">
        <v>0.123104969906614</v>
      </c>
      <c r="F1305" s="17"/>
      <c r="G1305" s="17">
        <v>0.15954480234483501</v>
      </c>
      <c r="H1305" s="17">
        <v>0.18948170126158201</v>
      </c>
      <c r="I1305" s="17">
        <v>9.6208909946483595E-2</v>
      </c>
      <c r="J1305" s="17">
        <v>0.13411602196174899</v>
      </c>
      <c r="K1305" s="17">
        <v>7.6727377608261704E-2</v>
      </c>
      <c r="L1305" s="17">
        <v>0.127565400666941</v>
      </c>
      <c r="M1305" s="17">
        <v>0.11382904215468399</v>
      </c>
      <c r="N1305" s="17">
        <v>0.15781872333136701</v>
      </c>
      <c r="O1305" s="17">
        <v>0.110303588052462</v>
      </c>
      <c r="P1305" s="17"/>
      <c r="Q1305" s="17">
        <v>0.101725846671429</v>
      </c>
      <c r="R1305" s="17">
        <v>8.4833929884892897E-2</v>
      </c>
      <c r="S1305" s="17">
        <v>9.2198534045765002E-2</v>
      </c>
      <c r="T1305" s="17">
        <v>0.134138658329404</v>
      </c>
      <c r="U1305" s="17"/>
      <c r="V1305" s="17">
        <v>0.12868188684281601</v>
      </c>
      <c r="W1305" s="17">
        <v>0.142233953455424</v>
      </c>
      <c r="X1305" s="17">
        <v>0.122978688969032</v>
      </c>
      <c r="Y1305" s="17">
        <v>0.153742090345553</v>
      </c>
      <c r="Z1305" s="17">
        <v>0.103901567970366</v>
      </c>
      <c r="AA1305" s="17">
        <v>0.13074012007833399</v>
      </c>
      <c r="AB1305" s="17">
        <v>0.11060675192005499</v>
      </c>
      <c r="AC1305" s="17">
        <v>0.168043164783339</v>
      </c>
      <c r="AD1305" s="17">
        <v>0.120020188574786</v>
      </c>
      <c r="AE1305" s="17"/>
      <c r="AF1305" s="17">
        <v>0.14990572643316899</v>
      </c>
      <c r="AG1305" s="17">
        <v>0.103368853867171</v>
      </c>
      <c r="AH1305" s="17">
        <v>0.18380474723149301</v>
      </c>
      <c r="AI1305" s="17">
        <v>0.149802388968096</v>
      </c>
      <c r="AJ1305" s="17">
        <v>0.134274663120696</v>
      </c>
      <c r="AK1305" s="17">
        <v>0.10922322278378099</v>
      </c>
      <c r="AL1305" s="17"/>
      <c r="AM1305" s="17">
        <v>0.19584617446422001</v>
      </c>
      <c r="AN1305" s="17">
        <v>0.17542822001073999</v>
      </c>
      <c r="AO1305" s="17">
        <v>0.184061795134352</v>
      </c>
      <c r="AP1305" s="17">
        <v>0.177258062159174</v>
      </c>
      <c r="AQ1305" s="17">
        <v>7.2202433775494498E-2</v>
      </c>
      <c r="AR1305" s="17">
        <v>9.8104107056997805E-2</v>
      </c>
      <c r="AS1305" s="17">
        <v>0.102197130839512</v>
      </c>
      <c r="AT1305" s="17">
        <v>0.105749350895554</v>
      </c>
      <c r="AU1305" s="17">
        <v>5.9229182762378603E-2</v>
      </c>
      <c r="AV1305" s="17">
        <v>7.5849486994851598E-2</v>
      </c>
      <c r="AW1305" s="17">
        <v>9.0273532631343703E-2</v>
      </c>
      <c r="AX1305" s="17">
        <v>0.16730506971494299</v>
      </c>
      <c r="AY1305" s="17">
        <v>9.8904654816299994E-2</v>
      </c>
      <c r="AZ1305" s="17">
        <v>0.11320232950152601</v>
      </c>
      <c r="BA1305" s="17">
        <v>0.138740725309456</v>
      </c>
      <c r="BB1305" s="17">
        <v>0.101109408521143</v>
      </c>
      <c r="BC1305" s="17"/>
      <c r="BD1305" s="17">
        <v>0.110673115870928</v>
      </c>
      <c r="BE1305" s="17">
        <v>0.14676673870052301</v>
      </c>
      <c r="BF1305" s="17">
        <v>0.12602619927780301</v>
      </c>
      <c r="BG1305" s="17"/>
      <c r="BH1305" s="17">
        <v>0.124251521240355</v>
      </c>
      <c r="BI1305" s="17">
        <v>7.7660157333921703E-2</v>
      </c>
      <c r="BJ1305" s="17">
        <v>0.100373629900097</v>
      </c>
      <c r="BK1305" s="17"/>
      <c r="BL1305" s="17">
        <v>0.16275969834840301</v>
      </c>
      <c r="BM1305" s="17">
        <v>6.8814818918568305E-2</v>
      </c>
      <c r="BN1305" s="17">
        <v>7.8787872226022307E-2</v>
      </c>
      <c r="BO1305" s="17"/>
      <c r="BP1305" s="17">
        <v>0.100319730184021</v>
      </c>
      <c r="BQ1305" s="17">
        <v>0.14763425984911899</v>
      </c>
      <c r="BR1305" s="17"/>
      <c r="BS1305" s="17">
        <v>4.5667003545752101E-2</v>
      </c>
      <c r="BT1305" s="17">
        <v>9.4854681635377705E-2</v>
      </c>
      <c r="BU1305" s="17">
        <v>0.118574427481365</v>
      </c>
      <c r="BV1305" s="17">
        <v>0.14779670108168</v>
      </c>
      <c r="BW1305" s="17"/>
      <c r="BX1305" s="17">
        <v>0.103470607503008</v>
      </c>
      <c r="BY1305" s="17">
        <v>0.10964124900422</v>
      </c>
      <c r="BZ1305" s="17">
        <v>0.133309926231829</v>
      </c>
      <c r="CA1305" s="17"/>
      <c r="CB1305" s="17">
        <v>7.6398402490136894E-2</v>
      </c>
      <c r="CC1305" s="17">
        <v>0.10637416532706601</v>
      </c>
      <c r="CD1305" s="17">
        <v>0.18779713328252101</v>
      </c>
      <c r="CE1305" s="17">
        <v>9.9355490357539697E-2</v>
      </c>
      <c r="CF1305" s="17">
        <v>8.0613850439196999E-2</v>
      </c>
      <c r="CG1305" s="17">
        <v>0.20958485212630501</v>
      </c>
      <c r="CH1305" s="17"/>
      <c r="CI1305" s="17">
        <v>0.14954601765015499</v>
      </c>
      <c r="CJ1305" s="17">
        <v>7.5318499629106098E-2</v>
      </c>
      <c r="CK1305" s="17">
        <v>0.288054237615405</v>
      </c>
      <c r="CL1305" s="17">
        <v>0.114775398876793</v>
      </c>
    </row>
    <row r="1306" spans="2:90" x14ac:dyDescent="0.35"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</row>
    <row r="1307" spans="2:90" x14ac:dyDescent="0.35">
      <c r="B1307" s="6" t="s">
        <v>602</v>
      </c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</row>
    <row r="1308" spans="2:90" x14ac:dyDescent="0.35">
      <c r="B1308" s="24" t="s">
        <v>130</v>
      </c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</row>
    <row r="1309" spans="2:90" x14ac:dyDescent="0.35">
      <c r="B1309" t="s">
        <v>588</v>
      </c>
      <c r="C1309" s="17">
        <v>0.363586593061962</v>
      </c>
      <c r="D1309" s="17">
        <v>0.33483530614805501</v>
      </c>
      <c r="E1309" s="17">
        <v>0.39386781105804902</v>
      </c>
      <c r="F1309" s="17"/>
      <c r="G1309" s="17">
        <v>0.27350987526861498</v>
      </c>
      <c r="H1309" s="17">
        <v>0.30242359405085101</v>
      </c>
      <c r="I1309" s="17">
        <v>0.320342349392024</v>
      </c>
      <c r="J1309" s="17">
        <v>0.34796959498347402</v>
      </c>
      <c r="K1309" s="17">
        <v>0.37848437838160698</v>
      </c>
      <c r="L1309" s="17">
        <v>0.42388364564710501</v>
      </c>
      <c r="M1309" s="17">
        <v>0.44726802472346999</v>
      </c>
      <c r="N1309" s="17">
        <v>0.40460260097212702</v>
      </c>
      <c r="O1309" s="17">
        <v>0.36068040078449298</v>
      </c>
      <c r="P1309" s="17"/>
      <c r="Q1309" s="17">
        <v>0.39099976407074399</v>
      </c>
      <c r="R1309" s="17">
        <v>0.36285820758908</v>
      </c>
      <c r="S1309" s="17">
        <v>0.42025150605246198</v>
      </c>
      <c r="T1309" s="17">
        <v>0.36088767841993502</v>
      </c>
      <c r="U1309" s="17"/>
      <c r="V1309" s="17">
        <v>0.36588739671050102</v>
      </c>
      <c r="W1309" s="17">
        <v>0.33821550884532797</v>
      </c>
      <c r="X1309" s="17">
        <v>0.36161401368146301</v>
      </c>
      <c r="Y1309" s="17">
        <v>0.348969075365269</v>
      </c>
      <c r="Z1309" s="17">
        <v>0.40241338496958701</v>
      </c>
      <c r="AA1309" s="17">
        <v>0.352202554727641</v>
      </c>
      <c r="AB1309" s="17">
        <v>0.40748377177384998</v>
      </c>
      <c r="AC1309" s="17">
        <v>0.36590397575705802</v>
      </c>
      <c r="AD1309" s="17">
        <v>0.35256370835603101</v>
      </c>
      <c r="AE1309" s="17"/>
      <c r="AF1309" s="17">
        <v>0.34208329856168601</v>
      </c>
      <c r="AG1309" s="17">
        <v>0.35355928663031699</v>
      </c>
      <c r="AH1309" s="17">
        <v>0.32583498298908697</v>
      </c>
      <c r="AI1309" s="17">
        <v>0.31767298863409099</v>
      </c>
      <c r="AJ1309" s="17">
        <v>0.37636059054590598</v>
      </c>
      <c r="AK1309" s="17">
        <v>0.39337911915898199</v>
      </c>
      <c r="AL1309" s="17"/>
      <c r="AM1309" s="17">
        <v>0.32785749485639898</v>
      </c>
      <c r="AN1309" s="17">
        <v>0.35239730168033501</v>
      </c>
      <c r="AO1309" s="17">
        <v>0.360610407036414</v>
      </c>
      <c r="AP1309" s="17">
        <v>0.36852985751543199</v>
      </c>
      <c r="AQ1309" s="17">
        <v>0.37006088605016002</v>
      </c>
      <c r="AR1309" s="17">
        <v>0.38947147808816202</v>
      </c>
      <c r="AS1309" s="17">
        <v>0.38239357217976699</v>
      </c>
      <c r="AT1309" s="17">
        <v>0.39522517847328298</v>
      </c>
      <c r="AU1309" s="17">
        <v>0.43550558245530002</v>
      </c>
      <c r="AV1309" s="17">
        <v>0.32349232518261201</v>
      </c>
      <c r="AW1309" s="17">
        <v>0.35937406662784999</v>
      </c>
      <c r="AX1309" s="17">
        <v>0.26727446962936502</v>
      </c>
      <c r="AY1309" s="17">
        <v>0.46196764729209</v>
      </c>
      <c r="AZ1309" s="17">
        <v>0.32156119109710402</v>
      </c>
      <c r="BA1309" s="17">
        <v>0.36185855140183198</v>
      </c>
      <c r="BB1309" s="17">
        <v>0.41020539598481298</v>
      </c>
      <c r="BC1309" s="17"/>
      <c r="BD1309" s="17">
        <v>0.38871650499948301</v>
      </c>
      <c r="BE1309" s="17">
        <v>0.31096524209829901</v>
      </c>
      <c r="BF1309" s="17">
        <v>0.38666864029383402</v>
      </c>
      <c r="BG1309" s="17"/>
      <c r="BH1309" s="17">
        <v>0.349697243882651</v>
      </c>
      <c r="BI1309" s="17">
        <v>0.46107755622683999</v>
      </c>
      <c r="BJ1309" s="17">
        <v>0.40610703346188898</v>
      </c>
      <c r="BK1309" s="17"/>
      <c r="BL1309" s="17">
        <v>0.37233957736450801</v>
      </c>
      <c r="BM1309" s="17">
        <v>0.44427788727706502</v>
      </c>
      <c r="BN1309" s="17">
        <v>0.39019372350209502</v>
      </c>
      <c r="BO1309" s="17"/>
      <c r="BP1309" s="17">
        <v>0.38840132175124698</v>
      </c>
      <c r="BQ1309" s="17">
        <v>0.35066251462004899</v>
      </c>
      <c r="BR1309" s="17"/>
      <c r="BS1309" s="17">
        <v>0.51359907418478201</v>
      </c>
      <c r="BT1309" s="17">
        <v>0.42857240433344901</v>
      </c>
      <c r="BU1309" s="17">
        <v>0.37750209618486502</v>
      </c>
      <c r="BV1309" s="17">
        <v>0.28534135119954102</v>
      </c>
      <c r="BW1309" s="17"/>
      <c r="BX1309" s="17">
        <v>0.416412458037068</v>
      </c>
      <c r="BY1309" s="17">
        <v>0.28246067956383403</v>
      </c>
      <c r="BZ1309" s="17">
        <v>0.36333842845099101</v>
      </c>
      <c r="CA1309" s="17"/>
      <c r="CB1309" s="17">
        <v>0.46921108930630701</v>
      </c>
      <c r="CC1309" s="17">
        <v>0.38458281141811301</v>
      </c>
      <c r="CD1309" s="17">
        <v>0.21908810054898001</v>
      </c>
      <c r="CE1309" s="17">
        <v>0.34335318980935903</v>
      </c>
      <c r="CF1309" s="17">
        <v>0.46176159929793398</v>
      </c>
      <c r="CG1309" s="17">
        <v>0.363891215104518</v>
      </c>
      <c r="CH1309" s="17"/>
      <c r="CI1309" s="17">
        <v>0.35828229994595601</v>
      </c>
      <c r="CJ1309" s="17">
        <v>0.37617215311416002</v>
      </c>
      <c r="CK1309" s="17">
        <v>0.320459836198976</v>
      </c>
      <c r="CL1309" s="17">
        <v>0.36883285023975798</v>
      </c>
    </row>
    <row r="1310" spans="2:90" x14ac:dyDescent="0.35">
      <c r="B1310" t="s">
        <v>589</v>
      </c>
      <c r="C1310" s="17">
        <v>0.43866537870216399</v>
      </c>
      <c r="D1310" s="17">
        <v>0.47213174469643798</v>
      </c>
      <c r="E1310" s="17">
        <v>0.40544933381553799</v>
      </c>
      <c r="F1310" s="17"/>
      <c r="G1310" s="17">
        <v>0.464389291781312</v>
      </c>
      <c r="H1310" s="17">
        <v>0.46910798182407198</v>
      </c>
      <c r="I1310" s="17">
        <v>0.47445441012679701</v>
      </c>
      <c r="J1310" s="17">
        <v>0.455629886250973</v>
      </c>
      <c r="K1310" s="17">
        <v>0.43662234868795702</v>
      </c>
      <c r="L1310" s="17">
        <v>0.42337172955319102</v>
      </c>
      <c r="M1310" s="17">
        <v>0.39233055493473901</v>
      </c>
      <c r="N1310" s="17">
        <v>0.38992457225020899</v>
      </c>
      <c r="O1310" s="17">
        <v>0.45011519237032899</v>
      </c>
      <c r="P1310" s="17"/>
      <c r="Q1310" s="17">
        <v>0.42960174758540398</v>
      </c>
      <c r="R1310" s="17">
        <v>0.49805531625920901</v>
      </c>
      <c r="S1310" s="17">
        <v>0.41950980143416799</v>
      </c>
      <c r="T1310" s="17">
        <v>0.438631090152029</v>
      </c>
      <c r="U1310" s="17"/>
      <c r="V1310" s="17">
        <v>0.43175845964220999</v>
      </c>
      <c r="W1310" s="17">
        <v>0.437606519192344</v>
      </c>
      <c r="X1310" s="17">
        <v>0.47611315744057597</v>
      </c>
      <c r="Y1310" s="17">
        <v>0.44236514189221499</v>
      </c>
      <c r="Z1310" s="17">
        <v>0.43910645728548597</v>
      </c>
      <c r="AA1310" s="17">
        <v>0.44914875858006598</v>
      </c>
      <c r="AB1310" s="17">
        <v>0.40293729639207299</v>
      </c>
      <c r="AC1310" s="17">
        <v>0.38033915444946498</v>
      </c>
      <c r="AD1310" s="17">
        <v>0.45459820308286503</v>
      </c>
      <c r="AE1310" s="17"/>
      <c r="AF1310" s="17">
        <v>0.45835917358223399</v>
      </c>
      <c r="AG1310" s="17">
        <v>0.46471174674251198</v>
      </c>
      <c r="AH1310" s="17">
        <v>0.40576033412004497</v>
      </c>
      <c r="AI1310" s="17">
        <v>0.51146003097113402</v>
      </c>
      <c r="AJ1310" s="17">
        <v>0.40476578576157102</v>
      </c>
      <c r="AK1310" s="17">
        <v>0.43058975626796397</v>
      </c>
      <c r="AL1310" s="17"/>
      <c r="AM1310" s="17">
        <v>0.395484941733172</v>
      </c>
      <c r="AN1310" s="17">
        <v>0.40551896924122299</v>
      </c>
      <c r="AO1310" s="17">
        <v>0.42144137544119697</v>
      </c>
      <c r="AP1310" s="17">
        <v>0.44649475488190798</v>
      </c>
      <c r="AQ1310" s="17">
        <v>0.46652942057459201</v>
      </c>
      <c r="AR1310" s="17">
        <v>0.41257381587029301</v>
      </c>
      <c r="AS1310" s="17">
        <v>0.45705381908652598</v>
      </c>
      <c r="AT1310" s="17">
        <v>0.45145115172774303</v>
      </c>
      <c r="AU1310" s="17">
        <v>0.43972498258988002</v>
      </c>
      <c r="AV1310" s="17">
        <v>0.49700270538351898</v>
      </c>
      <c r="AW1310" s="17">
        <v>0.46436393635291201</v>
      </c>
      <c r="AX1310" s="17">
        <v>0.51875034684343801</v>
      </c>
      <c r="AY1310" s="17">
        <v>0.40389938552593602</v>
      </c>
      <c r="AZ1310" s="17">
        <v>0.44372880488836097</v>
      </c>
      <c r="BA1310" s="17">
        <v>0.441291927503902</v>
      </c>
      <c r="BB1310" s="17">
        <v>0.47097564259878599</v>
      </c>
      <c r="BC1310" s="17"/>
      <c r="BD1310" s="17">
        <v>0.44136681528764599</v>
      </c>
      <c r="BE1310" s="17">
        <v>0.45369434650964102</v>
      </c>
      <c r="BF1310" s="17">
        <v>0.42908049441637702</v>
      </c>
      <c r="BG1310" s="17"/>
      <c r="BH1310" s="17">
        <v>0.45136005470212798</v>
      </c>
      <c r="BI1310" s="17">
        <v>0.382744980945387</v>
      </c>
      <c r="BJ1310" s="17">
        <v>0.47269946589120798</v>
      </c>
      <c r="BK1310" s="17"/>
      <c r="BL1310" s="17">
        <v>0.49321860820730301</v>
      </c>
      <c r="BM1310" s="17">
        <v>0.41784786292435</v>
      </c>
      <c r="BN1310" s="17">
        <v>0.46068642845556301</v>
      </c>
      <c r="BO1310" s="17"/>
      <c r="BP1310" s="17">
        <v>0.439328890525225</v>
      </c>
      <c r="BQ1310" s="17">
        <v>0.437034626966328</v>
      </c>
      <c r="BR1310" s="17"/>
      <c r="BS1310" s="17">
        <v>0.325854702133066</v>
      </c>
      <c r="BT1310" s="17">
        <v>0.38474128644557198</v>
      </c>
      <c r="BU1310" s="17">
        <v>0.45116298772121399</v>
      </c>
      <c r="BV1310" s="17">
        <v>0.50955791079684398</v>
      </c>
      <c r="BW1310" s="17"/>
      <c r="BX1310" s="17">
        <v>0.415510000394687</v>
      </c>
      <c r="BY1310" s="17">
        <v>0.47198615547099299</v>
      </c>
      <c r="BZ1310" s="17">
        <v>0.43891177437051798</v>
      </c>
      <c r="CA1310" s="17"/>
      <c r="CB1310" s="17">
        <v>0.34934911916650402</v>
      </c>
      <c r="CC1310" s="17">
        <v>0.45719772271248998</v>
      </c>
      <c r="CD1310" s="17">
        <v>0.50464702415136198</v>
      </c>
      <c r="CE1310" s="17">
        <v>0.47993857260436201</v>
      </c>
      <c r="CF1310" s="17">
        <v>0.40407123633797998</v>
      </c>
      <c r="CG1310" s="17">
        <v>0.41128793962021898</v>
      </c>
      <c r="CH1310" s="17"/>
      <c r="CI1310" s="17">
        <v>0.41769656414369699</v>
      </c>
      <c r="CJ1310" s="17">
        <v>0.46611482337930799</v>
      </c>
      <c r="CK1310" s="17">
        <v>0.38143845899851397</v>
      </c>
      <c r="CL1310" s="17">
        <v>0.44241252118449498</v>
      </c>
    </row>
    <row r="1311" spans="2:90" x14ac:dyDescent="0.35">
      <c r="B1311" t="s">
        <v>110</v>
      </c>
      <c r="C1311" s="17">
        <v>0.19774802823587401</v>
      </c>
      <c r="D1311" s="17">
        <v>0.193032949155508</v>
      </c>
      <c r="E1311" s="17">
        <v>0.20068285512641301</v>
      </c>
      <c r="F1311" s="17"/>
      <c r="G1311" s="17">
        <v>0.26210083295007303</v>
      </c>
      <c r="H1311" s="17">
        <v>0.22846842412507701</v>
      </c>
      <c r="I1311" s="17">
        <v>0.20520324048117999</v>
      </c>
      <c r="J1311" s="17">
        <v>0.19640051876555301</v>
      </c>
      <c r="K1311" s="17">
        <v>0.184893272930436</v>
      </c>
      <c r="L1311" s="17">
        <v>0.15274462479970399</v>
      </c>
      <c r="M1311" s="17">
        <v>0.160401420341792</v>
      </c>
      <c r="N1311" s="17">
        <v>0.20547282677766401</v>
      </c>
      <c r="O1311" s="17">
        <v>0.189204406845178</v>
      </c>
      <c r="P1311" s="17"/>
      <c r="Q1311" s="17">
        <v>0.179398488343852</v>
      </c>
      <c r="R1311" s="17">
        <v>0.13908647615171099</v>
      </c>
      <c r="S1311" s="17">
        <v>0.16023869251337</v>
      </c>
      <c r="T1311" s="17">
        <v>0.200481231428037</v>
      </c>
      <c r="U1311" s="17"/>
      <c r="V1311" s="17">
        <v>0.20235414364728899</v>
      </c>
      <c r="W1311" s="17">
        <v>0.224177971962328</v>
      </c>
      <c r="X1311" s="17">
        <v>0.16227282887795999</v>
      </c>
      <c r="Y1311" s="17">
        <v>0.20866578274251599</v>
      </c>
      <c r="Z1311" s="17">
        <v>0.15848015774492699</v>
      </c>
      <c r="AA1311" s="17">
        <v>0.19864868669229299</v>
      </c>
      <c r="AB1311" s="17">
        <v>0.18957893183407801</v>
      </c>
      <c r="AC1311" s="17">
        <v>0.253756869793477</v>
      </c>
      <c r="AD1311" s="17">
        <v>0.19283808856110399</v>
      </c>
      <c r="AE1311" s="17"/>
      <c r="AF1311" s="17">
        <v>0.19955752785608</v>
      </c>
      <c r="AG1311" s="17">
        <v>0.18172896662717</v>
      </c>
      <c r="AH1311" s="17">
        <v>0.268404682890869</v>
      </c>
      <c r="AI1311" s="17">
        <v>0.17086698039477499</v>
      </c>
      <c r="AJ1311" s="17">
        <v>0.218873623692523</v>
      </c>
      <c r="AK1311" s="17">
        <v>0.176031124573055</v>
      </c>
      <c r="AL1311" s="17"/>
      <c r="AM1311" s="17">
        <v>0.27665756341042802</v>
      </c>
      <c r="AN1311" s="17">
        <v>0.242083729078442</v>
      </c>
      <c r="AO1311" s="17">
        <v>0.21794821752238899</v>
      </c>
      <c r="AP1311" s="17">
        <v>0.18497538760266</v>
      </c>
      <c r="AQ1311" s="17">
        <v>0.16340969337524799</v>
      </c>
      <c r="AR1311" s="17">
        <v>0.197954706041545</v>
      </c>
      <c r="AS1311" s="17">
        <v>0.160552608733707</v>
      </c>
      <c r="AT1311" s="17">
        <v>0.15332366979897399</v>
      </c>
      <c r="AU1311" s="17">
        <v>0.12476943495482</v>
      </c>
      <c r="AV1311" s="17">
        <v>0.17950496943386901</v>
      </c>
      <c r="AW1311" s="17">
        <v>0.176261997019238</v>
      </c>
      <c r="AX1311" s="17">
        <v>0.21397518352719599</v>
      </c>
      <c r="AY1311" s="17">
        <v>0.13413296718197501</v>
      </c>
      <c r="AZ1311" s="17">
        <v>0.23471000401453501</v>
      </c>
      <c r="BA1311" s="17">
        <v>0.19684952109426701</v>
      </c>
      <c r="BB1311" s="17">
        <v>0.118818961416401</v>
      </c>
      <c r="BC1311" s="17"/>
      <c r="BD1311" s="17">
        <v>0.169916679712871</v>
      </c>
      <c r="BE1311" s="17">
        <v>0.23534041139205999</v>
      </c>
      <c r="BF1311" s="17">
        <v>0.18425086528978901</v>
      </c>
      <c r="BG1311" s="17"/>
      <c r="BH1311" s="17">
        <v>0.198942701415221</v>
      </c>
      <c r="BI1311" s="17">
        <v>0.15617746282777301</v>
      </c>
      <c r="BJ1311" s="17">
        <v>0.121193500646903</v>
      </c>
      <c r="BK1311" s="17"/>
      <c r="BL1311" s="17">
        <v>0.134441814428189</v>
      </c>
      <c r="BM1311" s="17">
        <v>0.13787424979858501</v>
      </c>
      <c r="BN1311" s="17">
        <v>0.14911984804234099</v>
      </c>
      <c r="BO1311" s="17"/>
      <c r="BP1311" s="17">
        <v>0.172269787723527</v>
      </c>
      <c r="BQ1311" s="17">
        <v>0.21230285841362401</v>
      </c>
      <c r="BR1311" s="17"/>
      <c r="BS1311" s="17">
        <v>0.16054622368215199</v>
      </c>
      <c r="BT1311" s="17">
        <v>0.18668630922097901</v>
      </c>
      <c r="BU1311" s="17">
        <v>0.17133491609392101</v>
      </c>
      <c r="BV1311" s="17">
        <v>0.205100738003615</v>
      </c>
      <c r="BW1311" s="17"/>
      <c r="BX1311" s="17">
        <v>0.168077541568246</v>
      </c>
      <c r="BY1311" s="17">
        <v>0.24555316496517299</v>
      </c>
      <c r="BZ1311" s="17">
        <v>0.197749797178491</v>
      </c>
      <c r="CA1311" s="17"/>
      <c r="CB1311" s="17">
        <v>0.181439791527189</v>
      </c>
      <c r="CC1311" s="17">
        <v>0.158219465869397</v>
      </c>
      <c r="CD1311" s="17">
        <v>0.27626487529965799</v>
      </c>
      <c r="CE1311" s="17">
        <v>0.17670823758627999</v>
      </c>
      <c r="CF1311" s="17">
        <v>0.13416716436408699</v>
      </c>
      <c r="CG1311" s="17">
        <v>0.224820845275262</v>
      </c>
      <c r="CH1311" s="17"/>
      <c r="CI1311" s="17">
        <v>0.224021135910347</v>
      </c>
      <c r="CJ1311" s="17">
        <v>0.15771302350653099</v>
      </c>
      <c r="CK1311" s="17">
        <v>0.29810170480251003</v>
      </c>
      <c r="CL1311" s="17">
        <v>0.18875462857574599</v>
      </c>
    </row>
    <row r="1312" spans="2:90" x14ac:dyDescent="0.35"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</row>
    <row r="1313" spans="2:90" x14ac:dyDescent="0.35">
      <c r="B1313" s="6" t="s">
        <v>603</v>
      </c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</row>
    <row r="1314" spans="2:90" x14ac:dyDescent="0.35">
      <c r="B1314" s="24" t="s">
        <v>130</v>
      </c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  <c r="BS1314" s="17"/>
      <c r="BT1314" s="17"/>
      <c r="BU1314" s="17"/>
      <c r="BV1314" s="17"/>
      <c r="BW1314" s="17"/>
      <c r="BX1314" s="17"/>
      <c r="BY1314" s="17"/>
      <c r="BZ1314" s="17"/>
      <c r="CA1314" s="17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</row>
    <row r="1315" spans="2:90" x14ac:dyDescent="0.35">
      <c r="B1315" t="s">
        <v>588</v>
      </c>
      <c r="C1315" s="17">
        <v>0.28824812908363501</v>
      </c>
      <c r="D1315" s="17">
        <v>0.278681927504764</v>
      </c>
      <c r="E1315" s="17">
        <v>0.30118174985196899</v>
      </c>
      <c r="F1315" s="17"/>
      <c r="G1315" s="17">
        <v>0.22310721027638999</v>
      </c>
      <c r="H1315" s="17">
        <v>0.21357565365947501</v>
      </c>
      <c r="I1315" s="17">
        <v>0.27843536678646802</v>
      </c>
      <c r="J1315" s="17">
        <v>0.28722221351111299</v>
      </c>
      <c r="K1315" s="17">
        <v>0.29719724960129101</v>
      </c>
      <c r="L1315" s="17">
        <v>0.26897886159895601</v>
      </c>
      <c r="M1315" s="17">
        <v>0.311552906409584</v>
      </c>
      <c r="N1315" s="17">
        <v>0.35004141267611599</v>
      </c>
      <c r="O1315" s="17">
        <v>0.35004325281939103</v>
      </c>
      <c r="P1315" s="17"/>
      <c r="Q1315" s="17">
        <v>0.298971011539933</v>
      </c>
      <c r="R1315" s="17">
        <v>0.29450902151934799</v>
      </c>
      <c r="S1315" s="17">
        <v>0.25207536624218002</v>
      </c>
      <c r="T1315" s="17">
        <v>0.28995150644954598</v>
      </c>
      <c r="U1315" s="17"/>
      <c r="V1315" s="17">
        <v>0.32970793396987502</v>
      </c>
      <c r="W1315" s="17">
        <v>0.22397031826615901</v>
      </c>
      <c r="X1315" s="17">
        <v>0.24574602601828099</v>
      </c>
      <c r="Y1315" s="17">
        <v>0.29965116954565701</v>
      </c>
      <c r="Z1315" s="17">
        <v>0.34146500142623498</v>
      </c>
      <c r="AA1315" s="17">
        <v>0.33011714557150201</v>
      </c>
      <c r="AB1315" s="17">
        <v>0.30560814499012001</v>
      </c>
      <c r="AC1315" s="17">
        <v>0.260221695014067</v>
      </c>
      <c r="AD1315" s="17">
        <v>0.26103583800992303</v>
      </c>
      <c r="AE1315" s="17"/>
      <c r="AF1315" s="17">
        <v>0.28330321751910897</v>
      </c>
      <c r="AG1315" s="17">
        <v>0.29701993135153598</v>
      </c>
      <c r="AH1315" s="17">
        <v>0.23044594691575099</v>
      </c>
      <c r="AI1315" s="17">
        <v>0.26639363569694302</v>
      </c>
      <c r="AJ1315" s="17">
        <v>0.29576441145106702</v>
      </c>
      <c r="AK1315" s="17">
        <v>0.30136090483607197</v>
      </c>
      <c r="AL1315" s="17"/>
      <c r="AM1315" s="17">
        <v>0.22838208388637901</v>
      </c>
      <c r="AN1315" s="17">
        <v>0.30034649230743699</v>
      </c>
      <c r="AO1315" s="17">
        <v>0.30955926070207501</v>
      </c>
      <c r="AP1315" s="17">
        <v>0.24388355971811501</v>
      </c>
      <c r="AQ1315" s="17">
        <v>0.33479606984557903</v>
      </c>
      <c r="AR1315" s="17">
        <v>0.35435158338220202</v>
      </c>
      <c r="AS1315" s="17">
        <v>0.26472451675104203</v>
      </c>
      <c r="AT1315" s="17">
        <v>0.34619726983883797</v>
      </c>
      <c r="AU1315" s="17">
        <v>0.27013685245740399</v>
      </c>
      <c r="AV1315" s="17">
        <v>0.298840766509681</v>
      </c>
      <c r="AW1315" s="17">
        <v>0.34497924092137899</v>
      </c>
      <c r="AX1315" s="17">
        <v>0.328685519727894</v>
      </c>
      <c r="AY1315" s="17">
        <v>0.31387038659294803</v>
      </c>
      <c r="AZ1315" s="17">
        <v>0.28239068383328603</v>
      </c>
      <c r="BA1315" s="17">
        <v>0.19392016928092001</v>
      </c>
      <c r="BB1315" s="17">
        <v>0.26313915342911998</v>
      </c>
      <c r="BC1315" s="17"/>
      <c r="BD1315" s="17">
        <v>0.27690672032051</v>
      </c>
      <c r="BE1315" s="17">
        <v>0.23380370488871499</v>
      </c>
      <c r="BF1315" s="17">
        <v>0.33661716738410802</v>
      </c>
      <c r="BG1315" s="17"/>
      <c r="BH1315" s="17">
        <v>0.27813385718183697</v>
      </c>
      <c r="BI1315" s="17">
        <v>0.350089902034809</v>
      </c>
      <c r="BJ1315" s="17">
        <v>0.301521390008545</v>
      </c>
      <c r="BK1315" s="17"/>
      <c r="BL1315" s="17">
        <v>0.38666709544193301</v>
      </c>
      <c r="BM1315" s="17">
        <v>0.32271449065625202</v>
      </c>
      <c r="BN1315" s="17">
        <v>0.37938079073291697</v>
      </c>
      <c r="BO1315" s="17"/>
      <c r="BP1315" s="17">
        <v>0.27736653402063</v>
      </c>
      <c r="BQ1315" s="17">
        <v>0.30430009130063101</v>
      </c>
      <c r="BR1315" s="17"/>
      <c r="BS1315" s="17">
        <v>0.38504564713023898</v>
      </c>
      <c r="BT1315" s="17">
        <v>0.34074615284191601</v>
      </c>
      <c r="BU1315" s="17">
        <v>0.29994646930288799</v>
      </c>
      <c r="BV1315" s="17">
        <v>0.22888327425200899</v>
      </c>
      <c r="BW1315" s="17"/>
      <c r="BX1315" s="17">
        <v>0.32800307515946497</v>
      </c>
      <c r="BY1315" s="17">
        <v>0.16890067520572799</v>
      </c>
      <c r="BZ1315" s="17">
        <v>0.29164360676727202</v>
      </c>
      <c r="CA1315" s="17"/>
      <c r="CB1315" s="17">
        <v>0.35244664349638</v>
      </c>
      <c r="CC1315" s="17">
        <v>0.27079712896351199</v>
      </c>
      <c r="CD1315" s="17">
        <v>0.20389157245035699</v>
      </c>
      <c r="CE1315" s="17">
        <v>0.25048186508411302</v>
      </c>
      <c r="CF1315" s="17">
        <v>0.36331964057744298</v>
      </c>
      <c r="CG1315" s="17">
        <v>0.334246965586318</v>
      </c>
      <c r="CH1315" s="17"/>
      <c r="CI1315" s="17">
        <v>0.274659210421835</v>
      </c>
      <c r="CJ1315" s="17">
        <v>0.283431536250912</v>
      </c>
      <c r="CK1315" s="17">
        <v>0.278123337980065</v>
      </c>
      <c r="CL1315" s="17">
        <v>0.29683245115309898</v>
      </c>
    </row>
    <row r="1316" spans="2:90" x14ac:dyDescent="0.35">
      <c r="B1316" t="s">
        <v>589</v>
      </c>
      <c r="C1316" s="17">
        <v>0.55205084846319896</v>
      </c>
      <c r="D1316" s="17">
        <v>0.57274412177243506</v>
      </c>
      <c r="E1316" s="17">
        <v>0.52661614699595405</v>
      </c>
      <c r="F1316" s="17"/>
      <c r="G1316" s="17">
        <v>0.57670995628237098</v>
      </c>
      <c r="H1316" s="17">
        <v>0.55942738295007599</v>
      </c>
      <c r="I1316" s="17">
        <v>0.57635182925449002</v>
      </c>
      <c r="J1316" s="17">
        <v>0.53342410232714998</v>
      </c>
      <c r="K1316" s="17">
        <v>0.58470811852929205</v>
      </c>
      <c r="L1316" s="17">
        <v>0.58601425351317404</v>
      </c>
      <c r="M1316" s="17">
        <v>0.58137764586650698</v>
      </c>
      <c r="N1316" s="17">
        <v>0.45720265246709102</v>
      </c>
      <c r="O1316" s="17">
        <v>0.52263051166399899</v>
      </c>
      <c r="P1316" s="17"/>
      <c r="Q1316" s="17">
        <v>0.55802560268023904</v>
      </c>
      <c r="R1316" s="17">
        <v>0.59393756546291998</v>
      </c>
      <c r="S1316" s="17">
        <v>0.60439376432277303</v>
      </c>
      <c r="T1316" s="17">
        <v>0.549728770605308</v>
      </c>
      <c r="U1316" s="17"/>
      <c r="V1316" s="17">
        <v>0.52846363258106399</v>
      </c>
      <c r="W1316" s="17">
        <v>0.63642045223066002</v>
      </c>
      <c r="X1316" s="17">
        <v>0.60005696413324305</v>
      </c>
      <c r="Y1316" s="17">
        <v>0.51486047500769105</v>
      </c>
      <c r="Z1316" s="17">
        <v>0.51259622997062904</v>
      </c>
      <c r="AA1316" s="17">
        <v>0.519640112756664</v>
      </c>
      <c r="AB1316" s="17">
        <v>0.51588971650729498</v>
      </c>
      <c r="AC1316" s="17">
        <v>0.54378829638998905</v>
      </c>
      <c r="AD1316" s="17">
        <v>0.55878451664090101</v>
      </c>
      <c r="AE1316" s="17"/>
      <c r="AF1316" s="17">
        <v>0.54299580772100198</v>
      </c>
      <c r="AG1316" s="17">
        <v>0.54882394456008199</v>
      </c>
      <c r="AH1316" s="17">
        <v>0.60360112022691104</v>
      </c>
      <c r="AI1316" s="17">
        <v>0.57452760852321205</v>
      </c>
      <c r="AJ1316" s="17">
        <v>0.52935883340851897</v>
      </c>
      <c r="AK1316" s="17">
        <v>0.55808910980959103</v>
      </c>
      <c r="AL1316" s="17"/>
      <c r="AM1316" s="17">
        <v>0.49517053716776299</v>
      </c>
      <c r="AN1316" s="17">
        <v>0.48152703982401202</v>
      </c>
      <c r="AO1316" s="17">
        <v>0.51234578886244797</v>
      </c>
      <c r="AP1316" s="17">
        <v>0.62317128547663703</v>
      </c>
      <c r="AQ1316" s="17">
        <v>0.53932943374893405</v>
      </c>
      <c r="AR1316" s="17">
        <v>0.50028803909762698</v>
      </c>
      <c r="AS1316" s="17">
        <v>0.58885848821548603</v>
      </c>
      <c r="AT1316" s="17">
        <v>0.54479894833112197</v>
      </c>
      <c r="AU1316" s="17">
        <v>0.59422402274870101</v>
      </c>
      <c r="AV1316" s="17">
        <v>0.56763044551877695</v>
      </c>
      <c r="AW1316" s="17">
        <v>0.52305971492360503</v>
      </c>
      <c r="AX1316" s="17">
        <v>0.53786443666589201</v>
      </c>
      <c r="AY1316" s="17">
        <v>0.57437959961462004</v>
      </c>
      <c r="AZ1316" s="17">
        <v>0.58476201255608296</v>
      </c>
      <c r="BA1316" s="17">
        <v>0.59803311874489795</v>
      </c>
      <c r="BB1316" s="17">
        <v>0.62291990413252096</v>
      </c>
      <c r="BC1316" s="17"/>
      <c r="BD1316" s="17">
        <v>0.59450827776387505</v>
      </c>
      <c r="BE1316" s="17">
        <v>0.56841020878259196</v>
      </c>
      <c r="BF1316" s="17">
        <v>0.510918223159183</v>
      </c>
      <c r="BG1316" s="17"/>
      <c r="BH1316" s="17">
        <v>0.563582307100714</v>
      </c>
      <c r="BI1316" s="17">
        <v>0.55478583379837099</v>
      </c>
      <c r="BJ1316" s="17">
        <v>0.58486147949951806</v>
      </c>
      <c r="BK1316" s="17"/>
      <c r="BL1316" s="17">
        <v>0.49664466542590402</v>
      </c>
      <c r="BM1316" s="17">
        <v>0.58162347618001098</v>
      </c>
      <c r="BN1316" s="17">
        <v>0.53001693522971804</v>
      </c>
      <c r="BO1316" s="17"/>
      <c r="BP1316" s="17">
        <v>0.57527196467338004</v>
      </c>
      <c r="BQ1316" s="17">
        <v>0.52120259697819604</v>
      </c>
      <c r="BR1316" s="17"/>
      <c r="BS1316" s="17">
        <v>0.50432216715702705</v>
      </c>
      <c r="BT1316" s="17">
        <v>0.54044734613193202</v>
      </c>
      <c r="BU1316" s="17">
        <v>0.54660471315191395</v>
      </c>
      <c r="BV1316" s="17">
        <v>0.59848786026369205</v>
      </c>
      <c r="BW1316" s="17"/>
      <c r="BX1316" s="17">
        <v>0.55852581617697294</v>
      </c>
      <c r="BY1316" s="17">
        <v>0.61189883479817897</v>
      </c>
      <c r="BZ1316" s="17">
        <v>0.54773170490191303</v>
      </c>
      <c r="CA1316" s="17"/>
      <c r="CB1316" s="17">
        <v>0.51195522141225402</v>
      </c>
      <c r="CC1316" s="17">
        <v>0.58345148175876804</v>
      </c>
      <c r="CD1316" s="17">
        <v>0.56621425032691397</v>
      </c>
      <c r="CE1316" s="17">
        <v>0.62036983621049302</v>
      </c>
      <c r="CF1316" s="17">
        <v>0.55680286055083095</v>
      </c>
      <c r="CG1316" s="17">
        <v>0.463267442997082</v>
      </c>
      <c r="CH1316" s="17"/>
      <c r="CI1316" s="17">
        <v>0.54918106579583104</v>
      </c>
      <c r="CJ1316" s="17">
        <v>0.59979822397990901</v>
      </c>
      <c r="CK1316" s="17">
        <v>0.41963884102923799</v>
      </c>
      <c r="CL1316" s="17">
        <v>0.55977800955732704</v>
      </c>
    </row>
    <row r="1317" spans="2:90" x14ac:dyDescent="0.35">
      <c r="B1317" t="s">
        <v>110</v>
      </c>
      <c r="C1317" s="17">
        <v>0.159701022453166</v>
      </c>
      <c r="D1317" s="17">
        <v>0.148573950722801</v>
      </c>
      <c r="E1317" s="17">
        <v>0.17220210315207601</v>
      </c>
      <c r="F1317" s="17"/>
      <c r="G1317" s="17">
        <v>0.20018283344123899</v>
      </c>
      <c r="H1317" s="17">
        <v>0.226996963390449</v>
      </c>
      <c r="I1317" s="17">
        <v>0.14521280395904301</v>
      </c>
      <c r="J1317" s="17">
        <v>0.179353684161737</v>
      </c>
      <c r="K1317" s="17">
        <v>0.118094631869418</v>
      </c>
      <c r="L1317" s="17">
        <v>0.14500688488787</v>
      </c>
      <c r="M1317" s="17">
        <v>0.10706944772391</v>
      </c>
      <c r="N1317" s="17">
        <v>0.19275593485679299</v>
      </c>
      <c r="O1317" s="17">
        <v>0.12732623551660999</v>
      </c>
      <c r="P1317" s="17"/>
      <c r="Q1317" s="17">
        <v>0.14300338577982799</v>
      </c>
      <c r="R1317" s="17">
        <v>0.111553413017732</v>
      </c>
      <c r="S1317" s="17">
        <v>0.143530869435047</v>
      </c>
      <c r="T1317" s="17">
        <v>0.16031972294514599</v>
      </c>
      <c r="U1317" s="17"/>
      <c r="V1317" s="17">
        <v>0.14182843344906099</v>
      </c>
      <c r="W1317" s="17">
        <v>0.139609229503181</v>
      </c>
      <c r="X1317" s="17">
        <v>0.15419700984847701</v>
      </c>
      <c r="Y1317" s="17">
        <v>0.18548835544665099</v>
      </c>
      <c r="Z1317" s="17">
        <v>0.14593876860313601</v>
      </c>
      <c r="AA1317" s="17">
        <v>0.15024274167183399</v>
      </c>
      <c r="AB1317" s="17">
        <v>0.17850213850258501</v>
      </c>
      <c r="AC1317" s="17">
        <v>0.19599000859594401</v>
      </c>
      <c r="AD1317" s="17">
        <v>0.18017964534917599</v>
      </c>
      <c r="AE1317" s="17"/>
      <c r="AF1317" s="17">
        <v>0.17370097475988899</v>
      </c>
      <c r="AG1317" s="17">
        <v>0.154156124088382</v>
      </c>
      <c r="AH1317" s="17">
        <v>0.165952932857338</v>
      </c>
      <c r="AI1317" s="17">
        <v>0.15907875577984501</v>
      </c>
      <c r="AJ1317" s="17">
        <v>0.17487675514041501</v>
      </c>
      <c r="AK1317" s="17">
        <v>0.14054998535433699</v>
      </c>
      <c r="AL1317" s="17"/>
      <c r="AM1317" s="17">
        <v>0.27644737894585802</v>
      </c>
      <c r="AN1317" s="17">
        <v>0.218126467868551</v>
      </c>
      <c r="AO1317" s="17">
        <v>0.17809495043547699</v>
      </c>
      <c r="AP1317" s="17">
        <v>0.13294515480524799</v>
      </c>
      <c r="AQ1317" s="17">
        <v>0.12587449640548701</v>
      </c>
      <c r="AR1317" s="17">
        <v>0.145360377520171</v>
      </c>
      <c r="AS1317" s="17">
        <v>0.146416995033472</v>
      </c>
      <c r="AT1317" s="17">
        <v>0.10900378183004</v>
      </c>
      <c r="AU1317" s="17">
        <v>0.13563912479389501</v>
      </c>
      <c r="AV1317" s="17">
        <v>0.133528787971542</v>
      </c>
      <c r="AW1317" s="17">
        <v>0.131961044155016</v>
      </c>
      <c r="AX1317" s="17">
        <v>0.13345004360621401</v>
      </c>
      <c r="AY1317" s="17">
        <v>0.111750013792432</v>
      </c>
      <c r="AZ1317" s="17">
        <v>0.13284730361063099</v>
      </c>
      <c r="BA1317" s="17">
        <v>0.20804671197418201</v>
      </c>
      <c r="BB1317" s="17">
        <v>0.11394094243835901</v>
      </c>
      <c r="BC1317" s="17"/>
      <c r="BD1317" s="17">
        <v>0.128585001915615</v>
      </c>
      <c r="BE1317" s="17">
        <v>0.19778608632869299</v>
      </c>
      <c r="BF1317" s="17">
        <v>0.15246460945671</v>
      </c>
      <c r="BG1317" s="17"/>
      <c r="BH1317" s="17">
        <v>0.158283835717449</v>
      </c>
      <c r="BI1317" s="17">
        <v>9.5124264166820002E-2</v>
      </c>
      <c r="BJ1317" s="17">
        <v>0.113617130491937</v>
      </c>
      <c r="BK1317" s="17"/>
      <c r="BL1317" s="17">
        <v>0.116688239132164</v>
      </c>
      <c r="BM1317" s="17">
        <v>9.5662033163737004E-2</v>
      </c>
      <c r="BN1317" s="17">
        <v>9.0602274037365496E-2</v>
      </c>
      <c r="BO1317" s="17"/>
      <c r="BP1317" s="17">
        <v>0.14736150130598999</v>
      </c>
      <c r="BQ1317" s="17">
        <v>0.174497311721172</v>
      </c>
      <c r="BR1317" s="17"/>
      <c r="BS1317" s="17">
        <v>0.110632185712734</v>
      </c>
      <c r="BT1317" s="17">
        <v>0.11880650102615201</v>
      </c>
      <c r="BU1317" s="17">
        <v>0.15344881754519801</v>
      </c>
      <c r="BV1317" s="17">
        <v>0.17262886548429901</v>
      </c>
      <c r="BW1317" s="17"/>
      <c r="BX1317" s="17">
        <v>0.113471108663562</v>
      </c>
      <c r="BY1317" s="17">
        <v>0.21920048999609301</v>
      </c>
      <c r="BZ1317" s="17">
        <v>0.160624688330815</v>
      </c>
      <c r="CA1317" s="17"/>
      <c r="CB1317" s="17">
        <v>0.13559813509136601</v>
      </c>
      <c r="CC1317" s="17">
        <v>0.14575138927771999</v>
      </c>
      <c r="CD1317" s="17">
        <v>0.22989417722272901</v>
      </c>
      <c r="CE1317" s="17">
        <v>0.12914829870539399</v>
      </c>
      <c r="CF1317" s="17">
        <v>7.9877498871726196E-2</v>
      </c>
      <c r="CG1317" s="17">
        <v>0.202485591416599</v>
      </c>
      <c r="CH1317" s="17"/>
      <c r="CI1317" s="17">
        <v>0.17615972378233399</v>
      </c>
      <c r="CJ1317" s="17">
        <v>0.116770239769179</v>
      </c>
      <c r="CK1317" s="17">
        <v>0.30223782099069701</v>
      </c>
      <c r="CL1317" s="17">
        <v>0.14338953928957399</v>
      </c>
    </row>
    <row r="1318" spans="2:90" x14ac:dyDescent="0.35"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</row>
    <row r="1319" spans="2:90" x14ac:dyDescent="0.35">
      <c r="B1319" s="6" t="s">
        <v>604</v>
      </c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  <c r="BM1319" s="17"/>
      <c r="BN1319" s="17"/>
      <c r="BO1319" s="17"/>
      <c r="BP1319" s="17"/>
      <c r="BQ1319" s="17"/>
      <c r="BR1319" s="17"/>
      <c r="BS1319" s="17"/>
      <c r="BT1319" s="17"/>
      <c r="BU1319" s="17"/>
      <c r="BV1319" s="17"/>
      <c r="BW1319" s="17"/>
      <c r="BX1319" s="17"/>
      <c r="BY1319" s="17"/>
      <c r="BZ1319" s="17"/>
      <c r="CA1319" s="17"/>
      <c r="CB1319" s="17"/>
      <c r="CC1319" s="17"/>
      <c r="CD1319" s="17"/>
      <c r="CE1319" s="17"/>
      <c r="CF1319" s="17"/>
      <c r="CG1319" s="17"/>
      <c r="CH1319" s="17"/>
      <c r="CI1319" s="17"/>
      <c r="CJ1319" s="17"/>
      <c r="CK1319" s="17"/>
      <c r="CL1319" s="17"/>
    </row>
    <row r="1320" spans="2:90" x14ac:dyDescent="0.35">
      <c r="B1320" s="24" t="s">
        <v>130</v>
      </c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</row>
    <row r="1321" spans="2:90" x14ac:dyDescent="0.35">
      <c r="B1321" t="s">
        <v>588</v>
      </c>
      <c r="C1321" s="17">
        <v>0.39590881150618101</v>
      </c>
      <c r="D1321" s="17">
        <v>0.38484863424434601</v>
      </c>
      <c r="E1321" s="17">
        <v>0.408437106279877</v>
      </c>
      <c r="F1321" s="17"/>
      <c r="G1321" s="17">
        <v>0.367107171383657</v>
      </c>
      <c r="H1321" s="17">
        <v>0.289824765415023</v>
      </c>
      <c r="I1321" s="17">
        <v>0.43670814520891099</v>
      </c>
      <c r="J1321" s="17">
        <v>0.37861662857495998</v>
      </c>
      <c r="K1321" s="17">
        <v>0.43324997351614902</v>
      </c>
      <c r="L1321" s="17">
        <v>0.40531941066299798</v>
      </c>
      <c r="M1321" s="17">
        <v>0.42306062415589402</v>
      </c>
      <c r="N1321" s="17">
        <v>0.40393318018101398</v>
      </c>
      <c r="O1321" s="17">
        <v>0.42038792496134902</v>
      </c>
      <c r="P1321" s="17"/>
      <c r="Q1321" s="17">
        <v>0.36958670825754403</v>
      </c>
      <c r="R1321" s="17">
        <v>0.35106799697501601</v>
      </c>
      <c r="S1321" s="17">
        <v>0.35192982017756702</v>
      </c>
      <c r="T1321" s="17">
        <v>0.40258756914549898</v>
      </c>
      <c r="U1321" s="17"/>
      <c r="V1321" s="17">
        <v>0.334271178386088</v>
      </c>
      <c r="W1321" s="17">
        <v>0.39390378506776802</v>
      </c>
      <c r="X1321" s="17">
        <v>0.39539024402419898</v>
      </c>
      <c r="Y1321" s="17">
        <v>0.40240059292963298</v>
      </c>
      <c r="Z1321" s="17">
        <v>0.43483009121441502</v>
      </c>
      <c r="AA1321" s="17">
        <v>0.38771881086204801</v>
      </c>
      <c r="AB1321" s="17">
        <v>0.46201177360996598</v>
      </c>
      <c r="AC1321" s="17">
        <v>0.420687133507954</v>
      </c>
      <c r="AD1321" s="17">
        <v>0.39198564178489897</v>
      </c>
      <c r="AE1321" s="17"/>
      <c r="AF1321" s="17">
        <v>0.38905055635351199</v>
      </c>
      <c r="AG1321" s="17">
        <v>0.41874276209183198</v>
      </c>
      <c r="AH1321" s="17">
        <v>0.39475775716747502</v>
      </c>
      <c r="AI1321" s="17">
        <v>0.34994546231280999</v>
      </c>
      <c r="AJ1321" s="17">
        <v>0.37775665640878803</v>
      </c>
      <c r="AK1321" s="17">
        <v>0.40528406874430101</v>
      </c>
      <c r="AL1321" s="17"/>
      <c r="AM1321" s="17">
        <v>0.26848242640100101</v>
      </c>
      <c r="AN1321" s="17">
        <v>0.38015381131922799</v>
      </c>
      <c r="AO1321" s="17">
        <v>0.43203493899371598</v>
      </c>
      <c r="AP1321" s="17">
        <v>0.41780728496150499</v>
      </c>
      <c r="AQ1321" s="17">
        <v>0.446891663129244</v>
      </c>
      <c r="AR1321" s="17">
        <v>0.43312516963443498</v>
      </c>
      <c r="AS1321" s="17">
        <v>0.37140939287443298</v>
      </c>
      <c r="AT1321" s="17">
        <v>0.39938245461724797</v>
      </c>
      <c r="AU1321" s="17">
        <v>0.38855067476583299</v>
      </c>
      <c r="AV1321" s="17">
        <v>0.37451034082102302</v>
      </c>
      <c r="AW1321" s="17">
        <v>0.386356219477064</v>
      </c>
      <c r="AX1321" s="17">
        <v>0.46332416791233599</v>
      </c>
      <c r="AY1321" s="17">
        <v>0.40091869971173799</v>
      </c>
      <c r="AZ1321" s="17">
        <v>0.40865608623028399</v>
      </c>
      <c r="BA1321" s="17">
        <v>0.45441037886973501</v>
      </c>
      <c r="BB1321" s="17">
        <v>0.38506420154514898</v>
      </c>
      <c r="BC1321" s="17"/>
      <c r="BD1321" s="17">
        <v>0.40109792430824198</v>
      </c>
      <c r="BE1321" s="17">
        <v>0.35474939386239301</v>
      </c>
      <c r="BF1321" s="17">
        <v>0.42121645954012599</v>
      </c>
      <c r="BG1321" s="17"/>
      <c r="BH1321" s="17">
        <v>0.401929469165269</v>
      </c>
      <c r="BI1321" s="17">
        <v>0.39800438716092801</v>
      </c>
      <c r="BJ1321" s="17">
        <v>0.44818849286829998</v>
      </c>
      <c r="BK1321" s="17"/>
      <c r="BL1321" s="17">
        <v>0.42168990149430302</v>
      </c>
      <c r="BM1321" s="17">
        <v>0.39607583116191197</v>
      </c>
      <c r="BN1321" s="17">
        <v>0.43040591546815199</v>
      </c>
      <c r="BO1321" s="17"/>
      <c r="BP1321" s="17">
        <v>0.38462434350035202</v>
      </c>
      <c r="BQ1321" s="17">
        <v>0.39346936496353602</v>
      </c>
      <c r="BR1321" s="17"/>
      <c r="BS1321" s="17">
        <v>0.59837604898710195</v>
      </c>
      <c r="BT1321" s="17">
        <v>0.44403132352680402</v>
      </c>
      <c r="BU1321" s="17">
        <v>0.38205757258172801</v>
      </c>
      <c r="BV1321" s="17">
        <v>0.32107444981335498</v>
      </c>
      <c r="BW1321" s="17"/>
      <c r="BX1321" s="17">
        <v>0.44415826946467701</v>
      </c>
      <c r="BY1321" s="17">
        <v>0.35707341044288798</v>
      </c>
      <c r="BZ1321" s="17">
        <v>0.39351525880918298</v>
      </c>
      <c r="CA1321" s="17"/>
      <c r="CB1321" s="17">
        <v>0.49727406033938198</v>
      </c>
      <c r="CC1321" s="17">
        <v>0.38271760708748498</v>
      </c>
      <c r="CD1321" s="17">
        <v>0.34578619315374298</v>
      </c>
      <c r="CE1321" s="17">
        <v>0.33197704444031101</v>
      </c>
      <c r="CF1321" s="17">
        <v>0.45450082041784301</v>
      </c>
      <c r="CG1321" s="17">
        <v>0.38422310728867298</v>
      </c>
      <c r="CH1321" s="17"/>
      <c r="CI1321" s="17">
        <v>0.381202118467242</v>
      </c>
      <c r="CJ1321" s="17">
        <v>0.44284894377225198</v>
      </c>
      <c r="CK1321" s="17">
        <v>0.30481718001033398</v>
      </c>
      <c r="CL1321" s="17">
        <v>0.39576949081686202</v>
      </c>
    </row>
    <row r="1322" spans="2:90" x14ac:dyDescent="0.35">
      <c r="B1322" t="s">
        <v>589</v>
      </c>
      <c r="C1322" s="17">
        <v>0.41529257023598998</v>
      </c>
      <c r="D1322" s="17">
        <v>0.42966178075983003</v>
      </c>
      <c r="E1322" s="17">
        <v>0.39957516855131497</v>
      </c>
      <c r="F1322" s="17"/>
      <c r="G1322" s="17">
        <v>0.407792787141392</v>
      </c>
      <c r="H1322" s="17">
        <v>0.45280879959375497</v>
      </c>
      <c r="I1322" s="17">
        <v>0.40174930883023002</v>
      </c>
      <c r="J1322" s="17">
        <v>0.44350051763181098</v>
      </c>
      <c r="K1322" s="17">
        <v>0.409147806436085</v>
      </c>
      <c r="L1322" s="17">
        <v>0.40231283557996</v>
      </c>
      <c r="M1322" s="17">
        <v>0.42965781916124801</v>
      </c>
      <c r="N1322" s="17">
        <v>0.38073070298512202</v>
      </c>
      <c r="O1322" s="17">
        <v>0.41272867304373101</v>
      </c>
      <c r="P1322" s="17"/>
      <c r="Q1322" s="17">
        <v>0.477088680743047</v>
      </c>
      <c r="R1322" s="17">
        <v>0.51491356914473596</v>
      </c>
      <c r="S1322" s="17">
        <v>0.50961933167062401</v>
      </c>
      <c r="T1322" s="17">
        <v>0.40013533327782203</v>
      </c>
      <c r="U1322" s="17"/>
      <c r="V1322" s="17">
        <v>0.505696639408863</v>
      </c>
      <c r="W1322" s="17">
        <v>0.39338699128501903</v>
      </c>
      <c r="X1322" s="17">
        <v>0.44536635409276698</v>
      </c>
      <c r="Y1322" s="17">
        <v>0.39211319130412298</v>
      </c>
      <c r="Z1322" s="17">
        <v>0.39902405427158899</v>
      </c>
      <c r="AA1322" s="17">
        <v>0.42953033528974</v>
      </c>
      <c r="AB1322" s="17">
        <v>0.33168515715875702</v>
      </c>
      <c r="AC1322" s="17">
        <v>0.31732089475641501</v>
      </c>
      <c r="AD1322" s="17">
        <v>0.41945648162414201</v>
      </c>
      <c r="AE1322" s="17"/>
      <c r="AF1322" s="17">
        <v>0.401123119104562</v>
      </c>
      <c r="AG1322" s="17">
        <v>0.42762286556550999</v>
      </c>
      <c r="AH1322" s="17">
        <v>0.334700160857761</v>
      </c>
      <c r="AI1322" s="17">
        <v>0.44191411474291298</v>
      </c>
      <c r="AJ1322" s="17">
        <v>0.42674869771165702</v>
      </c>
      <c r="AK1322" s="17">
        <v>0.429405202642475</v>
      </c>
      <c r="AL1322" s="17"/>
      <c r="AM1322" s="17">
        <v>0.47824502394499302</v>
      </c>
      <c r="AN1322" s="17">
        <v>0.39203707985380098</v>
      </c>
      <c r="AO1322" s="17">
        <v>0.35626429847888302</v>
      </c>
      <c r="AP1322" s="17">
        <v>0.39070442376277198</v>
      </c>
      <c r="AQ1322" s="17">
        <v>0.42097277617527201</v>
      </c>
      <c r="AR1322" s="17">
        <v>0.38226209542779499</v>
      </c>
      <c r="AS1322" s="17">
        <v>0.45756032445445</v>
      </c>
      <c r="AT1322" s="17">
        <v>0.443497000302569</v>
      </c>
      <c r="AU1322" s="17">
        <v>0.49095019546931301</v>
      </c>
      <c r="AV1322" s="17">
        <v>0.46015384682590799</v>
      </c>
      <c r="AW1322" s="17">
        <v>0.45624268433091603</v>
      </c>
      <c r="AX1322" s="17">
        <v>0.36786650638163199</v>
      </c>
      <c r="AY1322" s="17">
        <v>0.43882153850724898</v>
      </c>
      <c r="AZ1322" s="17">
        <v>0.406676124510369</v>
      </c>
      <c r="BA1322" s="17">
        <v>0.35642665278032598</v>
      </c>
      <c r="BB1322" s="17">
        <v>0.45248636709782403</v>
      </c>
      <c r="BC1322" s="17"/>
      <c r="BD1322" s="17">
        <v>0.42870014380858301</v>
      </c>
      <c r="BE1322" s="17">
        <v>0.430315253715843</v>
      </c>
      <c r="BF1322" s="17">
        <v>0.39444783025815999</v>
      </c>
      <c r="BG1322" s="17"/>
      <c r="BH1322" s="17">
        <v>0.40142736231005599</v>
      </c>
      <c r="BI1322" s="17">
        <v>0.48015409925827501</v>
      </c>
      <c r="BJ1322" s="17">
        <v>0.41881290869888699</v>
      </c>
      <c r="BK1322" s="17"/>
      <c r="BL1322" s="17">
        <v>0.46873094388953301</v>
      </c>
      <c r="BM1322" s="17">
        <v>0.46318121026636</v>
      </c>
      <c r="BN1322" s="17">
        <v>0.47339132871182499</v>
      </c>
      <c r="BO1322" s="17"/>
      <c r="BP1322" s="17">
        <v>0.462707628315353</v>
      </c>
      <c r="BQ1322" s="17">
        <v>0.40486561166922502</v>
      </c>
      <c r="BR1322" s="17"/>
      <c r="BS1322" s="17">
        <v>0.27979142066100499</v>
      </c>
      <c r="BT1322" s="17">
        <v>0.38984119062841999</v>
      </c>
      <c r="BU1322" s="17">
        <v>0.45211805144262601</v>
      </c>
      <c r="BV1322" s="17">
        <v>0.468112768532298</v>
      </c>
      <c r="BW1322" s="17"/>
      <c r="BX1322" s="17">
        <v>0.38478256995951599</v>
      </c>
      <c r="BY1322" s="17">
        <v>0.471312443546477</v>
      </c>
      <c r="BZ1322" s="17">
        <v>0.41487271027507699</v>
      </c>
      <c r="CA1322" s="17"/>
      <c r="CB1322" s="17">
        <v>0.31828412016235302</v>
      </c>
      <c r="CC1322" s="17">
        <v>0.45420710063033398</v>
      </c>
      <c r="CD1322" s="17">
        <v>0.39707629793168298</v>
      </c>
      <c r="CE1322" s="17">
        <v>0.48519721674694999</v>
      </c>
      <c r="CF1322" s="17">
        <v>0.44144774529101199</v>
      </c>
      <c r="CG1322" s="17">
        <v>0.41474496725770899</v>
      </c>
      <c r="CH1322" s="17"/>
      <c r="CI1322" s="17">
        <v>0.41935596412752901</v>
      </c>
      <c r="CJ1322" s="17">
        <v>0.39660314998510399</v>
      </c>
      <c r="CK1322" s="17">
        <v>0.40469900206082399</v>
      </c>
      <c r="CL1322" s="17">
        <v>0.42822333292440301</v>
      </c>
    </row>
    <row r="1323" spans="2:90" x14ac:dyDescent="0.35">
      <c r="B1323" t="s">
        <v>110</v>
      </c>
      <c r="C1323" s="17">
        <v>0.18879861825782901</v>
      </c>
      <c r="D1323" s="17">
        <v>0.18548958499582399</v>
      </c>
      <c r="E1323" s="17">
        <v>0.19198772516880799</v>
      </c>
      <c r="F1323" s="17"/>
      <c r="G1323" s="17">
        <v>0.225100041474951</v>
      </c>
      <c r="H1323" s="17">
        <v>0.25736643499122203</v>
      </c>
      <c r="I1323" s="17">
        <v>0.16154254596085901</v>
      </c>
      <c r="J1323" s="17">
        <v>0.17788285379322899</v>
      </c>
      <c r="K1323" s="17">
        <v>0.157602220047767</v>
      </c>
      <c r="L1323" s="17">
        <v>0.19236775375704199</v>
      </c>
      <c r="M1323" s="17">
        <v>0.147281556682858</v>
      </c>
      <c r="N1323" s="17">
        <v>0.215336116833863</v>
      </c>
      <c r="O1323" s="17">
        <v>0.16688340199492099</v>
      </c>
      <c r="P1323" s="17"/>
      <c r="Q1323" s="17">
        <v>0.153324610999408</v>
      </c>
      <c r="R1323" s="17">
        <v>0.13401843388024801</v>
      </c>
      <c r="S1323" s="17">
        <v>0.138450848151809</v>
      </c>
      <c r="T1323" s="17">
        <v>0.19727709757667999</v>
      </c>
      <c r="U1323" s="17"/>
      <c r="V1323" s="17">
        <v>0.160032182205049</v>
      </c>
      <c r="W1323" s="17">
        <v>0.21270922364721301</v>
      </c>
      <c r="X1323" s="17">
        <v>0.15924340188303401</v>
      </c>
      <c r="Y1323" s="17">
        <v>0.20548621576624401</v>
      </c>
      <c r="Z1323" s="17">
        <v>0.16614585451399599</v>
      </c>
      <c r="AA1323" s="17">
        <v>0.18275085384821199</v>
      </c>
      <c r="AB1323" s="17">
        <v>0.206303069231277</v>
      </c>
      <c r="AC1323" s="17">
        <v>0.26199197173563099</v>
      </c>
      <c r="AD1323" s="17">
        <v>0.18855787659095899</v>
      </c>
      <c r="AE1323" s="17"/>
      <c r="AF1323" s="17">
        <v>0.20982632454192601</v>
      </c>
      <c r="AG1323" s="17">
        <v>0.153634372342659</v>
      </c>
      <c r="AH1323" s="17">
        <v>0.27054208197476398</v>
      </c>
      <c r="AI1323" s="17">
        <v>0.20814042294427601</v>
      </c>
      <c r="AJ1323" s="17">
        <v>0.19549464587955501</v>
      </c>
      <c r="AK1323" s="17">
        <v>0.16531072861322299</v>
      </c>
      <c r="AL1323" s="17"/>
      <c r="AM1323" s="17">
        <v>0.25327254965400597</v>
      </c>
      <c r="AN1323" s="17">
        <v>0.227809108826971</v>
      </c>
      <c r="AO1323" s="17">
        <v>0.211700762527402</v>
      </c>
      <c r="AP1323" s="17">
        <v>0.191488291275723</v>
      </c>
      <c r="AQ1323" s="17">
        <v>0.13213556069548299</v>
      </c>
      <c r="AR1323" s="17">
        <v>0.18461273493777</v>
      </c>
      <c r="AS1323" s="17">
        <v>0.171030282671116</v>
      </c>
      <c r="AT1323" s="17">
        <v>0.157120545080183</v>
      </c>
      <c r="AU1323" s="17">
        <v>0.120499129764854</v>
      </c>
      <c r="AV1323" s="17">
        <v>0.16533581235306899</v>
      </c>
      <c r="AW1323" s="17">
        <v>0.157401096192019</v>
      </c>
      <c r="AX1323" s="17">
        <v>0.16880932570603199</v>
      </c>
      <c r="AY1323" s="17">
        <v>0.160259761781013</v>
      </c>
      <c r="AZ1323" s="17">
        <v>0.18466778925934699</v>
      </c>
      <c r="BA1323" s="17">
        <v>0.18916296834993901</v>
      </c>
      <c r="BB1323" s="17">
        <v>0.162449431357027</v>
      </c>
      <c r="BC1323" s="17"/>
      <c r="BD1323" s="17">
        <v>0.17020193188317501</v>
      </c>
      <c r="BE1323" s="17">
        <v>0.21493535242176401</v>
      </c>
      <c r="BF1323" s="17">
        <v>0.18433571020171399</v>
      </c>
      <c r="BG1323" s="17"/>
      <c r="BH1323" s="17">
        <v>0.196643168524675</v>
      </c>
      <c r="BI1323" s="17">
        <v>0.12184151358079599</v>
      </c>
      <c r="BJ1323" s="17">
        <v>0.132998598432813</v>
      </c>
      <c r="BK1323" s="17"/>
      <c r="BL1323" s="17">
        <v>0.10957915461616401</v>
      </c>
      <c r="BM1323" s="17">
        <v>0.140742958571728</v>
      </c>
      <c r="BN1323" s="17">
        <v>9.6202755820023106E-2</v>
      </c>
      <c r="BO1323" s="17"/>
      <c r="BP1323" s="17">
        <v>0.15266802818429501</v>
      </c>
      <c r="BQ1323" s="17">
        <v>0.20166502336723899</v>
      </c>
      <c r="BR1323" s="17"/>
      <c r="BS1323" s="17">
        <v>0.121832530351893</v>
      </c>
      <c r="BT1323" s="17">
        <v>0.16612748584477499</v>
      </c>
      <c r="BU1323" s="17">
        <v>0.165824375975647</v>
      </c>
      <c r="BV1323" s="17">
        <v>0.210812781654347</v>
      </c>
      <c r="BW1323" s="17"/>
      <c r="BX1323" s="17">
        <v>0.171059160575807</v>
      </c>
      <c r="BY1323" s="17">
        <v>0.17161414601063499</v>
      </c>
      <c r="BZ1323" s="17">
        <v>0.19161203091574</v>
      </c>
      <c r="CA1323" s="17"/>
      <c r="CB1323" s="17">
        <v>0.18444181949826499</v>
      </c>
      <c r="CC1323" s="17">
        <v>0.16307529228218001</v>
      </c>
      <c r="CD1323" s="17">
        <v>0.25713750891457299</v>
      </c>
      <c r="CE1323" s="17">
        <v>0.182825738812738</v>
      </c>
      <c r="CF1323" s="17">
        <v>0.104051434291145</v>
      </c>
      <c r="CG1323" s="17">
        <v>0.201031925453618</v>
      </c>
      <c r="CH1323" s="17"/>
      <c r="CI1323" s="17">
        <v>0.19944191740522901</v>
      </c>
      <c r="CJ1323" s="17">
        <v>0.16054790624264401</v>
      </c>
      <c r="CK1323" s="17">
        <v>0.29048381792884098</v>
      </c>
      <c r="CL1323" s="17">
        <v>0.17600717625873499</v>
      </c>
    </row>
    <row r="1324" spans="2:90" x14ac:dyDescent="0.35"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</row>
    <row r="1325" spans="2:90" x14ac:dyDescent="0.35">
      <c r="B1325" s="6" t="s">
        <v>618</v>
      </c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</row>
    <row r="1326" spans="2:90" x14ac:dyDescent="0.35">
      <c r="B1326" s="24" t="s">
        <v>130</v>
      </c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</row>
    <row r="1327" spans="2:90" x14ac:dyDescent="0.35">
      <c r="B1327" t="s">
        <v>613</v>
      </c>
      <c r="C1327" s="17">
        <v>0.47455479283253299</v>
      </c>
      <c r="D1327" s="17">
        <v>0.43832491450757299</v>
      </c>
      <c r="E1327" s="17">
        <v>0.51107118027336296</v>
      </c>
      <c r="F1327" s="17"/>
      <c r="G1327" s="17">
        <v>0.60647429751328197</v>
      </c>
      <c r="H1327" s="17">
        <v>0.54594891038538396</v>
      </c>
      <c r="I1327" s="17">
        <v>0.46765419743688003</v>
      </c>
      <c r="J1327" s="17">
        <v>0.505565391682261</v>
      </c>
      <c r="K1327" s="17">
        <v>0.46100324380062502</v>
      </c>
      <c r="L1327" s="17">
        <v>0.45383008732271601</v>
      </c>
      <c r="M1327" s="17">
        <v>0.43980565072072703</v>
      </c>
      <c r="N1327" s="17">
        <v>0.44329667814839702</v>
      </c>
      <c r="O1327" s="17">
        <v>0.36636293631370498</v>
      </c>
      <c r="P1327" s="17"/>
      <c r="Q1327" s="17">
        <v>0.388034193062685</v>
      </c>
      <c r="R1327" s="17">
        <v>0.33349619732716401</v>
      </c>
      <c r="S1327" s="17">
        <v>0.46083629546081101</v>
      </c>
      <c r="T1327" s="17">
        <v>0.49694257560600502</v>
      </c>
      <c r="U1327" s="17"/>
      <c r="V1327" s="17">
        <v>0.412322565591138</v>
      </c>
      <c r="W1327" s="17">
        <v>0.53403849124450797</v>
      </c>
      <c r="X1327" s="17">
        <v>0.50392956635863795</v>
      </c>
      <c r="Y1327" s="17">
        <v>0.444358016675995</v>
      </c>
      <c r="Z1327" s="17">
        <v>0.474650773641691</v>
      </c>
      <c r="AA1327" s="17">
        <v>0.42006520594547397</v>
      </c>
      <c r="AB1327" s="17">
        <v>0.51792621211288803</v>
      </c>
      <c r="AC1327" s="17">
        <v>0.40220617809647902</v>
      </c>
      <c r="AD1327" s="17">
        <v>0.51734087758672398</v>
      </c>
      <c r="AE1327" s="17"/>
      <c r="AF1327" s="17">
        <v>0.47243807217233103</v>
      </c>
      <c r="AG1327" s="17">
        <v>0.47065724500911199</v>
      </c>
      <c r="AH1327" s="17">
        <v>0.52049560065923595</v>
      </c>
      <c r="AI1327" s="17">
        <v>0.46416679391866</v>
      </c>
      <c r="AJ1327" s="17">
        <v>0.51419323880833601</v>
      </c>
      <c r="AK1327" s="17">
        <v>0.44361053491764701</v>
      </c>
      <c r="AL1327" s="17"/>
      <c r="AM1327" s="17">
        <v>0.31664433059305003</v>
      </c>
      <c r="AN1327" s="17">
        <v>0.29808663842472899</v>
      </c>
      <c r="AO1327" s="17">
        <v>0.383662727056714</v>
      </c>
      <c r="AP1327" s="17">
        <v>0.41968386265151703</v>
      </c>
      <c r="AQ1327" s="17">
        <v>0.42153842046261503</v>
      </c>
      <c r="AR1327" s="17">
        <v>0.45706554130518601</v>
      </c>
      <c r="AS1327" s="17">
        <v>0.48306969755180901</v>
      </c>
      <c r="AT1327" s="17">
        <v>0.38950999317027801</v>
      </c>
      <c r="AU1327" s="17">
        <v>0.57949748261183098</v>
      </c>
      <c r="AV1327" s="17">
        <v>0.52570222755297102</v>
      </c>
      <c r="AW1327" s="17">
        <v>0.611748649453427</v>
      </c>
      <c r="AX1327" s="17">
        <v>0.61267189429261104</v>
      </c>
      <c r="AY1327" s="17">
        <v>0.60268118970192797</v>
      </c>
      <c r="AZ1327" s="17">
        <v>0.59080259129635704</v>
      </c>
      <c r="BA1327" s="17">
        <v>0.54480818291332</v>
      </c>
      <c r="BB1327" s="17">
        <v>0.55057092705442201</v>
      </c>
      <c r="BC1327" s="17"/>
      <c r="BD1327" s="17">
        <v>0.45766233054463801</v>
      </c>
      <c r="BE1327" s="17">
        <v>0.53100469459793498</v>
      </c>
      <c r="BF1327" s="17">
        <v>0.44849166753810898</v>
      </c>
      <c r="BG1327" s="17"/>
      <c r="BH1327" s="17">
        <v>0.51412205894861096</v>
      </c>
      <c r="BI1327" s="17">
        <v>0.43578001843388098</v>
      </c>
      <c r="BJ1327" s="17">
        <v>0.44073972497174602</v>
      </c>
      <c r="BK1327" s="17"/>
      <c r="BL1327" s="17">
        <v>0.39284076624317199</v>
      </c>
      <c r="BM1327" s="17">
        <v>0.471150932815256</v>
      </c>
      <c r="BN1327" s="17">
        <v>0.42789180987632103</v>
      </c>
      <c r="BO1327" s="17"/>
      <c r="BP1327" s="17">
        <v>0.52518378993354098</v>
      </c>
      <c r="BQ1327" s="17">
        <v>0.45098714147451902</v>
      </c>
      <c r="BR1327" s="17"/>
      <c r="BS1327" s="17">
        <v>0.52006552725441801</v>
      </c>
      <c r="BT1327" s="17">
        <v>0.53087098770363605</v>
      </c>
      <c r="BU1327" s="17">
        <v>0.435551417678884</v>
      </c>
      <c r="BV1327" s="17">
        <v>0.47820690735031302</v>
      </c>
      <c r="BW1327" s="17"/>
      <c r="BX1327" s="17">
        <v>0.466381800323313</v>
      </c>
      <c r="BY1327" s="17">
        <v>0.51162608929657605</v>
      </c>
      <c r="BZ1327" s="17">
        <v>0.47308643555430802</v>
      </c>
      <c r="CA1327" s="17"/>
      <c r="CB1327" s="17">
        <v>0.60617875845398606</v>
      </c>
      <c r="CC1327" s="17">
        <v>0.55095518436964397</v>
      </c>
      <c r="CD1327" s="17">
        <v>0.47631424668282801</v>
      </c>
      <c r="CE1327" s="17">
        <v>0.54279762528912501</v>
      </c>
      <c r="CF1327" s="17">
        <v>0.43201104526085299</v>
      </c>
      <c r="CG1327" s="17">
        <v>0.182278705279492</v>
      </c>
      <c r="CH1327" s="17"/>
      <c r="CI1327" s="17">
        <v>0.41064938644258298</v>
      </c>
      <c r="CJ1327" s="17">
        <v>0.58873558695809103</v>
      </c>
      <c r="CK1327" s="17">
        <v>0.19192502971426101</v>
      </c>
      <c r="CL1327" s="17">
        <v>0.49677723520084599</v>
      </c>
    </row>
    <row r="1328" spans="2:90" x14ac:dyDescent="0.35">
      <c r="B1328" t="s">
        <v>614</v>
      </c>
      <c r="C1328" s="17">
        <v>0.22767119338800301</v>
      </c>
      <c r="D1328" s="17">
        <v>0.22607089824234</v>
      </c>
      <c r="E1328" s="17">
        <v>0.227886089205044</v>
      </c>
      <c r="F1328" s="17"/>
      <c r="G1328" s="17">
        <v>0.16368787023642101</v>
      </c>
      <c r="H1328" s="17">
        <v>0.23030661485682399</v>
      </c>
      <c r="I1328" s="17">
        <v>0.23029113247387101</v>
      </c>
      <c r="J1328" s="17">
        <v>0.19908052480034499</v>
      </c>
      <c r="K1328" s="17">
        <v>0.23679621574530299</v>
      </c>
      <c r="L1328" s="17">
        <v>0.24160195002923199</v>
      </c>
      <c r="M1328" s="17">
        <v>0.24014763968401701</v>
      </c>
      <c r="N1328" s="17">
        <v>0.227390488654409</v>
      </c>
      <c r="O1328" s="17">
        <v>0.27296275344972198</v>
      </c>
      <c r="P1328" s="17"/>
      <c r="Q1328" s="17">
        <v>0.27529394411592201</v>
      </c>
      <c r="R1328" s="17">
        <v>0.25642824836359501</v>
      </c>
      <c r="S1328" s="17">
        <v>0.24624016145451699</v>
      </c>
      <c r="T1328" s="17">
        <v>0.21850680871513101</v>
      </c>
      <c r="U1328" s="17"/>
      <c r="V1328" s="17">
        <v>0.25398738920804897</v>
      </c>
      <c r="W1328" s="17">
        <v>0.21505360285835301</v>
      </c>
      <c r="X1328" s="17">
        <v>0.2376451090192</v>
      </c>
      <c r="Y1328" s="17">
        <v>0.23733855648770399</v>
      </c>
      <c r="Z1328" s="17">
        <v>0.22532785548789699</v>
      </c>
      <c r="AA1328" s="17">
        <v>0.22733652037308599</v>
      </c>
      <c r="AB1328" s="17">
        <v>0.18817289972440801</v>
      </c>
      <c r="AC1328" s="17">
        <v>0.262145187823148</v>
      </c>
      <c r="AD1328" s="17">
        <v>0.216147624231215</v>
      </c>
      <c r="AE1328" s="17"/>
      <c r="AF1328" s="17">
        <v>0.23073698297707501</v>
      </c>
      <c r="AG1328" s="17">
        <v>0.22345023823119201</v>
      </c>
      <c r="AH1328" s="17">
        <v>0.19194941624579301</v>
      </c>
      <c r="AI1328" s="17">
        <v>0.207152856612077</v>
      </c>
      <c r="AJ1328" s="17">
        <v>0.23064041857696199</v>
      </c>
      <c r="AK1328" s="17">
        <v>0.23903633184451201</v>
      </c>
      <c r="AL1328" s="17"/>
      <c r="AM1328" s="17">
        <v>0.27417487494932902</v>
      </c>
      <c r="AN1328" s="17">
        <v>0.20596332550910201</v>
      </c>
      <c r="AO1328" s="17">
        <v>0.25205414854069003</v>
      </c>
      <c r="AP1328" s="17">
        <v>0.18763830678931501</v>
      </c>
      <c r="AQ1328" s="17">
        <v>0.26754502879599301</v>
      </c>
      <c r="AR1328" s="17">
        <v>0.29041820153383602</v>
      </c>
      <c r="AS1328" s="17">
        <v>0.202881181168446</v>
      </c>
      <c r="AT1328" s="17">
        <v>0.27662053014444898</v>
      </c>
      <c r="AU1328" s="17">
        <v>0.17811231265823699</v>
      </c>
      <c r="AV1328" s="17">
        <v>0.22043734317036201</v>
      </c>
      <c r="AW1328" s="17">
        <v>0.161156094006841</v>
      </c>
      <c r="AX1328" s="17">
        <v>0.19525285924287</v>
      </c>
      <c r="AY1328" s="17">
        <v>0.14605064661225201</v>
      </c>
      <c r="AZ1328" s="17">
        <v>0.19396006250584399</v>
      </c>
      <c r="BA1328" s="17">
        <v>0.22520083930481599</v>
      </c>
      <c r="BB1328" s="17">
        <v>0.25096241976415401</v>
      </c>
      <c r="BC1328" s="17"/>
      <c r="BD1328" s="17">
        <v>0.25565779012367901</v>
      </c>
      <c r="BE1328" s="17">
        <v>0.193841752339905</v>
      </c>
      <c r="BF1328" s="17">
        <v>0.23114249539866499</v>
      </c>
      <c r="BG1328" s="17"/>
      <c r="BH1328" s="17">
        <v>0.22066148358835999</v>
      </c>
      <c r="BI1328" s="17">
        <v>0.22166968654692301</v>
      </c>
      <c r="BJ1328" s="17">
        <v>0.275535384060693</v>
      </c>
      <c r="BK1328" s="17"/>
      <c r="BL1328" s="17">
        <v>0.30793633574846802</v>
      </c>
      <c r="BM1328" s="17">
        <v>0.22818121038929001</v>
      </c>
      <c r="BN1328" s="17">
        <v>0.26059941504402101</v>
      </c>
      <c r="BO1328" s="17"/>
      <c r="BP1328" s="17">
        <v>0.19736763038841501</v>
      </c>
      <c r="BQ1328" s="17">
        <v>0.22883779320434899</v>
      </c>
      <c r="BR1328" s="17"/>
      <c r="BS1328" s="17">
        <v>0.27391564698495202</v>
      </c>
      <c r="BT1328" s="17">
        <v>0.24411322647529399</v>
      </c>
      <c r="BU1328" s="17">
        <v>0.231939770662274</v>
      </c>
      <c r="BV1328" s="17">
        <v>0.20680401853966601</v>
      </c>
      <c r="BW1328" s="17"/>
      <c r="BX1328" s="17">
        <v>0.26086747864661303</v>
      </c>
      <c r="BY1328" s="17">
        <v>0.23136958491255499</v>
      </c>
      <c r="BZ1328" s="17">
        <v>0.22415522028048601</v>
      </c>
      <c r="CA1328" s="17"/>
      <c r="CB1328" s="17">
        <v>0.223152330458045</v>
      </c>
      <c r="CC1328" s="17">
        <v>0.232025629840795</v>
      </c>
      <c r="CD1328" s="17">
        <v>0.186655019570692</v>
      </c>
      <c r="CE1328" s="17">
        <v>0.170699271808158</v>
      </c>
      <c r="CF1328" s="17">
        <v>0.28298600807848601</v>
      </c>
      <c r="CG1328" s="17">
        <v>0.305448163023474</v>
      </c>
      <c r="CH1328" s="17"/>
      <c r="CI1328" s="17">
        <v>0.22197549297421301</v>
      </c>
      <c r="CJ1328" s="17">
        <v>0.198055488045462</v>
      </c>
      <c r="CK1328" s="17">
        <v>0.23104198107906601</v>
      </c>
      <c r="CL1328" s="17">
        <v>0.24551867494350699</v>
      </c>
    </row>
    <row r="1329" spans="2:90" x14ac:dyDescent="0.35">
      <c r="B1329" t="s">
        <v>615</v>
      </c>
      <c r="C1329" s="17">
        <v>0.13244581114393</v>
      </c>
      <c r="D1329" s="17">
        <v>0.149515153995359</v>
      </c>
      <c r="E1329" s="17">
        <v>0.116523895294802</v>
      </c>
      <c r="F1329" s="17"/>
      <c r="G1329" s="17">
        <v>7.73006080557955E-2</v>
      </c>
      <c r="H1329" s="17">
        <v>7.3722080780986701E-2</v>
      </c>
      <c r="I1329" s="17">
        <v>0.13786151482362899</v>
      </c>
      <c r="J1329" s="17">
        <v>0.130794788058258</v>
      </c>
      <c r="K1329" s="17">
        <v>0.13843244354998299</v>
      </c>
      <c r="L1329" s="17">
        <v>0.13626959890139201</v>
      </c>
      <c r="M1329" s="17">
        <v>0.141281264264113</v>
      </c>
      <c r="N1329" s="17">
        <v>0.14581828946863201</v>
      </c>
      <c r="O1329" s="17">
        <v>0.200538933237175</v>
      </c>
      <c r="P1329" s="17"/>
      <c r="Q1329" s="17">
        <v>0.14911043742198299</v>
      </c>
      <c r="R1329" s="17">
        <v>0.174222344093659</v>
      </c>
      <c r="S1329" s="17">
        <v>0.132822882324766</v>
      </c>
      <c r="T1329" s="17">
        <v>0.12589848474548801</v>
      </c>
      <c r="U1329" s="17"/>
      <c r="V1329" s="17">
        <v>0.14183434190540201</v>
      </c>
      <c r="W1329" s="17">
        <v>0.10293363996897199</v>
      </c>
      <c r="X1329" s="17">
        <v>0.124825587940548</v>
      </c>
      <c r="Y1329" s="17">
        <v>0.132516179517944</v>
      </c>
      <c r="Z1329" s="17">
        <v>0.142983863427568</v>
      </c>
      <c r="AA1329" s="17">
        <v>0.173036027905064</v>
      </c>
      <c r="AB1329" s="17">
        <v>0.13013800096731101</v>
      </c>
      <c r="AC1329" s="17">
        <v>0.12491635431447499</v>
      </c>
      <c r="AD1329" s="17">
        <v>0.12505099082252999</v>
      </c>
      <c r="AE1329" s="17"/>
      <c r="AF1329" s="17">
        <v>0.115590758479846</v>
      </c>
      <c r="AG1329" s="17">
        <v>0.144369630597115</v>
      </c>
      <c r="AH1329" s="17">
        <v>0.154607437801558</v>
      </c>
      <c r="AI1329" s="17">
        <v>7.8586973300437193E-2</v>
      </c>
      <c r="AJ1329" s="17">
        <v>0.118796242183683</v>
      </c>
      <c r="AK1329" s="17">
        <v>0.147032327602234</v>
      </c>
      <c r="AL1329" s="17"/>
      <c r="AM1329" s="17">
        <v>0.13063534558697101</v>
      </c>
      <c r="AN1329" s="17">
        <v>0.17939104694083699</v>
      </c>
      <c r="AO1329" s="17">
        <v>0.17017854583922901</v>
      </c>
      <c r="AP1329" s="17">
        <v>0.16360501735070601</v>
      </c>
      <c r="AQ1329" s="17">
        <v>0.17115423822339601</v>
      </c>
      <c r="AR1329" s="17">
        <v>0.16262533921425501</v>
      </c>
      <c r="AS1329" s="17">
        <v>0.17629539576719699</v>
      </c>
      <c r="AT1329" s="17">
        <v>0.16097910833645701</v>
      </c>
      <c r="AU1329" s="17">
        <v>0.14937480118754801</v>
      </c>
      <c r="AV1329" s="17">
        <v>0.117972022696052</v>
      </c>
      <c r="AW1329" s="17">
        <v>7.0587087214926694E-2</v>
      </c>
      <c r="AX1329" s="17">
        <v>9.03871758741433E-2</v>
      </c>
      <c r="AY1329" s="17">
        <v>0.116544895367498</v>
      </c>
      <c r="AZ1329" s="17">
        <v>8.8702393697316098E-2</v>
      </c>
      <c r="BA1329" s="17">
        <v>4.5106570541852201E-2</v>
      </c>
      <c r="BB1329" s="17">
        <v>0.114489857264613</v>
      </c>
      <c r="BC1329" s="17"/>
      <c r="BD1329" s="17">
        <v>0.12550839284589199</v>
      </c>
      <c r="BE1329" s="17">
        <v>0.109175113372944</v>
      </c>
      <c r="BF1329" s="17">
        <v>0.156845902608194</v>
      </c>
      <c r="BG1329" s="17"/>
      <c r="BH1329" s="17">
        <v>0.115323841779679</v>
      </c>
      <c r="BI1329" s="17">
        <v>0.197129236636085</v>
      </c>
      <c r="BJ1329" s="17">
        <v>0.158905617084765</v>
      </c>
      <c r="BK1329" s="17"/>
      <c r="BL1329" s="17">
        <v>0.121348175557827</v>
      </c>
      <c r="BM1329" s="17">
        <v>0.14061105871202501</v>
      </c>
      <c r="BN1329" s="17">
        <v>0.166674299081049</v>
      </c>
      <c r="BO1329" s="17"/>
      <c r="BP1329" s="17">
        <v>9.81303721518548E-2</v>
      </c>
      <c r="BQ1329" s="17">
        <v>0.151366157000213</v>
      </c>
      <c r="BR1329" s="17"/>
      <c r="BS1329" s="17">
        <v>8.9697031162921104E-2</v>
      </c>
      <c r="BT1329" s="17">
        <v>0.10778239047792</v>
      </c>
      <c r="BU1329" s="17">
        <v>0.16011601878009099</v>
      </c>
      <c r="BV1329" s="17">
        <v>0.140378167468341</v>
      </c>
      <c r="BW1329" s="17"/>
      <c r="BX1329" s="17">
        <v>0.11497081457719401</v>
      </c>
      <c r="BY1329" s="17">
        <v>9.9201510265301496E-2</v>
      </c>
      <c r="BZ1329" s="17">
        <v>0.13621990575465101</v>
      </c>
      <c r="CA1329" s="17"/>
      <c r="CB1329" s="17">
        <v>8.0087073197824502E-2</v>
      </c>
      <c r="CC1329" s="17">
        <v>8.5989159253886296E-2</v>
      </c>
      <c r="CD1329" s="17">
        <v>0.13590150028839801</v>
      </c>
      <c r="CE1329" s="17">
        <v>0.1137990919939</v>
      </c>
      <c r="CF1329" s="17">
        <v>0.115997413587157</v>
      </c>
      <c r="CG1329" s="17">
        <v>0.27983899123635703</v>
      </c>
      <c r="CH1329" s="17"/>
      <c r="CI1329" s="17">
        <v>0.15021870983114499</v>
      </c>
      <c r="CJ1329" s="17">
        <v>9.1799609084520006E-2</v>
      </c>
      <c r="CK1329" s="17">
        <v>0.29221060278449401</v>
      </c>
      <c r="CL1329" s="17">
        <v>0.10990652772284799</v>
      </c>
    </row>
    <row r="1330" spans="2:90" x14ac:dyDescent="0.35">
      <c r="B1330" t="s">
        <v>616</v>
      </c>
      <c r="C1330" s="17">
        <v>8.0381635725435593E-2</v>
      </c>
      <c r="D1330" s="17">
        <v>9.1647876103772202E-2</v>
      </c>
      <c r="E1330" s="17">
        <v>6.9975776626023597E-2</v>
      </c>
      <c r="F1330" s="17"/>
      <c r="G1330" s="17">
        <v>5.1970929841747698E-2</v>
      </c>
      <c r="H1330" s="17">
        <v>4.86395905363965E-2</v>
      </c>
      <c r="I1330" s="17">
        <v>9.1984475416238498E-2</v>
      </c>
      <c r="J1330" s="17">
        <v>0.100292848789464</v>
      </c>
      <c r="K1330" s="17">
        <v>9.0684219188454498E-2</v>
      </c>
      <c r="L1330" s="17">
        <v>6.2403841944566898E-2</v>
      </c>
      <c r="M1330" s="17">
        <v>0.101738537908275</v>
      </c>
      <c r="N1330" s="17">
        <v>8.8879897413161602E-2</v>
      </c>
      <c r="O1330" s="17">
        <v>8.5093560762022E-2</v>
      </c>
      <c r="P1330" s="17"/>
      <c r="Q1330" s="17">
        <v>0.10883821288590299</v>
      </c>
      <c r="R1330" s="17">
        <v>0.13601488668391901</v>
      </c>
      <c r="S1330" s="17">
        <v>9.7419980361361305E-2</v>
      </c>
      <c r="T1330" s="17">
        <v>7.5568838588185305E-2</v>
      </c>
      <c r="U1330" s="17"/>
      <c r="V1330" s="17">
        <v>8.9948112753900994E-2</v>
      </c>
      <c r="W1330" s="17">
        <v>6.1128009059464403E-2</v>
      </c>
      <c r="X1330" s="17">
        <v>6.6324969092816599E-2</v>
      </c>
      <c r="Y1330" s="17">
        <v>9.3547262833045805E-2</v>
      </c>
      <c r="Z1330" s="17">
        <v>8.5412734579246793E-2</v>
      </c>
      <c r="AA1330" s="17">
        <v>9.3618046425643406E-2</v>
      </c>
      <c r="AB1330" s="17">
        <v>8.0417696919969903E-2</v>
      </c>
      <c r="AC1330" s="17">
        <v>8.9064297996607894E-2</v>
      </c>
      <c r="AD1330" s="17">
        <v>7.4370547275300097E-2</v>
      </c>
      <c r="AE1330" s="17"/>
      <c r="AF1330" s="17">
        <v>7.6735732245847593E-2</v>
      </c>
      <c r="AG1330" s="17">
        <v>8.7371078837096994E-2</v>
      </c>
      <c r="AH1330" s="17">
        <v>6.8967599096358301E-2</v>
      </c>
      <c r="AI1330" s="17">
        <v>0.109679100492568</v>
      </c>
      <c r="AJ1330" s="17">
        <v>5.3827876230837499E-2</v>
      </c>
      <c r="AK1330" s="17">
        <v>9.3233283898675398E-2</v>
      </c>
      <c r="AL1330" s="17"/>
      <c r="AM1330" s="17">
        <v>0.140055454710384</v>
      </c>
      <c r="AN1330" s="17">
        <v>0.155494737567209</v>
      </c>
      <c r="AO1330" s="17">
        <v>8.7416337176724798E-2</v>
      </c>
      <c r="AP1330" s="17">
        <v>0.13585764421237101</v>
      </c>
      <c r="AQ1330" s="17">
        <v>9.0157446744055694E-2</v>
      </c>
      <c r="AR1330" s="17">
        <v>4.3067422205138199E-2</v>
      </c>
      <c r="AS1330" s="17">
        <v>7.4742984712130603E-2</v>
      </c>
      <c r="AT1330" s="17">
        <v>0.120375310907511</v>
      </c>
      <c r="AU1330" s="17">
        <v>5.6541020575703198E-2</v>
      </c>
      <c r="AV1330" s="17">
        <v>6.9412295152493295E-2</v>
      </c>
      <c r="AW1330" s="17">
        <v>7.81119563478231E-2</v>
      </c>
      <c r="AX1330" s="17">
        <v>4.1686835951779903E-2</v>
      </c>
      <c r="AY1330" s="17">
        <v>6.4705791078858294E-2</v>
      </c>
      <c r="AZ1330" s="17">
        <v>6.2602774352230495E-2</v>
      </c>
      <c r="BA1330" s="17">
        <v>8.9004695586711702E-2</v>
      </c>
      <c r="BB1330" s="17">
        <v>2.9414823827556801E-2</v>
      </c>
      <c r="BC1330" s="17"/>
      <c r="BD1330" s="17">
        <v>8.6492784819742E-2</v>
      </c>
      <c r="BE1330" s="17">
        <v>7.0164375473373994E-2</v>
      </c>
      <c r="BF1330" s="17">
        <v>8.4969088005642707E-2</v>
      </c>
      <c r="BG1330" s="17"/>
      <c r="BH1330" s="17">
        <v>7.2898263407139605E-2</v>
      </c>
      <c r="BI1330" s="17">
        <v>8.6026856180125899E-2</v>
      </c>
      <c r="BJ1330" s="17">
        <v>8.2044172600405002E-2</v>
      </c>
      <c r="BK1330" s="17"/>
      <c r="BL1330" s="17">
        <v>8.2811407545309398E-2</v>
      </c>
      <c r="BM1330" s="17">
        <v>9.5457742692875505E-2</v>
      </c>
      <c r="BN1330" s="17">
        <v>9.5065317420924597E-2</v>
      </c>
      <c r="BO1330" s="17"/>
      <c r="BP1330" s="17">
        <v>9.75107896074634E-2</v>
      </c>
      <c r="BQ1330" s="17">
        <v>7.9072227519761298E-2</v>
      </c>
      <c r="BR1330" s="17"/>
      <c r="BS1330" s="17">
        <v>8.1747268682181295E-2</v>
      </c>
      <c r="BT1330" s="17">
        <v>6.5760600297549293E-2</v>
      </c>
      <c r="BU1330" s="17">
        <v>8.9657519233803995E-2</v>
      </c>
      <c r="BV1330" s="17">
        <v>7.9692764322460904E-2</v>
      </c>
      <c r="BW1330" s="17"/>
      <c r="BX1330" s="17">
        <v>0.103244397220927</v>
      </c>
      <c r="BY1330" s="17">
        <v>6.4200396795274103E-2</v>
      </c>
      <c r="BZ1330" s="17">
        <v>7.91109989630676E-2</v>
      </c>
      <c r="CA1330" s="17"/>
      <c r="CB1330" s="17">
        <v>4.955025168827E-2</v>
      </c>
      <c r="CC1330" s="17">
        <v>5.4758644809455498E-2</v>
      </c>
      <c r="CD1330" s="17">
        <v>7.9104289546483103E-2</v>
      </c>
      <c r="CE1330" s="17">
        <v>8.5516510398024603E-2</v>
      </c>
      <c r="CF1330" s="17">
        <v>0.115333632612557</v>
      </c>
      <c r="CG1330" s="17">
        <v>0.114971099791449</v>
      </c>
      <c r="CH1330" s="17"/>
      <c r="CI1330" s="17">
        <v>0.11416155912609099</v>
      </c>
      <c r="CJ1330" s="17">
        <v>6.4657488705958499E-2</v>
      </c>
      <c r="CK1330" s="17">
        <v>9.3663091079450894E-2</v>
      </c>
      <c r="CL1330" s="17">
        <v>7.8541843431343406E-2</v>
      </c>
    </row>
    <row r="1331" spans="2:90" x14ac:dyDescent="0.35">
      <c r="B1331" t="s">
        <v>150</v>
      </c>
      <c r="C1331" s="17">
        <v>8.4946566910097998E-2</v>
      </c>
      <c r="D1331" s="17">
        <v>9.4441157150955898E-2</v>
      </c>
      <c r="E1331" s="17">
        <v>7.4543058600767001E-2</v>
      </c>
      <c r="F1331" s="17"/>
      <c r="G1331" s="17">
        <v>0.10056629435275399</v>
      </c>
      <c r="H1331" s="17">
        <v>0.10138280344040899</v>
      </c>
      <c r="I1331" s="17">
        <v>7.2208679849381702E-2</v>
      </c>
      <c r="J1331" s="17">
        <v>6.4266446669671906E-2</v>
      </c>
      <c r="K1331" s="17">
        <v>7.3083877715633599E-2</v>
      </c>
      <c r="L1331" s="17">
        <v>0.105894521802092</v>
      </c>
      <c r="M1331" s="17">
        <v>7.7026907422867399E-2</v>
      </c>
      <c r="N1331" s="17">
        <v>9.4614646315400494E-2</v>
      </c>
      <c r="O1331" s="17">
        <v>7.5041816237376296E-2</v>
      </c>
      <c r="P1331" s="17"/>
      <c r="Q1331" s="17">
        <v>7.8723212513506793E-2</v>
      </c>
      <c r="R1331" s="17">
        <v>9.9838323531663206E-2</v>
      </c>
      <c r="S1331" s="17">
        <v>6.2680680398544394E-2</v>
      </c>
      <c r="T1331" s="17">
        <v>8.3083292345190393E-2</v>
      </c>
      <c r="U1331" s="17"/>
      <c r="V1331" s="17">
        <v>0.10190759054151</v>
      </c>
      <c r="W1331" s="17">
        <v>8.6846256868702898E-2</v>
      </c>
      <c r="X1331" s="17">
        <v>6.7274767588797205E-2</v>
      </c>
      <c r="Y1331" s="17">
        <v>9.2239984485311496E-2</v>
      </c>
      <c r="Z1331" s="17">
        <v>7.1624772863597294E-2</v>
      </c>
      <c r="AA1331" s="17">
        <v>8.5944199350733094E-2</v>
      </c>
      <c r="AB1331" s="17">
        <v>8.3345190275423003E-2</v>
      </c>
      <c r="AC1331" s="17">
        <v>0.121667981769289</v>
      </c>
      <c r="AD1331" s="17">
        <v>6.7089960084230099E-2</v>
      </c>
      <c r="AE1331" s="17"/>
      <c r="AF1331" s="17">
        <v>0.104498454124901</v>
      </c>
      <c r="AG1331" s="17">
        <v>7.4151807325483293E-2</v>
      </c>
      <c r="AH1331" s="17">
        <v>6.3979946197054299E-2</v>
      </c>
      <c r="AI1331" s="17">
        <v>0.140414275676259</v>
      </c>
      <c r="AJ1331" s="17">
        <v>8.2542224200180897E-2</v>
      </c>
      <c r="AK1331" s="17">
        <v>7.7087521736932396E-2</v>
      </c>
      <c r="AL1331" s="17"/>
      <c r="AM1331" s="17">
        <v>0.138489994160266</v>
      </c>
      <c r="AN1331" s="17">
        <v>0.16106425155812201</v>
      </c>
      <c r="AO1331" s="17">
        <v>0.106688241386642</v>
      </c>
      <c r="AP1331" s="17">
        <v>9.3215168996090406E-2</v>
      </c>
      <c r="AQ1331" s="17">
        <v>4.960486577394E-2</v>
      </c>
      <c r="AR1331" s="17">
        <v>4.6823495741585203E-2</v>
      </c>
      <c r="AS1331" s="17">
        <v>6.3010740800417894E-2</v>
      </c>
      <c r="AT1331" s="17">
        <v>5.2515057441305697E-2</v>
      </c>
      <c r="AU1331" s="17">
        <v>3.6474382966681297E-2</v>
      </c>
      <c r="AV1331" s="17">
        <v>6.6476111428121806E-2</v>
      </c>
      <c r="AW1331" s="17">
        <v>7.8396212976981697E-2</v>
      </c>
      <c r="AX1331" s="17">
        <v>6.0001234638595198E-2</v>
      </c>
      <c r="AY1331" s="17">
        <v>7.0017477239463194E-2</v>
      </c>
      <c r="AZ1331" s="17">
        <v>6.3932178148253097E-2</v>
      </c>
      <c r="BA1331" s="17">
        <v>9.5879711653300101E-2</v>
      </c>
      <c r="BB1331" s="17">
        <v>5.4561972089253202E-2</v>
      </c>
      <c r="BC1331" s="17"/>
      <c r="BD1331" s="17">
        <v>7.4678701666048702E-2</v>
      </c>
      <c r="BE1331" s="17">
        <v>9.5814064215841599E-2</v>
      </c>
      <c r="BF1331" s="17">
        <v>7.85508464493892E-2</v>
      </c>
      <c r="BG1331" s="17"/>
      <c r="BH1331" s="17">
        <v>7.6994352276209793E-2</v>
      </c>
      <c r="BI1331" s="17">
        <v>5.9394202202984102E-2</v>
      </c>
      <c r="BJ1331" s="17">
        <v>4.2775101282391099E-2</v>
      </c>
      <c r="BK1331" s="17"/>
      <c r="BL1331" s="17">
        <v>9.5063314905223295E-2</v>
      </c>
      <c r="BM1331" s="17">
        <v>6.4599055390552995E-2</v>
      </c>
      <c r="BN1331" s="17">
        <v>4.9769158577684901E-2</v>
      </c>
      <c r="BO1331" s="17"/>
      <c r="BP1331" s="17">
        <v>8.1807417918726005E-2</v>
      </c>
      <c r="BQ1331" s="17">
        <v>8.9736680801158597E-2</v>
      </c>
      <c r="BR1331" s="17"/>
      <c r="BS1331" s="17">
        <v>3.45745259155281E-2</v>
      </c>
      <c r="BT1331" s="17">
        <v>5.1472795045600102E-2</v>
      </c>
      <c r="BU1331" s="17">
        <v>8.2735273644946705E-2</v>
      </c>
      <c r="BV1331" s="17">
        <v>9.4918142319217996E-2</v>
      </c>
      <c r="BW1331" s="17"/>
      <c r="BX1331" s="17">
        <v>5.4535509231953397E-2</v>
      </c>
      <c r="BY1331" s="17">
        <v>9.3602418730293499E-2</v>
      </c>
      <c r="BZ1331" s="17">
        <v>8.7427439447487598E-2</v>
      </c>
      <c r="CA1331" s="17"/>
      <c r="CB1331" s="17">
        <v>4.1031586201874602E-2</v>
      </c>
      <c r="CC1331" s="17">
        <v>7.6271381726219098E-2</v>
      </c>
      <c r="CD1331" s="17">
        <v>0.122024943911599</v>
      </c>
      <c r="CE1331" s="17">
        <v>8.7187500510792604E-2</v>
      </c>
      <c r="CF1331" s="17">
        <v>5.36719004609474E-2</v>
      </c>
      <c r="CG1331" s="17">
        <v>0.117463040669228</v>
      </c>
      <c r="CH1331" s="17"/>
      <c r="CI1331" s="17">
        <v>0.102994851625968</v>
      </c>
      <c r="CJ1331" s="17">
        <v>5.67518272059684E-2</v>
      </c>
      <c r="CK1331" s="17">
        <v>0.19115929534272899</v>
      </c>
      <c r="CL1331" s="17">
        <v>6.9255718701454694E-2</v>
      </c>
    </row>
    <row r="1332" spans="2:90" x14ac:dyDescent="0.35"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</row>
    <row r="1333" spans="2:90" x14ac:dyDescent="0.35">
      <c r="B1333" s="6" t="s">
        <v>619</v>
      </c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</row>
    <row r="1334" spans="2:90" x14ac:dyDescent="0.35">
      <c r="B1334" s="24" t="s">
        <v>130</v>
      </c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</row>
    <row r="1335" spans="2:90" x14ac:dyDescent="0.35">
      <c r="B1335" t="s">
        <v>613</v>
      </c>
      <c r="C1335" s="17">
        <v>0.514447153059028</v>
      </c>
      <c r="D1335" s="17">
        <v>0.47096600700799202</v>
      </c>
      <c r="E1335" s="17">
        <v>0.55600556637257903</v>
      </c>
      <c r="F1335" s="17"/>
      <c r="G1335" s="17">
        <v>0.53436249674932301</v>
      </c>
      <c r="H1335" s="17">
        <v>0.54788606979740495</v>
      </c>
      <c r="I1335" s="17">
        <v>0.53492501158439798</v>
      </c>
      <c r="J1335" s="17">
        <v>0.56296908638718901</v>
      </c>
      <c r="K1335" s="17">
        <v>0.51286240329241195</v>
      </c>
      <c r="L1335" s="17">
        <v>0.51926430008300295</v>
      </c>
      <c r="M1335" s="17">
        <v>0.51724162360719395</v>
      </c>
      <c r="N1335" s="17">
        <v>0.47444439693225698</v>
      </c>
      <c r="O1335" s="17">
        <v>0.43880096665732998</v>
      </c>
      <c r="P1335" s="17"/>
      <c r="Q1335" s="17">
        <v>0.45760759639647097</v>
      </c>
      <c r="R1335" s="17">
        <v>0.41334615750811199</v>
      </c>
      <c r="S1335" s="17">
        <v>0.55480872048968</v>
      </c>
      <c r="T1335" s="17">
        <v>0.53108705561396197</v>
      </c>
      <c r="U1335" s="17"/>
      <c r="V1335" s="17">
        <v>0.45769457674238401</v>
      </c>
      <c r="W1335" s="17">
        <v>0.55742074180734502</v>
      </c>
      <c r="X1335" s="17">
        <v>0.55667132032531597</v>
      </c>
      <c r="Y1335" s="17">
        <v>0.47324275908415198</v>
      </c>
      <c r="Z1335" s="17">
        <v>0.53987262912938905</v>
      </c>
      <c r="AA1335" s="17">
        <v>0.47952121335588799</v>
      </c>
      <c r="AB1335" s="17">
        <v>0.49651298966975099</v>
      </c>
      <c r="AC1335" s="17">
        <v>0.47341345102752203</v>
      </c>
      <c r="AD1335" s="17">
        <v>0.57208286549408205</v>
      </c>
      <c r="AE1335" s="17"/>
      <c r="AF1335" s="17">
        <v>0.52928683946890798</v>
      </c>
      <c r="AG1335" s="17">
        <v>0.51515786003256603</v>
      </c>
      <c r="AH1335" s="17">
        <v>0.54082372591777494</v>
      </c>
      <c r="AI1335" s="17">
        <v>0.56991650200478905</v>
      </c>
      <c r="AJ1335" s="17">
        <v>0.51531666271919796</v>
      </c>
      <c r="AK1335" s="17">
        <v>0.48808358718295403</v>
      </c>
      <c r="AL1335" s="17"/>
      <c r="AM1335" s="17">
        <v>0.42454854664311098</v>
      </c>
      <c r="AN1335" s="17">
        <v>0.46245049869094401</v>
      </c>
      <c r="AO1335" s="17">
        <v>0.495320632843327</v>
      </c>
      <c r="AP1335" s="17">
        <v>0.37099570003277499</v>
      </c>
      <c r="AQ1335" s="17">
        <v>0.49452413840513798</v>
      </c>
      <c r="AR1335" s="17">
        <v>0.50395975817688199</v>
      </c>
      <c r="AS1335" s="17">
        <v>0.45908074417728101</v>
      </c>
      <c r="AT1335" s="17">
        <v>0.52363902958955999</v>
      </c>
      <c r="AU1335" s="17">
        <v>0.55873250630710902</v>
      </c>
      <c r="AV1335" s="17">
        <v>0.60464146568202204</v>
      </c>
      <c r="AW1335" s="17">
        <v>0.53157885284520501</v>
      </c>
      <c r="AX1335" s="17">
        <v>0.57069462596281395</v>
      </c>
      <c r="AY1335" s="17">
        <v>0.57942918048552405</v>
      </c>
      <c r="AZ1335" s="17">
        <v>0.56317934215348797</v>
      </c>
      <c r="BA1335" s="17">
        <v>0.48382896834622402</v>
      </c>
      <c r="BB1335" s="17">
        <v>0.55547716461588803</v>
      </c>
      <c r="BC1335" s="17"/>
      <c r="BD1335" s="17">
        <v>0.53062148855843005</v>
      </c>
      <c r="BE1335" s="17">
        <v>0.52535919982699997</v>
      </c>
      <c r="BF1335" s="17">
        <v>0.50169623024518095</v>
      </c>
      <c r="BG1335" s="17"/>
      <c r="BH1335" s="17">
        <v>0.55108066833990599</v>
      </c>
      <c r="BI1335" s="17">
        <v>0.44783677163888502</v>
      </c>
      <c r="BJ1335" s="17">
        <v>0.51071672515793998</v>
      </c>
      <c r="BK1335" s="17"/>
      <c r="BL1335" s="17">
        <v>0.460985840998969</v>
      </c>
      <c r="BM1335" s="17">
        <v>0.53725466196277005</v>
      </c>
      <c r="BN1335" s="17">
        <v>0.52049564204710097</v>
      </c>
      <c r="BO1335" s="17"/>
      <c r="BP1335" s="17">
        <v>0.53969527132478201</v>
      </c>
      <c r="BQ1335" s="17">
        <v>0.48733750234107098</v>
      </c>
      <c r="BR1335" s="17"/>
      <c r="BS1335" s="17">
        <v>0.65061119147832402</v>
      </c>
      <c r="BT1335" s="17">
        <v>0.57917137556977505</v>
      </c>
      <c r="BU1335" s="17">
        <v>0.48093842570092099</v>
      </c>
      <c r="BV1335" s="17">
        <v>0.485521887772287</v>
      </c>
      <c r="BW1335" s="17"/>
      <c r="BX1335" s="17">
        <v>0.53973651781027898</v>
      </c>
      <c r="BY1335" s="17">
        <v>0.57857078203948797</v>
      </c>
      <c r="BZ1335" s="17">
        <v>0.50800135602035601</v>
      </c>
      <c r="CA1335" s="17"/>
      <c r="CB1335" s="17">
        <v>0.66825815299963698</v>
      </c>
      <c r="CC1335" s="17">
        <v>0.56921407976085103</v>
      </c>
      <c r="CD1335" s="17">
        <v>0.51579665717686396</v>
      </c>
      <c r="CE1335" s="17">
        <v>0.52174480266107304</v>
      </c>
      <c r="CF1335" s="17">
        <v>0.54392443376472099</v>
      </c>
      <c r="CG1335" s="17">
        <v>0.228885673964067</v>
      </c>
      <c r="CH1335" s="17"/>
      <c r="CI1335" s="17">
        <v>0.41658880944055998</v>
      </c>
      <c r="CJ1335" s="17">
        <v>0.663777424495815</v>
      </c>
      <c r="CK1335" s="17">
        <v>0.21899546860454899</v>
      </c>
      <c r="CL1335" s="17">
        <v>0.52696915364285901</v>
      </c>
    </row>
    <row r="1336" spans="2:90" x14ac:dyDescent="0.35">
      <c r="B1336" t="s">
        <v>614</v>
      </c>
      <c r="C1336" s="17">
        <v>0.184256665957546</v>
      </c>
      <c r="D1336" s="17">
        <v>0.20916295000805701</v>
      </c>
      <c r="E1336" s="17">
        <v>0.16279624033662299</v>
      </c>
      <c r="F1336" s="17"/>
      <c r="G1336" s="17">
        <v>0.15249382947881401</v>
      </c>
      <c r="H1336" s="17">
        <v>0.16523007193785699</v>
      </c>
      <c r="I1336" s="17">
        <v>0.19222473899377901</v>
      </c>
      <c r="J1336" s="17">
        <v>0.13267239985329701</v>
      </c>
      <c r="K1336" s="17">
        <v>0.16852674740816601</v>
      </c>
      <c r="L1336" s="17">
        <v>0.189956104306611</v>
      </c>
      <c r="M1336" s="17">
        <v>0.203747152086032</v>
      </c>
      <c r="N1336" s="17">
        <v>0.19977643594069999</v>
      </c>
      <c r="O1336" s="17">
        <v>0.243818816664158</v>
      </c>
      <c r="P1336" s="17"/>
      <c r="Q1336" s="17">
        <v>0.18219604335762701</v>
      </c>
      <c r="R1336" s="17">
        <v>0.245454353557014</v>
      </c>
      <c r="S1336" s="17">
        <v>0.16708928438715101</v>
      </c>
      <c r="T1336" s="17">
        <v>0.17988273848908301</v>
      </c>
      <c r="U1336" s="17"/>
      <c r="V1336" s="17">
        <v>0.216290511786179</v>
      </c>
      <c r="W1336" s="17">
        <v>0.161691263965245</v>
      </c>
      <c r="X1336" s="17">
        <v>0.16322538074094201</v>
      </c>
      <c r="Y1336" s="17">
        <v>0.16299844368494101</v>
      </c>
      <c r="Z1336" s="17">
        <v>0.16119437676131901</v>
      </c>
      <c r="AA1336" s="17">
        <v>0.21637587116214499</v>
      </c>
      <c r="AB1336" s="17">
        <v>0.22199895036598499</v>
      </c>
      <c r="AC1336" s="17">
        <v>0.21470751496196799</v>
      </c>
      <c r="AD1336" s="17">
        <v>0.15474265147131</v>
      </c>
      <c r="AE1336" s="17"/>
      <c r="AF1336" s="17">
        <v>0.143255160724791</v>
      </c>
      <c r="AG1336" s="17">
        <v>0.18159330534496401</v>
      </c>
      <c r="AH1336" s="17">
        <v>0.16563104901015699</v>
      </c>
      <c r="AI1336" s="17">
        <v>0.12868615471811101</v>
      </c>
      <c r="AJ1336" s="17">
        <v>0.19493952423357699</v>
      </c>
      <c r="AK1336" s="17">
        <v>0.21990558450700401</v>
      </c>
      <c r="AL1336" s="17"/>
      <c r="AM1336" s="17">
        <v>0.177063992601345</v>
      </c>
      <c r="AN1336" s="17">
        <v>0.214126982784141</v>
      </c>
      <c r="AO1336" s="17">
        <v>0.20149499497005899</v>
      </c>
      <c r="AP1336" s="17">
        <v>0.25689388818016101</v>
      </c>
      <c r="AQ1336" s="17">
        <v>0.22502417732080801</v>
      </c>
      <c r="AR1336" s="17">
        <v>0.18452902556637499</v>
      </c>
      <c r="AS1336" s="17">
        <v>0.20061144062355701</v>
      </c>
      <c r="AT1336" s="17">
        <v>0.20627028642474701</v>
      </c>
      <c r="AU1336" s="17">
        <v>0.155570508079558</v>
      </c>
      <c r="AV1336" s="17">
        <v>0.119683805838785</v>
      </c>
      <c r="AW1336" s="17">
        <v>0.19492165316343699</v>
      </c>
      <c r="AX1336" s="17">
        <v>0.144930093279415</v>
      </c>
      <c r="AY1336" s="17">
        <v>0.17186283422219301</v>
      </c>
      <c r="AZ1336" s="17">
        <v>0.18832254293433801</v>
      </c>
      <c r="BA1336" s="17">
        <v>0.18759672175574399</v>
      </c>
      <c r="BB1336" s="17">
        <v>0.23958256053725199</v>
      </c>
      <c r="BC1336" s="17"/>
      <c r="BD1336" s="17">
        <v>0.17920086990447101</v>
      </c>
      <c r="BE1336" s="17">
        <v>0.17040016428320701</v>
      </c>
      <c r="BF1336" s="17">
        <v>0.19671113099530901</v>
      </c>
      <c r="BG1336" s="17"/>
      <c r="BH1336" s="17">
        <v>0.16505727176396601</v>
      </c>
      <c r="BI1336" s="17">
        <v>0.27036627833432503</v>
      </c>
      <c r="BJ1336" s="17">
        <v>0.23901960344730899</v>
      </c>
      <c r="BK1336" s="17"/>
      <c r="BL1336" s="17">
        <v>0.278142200378869</v>
      </c>
      <c r="BM1336" s="17">
        <v>0.20763146716632999</v>
      </c>
      <c r="BN1336" s="17">
        <v>0.202283914527775</v>
      </c>
      <c r="BO1336" s="17"/>
      <c r="BP1336" s="17">
        <v>0.15720805187235901</v>
      </c>
      <c r="BQ1336" s="17">
        <v>0.20062361847205001</v>
      </c>
      <c r="BR1336" s="17"/>
      <c r="BS1336" s="17">
        <v>0.14385323950708501</v>
      </c>
      <c r="BT1336" s="17">
        <v>0.173583018853747</v>
      </c>
      <c r="BU1336" s="17">
        <v>0.22603066323121099</v>
      </c>
      <c r="BV1336" s="17">
        <v>0.182203260243708</v>
      </c>
      <c r="BW1336" s="17"/>
      <c r="BX1336" s="17">
        <v>0.16542169808070101</v>
      </c>
      <c r="BY1336" s="17">
        <v>0.165043441402772</v>
      </c>
      <c r="BZ1336" s="17">
        <v>0.187303276644461</v>
      </c>
      <c r="CA1336" s="17"/>
      <c r="CB1336" s="17">
        <v>0.10346335065846</v>
      </c>
      <c r="CC1336" s="17">
        <v>0.17504949906411199</v>
      </c>
      <c r="CD1336" s="17">
        <v>0.147916767683413</v>
      </c>
      <c r="CE1336" s="17">
        <v>0.19671733432515201</v>
      </c>
      <c r="CF1336" s="17">
        <v>0.23777818396984399</v>
      </c>
      <c r="CG1336" s="17">
        <v>0.28812897403319998</v>
      </c>
      <c r="CH1336" s="17"/>
      <c r="CI1336" s="17">
        <v>0.22697411218059099</v>
      </c>
      <c r="CJ1336" s="17">
        <v>0.12882813135806201</v>
      </c>
      <c r="CK1336" s="17">
        <v>0.243164979629126</v>
      </c>
      <c r="CL1336" s="17">
        <v>0.19168428542250801</v>
      </c>
    </row>
    <row r="1337" spans="2:90" x14ac:dyDescent="0.35">
      <c r="B1337" t="s">
        <v>615</v>
      </c>
      <c r="C1337" s="17">
        <v>0.13972603113708401</v>
      </c>
      <c r="D1337" s="17">
        <v>0.15815003767601801</v>
      </c>
      <c r="E1337" s="17">
        <v>0.121233515065134</v>
      </c>
      <c r="F1337" s="17"/>
      <c r="G1337" s="17">
        <v>0.12734810642802799</v>
      </c>
      <c r="H1337" s="17">
        <v>0.105964462465074</v>
      </c>
      <c r="I1337" s="17">
        <v>0.12922409851777</v>
      </c>
      <c r="J1337" s="17">
        <v>0.164554101008245</v>
      </c>
      <c r="K1337" s="17">
        <v>0.16972484719976699</v>
      </c>
      <c r="L1337" s="17">
        <v>0.14767490674668601</v>
      </c>
      <c r="M1337" s="17">
        <v>0.11122906810152999</v>
      </c>
      <c r="N1337" s="17">
        <v>0.15218180026602199</v>
      </c>
      <c r="O1337" s="17">
        <v>0.14869360015604299</v>
      </c>
      <c r="P1337" s="17"/>
      <c r="Q1337" s="17">
        <v>0.19824128065923799</v>
      </c>
      <c r="R1337" s="17">
        <v>0.17925115637206401</v>
      </c>
      <c r="S1337" s="17">
        <v>0.163532398578801</v>
      </c>
      <c r="T1337" s="17">
        <v>0.127450735663341</v>
      </c>
      <c r="U1337" s="17"/>
      <c r="V1337" s="17">
        <v>0.16713318110032299</v>
      </c>
      <c r="W1337" s="17">
        <v>0.12494413098282001</v>
      </c>
      <c r="X1337" s="17">
        <v>0.14312472738422499</v>
      </c>
      <c r="Y1337" s="17">
        <v>0.16346385788255199</v>
      </c>
      <c r="Z1337" s="17">
        <v>0.14957784654470099</v>
      </c>
      <c r="AA1337" s="17">
        <v>0.141426520414451</v>
      </c>
      <c r="AB1337" s="17">
        <v>0.11312660879557</v>
      </c>
      <c r="AC1337" s="17">
        <v>9.7999724780957295E-2</v>
      </c>
      <c r="AD1337" s="17">
        <v>0.127962592171423</v>
      </c>
      <c r="AE1337" s="17"/>
      <c r="AF1337" s="17">
        <v>0.14879970851027899</v>
      </c>
      <c r="AG1337" s="17">
        <v>0.16012827980229399</v>
      </c>
      <c r="AH1337" s="17">
        <v>8.4297123308848698E-2</v>
      </c>
      <c r="AI1337" s="17">
        <v>0.11821694863519799</v>
      </c>
      <c r="AJ1337" s="17">
        <v>0.136951540237297</v>
      </c>
      <c r="AK1337" s="17">
        <v>0.14210628324901201</v>
      </c>
      <c r="AL1337" s="17"/>
      <c r="AM1337" s="17">
        <v>0.162584829860001</v>
      </c>
      <c r="AN1337" s="17">
        <v>0.1241796532152</v>
      </c>
      <c r="AO1337" s="17">
        <v>0.13349965361312699</v>
      </c>
      <c r="AP1337" s="17">
        <v>0.17074578705389901</v>
      </c>
      <c r="AQ1337" s="17">
        <v>0.15994055947343699</v>
      </c>
      <c r="AR1337" s="17">
        <v>0.155519432487984</v>
      </c>
      <c r="AS1337" s="17">
        <v>0.13912671793</v>
      </c>
      <c r="AT1337" s="17">
        <v>0.14120153642292199</v>
      </c>
      <c r="AU1337" s="17">
        <v>0.16992114632993299</v>
      </c>
      <c r="AV1337" s="17">
        <v>0.18260161236196601</v>
      </c>
      <c r="AW1337" s="17">
        <v>0.14073899810339099</v>
      </c>
      <c r="AX1337" s="17">
        <v>0.11595107416917701</v>
      </c>
      <c r="AY1337" s="17">
        <v>0.13132277567143499</v>
      </c>
      <c r="AZ1337" s="17">
        <v>0.12928409494909399</v>
      </c>
      <c r="BA1337" s="17">
        <v>0.18702990313630499</v>
      </c>
      <c r="BB1337" s="17">
        <v>9.2201220973299497E-2</v>
      </c>
      <c r="BC1337" s="17"/>
      <c r="BD1337" s="17">
        <v>0.149895708163025</v>
      </c>
      <c r="BE1337" s="17">
        <v>0.120839162921142</v>
      </c>
      <c r="BF1337" s="17">
        <v>0.14841536508942299</v>
      </c>
      <c r="BG1337" s="17"/>
      <c r="BH1337" s="17">
        <v>0.13089394192638501</v>
      </c>
      <c r="BI1337" s="17">
        <v>0.158161151831097</v>
      </c>
      <c r="BJ1337" s="17">
        <v>0.12114620349932401</v>
      </c>
      <c r="BK1337" s="17"/>
      <c r="BL1337" s="17">
        <v>0.119163080697804</v>
      </c>
      <c r="BM1337" s="17">
        <v>0.12430067031559</v>
      </c>
      <c r="BN1337" s="17">
        <v>0.16586629238525999</v>
      </c>
      <c r="BO1337" s="17"/>
      <c r="BP1337" s="17">
        <v>0.13164704980171299</v>
      </c>
      <c r="BQ1337" s="17">
        <v>0.143639263672353</v>
      </c>
      <c r="BR1337" s="17"/>
      <c r="BS1337" s="17">
        <v>0.10526021615919499</v>
      </c>
      <c r="BT1337" s="17">
        <v>0.14034964346423001</v>
      </c>
      <c r="BU1337" s="17">
        <v>0.15078356568157</v>
      </c>
      <c r="BV1337" s="17">
        <v>0.141111936747425</v>
      </c>
      <c r="BW1337" s="17"/>
      <c r="BX1337" s="17">
        <v>0.130080732532037</v>
      </c>
      <c r="BY1337" s="17">
        <v>8.6161390946218303E-2</v>
      </c>
      <c r="BZ1337" s="17">
        <v>0.14397314090871399</v>
      </c>
      <c r="CA1337" s="17"/>
      <c r="CB1337" s="17">
        <v>0.109504873947968</v>
      </c>
      <c r="CC1337" s="17">
        <v>0.10708120132318399</v>
      </c>
      <c r="CD1337" s="17">
        <v>0.144864428451219</v>
      </c>
      <c r="CE1337" s="17">
        <v>0.124729449623922</v>
      </c>
      <c r="CF1337" s="17">
        <v>0.107416572921333</v>
      </c>
      <c r="CG1337" s="17">
        <v>0.25072083530245598</v>
      </c>
      <c r="CH1337" s="17"/>
      <c r="CI1337" s="17">
        <v>0.16064940878537501</v>
      </c>
      <c r="CJ1337" s="17">
        <v>8.7543226355123696E-2</v>
      </c>
      <c r="CK1337" s="17">
        <v>0.25560961494450601</v>
      </c>
      <c r="CL1337" s="17">
        <v>0.134963838035696</v>
      </c>
    </row>
    <row r="1338" spans="2:90" x14ac:dyDescent="0.35">
      <c r="B1338" t="s">
        <v>616</v>
      </c>
      <c r="C1338" s="17">
        <v>7.8290097864446503E-2</v>
      </c>
      <c r="D1338" s="17">
        <v>8.42755212435818E-2</v>
      </c>
      <c r="E1338" s="17">
        <v>7.1797836767514903E-2</v>
      </c>
      <c r="F1338" s="17"/>
      <c r="G1338" s="17">
        <v>7.0419297865646199E-2</v>
      </c>
      <c r="H1338" s="17">
        <v>7.5663312058444204E-2</v>
      </c>
      <c r="I1338" s="17">
        <v>6.6096629932758902E-2</v>
      </c>
      <c r="J1338" s="17">
        <v>6.3012352903757896E-2</v>
      </c>
      <c r="K1338" s="17">
        <v>9.4888293110332506E-2</v>
      </c>
      <c r="L1338" s="17">
        <v>6.02741706209673E-2</v>
      </c>
      <c r="M1338" s="17">
        <v>0.101538185107182</v>
      </c>
      <c r="N1338" s="17">
        <v>9.2312974534564995E-2</v>
      </c>
      <c r="O1338" s="17">
        <v>7.8072839283840498E-2</v>
      </c>
      <c r="P1338" s="17"/>
      <c r="Q1338" s="17">
        <v>7.9218582060097006E-2</v>
      </c>
      <c r="R1338" s="17">
        <v>7.7532172885819997E-2</v>
      </c>
      <c r="S1338" s="17">
        <v>3.8588138375961201E-2</v>
      </c>
      <c r="T1338" s="17">
        <v>7.9244356919174697E-2</v>
      </c>
      <c r="U1338" s="17"/>
      <c r="V1338" s="17">
        <v>7.81603800198237E-2</v>
      </c>
      <c r="W1338" s="17">
        <v>8.6568731410874497E-2</v>
      </c>
      <c r="X1338" s="17">
        <v>5.76780273215712E-2</v>
      </c>
      <c r="Y1338" s="17">
        <v>8.1505458160938099E-2</v>
      </c>
      <c r="Z1338" s="17">
        <v>5.49551331698283E-2</v>
      </c>
      <c r="AA1338" s="17">
        <v>7.9208709728536594E-2</v>
      </c>
      <c r="AB1338" s="17">
        <v>8.3987318754253304E-2</v>
      </c>
      <c r="AC1338" s="17">
        <v>9.8511160208838905E-2</v>
      </c>
      <c r="AD1338" s="17">
        <v>8.55306559140563E-2</v>
      </c>
      <c r="AE1338" s="17"/>
      <c r="AF1338" s="17">
        <v>8.3804305038087903E-2</v>
      </c>
      <c r="AG1338" s="17">
        <v>7.1372676638698104E-2</v>
      </c>
      <c r="AH1338" s="17">
        <v>8.6581131869390898E-2</v>
      </c>
      <c r="AI1338" s="17">
        <v>7.9699083761315695E-2</v>
      </c>
      <c r="AJ1338" s="17">
        <v>6.4345564388037402E-2</v>
      </c>
      <c r="AK1338" s="17">
        <v>8.4676342355105905E-2</v>
      </c>
      <c r="AL1338" s="17"/>
      <c r="AM1338" s="17">
        <v>9.6012569618671897E-2</v>
      </c>
      <c r="AN1338" s="17">
        <v>5.2624135429987097E-2</v>
      </c>
      <c r="AO1338" s="17">
        <v>8.6031427528291696E-2</v>
      </c>
      <c r="AP1338" s="17">
        <v>0.101135565590193</v>
      </c>
      <c r="AQ1338" s="17">
        <v>6.5090089669526702E-2</v>
      </c>
      <c r="AR1338" s="17">
        <v>0.10679825908389499</v>
      </c>
      <c r="AS1338" s="17">
        <v>0.125900518719812</v>
      </c>
      <c r="AT1338" s="17">
        <v>7.2357078960208807E-2</v>
      </c>
      <c r="AU1338" s="17">
        <v>7.6506064301954599E-2</v>
      </c>
      <c r="AV1338" s="17">
        <v>6.1122030727620402E-2</v>
      </c>
      <c r="AW1338" s="17">
        <v>5.8474454998726499E-2</v>
      </c>
      <c r="AX1338" s="17">
        <v>9.5341490495875897E-2</v>
      </c>
      <c r="AY1338" s="17">
        <v>5.0649455206226601E-2</v>
      </c>
      <c r="AZ1338" s="17">
        <v>1.48849845129066E-2</v>
      </c>
      <c r="BA1338" s="17">
        <v>4.8200391814377401E-2</v>
      </c>
      <c r="BB1338" s="17">
        <v>6.6784753146312201E-2</v>
      </c>
      <c r="BC1338" s="17"/>
      <c r="BD1338" s="17">
        <v>7.3609074831621907E-2</v>
      </c>
      <c r="BE1338" s="17">
        <v>8.3471891133617096E-2</v>
      </c>
      <c r="BF1338" s="17">
        <v>7.7643571466524203E-2</v>
      </c>
      <c r="BG1338" s="17"/>
      <c r="BH1338" s="17">
        <v>7.7247557793331104E-2</v>
      </c>
      <c r="BI1338" s="17">
        <v>7.4240718107641102E-2</v>
      </c>
      <c r="BJ1338" s="17">
        <v>7.1029184181269703E-2</v>
      </c>
      <c r="BK1338" s="17"/>
      <c r="BL1338" s="17">
        <v>5.3726143372435302E-2</v>
      </c>
      <c r="BM1338" s="17">
        <v>7.7621817237855203E-2</v>
      </c>
      <c r="BN1338" s="17">
        <v>6.2089819024166798E-2</v>
      </c>
      <c r="BO1338" s="17"/>
      <c r="BP1338" s="17">
        <v>8.5092007802229003E-2</v>
      </c>
      <c r="BQ1338" s="17">
        <v>7.8051786823428407E-2</v>
      </c>
      <c r="BR1338" s="17"/>
      <c r="BS1338" s="17">
        <v>6.1707922965130502E-2</v>
      </c>
      <c r="BT1338" s="17">
        <v>5.6821452091638899E-2</v>
      </c>
      <c r="BU1338" s="17">
        <v>6.4659072704629603E-2</v>
      </c>
      <c r="BV1338" s="17">
        <v>9.6937441144768294E-2</v>
      </c>
      <c r="BW1338" s="17"/>
      <c r="BX1338" s="17">
        <v>0.100534446415212</v>
      </c>
      <c r="BY1338" s="17">
        <v>8.7666035843757206E-2</v>
      </c>
      <c r="BZ1338" s="17">
        <v>7.5510229467388099E-2</v>
      </c>
      <c r="CA1338" s="17"/>
      <c r="CB1338" s="17">
        <v>5.9656973588566198E-2</v>
      </c>
      <c r="CC1338" s="17">
        <v>5.7471193578579598E-2</v>
      </c>
      <c r="CD1338" s="17">
        <v>8.3498902867757102E-2</v>
      </c>
      <c r="CE1338" s="17">
        <v>9.8697761484145302E-2</v>
      </c>
      <c r="CF1338" s="17">
        <v>5.63982990298625E-2</v>
      </c>
      <c r="CG1338" s="17">
        <v>0.11329732678068601</v>
      </c>
      <c r="CH1338" s="17"/>
      <c r="CI1338" s="17">
        <v>0.10565034932412</v>
      </c>
      <c r="CJ1338" s="17">
        <v>5.9855225490357898E-2</v>
      </c>
      <c r="CK1338" s="17">
        <v>0.105334175078463</v>
      </c>
      <c r="CL1338" s="17">
        <v>7.5826120188616106E-2</v>
      </c>
    </row>
    <row r="1339" spans="2:90" x14ac:dyDescent="0.35">
      <c r="B1339" t="s">
        <v>150</v>
      </c>
      <c r="C1339" s="17">
        <v>8.3280051981895406E-2</v>
      </c>
      <c r="D1339" s="17">
        <v>7.74454840643512E-2</v>
      </c>
      <c r="E1339" s="17">
        <v>8.8166841458148695E-2</v>
      </c>
      <c r="F1339" s="17"/>
      <c r="G1339" s="17">
        <v>0.11537626947818901</v>
      </c>
      <c r="H1339" s="17">
        <v>0.10525608374122</v>
      </c>
      <c r="I1339" s="17">
        <v>7.7529520971294799E-2</v>
      </c>
      <c r="J1339" s="17">
        <v>7.6792059847511807E-2</v>
      </c>
      <c r="K1339" s="17">
        <v>5.3997708989321699E-2</v>
      </c>
      <c r="L1339" s="17">
        <v>8.2830518242732395E-2</v>
      </c>
      <c r="M1339" s="17">
        <v>6.6243971098061696E-2</v>
      </c>
      <c r="N1339" s="17">
        <v>8.1284392326455804E-2</v>
      </c>
      <c r="O1339" s="17">
        <v>9.0613777238628304E-2</v>
      </c>
      <c r="P1339" s="17"/>
      <c r="Q1339" s="17">
        <v>8.2736497526567407E-2</v>
      </c>
      <c r="R1339" s="17">
        <v>8.4416159676990205E-2</v>
      </c>
      <c r="S1339" s="17">
        <v>7.5981458168407096E-2</v>
      </c>
      <c r="T1339" s="17">
        <v>8.2335113314439601E-2</v>
      </c>
      <c r="U1339" s="17"/>
      <c r="V1339" s="17">
        <v>8.0721350351289897E-2</v>
      </c>
      <c r="W1339" s="17">
        <v>6.9375131833715603E-2</v>
      </c>
      <c r="X1339" s="17">
        <v>7.9300544227945594E-2</v>
      </c>
      <c r="Y1339" s="17">
        <v>0.118789481187416</v>
      </c>
      <c r="Z1339" s="17">
        <v>9.4400014394762297E-2</v>
      </c>
      <c r="AA1339" s="17">
        <v>8.3467685338979594E-2</v>
      </c>
      <c r="AB1339" s="17">
        <v>8.4374132414440695E-2</v>
      </c>
      <c r="AC1339" s="17">
        <v>0.115368149020714</v>
      </c>
      <c r="AD1339" s="17">
        <v>5.9681234949128199E-2</v>
      </c>
      <c r="AE1339" s="17"/>
      <c r="AF1339" s="17">
        <v>9.4853986257933703E-2</v>
      </c>
      <c r="AG1339" s="17">
        <v>7.1747878181478694E-2</v>
      </c>
      <c r="AH1339" s="17">
        <v>0.122666969893828</v>
      </c>
      <c r="AI1339" s="17">
        <v>0.103481310880587</v>
      </c>
      <c r="AJ1339" s="17">
        <v>8.8446708421889994E-2</v>
      </c>
      <c r="AK1339" s="17">
        <v>6.5228202705924193E-2</v>
      </c>
      <c r="AL1339" s="17"/>
      <c r="AM1339" s="17">
        <v>0.13979006127687099</v>
      </c>
      <c r="AN1339" s="17">
        <v>0.14661872987972799</v>
      </c>
      <c r="AO1339" s="17">
        <v>8.3653291045195699E-2</v>
      </c>
      <c r="AP1339" s="17">
        <v>0.100229059142972</v>
      </c>
      <c r="AQ1339" s="17">
        <v>5.5421035131089501E-2</v>
      </c>
      <c r="AR1339" s="17">
        <v>4.91935246848638E-2</v>
      </c>
      <c r="AS1339" s="17">
        <v>7.5280578549350205E-2</v>
      </c>
      <c r="AT1339" s="17">
        <v>5.6532068602563101E-2</v>
      </c>
      <c r="AU1339" s="17">
        <v>3.9269774981445002E-2</v>
      </c>
      <c r="AV1339" s="17">
        <v>3.1951085389605997E-2</v>
      </c>
      <c r="AW1339" s="17">
        <v>7.4286040889240595E-2</v>
      </c>
      <c r="AX1339" s="17">
        <v>7.3082716092718603E-2</v>
      </c>
      <c r="AY1339" s="17">
        <v>6.6735754414621401E-2</v>
      </c>
      <c r="AZ1339" s="17">
        <v>0.104329035450173</v>
      </c>
      <c r="BA1339" s="17">
        <v>9.3344014947348494E-2</v>
      </c>
      <c r="BB1339" s="17">
        <v>4.59543007272483E-2</v>
      </c>
      <c r="BC1339" s="17"/>
      <c r="BD1339" s="17">
        <v>6.6672858542452598E-2</v>
      </c>
      <c r="BE1339" s="17">
        <v>9.9929581835033393E-2</v>
      </c>
      <c r="BF1339" s="17">
        <v>7.5533702203563896E-2</v>
      </c>
      <c r="BG1339" s="17"/>
      <c r="BH1339" s="17">
        <v>7.57205601764116E-2</v>
      </c>
      <c r="BI1339" s="17">
        <v>4.9395080088051303E-2</v>
      </c>
      <c r="BJ1339" s="17">
        <v>5.8088283714157203E-2</v>
      </c>
      <c r="BK1339" s="17"/>
      <c r="BL1339" s="17">
        <v>8.7982734551922195E-2</v>
      </c>
      <c r="BM1339" s="17">
        <v>5.3191383317455203E-2</v>
      </c>
      <c r="BN1339" s="17">
        <v>4.9264332015697299E-2</v>
      </c>
      <c r="BO1339" s="17"/>
      <c r="BP1339" s="17">
        <v>8.6357619198917004E-2</v>
      </c>
      <c r="BQ1339" s="17">
        <v>9.0347828691097198E-2</v>
      </c>
      <c r="BR1339" s="17"/>
      <c r="BS1339" s="17">
        <v>3.8567429890264397E-2</v>
      </c>
      <c r="BT1339" s="17">
        <v>5.0074510020609302E-2</v>
      </c>
      <c r="BU1339" s="17">
        <v>7.7588272681668694E-2</v>
      </c>
      <c r="BV1339" s="17">
        <v>9.4225474091811798E-2</v>
      </c>
      <c r="BW1339" s="17"/>
      <c r="BX1339" s="17">
        <v>6.4226605161771297E-2</v>
      </c>
      <c r="BY1339" s="17">
        <v>8.2558349767764799E-2</v>
      </c>
      <c r="BZ1339" s="17">
        <v>8.5211996959080605E-2</v>
      </c>
      <c r="CA1339" s="17"/>
      <c r="CB1339" s="17">
        <v>5.9116648805368703E-2</v>
      </c>
      <c r="CC1339" s="17">
        <v>9.11840262732731E-2</v>
      </c>
      <c r="CD1339" s="17">
        <v>0.107923243820747</v>
      </c>
      <c r="CE1339" s="17">
        <v>5.8110651905708299E-2</v>
      </c>
      <c r="CF1339" s="17">
        <v>5.4482510314239299E-2</v>
      </c>
      <c r="CG1339" s="17">
        <v>0.118967189919591</v>
      </c>
      <c r="CH1339" s="17"/>
      <c r="CI1339" s="17">
        <v>9.0137320269353796E-2</v>
      </c>
      <c r="CJ1339" s="17">
        <v>5.9995992300641503E-2</v>
      </c>
      <c r="CK1339" s="17">
        <v>0.176895761743356</v>
      </c>
      <c r="CL1339" s="17">
        <v>7.0556602710321603E-2</v>
      </c>
    </row>
    <row r="1340" spans="2:90" x14ac:dyDescent="0.35"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</row>
    <row r="1341" spans="2:90" x14ac:dyDescent="0.35">
      <c r="B1341" s="6" t="s">
        <v>620</v>
      </c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</row>
    <row r="1342" spans="2:90" x14ac:dyDescent="0.35">
      <c r="B1342" s="24" t="s">
        <v>130</v>
      </c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</row>
    <row r="1343" spans="2:90" x14ac:dyDescent="0.35">
      <c r="B1343" t="s">
        <v>613</v>
      </c>
      <c r="C1343" s="17">
        <v>0.56937331373014999</v>
      </c>
      <c r="D1343" s="17">
        <v>0.54039230317303999</v>
      </c>
      <c r="E1343" s="17">
        <v>0.59601544625599001</v>
      </c>
      <c r="F1343" s="17"/>
      <c r="G1343" s="17">
        <v>0.60932271529018101</v>
      </c>
      <c r="H1343" s="17">
        <v>0.58079964016311403</v>
      </c>
      <c r="I1343" s="17">
        <v>0.58492207821368303</v>
      </c>
      <c r="J1343" s="17">
        <v>0.58654144628751004</v>
      </c>
      <c r="K1343" s="17">
        <v>0.55698430587937997</v>
      </c>
      <c r="L1343" s="17">
        <v>0.58210422168980203</v>
      </c>
      <c r="M1343" s="17">
        <v>0.56142108488953102</v>
      </c>
      <c r="N1343" s="17">
        <v>0.55691412902377102</v>
      </c>
      <c r="O1343" s="17">
        <v>0.51346769391682301</v>
      </c>
      <c r="P1343" s="17"/>
      <c r="Q1343" s="17">
        <v>0.52813065259687397</v>
      </c>
      <c r="R1343" s="17">
        <v>0.57123107754188696</v>
      </c>
      <c r="S1343" s="17">
        <v>0.55080459324978004</v>
      </c>
      <c r="T1343" s="17">
        <v>0.57987192689054501</v>
      </c>
      <c r="U1343" s="17"/>
      <c r="V1343" s="17">
        <v>0.49829291575252299</v>
      </c>
      <c r="W1343" s="17">
        <v>0.61664255897239895</v>
      </c>
      <c r="X1343" s="17">
        <v>0.60650413345655296</v>
      </c>
      <c r="Y1343" s="17">
        <v>0.56216770250806802</v>
      </c>
      <c r="Z1343" s="17">
        <v>0.60280291668029196</v>
      </c>
      <c r="AA1343" s="17">
        <v>0.54066930854396</v>
      </c>
      <c r="AB1343" s="17">
        <v>0.528808322991563</v>
      </c>
      <c r="AC1343" s="17">
        <v>0.543395001610537</v>
      </c>
      <c r="AD1343" s="17">
        <v>0.61890394656692205</v>
      </c>
      <c r="AE1343" s="17"/>
      <c r="AF1343" s="17">
        <v>0.58570699310044105</v>
      </c>
      <c r="AG1343" s="17">
        <v>0.51758322884830299</v>
      </c>
      <c r="AH1343" s="17">
        <v>0.59117181735989</v>
      </c>
      <c r="AI1343" s="17">
        <v>0.58057462738435195</v>
      </c>
      <c r="AJ1343" s="17">
        <v>0.60110205326539901</v>
      </c>
      <c r="AK1343" s="17">
        <v>0.56097479012532503</v>
      </c>
      <c r="AL1343" s="17"/>
      <c r="AM1343" s="17">
        <v>0.35085376586988398</v>
      </c>
      <c r="AN1343" s="17">
        <v>0.46804808265571402</v>
      </c>
      <c r="AO1343" s="17">
        <v>0.53974440980315896</v>
      </c>
      <c r="AP1343" s="17">
        <v>0.56218236519366005</v>
      </c>
      <c r="AQ1343" s="17">
        <v>0.51092795566856597</v>
      </c>
      <c r="AR1343" s="17">
        <v>0.49756644950434997</v>
      </c>
      <c r="AS1343" s="17">
        <v>0.56563448525775895</v>
      </c>
      <c r="AT1343" s="17">
        <v>0.49762325561056597</v>
      </c>
      <c r="AU1343" s="17">
        <v>0.59930736896314096</v>
      </c>
      <c r="AV1343" s="17">
        <v>0.68615972245939005</v>
      </c>
      <c r="AW1343" s="17">
        <v>0.62271235479452103</v>
      </c>
      <c r="AX1343" s="17">
        <v>0.57671896386866695</v>
      </c>
      <c r="AY1343" s="17">
        <v>0.60317894374603498</v>
      </c>
      <c r="AZ1343" s="17">
        <v>0.71032442602355295</v>
      </c>
      <c r="BA1343" s="17">
        <v>0.63513884984384705</v>
      </c>
      <c r="BB1343" s="17">
        <v>0.71634187667562099</v>
      </c>
      <c r="BC1343" s="17"/>
      <c r="BD1343" s="17">
        <v>0.622388416776672</v>
      </c>
      <c r="BE1343" s="17">
        <v>0.56116292814224999</v>
      </c>
      <c r="BF1343" s="17">
        <v>0.53366556818157596</v>
      </c>
      <c r="BG1343" s="17"/>
      <c r="BH1343" s="17">
        <v>0.59589709498476195</v>
      </c>
      <c r="BI1343" s="17">
        <v>0.57855038579798401</v>
      </c>
      <c r="BJ1343" s="17">
        <v>0.59602161907036799</v>
      </c>
      <c r="BK1343" s="17"/>
      <c r="BL1343" s="17">
        <v>0.51766066506696695</v>
      </c>
      <c r="BM1343" s="17">
        <v>0.58173158765755395</v>
      </c>
      <c r="BN1343" s="17">
        <v>0.58368100537373302</v>
      </c>
      <c r="BO1343" s="17"/>
      <c r="BP1343" s="17">
        <v>0.60943718931208801</v>
      </c>
      <c r="BQ1343" s="17">
        <v>0.52474587125176197</v>
      </c>
      <c r="BR1343" s="17"/>
      <c r="BS1343" s="17">
        <v>0.70746572456898005</v>
      </c>
      <c r="BT1343" s="17">
        <v>0.63832734919659895</v>
      </c>
      <c r="BU1343" s="17">
        <v>0.51682049502429706</v>
      </c>
      <c r="BV1343" s="17">
        <v>0.55253058539033595</v>
      </c>
      <c r="BW1343" s="17"/>
      <c r="BX1343" s="17">
        <v>0.65170593985312297</v>
      </c>
      <c r="BY1343" s="17">
        <v>0.57948818259048596</v>
      </c>
      <c r="BZ1343" s="17">
        <v>0.56059518306948597</v>
      </c>
      <c r="CA1343" s="17"/>
      <c r="CB1343" s="17">
        <v>0.74579013466969302</v>
      </c>
      <c r="CC1343" s="17">
        <v>0.71948002407021105</v>
      </c>
      <c r="CD1343" s="17">
        <v>0.49798769877016402</v>
      </c>
      <c r="CE1343" s="17">
        <v>0.59429229721983901</v>
      </c>
      <c r="CF1343" s="17">
        <v>0.58883940923863098</v>
      </c>
      <c r="CG1343" s="17">
        <v>0.240092324566754</v>
      </c>
      <c r="CH1343" s="17"/>
      <c r="CI1343" s="17">
        <v>0.51560593468731197</v>
      </c>
      <c r="CJ1343" s="17">
        <v>0.70461157726822099</v>
      </c>
      <c r="CK1343" s="17">
        <v>0.195561516146319</v>
      </c>
      <c r="CL1343" s="17">
        <v>0.60117174910572801</v>
      </c>
    </row>
    <row r="1344" spans="2:90" x14ac:dyDescent="0.35">
      <c r="B1344" t="s">
        <v>614</v>
      </c>
      <c r="C1344" s="17">
        <v>0.17289356266034001</v>
      </c>
      <c r="D1344" s="17">
        <v>0.18822220294713801</v>
      </c>
      <c r="E1344" s="17">
        <v>0.15864467403374799</v>
      </c>
      <c r="F1344" s="17"/>
      <c r="G1344" s="17">
        <v>0.14129152671976</v>
      </c>
      <c r="H1344" s="17">
        <v>0.120749827653895</v>
      </c>
      <c r="I1344" s="17">
        <v>0.16461827855744801</v>
      </c>
      <c r="J1344" s="17">
        <v>0.180658963649758</v>
      </c>
      <c r="K1344" s="17">
        <v>0.18221526130437901</v>
      </c>
      <c r="L1344" s="17">
        <v>0.171652591828231</v>
      </c>
      <c r="M1344" s="17">
        <v>0.19893961759048501</v>
      </c>
      <c r="N1344" s="17">
        <v>0.19746425900825301</v>
      </c>
      <c r="O1344" s="17">
        <v>0.191938295881807</v>
      </c>
      <c r="P1344" s="17"/>
      <c r="Q1344" s="17">
        <v>0.173301733443466</v>
      </c>
      <c r="R1344" s="17">
        <v>0.159356310011944</v>
      </c>
      <c r="S1344" s="17">
        <v>0.21341090410823499</v>
      </c>
      <c r="T1344" s="17">
        <v>0.16912617913105199</v>
      </c>
      <c r="U1344" s="17"/>
      <c r="V1344" s="17">
        <v>0.18424975319921899</v>
      </c>
      <c r="W1344" s="17">
        <v>0.15695996325358</v>
      </c>
      <c r="X1344" s="17">
        <v>0.15590332379355601</v>
      </c>
      <c r="Y1344" s="17">
        <v>0.18988766896748399</v>
      </c>
      <c r="Z1344" s="17">
        <v>0.15683319442867799</v>
      </c>
      <c r="AA1344" s="17">
        <v>0.22447086581048001</v>
      </c>
      <c r="AB1344" s="17">
        <v>0.189030685191313</v>
      </c>
      <c r="AC1344" s="17">
        <v>0.22303684566087301</v>
      </c>
      <c r="AD1344" s="17">
        <v>0.118199571133208</v>
      </c>
      <c r="AE1344" s="17"/>
      <c r="AF1344" s="17">
        <v>0.15394039690816899</v>
      </c>
      <c r="AG1344" s="17">
        <v>0.177607689995916</v>
      </c>
      <c r="AH1344" s="17">
        <v>0.15081182507549601</v>
      </c>
      <c r="AI1344" s="17">
        <v>0.16459055264339101</v>
      </c>
      <c r="AJ1344" s="17">
        <v>0.15913243894432</v>
      </c>
      <c r="AK1344" s="17">
        <v>0.19794213387649201</v>
      </c>
      <c r="AL1344" s="17"/>
      <c r="AM1344" s="17">
        <v>0.16690195441851299</v>
      </c>
      <c r="AN1344" s="17">
        <v>0.24325748402591099</v>
      </c>
      <c r="AO1344" s="17">
        <v>0.199040012761346</v>
      </c>
      <c r="AP1344" s="17">
        <v>0.17127482723439799</v>
      </c>
      <c r="AQ1344" s="17">
        <v>0.20491336881538599</v>
      </c>
      <c r="AR1344" s="17">
        <v>0.261919456671525</v>
      </c>
      <c r="AS1344" s="17">
        <v>0.160624370529317</v>
      </c>
      <c r="AT1344" s="17">
        <v>0.19761080131080899</v>
      </c>
      <c r="AU1344" s="17">
        <v>0.167446050407908</v>
      </c>
      <c r="AV1344" s="17">
        <v>0.13720088091699101</v>
      </c>
      <c r="AW1344" s="17">
        <v>0.15284144965371299</v>
      </c>
      <c r="AX1344" s="17">
        <v>0.237152001939263</v>
      </c>
      <c r="AY1344" s="17">
        <v>0.128665787268333</v>
      </c>
      <c r="AZ1344" s="17">
        <v>8.7557864630094906E-2</v>
      </c>
      <c r="BA1344" s="17">
        <v>0.14082213301274801</v>
      </c>
      <c r="BB1344" s="17">
        <v>0.121986524234047</v>
      </c>
      <c r="BC1344" s="17"/>
      <c r="BD1344" s="17">
        <v>0.146024509597389</v>
      </c>
      <c r="BE1344" s="17">
        <v>0.16030029201135401</v>
      </c>
      <c r="BF1344" s="17">
        <v>0.20516037034531701</v>
      </c>
      <c r="BG1344" s="17"/>
      <c r="BH1344" s="17">
        <v>0.162990378284599</v>
      </c>
      <c r="BI1344" s="17">
        <v>0.193345091360907</v>
      </c>
      <c r="BJ1344" s="17">
        <v>0.17518448329679401</v>
      </c>
      <c r="BK1344" s="17"/>
      <c r="BL1344" s="17">
        <v>0.20667404781462601</v>
      </c>
      <c r="BM1344" s="17">
        <v>0.19972413825402799</v>
      </c>
      <c r="BN1344" s="17">
        <v>0.18123673994935499</v>
      </c>
      <c r="BO1344" s="17"/>
      <c r="BP1344" s="17">
        <v>0.128188403192359</v>
      </c>
      <c r="BQ1344" s="17">
        <v>0.203621777427618</v>
      </c>
      <c r="BR1344" s="17"/>
      <c r="BS1344" s="17">
        <v>0.150541860669513</v>
      </c>
      <c r="BT1344" s="17">
        <v>0.194069387950285</v>
      </c>
      <c r="BU1344" s="17">
        <v>0.20868319745064201</v>
      </c>
      <c r="BV1344" s="17">
        <v>0.15111558567504901</v>
      </c>
      <c r="BW1344" s="17"/>
      <c r="BX1344" s="17">
        <v>0.153656934723997</v>
      </c>
      <c r="BY1344" s="17">
        <v>0.18315955545719001</v>
      </c>
      <c r="BZ1344" s="17">
        <v>0.17416845766598099</v>
      </c>
      <c r="CA1344" s="17"/>
      <c r="CB1344" s="17">
        <v>0.114445193771881</v>
      </c>
      <c r="CC1344" s="17">
        <v>0.11990648803305599</v>
      </c>
      <c r="CD1344" s="17">
        <v>0.16093813474355301</v>
      </c>
      <c r="CE1344" s="17">
        <v>0.157891465805408</v>
      </c>
      <c r="CF1344" s="17">
        <v>0.23562499456053901</v>
      </c>
      <c r="CG1344" s="17">
        <v>0.28803262781348699</v>
      </c>
      <c r="CH1344" s="17"/>
      <c r="CI1344" s="17">
        <v>0.14708776418990999</v>
      </c>
      <c r="CJ1344" s="17">
        <v>0.14137215993369001</v>
      </c>
      <c r="CK1344" s="17">
        <v>0.231982632672667</v>
      </c>
      <c r="CL1344" s="17">
        <v>0.18154622967609901</v>
      </c>
    </row>
    <row r="1345" spans="2:90" x14ac:dyDescent="0.35">
      <c r="B1345" t="s">
        <v>615</v>
      </c>
      <c r="C1345" s="17">
        <v>0.137716653420348</v>
      </c>
      <c r="D1345" s="17">
        <v>0.148454161521442</v>
      </c>
      <c r="E1345" s="17">
        <v>0.12849710002696299</v>
      </c>
      <c r="F1345" s="17"/>
      <c r="G1345" s="17">
        <v>0.117495126516051</v>
      </c>
      <c r="H1345" s="17">
        <v>0.12970569450238301</v>
      </c>
      <c r="I1345" s="17">
        <v>0.13208162946757601</v>
      </c>
      <c r="J1345" s="17">
        <v>0.10916013980448799</v>
      </c>
      <c r="K1345" s="17">
        <v>0.161858430186163</v>
      </c>
      <c r="L1345" s="17">
        <v>0.13166243260301599</v>
      </c>
      <c r="M1345" s="17">
        <v>0.151047881056766</v>
      </c>
      <c r="N1345" s="17">
        <v>0.13076723346374899</v>
      </c>
      <c r="O1345" s="17">
        <v>0.17156256736469699</v>
      </c>
      <c r="P1345" s="17"/>
      <c r="Q1345" s="17">
        <v>0.19316841015792699</v>
      </c>
      <c r="R1345" s="17">
        <v>0.15868941633296299</v>
      </c>
      <c r="S1345" s="17">
        <v>0.123795875824596</v>
      </c>
      <c r="T1345" s="17">
        <v>0.129453921089347</v>
      </c>
      <c r="U1345" s="17"/>
      <c r="V1345" s="17">
        <v>0.18257711796133</v>
      </c>
      <c r="W1345" s="17">
        <v>0.115937868743671</v>
      </c>
      <c r="X1345" s="17">
        <v>0.13021183416385701</v>
      </c>
      <c r="Y1345" s="17">
        <v>0.105540602908753</v>
      </c>
      <c r="Z1345" s="17">
        <v>0.13865187753230901</v>
      </c>
      <c r="AA1345" s="17">
        <v>0.14944121590863099</v>
      </c>
      <c r="AB1345" s="17">
        <v>0.135023740699969</v>
      </c>
      <c r="AC1345" s="17">
        <v>9.7816384791026195E-2</v>
      </c>
      <c r="AD1345" s="17">
        <v>0.143031720076778</v>
      </c>
      <c r="AE1345" s="17"/>
      <c r="AF1345" s="17">
        <v>0.121947612561445</v>
      </c>
      <c r="AG1345" s="17">
        <v>0.17769211999990001</v>
      </c>
      <c r="AH1345" s="17">
        <v>0.115034132341163</v>
      </c>
      <c r="AI1345" s="17">
        <v>0.10986486674805</v>
      </c>
      <c r="AJ1345" s="17">
        <v>0.13168598924291799</v>
      </c>
      <c r="AK1345" s="17">
        <v>0.139752292637839</v>
      </c>
      <c r="AL1345" s="17"/>
      <c r="AM1345" s="17">
        <v>0.21255863280305601</v>
      </c>
      <c r="AN1345" s="17">
        <v>0.14071304858325301</v>
      </c>
      <c r="AO1345" s="17">
        <v>0.16450802650071999</v>
      </c>
      <c r="AP1345" s="17">
        <v>0.16792944461093701</v>
      </c>
      <c r="AQ1345" s="17">
        <v>0.15756459456914301</v>
      </c>
      <c r="AR1345" s="17">
        <v>0.168284485731438</v>
      </c>
      <c r="AS1345" s="17">
        <v>0.137705627624126</v>
      </c>
      <c r="AT1345" s="17">
        <v>0.16338959583613699</v>
      </c>
      <c r="AU1345" s="17">
        <v>0.14619709803193801</v>
      </c>
      <c r="AV1345" s="17">
        <v>0.110120513582442</v>
      </c>
      <c r="AW1345" s="17">
        <v>9.3495337013013505E-2</v>
      </c>
      <c r="AX1345" s="17">
        <v>0.114558164310976</v>
      </c>
      <c r="AY1345" s="17">
        <v>0.120365793140553</v>
      </c>
      <c r="AZ1345" s="17">
        <v>8.6058289270988395E-2</v>
      </c>
      <c r="BA1345" s="17">
        <v>0.10682370831349999</v>
      </c>
      <c r="BB1345" s="17">
        <v>0.112236858516615</v>
      </c>
      <c r="BC1345" s="17"/>
      <c r="BD1345" s="17">
        <v>0.13081561900348601</v>
      </c>
      <c r="BE1345" s="17">
        <v>0.13442543814117799</v>
      </c>
      <c r="BF1345" s="17">
        <v>0.14906364818235901</v>
      </c>
      <c r="BG1345" s="17"/>
      <c r="BH1345" s="17">
        <v>0.13131679552120001</v>
      </c>
      <c r="BI1345" s="17">
        <v>0.13235325865984199</v>
      </c>
      <c r="BJ1345" s="17">
        <v>0.15287216701241799</v>
      </c>
      <c r="BK1345" s="17"/>
      <c r="BL1345" s="17">
        <v>0.128559731401061</v>
      </c>
      <c r="BM1345" s="17">
        <v>0.139557352641106</v>
      </c>
      <c r="BN1345" s="17">
        <v>0.14540448488364499</v>
      </c>
      <c r="BO1345" s="17"/>
      <c r="BP1345" s="17">
        <v>0.14341383873638899</v>
      </c>
      <c r="BQ1345" s="17">
        <v>0.14263634908227599</v>
      </c>
      <c r="BR1345" s="17"/>
      <c r="BS1345" s="17">
        <v>8.2583941900167102E-2</v>
      </c>
      <c r="BT1345" s="17">
        <v>0.10607255765139199</v>
      </c>
      <c r="BU1345" s="17">
        <v>0.16807779531661701</v>
      </c>
      <c r="BV1345" s="17">
        <v>0.15006999299621601</v>
      </c>
      <c r="BW1345" s="17"/>
      <c r="BX1345" s="17">
        <v>0.114521889078089</v>
      </c>
      <c r="BY1345" s="17">
        <v>0.13888576972087599</v>
      </c>
      <c r="BZ1345" s="17">
        <v>0.13994268104150101</v>
      </c>
      <c r="CA1345" s="17"/>
      <c r="CB1345" s="17">
        <v>8.5168874002827993E-2</v>
      </c>
      <c r="CC1345" s="17">
        <v>8.0455810810960995E-2</v>
      </c>
      <c r="CD1345" s="17">
        <v>0.153494966609973</v>
      </c>
      <c r="CE1345" s="17">
        <v>0.159401669934985</v>
      </c>
      <c r="CF1345" s="17">
        <v>0.110839694832449</v>
      </c>
      <c r="CG1345" s="17">
        <v>0.243880303342177</v>
      </c>
      <c r="CH1345" s="17"/>
      <c r="CI1345" s="17">
        <v>0.18960306313259501</v>
      </c>
      <c r="CJ1345" s="17">
        <v>9.2691394144267095E-2</v>
      </c>
      <c r="CK1345" s="17">
        <v>0.267279892017871</v>
      </c>
      <c r="CL1345" s="17">
        <v>0.118145408251195</v>
      </c>
    </row>
    <row r="1346" spans="2:90" x14ac:dyDescent="0.35">
      <c r="B1346" t="s">
        <v>616</v>
      </c>
      <c r="C1346" s="17">
        <v>4.5252123747316401E-2</v>
      </c>
      <c r="D1346" s="17">
        <v>5.3299558606713003E-2</v>
      </c>
      <c r="E1346" s="17">
        <v>3.8051950653837902E-2</v>
      </c>
      <c r="F1346" s="17"/>
      <c r="G1346" s="17">
        <v>3.1426552118172503E-2</v>
      </c>
      <c r="H1346" s="17">
        <v>5.5684307991462699E-2</v>
      </c>
      <c r="I1346" s="17">
        <v>6.0316101834719103E-2</v>
      </c>
      <c r="J1346" s="17">
        <v>5.7100574732316001E-2</v>
      </c>
      <c r="K1346" s="17">
        <v>5.03737803023252E-2</v>
      </c>
      <c r="L1346" s="17">
        <v>2.3658779741019601E-2</v>
      </c>
      <c r="M1346" s="17">
        <v>3.3008796356058398E-2</v>
      </c>
      <c r="N1346" s="17">
        <v>3.9306545846146297E-2</v>
      </c>
      <c r="O1346" s="17">
        <v>5.7664486724908502E-2</v>
      </c>
      <c r="P1346" s="17"/>
      <c r="Q1346" s="17">
        <v>2.9727016556495098E-2</v>
      </c>
      <c r="R1346" s="17">
        <v>4.4043901693893599E-2</v>
      </c>
      <c r="S1346" s="17">
        <v>5.7214649812047401E-2</v>
      </c>
      <c r="T1346" s="17">
        <v>4.6937486946927898E-2</v>
      </c>
      <c r="U1346" s="17"/>
      <c r="V1346" s="17">
        <v>4.9859568867487998E-2</v>
      </c>
      <c r="W1346" s="17">
        <v>3.9104813620537103E-2</v>
      </c>
      <c r="X1346" s="17">
        <v>4.7451858209628897E-2</v>
      </c>
      <c r="Y1346" s="17">
        <v>5.3933491357378301E-2</v>
      </c>
      <c r="Z1346" s="17">
        <v>3.4745523700050601E-2</v>
      </c>
      <c r="AA1346" s="17">
        <v>3.8291598574495302E-2</v>
      </c>
      <c r="AB1346" s="17">
        <v>5.8800509789022702E-2</v>
      </c>
      <c r="AC1346" s="17">
        <v>3.51669308238622E-2</v>
      </c>
      <c r="AD1346" s="17">
        <v>4.4181907045150903E-2</v>
      </c>
      <c r="AE1346" s="17"/>
      <c r="AF1346" s="17">
        <v>6.3952727219927397E-2</v>
      </c>
      <c r="AG1346" s="17">
        <v>5.8684437642630101E-2</v>
      </c>
      <c r="AH1346" s="17">
        <v>4.0437330487751999E-2</v>
      </c>
      <c r="AI1346" s="17">
        <v>3.0857880039736E-2</v>
      </c>
      <c r="AJ1346" s="17">
        <v>2.8325849580799901E-2</v>
      </c>
      <c r="AK1346" s="17">
        <v>3.8769268821920298E-2</v>
      </c>
      <c r="AL1346" s="17"/>
      <c r="AM1346" s="17">
        <v>0.121401153512424</v>
      </c>
      <c r="AN1346" s="17">
        <v>2.5589009732252001E-2</v>
      </c>
      <c r="AO1346" s="17">
        <v>4.1809282350985501E-2</v>
      </c>
      <c r="AP1346" s="17">
        <v>4.5022386608099901E-2</v>
      </c>
      <c r="AQ1346" s="17">
        <v>6.5198359935380507E-2</v>
      </c>
      <c r="AR1346" s="17">
        <v>2.2890492542352599E-2</v>
      </c>
      <c r="AS1346" s="17">
        <v>7.0896110469956905E-2</v>
      </c>
      <c r="AT1346" s="17">
        <v>5.3556296077471401E-2</v>
      </c>
      <c r="AU1346" s="17">
        <v>4.9245386096175903E-2</v>
      </c>
      <c r="AV1346" s="17">
        <v>1.37687043614359E-2</v>
      </c>
      <c r="AW1346" s="17">
        <v>6.0187102229174297E-2</v>
      </c>
      <c r="AX1346" s="17">
        <v>2.75334126927268E-2</v>
      </c>
      <c r="AY1346" s="17">
        <v>6.3552112857851006E-2</v>
      </c>
      <c r="AZ1346" s="17">
        <v>2.5677112006025699E-2</v>
      </c>
      <c r="BA1346" s="17">
        <v>4.3502477175902797E-2</v>
      </c>
      <c r="BB1346" s="17">
        <v>1.76136784876363E-2</v>
      </c>
      <c r="BC1346" s="17"/>
      <c r="BD1346" s="17">
        <v>3.6822627252320599E-2</v>
      </c>
      <c r="BE1346" s="17">
        <v>4.6068222299550099E-2</v>
      </c>
      <c r="BF1346" s="17">
        <v>4.8106894181979901E-2</v>
      </c>
      <c r="BG1346" s="17"/>
      <c r="BH1346" s="17">
        <v>3.9306088444938901E-2</v>
      </c>
      <c r="BI1346" s="17">
        <v>5.0480941844188401E-2</v>
      </c>
      <c r="BJ1346" s="17">
        <v>4.8190011495346602E-2</v>
      </c>
      <c r="BK1346" s="17"/>
      <c r="BL1346" s="17">
        <v>6.8896265756864403E-2</v>
      </c>
      <c r="BM1346" s="17">
        <v>2.96852394762731E-2</v>
      </c>
      <c r="BN1346" s="17">
        <v>4.1828942929967798E-2</v>
      </c>
      <c r="BO1346" s="17"/>
      <c r="BP1346" s="17">
        <v>4.8354020555660897E-2</v>
      </c>
      <c r="BQ1346" s="17">
        <v>4.9184596518052799E-2</v>
      </c>
      <c r="BR1346" s="17"/>
      <c r="BS1346" s="17">
        <v>3.3778386151631201E-2</v>
      </c>
      <c r="BT1346" s="17">
        <v>2.9589962273096401E-2</v>
      </c>
      <c r="BU1346" s="17">
        <v>3.1084362367305898E-2</v>
      </c>
      <c r="BV1346" s="17">
        <v>5.7957163996200101E-2</v>
      </c>
      <c r="BW1346" s="17"/>
      <c r="BX1346" s="17">
        <v>4.33632429487181E-2</v>
      </c>
      <c r="BY1346" s="17">
        <v>4.22111543970667E-2</v>
      </c>
      <c r="BZ1346" s="17">
        <v>4.5626120869230999E-2</v>
      </c>
      <c r="CA1346" s="17"/>
      <c r="CB1346" s="17">
        <v>1.1147820857935999E-2</v>
      </c>
      <c r="CC1346" s="17">
        <v>2.4318373935139501E-2</v>
      </c>
      <c r="CD1346" s="17">
        <v>5.6340877954936301E-2</v>
      </c>
      <c r="CE1346" s="17">
        <v>3.7405949793417298E-2</v>
      </c>
      <c r="CF1346" s="17">
        <v>2.0242344906066499E-2</v>
      </c>
      <c r="CG1346" s="17">
        <v>0.124444245236732</v>
      </c>
      <c r="CH1346" s="17"/>
      <c r="CI1346" s="17">
        <v>7.7988696960764894E-2</v>
      </c>
      <c r="CJ1346" s="17">
        <v>1.6462616875059101E-2</v>
      </c>
      <c r="CK1346" s="17">
        <v>0.12302197034422201</v>
      </c>
      <c r="CL1346" s="17">
        <v>3.4187347259757001E-2</v>
      </c>
    </row>
    <row r="1347" spans="2:90" x14ac:dyDescent="0.35">
      <c r="B1347" t="s">
        <v>150</v>
      </c>
      <c r="C1347" s="17">
        <v>7.4764346441846097E-2</v>
      </c>
      <c r="D1347" s="17">
        <v>6.9631773751667694E-2</v>
      </c>
      <c r="E1347" s="17">
        <v>7.8790829029460899E-2</v>
      </c>
      <c r="F1347" s="17"/>
      <c r="G1347" s="17">
        <v>0.100464079355836</v>
      </c>
      <c r="H1347" s="17">
        <v>0.113060529689145</v>
      </c>
      <c r="I1347" s="17">
        <v>5.8061911926574103E-2</v>
      </c>
      <c r="J1347" s="17">
        <v>6.6538875525927604E-2</v>
      </c>
      <c r="K1347" s="17">
        <v>4.8568222327752597E-2</v>
      </c>
      <c r="L1347" s="17">
        <v>9.0921974137931794E-2</v>
      </c>
      <c r="M1347" s="17">
        <v>5.5582620107159302E-2</v>
      </c>
      <c r="N1347" s="17">
        <v>7.5547832658080294E-2</v>
      </c>
      <c r="O1347" s="17">
        <v>6.5366956111764393E-2</v>
      </c>
      <c r="P1347" s="17"/>
      <c r="Q1347" s="17">
        <v>7.5672187245238498E-2</v>
      </c>
      <c r="R1347" s="17">
        <v>6.6679294419313501E-2</v>
      </c>
      <c r="S1347" s="17">
        <v>5.47739770053422E-2</v>
      </c>
      <c r="T1347" s="17">
        <v>7.4610485942128907E-2</v>
      </c>
      <c r="U1347" s="17"/>
      <c r="V1347" s="17">
        <v>8.50206442194405E-2</v>
      </c>
      <c r="W1347" s="17">
        <v>7.1354795409813696E-2</v>
      </c>
      <c r="X1347" s="17">
        <v>5.9928850376405697E-2</v>
      </c>
      <c r="Y1347" s="17">
        <v>8.8470534258317607E-2</v>
      </c>
      <c r="Z1347" s="17">
        <v>6.6966487658670304E-2</v>
      </c>
      <c r="AA1347" s="17">
        <v>4.7127011162433702E-2</v>
      </c>
      <c r="AB1347" s="17">
        <v>8.8336741328133003E-2</v>
      </c>
      <c r="AC1347" s="17">
        <v>0.100584837113701</v>
      </c>
      <c r="AD1347" s="17">
        <v>7.5682855177940905E-2</v>
      </c>
      <c r="AE1347" s="17"/>
      <c r="AF1347" s="17">
        <v>7.4452270210017907E-2</v>
      </c>
      <c r="AG1347" s="17">
        <v>6.8432523513250507E-2</v>
      </c>
      <c r="AH1347" s="17">
        <v>0.102544894735699</v>
      </c>
      <c r="AI1347" s="17">
        <v>0.114112073184471</v>
      </c>
      <c r="AJ1347" s="17">
        <v>7.9753668966563204E-2</v>
      </c>
      <c r="AK1347" s="17">
        <v>6.2561514538423693E-2</v>
      </c>
      <c r="AL1347" s="17"/>
      <c r="AM1347" s="17">
        <v>0.14828449339612201</v>
      </c>
      <c r="AN1347" s="17">
        <v>0.12239237500286999</v>
      </c>
      <c r="AO1347" s="17">
        <v>5.48982685837896E-2</v>
      </c>
      <c r="AP1347" s="17">
        <v>5.3590976352905398E-2</v>
      </c>
      <c r="AQ1347" s="17">
        <v>6.13957210115244E-2</v>
      </c>
      <c r="AR1347" s="17">
        <v>4.9339115550334198E-2</v>
      </c>
      <c r="AS1347" s="17">
        <v>6.5139406118841003E-2</v>
      </c>
      <c r="AT1347" s="17">
        <v>8.7820051165016497E-2</v>
      </c>
      <c r="AU1347" s="17">
        <v>3.7804096500836902E-2</v>
      </c>
      <c r="AV1347" s="17">
        <v>5.2750178679741098E-2</v>
      </c>
      <c r="AW1347" s="17">
        <v>7.0763756309578499E-2</v>
      </c>
      <c r="AX1347" s="17">
        <v>4.4037457188367803E-2</v>
      </c>
      <c r="AY1347" s="17">
        <v>8.4237362987227796E-2</v>
      </c>
      <c r="AZ1347" s="17">
        <v>9.0382308069337794E-2</v>
      </c>
      <c r="BA1347" s="17">
        <v>7.37128316540024E-2</v>
      </c>
      <c r="BB1347" s="17">
        <v>3.1821062086081299E-2</v>
      </c>
      <c r="BC1347" s="17"/>
      <c r="BD1347" s="17">
        <v>6.3948827370132605E-2</v>
      </c>
      <c r="BE1347" s="17">
        <v>9.80431194056679E-2</v>
      </c>
      <c r="BF1347" s="17">
        <v>6.4003519108768905E-2</v>
      </c>
      <c r="BG1347" s="17"/>
      <c r="BH1347" s="17">
        <v>7.0489642764500607E-2</v>
      </c>
      <c r="BI1347" s="17">
        <v>4.52703223370787E-2</v>
      </c>
      <c r="BJ1347" s="17">
        <v>2.7731719125072898E-2</v>
      </c>
      <c r="BK1347" s="17"/>
      <c r="BL1347" s="17">
        <v>7.8209289960481404E-2</v>
      </c>
      <c r="BM1347" s="17">
        <v>4.9301681971038999E-2</v>
      </c>
      <c r="BN1347" s="17">
        <v>4.7848826863299602E-2</v>
      </c>
      <c r="BO1347" s="17"/>
      <c r="BP1347" s="17">
        <v>7.0606548203502803E-2</v>
      </c>
      <c r="BQ1347" s="17">
        <v>7.9811405720291398E-2</v>
      </c>
      <c r="BR1347" s="17"/>
      <c r="BS1347" s="17">
        <v>2.56300867097084E-2</v>
      </c>
      <c r="BT1347" s="17">
        <v>3.1940742928627697E-2</v>
      </c>
      <c r="BU1347" s="17">
        <v>7.5334149841137898E-2</v>
      </c>
      <c r="BV1347" s="17">
        <v>8.8326671942198801E-2</v>
      </c>
      <c r="BW1347" s="17"/>
      <c r="BX1347" s="17">
        <v>3.6751993396072602E-2</v>
      </c>
      <c r="BY1347" s="17">
        <v>5.6255337834381101E-2</v>
      </c>
      <c r="BZ1347" s="17">
        <v>7.9667557353800794E-2</v>
      </c>
      <c r="CA1347" s="17"/>
      <c r="CB1347" s="17">
        <v>4.3447976697661497E-2</v>
      </c>
      <c r="CC1347" s="17">
        <v>5.5839303150631701E-2</v>
      </c>
      <c r="CD1347" s="17">
        <v>0.131238321921374</v>
      </c>
      <c r="CE1347" s="17">
        <v>5.1008617246350002E-2</v>
      </c>
      <c r="CF1347" s="17">
        <v>4.4453556462313998E-2</v>
      </c>
      <c r="CG1347" s="17">
        <v>0.10355049904084999</v>
      </c>
      <c r="CH1347" s="17"/>
      <c r="CI1347" s="17">
        <v>6.9714541029417806E-2</v>
      </c>
      <c r="CJ1347" s="17">
        <v>4.4862251778762803E-2</v>
      </c>
      <c r="CK1347" s="17">
        <v>0.182153988818921</v>
      </c>
      <c r="CL1347" s="17">
        <v>6.4949265707220302E-2</v>
      </c>
    </row>
    <row r="1348" spans="2:90" x14ac:dyDescent="0.35"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</row>
    <row r="1349" spans="2:90" x14ac:dyDescent="0.35">
      <c r="B1349" s="6" t="s">
        <v>621</v>
      </c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</row>
    <row r="1350" spans="2:90" x14ac:dyDescent="0.35">
      <c r="B1350" s="24" t="s">
        <v>130</v>
      </c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</row>
    <row r="1351" spans="2:90" x14ac:dyDescent="0.35">
      <c r="B1351" t="s">
        <v>613</v>
      </c>
      <c r="C1351" s="17">
        <v>0.302162006531355</v>
      </c>
      <c r="D1351" s="17">
        <v>0.272934892660463</v>
      </c>
      <c r="E1351" s="17">
        <v>0.33072572126670702</v>
      </c>
      <c r="F1351" s="17"/>
      <c r="G1351" s="17">
        <v>0.25487861777183801</v>
      </c>
      <c r="H1351" s="17">
        <v>0.28487950788272898</v>
      </c>
      <c r="I1351" s="17">
        <v>0.29699520122095302</v>
      </c>
      <c r="J1351" s="17">
        <v>0.35089774853550698</v>
      </c>
      <c r="K1351" s="17">
        <v>0.351544254570404</v>
      </c>
      <c r="L1351" s="17">
        <v>0.28295073673962501</v>
      </c>
      <c r="M1351" s="17">
        <v>0.32408084135701998</v>
      </c>
      <c r="N1351" s="17">
        <v>0.29140408132977802</v>
      </c>
      <c r="O1351" s="17">
        <v>0.28413394455558399</v>
      </c>
      <c r="P1351" s="17"/>
      <c r="Q1351" s="17">
        <v>0.304948120985019</v>
      </c>
      <c r="R1351" s="17">
        <v>0.34100535315505998</v>
      </c>
      <c r="S1351" s="17">
        <v>0.28754562139519602</v>
      </c>
      <c r="T1351" s="17">
        <v>0.30083984795694102</v>
      </c>
      <c r="U1351" s="17"/>
      <c r="V1351" s="17">
        <v>0.31114726029579598</v>
      </c>
      <c r="W1351" s="17">
        <v>0.26581336088903801</v>
      </c>
      <c r="X1351" s="17">
        <v>0.29311750864353397</v>
      </c>
      <c r="Y1351" s="17">
        <v>0.29040487154929401</v>
      </c>
      <c r="Z1351" s="17">
        <v>0.32817372584988402</v>
      </c>
      <c r="AA1351" s="17">
        <v>0.27521705919729</v>
      </c>
      <c r="AB1351" s="17">
        <v>0.347604610912846</v>
      </c>
      <c r="AC1351" s="17">
        <v>0.31908025509205501</v>
      </c>
      <c r="AD1351" s="17">
        <v>0.31395248560295402</v>
      </c>
      <c r="AE1351" s="17"/>
      <c r="AF1351" s="17">
        <v>0.26156135706910699</v>
      </c>
      <c r="AG1351" s="17">
        <v>0.32943472252417499</v>
      </c>
      <c r="AH1351" s="17">
        <v>0.27325972212939698</v>
      </c>
      <c r="AI1351" s="17">
        <v>0.34705213730321299</v>
      </c>
      <c r="AJ1351" s="17">
        <v>0.25524593728893002</v>
      </c>
      <c r="AK1351" s="17">
        <v>0.34606884589599801</v>
      </c>
      <c r="AL1351" s="17"/>
      <c r="AM1351" s="17">
        <v>0.168377702347665</v>
      </c>
      <c r="AN1351" s="17">
        <v>0.27706048235574698</v>
      </c>
      <c r="AO1351" s="17">
        <v>0.26541090639190301</v>
      </c>
      <c r="AP1351" s="17">
        <v>0.28353741517405501</v>
      </c>
      <c r="AQ1351" s="17">
        <v>0.32570295568986302</v>
      </c>
      <c r="AR1351" s="17">
        <v>0.32990864614236198</v>
      </c>
      <c r="AS1351" s="17">
        <v>0.309490782949082</v>
      </c>
      <c r="AT1351" s="17">
        <v>0.29629891265680502</v>
      </c>
      <c r="AU1351" s="17">
        <v>0.32733511729029502</v>
      </c>
      <c r="AV1351" s="17">
        <v>0.32200192171808101</v>
      </c>
      <c r="AW1351" s="17">
        <v>0.32128252738782298</v>
      </c>
      <c r="AX1351" s="17">
        <v>0.29239796924362899</v>
      </c>
      <c r="AY1351" s="17">
        <v>0.32827539910411602</v>
      </c>
      <c r="AZ1351" s="17">
        <v>0.31811301878756698</v>
      </c>
      <c r="BA1351" s="17">
        <v>0.264762921693594</v>
      </c>
      <c r="BB1351" s="17">
        <v>0.37604837775802002</v>
      </c>
      <c r="BC1351" s="17"/>
      <c r="BD1351" s="17">
        <v>0.32465740384017</v>
      </c>
      <c r="BE1351" s="17">
        <v>0.26243392061002802</v>
      </c>
      <c r="BF1351" s="17">
        <v>0.31887098915032702</v>
      </c>
      <c r="BG1351" s="17"/>
      <c r="BH1351" s="17">
        <v>0.30225037479144901</v>
      </c>
      <c r="BI1351" s="17">
        <v>0.31678494432982202</v>
      </c>
      <c r="BJ1351" s="17">
        <v>0.34991750353839701</v>
      </c>
      <c r="BK1351" s="17"/>
      <c r="BL1351" s="17">
        <v>0.26439026927078302</v>
      </c>
      <c r="BM1351" s="17">
        <v>0.34963456736931597</v>
      </c>
      <c r="BN1351" s="17">
        <v>0.36539084378777797</v>
      </c>
      <c r="BO1351" s="17"/>
      <c r="BP1351" s="17">
        <v>0.29792292847128199</v>
      </c>
      <c r="BQ1351" s="17">
        <v>0.28859764596147802</v>
      </c>
      <c r="BR1351" s="17"/>
      <c r="BS1351" s="17">
        <v>0.52561251506846196</v>
      </c>
      <c r="BT1351" s="17">
        <v>0.370215608021918</v>
      </c>
      <c r="BU1351" s="17">
        <v>0.27339827205717498</v>
      </c>
      <c r="BV1351" s="17">
        <v>0.22134478315466699</v>
      </c>
      <c r="BW1351" s="17"/>
      <c r="BX1351" s="17">
        <v>0.388813268766177</v>
      </c>
      <c r="BY1351" s="17">
        <v>0.263779540395984</v>
      </c>
      <c r="BZ1351" s="17">
        <v>0.29593621220392502</v>
      </c>
      <c r="CA1351" s="17"/>
      <c r="CB1351" s="17">
        <v>0.42300864322045001</v>
      </c>
      <c r="CC1351" s="17">
        <v>0.397626902789397</v>
      </c>
      <c r="CD1351" s="17">
        <v>0.166933113153623</v>
      </c>
      <c r="CE1351" s="17">
        <v>0.236674148333365</v>
      </c>
      <c r="CF1351" s="17">
        <v>0.470837534727649</v>
      </c>
      <c r="CG1351" s="17">
        <v>0.17435680682191901</v>
      </c>
      <c r="CH1351" s="17"/>
      <c r="CI1351" s="17">
        <v>0.27741146344259099</v>
      </c>
      <c r="CJ1351" s="17">
        <v>0.356055959002197</v>
      </c>
      <c r="CK1351" s="17">
        <v>0.121401880518719</v>
      </c>
      <c r="CL1351" s="17">
        <v>0.32404172261168901</v>
      </c>
    </row>
    <row r="1352" spans="2:90" x14ac:dyDescent="0.35">
      <c r="B1352" t="s">
        <v>614</v>
      </c>
      <c r="C1352" s="17">
        <v>0.27401409712316799</v>
      </c>
      <c r="D1352" s="17">
        <v>0.288493252087963</v>
      </c>
      <c r="E1352" s="17">
        <v>0.26092829091020198</v>
      </c>
      <c r="F1352" s="17"/>
      <c r="G1352" s="17">
        <v>0.27438395354032402</v>
      </c>
      <c r="H1352" s="17">
        <v>0.23892764520415</v>
      </c>
      <c r="I1352" s="17">
        <v>0.30869563063835898</v>
      </c>
      <c r="J1352" s="17">
        <v>0.29135625390063402</v>
      </c>
      <c r="K1352" s="17">
        <v>0.22341589054993699</v>
      </c>
      <c r="L1352" s="17">
        <v>0.27907159003829801</v>
      </c>
      <c r="M1352" s="17">
        <v>0.239536447725676</v>
      </c>
      <c r="N1352" s="17">
        <v>0.29210278525220101</v>
      </c>
      <c r="O1352" s="17">
        <v>0.31504917097546298</v>
      </c>
      <c r="P1352" s="17"/>
      <c r="Q1352" s="17">
        <v>0.28744982307620598</v>
      </c>
      <c r="R1352" s="17">
        <v>0.28533068438296899</v>
      </c>
      <c r="S1352" s="17">
        <v>0.27586426259603702</v>
      </c>
      <c r="T1352" s="17">
        <v>0.27402680082939002</v>
      </c>
      <c r="U1352" s="17"/>
      <c r="V1352" s="17">
        <v>0.27909203878309402</v>
      </c>
      <c r="W1352" s="17">
        <v>0.31941533339727701</v>
      </c>
      <c r="X1352" s="17">
        <v>0.29412456003341902</v>
      </c>
      <c r="Y1352" s="17">
        <v>0.21948091552344701</v>
      </c>
      <c r="Z1352" s="17">
        <v>0.287332211681813</v>
      </c>
      <c r="AA1352" s="17">
        <v>0.27991053849549002</v>
      </c>
      <c r="AB1352" s="17">
        <v>0.249122800798248</v>
      </c>
      <c r="AC1352" s="17">
        <v>0.233471526382969</v>
      </c>
      <c r="AD1352" s="17">
        <v>0.26028417941010101</v>
      </c>
      <c r="AE1352" s="17"/>
      <c r="AF1352" s="17">
        <v>0.27462662681291899</v>
      </c>
      <c r="AG1352" s="17">
        <v>0.26380484063356302</v>
      </c>
      <c r="AH1352" s="17">
        <v>0.23764616562881499</v>
      </c>
      <c r="AI1352" s="17">
        <v>0.26189516311355299</v>
      </c>
      <c r="AJ1352" s="17">
        <v>0.30460193564000398</v>
      </c>
      <c r="AK1352" s="17">
        <v>0.27107845648154799</v>
      </c>
      <c r="AL1352" s="17"/>
      <c r="AM1352" s="17">
        <v>0.22754026621361101</v>
      </c>
      <c r="AN1352" s="17">
        <v>0.26179281328294801</v>
      </c>
      <c r="AO1352" s="17">
        <v>0.32294566309267098</v>
      </c>
      <c r="AP1352" s="17">
        <v>0.25984119100016301</v>
      </c>
      <c r="AQ1352" s="17">
        <v>0.282317099352625</v>
      </c>
      <c r="AR1352" s="17">
        <v>0.24824332955952899</v>
      </c>
      <c r="AS1352" s="17">
        <v>0.30985377359048699</v>
      </c>
      <c r="AT1352" s="17">
        <v>0.25425432423222599</v>
      </c>
      <c r="AU1352" s="17">
        <v>0.25290593621658902</v>
      </c>
      <c r="AV1352" s="17">
        <v>0.29822442213131201</v>
      </c>
      <c r="AW1352" s="17">
        <v>0.31049385621932002</v>
      </c>
      <c r="AX1352" s="17">
        <v>0.25882505837234199</v>
      </c>
      <c r="AY1352" s="17">
        <v>0.31931317139471399</v>
      </c>
      <c r="AZ1352" s="17">
        <v>0.27562787290683699</v>
      </c>
      <c r="BA1352" s="17">
        <v>0.26818757178671199</v>
      </c>
      <c r="BB1352" s="17">
        <v>0.32174448603297101</v>
      </c>
      <c r="BC1352" s="17"/>
      <c r="BD1352" s="17">
        <v>0.27328673500936701</v>
      </c>
      <c r="BE1352" s="17">
        <v>0.26395718804967699</v>
      </c>
      <c r="BF1352" s="17">
        <v>0.279557404759668</v>
      </c>
      <c r="BG1352" s="17"/>
      <c r="BH1352" s="17">
        <v>0.28860581165402999</v>
      </c>
      <c r="BI1352" s="17">
        <v>0.249760690337096</v>
      </c>
      <c r="BJ1352" s="17">
        <v>0.25785079147818002</v>
      </c>
      <c r="BK1352" s="17"/>
      <c r="BL1352" s="17">
        <v>0.24975113410406</v>
      </c>
      <c r="BM1352" s="17">
        <v>0.275722694631994</v>
      </c>
      <c r="BN1352" s="17">
        <v>0.26214712086028302</v>
      </c>
      <c r="BO1352" s="17"/>
      <c r="BP1352" s="17">
        <v>0.24941092772319301</v>
      </c>
      <c r="BQ1352" s="17">
        <v>0.28382287646950999</v>
      </c>
      <c r="BR1352" s="17"/>
      <c r="BS1352" s="17">
        <v>0.223846862787308</v>
      </c>
      <c r="BT1352" s="17">
        <v>0.28076765966719902</v>
      </c>
      <c r="BU1352" s="17">
        <v>0.28970271937109998</v>
      </c>
      <c r="BV1352" s="17">
        <v>0.293789390185766</v>
      </c>
      <c r="BW1352" s="17"/>
      <c r="BX1352" s="17">
        <v>0.237409762360895</v>
      </c>
      <c r="BY1352" s="17">
        <v>0.29139296089661099</v>
      </c>
      <c r="BZ1352" s="17">
        <v>0.27657249631433201</v>
      </c>
      <c r="CA1352" s="17"/>
      <c r="CB1352" s="17">
        <v>0.243302034460878</v>
      </c>
      <c r="CC1352" s="17">
        <v>0.26796342235359299</v>
      </c>
      <c r="CD1352" s="17">
        <v>0.29867455032934498</v>
      </c>
      <c r="CE1352" s="17">
        <v>0.311049100143094</v>
      </c>
      <c r="CF1352" s="17">
        <v>0.25253239833615099</v>
      </c>
      <c r="CG1352" s="17">
        <v>0.25895002689716401</v>
      </c>
      <c r="CH1352" s="17"/>
      <c r="CI1352" s="17">
        <v>0.20331898981651</v>
      </c>
      <c r="CJ1352" s="17">
        <v>0.30125473394292301</v>
      </c>
      <c r="CK1352" s="17">
        <v>0.23420488016972099</v>
      </c>
      <c r="CL1352" s="17">
        <v>0.28440443553104799</v>
      </c>
    </row>
    <row r="1353" spans="2:90" x14ac:dyDescent="0.35">
      <c r="B1353" t="s">
        <v>615</v>
      </c>
      <c r="C1353" s="17">
        <v>0.19177852399636799</v>
      </c>
      <c r="D1353" s="17">
        <v>0.20903981640251201</v>
      </c>
      <c r="E1353" s="17">
        <v>0.175543851786616</v>
      </c>
      <c r="F1353" s="17"/>
      <c r="G1353" s="17">
        <v>0.16100318517190901</v>
      </c>
      <c r="H1353" s="17">
        <v>0.19086140763058099</v>
      </c>
      <c r="I1353" s="17">
        <v>0.17660806835967899</v>
      </c>
      <c r="J1353" s="17">
        <v>0.164359188360678</v>
      </c>
      <c r="K1353" s="17">
        <v>0.196256784189175</v>
      </c>
      <c r="L1353" s="17">
        <v>0.23573591026899399</v>
      </c>
      <c r="M1353" s="17">
        <v>0.22017537499141099</v>
      </c>
      <c r="N1353" s="17">
        <v>0.17782572762252799</v>
      </c>
      <c r="O1353" s="17">
        <v>0.19926301598906099</v>
      </c>
      <c r="P1353" s="17"/>
      <c r="Q1353" s="17">
        <v>0.20121132777949299</v>
      </c>
      <c r="R1353" s="17">
        <v>0.19681428866481601</v>
      </c>
      <c r="S1353" s="17">
        <v>0.223261785566467</v>
      </c>
      <c r="T1353" s="17">
        <v>0.19004880652596001</v>
      </c>
      <c r="U1353" s="17"/>
      <c r="V1353" s="17">
        <v>0.176575386853044</v>
      </c>
      <c r="W1353" s="17">
        <v>0.19378656353545001</v>
      </c>
      <c r="X1353" s="17">
        <v>0.205863298100878</v>
      </c>
      <c r="Y1353" s="17">
        <v>0.22719290879489101</v>
      </c>
      <c r="Z1353" s="17">
        <v>0.205652954604616</v>
      </c>
      <c r="AA1353" s="17">
        <v>0.23651670789276399</v>
      </c>
      <c r="AB1353" s="17">
        <v>0.12161364438873799</v>
      </c>
      <c r="AC1353" s="17">
        <v>0.205186375893923</v>
      </c>
      <c r="AD1353" s="17">
        <v>0.17349896711233601</v>
      </c>
      <c r="AE1353" s="17"/>
      <c r="AF1353" s="17">
        <v>0.22252633021748</v>
      </c>
      <c r="AG1353" s="17">
        <v>0.182200056382641</v>
      </c>
      <c r="AH1353" s="17">
        <v>0.189661686702771</v>
      </c>
      <c r="AI1353" s="17">
        <v>0.13417383838185101</v>
      </c>
      <c r="AJ1353" s="17">
        <v>0.173774442263918</v>
      </c>
      <c r="AK1353" s="17">
        <v>0.19546866068299501</v>
      </c>
      <c r="AL1353" s="17"/>
      <c r="AM1353" s="17">
        <v>0.26936577742489498</v>
      </c>
      <c r="AN1353" s="17">
        <v>0.26514629775655502</v>
      </c>
      <c r="AO1353" s="17">
        <v>0.21183586682894301</v>
      </c>
      <c r="AP1353" s="17">
        <v>0.26652717469908499</v>
      </c>
      <c r="AQ1353" s="17">
        <v>0.20435577207036101</v>
      </c>
      <c r="AR1353" s="17">
        <v>0.18228090163389199</v>
      </c>
      <c r="AS1353" s="17">
        <v>0.17025992049069499</v>
      </c>
      <c r="AT1353" s="17">
        <v>0.149657365704184</v>
      </c>
      <c r="AU1353" s="17">
        <v>0.22558042292369701</v>
      </c>
      <c r="AV1353" s="17">
        <v>0.192658040459288</v>
      </c>
      <c r="AW1353" s="17">
        <v>0.14932272453772399</v>
      </c>
      <c r="AX1353" s="17">
        <v>0.25232997512983801</v>
      </c>
      <c r="AY1353" s="17">
        <v>0.12869482650108</v>
      </c>
      <c r="AZ1353" s="17">
        <v>0.14447888404164999</v>
      </c>
      <c r="BA1353" s="17">
        <v>0.179022702293061</v>
      </c>
      <c r="BB1353" s="17">
        <v>0.15568045920026299</v>
      </c>
      <c r="BC1353" s="17"/>
      <c r="BD1353" s="17">
        <v>0.201435095705391</v>
      </c>
      <c r="BE1353" s="17">
        <v>0.19994902893201599</v>
      </c>
      <c r="BF1353" s="17">
        <v>0.175082757492523</v>
      </c>
      <c r="BG1353" s="17"/>
      <c r="BH1353" s="17">
        <v>0.17251282770755899</v>
      </c>
      <c r="BI1353" s="17">
        <v>0.22077014147276999</v>
      </c>
      <c r="BJ1353" s="17">
        <v>0.260120206343805</v>
      </c>
      <c r="BK1353" s="17"/>
      <c r="BL1353" s="17">
        <v>0.26070288251324297</v>
      </c>
      <c r="BM1353" s="17">
        <v>0.19357008109144</v>
      </c>
      <c r="BN1353" s="17">
        <v>0.19786596906121201</v>
      </c>
      <c r="BO1353" s="17"/>
      <c r="BP1353" s="17">
        <v>0.20871436085307399</v>
      </c>
      <c r="BQ1353" s="17">
        <v>0.18899491570636401</v>
      </c>
      <c r="BR1353" s="17"/>
      <c r="BS1353" s="17">
        <v>0.14138462143570599</v>
      </c>
      <c r="BT1353" s="17">
        <v>0.178434909234718</v>
      </c>
      <c r="BU1353" s="17">
        <v>0.23289231801576701</v>
      </c>
      <c r="BV1353" s="17">
        <v>0.183901671347516</v>
      </c>
      <c r="BW1353" s="17"/>
      <c r="BX1353" s="17">
        <v>0.19599129114576699</v>
      </c>
      <c r="BY1353" s="17">
        <v>0.228156131643931</v>
      </c>
      <c r="BZ1353" s="17">
        <v>0.18912575565812101</v>
      </c>
      <c r="CA1353" s="17"/>
      <c r="CB1353" s="17">
        <v>0.15207760591122599</v>
      </c>
      <c r="CC1353" s="17">
        <v>0.13550368551038</v>
      </c>
      <c r="CD1353" s="17">
        <v>0.194403300125746</v>
      </c>
      <c r="CE1353" s="17">
        <v>0.205355772239976</v>
      </c>
      <c r="CF1353" s="17">
        <v>0.17200188859209301</v>
      </c>
      <c r="CG1353" s="17">
        <v>0.30361312871853002</v>
      </c>
      <c r="CH1353" s="17"/>
      <c r="CI1353" s="17">
        <v>0.243066784198229</v>
      </c>
      <c r="CJ1353" s="17">
        <v>0.14727195700335299</v>
      </c>
      <c r="CK1353" s="17">
        <v>0.32272360776933201</v>
      </c>
      <c r="CL1353" s="17">
        <v>0.17166775364503001</v>
      </c>
    </row>
    <row r="1354" spans="2:90" x14ac:dyDescent="0.35">
      <c r="B1354" t="s">
        <v>616</v>
      </c>
      <c r="C1354" s="17">
        <v>0.121067426777239</v>
      </c>
      <c r="D1354" s="17">
        <v>0.12762477859930901</v>
      </c>
      <c r="E1354" s="17">
        <v>0.11382069245616699</v>
      </c>
      <c r="F1354" s="17"/>
      <c r="G1354" s="17">
        <v>0.158786422180589</v>
      </c>
      <c r="H1354" s="17">
        <v>0.139874838283717</v>
      </c>
      <c r="I1354" s="17">
        <v>0.102328321764694</v>
      </c>
      <c r="J1354" s="17">
        <v>8.8528521224429696E-2</v>
      </c>
      <c r="K1354" s="17">
        <v>0.12432901953185101</v>
      </c>
      <c r="L1354" s="17">
        <v>0.10699655082262</v>
      </c>
      <c r="M1354" s="17">
        <v>0.12469924947219201</v>
      </c>
      <c r="N1354" s="17">
        <v>0.13998932711057399</v>
      </c>
      <c r="O1354" s="17">
        <v>0.104295342794036</v>
      </c>
      <c r="P1354" s="17"/>
      <c r="Q1354" s="17">
        <v>0.109256469446548</v>
      </c>
      <c r="R1354" s="17">
        <v>8.5376619527537598E-2</v>
      </c>
      <c r="S1354" s="17">
        <v>0.13853572285625501</v>
      </c>
      <c r="T1354" s="17">
        <v>0.12534145107814801</v>
      </c>
      <c r="U1354" s="17"/>
      <c r="V1354" s="17">
        <v>0.119643030624611</v>
      </c>
      <c r="W1354" s="17">
        <v>0.11891228296093299</v>
      </c>
      <c r="X1354" s="17">
        <v>0.11491184822096299</v>
      </c>
      <c r="Y1354" s="17">
        <v>0.140218694391224</v>
      </c>
      <c r="Z1354" s="17">
        <v>0.108433132299492</v>
      </c>
      <c r="AA1354" s="17">
        <v>0.104447185029607</v>
      </c>
      <c r="AB1354" s="17">
        <v>0.11377876923989599</v>
      </c>
      <c r="AC1354" s="17">
        <v>0.113138857915336</v>
      </c>
      <c r="AD1354" s="17">
        <v>0.14479870133516801</v>
      </c>
      <c r="AE1354" s="17"/>
      <c r="AF1354" s="17">
        <v>0.117885230455595</v>
      </c>
      <c r="AG1354" s="17">
        <v>0.13299258548291801</v>
      </c>
      <c r="AH1354" s="17">
        <v>0.120560067913574</v>
      </c>
      <c r="AI1354" s="17">
        <v>0.13802086699016899</v>
      </c>
      <c r="AJ1354" s="17">
        <v>0.13609539640027801</v>
      </c>
      <c r="AK1354" s="17">
        <v>0.105338370107702</v>
      </c>
      <c r="AL1354" s="17"/>
      <c r="AM1354" s="17">
        <v>0.14213782465528099</v>
      </c>
      <c r="AN1354" s="17">
        <v>7.3117951634767198E-2</v>
      </c>
      <c r="AO1354" s="17">
        <v>0.112432269874351</v>
      </c>
      <c r="AP1354" s="17">
        <v>9.9464453774955303E-2</v>
      </c>
      <c r="AQ1354" s="17">
        <v>0.11638636162409199</v>
      </c>
      <c r="AR1354" s="17">
        <v>0.151121247072354</v>
      </c>
      <c r="AS1354" s="17">
        <v>0.12688731388203101</v>
      </c>
      <c r="AT1354" s="17">
        <v>0.15442039011563</v>
      </c>
      <c r="AU1354" s="17">
        <v>0.114776314352631</v>
      </c>
      <c r="AV1354" s="17">
        <v>0.112403516448302</v>
      </c>
      <c r="AW1354" s="17">
        <v>0.110192861982238</v>
      </c>
      <c r="AX1354" s="17">
        <v>0.143226057766594</v>
      </c>
      <c r="AY1354" s="17">
        <v>0.13724247054681801</v>
      </c>
      <c r="AZ1354" s="17">
        <v>9.2064224113302701E-2</v>
      </c>
      <c r="BA1354" s="17">
        <v>0.11975969051287499</v>
      </c>
      <c r="BB1354" s="17">
        <v>8.1215628892190403E-2</v>
      </c>
      <c r="BC1354" s="17"/>
      <c r="BD1354" s="17">
        <v>0.106661934260115</v>
      </c>
      <c r="BE1354" s="17">
        <v>0.13827127352052199</v>
      </c>
      <c r="BF1354" s="17">
        <v>0.123179586329902</v>
      </c>
      <c r="BG1354" s="17"/>
      <c r="BH1354" s="17">
        <v>0.12669644628535401</v>
      </c>
      <c r="BI1354" s="17">
        <v>0.123408027089027</v>
      </c>
      <c r="BJ1354" s="17">
        <v>7.5645222694657802E-2</v>
      </c>
      <c r="BK1354" s="17"/>
      <c r="BL1354" s="17">
        <v>0.14914951475184701</v>
      </c>
      <c r="BM1354" s="17">
        <v>9.8625213426975597E-2</v>
      </c>
      <c r="BN1354" s="17">
        <v>0.101335300654989</v>
      </c>
      <c r="BO1354" s="17"/>
      <c r="BP1354" s="17">
        <v>0.11631838269345</v>
      </c>
      <c r="BQ1354" s="17">
        <v>0.128905777376045</v>
      </c>
      <c r="BR1354" s="17"/>
      <c r="BS1354" s="17">
        <v>5.1360029136799497E-2</v>
      </c>
      <c r="BT1354" s="17">
        <v>9.2960269333889706E-2</v>
      </c>
      <c r="BU1354" s="17">
        <v>0.103721016640904</v>
      </c>
      <c r="BV1354" s="17">
        <v>0.17103494542943101</v>
      </c>
      <c r="BW1354" s="17"/>
      <c r="BX1354" s="17">
        <v>9.8929624929159701E-2</v>
      </c>
      <c r="BY1354" s="17">
        <v>0.1017603270145</v>
      </c>
      <c r="BZ1354" s="17">
        <v>0.12444701288926401</v>
      </c>
      <c r="CA1354" s="17"/>
      <c r="CB1354" s="17">
        <v>8.7278830306395105E-2</v>
      </c>
      <c r="CC1354" s="17">
        <v>9.4734373681060705E-2</v>
      </c>
      <c r="CD1354" s="17">
        <v>0.17508782364476499</v>
      </c>
      <c r="CE1354" s="17">
        <v>0.14663852817859699</v>
      </c>
      <c r="CF1354" s="17">
        <v>4.7590663530893501E-2</v>
      </c>
      <c r="CG1354" s="17">
        <v>0.14640984683094499</v>
      </c>
      <c r="CH1354" s="17"/>
      <c r="CI1354" s="17">
        <v>0.16784225455624999</v>
      </c>
      <c r="CJ1354" s="17">
        <v>0.120503771100332</v>
      </c>
      <c r="CK1354" s="17">
        <v>0.115774024610872</v>
      </c>
      <c r="CL1354" s="17">
        <v>0.112314868689118</v>
      </c>
    </row>
    <row r="1355" spans="2:90" x14ac:dyDescent="0.35">
      <c r="B1355" t="s">
        <v>150</v>
      </c>
      <c r="C1355" s="17">
        <v>0.110977945571871</v>
      </c>
      <c r="D1355" s="17">
        <v>0.10190726024975399</v>
      </c>
      <c r="E1355" s="17">
        <v>0.118981443580308</v>
      </c>
      <c r="F1355" s="17"/>
      <c r="G1355" s="17">
        <v>0.15094782133533999</v>
      </c>
      <c r="H1355" s="17">
        <v>0.14545660099882399</v>
      </c>
      <c r="I1355" s="17">
        <v>0.115372778016314</v>
      </c>
      <c r="J1355" s="17">
        <v>0.104858287978752</v>
      </c>
      <c r="K1355" s="17">
        <v>0.104454051158633</v>
      </c>
      <c r="L1355" s="17">
        <v>9.5245212130462706E-2</v>
      </c>
      <c r="M1355" s="17">
        <v>9.1508086453701107E-2</v>
      </c>
      <c r="N1355" s="17">
        <v>9.86780786849175E-2</v>
      </c>
      <c r="O1355" s="17">
        <v>9.7258525685855093E-2</v>
      </c>
      <c r="P1355" s="17"/>
      <c r="Q1355" s="17">
        <v>9.7134258712732902E-2</v>
      </c>
      <c r="R1355" s="17">
        <v>9.1473054269616993E-2</v>
      </c>
      <c r="S1355" s="17">
        <v>7.4792607586044904E-2</v>
      </c>
      <c r="T1355" s="17">
        <v>0.109743093609561</v>
      </c>
      <c r="U1355" s="17"/>
      <c r="V1355" s="17">
        <v>0.113542283443455</v>
      </c>
      <c r="W1355" s="17">
        <v>0.102072459217301</v>
      </c>
      <c r="X1355" s="17">
        <v>9.1982785001204798E-2</v>
      </c>
      <c r="Y1355" s="17">
        <v>0.122702609741145</v>
      </c>
      <c r="Z1355" s="17">
        <v>7.0407975564194203E-2</v>
      </c>
      <c r="AA1355" s="17">
        <v>0.10390850938485</v>
      </c>
      <c r="AB1355" s="17">
        <v>0.167880174660271</v>
      </c>
      <c r="AC1355" s="17">
        <v>0.12912298471571701</v>
      </c>
      <c r="AD1355" s="17">
        <v>0.10746566653944099</v>
      </c>
      <c r="AE1355" s="17"/>
      <c r="AF1355" s="17">
        <v>0.123400455444898</v>
      </c>
      <c r="AG1355" s="17">
        <v>9.15677949767017E-2</v>
      </c>
      <c r="AH1355" s="17">
        <v>0.17887235762544301</v>
      </c>
      <c r="AI1355" s="17">
        <v>0.118857994211215</v>
      </c>
      <c r="AJ1355" s="17">
        <v>0.13028228840686901</v>
      </c>
      <c r="AK1355" s="17">
        <v>8.2045666831756597E-2</v>
      </c>
      <c r="AL1355" s="17"/>
      <c r="AM1355" s="17">
        <v>0.19257842935854799</v>
      </c>
      <c r="AN1355" s="17">
        <v>0.122882454969982</v>
      </c>
      <c r="AO1355" s="17">
        <v>8.7375293812131993E-2</v>
      </c>
      <c r="AP1355" s="17">
        <v>9.0629765351741706E-2</v>
      </c>
      <c r="AQ1355" s="17">
        <v>7.1237811263058406E-2</v>
      </c>
      <c r="AR1355" s="17">
        <v>8.8445875591862802E-2</v>
      </c>
      <c r="AS1355" s="17">
        <v>8.3508209087705301E-2</v>
      </c>
      <c r="AT1355" s="17">
        <v>0.14536900729115501</v>
      </c>
      <c r="AU1355" s="17">
        <v>7.9402209216787895E-2</v>
      </c>
      <c r="AV1355" s="17">
        <v>7.4712099243016902E-2</v>
      </c>
      <c r="AW1355" s="17">
        <v>0.108708029872895</v>
      </c>
      <c r="AX1355" s="17">
        <v>5.3220939487598103E-2</v>
      </c>
      <c r="AY1355" s="17">
        <v>8.6474132453271402E-2</v>
      </c>
      <c r="AZ1355" s="17">
        <v>0.169716000150644</v>
      </c>
      <c r="BA1355" s="17">
        <v>0.16826711371375799</v>
      </c>
      <c r="BB1355" s="17">
        <v>6.5311048116556206E-2</v>
      </c>
      <c r="BC1355" s="17"/>
      <c r="BD1355" s="17">
        <v>9.3958831184956501E-2</v>
      </c>
      <c r="BE1355" s="17">
        <v>0.13538858888775701</v>
      </c>
      <c r="BF1355" s="17">
        <v>0.10330926226758</v>
      </c>
      <c r="BG1355" s="17"/>
      <c r="BH1355" s="17">
        <v>0.10993453956160899</v>
      </c>
      <c r="BI1355" s="17">
        <v>8.9276196771284802E-2</v>
      </c>
      <c r="BJ1355" s="17">
        <v>5.6466275944959801E-2</v>
      </c>
      <c r="BK1355" s="17"/>
      <c r="BL1355" s="17">
        <v>7.6006199360067694E-2</v>
      </c>
      <c r="BM1355" s="17">
        <v>8.2447443480273802E-2</v>
      </c>
      <c r="BN1355" s="17">
        <v>7.3260765635738398E-2</v>
      </c>
      <c r="BO1355" s="17"/>
      <c r="BP1355" s="17">
        <v>0.127633400259001</v>
      </c>
      <c r="BQ1355" s="17">
        <v>0.10967878448660399</v>
      </c>
      <c r="BR1355" s="17"/>
      <c r="BS1355" s="17">
        <v>5.7795971571725099E-2</v>
      </c>
      <c r="BT1355" s="17">
        <v>7.7621553742274793E-2</v>
      </c>
      <c r="BU1355" s="17">
        <v>0.100285673915053</v>
      </c>
      <c r="BV1355" s="17">
        <v>0.12992920988261999</v>
      </c>
      <c r="BW1355" s="17"/>
      <c r="BX1355" s="17">
        <v>7.8856052798001799E-2</v>
      </c>
      <c r="BY1355" s="17">
        <v>0.114911040048974</v>
      </c>
      <c r="BZ1355" s="17">
        <v>0.113918522934358</v>
      </c>
      <c r="CA1355" s="17"/>
      <c r="CB1355" s="17">
        <v>9.43328861010507E-2</v>
      </c>
      <c r="CC1355" s="17">
        <v>0.104171615665569</v>
      </c>
      <c r="CD1355" s="17">
        <v>0.16490121274652</v>
      </c>
      <c r="CE1355" s="17">
        <v>0.100282451104968</v>
      </c>
      <c r="CF1355" s="17">
        <v>5.7037514813213397E-2</v>
      </c>
      <c r="CG1355" s="17">
        <v>0.116670190731443</v>
      </c>
      <c r="CH1355" s="17"/>
      <c r="CI1355" s="17">
        <v>0.108360507986421</v>
      </c>
      <c r="CJ1355" s="17">
        <v>7.4913578951194201E-2</v>
      </c>
      <c r="CK1355" s="17">
        <v>0.205895606931355</v>
      </c>
      <c r="CL1355" s="17">
        <v>0.10757121952311501</v>
      </c>
    </row>
    <row r="1356" spans="2:90" x14ac:dyDescent="0.35"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</row>
    <row r="1357" spans="2:90" x14ac:dyDescent="0.35">
      <c r="B1357" s="6" t="s">
        <v>622</v>
      </c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</row>
    <row r="1358" spans="2:90" x14ac:dyDescent="0.35">
      <c r="B1358" s="24" t="s">
        <v>130</v>
      </c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</row>
    <row r="1359" spans="2:90" x14ac:dyDescent="0.35">
      <c r="B1359" t="s">
        <v>613</v>
      </c>
      <c r="C1359" s="17">
        <v>0.60357331204618503</v>
      </c>
      <c r="D1359" s="17">
        <v>0.55715218760512997</v>
      </c>
      <c r="E1359" s="17">
        <v>0.64710342418644995</v>
      </c>
      <c r="F1359" s="17"/>
      <c r="G1359" s="17">
        <v>0.65870243540507101</v>
      </c>
      <c r="H1359" s="17">
        <v>0.653020336395986</v>
      </c>
      <c r="I1359" s="17">
        <v>0.60633905667074905</v>
      </c>
      <c r="J1359" s="17">
        <v>0.64860056997777904</v>
      </c>
      <c r="K1359" s="17">
        <v>0.61670420395663805</v>
      </c>
      <c r="L1359" s="17">
        <v>0.61396197484046</v>
      </c>
      <c r="M1359" s="17">
        <v>0.58535070128616795</v>
      </c>
      <c r="N1359" s="17">
        <v>0.56174779006267395</v>
      </c>
      <c r="O1359" s="17">
        <v>0.50421608784185801</v>
      </c>
      <c r="P1359" s="17"/>
      <c r="Q1359" s="17">
        <v>0.54440990918820498</v>
      </c>
      <c r="R1359" s="17">
        <v>0.51898661489910103</v>
      </c>
      <c r="S1359" s="17">
        <v>0.621997237354461</v>
      </c>
      <c r="T1359" s="17">
        <v>0.62112921147045896</v>
      </c>
      <c r="U1359" s="17"/>
      <c r="V1359" s="17">
        <v>0.559000073995918</v>
      </c>
      <c r="W1359" s="17">
        <v>0.65348372831452695</v>
      </c>
      <c r="X1359" s="17">
        <v>0.64265865506503606</v>
      </c>
      <c r="Y1359" s="17">
        <v>0.58041121229321302</v>
      </c>
      <c r="Z1359" s="17">
        <v>0.66490906272706096</v>
      </c>
      <c r="AA1359" s="17">
        <v>0.55775339988684303</v>
      </c>
      <c r="AB1359" s="17">
        <v>0.58546576286947205</v>
      </c>
      <c r="AC1359" s="17">
        <v>0.589863319757152</v>
      </c>
      <c r="AD1359" s="17">
        <v>0.60325397720609197</v>
      </c>
      <c r="AE1359" s="17"/>
      <c r="AF1359" s="17">
        <v>0.63308703177696701</v>
      </c>
      <c r="AG1359" s="17">
        <v>0.58199120446129804</v>
      </c>
      <c r="AH1359" s="17">
        <v>0.66904404099318404</v>
      </c>
      <c r="AI1359" s="17">
        <v>0.55495307436060404</v>
      </c>
      <c r="AJ1359" s="17">
        <v>0.63847156210843403</v>
      </c>
      <c r="AK1359" s="17">
        <v>0.56258840733550897</v>
      </c>
      <c r="AL1359" s="17"/>
      <c r="AM1359" s="17">
        <v>0.47494877024555798</v>
      </c>
      <c r="AN1359" s="17">
        <v>0.52165133007486097</v>
      </c>
      <c r="AO1359" s="17">
        <v>0.58258386767613302</v>
      </c>
      <c r="AP1359" s="17">
        <v>0.497501694772569</v>
      </c>
      <c r="AQ1359" s="17">
        <v>0.53685015720548401</v>
      </c>
      <c r="AR1359" s="17">
        <v>0.57673611808784697</v>
      </c>
      <c r="AS1359" s="17">
        <v>0.58220525331079098</v>
      </c>
      <c r="AT1359" s="17">
        <v>0.59150903371671804</v>
      </c>
      <c r="AU1359" s="17">
        <v>0.70747701631197601</v>
      </c>
      <c r="AV1359" s="17">
        <v>0.68780284447677797</v>
      </c>
      <c r="AW1359" s="17">
        <v>0.60397181473737604</v>
      </c>
      <c r="AX1359" s="17">
        <v>0.59262935219010104</v>
      </c>
      <c r="AY1359" s="17">
        <v>0.65883243222896304</v>
      </c>
      <c r="AZ1359" s="17">
        <v>0.70271744791399005</v>
      </c>
      <c r="BA1359" s="17">
        <v>0.525951037932054</v>
      </c>
      <c r="BB1359" s="17">
        <v>0.69303379082170502</v>
      </c>
      <c r="BC1359" s="17"/>
      <c r="BD1359" s="17">
        <v>0.61733964734609903</v>
      </c>
      <c r="BE1359" s="17">
        <v>0.63804864825674901</v>
      </c>
      <c r="BF1359" s="17">
        <v>0.56997874763396394</v>
      </c>
      <c r="BG1359" s="17"/>
      <c r="BH1359" s="17">
        <v>0.63651339166163501</v>
      </c>
      <c r="BI1359" s="17">
        <v>0.53084158055672703</v>
      </c>
      <c r="BJ1359" s="17">
        <v>0.61201440590334499</v>
      </c>
      <c r="BK1359" s="17"/>
      <c r="BL1359" s="17">
        <v>0.59176940374959397</v>
      </c>
      <c r="BM1359" s="17">
        <v>0.58735048088961195</v>
      </c>
      <c r="BN1359" s="17">
        <v>0.52744040243728796</v>
      </c>
      <c r="BO1359" s="17"/>
      <c r="BP1359" s="17">
        <v>0.63102432878701897</v>
      </c>
      <c r="BQ1359" s="17">
        <v>0.57532219565938902</v>
      </c>
      <c r="BR1359" s="17"/>
      <c r="BS1359" s="17">
        <v>0.66821912376737602</v>
      </c>
      <c r="BT1359" s="17">
        <v>0.65185632943543803</v>
      </c>
      <c r="BU1359" s="17">
        <v>0.56299747100456199</v>
      </c>
      <c r="BV1359" s="17">
        <v>0.61257623413880902</v>
      </c>
      <c r="BW1359" s="17"/>
      <c r="BX1359" s="17">
        <v>0.63197058437496301</v>
      </c>
      <c r="BY1359" s="17">
        <v>0.70110617639518602</v>
      </c>
      <c r="BZ1359" s="17">
        <v>0.59476661088107197</v>
      </c>
      <c r="CA1359" s="17"/>
      <c r="CB1359" s="17">
        <v>0.77661266610930202</v>
      </c>
      <c r="CC1359" s="17">
        <v>0.70273474889020904</v>
      </c>
      <c r="CD1359" s="17">
        <v>0.62193283249263498</v>
      </c>
      <c r="CE1359" s="17">
        <v>0.65218641916490505</v>
      </c>
      <c r="CF1359" s="17">
        <v>0.55382846624696103</v>
      </c>
      <c r="CG1359" s="17">
        <v>0.237671056313559</v>
      </c>
      <c r="CH1359" s="17"/>
      <c r="CI1359" s="17">
        <v>0.44153376863525101</v>
      </c>
      <c r="CJ1359" s="17">
        <v>0.77003999712681503</v>
      </c>
      <c r="CK1359" s="17">
        <v>0.222381655761658</v>
      </c>
      <c r="CL1359" s="17">
        <v>0.64320888797544795</v>
      </c>
    </row>
    <row r="1360" spans="2:90" x14ac:dyDescent="0.35">
      <c r="B1360" t="s">
        <v>614</v>
      </c>
      <c r="C1360" s="17">
        <v>0.15841090149162601</v>
      </c>
      <c r="D1360" s="17">
        <v>0.18606829846991199</v>
      </c>
      <c r="E1360" s="17">
        <v>0.13224612394708099</v>
      </c>
      <c r="F1360" s="17"/>
      <c r="G1360" s="17">
        <v>0.13482602396114299</v>
      </c>
      <c r="H1360" s="17">
        <v>0.14725437423776799</v>
      </c>
      <c r="I1360" s="17">
        <v>0.17276113508678401</v>
      </c>
      <c r="J1360" s="17">
        <v>0.12347623546457701</v>
      </c>
      <c r="K1360" s="17">
        <v>0.140942815100038</v>
      </c>
      <c r="L1360" s="17">
        <v>0.17125183845945099</v>
      </c>
      <c r="M1360" s="17">
        <v>0.17709388151852501</v>
      </c>
      <c r="N1360" s="17">
        <v>0.158015008388461</v>
      </c>
      <c r="O1360" s="17">
        <v>0.19436151961294901</v>
      </c>
      <c r="P1360" s="17"/>
      <c r="Q1360" s="17">
        <v>0.192665427953993</v>
      </c>
      <c r="R1360" s="17">
        <v>0.22501366057743599</v>
      </c>
      <c r="S1360" s="17">
        <v>0.129162576680729</v>
      </c>
      <c r="T1360" s="17">
        <v>0.151988414201538</v>
      </c>
      <c r="U1360" s="17"/>
      <c r="V1360" s="17">
        <v>0.181699345890798</v>
      </c>
      <c r="W1360" s="17">
        <v>0.16276464136719501</v>
      </c>
      <c r="X1360" s="17">
        <v>0.13965812859697599</v>
      </c>
      <c r="Y1360" s="17">
        <v>0.14751721883024799</v>
      </c>
      <c r="Z1360" s="17">
        <v>0.13438994801516499</v>
      </c>
      <c r="AA1360" s="17">
        <v>0.170245926155981</v>
      </c>
      <c r="AB1360" s="17">
        <v>0.17994523104247701</v>
      </c>
      <c r="AC1360" s="17">
        <v>0.11220725617123301</v>
      </c>
      <c r="AD1360" s="17">
        <v>0.15197992607154201</v>
      </c>
      <c r="AE1360" s="17"/>
      <c r="AF1360" s="17">
        <v>0.130262573881674</v>
      </c>
      <c r="AG1360" s="17">
        <v>0.17560295754565999</v>
      </c>
      <c r="AH1360" s="17">
        <v>0.10174644253396301</v>
      </c>
      <c r="AI1360" s="17">
        <v>0.13791016544649801</v>
      </c>
      <c r="AJ1360" s="17">
        <v>0.15128756329697701</v>
      </c>
      <c r="AK1360" s="17">
        <v>0.19110877085383801</v>
      </c>
      <c r="AL1360" s="17"/>
      <c r="AM1360" s="17">
        <v>0.1265924835103</v>
      </c>
      <c r="AN1360" s="17">
        <v>0.19036616436586801</v>
      </c>
      <c r="AO1360" s="17">
        <v>0.15529003970951699</v>
      </c>
      <c r="AP1360" s="17">
        <v>0.18154201961623401</v>
      </c>
      <c r="AQ1360" s="17">
        <v>0.16251536966493199</v>
      </c>
      <c r="AR1360" s="17">
        <v>0.170914005398737</v>
      </c>
      <c r="AS1360" s="17">
        <v>0.16850083530322399</v>
      </c>
      <c r="AT1360" s="17">
        <v>0.17615788917192901</v>
      </c>
      <c r="AU1360" s="17">
        <v>0.138832276333656</v>
      </c>
      <c r="AV1360" s="17">
        <v>0.14766256025237501</v>
      </c>
      <c r="AW1360" s="17">
        <v>0.19882345478560701</v>
      </c>
      <c r="AX1360" s="17">
        <v>0.21432853644493699</v>
      </c>
      <c r="AY1360" s="17">
        <v>0.16111776024496599</v>
      </c>
      <c r="AZ1360" s="17">
        <v>0.15442229681480901</v>
      </c>
      <c r="BA1360" s="17">
        <v>0.22130460290592899</v>
      </c>
      <c r="BB1360" s="17">
        <v>0.144234306632049</v>
      </c>
      <c r="BC1360" s="17"/>
      <c r="BD1360" s="17">
        <v>0.17400283158056301</v>
      </c>
      <c r="BE1360" s="17">
        <v>0.135103647518483</v>
      </c>
      <c r="BF1360" s="17">
        <v>0.16478086846433701</v>
      </c>
      <c r="BG1360" s="17"/>
      <c r="BH1360" s="17">
        <v>0.14142643468812099</v>
      </c>
      <c r="BI1360" s="17">
        <v>0.23096190812583101</v>
      </c>
      <c r="BJ1360" s="17">
        <v>0.18213993715111701</v>
      </c>
      <c r="BK1360" s="17"/>
      <c r="BL1360" s="17">
        <v>0.14029942456150701</v>
      </c>
      <c r="BM1360" s="17">
        <v>0.18187561253972401</v>
      </c>
      <c r="BN1360" s="17">
        <v>0.19632316821885801</v>
      </c>
      <c r="BO1360" s="17"/>
      <c r="BP1360" s="17">
        <v>0.134916510366968</v>
      </c>
      <c r="BQ1360" s="17">
        <v>0.16479556709636101</v>
      </c>
      <c r="BR1360" s="17"/>
      <c r="BS1360" s="17">
        <v>0.163726612574526</v>
      </c>
      <c r="BT1360" s="17">
        <v>0.18392380068441699</v>
      </c>
      <c r="BU1360" s="17">
        <v>0.18540958542928099</v>
      </c>
      <c r="BV1360" s="17">
        <v>0.13382106858604401</v>
      </c>
      <c r="BW1360" s="17"/>
      <c r="BX1360" s="17">
        <v>0.11095566026048</v>
      </c>
      <c r="BY1360" s="17">
        <v>0.102393057957486</v>
      </c>
      <c r="BZ1360" s="17">
        <v>0.16655453520324301</v>
      </c>
      <c r="CA1360" s="17"/>
      <c r="CB1360" s="17">
        <v>0.105759185452499</v>
      </c>
      <c r="CC1360" s="17">
        <v>0.13085237821469101</v>
      </c>
      <c r="CD1360" s="17">
        <v>0.13075548991484501</v>
      </c>
      <c r="CE1360" s="17">
        <v>0.132467567849092</v>
      </c>
      <c r="CF1360" s="17">
        <v>0.22897047482049401</v>
      </c>
      <c r="CG1360" s="17">
        <v>0.26533513830755001</v>
      </c>
      <c r="CH1360" s="17"/>
      <c r="CI1360" s="17">
        <v>0.21539463330491199</v>
      </c>
      <c r="CJ1360" s="17">
        <v>0.10192522875547801</v>
      </c>
      <c r="CK1360" s="17">
        <v>0.217705574710917</v>
      </c>
      <c r="CL1360" s="17">
        <v>0.16315852597991101</v>
      </c>
    </row>
    <row r="1361" spans="2:90" x14ac:dyDescent="0.35">
      <c r="B1361" t="s">
        <v>615</v>
      </c>
      <c r="C1361" s="17">
        <v>0.12080315918147</v>
      </c>
      <c r="D1361" s="17">
        <v>0.13539479890631201</v>
      </c>
      <c r="E1361" s="17">
        <v>0.10846982306485201</v>
      </c>
      <c r="F1361" s="17"/>
      <c r="G1361" s="17">
        <v>7.7822534186899106E-2</v>
      </c>
      <c r="H1361" s="17">
        <v>6.7076307702184298E-2</v>
      </c>
      <c r="I1361" s="17">
        <v>0.11461577835294599</v>
      </c>
      <c r="J1361" s="17">
        <v>0.129506706413858</v>
      </c>
      <c r="K1361" s="17">
        <v>0.135415066386851</v>
      </c>
      <c r="L1361" s="17">
        <v>0.105048838836222</v>
      </c>
      <c r="M1361" s="17">
        <v>0.12483755122218</v>
      </c>
      <c r="N1361" s="17">
        <v>0.14206534451818101</v>
      </c>
      <c r="O1361" s="17">
        <v>0.18188752070848599</v>
      </c>
      <c r="P1361" s="17"/>
      <c r="Q1361" s="17">
        <v>0.14130722252150099</v>
      </c>
      <c r="R1361" s="17">
        <v>0.11914708867787099</v>
      </c>
      <c r="S1361" s="17">
        <v>0.12745508001002301</v>
      </c>
      <c r="T1361" s="17">
        <v>0.114594923477677</v>
      </c>
      <c r="U1361" s="17"/>
      <c r="V1361" s="17">
        <v>0.13505912178777599</v>
      </c>
      <c r="W1361" s="17">
        <v>0.106900766834698</v>
      </c>
      <c r="X1361" s="17">
        <v>8.3494842851744702E-2</v>
      </c>
      <c r="Y1361" s="17">
        <v>0.108428417718113</v>
      </c>
      <c r="Z1361" s="17">
        <v>0.108507218531468</v>
      </c>
      <c r="AA1361" s="17">
        <v>0.14887171766391899</v>
      </c>
      <c r="AB1361" s="17">
        <v>0.11480316184201</v>
      </c>
      <c r="AC1361" s="17">
        <v>0.111740497183884</v>
      </c>
      <c r="AD1361" s="17">
        <v>0.14900951949494801</v>
      </c>
      <c r="AE1361" s="17"/>
      <c r="AF1361" s="17">
        <v>9.3934887789581797E-2</v>
      </c>
      <c r="AG1361" s="17">
        <v>0.14613868611658301</v>
      </c>
      <c r="AH1361" s="17">
        <v>8.5019445883024694E-2</v>
      </c>
      <c r="AI1361" s="17">
        <v>0.13760241405906701</v>
      </c>
      <c r="AJ1361" s="17">
        <v>0.118283734334825</v>
      </c>
      <c r="AK1361" s="17">
        <v>0.13432202464273699</v>
      </c>
      <c r="AL1361" s="17"/>
      <c r="AM1361" s="17">
        <v>0.16171679982707099</v>
      </c>
      <c r="AN1361" s="17">
        <v>9.6146700778493799E-2</v>
      </c>
      <c r="AO1361" s="17">
        <v>0.116532823541818</v>
      </c>
      <c r="AP1361" s="17">
        <v>0.19022486143720099</v>
      </c>
      <c r="AQ1361" s="17">
        <v>0.16647049818672199</v>
      </c>
      <c r="AR1361" s="17">
        <v>0.16552469968901201</v>
      </c>
      <c r="AS1361" s="17">
        <v>0.16739244020414901</v>
      </c>
      <c r="AT1361" s="17">
        <v>0.127816836152012</v>
      </c>
      <c r="AU1361" s="17">
        <v>7.2778454060862099E-2</v>
      </c>
      <c r="AV1361" s="17">
        <v>7.6987760034863198E-2</v>
      </c>
      <c r="AW1361" s="17">
        <v>9.5267628908301899E-2</v>
      </c>
      <c r="AX1361" s="17">
        <v>0.13568516342012801</v>
      </c>
      <c r="AY1361" s="17">
        <v>0.100135307378002</v>
      </c>
      <c r="AZ1361" s="17">
        <v>5.01049950056894E-2</v>
      </c>
      <c r="BA1361" s="17">
        <v>0.137233464215371</v>
      </c>
      <c r="BB1361" s="17">
        <v>9.7705732667574194E-2</v>
      </c>
      <c r="BC1361" s="17"/>
      <c r="BD1361" s="17">
        <v>0.116610475648847</v>
      </c>
      <c r="BE1361" s="17">
        <v>9.1481398698985E-2</v>
      </c>
      <c r="BF1361" s="17">
        <v>0.144585018124711</v>
      </c>
      <c r="BG1361" s="17"/>
      <c r="BH1361" s="17">
        <v>0.106977375949355</v>
      </c>
      <c r="BI1361" s="17">
        <v>0.14410722972644499</v>
      </c>
      <c r="BJ1361" s="17">
        <v>0.143425374895918</v>
      </c>
      <c r="BK1361" s="17"/>
      <c r="BL1361" s="17">
        <v>0.12701198879614001</v>
      </c>
      <c r="BM1361" s="17">
        <v>0.121415903533813</v>
      </c>
      <c r="BN1361" s="17">
        <v>0.197877850942729</v>
      </c>
      <c r="BO1361" s="17"/>
      <c r="BP1361" s="17">
        <v>0.111487347438636</v>
      </c>
      <c r="BQ1361" s="17">
        <v>0.132420929916687</v>
      </c>
      <c r="BR1361" s="17"/>
      <c r="BS1361" s="17">
        <v>9.8797486409130497E-2</v>
      </c>
      <c r="BT1361" s="17">
        <v>9.1916589282475897E-2</v>
      </c>
      <c r="BU1361" s="17">
        <v>0.14852127377399399</v>
      </c>
      <c r="BV1361" s="17">
        <v>0.1216755116796</v>
      </c>
      <c r="BW1361" s="17"/>
      <c r="BX1361" s="17">
        <v>0.15216170434743201</v>
      </c>
      <c r="BY1361" s="17">
        <v>9.4773510189169199E-2</v>
      </c>
      <c r="BZ1361" s="17">
        <v>0.11929604600390099</v>
      </c>
      <c r="CA1361" s="17"/>
      <c r="CB1361" s="17">
        <v>5.8052232072714802E-2</v>
      </c>
      <c r="CC1361" s="17">
        <v>8.2980127259455402E-2</v>
      </c>
      <c r="CD1361" s="17">
        <v>0.102574942769498</v>
      </c>
      <c r="CE1361" s="17">
        <v>0.11232955841810401</v>
      </c>
      <c r="CF1361" s="17">
        <v>0.131238919727938</v>
      </c>
      <c r="CG1361" s="17">
        <v>0.26887113377681399</v>
      </c>
      <c r="CH1361" s="17"/>
      <c r="CI1361" s="17">
        <v>0.17471085112649101</v>
      </c>
      <c r="CJ1361" s="17">
        <v>6.6301687471557097E-2</v>
      </c>
      <c r="CK1361" s="17">
        <v>0.23160325288910499</v>
      </c>
      <c r="CL1361" s="17">
        <v>0.11136151352809801</v>
      </c>
    </row>
    <row r="1362" spans="2:90" x14ac:dyDescent="0.35">
      <c r="B1362" t="s">
        <v>616</v>
      </c>
      <c r="C1362" s="17">
        <v>5.4589773764986603E-2</v>
      </c>
      <c r="D1362" s="17">
        <v>6.1409579789738697E-2</v>
      </c>
      <c r="E1362" s="17">
        <v>4.8790588317762798E-2</v>
      </c>
      <c r="F1362" s="17"/>
      <c r="G1362" s="17">
        <v>3.7655198862374402E-2</v>
      </c>
      <c r="H1362" s="17">
        <v>6.8593120183880293E-2</v>
      </c>
      <c r="I1362" s="17">
        <v>4.5444914361279301E-2</v>
      </c>
      <c r="J1362" s="17">
        <v>5.4195083574361001E-2</v>
      </c>
      <c r="K1362" s="17">
        <v>5.6220481148691701E-2</v>
      </c>
      <c r="L1362" s="17">
        <v>5.5099250746377199E-2</v>
      </c>
      <c r="M1362" s="17">
        <v>6.8835049600478093E-2</v>
      </c>
      <c r="N1362" s="17">
        <v>4.7546431779302803E-2</v>
      </c>
      <c r="O1362" s="17">
        <v>5.6877034528440097E-2</v>
      </c>
      <c r="P1362" s="17"/>
      <c r="Q1362" s="17">
        <v>5.4383229487640801E-2</v>
      </c>
      <c r="R1362" s="17">
        <v>5.62236803771353E-2</v>
      </c>
      <c r="S1362" s="17">
        <v>6.0687467177729E-2</v>
      </c>
      <c r="T1362" s="17">
        <v>5.3374716583243699E-2</v>
      </c>
      <c r="U1362" s="17"/>
      <c r="V1362" s="17">
        <v>4.66181659282391E-2</v>
      </c>
      <c r="W1362" s="17">
        <v>3.0440061559625899E-2</v>
      </c>
      <c r="X1362" s="17">
        <v>7.7126391817578396E-2</v>
      </c>
      <c r="Y1362" s="17">
        <v>6.6574039401094007E-2</v>
      </c>
      <c r="Z1362" s="17">
        <v>3.9778822488201603E-2</v>
      </c>
      <c r="AA1362" s="17">
        <v>7.1422056781664606E-2</v>
      </c>
      <c r="AB1362" s="17">
        <v>4.63588074310399E-2</v>
      </c>
      <c r="AC1362" s="17">
        <v>8.7666348905794098E-2</v>
      </c>
      <c r="AD1362" s="17">
        <v>5.8729732146814498E-2</v>
      </c>
      <c r="AE1362" s="17"/>
      <c r="AF1362" s="17">
        <v>7.5036998499454305E-2</v>
      </c>
      <c r="AG1362" s="17">
        <v>4.3576845536790802E-2</v>
      </c>
      <c r="AH1362" s="17">
        <v>5.29862450852603E-2</v>
      </c>
      <c r="AI1362" s="17">
        <v>7.8603002445641806E-2</v>
      </c>
      <c r="AJ1362" s="17">
        <v>3.5642298863802303E-2</v>
      </c>
      <c r="AK1362" s="17">
        <v>5.4968010182009398E-2</v>
      </c>
      <c r="AL1362" s="17"/>
      <c r="AM1362" s="17">
        <v>0.109908936111432</v>
      </c>
      <c r="AN1362" s="17">
        <v>8.1255295540240899E-2</v>
      </c>
      <c r="AO1362" s="17">
        <v>7.6563597308056494E-2</v>
      </c>
      <c r="AP1362" s="17">
        <v>5.5117212058345098E-2</v>
      </c>
      <c r="AQ1362" s="17">
        <v>8.9857877208376E-2</v>
      </c>
      <c r="AR1362" s="17">
        <v>5.9453752703294803E-2</v>
      </c>
      <c r="AS1362" s="17">
        <v>4.3540344865092798E-2</v>
      </c>
      <c r="AT1362" s="17">
        <v>7.1604624353694898E-2</v>
      </c>
      <c r="AU1362" s="17">
        <v>4.3471212547933798E-2</v>
      </c>
      <c r="AV1362" s="17">
        <v>2.9732300550869398E-2</v>
      </c>
      <c r="AW1362" s="17">
        <v>3.4932999895144201E-2</v>
      </c>
      <c r="AX1362" s="17">
        <v>2.2653839821324E-2</v>
      </c>
      <c r="AY1362" s="17">
        <v>1.6772425974854201E-2</v>
      </c>
      <c r="AZ1362" s="17">
        <v>7.1274167322239197E-3</v>
      </c>
      <c r="BA1362" s="17">
        <v>2.21668799992976E-2</v>
      </c>
      <c r="BB1362" s="17">
        <v>2.8637909260571501E-2</v>
      </c>
      <c r="BC1362" s="17"/>
      <c r="BD1362" s="17">
        <v>4.5316183263792498E-2</v>
      </c>
      <c r="BE1362" s="17">
        <v>5.8591584098063601E-2</v>
      </c>
      <c r="BF1362" s="17">
        <v>5.6298444333650902E-2</v>
      </c>
      <c r="BG1362" s="17"/>
      <c r="BH1362" s="17">
        <v>5.4509902943352999E-2</v>
      </c>
      <c r="BI1362" s="17">
        <v>5.4003672120241403E-2</v>
      </c>
      <c r="BJ1362" s="17">
        <v>4.11220090339591E-2</v>
      </c>
      <c r="BK1362" s="17"/>
      <c r="BL1362" s="17">
        <v>7.8247228349841602E-2</v>
      </c>
      <c r="BM1362" s="17">
        <v>5.6346166907875E-2</v>
      </c>
      <c r="BN1362" s="17">
        <v>4.6257448354165599E-2</v>
      </c>
      <c r="BO1362" s="17"/>
      <c r="BP1362" s="17">
        <v>5.7971147808881601E-2</v>
      </c>
      <c r="BQ1362" s="17">
        <v>5.9382374206825801E-2</v>
      </c>
      <c r="BR1362" s="17"/>
      <c r="BS1362" s="17">
        <v>4.1745871660470897E-2</v>
      </c>
      <c r="BT1362" s="17">
        <v>3.9874834923876799E-2</v>
      </c>
      <c r="BU1362" s="17">
        <v>5.1890126491481198E-2</v>
      </c>
      <c r="BV1362" s="17">
        <v>6.2943131758317103E-2</v>
      </c>
      <c r="BW1362" s="17"/>
      <c r="BX1362" s="17">
        <v>4.7220990225445798E-2</v>
      </c>
      <c r="BY1362" s="17">
        <v>5.3060256328362802E-2</v>
      </c>
      <c r="BZ1362" s="17">
        <v>5.5413777344190299E-2</v>
      </c>
      <c r="CA1362" s="17"/>
      <c r="CB1362" s="17">
        <v>2.9780313643717801E-2</v>
      </c>
      <c r="CC1362" s="17">
        <v>2.8549264053019999E-2</v>
      </c>
      <c r="CD1362" s="17">
        <v>6.0459259726380297E-2</v>
      </c>
      <c r="CE1362" s="17">
        <v>5.0742379194926197E-2</v>
      </c>
      <c r="CF1362" s="17">
        <v>5.3011742494464498E-2</v>
      </c>
      <c r="CG1362" s="17">
        <v>0.112234313335353</v>
      </c>
      <c r="CH1362" s="17"/>
      <c r="CI1362" s="17">
        <v>7.9388492671936997E-2</v>
      </c>
      <c r="CJ1362" s="17">
        <v>2.7771610443373299E-2</v>
      </c>
      <c r="CK1362" s="17">
        <v>0.14392701053294901</v>
      </c>
      <c r="CL1362" s="17">
        <v>4.1064311786990701E-2</v>
      </c>
    </row>
    <row r="1363" spans="2:90" x14ac:dyDescent="0.35">
      <c r="B1363" t="s">
        <v>150</v>
      </c>
      <c r="C1363" s="17">
        <v>6.2622853515732199E-2</v>
      </c>
      <c r="D1363" s="17">
        <v>5.9975135228907503E-2</v>
      </c>
      <c r="E1363" s="17">
        <v>6.3390040483854104E-2</v>
      </c>
      <c r="F1363" s="17"/>
      <c r="G1363" s="17">
        <v>9.0993807584512906E-2</v>
      </c>
      <c r="H1363" s="17">
        <v>6.4055861480181997E-2</v>
      </c>
      <c r="I1363" s="17">
        <v>6.0839115528241401E-2</v>
      </c>
      <c r="J1363" s="17">
        <v>4.4221404569424999E-2</v>
      </c>
      <c r="K1363" s="17">
        <v>5.0717433407781301E-2</v>
      </c>
      <c r="L1363" s="17">
        <v>5.4638097117489501E-2</v>
      </c>
      <c r="M1363" s="17">
        <v>4.3882816372648403E-2</v>
      </c>
      <c r="N1363" s="17">
        <v>9.0625425251381606E-2</v>
      </c>
      <c r="O1363" s="17">
        <v>6.2657837308266601E-2</v>
      </c>
      <c r="P1363" s="17"/>
      <c r="Q1363" s="17">
        <v>6.7234210848660506E-2</v>
      </c>
      <c r="R1363" s="17">
        <v>8.0628955468457206E-2</v>
      </c>
      <c r="S1363" s="17">
        <v>6.0697638777058797E-2</v>
      </c>
      <c r="T1363" s="17">
        <v>5.8912734267082399E-2</v>
      </c>
      <c r="U1363" s="17"/>
      <c r="V1363" s="17">
        <v>7.76232923972692E-2</v>
      </c>
      <c r="W1363" s="17">
        <v>4.64108019239549E-2</v>
      </c>
      <c r="X1363" s="17">
        <v>5.7061981668664899E-2</v>
      </c>
      <c r="Y1363" s="17">
        <v>9.7069111757331697E-2</v>
      </c>
      <c r="Z1363" s="17">
        <v>5.2414948238103901E-2</v>
      </c>
      <c r="AA1363" s="17">
        <v>5.1706899511592401E-2</v>
      </c>
      <c r="AB1363" s="17">
        <v>7.3427036815001095E-2</v>
      </c>
      <c r="AC1363" s="17">
        <v>9.8522577981936393E-2</v>
      </c>
      <c r="AD1363" s="17">
        <v>3.7026845080603402E-2</v>
      </c>
      <c r="AE1363" s="17"/>
      <c r="AF1363" s="17">
        <v>6.7678508052322894E-2</v>
      </c>
      <c r="AG1363" s="17">
        <v>5.26903063396678E-2</v>
      </c>
      <c r="AH1363" s="17">
        <v>9.1203825504568903E-2</v>
      </c>
      <c r="AI1363" s="17">
        <v>9.0931343688189503E-2</v>
      </c>
      <c r="AJ1363" s="17">
        <v>5.6314841395962101E-2</v>
      </c>
      <c r="AK1363" s="17">
        <v>5.7012786985906297E-2</v>
      </c>
      <c r="AL1363" s="17"/>
      <c r="AM1363" s="17">
        <v>0.12683301030563901</v>
      </c>
      <c r="AN1363" s="17">
        <v>0.110580509240536</v>
      </c>
      <c r="AO1363" s="17">
        <v>6.9029671764475206E-2</v>
      </c>
      <c r="AP1363" s="17">
        <v>7.5614212115650697E-2</v>
      </c>
      <c r="AQ1363" s="17">
        <v>4.4306097734485302E-2</v>
      </c>
      <c r="AR1363" s="17">
        <v>2.7371424121109801E-2</v>
      </c>
      <c r="AS1363" s="17">
        <v>3.8361126316743599E-2</v>
      </c>
      <c r="AT1363" s="17">
        <v>3.2911616605646399E-2</v>
      </c>
      <c r="AU1363" s="17">
        <v>3.7441040745572099E-2</v>
      </c>
      <c r="AV1363" s="17">
        <v>5.7814534685114903E-2</v>
      </c>
      <c r="AW1363" s="17">
        <v>6.7004101673571098E-2</v>
      </c>
      <c r="AX1363" s="17">
        <v>3.4703108123510198E-2</v>
      </c>
      <c r="AY1363" s="17">
        <v>6.3142074173214296E-2</v>
      </c>
      <c r="AZ1363" s="17">
        <v>8.5627843533287604E-2</v>
      </c>
      <c r="BA1363" s="17">
        <v>9.3344014947348494E-2</v>
      </c>
      <c r="BB1363" s="17">
        <v>3.6388260618100701E-2</v>
      </c>
      <c r="BC1363" s="17"/>
      <c r="BD1363" s="17">
        <v>4.6730862160698002E-2</v>
      </c>
      <c r="BE1363" s="17">
        <v>7.67747214277196E-2</v>
      </c>
      <c r="BF1363" s="17">
        <v>6.4356921443336795E-2</v>
      </c>
      <c r="BG1363" s="17"/>
      <c r="BH1363" s="17">
        <v>6.0572894757535301E-2</v>
      </c>
      <c r="BI1363" s="17">
        <v>4.0085609470755297E-2</v>
      </c>
      <c r="BJ1363" s="17">
        <v>2.1298273015660799E-2</v>
      </c>
      <c r="BK1363" s="17"/>
      <c r="BL1363" s="17">
        <v>6.2671954542917505E-2</v>
      </c>
      <c r="BM1363" s="17">
        <v>5.30118361289766E-2</v>
      </c>
      <c r="BN1363" s="17">
        <v>3.21011300469594E-2</v>
      </c>
      <c r="BO1363" s="17"/>
      <c r="BP1363" s="17">
        <v>6.4600665598495699E-2</v>
      </c>
      <c r="BQ1363" s="17">
        <v>6.8078933120737206E-2</v>
      </c>
      <c r="BR1363" s="17"/>
      <c r="BS1363" s="17">
        <v>2.7510905588496899E-2</v>
      </c>
      <c r="BT1363" s="17">
        <v>3.2428445673792203E-2</v>
      </c>
      <c r="BU1363" s="17">
        <v>5.1181543300681698E-2</v>
      </c>
      <c r="BV1363" s="17">
        <v>6.8984053837229303E-2</v>
      </c>
      <c r="BW1363" s="17"/>
      <c r="BX1363" s="17">
        <v>5.7691060791678898E-2</v>
      </c>
      <c r="BY1363" s="17">
        <v>4.8666999129796301E-2</v>
      </c>
      <c r="BZ1363" s="17">
        <v>6.3969030567593801E-2</v>
      </c>
      <c r="CA1363" s="17"/>
      <c r="CB1363" s="17">
        <v>2.9795602721767098E-2</v>
      </c>
      <c r="CC1363" s="17">
        <v>5.4883481582624703E-2</v>
      </c>
      <c r="CD1363" s="17">
        <v>8.4277475096641602E-2</v>
      </c>
      <c r="CE1363" s="17">
        <v>5.2274075372972802E-2</v>
      </c>
      <c r="CF1363" s="17">
        <v>3.29503967101425E-2</v>
      </c>
      <c r="CG1363" s="17">
        <v>0.115888358266723</v>
      </c>
      <c r="CH1363" s="17"/>
      <c r="CI1363" s="17">
        <v>8.8972254261409395E-2</v>
      </c>
      <c r="CJ1363" s="17">
        <v>3.3961476202776897E-2</v>
      </c>
      <c r="CK1363" s="17">
        <v>0.18438250610537199</v>
      </c>
      <c r="CL1363" s="17">
        <v>4.12067607295519E-2</v>
      </c>
    </row>
    <row r="1364" spans="2:90" x14ac:dyDescent="0.35"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</row>
    <row r="1365" spans="2:90" x14ac:dyDescent="0.35">
      <c r="B1365" s="6" t="s">
        <v>623</v>
      </c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</row>
    <row r="1366" spans="2:90" x14ac:dyDescent="0.35">
      <c r="B1366" s="24" t="s">
        <v>130</v>
      </c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</row>
    <row r="1367" spans="2:90" x14ac:dyDescent="0.35">
      <c r="B1367" t="s">
        <v>613</v>
      </c>
      <c r="C1367" s="17">
        <v>9.4124177179997895E-2</v>
      </c>
      <c r="D1367" s="17">
        <v>0.103733477037318</v>
      </c>
      <c r="E1367" s="17">
        <v>8.6273545489321701E-2</v>
      </c>
      <c r="F1367" s="17"/>
      <c r="G1367" s="17">
        <v>6.0476836110799903E-2</v>
      </c>
      <c r="H1367" s="17">
        <v>6.2408029040137002E-2</v>
      </c>
      <c r="I1367" s="17">
        <v>0.11199083360036501</v>
      </c>
      <c r="J1367" s="17">
        <v>9.1576510454241103E-2</v>
      </c>
      <c r="K1367" s="17">
        <v>8.4249993148379804E-2</v>
      </c>
      <c r="L1367" s="17">
        <v>8.2542879459472696E-2</v>
      </c>
      <c r="M1367" s="17">
        <v>0.112570985510265</v>
      </c>
      <c r="N1367" s="17">
        <v>0.110832560603754</v>
      </c>
      <c r="O1367" s="17">
        <v>0.124946839299935</v>
      </c>
      <c r="P1367" s="17"/>
      <c r="Q1367" s="17">
        <v>0.12635486590109499</v>
      </c>
      <c r="R1367" s="17">
        <v>0.114759727631145</v>
      </c>
      <c r="S1367" s="17">
        <v>0.10257490467302199</v>
      </c>
      <c r="T1367" s="17">
        <v>8.9401787515868303E-2</v>
      </c>
      <c r="U1367" s="17"/>
      <c r="V1367" s="17">
        <v>0.115540774828388</v>
      </c>
      <c r="W1367" s="17">
        <v>9.5925331226755201E-2</v>
      </c>
      <c r="X1367" s="17">
        <v>9.2341242117393196E-2</v>
      </c>
      <c r="Y1367" s="17">
        <v>7.1318333457824096E-2</v>
      </c>
      <c r="Z1367" s="17">
        <v>7.5304183973758695E-2</v>
      </c>
      <c r="AA1367" s="17">
        <v>9.6160377624370505E-2</v>
      </c>
      <c r="AB1367" s="17">
        <v>9.0246239037240494E-2</v>
      </c>
      <c r="AC1367" s="17">
        <v>0.14571614977421901</v>
      </c>
      <c r="AD1367" s="17">
        <v>8.2357676649672598E-2</v>
      </c>
      <c r="AE1367" s="17"/>
      <c r="AF1367" s="17">
        <v>7.4997502126394694E-2</v>
      </c>
      <c r="AG1367" s="17">
        <v>0.11573166133653399</v>
      </c>
      <c r="AH1367" s="17">
        <v>4.8046484710801203E-2</v>
      </c>
      <c r="AI1367" s="17">
        <v>5.6162222706093202E-2</v>
      </c>
      <c r="AJ1367" s="17">
        <v>8.7222158546066103E-2</v>
      </c>
      <c r="AK1367" s="17">
        <v>0.117467113214028</v>
      </c>
      <c r="AL1367" s="17"/>
      <c r="AM1367" s="17">
        <v>5.8661877867930499E-2</v>
      </c>
      <c r="AN1367" s="17">
        <v>0.102543692602434</v>
      </c>
      <c r="AO1367" s="17">
        <v>0.118024387248128</v>
      </c>
      <c r="AP1367" s="17">
        <v>0.102831457670709</v>
      </c>
      <c r="AQ1367" s="17">
        <v>8.2174412897520199E-2</v>
      </c>
      <c r="AR1367" s="17">
        <v>0.12508371822855999</v>
      </c>
      <c r="AS1367" s="17">
        <v>9.7736859900158096E-2</v>
      </c>
      <c r="AT1367" s="17">
        <v>5.9572900110477403E-2</v>
      </c>
      <c r="AU1367" s="17">
        <v>8.3341636257674295E-2</v>
      </c>
      <c r="AV1367" s="17">
        <v>0.14156977103431001</v>
      </c>
      <c r="AW1367" s="17">
        <v>0.14880929764513601</v>
      </c>
      <c r="AX1367" s="17">
        <v>0.103658889935954</v>
      </c>
      <c r="AY1367" s="17">
        <v>5.8426183613676699E-2</v>
      </c>
      <c r="AZ1367" s="17">
        <v>0.10273034133631</v>
      </c>
      <c r="BA1367" s="17">
        <v>0.11351060448929901</v>
      </c>
      <c r="BB1367" s="17">
        <v>4.9592040880072803E-2</v>
      </c>
      <c r="BC1367" s="17"/>
      <c r="BD1367" s="17">
        <v>8.8497024218185699E-2</v>
      </c>
      <c r="BE1367" s="17">
        <v>8.3604830969768798E-2</v>
      </c>
      <c r="BF1367" s="17">
        <v>0.105034636495714</v>
      </c>
      <c r="BG1367" s="17"/>
      <c r="BH1367" s="17">
        <v>8.7018071063543298E-2</v>
      </c>
      <c r="BI1367" s="17">
        <v>9.7792448480984395E-2</v>
      </c>
      <c r="BJ1367" s="17">
        <v>0.11982252463040199</v>
      </c>
      <c r="BK1367" s="17"/>
      <c r="BL1367" s="17">
        <v>0.13720106364714801</v>
      </c>
      <c r="BM1367" s="17">
        <v>0.10689652734245</v>
      </c>
      <c r="BN1367" s="17">
        <v>0.159336892073043</v>
      </c>
      <c r="BO1367" s="17"/>
      <c r="BP1367" s="17">
        <v>9.7698359880178998E-2</v>
      </c>
      <c r="BQ1367" s="17">
        <v>9.8846152087682895E-2</v>
      </c>
      <c r="BR1367" s="17"/>
      <c r="BS1367" s="17">
        <v>0.106963832265866</v>
      </c>
      <c r="BT1367" s="17">
        <v>7.8076081585018206E-2</v>
      </c>
      <c r="BU1367" s="17">
        <v>0.105649495513831</v>
      </c>
      <c r="BV1367" s="17">
        <v>9.2988537068102006E-2</v>
      </c>
      <c r="BW1367" s="17"/>
      <c r="BX1367" s="17">
        <v>0.123637982159036</v>
      </c>
      <c r="BY1367" s="17">
        <v>8.8089324985155606E-2</v>
      </c>
      <c r="BZ1367" s="17">
        <v>9.1571132826465396E-2</v>
      </c>
      <c r="CA1367" s="17"/>
      <c r="CB1367" s="17">
        <v>7.1626087405594993E-2</v>
      </c>
      <c r="CC1367" s="17">
        <v>8.8592348209170793E-2</v>
      </c>
      <c r="CD1367" s="17">
        <v>5.5752250202490701E-2</v>
      </c>
      <c r="CE1367" s="17">
        <v>8.0145498549060695E-2</v>
      </c>
      <c r="CF1367" s="17">
        <v>0.177589418745734</v>
      </c>
      <c r="CG1367" s="17">
        <v>0.130329362075088</v>
      </c>
      <c r="CH1367" s="17"/>
      <c r="CI1367" s="17">
        <v>7.5429698397815104E-2</v>
      </c>
      <c r="CJ1367" s="17">
        <v>0.106369474408937</v>
      </c>
      <c r="CK1367" s="17">
        <v>9.7267745835136102E-2</v>
      </c>
      <c r="CL1367" s="17">
        <v>9.0259490901540299E-2</v>
      </c>
    </row>
    <row r="1368" spans="2:90" x14ac:dyDescent="0.35">
      <c r="B1368" t="s">
        <v>614</v>
      </c>
      <c r="C1368" s="17">
        <v>0.369718473083885</v>
      </c>
      <c r="D1368" s="17">
        <v>0.35529529413030098</v>
      </c>
      <c r="E1368" s="17">
        <v>0.38201354062746301</v>
      </c>
      <c r="F1368" s="17"/>
      <c r="G1368" s="17">
        <v>0.27533051784149998</v>
      </c>
      <c r="H1368" s="17">
        <v>0.34216626294605701</v>
      </c>
      <c r="I1368" s="17">
        <v>0.390525862426019</v>
      </c>
      <c r="J1368" s="17">
        <v>0.37582870191781398</v>
      </c>
      <c r="K1368" s="17">
        <v>0.422350020085829</v>
      </c>
      <c r="L1368" s="17">
        <v>0.42823925803156798</v>
      </c>
      <c r="M1368" s="17">
        <v>0.37604248739187701</v>
      </c>
      <c r="N1368" s="17">
        <v>0.34631063968021197</v>
      </c>
      <c r="O1368" s="17">
        <v>0.37009996980721599</v>
      </c>
      <c r="P1368" s="17"/>
      <c r="Q1368" s="17">
        <v>0.28106494359958001</v>
      </c>
      <c r="R1368" s="17">
        <v>0.346321356259566</v>
      </c>
      <c r="S1368" s="17">
        <v>0.38203008794542298</v>
      </c>
      <c r="T1368" s="17">
        <v>0.38167843891330999</v>
      </c>
      <c r="U1368" s="17"/>
      <c r="V1368" s="17">
        <v>0.35427988133636101</v>
      </c>
      <c r="W1368" s="17">
        <v>0.39039783311360099</v>
      </c>
      <c r="X1368" s="17">
        <v>0.38631552957481002</v>
      </c>
      <c r="Y1368" s="17">
        <v>0.39845894760219902</v>
      </c>
      <c r="Z1368" s="17">
        <v>0.34895332873451601</v>
      </c>
      <c r="AA1368" s="17">
        <v>0.35352459975261902</v>
      </c>
      <c r="AB1368" s="17">
        <v>0.40313102117851202</v>
      </c>
      <c r="AC1368" s="17">
        <v>0.29124461184920503</v>
      </c>
      <c r="AD1368" s="17">
        <v>0.35712951110552998</v>
      </c>
      <c r="AE1368" s="17"/>
      <c r="AF1368" s="17">
        <v>0.33725873395935102</v>
      </c>
      <c r="AG1368" s="17">
        <v>0.31543653519532</v>
      </c>
      <c r="AH1368" s="17">
        <v>0.40097759244894898</v>
      </c>
      <c r="AI1368" s="17">
        <v>0.34785196032628501</v>
      </c>
      <c r="AJ1368" s="17">
        <v>0.39731287801915899</v>
      </c>
      <c r="AK1368" s="17">
        <v>0.40050492170704999</v>
      </c>
      <c r="AL1368" s="17"/>
      <c r="AM1368" s="17">
        <v>0.293548275835262</v>
      </c>
      <c r="AN1368" s="17">
        <v>0.30333140869668102</v>
      </c>
      <c r="AO1368" s="17">
        <v>0.31147132157235302</v>
      </c>
      <c r="AP1368" s="17">
        <v>0.31067667750313999</v>
      </c>
      <c r="AQ1368" s="17">
        <v>0.39496337688192801</v>
      </c>
      <c r="AR1368" s="17">
        <v>0.37659593946156</v>
      </c>
      <c r="AS1368" s="17">
        <v>0.35736566696850802</v>
      </c>
      <c r="AT1368" s="17">
        <v>0.28035240829861902</v>
      </c>
      <c r="AU1368" s="17">
        <v>0.37053946288472001</v>
      </c>
      <c r="AV1368" s="17">
        <v>0.41233420116172098</v>
      </c>
      <c r="AW1368" s="17">
        <v>0.35291059433485999</v>
      </c>
      <c r="AX1368" s="17">
        <v>0.44891039513717101</v>
      </c>
      <c r="AY1368" s="17">
        <v>0.47239185622123198</v>
      </c>
      <c r="AZ1368" s="17">
        <v>0.428788559918723</v>
      </c>
      <c r="BA1368" s="17">
        <v>0.40221452994657297</v>
      </c>
      <c r="BB1368" s="17">
        <v>0.55424339814783996</v>
      </c>
      <c r="BC1368" s="17"/>
      <c r="BD1368" s="17">
        <v>0.41367735673363099</v>
      </c>
      <c r="BE1368" s="17">
        <v>0.344838261574206</v>
      </c>
      <c r="BF1368" s="17">
        <v>0.35685535169473098</v>
      </c>
      <c r="BG1368" s="17"/>
      <c r="BH1368" s="17">
        <v>0.366729472618535</v>
      </c>
      <c r="BI1368" s="17">
        <v>0.41700162493526599</v>
      </c>
      <c r="BJ1368" s="17">
        <v>0.42416171801674002</v>
      </c>
      <c r="BK1368" s="17"/>
      <c r="BL1368" s="17">
        <v>0.34534900958973902</v>
      </c>
      <c r="BM1368" s="17">
        <v>0.457376438911683</v>
      </c>
      <c r="BN1368" s="17">
        <v>0.34883243993643798</v>
      </c>
      <c r="BO1368" s="17"/>
      <c r="BP1368" s="17">
        <v>0.38733754950069599</v>
      </c>
      <c r="BQ1368" s="17">
        <v>0.33972648951809697</v>
      </c>
      <c r="BR1368" s="17"/>
      <c r="BS1368" s="17">
        <v>0.41949311206089701</v>
      </c>
      <c r="BT1368" s="17">
        <v>0.43936230067828103</v>
      </c>
      <c r="BU1368" s="17">
        <v>0.37577777742316898</v>
      </c>
      <c r="BV1368" s="17">
        <v>0.32951680710975201</v>
      </c>
      <c r="BW1368" s="17"/>
      <c r="BX1368" s="17">
        <v>0.32094776745917403</v>
      </c>
      <c r="BY1368" s="17">
        <v>0.33404634712179798</v>
      </c>
      <c r="BZ1368" s="17">
        <v>0.37674217687148698</v>
      </c>
      <c r="CA1368" s="17"/>
      <c r="CB1368" s="17">
        <v>0.43452630158446398</v>
      </c>
      <c r="CC1368" s="17">
        <v>0.36708007948707899</v>
      </c>
      <c r="CD1368" s="17">
        <v>0.32116945809722902</v>
      </c>
      <c r="CE1368" s="17">
        <v>0.38170225197409702</v>
      </c>
      <c r="CF1368" s="17">
        <v>0.38806361709063503</v>
      </c>
      <c r="CG1368" s="17">
        <v>0.33700365611070299</v>
      </c>
      <c r="CH1368" s="17"/>
      <c r="CI1368" s="17">
        <v>0.320504102858716</v>
      </c>
      <c r="CJ1368" s="17">
        <v>0.39893044981307801</v>
      </c>
      <c r="CK1368" s="17">
        <v>0.29016971176770101</v>
      </c>
      <c r="CL1368" s="17">
        <v>0.38470436842735001</v>
      </c>
    </row>
    <row r="1369" spans="2:90" x14ac:dyDescent="0.35">
      <c r="B1369" t="s">
        <v>615</v>
      </c>
      <c r="C1369" s="17">
        <v>0.131605911808031</v>
      </c>
      <c r="D1369" s="17">
        <v>0.14169564724126099</v>
      </c>
      <c r="E1369" s="17">
        <v>0.123169834271945</v>
      </c>
      <c r="F1369" s="17"/>
      <c r="G1369" s="17">
        <v>0.14160047835540099</v>
      </c>
      <c r="H1369" s="17">
        <v>9.6796737313865594E-2</v>
      </c>
      <c r="I1369" s="17">
        <v>0.119521325255811</v>
      </c>
      <c r="J1369" s="17">
        <v>0.122437627877029</v>
      </c>
      <c r="K1369" s="17">
        <v>0.145527184120048</v>
      </c>
      <c r="L1369" s="17">
        <v>0.103957972443792</v>
      </c>
      <c r="M1369" s="17">
        <v>0.13932697338441299</v>
      </c>
      <c r="N1369" s="17">
        <v>0.16302945229257901</v>
      </c>
      <c r="O1369" s="17">
        <v>0.14786119040786999</v>
      </c>
      <c r="P1369" s="17"/>
      <c r="Q1369" s="17">
        <v>0.17467446475607701</v>
      </c>
      <c r="R1369" s="17">
        <v>0.13183326151267899</v>
      </c>
      <c r="S1369" s="17">
        <v>0.112717901465495</v>
      </c>
      <c r="T1369" s="17">
        <v>0.12681384152081601</v>
      </c>
      <c r="U1369" s="17"/>
      <c r="V1369" s="17">
        <v>0.14795809711439201</v>
      </c>
      <c r="W1369" s="17">
        <v>0.14558514892665</v>
      </c>
      <c r="X1369" s="17">
        <v>0.112521908084387</v>
      </c>
      <c r="Y1369" s="17">
        <v>0.109447564463289</v>
      </c>
      <c r="Z1369" s="17">
        <v>0.160725651786639</v>
      </c>
      <c r="AA1369" s="17">
        <v>0.137498124961976</v>
      </c>
      <c r="AB1369" s="17">
        <v>0.112978144211328</v>
      </c>
      <c r="AC1369" s="17">
        <v>0.131483309328637</v>
      </c>
      <c r="AD1369" s="17">
        <v>0.11620696080815</v>
      </c>
      <c r="AE1369" s="17"/>
      <c r="AF1369" s="17">
        <v>0.147860210672356</v>
      </c>
      <c r="AG1369" s="17">
        <v>0.14975208476902099</v>
      </c>
      <c r="AH1369" s="17">
        <v>0.130116582370497</v>
      </c>
      <c r="AI1369" s="17">
        <v>0.114704280981494</v>
      </c>
      <c r="AJ1369" s="17">
        <v>0.107326634831148</v>
      </c>
      <c r="AK1369" s="17">
        <v>0.12834509615727099</v>
      </c>
      <c r="AL1369" s="17"/>
      <c r="AM1369" s="17">
        <v>0.20635181806959901</v>
      </c>
      <c r="AN1369" s="17">
        <v>0.159781121786465</v>
      </c>
      <c r="AO1369" s="17">
        <v>0.11209906188697701</v>
      </c>
      <c r="AP1369" s="17">
        <v>0.180548884934665</v>
      </c>
      <c r="AQ1369" s="17">
        <v>0.128411812306578</v>
      </c>
      <c r="AR1369" s="17">
        <v>0.15739379423184999</v>
      </c>
      <c r="AS1369" s="17">
        <v>0.16259498379824</v>
      </c>
      <c r="AT1369" s="17">
        <v>0.18957577749856599</v>
      </c>
      <c r="AU1369" s="17">
        <v>0.13683133879449799</v>
      </c>
      <c r="AV1369" s="17">
        <v>0.115941936042676</v>
      </c>
      <c r="AW1369" s="17">
        <v>0.13335486117310499</v>
      </c>
      <c r="AX1369" s="17">
        <v>0.11582818046203899</v>
      </c>
      <c r="AY1369" s="17">
        <v>0.105985529695969</v>
      </c>
      <c r="AZ1369" s="17">
        <v>8.0288891982485594E-2</v>
      </c>
      <c r="BA1369" s="17">
        <v>0.107899925055327</v>
      </c>
      <c r="BB1369" s="17">
        <v>9.1321885190456198E-2</v>
      </c>
      <c r="BC1369" s="17"/>
      <c r="BD1369" s="17">
        <v>0.14461536956905299</v>
      </c>
      <c r="BE1369" s="17">
        <v>0.11549857968482299</v>
      </c>
      <c r="BF1369" s="17">
        <v>0.13316174986250301</v>
      </c>
      <c r="BG1369" s="17"/>
      <c r="BH1369" s="17">
        <v>0.11844588108247001</v>
      </c>
      <c r="BI1369" s="17">
        <v>0.15234934731211899</v>
      </c>
      <c r="BJ1369" s="17">
        <v>0.184958140190704</v>
      </c>
      <c r="BK1369" s="17"/>
      <c r="BL1369" s="17">
        <v>0.121169356687034</v>
      </c>
      <c r="BM1369" s="17">
        <v>9.9370858452466598E-2</v>
      </c>
      <c r="BN1369" s="17">
        <v>0.177833988351427</v>
      </c>
      <c r="BO1369" s="17"/>
      <c r="BP1369" s="17">
        <v>0.112336822943678</v>
      </c>
      <c r="BQ1369" s="17">
        <v>0.135846311191335</v>
      </c>
      <c r="BR1369" s="17"/>
      <c r="BS1369" s="17">
        <v>9.6826945156432004E-2</v>
      </c>
      <c r="BT1369" s="17">
        <v>0.11714347830694299</v>
      </c>
      <c r="BU1369" s="17">
        <v>0.171760848959083</v>
      </c>
      <c r="BV1369" s="17">
        <v>0.126839055694206</v>
      </c>
      <c r="BW1369" s="17"/>
      <c r="BX1369" s="17">
        <v>0.11882787688414199</v>
      </c>
      <c r="BY1369" s="17">
        <v>7.7622658755095095E-2</v>
      </c>
      <c r="BZ1369" s="17">
        <v>0.13618910092269901</v>
      </c>
      <c r="CA1369" s="17"/>
      <c r="CB1369" s="17">
        <v>8.16328687811472E-2</v>
      </c>
      <c r="CC1369" s="17">
        <v>0.11388848082431401</v>
      </c>
      <c r="CD1369" s="17">
        <v>0.12289222894974799</v>
      </c>
      <c r="CE1369" s="17">
        <v>0.12123351513038</v>
      </c>
      <c r="CF1369" s="17">
        <v>0.123065939435518</v>
      </c>
      <c r="CG1369" s="17">
        <v>0.244468581899144</v>
      </c>
      <c r="CH1369" s="17"/>
      <c r="CI1369" s="17">
        <v>0.148439712847942</v>
      </c>
      <c r="CJ1369" s="17">
        <v>9.0739991809790393E-2</v>
      </c>
      <c r="CK1369" s="17">
        <v>0.249638426703373</v>
      </c>
      <c r="CL1369" s="17">
        <v>0.120514726774132</v>
      </c>
    </row>
    <row r="1370" spans="2:90" x14ac:dyDescent="0.35">
      <c r="B1370" t="s">
        <v>616</v>
      </c>
      <c r="C1370" s="17">
        <v>0.33130956833752101</v>
      </c>
      <c r="D1370" s="17">
        <v>0.32882537917977001</v>
      </c>
      <c r="E1370" s="17">
        <v>0.33364280806249702</v>
      </c>
      <c r="F1370" s="17"/>
      <c r="G1370" s="17">
        <v>0.419394837953323</v>
      </c>
      <c r="H1370" s="17">
        <v>0.38911248058188203</v>
      </c>
      <c r="I1370" s="17">
        <v>0.32931998745416402</v>
      </c>
      <c r="J1370" s="17">
        <v>0.34876811779245798</v>
      </c>
      <c r="K1370" s="17">
        <v>0.30358187599081499</v>
      </c>
      <c r="L1370" s="17">
        <v>0.32247805881705499</v>
      </c>
      <c r="M1370" s="17">
        <v>0.29317216245931899</v>
      </c>
      <c r="N1370" s="17">
        <v>0.30565313776738201</v>
      </c>
      <c r="O1370" s="17">
        <v>0.28160420824722798</v>
      </c>
      <c r="P1370" s="17"/>
      <c r="Q1370" s="17">
        <v>0.34225141193916597</v>
      </c>
      <c r="R1370" s="17">
        <v>0.32613707299866701</v>
      </c>
      <c r="S1370" s="17">
        <v>0.33737175029086203</v>
      </c>
      <c r="T1370" s="17">
        <v>0.32966959266913498</v>
      </c>
      <c r="U1370" s="17"/>
      <c r="V1370" s="17">
        <v>0.30197666731171902</v>
      </c>
      <c r="W1370" s="17">
        <v>0.31682011464030202</v>
      </c>
      <c r="X1370" s="17">
        <v>0.33223188767489398</v>
      </c>
      <c r="Y1370" s="17">
        <v>0.32972162982742698</v>
      </c>
      <c r="Z1370" s="17">
        <v>0.34729593315702401</v>
      </c>
      <c r="AA1370" s="17">
        <v>0.345417774688559</v>
      </c>
      <c r="AB1370" s="17">
        <v>0.29957107799791699</v>
      </c>
      <c r="AC1370" s="17">
        <v>0.34549605644915599</v>
      </c>
      <c r="AD1370" s="17">
        <v>0.381435067024958</v>
      </c>
      <c r="AE1370" s="17"/>
      <c r="AF1370" s="17">
        <v>0.359927060457158</v>
      </c>
      <c r="AG1370" s="17">
        <v>0.35743639489864798</v>
      </c>
      <c r="AH1370" s="17">
        <v>0.32174797633718999</v>
      </c>
      <c r="AI1370" s="17">
        <v>0.40368233465750603</v>
      </c>
      <c r="AJ1370" s="17">
        <v>0.32500228728055702</v>
      </c>
      <c r="AK1370" s="17">
        <v>0.29218846225343098</v>
      </c>
      <c r="AL1370" s="17"/>
      <c r="AM1370" s="17">
        <v>0.30900703316513101</v>
      </c>
      <c r="AN1370" s="17">
        <v>0.32802338107291201</v>
      </c>
      <c r="AO1370" s="17">
        <v>0.36493383928748802</v>
      </c>
      <c r="AP1370" s="17">
        <v>0.34830694894088099</v>
      </c>
      <c r="AQ1370" s="17">
        <v>0.35038860519213799</v>
      </c>
      <c r="AR1370" s="17">
        <v>0.30548336953519301</v>
      </c>
      <c r="AS1370" s="17">
        <v>0.30368700822319</v>
      </c>
      <c r="AT1370" s="17">
        <v>0.402850270312896</v>
      </c>
      <c r="AU1370" s="17">
        <v>0.382919724451597</v>
      </c>
      <c r="AV1370" s="17">
        <v>0.26752586730063899</v>
      </c>
      <c r="AW1370" s="17">
        <v>0.28084236367933002</v>
      </c>
      <c r="AX1370" s="17">
        <v>0.278588809320996</v>
      </c>
      <c r="AY1370" s="17">
        <v>0.29953563135535499</v>
      </c>
      <c r="AZ1370" s="17">
        <v>0.336207169992985</v>
      </c>
      <c r="BA1370" s="17">
        <v>0.26508396638676202</v>
      </c>
      <c r="BB1370" s="17">
        <v>0.27842968874001101</v>
      </c>
      <c r="BC1370" s="17"/>
      <c r="BD1370" s="17">
        <v>0.30119668174665098</v>
      </c>
      <c r="BE1370" s="17">
        <v>0.36301992261483301</v>
      </c>
      <c r="BF1370" s="17">
        <v>0.33093026604571202</v>
      </c>
      <c r="BG1370" s="17"/>
      <c r="BH1370" s="17">
        <v>0.35682319257356498</v>
      </c>
      <c r="BI1370" s="17">
        <v>0.28352370726096798</v>
      </c>
      <c r="BJ1370" s="17">
        <v>0.23175705152878001</v>
      </c>
      <c r="BK1370" s="17"/>
      <c r="BL1370" s="17">
        <v>0.36875517538056601</v>
      </c>
      <c r="BM1370" s="17">
        <v>0.27924784434101702</v>
      </c>
      <c r="BN1370" s="17">
        <v>0.26644855009920498</v>
      </c>
      <c r="BO1370" s="17"/>
      <c r="BP1370" s="17">
        <v>0.32779815273080898</v>
      </c>
      <c r="BQ1370" s="17">
        <v>0.34537208685305498</v>
      </c>
      <c r="BR1370" s="17"/>
      <c r="BS1370" s="17">
        <v>0.33212888583087802</v>
      </c>
      <c r="BT1370" s="17">
        <v>0.32754531517167501</v>
      </c>
      <c r="BU1370" s="17">
        <v>0.28324898631874901</v>
      </c>
      <c r="BV1370" s="17">
        <v>0.37294838586147999</v>
      </c>
      <c r="BW1370" s="17"/>
      <c r="BX1370" s="17">
        <v>0.39406642532316599</v>
      </c>
      <c r="BY1370" s="17">
        <v>0.41414911287511302</v>
      </c>
      <c r="BZ1370" s="17">
        <v>0.320001824423226</v>
      </c>
      <c r="CA1370" s="17"/>
      <c r="CB1370" s="17">
        <v>0.36479880099914802</v>
      </c>
      <c r="CC1370" s="17">
        <v>0.37614457934965201</v>
      </c>
      <c r="CD1370" s="17">
        <v>0.39532927789962002</v>
      </c>
      <c r="CE1370" s="17">
        <v>0.36227303015075202</v>
      </c>
      <c r="CF1370" s="17">
        <v>0.26095557866503499</v>
      </c>
      <c r="CG1370" s="17">
        <v>0.16813870397784</v>
      </c>
      <c r="CH1370" s="17"/>
      <c r="CI1370" s="17">
        <v>0.37276171089054499</v>
      </c>
      <c r="CJ1370" s="17">
        <v>0.359275365327272</v>
      </c>
      <c r="CK1370" s="17">
        <v>0.18797677216795899</v>
      </c>
      <c r="CL1370" s="17">
        <v>0.34366672480795202</v>
      </c>
    </row>
    <row r="1371" spans="2:90" x14ac:dyDescent="0.35">
      <c r="B1371" t="s">
        <v>150</v>
      </c>
      <c r="C1371" s="17">
        <v>7.32418695905665E-2</v>
      </c>
      <c r="D1371" s="17">
        <v>7.0450202411349902E-2</v>
      </c>
      <c r="E1371" s="17">
        <v>7.4900271548773503E-2</v>
      </c>
      <c r="F1371" s="17"/>
      <c r="G1371" s="17">
        <v>0.103197329738977</v>
      </c>
      <c r="H1371" s="17">
        <v>0.109516490118059</v>
      </c>
      <c r="I1371" s="17">
        <v>4.8641991263640202E-2</v>
      </c>
      <c r="J1371" s="17">
        <v>6.1389041958457201E-2</v>
      </c>
      <c r="K1371" s="17">
        <v>4.4290926654927301E-2</v>
      </c>
      <c r="L1371" s="17">
        <v>6.2781831248112402E-2</v>
      </c>
      <c r="M1371" s="17">
        <v>7.8887391254126193E-2</v>
      </c>
      <c r="N1371" s="17">
        <v>7.4174209656073395E-2</v>
      </c>
      <c r="O1371" s="17">
        <v>7.5487792237750997E-2</v>
      </c>
      <c r="P1371" s="17"/>
      <c r="Q1371" s="17">
        <v>7.5654313804082704E-2</v>
      </c>
      <c r="R1371" s="17">
        <v>8.0948581597942201E-2</v>
      </c>
      <c r="S1371" s="17">
        <v>6.5305355625197598E-2</v>
      </c>
      <c r="T1371" s="17">
        <v>7.2436339380870296E-2</v>
      </c>
      <c r="U1371" s="17"/>
      <c r="V1371" s="17">
        <v>8.0244579409139996E-2</v>
      </c>
      <c r="W1371" s="17">
        <v>5.1271572092691897E-2</v>
      </c>
      <c r="X1371" s="17">
        <v>7.6589432548516703E-2</v>
      </c>
      <c r="Y1371" s="17">
        <v>9.1053524649260198E-2</v>
      </c>
      <c r="Z1371" s="17">
        <v>6.7720902348062606E-2</v>
      </c>
      <c r="AA1371" s="17">
        <v>6.7399122972475106E-2</v>
      </c>
      <c r="AB1371" s="17">
        <v>9.4073517575001903E-2</v>
      </c>
      <c r="AC1371" s="17">
        <v>8.60598725987817E-2</v>
      </c>
      <c r="AD1371" s="17">
        <v>6.2870784411689695E-2</v>
      </c>
      <c r="AE1371" s="17"/>
      <c r="AF1371" s="17">
        <v>7.9956492784740499E-2</v>
      </c>
      <c r="AG1371" s="17">
        <v>6.16433238004769E-2</v>
      </c>
      <c r="AH1371" s="17">
        <v>9.9111364132562302E-2</v>
      </c>
      <c r="AI1371" s="17">
        <v>7.7599201328621498E-2</v>
      </c>
      <c r="AJ1371" s="17">
        <v>8.3136041323070897E-2</v>
      </c>
      <c r="AK1371" s="17">
        <v>6.14944066682191E-2</v>
      </c>
      <c r="AL1371" s="17"/>
      <c r="AM1371" s="17">
        <v>0.13243099506207701</v>
      </c>
      <c r="AN1371" s="17">
        <v>0.106320395841509</v>
      </c>
      <c r="AO1371" s="17">
        <v>9.3471390005053501E-2</v>
      </c>
      <c r="AP1371" s="17">
        <v>5.7636030950605099E-2</v>
      </c>
      <c r="AQ1371" s="17">
        <v>4.4061792721836003E-2</v>
      </c>
      <c r="AR1371" s="17">
        <v>3.5443178542836899E-2</v>
      </c>
      <c r="AS1371" s="17">
        <v>7.86154811099046E-2</v>
      </c>
      <c r="AT1371" s="17">
        <v>6.7648643779441603E-2</v>
      </c>
      <c r="AU1371" s="17">
        <v>2.6367837611510899E-2</v>
      </c>
      <c r="AV1371" s="17">
        <v>6.2628224460653706E-2</v>
      </c>
      <c r="AW1371" s="17">
        <v>8.4082883167569594E-2</v>
      </c>
      <c r="AX1371" s="17">
        <v>5.3013725143840597E-2</v>
      </c>
      <c r="AY1371" s="17">
        <v>6.3660799113767097E-2</v>
      </c>
      <c r="AZ1371" s="17">
        <v>5.1985036769496701E-2</v>
      </c>
      <c r="BA1371" s="17">
        <v>0.111290974122039</v>
      </c>
      <c r="BB1371" s="17">
        <v>2.6412987041620001E-2</v>
      </c>
      <c r="BC1371" s="17"/>
      <c r="BD1371" s="17">
        <v>5.2013567732479803E-2</v>
      </c>
      <c r="BE1371" s="17">
        <v>9.3038405156368104E-2</v>
      </c>
      <c r="BF1371" s="17">
        <v>7.4017995901340505E-2</v>
      </c>
      <c r="BG1371" s="17"/>
      <c r="BH1371" s="17">
        <v>7.0983382661886807E-2</v>
      </c>
      <c r="BI1371" s="17">
        <v>4.9332872010662901E-2</v>
      </c>
      <c r="BJ1371" s="17">
        <v>3.9300565633374598E-2</v>
      </c>
      <c r="BK1371" s="17"/>
      <c r="BL1371" s="17">
        <v>2.7525394695513801E-2</v>
      </c>
      <c r="BM1371" s="17">
        <v>5.7108330952382998E-2</v>
      </c>
      <c r="BN1371" s="17">
        <v>4.7548129539888101E-2</v>
      </c>
      <c r="BO1371" s="17"/>
      <c r="BP1371" s="17">
        <v>7.4829114944637801E-2</v>
      </c>
      <c r="BQ1371" s="17">
        <v>8.0208960349829203E-2</v>
      </c>
      <c r="BR1371" s="17"/>
      <c r="BS1371" s="17">
        <v>4.4587224685928198E-2</v>
      </c>
      <c r="BT1371" s="17">
        <v>3.7872824258082902E-2</v>
      </c>
      <c r="BU1371" s="17">
        <v>6.3562891785167996E-2</v>
      </c>
      <c r="BV1371" s="17">
        <v>7.7707214266460906E-2</v>
      </c>
      <c r="BW1371" s="17"/>
      <c r="BX1371" s="17">
        <v>4.2519948174482299E-2</v>
      </c>
      <c r="BY1371" s="17">
        <v>8.6092556262838696E-2</v>
      </c>
      <c r="BZ1371" s="17">
        <v>7.5495764956122896E-2</v>
      </c>
      <c r="CA1371" s="17"/>
      <c r="CB1371" s="17">
        <v>4.7415941229645903E-2</v>
      </c>
      <c r="CC1371" s="17">
        <v>5.4294512129784298E-2</v>
      </c>
      <c r="CD1371" s="17">
        <v>0.104856784850912</v>
      </c>
      <c r="CE1371" s="17">
        <v>5.4645704195710403E-2</v>
      </c>
      <c r="CF1371" s="17">
        <v>5.03254460630784E-2</v>
      </c>
      <c r="CG1371" s="17">
        <v>0.120059695937224</v>
      </c>
      <c r="CH1371" s="17"/>
      <c r="CI1371" s="17">
        <v>8.2864775004981295E-2</v>
      </c>
      <c r="CJ1371" s="17">
        <v>4.4684718640923098E-2</v>
      </c>
      <c r="CK1371" s="17">
        <v>0.174947343525831</v>
      </c>
      <c r="CL1371" s="17">
        <v>6.08546890890257E-2</v>
      </c>
    </row>
    <row r="1372" spans="2:90" x14ac:dyDescent="0.35"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</row>
    <row r="1373" spans="2:90" x14ac:dyDescent="0.35">
      <c r="B1373" s="6" t="s">
        <v>624</v>
      </c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</row>
    <row r="1374" spans="2:90" x14ac:dyDescent="0.35">
      <c r="B1374" s="24" t="s">
        <v>130</v>
      </c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</row>
    <row r="1375" spans="2:90" x14ac:dyDescent="0.35">
      <c r="B1375" t="s">
        <v>613</v>
      </c>
      <c r="C1375" s="17">
        <v>0.44078901907960999</v>
      </c>
      <c r="D1375" s="17">
        <v>0.40911989052666897</v>
      </c>
      <c r="E1375" s="17">
        <v>0.46831718963961799</v>
      </c>
      <c r="F1375" s="17"/>
      <c r="G1375" s="17">
        <v>0.48227032486883298</v>
      </c>
      <c r="H1375" s="17">
        <v>0.45689411683435399</v>
      </c>
      <c r="I1375" s="17">
        <v>0.45027353487989202</v>
      </c>
      <c r="J1375" s="17">
        <v>0.41840830329179002</v>
      </c>
      <c r="K1375" s="17">
        <v>0.47069507214945899</v>
      </c>
      <c r="L1375" s="17">
        <v>0.432837524182623</v>
      </c>
      <c r="M1375" s="17">
        <v>0.41955181920440598</v>
      </c>
      <c r="N1375" s="17">
        <v>0.438481799398793</v>
      </c>
      <c r="O1375" s="17">
        <v>0.404314734977548</v>
      </c>
      <c r="P1375" s="17"/>
      <c r="Q1375" s="17">
        <v>0.38979686385855999</v>
      </c>
      <c r="R1375" s="17">
        <v>0.34507771125254699</v>
      </c>
      <c r="S1375" s="17">
        <v>0.401484159115365</v>
      </c>
      <c r="T1375" s="17">
        <v>0.45928655227913701</v>
      </c>
      <c r="U1375" s="17"/>
      <c r="V1375" s="17">
        <v>0.38140164693348699</v>
      </c>
      <c r="W1375" s="17">
        <v>0.47744732146515101</v>
      </c>
      <c r="X1375" s="17">
        <v>0.42553120132802102</v>
      </c>
      <c r="Y1375" s="17">
        <v>0.42526941802663099</v>
      </c>
      <c r="Z1375" s="17">
        <v>0.50378474509524995</v>
      </c>
      <c r="AA1375" s="17">
        <v>0.43321388989043003</v>
      </c>
      <c r="AB1375" s="17">
        <v>0.40590677781825701</v>
      </c>
      <c r="AC1375" s="17">
        <v>0.45679384102996701</v>
      </c>
      <c r="AD1375" s="17">
        <v>0.47857850049788803</v>
      </c>
      <c r="AE1375" s="17"/>
      <c r="AF1375" s="17">
        <v>0.450044729226523</v>
      </c>
      <c r="AG1375" s="17">
        <v>0.42884308821411798</v>
      </c>
      <c r="AH1375" s="17">
        <v>0.4873014253131</v>
      </c>
      <c r="AI1375" s="17">
        <v>0.45608027860615002</v>
      </c>
      <c r="AJ1375" s="17">
        <v>0.44603236521376199</v>
      </c>
      <c r="AK1375" s="17">
        <v>0.42337671954118</v>
      </c>
      <c r="AL1375" s="17"/>
      <c r="AM1375" s="17">
        <v>0.34673374507564397</v>
      </c>
      <c r="AN1375" s="17">
        <v>0.40520997100074502</v>
      </c>
      <c r="AO1375" s="17">
        <v>0.45217044185204502</v>
      </c>
      <c r="AP1375" s="17">
        <v>0.36947524832302397</v>
      </c>
      <c r="AQ1375" s="17">
        <v>0.45504528783812698</v>
      </c>
      <c r="AR1375" s="17">
        <v>0.48141087888373701</v>
      </c>
      <c r="AS1375" s="17">
        <v>0.42333431119870701</v>
      </c>
      <c r="AT1375" s="17">
        <v>0.39425896683698602</v>
      </c>
      <c r="AU1375" s="17">
        <v>0.51547910492652904</v>
      </c>
      <c r="AV1375" s="17">
        <v>0.56553066152567499</v>
      </c>
      <c r="AW1375" s="17">
        <v>0.38296945464375698</v>
      </c>
      <c r="AX1375" s="17">
        <v>0.47067833223868399</v>
      </c>
      <c r="AY1375" s="17">
        <v>0.38137981723928299</v>
      </c>
      <c r="AZ1375" s="17">
        <v>0.47415454658244799</v>
      </c>
      <c r="BA1375" s="17">
        <v>0.33923933389682198</v>
      </c>
      <c r="BB1375" s="17">
        <v>0.42311309583156398</v>
      </c>
      <c r="BC1375" s="17"/>
      <c r="BD1375" s="17">
        <v>0.43686368986426199</v>
      </c>
      <c r="BE1375" s="17">
        <v>0.45164144416408297</v>
      </c>
      <c r="BF1375" s="17">
        <v>0.43647083267271602</v>
      </c>
      <c r="BG1375" s="17"/>
      <c r="BH1375" s="17">
        <v>0.470737301368642</v>
      </c>
      <c r="BI1375" s="17">
        <v>0.379970644947143</v>
      </c>
      <c r="BJ1375" s="17">
        <v>0.43312311966924499</v>
      </c>
      <c r="BK1375" s="17"/>
      <c r="BL1375" s="17">
        <v>0.40434372775269301</v>
      </c>
      <c r="BM1375" s="17">
        <v>0.44849736046298599</v>
      </c>
      <c r="BN1375" s="17">
        <v>0.40325550806816002</v>
      </c>
      <c r="BO1375" s="17"/>
      <c r="BP1375" s="17">
        <v>0.43711881772393801</v>
      </c>
      <c r="BQ1375" s="17">
        <v>0.43582988478689599</v>
      </c>
      <c r="BR1375" s="17"/>
      <c r="BS1375" s="17">
        <v>0.51239681836487805</v>
      </c>
      <c r="BT1375" s="17">
        <v>0.48063029166830801</v>
      </c>
      <c r="BU1375" s="17">
        <v>0.41702239049947198</v>
      </c>
      <c r="BV1375" s="17">
        <v>0.433644441794728</v>
      </c>
      <c r="BW1375" s="17"/>
      <c r="BX1375" s="17">
        <v>0.43126403678964997</v>
      </c>
      <c r="BY1375" s="17">
        <v>0.46159053334379502</v>
      </c>
      <c r="BZ1375" s="17">
        <v>0.44045438481343502</v>
      </c>
      <c r="CA1375" s="17"/>
      <c r="CB1375" s="17">
        <v>0.56562472421625698</v>
      </c>
      <c r="CC1375" s="17">
        <v>0.50830135944049504</v>
      </c>
      <c r="CD1375" s="17">
        <v>0.44610039489600301</v>
      </c>
      <c r="CE1375" s="17">
        <v>0.444542708736683</v>
      </c>
      <c r="CF1375" s="17">
        <v>0.41968190018649898</v>
      </c>
      <c r="CG1375" s="17">
        <v>0.21562810222550899</v>
      </c>
      <c r="CH1375" s="17"/>
      <c r="CI1375" s="17">
        <v>0.34340801256407899</v>
      </c>
      <c r="CJ1375" s="17">
        <v>0.59437892847642304</v>
      </c>
      <c r="CK1375" s="17">
        <v>0.16897509461207899</v>
      </c>
      <c r="CL1375" s="17">
        <v>0.44440003373795001</v>
      </c>
    </row>
    <row r="1376" spans="2:90" x14ac:dyDescent="0.35">
      <c r="B1376" t="s">
        <v>614</v>
      </c>
      <c r="C1376" s="17">
        <v>0.209522037048371</v>
      </c>
      <c r="D1376" s="17">
        <v>0.236671621397673</v>
      </c>
      <c r="E1376" s="17">
        <v>0.18412629937557801</v>
      </c>
      <c r="F1376" s="17"/>
      <c r="G1376" s="17">
        <v>0.19042054655639901</v>
      </c>
      <c r="H1376" s="17">
        <v>0.18013929278378299</v>
      </c>
      <c r="I1376" s="17">
        <v>0.221000773828915</v>
      </c>
      <c r="J1376" s="17">
        <v>0.20040372701728701</v>
      </c>
      <c r="K1376" s="17">
        <v>0.18946102342150101</v>
      </c>
      <c r="L1376" s="17">
        <v>0.18129489384194</v>
      </c>
      <c r="M1376" s="17">
        <v>0.264397251493178</v>
      </c>
      <c r="N1376" s="17">
        <v>0.187097127633958</v>
      </c>
      <c r="O1376" s="17">
        <v>0.26486284528584397</v>
      </c>
      <c r="P1376" s="17"/>
      <c r="Q1376" s="17">
        <v>0.23346766588655099</v>
      </c>
      <c r="R1376" s="17">
        <v>0.257840765585794</v>
      </c>
      <c r="S1376" s="17">
        <v>0.20837093638746801</v>
      </c>
      <c r="T1376" s="17">
        <v>0.204251982636312</v>
      </c>
      <c r="U1376" s="17"/>
      <c r="V1376" s="17">
        <v>0.233132698256594</v>
      </c>
      <c r="W1376" s="17">
        <v>0.19126423458936401</v>
      </c>
      <c r="X1376" s="17">
        <v>0.22839331797468501</v>
      </c>
      <c r="Y1376" s="17">
        <v>0.18091844897580001</v>
      </c>
      <c r="Z1376" s="17">
        <v>0.18950070984884301</v>
      </c>
      <c r="AA1376" s="17">
        <v>0.20427312561501401</v>
      </c>
      <c r="AB1376" s="17">
        <v>0.24038933645470401</v>
      </c>
      <c r="AC1376" s="17">
        <v>0.27713285645841501</v>
      </c>
      <c r="AD1376" s="17">
        <v>0.18344678556294</v>
      </c>
      <c r="AE1376" s="17"/>
      <c r="AF1376" s="17">
        <v>0.18192053032008099</v>
      </c>
      <c r="AG1376" s="17">
        <v>0.22939234517948201</v>
      </c>
      <c r="AH1376" s="17">
        <v>0.16701418490589101</v>
      </c>
      <c r="AI1376" s="17">
        <v>0.21503993512811301</v>
      </c>
      <c r="AJ1376" s="17">
        <v>0.214011961960523</v>
      </c>
      <c r="AK1376" s="17">
        <v>0.22581587286011601</v>
      </c>
      <c r="AL1376" s="17"/>
      <c r="AM1376" s="17">
        <v>0.16374535918064401</v>
      </c>
      <c r="AN1376" s="17">
        <v>0.109539552197745</v>
      </c>
      <c r="AO1376" s="17">
        <v>0.217110634215404</v>
      </c>
      <c r="AP1376" s="17">
        <v>0.19616783449021899</v>
      </c>
      <c r="AQ1376" s="17">
        <v>0.20788804229542501</v>
      </c>
      <c r="AR1376" s="17">
        <v>0.23828474116328199</v>
      </c>
      <c r="AS1376" s="17">
        <v>0.25721449115029399</v>
      </c>
      <c r="AT1376" s="17">
        <v>0.23889322969528301</v>
      </c>
      <c r="AU1376" s="17">
        <v>0.18388931453867099</v>
      </c>
      <c r="AV1376" s="17">
        <v>0.12804388431111599</v>
      </c>
      <c r="AW1376" s="17">
        <v>0.276102324960461</v>
      </c>
      <c r="AX1376" s="17">
        <v>0.19716826156196601</v>
      </c>
      <c r="AY1376" s="17">
        <v>0.31696752746810303</v>
      </c>
      <c r="AZ1376" s="17">
        <v>0.21153670088115401</v>
      </c>
      <c r="BA1376" s="17">
        <v>0.24646557418628701</v>
      </c>
      <c r="BB1376" s="17">
        <v>0.27094996509980102</v>
      </c>
      <c r="BC1376" s="17"/>
      <c r="BD1376" s="17">
        <v>0.22918916821006</v>
      </c>
      <c r="BE1376" s="17">
        <v>0.17777255839412201</v>
      </c>
      <c r="BF1376" s="17">
        <v>0.22284512967155301</v>
      </c>
      <c r="BG1376" s="17"/>
      <c r="BH1376" s="17">
        <v>0.18646021474733401</v>
      </c>
      <c r="BI1376" s="17">
        <v>0.31047065575495703</v>
      </c>
      <c r="BJ1376" s="17">
        <v>0.23681500985680501</v>
      </c>
      <c r="BK1376" s="17"/>
      <c r="BL1376" s="17">
        <v>0.28204592558024499</v>
      </c>
      <c r="BM1376" s="17">
        <v>0.27891486847028102</v>
      </c>
      <c r="BN1376" s="17">
        <v>0.25388320300407102</v>
      </c>
      <c r="BO1376" s="17"/>
      <c r="BP1376" s="17">
        <v>0.21274600747264899</v>
      </c>
      <c r="BQ1376" s="17">
        <v>0.20628028254730801</v>
      </c>
      <c r="BR1376" s="17"/>
      <c r="BS1376" s="17">
        <v>0.22019777272634999</v>
      </c>
      <c r="BT1376" s="17">
        <v>0.203616328662656</v>
      </c>
      <c r="BU1376" s="17">
        <v>0.24066240370141201</v>
      </c>
      <c r="BV1376" s="17">
        <v>0.19646784350549301</v>
      </c>
      <c r="BW1376" s="17"/>
      <c r="BX1376" s="17">
        <v>0.24647537535438099</v>
      </c>
      <c r="BY1376" s="17">
        <v>0.15979134056824501</v>
      </c>
      <c r="BZ1376" s="17">
        <v>0.208917093291697</v>
      </c>
      <c r="CA1376" s="17"/>
      <c r="CB1376" s="17">
        <v>0.158219029043523</v>
      </c>
      <c r="CC1376" s="17">
        <v>0.17781480980744299</v>
      </c>
      <c r="CD1376" s="17">
        <v>0.13408442367284101</v>
      </c>
      <c r="CE1376" s="17">
        <v>0.20107230926574499</v>
      </c>
      <c r="CF1376" s="17">
        <v>0.31386009966057998</v>
      </c>
      <c r="CG1376" s="17">
        <v>0.34240396147238</v>
      </c>
      <c r="CH1376" s="17"/>
      <c r="CI1376" s="17">
        <v>0.22518873713309101</v>
      </c>
      <c r="CJ1376" s="17">
        <v>0.155942962488784</v>
      </c>
      <c r="CK1376" s="17">
        <v>0.29375434756334501</v>
      </c>
      <c r="CL1376" s="17">
        <v>0.21518725429907001</v>
      </c>
    </row>
    <row r="1377" spans="2:90" x14ac:dyDescent="0.35">
      <c r="B1377" t="s">
        <v>615</v>
      </c>
      <c r="C1377" s="17">
        <v>0.169969330196376</v>
      </c>
      <c r="D1377" s="17">
        <v>0.1718954405068</v>
      </c>
      <c r="E1377" s="17">
        <v>0.169576901744941</v>
      </c>
      <c r="F1377" s="17"/>
      <c r="G1377" s="17">
        <v>0.16980847806093199</v>
      </c>
      <c r="H1377" s="17">
        <v>0.171927245419773</v>
      </c>
      <c r="I1377" s="17">
        <v>0.15421369731249601</v>
      </c>
      <c r="J1377" s="17">
        <v>0.17430781152345201</v>
      </c>
      <c r="K1377" s="17">
        <v>0.180778785303641</v>
      </c>
      <c r="L1377" s="17">
        <v>0.16494494996519601</v>
      </c>
      <c r="M1377" s="17">
        <v>0.148963095495562</v>
      </c>
      <c r="N1377" s="17">
        <v>0.18193318267842601</v>
      </c>
      <c r="O1377" s="17">
        <v>0.18163213580166401</v>
      </c>
      <c r="P1377" s="17"/>
      <c r="Q1377" s="17">
        <v>0.179569629477103</v>
      </c>
      <c r="R1377" s="17">
        <v>0.18655345695804801</v>
      </c>
      <c r="S1377" s="17">
        <v>0.21041813828060499</v>
      </c>
      <c r="T1377" s="17">
        <v>0.16115540691006899</v>
      </c>
      <c r="U1377" s="17"/>
      <c r="V1377" s="17">
        <v>0.170912254105995</v>
      </c>
      <c r="W1377" s="17">
        <v>0.18187552175244301</v>
      </c>
      <c r="X1377" s="17">
        <v>0.19479839088478701</v>
      </c>
      <c r="Y1377" s="17">
        <v>0.182671824461687</v>
      </c>
      <c r="Z1377" s="17">
        <v>0.12966155430457499</v>
      </c>
      <c r="AA1377" s="17">
        <v>0.20290878267051901</v>
      </c>
      <c r="AB1377" s="17">
        <v>0.16138139679598401</v>
      </c>
      <c r="AC1377" s="17">
        <v>7.38028669747995E-2</v>
      </c>
      <c r="AD1377" s="17">
        <v>0.16435109682427901</v>
      </c>
      <c r="AE1377" s="17"/>
      <c r="AF1377" s="17">
        <v>0.17957217810888901</v>
      </c>
      <c r="AG1377" s="17">
        <v>0.16443204274986301</v>
      </c>
      <c r="AH1377" s="17">
        <v>0.15915049160245001</v>
      </c>
      <c r="AI1377" s="17">
        <v>0.133798626831407</v>
      </c>
      <c r="AJ1377" s="17">
        <v>0.16342664012035699</v>
      </c>
      <c r="AK1377" s="17">
        <v>0.17744250857337801</v>
      </c>
      <c r="AL1377" s="17"/>
      <c r="AM1377" s="17">
        <v>0.20766755269382201</v>
      </c>
      <c r="AN1377" s="17">
        <v>0.21026941072161501</v>
      </c>
      <c r="AO1377" s="17">
        <v>0.19003752110800101</v>
      </c>
      <c r="AP1377" s="17">
        <v>0.21171434408196199</v>
      </c>
      <c r="AQ1377" s="17">
        <v>0.180019136505602</v>
      </c>
      <c r="AR1377" s="17">
        <v>0.151325374684843</v>
      </c>
      <c r="AS1377" s="17">
        <v>0.17020169656801701</v>
      </c>
      <c r="AT1377" s="17">
        <v>0.19789607293779601</v>
      </c>
      <c r="AU1377" s="17">
        <v>0.14830199026271501</v>
      </c>
      <c r="AV1377" s="17">
        <v>0.172585763766924</v>
      </c>
      <c r="AW1377" s="17">
        <v>0.155713948795974</v>
      </c>
      <c r="AX1377" s="17">
        <v>0.197363744255771</v>
      </c>
      <c r="AY1377" s="17">
        <v>0.11818568640339</v>
      </c>
      <c r="AZ1377" s="17">
        <v>0.20318401142635301</v>
      </c>
      <c r="BA1377" s="17">
        <v>0.17381474595114299</v>
      </c>
      <c r="BB1377" s="17">
        <v>0.130627083733974</v>
      </c>
      <c r="BC1377" s="17"/>
      <c r="BD1377" s="17">
        <v>0.16147825197055901</v>
      </c>
      <c r="BE1377" s="17">
        <v>0.186656908599174</v>
      </c>
      <c r="BF1377" s="17">
        <v>0.164900480753086</v>
      </c>
      <c r="BG1377" s="17"/>
      <c r="BH1377" s="17">
        <v>0.16624384198175299</v>
      </c>
      <c r="BI1377" s="17">
        <v>0.15970403096488101</v>
      </c>
      <c r="BJ1377" s="17">
        <v>0.19219770286565299</v>
      </c>
      <c r="BK1377" s="17"/>
      <c r="BL1377" s="17">
        <v>0.15517759571637399</v>
      </c>
      <c r="BM1377" s="17">
        <v>0.14361295480743</v>
      </c>
      <c r="BN1377" s="17">
        <v>0.181351073339823</v>
      </c>
      <c r="BO1377" s="17"/>
      <c r="BP1377" s="17">
        <v>0.16511584927150799</v>
      </c>
      <c r="BQ1377" s="17">
        <v>0.17440798863121201</v>
      </c>
      <c r="BR1377" s="17"/>
      <c r="BS1377" s="17">
        <v>0.13283938597769501</v>
      </c>
      <c r="BT1377" s="17">
        <v>0.17155810979824701</v>
      </c>
      <c r="BU1377" s="17">
        <v>0.19619331194039799</v>
      </c>
      <c r="BV1377" s="17">
        <v>0.16688652068172899</v>
      </c>
      <c r="BW1377" s="17"/>
      <c r="BX1377" s="17">
        <v>0.15448752258544801</v>
      </c>
      <c r="BY1377" s="17">
        <v>0.21108101531239101</v>
      </c>
      <c r="BZ1377" s="17">
        <v>0.168976762966453</v>
      </c>
      <c r="CA1377" s="17"/>
      <c r="CB1377" s="17">
        <v>0.13508106367502201</v>
      </c>
      <c r="CC1377" s="17">
        <v>0.12327293885958999</v>
      </c>
      <c r="CD1377" s="17">
        <v>0.206650297981088</v>
      </c>
      <c r="CE1377" s="17">
        <v>0.18259251783726399</v>
      </c>
      <c r="CF1377" s="17">
        <v>0.146380851115744</v>
      </c>
      <c r="CG1377" s="17">
        <v>0.21887902137186199</v>
      </c>
      <c r="CH1377" s="17"/>
      <c r="CI1377" s="17">
        <v>0.19367652337510499</v>
      </c>
      <c r="CJ1377" s="17">
        <v>0.13366841275789201</v>
      </c>
      <c r="CK1377" s="17">
        <v>0.22469734602503899</v>
      </c>
      <c r="CL1377" s="17">
        <v>0.171493413731302</v>
      </c>
    </row>
    <row r="1378" spans="2:90" x14ac:dyDescent="0.35">
      <c r="B1378" t="s">
        <v>616</v>
      </c>
      <c r="C1378" s="17">
        <v>8.0697020167631694E-2</v>
      </c>
      <c r="D1378" s="17">
        <v>9.39090740997955E-2</v>
      </c>
      <c r="E1378" s="17">
        <v>6.8995287598355395E-2</v>
      </c>
      <c r="F1378" s="17"/>
      <c r="G1378" s="17">
        <v>4.4660340434513099E-2</v>
      </c>
      <c r="H1378" s="17">
        <v>6.2056822226052598E-2</v>
      </c>
      <c r="I1378" s="17">
        <v>8.5407934731761698E-2</v>
      </c>
      <c r="J1378" s="17">
        <v>8.7331776502365899E-2</v>
      </c>
      <c r="K1378" s="17">
        <v>8.0108118203020301E-2</v>
      </c>
      <c r="L1378" s="17">
        <v>0.10411389345368501</v>
      </c>
      <c r="M1378" s="17">
        <v>0.10889226010306299</v>
      </c>
      <c r="N1378" s="17">
        <v>7.5488621628846994E-2</v>
      </c>
      <c r="O1378" s="17">
        <v>7.6288762092606002E-2</v>
      </c>
      <c r="P1378" s="17"/>
      <c r="Q1378" s="17">
        <v>8.2995199349634702E-2</v>
      </c>
      <c r="R1378" s="17">
        <v>0.10557217439766201</v>
      </c>
      <c r="S1378" s="17">
        <v>8.1206673678198601E-2</v>
      </c>
      <c r="T1378" s="17">
        <v>7.9590048621975898E-2</v>
      </c>
      <c r="U1378" s="17"/>
      <c r="V1378" s="17">
        <v>0.109764260330384</v>
      </c>
      <c r="W1378" s="17">
        <v>5.3271183343787797E-2</v>
      </c>
      <c r="X1378" s="17">
        <v>7.7602102460950007E-2</v>
      </c>
      <c r="Y1378" s="17">
        <v>8.5790437319724494E-2</v>
      </c>
      <c r="Z1378" s="17">
        <v>8.3706327870986905E-2</v>
      </c>
      <c r="AA1378" s="17">
        <v>6.4765428355771704E-2</v>
      </c>
      <c r="AB1378" s="17">
        <v>6.5191600322544799E-2</v>
      </c>
      <c r="AC1378" s="17">
        <v>6.5927985898028604E-2</v>
      </c>
      <c r="AD1378" s="17">
        <v>0.102496041036097</v>
      </c>
      <c r="AE1378" s="17"/>
      <c r="AF1378" s="17">
        <v>7.1670838628200603E-2</v>
      </c>
      <c r="AG1378" s="17">
        <v>9.1697304822577402E-2</v>
      </c>
      <c r="AH1378" s="17">
        <v>5.0298469872746498E-2</v>
      </c>
      <c r="AI1378" s="17">
        <v>9.1485618026680801E-2</v>
      </c>
      <c r="AJ1378" s="17">
        <v>8.3524437755086695E-2</v>
      </c>
      <c r="AK1378" s="17">
        <v>8.5913657220460696E-2</v>
      </c>
      <c r="AL1378" s="17"/>
      <c r="AM1378" s="17">
        <v>9.9726454563853997E-2</v>
      </c>
      <c r="AN1378" s="17">
        <v>9.3997643414010804E-2</v>
      </c>
      <c r="AO1378" s="17">
        <v>5.8655485233350402E-2</v>
      </c>
      <c r="AP1378" s="17">
        <v>8.6492465739948801E-2</v>
      </c>
      <c r="AQ1378" s="17">
        <v>9.75021153091718E-2</v>
      </c>
      <c r="AR1378" s="17">
        <v>8.1355381035683905E-2</v>
      </c>
      <c r="AS1378" s="17">
        <v>7.8143426874205904E-2</v>
      </c>
      <c r="AT1378" s="17">
        <v>0.108270764399359</v>
      </c>
      <c r="AU1378" s="17">
        <v>8.9955979827052598E-2</v>
      </c>
      <c r="AV1378" s="17">
        <v>4.8941361042188401E-2</v>
      </c>
      <c r="AW1378" s="17">
        <v>0.107400211576842</v>
      </c>
      <c r="AX1378" s="17">
        <v>5.9429020961414503E-2</v>
      </c>
      <c r="AY1378" s="17">
        <v>0.109517233254026</v>
      </c>
      <c r="AZ1378" s="17">
        <v>6.0031595686884001E-2</v>
      </c>
      <c r="BA1378" s="17">
        <v>4.9415030769389599E-2</v>
      </c>
      <c r="BB1378" s="17">
        <v>0.10237465968864699</v>
      </c>
      <c r="BC1378" s="17"/>
      <c r="BD1378" s="17">
        <v>8.2573580804785801E-2</v>
      </c>
      <c r="BE1378" s="17">
        <v>7.1255321466837607E-2</v>
      </c>
      <c r="BF1378" s="17">
        <v>8.6759500020640701E-2</v>
      </c>
      <c r="BG1378" s="17"/>
      <c r="BH1378" s="17">
        <v>7.7858253592113402E-2</v>
      </c>
      <c r="BI1378" s="17">
        <v>8.8700919876747497E-2</v>
      </c>
      <c r="BJ1378" s="17">
        <v>9.2927060088923194E-2</v>
      </c>
      <c r="BK1378" s="17"/>
      <c r="BL1378" s="17">
        <v>7.5304872566013203E-2</v>
      </c>
      <c r="BM1378" s="17">
        <v>6.82249886545193E-2</v>
      </c>
      <c r="BN1378" s="17">
        <v>0.109769684136843</v>
      </c>
      <c r="BO1378" s="17"/>
      <c r="BP1378" s="17">
        <v>8.0386826838362804E-2</v>
      </c>
      <c r="BQ1378" s="17">
        <v>8.5266992411703504E-2</v>
      </c>
      <c r="BR1378" s="17"/>
      <c r="BS1378" s="17">
        <v>6.5630758862524993E-2</v>
      </c>
      <c r="BT1378" s="17">
        <v>7.0322618465988404E-2</v>
      </c>
      <c r="BU1378" s="17">
        <v>5.9610294008917299E-2</v>
      </c>
      <c r="BV1378" s="17">
        <v>9.87244581307717E-2</v>
      </c>
      <c r="BW1378" s="17"/>
      <c r="BX1378" s="17">
        <v>0.101965799445334</v>
      </c>
      <c r="BY1378" s="17">
        <v>6.4967165444426406E-2</v>
      </c>
      <c r="BZ1378" s="17">
        <v>7.9556559104237895E-2</v>
      </c>
      <c r="CA1378" s="17"/>
      <c r="CB1378" s="17">
        <v>6.5417348935700198E-2</v>
      </c>
      <c r="CC1378" s="17">
        <v>8.07432189037494E-2</v>
      </c>
      <c r="CD1378" s="17">
        <v>8.0447057684529505E-2</v>
      </c>
      <c r="CE1378" s="17">
        <v>9.3458010595265206E-2</v>
      </c>
      <c r="CF1378" s="17">
        <v>6.5471351139285594E-2</v>
      </c>
      <c r="CG1378" s="17">
        <v>9.8074341507844498E-2</v>
      </c>
      <c r="CH1378" s="17"/>
      <c r="CI1378" s="17">
        <v>0.11335522414504901</v>
      </c>
      <c r="CJ1378" s="17">
        <v>6.1758435753991599E-2</v>
      </c>
      <c r="CK1378" s="17">
        <v>8.9895014141250201E-2</v>
      </c>
      <c r="CL1378" s="17">
        <v>8.2091596811163806E-2</v>
      </c>
    </row>
    <row r="1379" spans="2:90" x14ac:dyDescent="0.35">
      <c r="B1379" t="s">
        <v>150</v>
      </c>
      <c r="C1379" s="17">
        <v>9.9022593508011597E-2</v>
      </c>
      <c r="D1379" s="17">
        <v>8.84039734690623E-2</v>
      </c>
      <c r="E1379" s="17">
        <v>0.10898432164150799</v>
      </c>
      <c r="F1379" s="17"/>
      <c r="G1379" s="17">
        <v>0.112840310079324</v>
      </c>
      <c r="H1379" s="17">
        <v>0.128982522736037</v>
      </c>
      <c r="I1379" s="17">
        <v>8.9104059246935499E-2</v>
      </c>
      <c r="J1379" s="17">
        <v>0.11954838166510499</v>
      </c>
      <c r="K1379" s="17">
        <v>7.8957000922378104E-2</v>
      </c>
      <c r="L1379" s="17">
        <v>0.116808738556556</v>
      </c>
      <c r="M1379" s="17">
        <v>5.8195573703790499E-2</v>
      </c>
      <c r="N1379" s="17">
        <v>0.11699926865997599</v>
      </c>
      <c r="O1379" s="17">
        <v>7.2901521842338404E-2</v>
      </c>
      <c r="P1379" s="17"/>
      <c r="Q1379" s="17">
        <v>0.114170641428152</v>
      </c>
      <c r="R1379" s="17">
        <v>0.10495589180595</v>
      </c>
      <c r="S1379" s="17">
        <v>9.8520092538363704E-2</v>
      </c>
      <c r="T1379" s="17">
        <v>9.5716009552506101E-2</v>
      </c>
      <c r="U1379" s="17"/>
      <c r="V1379" s="17">
        <v>0.10478914037353999</v>
      </c>
      <c r="W1379" s="17">
        <v>9.6141738849254296E-2</v>
      </c>
      <c r="X1379" s="17">
        <v>7.3674987351557295E-2</v>
      </c>
      <c r="Y1379" s="17">
        <v>0.12534987121615701</v>
      </c>
      <c r="Z1379" s="17">
        <v>9.3346662880345696E-2</v>
      </c>
      <c r="AA1379" s="17">
        <v>9.4838773468264997E-2</v>
      </c>
      <c r="AB1379" s="17">
        <v>0.12713088860850999</v>
      </c>
      <c r="AC1379" s="17">
        <v>0.12634244963878899</v>
      </c>
      <c r="AD1379" s="17">
        <v>7.1127576078794996E-2</v>
      </c>
      <c r="AE1379" s="17"/>
      <c r="AF1379" s="17">
        <v>0.116791723716306</v>
      </c>
      <c r="AG1379" s="17">
        <v>8.5635219033959098E-2</v>
      </c>
      <c r="AH1379" s="17">
        <v>0.13623542830581201</v>
      </c>
      <c r="AI1379" s="17">
        <v>0.10359554140765</v>
      </c>
      <c r="AJ1379" s="17">
        <v>9.3004594950271094E-2</v>
      </c>
      <c r="AK1379" s="17">
        <v>8.7451241804865201E-2</v>
      </c>
      <c r="AL1379" s="17"/>
      <c r="AM1379" s="17">
        <v>0.182126888486036</v>
      </c>
      <c r="AN1379" s="17">
        <v>0.18098342266588399</v>
      </c>
      <c r="AO1379" s="17">
        <v>8.2025917591199801E-2</v>
      </c>
      <c r="AP1379" s="17">
        <v>0.13615010736484601</v>
      </c>
      <c r="AQ1379" s="17">
        <v>5.9545418051674001E-2</v>
      </c>
      <c r="AR1379" s="17">
        <v>4.7623624232454601E-2</v>
      </c>
      <c r="AS1379" s="17">
        <v>7.1106074208775696E-2</v>
      </c>
      <c r="AT1379" s="17">
        <v>6.0680966130575602E-2</v>
      </c>
      <c r="AU1379" s="17">
        <v>6.2373610445032097E-2</v>
      </c>
      <c r="AV1379" s="17">
        <v>8.48983293540964E-2</v>
      </c>
      <c r="AW1379" s="17">
        <v>7.7814060022964995E-2</v>
      </c>
      <c r="AX1379" s="17">
        <v>7.53606409821653E-2</v>
      </c>
      <c r="AY1379" s="17">
        <v>7.3949735635197106E-2</v>
      </c>
      <c r="AZ1379" s="17">
        <v>5.1093145423160499E-2</v>
      </c>
      <c r="BA1379" s="17">
        <v>0.191065315196357</v>
      </c>
      <c r="BB1379" s="17">
        <v>7.2935195646014805E-2</v>
      </c>
      <c r="BC1379" s="17"/>
      <c r="BD1379" s="17">
        <v>8.9895309150333405E-2</v>
      </c>
      <c r="BE1379" s="17">
        <v>0.112673767375782</v>
      </c>
      <c r="BF1379" s="17">
        <v>8.9024056882003294E-2</v>
      </c>
      <c r="BG1379" s="17"/>
      <c r="BH1379" s="17">
        <v>9.8700388310157094E-2</v>
      </c>
      <c r="BI1379" s="17">
        <v>6.1153748456272299E-2</v>
      </c>
      <c r="BJ1379" s="17">
        <v>4.49371075193735E-2</v>
      </c>
      <c r="BK1379" s="17"/>
      <c r="BL1379" s="17">
        <v>8.31278783846751E-2</v>
      </c>
      <c r="BM1379" s="17">
        <v>6.0749827604783202E-2</v>
      </c>
      <c r="BN1379" s="17">
        <v>5.1740531451102599E-2</v>
      </c>
      <c r="BO1379" s="17"/>
      <c r="BP1379" s="17">
        <v>0.10463249869354201</v>
      </c>
      <c r="BQ1379" s="17">
        <v>9.8214851622880406E-2</v>
      </c>
      <c r="BR1379" s="17"/>
      <c r="BS1379" s="17">
        <v>6.8935264068551896E-2</v>
      </c>
      <c r="BT1379" s="17">
        <v>7.3872651404800496E-2</v>
      </c>
      <c r="BU1379" s="17">
        <v>8.65115998498001E-2</v>
      </c>
      <c r="BV1379" s="17">
        <v>0.104276735887278</v>
      </c>
      <c r="BW1379" s="17"/>
      <c r="BX1379" s="17">
        <v>6.5807265825187505E-2</v>
      </c>
      <c r="BY1379" s="17">
        <v>0.102569945331143</v>
      </c>
      <c r="BZ1379" s="17">
        <v>0.102095199824178</v>
      </c>
      <c r="CA1379" s="17"/>
      <c r="CB1379" s="17">
        <v>7.5657834129498502E-2</v>
      </c>
      <c r="CC1379" s="17">
        <v>0.10986767298872201</v>
      </c>
      <c r="CD1379" s="17">
        <v>0.13271782576553801</v>
      </c>
      <c r="CE1379" s="17">
        <v>7.83344535650424E-2</v>
      </c>
      <c r="CF1379" s="17">
        <v>5.4605797897891398E-2</v>
      </c>
      <c r="CG1379" s="17">
        <v>0.12501457342240499</v>
      </c>
      <c r="CH1379" s="17"/>
      <c r="CI1379" s="17">
        <v>0.124371502782676</v>
      </c>
      <c r="CJ1379" s="17">
        <v>5.4251260522910197E-2</v>
      </c>
      <c r="CK1379" s="17">
        <v>0.222678197658286</v>
      </c>
      <c r="CL1379" s="17">
        <v>8.6827701420514297E-2</v>
      </c>
    </row>
    <row r="1380" spans="2:90" x14ac:dyDescent="0.35"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</row>
    <row r="1381" spans="2:90" x14ac:dyDescent="0.35">
      <c r="B1381" s="6" t="s">
        <v>625</v>
      </c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</row>
    <row r="1382" spans="2:90" x14ac:dyDescent="0.35">
      <c r="B1382" s="24" t="s">
        <v>130</v>
      </c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</row>
    <row r="1383" spans="2:90" x14ac:dyDescent="0.35">
      <c r="B1383" t="s">
        <v>613</v>
      </c>
      <c r="C1383" s="17">
        <v>0.412311615566125</v>
      </c>
      <c r="D1383" s="17">
        <v>0.380733932821328</v>
      </c>
      <c r="E1383" s="17">
        <v>0.44029457664866101</v>
      </c>
      <c r="F1383" s="17"/>
      <c r="G1383" s="17">
        <v>0.35951666387193498</v>
      </c>
      <c r="H1383" s="17">
        <v>0.346901196896157</v>
      </c>
      <c r="I1383" s="17">
        <v>0.44871303342942598</v>
      </c>
      <c r="J1383" s="17">
        <v>0.45726740061788801</v>
      </c>
      <c r="K1383" s="17">
        <v>0.45134181232732901</v>
      </c>
      <c r="L1383" s="17">
        <v>0.45639970566633797</v>
      </c>
      <c r="M1383" s="17">
        <v>0.43861041502894998</v>
      </c>
      <c r="N1383" s="17">
        <v>0.372903814142792</v>
      </c>
      <c r="O1383" s="17">
        <v>0.38321980423081797</v>
      </c>
      <c r="P1383" s="17"/>
      <c r="Q1383" s="17">
        <v>0.39030648357520598</v>
      </c>
      <c r="R1383" s="17">
        <v>0.378512083437891</v>
      </c>
      <c r="S1383" s="17">
        <v>0.42707497740453099</v>
      </c>
      <c r="T1383" s="17">
        <v>0.42141628909402901</v>
      </c>
      <c r="U1383" s="17"/>
      <c r="V1383" s="17">
        <v>0.42080506279572699</v>
      </c>
      <c r="W1383" s="17">
        <v>0.447212683978226</v>
      </c>
      <c r="X1383" s="17">
        <v>0.38226800490937002</v>
      </c>
      <c r="Y1383" s="17">
        <v>0.41123409274152201</v>
      </c>
      <c r="Z1383" s="17">
        <v>0.46032102583374201</v>
      </c>
      <c r="AA1383" s="17">
        <v>0.36758106225252501</v>
      </c>
      <c r="AB1383" s="17">
        <v>0.353827278689128</v>
      </c>
      <c r="AC1383" s="17">
        <v>0.39925403663447601</v>
      </c>
      <c r="AD1383" s="17">
        <v>0.43602897810505198</v>
      </c>
      <c r="AE1383" s="17"/>
      <c r="AF1383" s="17">
        <v>0.417957758069253</v>
      </c>
      <c r="AG1383" s="17">
        <v>0.43396887215033703</v>
      </c>
      <c r="AH1383" s="17">
        <v>0.42607217190441199</v>
      </c>
      <c r="AI1383" s="17">
        <v>0.37603901060745698</v>
      </c>
      <c r="AJ1383" s="17">
        <v>0.41919661123701002</v>
      </c>
      <c r="AK1383" s="17">
        <v>0.39424729416045001</v>
      </c>
      <c r="AL1383" s="17"/>
      <c r="AM1383" s="17">
        <v>0.33807316962887701</v>
      </c>
      <c r="AN1383" s="17">
        <v>0.34093861823975902</v>
      </c>
      <c r="AO1383" s="17">
        <v>0.49651042642347099</v>
      </c>
      <c r="AP1383" s="17">
        <v>0.37236390442252199</v>
      </c>
      <c r="AQ1383" s="17">
        <v>0.40130299144996401</v>
      </c>
      <c r="AR1383" s="17">
        <v>0.37653166402441002</v>
      </c>
      <c r="AS1383" s="17">
        <v>0.41907458713629903</v>
      </c>
      <c r="AT1383" s="17">
        <v>0.38062287338106099</v>
      </c>
      <c r="AU1383" s="17">
        <v>0.46737097276487699</v>
      </c>
      <c r="AV1383" s="17">
        <v>0.46280901257642898</v>
      </c>
      <c r="AW1383" s="17">
        <v>0.49736684710784301</v>
      </c>
      <c r="AX1383" s="17">
        <v>0.33282456058776599</v>
      </c>
      <c r="AY1383" s="17">
        <v>0.369540378745639</v>
      </c>
      <c r="AZ1383" s="17">
        <v>0.39468984861522399</v>
      </c>
      <c r="BA1383" s="17">
        <v>0.31406853244657301</v>
      </c>
      <c r="BB1383" s="17">
        <v>0.478636270212772</v>
      </c>
      <c r="BC1383" s="17"/>
      <c r="BD1383" s="17">
        <v>0.46385097579918599</v>
      </c>
      <c r="BE1383" s="17">
        <v>0.38750100294215101</v>
      </c>
      <c r="BF1383" s="17">
        <v>0.38426463434206698</v>
      </c>
      <c r="BG1383" s="17"/>
      <c r="BH1383" s="17">
        <v>0.43884287460050397</v>
      </c>
      <c r="BI1383" s="17">
        <v>0.34499799143230803</v>
      </c>
      <c r="BJ1383" s="17">
        <v>0.42520517810897401</v>
      </c>
      <c r="BK1383" s="17"/>
      <c r="BL1383" s="17">
        <v>0.40258382601320197</v>
      </c>
      <c r="BM1383" s="17">
        <v>0.45876912647847901</v>
      </c>
      <c r="BN1383" s="17">
        <v>0.43750736708428101</v>
      </c>
      <c r="BO1383" s="17"/>
      <c r="BP1383" s="17">
        <v>0.400786083703846</v>
      </c>
      <c r="BQ1383" s="17">
        <v>0.39017718849139499</v>
      </c>
      <c r="BR1383" s="17"/>
      <c r="BS1383" s="17">
        <v>0.53819543777759904</v>
      </c>
      <c r="BT1383" s="17">
        <v>0.44589181374773301</v>
      </c>
      <c r="BU1383" s="17">
        <v>0.38738561601346899</v>
      </c>
      <c r="BV1383" s="17">
        <v>0.39005675417311197</v>
      </c>
      <c r="BW1383" s="17"/>
      <c r="BX1383" s="17">
        <v>0.46178628744156702</v>
      </c>
      <c r="BY1383" s="17">
        <v>0.43950233899887597</v>
      </c>
      <c r="BZ1383" s="17">
        <v>0.40573935586329801</v>
      </c>
      <c r="CA1383" s="17"/>
      <c r="CB1383" s="17">
        <v>0.52042030400304096</v>
      </c>
      <c r="CC1383" s="17">
        <v>0.44772160395083899</v>
      </c>
      <c r="CD1383" s="17">
        <v>0.385989527291552</v>
      </c>
      <c r="CE1383" s="17">
        <v>0.42954780135242698</v>
      </c>
      <c r="CF1383" s="17">
        <v>0.46880309217392402</v>
      </c>
      <c r="CG1383" s="17">
        <v>0.21210189458126599</v>
      </c>
      <c r="CH1383" s="17"/>
      <c r="CI1383" s="17">
        <v>0.210180584576447</v>
      </c>
      <c r="CJ1383" s="17">
        <v>0.58033510321479098</v>
      </c>
      <c r="CK1383" s="17">
        <v>0.17052777186249399</v>
      </c>
      <c r="CL1383" s="17">
        <v>0.422917542587883</v>
      </c>
    </row>
    <row r="1384" spans="2:90" x14ac:dyDescent="0.35">
      <c r="B1384" t="s">
        <v>614</v>
      </c>
      <c r="C1384" s="17">
        <v>0.19535903997954099</v>
      </c>
      <c r="D1384" s="17">
        <v>0.211453627721301</v>
      </c>
      <c r="E1384" s="17">
        <v>0.18236320718642199</v>
      </c>
      <c r="F1384" s="17"/>
      <c r="G1384" s="17">
        <v>0.201702202685827</v>
      </c>
      <c r="H1384" s="17">
        <v>0.17826917408823401</v>
      </c>
      <c r="I1384" s="17">
        <v>0.17535194348809999</v>
      </c>
      <c r="J1384" s="17">
        <v>0.14404292361076099</v>
      </c>
      <c r="K1384" s="17">
        <v>0.18268417049745</v>
      </c>
      <c r="L1384" s="17">
        <v>0.16687246031734199</v>
      </c>
      <c r="M1384" s="17">
        <v>0.19740475707825</v>
      </c>
      <c r="N1384" s="17">
        <v>0.22282861031429499</v>
      </c>
      <c r="O1384" s="17">
        <v>0.27754242190157202</v>
      </c>
      <c r="P1384" s="17"/>
      <c r="Q1384" s="17">
        <v>0.199163023576407</v>
      </c>
      <c r="R1384" s="17">
        <v>0.23691034315346801</v>
      </c>
      <c r="S1384" s="17">
        <v>0.193936047233707</v>
      </c>
      <c r="T1384" s="17">
        <v>0.19146732647518999</v>
      </c>
      <c r="U1384" s="17"/>
      <c r="V1384" s="17">
        <v>0.21830050971914999</v>
      </c>
      <c r="W1384" s="17">
        <v>0.18178470307793401</v>
      </c>
      <c r="X1384" s="17">
        <v>0.181348570748044</v>
      </c>
      <c r="Y1384" s="17">
        <v>0.211029987672333</v>
      </c>
      <c r="Z1384" s="17">
        <v>0.20189043124523501</v>
      </c>
      <c r="AA1384" s="17">
        <v>0.20538735914660999</v>
      </c>
      <c r="AB1384" s="17">
        <v>0.20354867443685301</v>
      </c>
      <c r="AC1384" s="17">
        <v>0.208739998041931</v>
      </c>
      <c r="AD1384" s="17">
        <v>0.15861702797421501</v>
      </c>
      <c r="AE1384" s="17"/>
      <c r="AF1384" s="17">
        <v>0.182899599056459</v>
      </c>
      <c r="AG1384" s="17">
        <v>0.17993741885620501</v>
      </c>
      <c r="AH1384" s="17">
        <v>0.14921431291408099</v>
      </c>
      <c r="AI1384" s="17">
        <v>0.192877573802582</v>
      </c>
      <c r="AJ1384" s="17">
        <v>0.20986535660528599</v>
      </c>
      <c r="AK1384" s="17">
        <v>0.21675068743261999</v>
      </c>
      <c r="AL1384" s="17"/>
      <c r="AM1384" s="17">
        <v>0.22481933925265801</v>
      </c>
      <c r="AN1384" s="17">
        <v>0.19915819091581299</v>
      </c>
      <c r="AO1384" s="17">
        <v>0.182281675261384</v>
      </c>
      <c r="AP1384" s="17">
        <v>0.22351436334598901</v>
      </c>
      <c r="AQ1384" s="17">
        <v>0.15953138865108901</v>
      </c>
      <c r="AR1384" s="17">
        <v>0.22485425553670099</v>
      </c>
      <c r="AS1384" s="17">
        <v>0.202821769830209</v>
      </c>
      <c r="AT1384" s="17">
        <v>0.197247457505247</v>
      </c>
      <c r="AU1384" s="17">
        <v>0.15491991916728601</v>
      </c>
      <c r="AV1384" s="17">
        <v>0.25725375968735698</v>
      </c>
      <c r="AW1384" s="17">
        <v>0.222433425005891</v>
      </c>
      <c r="AX1384" s="17">
        <v>0.209398940997125</v>
      </c>
      <c r="AY1384" s="17">
        <v>0.25416133175783001</v>
      </c>
      <c r="AZ1384" s="17">
        <v>0.15940819978134599</v>
      </c>
      <c r="BA1384" s="17">
        <v>0.22746937505551901</v>
      </c>
      <c r="BB1384" s="17">
        <v>0.22128893019353399</v>
      </c>
      <c r="BC1384" s="17"/>
      <c r="BD1384" s="17">
        <v>0.18131281807932101</v>
      </c>
      <c r="BE1384" s="17">
        <v>0.18051864218843799</v>
      </c>
      <c r="BF1384" s="17">
        <v>0.218074322739476</v>
      </c>
      <c r="BG1384" s="17"/>
      <c r="BH1384" s="17">
        <v>0.183396456609284</v>
      </c>
      <c r="BI1384" s="17">
        <v>0.24149429426583799</v>
      </c>
      <c r="BJ1384" s="17">
        <v>0.218375884142648</v>
      </c>
      <c r="BK1384" s="17"/>
      <c r="BL1384" s="17">
        <v>0.213184989047733</v>
      </c>
      <c r="BM1384" s="17">
        <v>0.245067111576699</v>
      </c>
      <c r="BN1384" s="17">
        <v>0.21165740696853499</v>
      </c>
      <c r="BO1384" s="17"/>
      <c r="BP1384" s="17">
        <v>0.19128449344658599</v>
      </c>
      <c r="BQ1384" s="17">
        <v>0.204542781644763</v>
      </c>
      <c r="BR1384" s="17"/>
      <c r="BS1384" s="17">
        <v>0.155179031662317</v>
      </c>
      <c r="BT1384" s="17">
        <v>0.199537458031531</v>
      </c>
      <c r="BU1384" s="17">
        <v>0.22283191667909599</v>
      </c>
      <c r="BV1384" s="17">
        <v>0.19402525378368601</v>
      </c>
      <c r="BW1384" s="17"/>
      <c r="BX1384" s="17">
        <v>0.20221007622946699</v>
      </c>
      <c r="BY1384" s="17">
        <v>0.15372695696170199</v>
      </c>
      <c r="BZ1384" s="17">
        <v>0.19723862328717101</v>
      </c>
      <c r="CA1384" s="17"/>
      <c r="CB1384" s="17">
        <v>0.14803491231357199</v>
      </c>
      <c r="CC1384" s="17">
        <v>0.18306990159882</v>
      </c>
      <c r="CD1384" s="17">
        <v>0.15678146135411899</v>
      </c>
      <c r="CE1384" s="17">
        <v>0.18161796061204899</v>
      </c>
      <c r="CF1384" s="17">
        <v>0.22914178798627</v>
      </c>
      <c r="CG1384" s="17">
        <v>0.31102760082264902</v>
      </c>
      <c r="CH1384" s="17"/>
      <c r="CI1384" s="17">
        <v>0.28508137851864601</v>
      </c>
      <c r="CJ1384" s="17">
        <v>0.13586531441810901</v>
      </c>
      <c r="CK1384" s="17">
        <v>0.26215319922541103</v>
      </c>
      <c r="CL1384" s="17">
        <v>0.192539730306825</v>
      </c>
    </row>
    <row r="1385" spans="2:90" x14ac:dyDescent="0.35">
      <c r="B1385" t="s">
        <v>615</v>
      </c>
      <c r="C1385" s="17">
        <v>0.17242351508819301</v>
      </c>
      <c r="D1385" s="17">
        <v>0.18334984937926799</v>
      </c>
      <c r="E1385" s="17">
        <v>0.16334224613628501</v>
      </c>
      <c r="F1385" s="17"/>
      <c r="G1385" s="17">
        <v>0.16277351728272599</v>
      </c>
      <c r="H1385" s="17">
        <v>0.15870753127819301</v>
      </c>
      <c r="I1385" s="17">
        <v>0.192985702899342</v>
      </c>
      <c r="J1385" s="17">
        <v>0.20309950971750301</v>
      </c>
      <c r="K1385" s="17">
        <v>0.150406104243934</v>
      </c>
      <c r="L1385" s="17">
        <v>0.16860198642766899</v>
      </c>
      <c r="M1385" s="17">
        <v>0.17142866404488899</v>
      </c>
      <c r="N1385" s="17">
        <v>0.163979522148059</v>
      </c>
      <c r="O1385" s="17">
        <v>0.18038517542549001</v>
      </c>
      <c r="P1385" s="17"/>
      <c r="Q1385" s="17">
        <v>0.17563765851291999</v>
      </c>
      <c r="R1385" s="17">
        <v>0.14905538193348</v>
      </c>
      <c r="S1385" s="17">
        <v>0.16184632956681599</v>
      </c>
      <c r="T1385" s="17">
        <v>0.17281129220497701</v>
      </c>
      <c r="U1385" s="17"/>
      <c r="V1385" s="17">
        <v>0.151171575102861</v>
      </c>
      <c r="W1385" s="17">
        <v>0.188513130203178</v>
      </c>
      <c r="X1385" s="17">
        <v>0.21792729962398499</v>
      </c>
      <c r="Y1385" s="17">
        <v>0.141680336353814</v>
      </c>
      <c r="Z1385" s="17">
        <v>0.156521298303538</v>
      </c>
      <c r="AA1385" s="17">
        <v>0.20843395432214401</v>
      </c>
      <c r="AB1385" s="17">
        <v>0.18664233461468199</v>
      </c>
      <c r="AC1385" s="17">
        <v>0.15049944083721001</v>
      </c>
      <c r="AD1385" s="17">
        <v>0.14809792499396601</v>
      </c>
      <c r="AE1385" s="17"/>
      <c r="AF1385" s="17">
        <v>0.168966843874398</v>
      </c>
      <c r="AG1385" s="17">
        <v>0.17874065186469301</v>
      </c>
      <c r="AH1385" s="17">
        <v>0.15733654871133701</v>
      </c>
      <c r="AI1385" s="17">
        <v>0.19266029805940299</v>
      </c>
      <c r="AJ1385" s="17">
        <v>0.15802251194820299</v>
      </c>
      <c r="AK1385" s="17">
        <v>0.180440318389743</v>
      </c>
      <c r="AL1385" s="17"/>
      <c r="AM1385" s="17">
        <v>0.19402861773028901</v>
      </c>
      <c r="AN1385" s="17">
        <v>0.20180678341038999</v>
      </c>
      <c r="AO1385" s="17">
        <v>0.15024903240239801</v>
      </c>
      <c r="AP1385" s="17">
        <v>0.21999702542982999</v>
      </c>
      <c r="AQ1385" s="17">
        <v>0.20952617313451999</v>
      </c>
      <c r="AR1385" s="17">
        <v>0.22254083690267101</v>
      </c>
      <c r="AS1385" s="17">
        <v>0.189089761808415</v>
      </c>
      <c r="AT1385" s="17">
        <v>0.20081375605492599</v>
      </c>
      <c r="AU1385" s="17">
        <v>0.20333625249574999</v>
      </c>
      <c r="AV1385" s="17">
        <v>0.121250541184452</v>
      </c>
      <c r="AW1385" s="17">
        <v>0.10340212956098099</v>
      </c>
      <c r="AX1385" s="17">
        <v>0.20954234700763999</v>
      </c>
      <c r="AY1385" s="17">
        <v>0.15088756891232</v>
      </c>
      <c r="AZ1385" s="17">
        <v>0.11626174539036099</v>
      </c>
      <c r="BA1385" s="17">
        <v>9.8722966965283807E-2</v>
      </c>
      <c r="BB1385" s="17">
        <v>0.137958278354331</v>
      </c>
      <c r="BC1385" s="17"/>
      <c r="BD1385" s="17">
        <v>0.162738756050472</v>
      </c>
      <c r="BE1385" s="17">
        <v>0.16044812286677099</v>
      </c>
      <c r="BF1385" s="17">
        <v>0.19148424666824199</v>
      </c>
      <c r="BG1385" s="17"/>
      <c r="BH1385" s="17">
        <v>0.16328099679743999</v>
      </c>
      <c r="BI1385" s="17">
        <v>0.19007695806408501</v>
      </c>
      <c r="BJ1385" s="17">
        <v>0.19046668504415801</v>
      </c>
      <c r="BK1385" s="17"/>
      <c r="BL1385" s="17">
        <v>0.162590391082469</v>
      </c>
      <c r="BM1385" s="17">
        <v>0.16001505691975501</v>
      </c>
      <c r="BN1385" s="17">
        <v>0.15676412044351201</v>
      </c>
      <c r="BO1385" s="17"/>
      <c r="BP1385" s="17">
        <v>0.16726881855446399</v>
      </c>
      <c r="BQ1385" s="17">
        <v>0.17924786179736399</v>
      </c>
      <c r="BR1385" s="17"/>
      <c r="BS1385" s="17">
        <v>0.11727022666272</v>
      </c>
      <c r="BT1385" s="17">
        <v>0.168423591536249</v>
      </c>
      <c r="BU1385" s="17">
        <v>0.19793250114020999</v>
      </c>
      <c r="BV1385" s="17">
        <v>0.17502141189562401</v>
      </c>
      <c r="BW1385" s="17"/>
      <c r="BX1385" s="17">
        <v>0.15885120701893099</v>
      </c>
      <c r="BY1385" s="17">
        <v>0.16133087757988801</v>
      </c>
      <c r="BZ1385" s="17">
        <v>0.174449749306093</v>
      </c>
      <c r="CA1385" s="17"/>
      <c r="CB1385" s="17">
        <v>0.136810684613341</v>
      </c>
      <c r="CC1385" s="17">
        <v>0.16458935742627201</v>
      </c>
      <c r="CD1385" s="17">
        <v>0.20359461394974801</v>
      </c>
      <c r="CE1385" s="17">
        <v>0.15998333049246699</v>
      </c>
      <c r="CF1385" s="17">
        <v>0.15951515159075999</v>
      </c>
      <c r="CG1385" s="17">
        <v>0.20355055324570501</v>
      </c>
      <c r="CH1385" s="17"/>
      <c r="CI1385" s="17">
        <v>0.19409789418079601</v>
      </c>
      <c r="CJ1385" s="17">
        <v>0.14522874277596301</v>
      </c>
      <c r="CK1385" s="17">
        <v>0.23041859820687799</v>
      </c>
      <c r="CL1385" s="17">
        <v>0.16816341665419601</v>
      </c>
    </row>
    <row r="1386" spans="2:90" x14ac:dyDescent="0.35">
      <c r="B1386" t="s">
        <v>616</v>
      </c>
      <c r="C1386" s="17">
        <v>9.2505695694859502E-2</v>
      </c>
      <c r="D1386" s="17">
        <v>0.10550067414617401</v>
      </c>
      <c r="E1386" s="17">
        <v>7.8965090097489005E-2</v>
      </c>
      <c r="F1386" s="17"/>
      <c r="G1386" s="17">
        <v>0.122012543208615</v>
      </c>
      <c r="H1386" s="17">
        <v>0.111181662017612</v>
      </c>
      <c r="I1386" s="17">
        <v>6.6807128197763896E-2</v>
      </c>
      <c r="J1386" s="17">
        <v>8.1773592182848007E-2</v>
      </c>
      <c r="K1386" s="17">
        <v>0.110478964295722</v>
      </c>
      <c r="L1386" s="17">
        <v>6.9572240678715799E-2</v>
      </c>
      <c r="M1386" s="17">
        <v>0.101873967568599</v>
      </c>
      <c r="N1386" s="17">
        <v>0.109658012450773</v>
      </c>
      <c r="O1386" s="17">
        <v>6.1123982746930303E-2</v>
      </c>
      <c r="P1386" s="17"/>
      <c r="Q1386" s="17">
        <v>8.8623791752350106E-2</v>
      </c>
      <c r="R1386" s="17">
        <v>0.106845313361385</v>
      </c>
      <c r="S1386" s="17">
        <v>8.9950577208065499E-2</v>
      </c>
      <c r="T1386" s="17">
        <v>9.0001123950247397E-2</v>
      </c>
      <c r="U1386" s="17"/>
      <c r="V1386" s="17">
        <v>9.2885252555370904E-2</v>
      </c>
      <c r="W1386" s="17">
        <v>5.8487792915227897E-2</v>
      </c>
      <c r="X1386" s="17">
        <v>0.100192049605273</v>
      </c>
      <c r="Y1386" s="17">
        <v>0.120069422416391</v>
      </c>
      <c r="Z1386" s="17">
        <v>5.3535790512602599E-2</v>
      </c>
      <c r="AA1386" s="17">
        <v>9.3102907268168306E-2</v>
      </c>
      <c r="AB1386" s="17">
        <v>8.6782896624204603E-2</v>
      </c>
      <c r="AC1386" s="17">
        <v>6.3470705133454902E-2</v>
      </c>
      <c r="AD1386" s="17">
        <v>0.143563423786673</v>
      </c>
      <c r="AE1386" s="17"/>
      <c r="AF1386" s="17">
        <v>9.0707219995601607E-2</v>
      </c>
      <c r="AG1386" s="17">
        <v>9.5614828055985396E-2</v>
      </c>
      <c r="AH1386" s="17">
        <v>9.6903954393487896E-2</v>
      </c>
      <c r="AI1386" s="17">
        <v>5.7781841078614803E-2</v>
      </c>
      <c r="AJ1386" s="17">
        <v>8.9293266376130401E-2</v>
      </c>
      <c r="AK1386" s="17">
        <v>9.7828261908073005E-2</v>
      </c>
      <c r="AL1386" s="17"/>
      <c r="AM1386" s="17">
        <v>6.8116232739957594E-2</v>
      </c>
      <c r="AN1386" s="17">
        <v>7.7909773962684198E-2</v>
      </c>
      <c r="AO1386" s="17">
        <v>7.5225890856354893E-2</v>
      </c>
      <c r="AP1386" s="17">
        <v>8.6318897483527696E-2</v>
      </c>
      <c r="AQ1386" s="17">
        <v>0.13257223600027601</v>
      </c>
      <c r="AR1386" s="17">
        <v>7.6387450167101106E-2</v>
      </c>
      <c r="AS1386" s="17">
        <v>8.8238832605005202E-2</v>
      </c>
      <c r="AT1386" s="17">
        <v>0.11738983061284899</v>
      </c>
      <c r="AU1386" s="17">
        <v>9.9324599452628407E-2</v>
      </c>
      <c r="AV1386" s="17">
        <v>6.3794476771205796E-2</v>
      </c>
      <c r="AW1386" s="17">
        <v>8.8915180877098807E-2</v>
      </c>
      <c r="AX1386" s="17">
        <v>0.107569413795173</v>
      </c>
      <c r="AY1386" s="17">
        <v>9.3952783446518695E-2</v>
      </c>
      <c r="AZ1386" s="17">
        <v>0.15257745619308399</v>
      </c>
      <c r="BA1386" s="17">
        <v>0.13410673936228201</v>
      </c>
      <c r="BB1386" s="17">
        <v>8.9044729142135196E-2</v>
      </c>
      <c r="BC1386" s="17"/>
      <c r="BD1386" s="17">
        <v>9.44967522954583E-2</v>
      </c>
      <c r="BE1386" s="17">
        <v>0.10811143150961</v>
      </c>
      <c r="BF1386" s="17">
        <v>8.2337046197547406E-2</v>
      </c>
      <c r="BG1386" s="17"/>
      <c r="BH1386" s="17">
        <v>8.7780026825388296E-2</v>
      </c>
      <c r="BI1386" s="17">
        <v>0.104349532368437</v>
      </c>
      <c r="BJ1386" s="17">
        <v>9.5151645045240596E-2</v>
      </c>
      <c r="BK1386" s="17"/>
      <c r="BL1386" s="17">
        <v>6.7253818484031794E-2</v>
      </c>
      <c r="BM1386" s="17">
        <v>5.4796582181356801E-2</v>
      </c>
      <c r="BN1386" s="17">
        <v>0.122944500334201</v>
      </c>
      <c r="BO1386" s="17"/>
      <c r="BP1386" s="17">
        <v>0.100662548412064</v>
      </c>
      <c r="BQ1386" s="17">
        <v>9.19186837736896E-2</v>
      </c>
      <c r="BR1386" s="17"/>
      <c r="BS1386" s="17">
        <v>8.40643899184947E-2</v>
      </c>
      <c r="BT1386" s="17">
        <v>7.8744644679894504E-2</v>
      </c>
      <c r="BU1386" s="17">
        <v>8.85755232313757E-2</v>
      </c>
      <c r="BV1386" s="17">
        <v>0.104022551220168</v>
      </c>
      <c r="BW1386" s="17"/>
      <c r="BX1386" s="17">
        <v>7.1850481411101202E-2</v>
      </c>
      <c r="BY1386" s="17">
        <v>0.10884574322448</v>
      </c>
      <c r="BZ1386" s="17">
        <v>9.3547875255621402E-2</v>
      </c>
      <c r="CA1386" s="17"/>
      <c r="CB1386" s="17">
        <v>5.84676272380465E-2</v>
      </c>
      <c r="CC1386" s="17">
        <v>8.2198489983125997E-2</v>
      </c>
      <c r="CD1386" s="17">
        <v>9.2791906221305995E-2</v>
      </c>
      <c r="CE1386" s="17">
        <v>0.115858687797548</v>
      </c>
      <c r="CF1386" s="17">
        <v>6.8535058938902702E-2</v>
      </c>
      <c r="CG1386" s="17">
        <v>0.139552509659537</v>
      </c>
      <c r="CH1386" s="17"/>
      <c r="CI1386" s="17">
        <v>0.16928841318771101</v>
      </c>
      <c r="CJ1386" s="17">
        <v>5.32856375347419E-2</v>
      </c>
      <c r="CK1386" s="17">
        <v>0.13074451866523801</v>
      </c>
      <c r="CL1386" s="17">
        <v>8.8232855016669207E-2</v>
      </c>
    </row>
    <row r="1387" spans="2:90" x14ac:dyDescent="0.35">
      <c r="B1387" t="s">
        <v>150</v>
      </c>
      <c r="C1387" s="17">
        <v>0.127400133671283</v>
      </c>
      <c r="D1387" s="17">
        <v>0.11896191593192799</v>
      </c>
      <c r="E1387" s="17">
        <v>0.13503487993114299</v>
      </c>
      <c r="F1387" s="17"/>
      <c r="G1387" s="17">
        <v>0.15399507295089701</v>
      </c>
      <c r="H1387" s="17">
        <v>0.204940435719804</v>
      </c>
      <c r="I1387" s="17">
        <v>0.116142191985369</v>
      </c>
      <c r="J1387" s="17">
        <v>0.113816573870999</v>
      </c>
      <c r="K1387" s="17">
        <v>0.10508894863556401</v>
      </c>
      <c r="L1387" s="17">
        <v>0.13855360690993501</v>
      </c>
      <c r="M1387" s="17">
        <v>9.0682196279312302E-2</v>
      </c>
      <c r="N1387" s="17">
        <v>0.13063004094408101</v>
      </c>
      <c r="O1387" s="17">
        <v>9.7728615695189397E-2</v>
      </c>
      <c r="P1387" s="17"/>
      <c r="Q1387" s="17">
        <v>0.14626904258311699</v>
      </c>
      <c r="R1387" s="17">
        <v>0.12867687811377601</v>
      </c>
      <c r="S1387" s="17">
        <v>0.12719206858688001</v>
      </c>
      <c r="T1387" s="17">
        <v>0.124303968275556</v>
      </c>
      <c r="U1387" s="17"/>
      <c r="V1387" s="17">
        <v>0.116837599826892</v>
      </c>
      <c r="W1387" s="17">
        <v>0.124001689825434</v>
      </c>
      <c r="X1387" s="17">
        <v>0.118264075113327</v>
      </c>
      <c r="Y1387" s="17">
        <v>0.115986160815939</v>
      </c>
      <c r="Z1387" s="17">
        <v>0.12773145410488301</v>
      </c>
      <c r="AA1387" s="17">
        <v>0.12549471701055301</v>
      </c>
      <c r="AB1387" s="17">
        <v>0.169198815635133</v>
      </c>
      <c r="AC1387" s="17">
        <v>0.178035819352929</v>
      </c>
      <c r="AD1387" s="17">
        <v>0.113692645140094</v>
      </c>
      <c r="AE1387" s="17"/>
      <c r="AF1387" s="17">
        <v>0.139468579004289</v>
      </c>
      <c r="AG1387" s="17">
        <v>0.11173822907278</v>
      </c>
      <c r="AH1387" s="17">
        <v>0.170473012076682</v>
      </c>
      <c r="AI1387" s="17">
        <v>0.180641276451944</v>
      </c>
      <c r="AJ1387" s="17">
        <v>0.123622253833371</v>
      </c>
      <c r="AK1387" s="17">
        <v>0.110733438109114</v>
      </c>
      <c r="AL1387" s="17"/>
      <c r="AM1387" s="17">
        <v>0.17496264064821901</v>
      </c>
      <c r="AN1387" s="17">
        <v>0.180186633471354</v>
      </c>
      <c r="AO1387" s="17">
        <v>9.5732975056391806E-2</v>
      </c>
      <c r="AP1387" s="17">
        <v>9.7805809318131903E-2</v>
      </c>
      <c r="AQ1387" s="17">
        <v>9.7067210764151604E-2</v>
      </c>
      <c r="AR1387" s="17">
        <v>9.9685793369116996E-2</v>
      </c>
      <c r="AS1387" s="17">
        <v>0.100775048620072</v>
      </c>
      <c r="AT1387" s="17">
        <v>0.103926082445918</v>
      </c>
      <c r="AU1387" s="17">
        <v>7.5048256119458201E-2</v>
      </c>
      <c r="AV1387" s="17">
        <v>9.4892209780556097E-2</v>
      </c>
      <c r="AW1387" s="17">
        <v>8.7882417448185507E-2</v>
      </c>
      <c r="AX1387" s="17">
        <v>0.140664737612296</v>
      </c>
      <c r="AY1387" s="17">
        <v>0.13145793713769299</v>
      </c>
      <c r="AZ1387" s="17">
        <v>0.177062750019985</v>
      </c>
      <c r="BA1387" s="17">
        <v>0.22563238617034201</v>
      </c>
      <c r="BB1387" s="17">
        <v>7.30717920972275E-2</v>
      </c>
      <c r="BC1387" s="17"/>
      <c r="BD1387" s="17">
        <v>9.76006977755626E-2</v>
      </c>
      <c r="BE1387" s="17">
        <v>0.16342080049303001</v>
      </c>
      <c r="BF1387" s="17">
        <v>0.12383975005266799</v>
      </c>
      <c r="BG1387" s="17"/>
      <c r="BH1387" s="17">
        <v>0.126699645167384</v>
      </c>
      <c r="BI1387" s="17">
        <v>0.119081223869331</v>
      </c>
      <c r="BJ1387" s="17">
        <v>7.0800607658979803E-2</v>
      </c>
      <c r="BK1387" s="17"/>
      <c r="BL1387" s="17">
        <v>0.15438697537256499</v>
      </c>
      <c r="BM1387" s="17">
        <v>8.1352122843710406E-2</v>
      </c>
      <c r="BN1387" s="17">
        <v>7.1126605169470294E-2</v>
      </c>
      <c r="BO1387" s="17"/>
      <c r="BP1387" s="17">
        <v>0.13999805588303901</v>
      </c>
      <c r="BQ1387" s="17">
        <v>0.13411348429278799</v>
      </c>
      <c r="BR1387" s="17"/>
      <c r="BS1387" s="17">
        <v>0.105290913978869</v>
      </c>
      <c r="BT1387" s="17">
        <v>0.10740249200459299</v>
      </c>
      <c r="BU1387" s="17">
        <v>0.103274442935849</v>
      </c>
      <c r="BV1387" s="17">
        <v>0.13687402892741099</v>
      </c>
      <c r="BW1387" s="17"/>
      <c r="BX1387" s="17">
        <v>0.105301947898934</v>
      </c>
      <c r="BY1387" s="17">
        <v>0.13659408323505401</v>
      </c>
      <c r="BZ1387" s="17">
        <v>0.12902439628781601</v>
      </c>
      <c r="CA1387" s="17"/>
      <c r="CB1387" s="17">
        <v>0.136266471831999</v>
      </c>
      <c r="CC1387" s="17">
        <v>0.12242064704094301</v>
      </c>
      <c r="CD1387" s="17">
        <v>0.16084249118327601</v>
      </c>
      <c r="CE1387" s="17">
        <v>0.11299221974551001</v>
      </c>
      <c r="CF1387" s="17">
        <v>7.4004909310143197E-2</v>
      </c>
      <c r="CG1387" s="17">
        <v>0.13376744169084301</v>
      </c>
      <c r="CH1387" s="17"/>
      <c r="CI1387" s="17">
        <v>0.14135172953639899</v>
      </c>
      <c r="CJ1387" s="17">
        <v>8.5285202056394893E-2</v>
      </c>
      <c r="CK1387" s="17">
        <v>0.20615591203997899</v>
      </c>
      <c r="CL1387" s="17">
        <v>0.12814645543442699</v>
      </c>
    </row>
    <row r="1388" spans="2:90" x14ac:dyDescent="0.35"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</row>
    <row r="1389" spans="2:90" x14ac:dyDescent="0.35">
      <c r="B1389" s="6" t="s">
        <v>640</v>
      </c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</row>
    <row r="1390" spans="2:90" x14ac:dyDescent="0.35">
      <c r="B1390" s="24" t="s">
        <v>130</v>
      </c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</row>
    <row r="1391" spans="2:90" x14ac:dyDescent="0.35">
      <c r="B1391" t="s">
        <v>626</v>
      </c>
      <c r="C1391" s="17">
        <v>0.253895366305535</v>
      </c>
      <c r="D1391" s="17">
        <v>0.213302875793454</v>
      </c>
      <c r="E1391" s="17">
        <v>0.28948528680367003</v>
      </c>
      <c r="F1391" s="17"/>
      <c r="G1391" s="17">
        <v>0.21727623389466699</v>
      </c>
      <c r="H1391" s="17">
        <v>0.23880206516420799</v>
      </c>
      <c r="I1391" s="17">
        <v>0.23017972642099199</v>
      </c>
      <c r="J1391" s="17">
        <v>0.29193564818377499</v>
      </c>
      <c r="K1391" s="17">
        <v>0.26841278663238699</v>
      </c>
      <c r="L1391" s="17">
        <v>0.31672599082283598</v>
      </c>
      <c r="M1391" s="17">
        <v>0.26686413119160501</v>
      </c>
      <c r="N1391" s="17">
        <v>0.22569031655337299</v>
      </c>
      <c r="O1391" s="17">
        <v>0.23017550428532499</v>
      </c>
      <c r="P1391" s="17"/>
      <c r="Q1391" s="17">
        <v>0.22860576387164</v>
      </c>
      <c r="R1391" s="17">
        <v>0.246000243217464</v>
      </c>
      <c r="S1391" s="17">
        <v>0.308285286888761</v>
      </c>
      <c r="T1391" s="17">
        <v>0.25713863065155301</v>
      </c>
      <c r="U1391" s="17"/>
      <c r="V1391" s="17">
        <v>0.23541416343990401</v>
      </c>
      <c r="W1391" s="17">
        <v>0.26432633741044897</v>
      </c>
      <c r="X1391" s="17">
        <v>0.26008922197675399</v>
      </c>
      <c r="Y1391" s="17">
        <v>0.245978141085443</v>
      </c>
      <c r="Z1391" s="17">
        <v>0.314074541867913</v>
      </c>
      <c r="AA1391" s="17">
        <v>0.22725200173548901</v>
      </c>
      <c r="AB1391" s="17">
        <v>0.21814218778400701</v>
      </c>
      <c r="AC1391" s="17">
        <v>0.25015532326104101</v>
      </c>
      <c r="AD1391" s="17">
        <v>0.275072106803466</v>
      </c>
      <c r="AE1391" s="17"/>
      <c r="AF1391" s="17">
        <v>0.269237772964253</v>
      </c>
      <c r="AG1391" s="17">
        <v>0.25601933259922599</v>
      </c>
      <c r="AH1391" s="17">
        <v>0.236895895954153</v>
      </c>
      <c r="AI1391" s="17">
        <v>0.16100240081327</v>
      </c>
      <c r="AJ1391" s="17">
        <v>0.26762491116819298</v>
      </c>
      <c r="AK1391" s="17">
        <v>0.25036536526087999</v>
      </c>
      <c r="AL1391" s="17"/>
      <c r="AM1391" s="17">
        <v>0.22132259384073899</v>
      </c>
      <c r="AN1391" s="17">
        <v>0.22526856792229999</v>
      </c>
      <c r="AO1391" s="17">
        <v>0.21658720249472899</v>
      </c>
      <c r="AP1391" s="17">
        <v>0.21458472764394501</v>
      </c>
      <c r="AQ1391" s="17">
        <v>0.296244659890252</v>
      </c>
      <c r="AR1391" s="17">
        <v>0.29333677223542798</v>
      </c>
      <c r="AS1391" s="17">
        <v>0.20494885691822201</v>
      </c>
      <c r="AT1391" s="17">
        <v>0.23204852178069299</v>
      </c>
      <c r="AU1391" s="17">
        <v>0.31380470434376001</v>
      </c>
      <c r="AV1391" s="17">
        <v>0.290376211346282</v>
      </c>
      <c r="AW1391" s="17">
        <v>0.30731503850214997</v>
      </c>
      <c r="AX1391" s="17">
        <v>0.29038847213395003</v>
      </c>
      <c r="AY1391" s="17">
        <v>0.28084973975738498</v>
      </c>
      <c r="AZ1391" s="17">
        <v>0.249037873945995</v>
      </c>
      <c r="BA1391" s="17">
        <v>0.25609764929144302</v>
      </c>
      <c r="BB1391" s="17">
        <v>0.333491500790357</v>
      </c>
      <c r="BC1391" s="17"/>
      <c r="BD1391" s="17">
        <v>0.30011280295153903</v>
      </c>
      <c r="BE1391" s="17">
        <v>0.23179540377527599</v>
      </c>
      <c r="BF1391" s="17">
        <v>0.23393641003131099</v>
      </c>
      <c r="BG1391" s="17"/>
      <c r="BH1391" s="17">
        <v>0.25517668395542498</v>
      </c>
      <c r="BI1391" s="17">
        <v>0.25540580601421498</v>
      </c>
      <c r="BJ1391" s="17">
        <v>0.30383981009775402</v>
      </c>
      <c r="BK1391" s="17"/>
      <c r="BL1391" s="17">
        <v>0.32470420737280697</v>
      </c>
      <c r="BM1391" s="17">
        <v>0.26889152086868601</v>
      </c>
      <c r="BN1391" s="17">
        <v>0.276809149333752</v>
      </c>
      <c r="BO1391" s="17"/>
      <c r="BP1391" s="17">
        <v>0.26140213914459598</v>
      </c>
      <c r="BQ1391" s="17">
        <v>0.227031649043301</v>
      </c>
      <c r="BR1391" s="17"/>
      <c r="BS1391" s="17">
        <v>0.33155205841163599</v>
      </c>
      <c r="BT1391" s="17">
        <v>0.30571587805357398</v>
      </c>
      <c r="BU1391" s="17">
        <v>0.26054420536100498</v>
      </c>
      <c r="BV1391" s="17">
        <v>0.20776497682390599</v>
      </c>
      <c r="BW1391" s="17"/>
      <c r="BX1391" s="17">
        <v>0.28491560342843197</v>
      </c>
      <c r="BY1391" s="17">
        <v>0.31063299430274499</v>
      </c>
      <c r="BZ1391" s="17">
        <v>0.24733569258730401</v>
      </c>
      <c r="CA1391" s="17"/>
      <c r="CB1391" s="17">
        <v>0.33296308947453701</v>
      </c>
      <c r="CC1391" s="17">
        <v>0.22191654106803299</v>
      </c>
      <c r="CD1391" s="17">
        <v>0.235051748224581</v>
      </c>
      <c r="CE1391" s="17">
        <v>0.27946764201206498</v>
      </c>
      <c r="CF1391" s="17">
        <v>0.28198105029432902</v>
      </c>
      <c r="CG1391" s="17">
        <v>0.171507545033728</v>
      </c>
      <c r="CH1391" s="17"/>
      <c r="CI1391" s="17">
        <v>0.148707281277807</v>
      </c>
      <c r="CJ1391" s="17">
        <v>0.35863610608358698</v>
      </c>
      <c r="CK1391" s="17">
        <v>0.16859680320124201</v>
      </c>
      <c r="CL1391" s="17">
        <v>0.23842377363411499</v>
      </c>
    </row>
    <row r="1392" spans="2:90" x14ac:dyDescent="0.35">
      <c r="B1392" t="s">
        <v>627</v>
      </c>
      <c r="C1392" s="17">
        <v>0.243836025257156</v>
      </c>
      <c r="D1392" s="17">
        <v>0.21891549909240099</v>
      </c>
      <c r="E1392" s="17">
        <v>0.26761986559578899</v>
      </c>
      <c r="F1392" s="17"/>
      <c r="G1392" s="17">
        <v>0.23485288685515099</v>
      </c>
      <c r="H1392" s="17">
        <v>0.21630473400580699</v>
      </c>
      <c r="I1392" s="17">
        <v>0.270355895600701</v>
      </c>
      <c r="J1392" s="17">
        <v>0.263055860820403</v>
      </c>
      <c r="K1392" s="17">
        <v>0.24286050656244801</v>
      </c>
      <c r="L1392" s="17">
        <v>0.27352197990674598</v>
      </c>
      <c r="M1392" s="17">
        <v>0.23331948543175901</v>
      </c>
      <c r="N1392" s="17">
        <v>0.218614013341486</v>
      </c>
      <c r="O1392" s="17">
        <v>0.243945486029986</v>
      </c>
      <c r="P1392" s="17"/>
      <c r="Q1392" s="17">
        <v>0.24038182913668199</v>
      </c>
      <c r="R1392" s="17">
        <v>0.26888509337841099</v>
      </c>
      <c r="S1392" s="17">
        <v>0.29690401849370901</v>
      </c>
      <c r="T1392" s="17">
        <v>0.24061522550005099</v>
      </c>
      <c r="U1392" s="17"/>
      <c r="V1392" s="17">
        <v>0.244367909540084</v>
      </c>
      <c r="W1392" s="17">
        <v>0.25396176714784702</v>
      </c>
      <c r="X1392" s="17">
        <v>0.27245050169646401</v>
      </c>
      <c r="Y1392" s="17">
        <v>0.225591978970242</v>
      </c>
      <c r="Z1392" s="17">
        <v>0.23055730282824599</v>
      </c>
      <c r="AA1392" s="17">
        <v>0.22211700406304899</v>
      </c>
      <c r="AB1392" s="17">
        <v>0.22300179114614299</v>
      </c>
      <c r="AC1392" s="17">
        <v>0.25231407555382102</v>
      </c>
      <c r="AD1392" s="17">
        <v>0.26392241276997502</v>
      </c>
      <c r="AE1392" s="17"/>
      <c r="AF1392" s="17">
        <v>0.23435520150909001</v>
      </c>
      <c r="AG1392" s="17">
        <v>0.22799457605423901</v>
      </c>
      <c r="AH1392" s="17">
        <v>0.244951440022702</v>
      </c>
      <c r="AI1392" s="17">
        <v>0.239196549343347</v>
      </c>
      <c r="AJ1392" s="17">
        <v>0.260880327081916</v>
      </c>
      <c r="AK1392" s="17">
        <v>0.24886914576963801</v>
      </c>
      <c r="AL1392" s="17"/>
      <c r="AM1392" s="17">
        <v>0.22952687760903401</v>
      </c>
      <c r="AN1392" s="17">
        <v>0.172320307144499</v>
      </c>
      <c r="AO1392" s="17">
        <v>0.20884861826898901</v>
      </c>
      <c r="AP1392" s="17">
        <v>0.29242266108300102</v>
      </c>
      <c r="AQ1392" s="17">
        <v>0.201670606603567</v>
      </c>
      <c r="AR1392" s="17">
        <v>0.233112629476598</v>
      </c>
      <c r="AS1392" s="17">
        <v>0.237009017014954</v>
      </c>
      <c r="AT1392" s="17">
        <v>0.26022289222149603</v>
      </c>
      <c r="AU1392" s="17">
        <v>0.27261884705175099</v>
      </c>
      <c r="AV1392" s="17">
        <v>0.266106759904783</v>
      </c>
      <c r="AW1392" s="17">
        <v>0.24085602446452201</v>
      </c>
      <c r="AX1392" s="17">
        <v>0.26079248161519902</v>
      </c>
      <c r="AY1392" s="17">
        <v>0.36448362945012902</v>
      </c>
      <c r="AZ1392" s="17">
        <v>0.329772393803415</v>
      </c>
      <c r="BA1392" s="17">
        <v>0.17573523635619201</v>
      </c>
      <c r="BB1392" s="17">
        <v>0.34738401129299601</v>
      </c>
      <c r="BC1392" s="17"/>
      <c r="BD1392" s="17">
        <v>0.27444059415418498</v>
      </c>
      <c r="BE1392" s="17">
        <v>0.24899577381618901</v>
      </c>
      <c r="BF1392" s="17">
        <v>0.22078252560313899</v>
      </c>
      <c r="BG1392" s="17"/>
      <c r="BH1392" s="17">
        <v>0.24833330841232601</v>
      </c>
      <c r="BI1392" s="17">
        <v>0.23928464636265701</v>
      </c>
      <c r="BJ1392" s="17">
        <v>0.28415655026717901</v>
      </c>
      <c r="BK1392" s="17"/>
      <c r="BL1392" s="17">
        <v>0.19564991172156401</v>
      </c>
      <c r="BM1392" s="17">
        <v>0.25402425234509202</v>
      </c>
      <c r="BN1392" s="17">
        <v>0.27897575172239703</v>
      </c>
      <c r="BO1392" s="17"/>
      <c r="BP1392" s="17">
        <v>0.238769465697063</v>
      </c>
      <c r="BQ1392" s="17">
        <v>0.22787845365193499</v>
      </c>
      <c r="BR1392" s="17"/>
      <c r="BS1392" s="17">
        <v>0.296741581415367</v>
      </c>
      <c r="BT1392" s="17">
        <v>0.28586872170901001</v>
      </c>
      <c r="BU1392" s="17">
        <v>0.246935713905159</v>
      </c>
      <c r="BV1392" s="17">
        <v>0.21598148799672401</v>
      </c>
      <c r="BW1392" s="17"/>
      <c r="BX1392" s="17">
        <v>0.254225832162152</v>
      </c>
      <c r="BY1392" s="17">
        <v>0.22768215530262301</v>
      </c>
      <c r="BZ1392" s="17">
        <v>0.243799383396616</v>
      </c>
      <c r="CA1392" s="17"/>
      <c r="CB1392" s="17">
        <v>0.27971736135721598</v>
      </c>
      <c r="CC1392" s="17">
        <v>0.25814624460522201</v>
      </c>
      <c r="CD1392" s="17">
        <v>0.21759823974884901</v>
      </c>
      <c r="CE1392" s="17">
        <v>0.26941609865532401</v>
      </c>
      <c r="CF1392" s="17">
        <v>0.249432878970511</v>
      </c>
      <c r="CG1392" s="17">
        <v>0.18904007890697899</v>
      </c>
      <c r="CH1392" s="17"/>
      <c r="CI1392" s="17">
        <v>0.209717028418651</v>
      </c>
      <c r="CJ1392" s="17">
        <v>0.28305137736701702</v>
      </c>
      <c r="CK1392" s="17">
        <v>0.15007579902159901</v>
      </c>
      <c r="CL1392" s="17">
        <v>0.25331809719534298</v>
      </c>
    </row>
    <row r="1393" spans="2:90" x14ac:dyDescent="0.35">
      <c r="B1393" t="s">
        <v>628</v>
      </c>
      <c r="C1393" s="17">
        <v>0.193707358803375</v>
      </c>
      <c r="D1393" s="17">
        <v>0.173728616887833</v>
      </c>
      <c r="E1393" s="17">
        <v>0.21233274450877401</v>
      </c>
      <c r="F1393" s="17"/>
      <c r="G1393" s="17">
        <v>0.16374568916713</v>
      </c>
      <c r="H1393" s="17">
        <v>0.17413981978515</v>
      </c>
      <c r="I1393" s="17">
        <v>0.19140995904088201</v>
      </c>
      <c r="J1393" s="17">
        <v>0.23686803779735299</v>
      </c>
      <c r="K1393" s="17">
        <v>0.20355436304827801</v>
      </c>
      <c r="L1393" s="17">
        <v>0.19631841701936201</v>
      </c>
      <c r="M1393" s="17">
        <v>0.19291034063863299</v>
      </c>
      <c r="N1393" s="17">
        <v>0.16388254662495</v>
      </c>
      <c r="O1393" s="17">
        <v>0.22002552710137999</v>
      </c>
      <c r="P1393" s="17"/>
      <c r="Q1393" s="17">
        <v>0.18029913262948</v>
      </c>
      <c r="R1393" s="17">
        <v>0.206309348793104</v>
      </c>
      <c r="S1393" s="17">
        <v>0.26843745841426903</v>
      </c>
      <c r="T1393" s="17">
        <v>0.19269747094504</v>
      </c>
      <c r="U1393" s="17"/>
      <c r="V1393" s="17">
        <v>0.22399153156687299</v>
      </c>
      <c r="W1393" s="17">
        <v>0.18313820978391099</v>
      </c>
      <c r="X1393" s="17">
        <v>0.18931928842343099</v>
      </c>
      <c r="Y1393" s="17">
        <v>0.16673938678227801</v>
      </c>
      <c r="Z1393" s="17">
        <v>0.18423155140703901</v>
      </c>
      <c r="AA1393" s="17">
        <v>0.179179410264455</v>
      </c>
      <c r="AB1393" s="17">
        <v>0.195519959589079</v>
      </c>
      <c r="AC1393" s="17">
        <v>0.22544569504381701</v>
      </c>
      <c r="AD1393" s="17">
        <v>0.19965804515426</v>
      </c>
      <c r="AE1393" s="17"/>
      <c r="AF1393" s="17">
        <v>0.168787260774895</v>
      </c>
      <c r="AG1393" s="17">
        <v>0.211932758975243</v>
      </c>
      <c r="AH1393" s="17">
        <v>0.18264748448940199</v>
      </c>
      <c r="AI1393" s="17">
        <v>0.184432868061848</v>
      </c>
      <c r="AJ1393" s="17">
        <v>0.16977902947058801</v>
      </c>
      <c r="AK1393" s="17">
        <v>0.22016373709186601</v>
      </c>
      <c r="AL1393" s="17"/>
      <c r="AM1393" s="17">
        <v>0.16660124261232001</v>
      </c>
      <c r="AN1393" s="17">
        <v>0.198913953812698</v>
      </c>
      <c r="AO1393" s="17">
        <v>0.18748133150429</v>
      </c>
      <c r="AP1393" s="17">
        <v>0.20192764612615499</v>
      </c>
      <c r="AQ1393" s="17">
        <v>0.22290852617357801</v>
      </c>
      <c r="AR1393" s="17">
        <v>0.205591260873798</v>
      </c>
      <c r="AS1393" s="17">
        <v>0.229170094883938</v>
      </c>
      <c r="AT1393" s="17">
        <v>0.179406296509454</v>
      </c>
      <c r="AU1393" s="17">
        <v>0.15749036282456999</v>
      </c>
      <c r="AV1393" s="17">
        <v>0.19401289067549801</v>
      </c>
      <c r="AW1393" s="17">
        <v>0.225795723101716</v>
      </c>
      <c r="AX1393" s="17">
        <v>0.199851294473566</v>
      </c>
      <c r="AY1393" s="17">
        <v>0.21256971001267599</v>
      </c>
      <c r="AZ1393" s="17">
        <v>0.32803678263891001</v>
      </c>
      <c r="BA1393" s="17">
        <v>0.19875940288532401</v>
      </c>
      <c r="BB1393" s="17">
        <v>0.195485066620633</v>
      </c>
      <c r="BC1393" s="17"/>
      <c r="BD1393" s="17">
        <v>0.20113096197729699</v>
      </c>
      <c r="BE1393" s="17">
        <v>0.177175971223407</v>
      </c>
      <c r="BF1393" s="17">
        <v>0.20407446421863901</v>
      </c>
      <c r="BG1393" s="17"/>
      <c r="BH1393" s="17">
        <v>0.19898924625615699</v>
      </c>
      <c r="BI1393" s="17">
        <v>0.19846991422326701</v>
      </c>
      <c r="BJ1393" s="17">
        <v>0.22293633261118101</v>
      </c>
      <c r="BK1393" s="17"/>
      <c r="BL1393" s="17">
        <v>0.161767443992165</v>
      </c>
      <c r="BM1393" s="17">
        <v>0.21957442671387001</v>
      </c>
      <c r="BN1393" s="17">
        <v>0.246290259932052</v>
      </c>
      <c r="BO1393" s="17"/>
      <c r="BP1393" s="17">
        <v>0.22307389469014999</v>
      </c>
      <c r="BQ1393" s="17">
        <v>0.175746364389153</v>
      </c>
      <c r="BR1393" s="17"/>
      <c r="BS1393" s="17">
        <v>0.24636583407526499</v>
      </c>
      <c r="BT1393" s="17">
        <v>0.24065972352783799</v>
      </c>
      <c r="BU1393" s="17">
        <v>0.21685663004820399</v>
      </c>
      <c r="BV1393" s="17">
        <v>0.14586519919250099</v>
      </c>
      <c r="BW1393" s="17"/>
      <c r="BX1393" s="17">
        <v>0.167312779922592</v>
      </c>
      <c r="BY1393" s="17">
        <v>0.217585215896446</v>
      </c>
      <c r="BZ1393" s="17">
        <v>0.19485492766877199</v>
      </c>
      <c r="CA1393" s="17"/>
      <c r="CB1393" s="17">
        <v>0.27549600173524402</v>
      </c>
      <c r="CC1393" s="17">
        <v>0.165172115590181</v>
      </c>
      <c r="CD1393" s="17">
        <v>0.14606819775444699</v>
      </c>
      <c r="CE1393" s="17">
        <v>0.20448069655360901</v>
      </c>
      <c r="CF1393" s="17">
        <v>0.22233401410836301</v>
      </c>
      <c r="CG1393" s="17">
        <v>0.16226283061262001</v>
      </c>
      <c r="CH1393" s="17"/>
      <c r="CI1393" s="17">
        <v>0.165206249761748</v>
      </c>
      <c r="CJ1393" s="17">
        <v>0.22978381106940299</v>
      </c>
      <c r="CK1393" s="17">
        <v>0.12691815350144101</v>
      </c>
      <c r="CL1393" s="17">
        <v>0.19660148705809299</v>
      </c>
    </row>
    <row r="1394" spans="2:90" x14ac:dyDescent="0.35">
      <c r="B1394" t="s">
        <v>629</v>
      </c>
      <c r="C1394" s="17">
        <v>0.173540300737104</v>
      </c>
      <c r="D1394" s="17">
        <v>0.162573055115974</v>
      </c>
      <c r="E1394" s="17">
        <v>0.18129114312615</v>
      </c>
      <c r="F1394" s="17"/>
      <c r="G1394" s="17">
        <v>0.17970831771308399</v>
      </c>
      <c r="H1394" s="17">
        <v>0.16255256152845099</v>
      </c>
      <c r="I1394" s="17">
        <v>0.14331921122008301</v>
      </c>
      <c r="J1394" s="17">
        <v>0.13831797323432601</v>
      </c>
      <c r="K1394" s="17">
        <v>0.167069892447582</v>
      </c>
      <c r="L1394" s="17">
        <v>0.14809549493242799</v>
      </c>
      <c r="M1394" s="17">
        <v>0.21924745497453901</v>
      </c>
      <c r="N1394" s="17">
        <v>0.21119181354414701</v>
      </c>
      <c r="O1394" s="17">
        <v>0.18485541943322201</v>
      </c>
      <c r="P1394" s="17"/>
      <c r="Q1394" s="17">
        <v>0.174480425092613</v>
      </c>
      <c r="R1394" s="17">
        <v>0.21011815780746301</v>
      </c>
      <c r="S1394" s="17">
        <v>0.17302567424767401</v>
      </c>
      <c r="T1394" s="17">
        <v>0.17211194623498599</v>
      </c>
      <c r="U1394" s="17"/>
      <c r="V1394" s="17">
        <v>0.19300795260915199</v>
      </c>
      <c r="W1394" s="17">
        <v>0.1662885562168</v>
      </c>
      <c r="X1394" s="17">
        <v>0.14795592733877</v>
      </c>
      <c r="Y1394" s="17">
        <v>0.14678583847505</v>
      </c>
      <c r="Z1394" s="17">
        <v>0.203977146316772</v>
      </c>
      <c r="AA1394" s="17">
        <v>0.153454044933408</v>
      </c>
      <c r="AB1394" s="17">
        <v>0.17420612979956199</v>
      </c>
      <c r="AC1394" s="17">
        <v>0.20686564653460701</v>
      </c>
      <c r="AD1394" s="17">
        <v>0.182231240301261</v>
      </c>
      <c r="AE1394" s="17"/>
      <c r="AF1394" s="17">
        <v>0.126854606669731</v>
      </c>
      <c r="AG1394" s="17">
        <v>0.16847873374130901</v>
      </c>
      <c r="AH1394" s="17">
        <v>0.148063292397104</v>
      </c>
      <c r="AI1394" s="17">
        <v>7.6865044998530502E-2</v>
      </c>
      <c r="AJ1394" s="17">
        <v>0.19076293746692699</v>
      </c>
      <c r="AK1394" s="17">
        <v>0.21853902883097301</v>
      </c>
      <c r="AL1394" s="17"/>
      <c r="AM1394" s="17">
        <v>8.0043428726091007E-2</v>
      </c>
      <c r="AN1394" s="17">
        <v>0.14908481916319899</v>
      </c>
      <c r="AO1394" s="17">
        <v>0.158980910615137</v>
      </c>
      <c r="AP1394" s="17">
        <v>0.111838667303477</v>
      </c>
      <c r="AQ1394" s="17">
        <v>0.17031391404492999</v>
      </c>
      <c r="AR1394" s="17">
        <v>0.228520426324023</v>
      </c>
      <c r="AS1394" s="17">
        <v>0.155401093125065</v>
      </c>
      <c r="AT1394" s="17">
        <v>0.19086446514737401</v>
      </c>
      <c r="AU1394" s="17">
        <v>0.20937517159357699</v>
      </c>
      <c r="AV1394" s="17">
        <v>0.18795665592347799</v>
      </c>
      <c r="AW1394" s="17">
        <v>0.14008608633382499</v>
      </c>
      <c r="AX1394" s="17">
        <v>0.16812845807975399</v>
      </c>
      <c r="AY1394" s="17">
        <v>0.24244865592416701</v>
      </c>
      <c r="AZ1394" s="17">
        <v>0.17128625649708101</v>
      </c>
      <c r="BA1394" s="17">
        <v>0.151933065775812</v>
      </c>
      <c r="BB1394" s="17">
        <v>0.26530695086516198</v>
      </c>
      <c r="BC1394" s="17"/>
      <c r="BD1394" s="17">
        <v>0.17948059121680299</v>
      </c>
      <c r="BE1394" s="17">
        <v>0.16230107500666199</v>
      </c>
      <c r="BF1394" s="17">
        <v>0.18343082500247501</v>
      </c>
      <c r="BG1394" s="17"/>
      <c r="BH1394" s="17">
        <v>0.16762355287345901</v>
      </c>
      <c r="BI1394" s="17">
        <v>0.208528693832645</v>
      </c>
      <c r="BJ1394" s="17">
        <v>0.18403060934142601</v>
      </c>
      <c r="BK1394" s="17"/>
      <c r="BL1394" s="17">
        <v>0.25309391327728697</v>
      </c>
      <c r="BM1394" s="17">
        <v>0.24424102599073</v>
      </c>
      <c r="BN1394" s="17">
        <v>0.22999456635941201</v>
      </c>
      <c r="BO1394" s="17"/>
      <c r="BP1394" s="17">
        <v>0.19352632847776799</v>
      </c>
      <c r="BQ1394" s="17">
        <v>0.16666099257706399</v>
      </c>
      <c r="BR1394" s="17"/>
      <c r="BS1394" s="17">
        <v>0.24235711767714199</v>
      </c>
      <c r="BT1394" s="17">
        <v>0.18132599114803499</v>
      </c>
      <c r="BU1394" s="17">
        <v>0.16632784399500999</v>
      </c>
      <c r="BV1394" s="17">
        <v>0.15528646070736099</v>
      </c>
      <c r="BW1394" s="17"/>
      <c r="BX1394" s="17">
        <v>0.22020213858297999</v>
      </c>
      <c r="BY1394" s="17">
        <v>0.24350456448313801</v>
      </c>
      <c r="BZ1394" s="17">
        <v>0.164618256220561</v>
      </c>
      <c r="CA1394" s="17"/>
      <c r="CB1394" s="17">
        <v>0.195800792957775</v>
      </c>
      <c r="CC1394" s="17">
        <v>0.163160886210099</v>
      </c>
      <c r="CD1394" s="17">
        <v>0.131919154449465</v>
      </c>
      <c r="CE1394" s="17">
        <v>0.164121366821812</v>
      </c>
      <c r="CF1394" s="17">
        <v>0.23791758737093999</v>
      </c>
      <c r="CG1394" s="17">
        <v>0.17675621335175701</v>
      </c>
      <c r="CH1394" s="17"/>
      <c r="CI1394" s="17">
        <v>0.18102161282277299</v>
      </c>
      <c r="CJ1394" s="17">
        <v>0.201241877171283</v>
      </c>
      <c r="CK1394" s="17">
        <v>0.130922033391316</v>
      </c>
      <c r="CL1394" s="17">
        <v>0.166867589283866</v>
      </c>
    </row>
    <row r="1395" spans="2:90" x14ac:dyDescent="0.35">
      <c r="B1395" t="s">
        <v>150</v>
      </c>
      <c r="C1395" s="17">
        <v>0.166789219989606</v>
      </c>
      <c r="D1395" s="17">
        <v>0.15891102155328199</v>
      </c>
      <c r="E1395" s="17">
        <v>0.17516426918210901</v>
      </c>
      <c r="F1395" s="17"/>
      <c r="G1395" s="17">
        <v>0.28349962037722498</v>
      </c>
      <c r="H1395" s="17">
        <v>0.212973792396185</v>
      </c>
      <c r="I1395" s="17">
        <v>0.15196624504154599</v>
      </c>
      <c r="J1395" s="17">
        <v>0.13079562612023099</v>
      </c>
      <c r="K1395" s="17">
        <v>0.122855182268629</v>
      </c>
      <c r="L1395" s="17">
        <v>0.19177907276879799</v>
      </c>
      <c r="M1395" s="17">
        <v>0.12126814802784799</v>
      </c>
      <c r="N1395" s="17">
        <v>0.16361045366159299</v>
      </c>
      <c r="O1395" s="17">
        <v>0.12886425024638101</v>
      </c>
      <c r="P1395" s="17"/>
      <c r="Q1395" s="17">
        <v>0.154598571357905</v>
      </c>
      <c r="R1395" s="17">
        <v>0.123132244136212</v>
      </c>
      <c r="S1395" s="17">
        <v>9.4650721757861503E-2</v>
      </c>
      <c r="T1395" s="17">
        <v>0.17192265870830101</v>
      </c>
      <c r="U1395" s="17"/>
      <c r="V1395" s="17">
        <v>0.13467444218701499</v>
      </c>
      <c r="W1395" s="17">
        <v>0.19372304362635301</v>
      </c>
      <c r="X1395" s="17">
        <v>0.119693847840386</v>
      </c>
      <c r="Y1395" s="17">
        <v>0.21556449848071799</v>
      </c>
      <c r="Z1395" s="17">
        <v>0.160585907261792</v>
      </c>
      <c r="AA1395" s="17">
        <v>0.15712044891548199</v>
      </c>
      <c r="AB1395" s="17">
        <v>0.199708567606001</v>
      </c>
      <c r="AC1395" s="17">
        <v>0.16836620295416399</v>
      </c>
      <c r="AD1395" s="17">
        <v>0.15824431307870901</v>
      </c>
      <c r="AE1395" s="17"/>
      <c r="AF1395" s="17">
        <v>0.18260256013502099</v>
      </c>
      <c r="AG1395" s="17">
        <v>0.17279905703326001</v>
      </c>
      <c r="AH1395" s="17">
        <v>0.20039264717795999</v>
      </c>
      <c r="AI1395" s="17">
        <v>0.25258948250455898</v>
      </c>
      <c r="AJ1395" s="17">
        <v>0.18205219224083599</v>
      </c>
      <c r="AK1395" s="17">
        <v>0.122397745829033</v>
      </c>
      <c r="AL1395" s="17"/>
      <c r="AM1395" s="17">
        <v>0.20419276117003499</v>
      </c>
      <c r="AN1395" s="17">
        <v>0.185787091478368</v>
      </c>
      <c r="AO1395" s="17">
        <v>0.16456051997940899</v>
      </c>
      <c r="AP1395" s="17">
        <v>0.188516605590379</v>
      </c>
      <c r="AQ1395" s="17">
        <v>0.112060198547082</v>
      </c>
      <c r="AR1395" s="17">
        <v>0.15694105757669499</v>
      </c>
      <c r="AS1395" s="17">
        <v>0.11290135076230599</v>
      </c>
      <c r="AT1395" s="17">
        <v>0.18113768350728801</v>
      </c>
      <c r="AU1395" s="17">
        <v>0.14360454298654701</v>
      </c>
      <c r="AV1395" s="17">
        <v>0.14379934188426399</v>
      </c>
      <c r="AW1395" s="17">
        <v>0.11747625786030701</v>
      </c>
      <c r="AX1395" s="17">
        <v>0.110432103975664</v>
      </c>
      <c r="AY1395" s="17">
        <v>9.6662179998394604E-2</v>
      </c>
      <c r="AZ1395" s="17">
        <v>8.2370924673933005E-2</v>
      </c>
      <c r="BA1395" s="17">
        <v>0.138877848080182</v>
      </c>
      <c r="BB1395" s="17">
        <v>0.123692097015839</v>
      </c>
      <c r="BC1395" s="17"/>
      <c r="BD1395" s="17">
        <v>0.130781820486539</v>
      </c>
      <c r="BE1395" s="17">
        <v>0.21103583628764699</v>
      </c>
      <c r="BF1395" s="17">
        <v>0.163977360447885</v>
      </c>
      <c r="BG1395" s="17"/>
      <c r="BH1395" s="17">
        <v>0.167393954781143</v>
      </c>
      <c r="BI1395" s="17">
        <v>0.147516132414969</v>
      </c>
      <c r="BJ1395" s="17">
        <v>8.4198737813783897E-2</v>
      </c>
      <c r="BK1395" s="17"/>
      <c r="BL1395" s="17">
        <v>0.128708448415528</v>
      </c>
      <c r="BM1395" s="17">
        <v>0.13899703872583899</v>
      </c>
      <c r="BN1395" s="17">
        <v>6.5210052887445802E-2</v>
      </c>
      <c r="BO1395" s="17"/>
      <c r="BP1395" s="17">
        <v>0.17518254078755099</v>
      </c>
      <c r="BQ1395" s="17">
        <v>0.178004635287454</v>
      </c>
      <c r="BR1395" s="17"/>
      <c r="BS1395" s="17">
        <v>0.116546373252245</v>
      </c>
      <c r="BT1395" s="17">
        <v>0.12985841464859799</v>
      </c>
      <c r="BU1395" s="17">
        <v>0.148571956441926</v>
      </c>
      <c r="BV1395" s="17">
        <v>0.19153507813291401</v>
      </c>
      <c r="BW1395" s="17"/>
      <c r="BX1395" s="17">
        <v>0.134435610194343</v>
      </c>
      <c r="BY1395" s="17">
        <v>0.16850898253600299</v>
      </c>
      <c r="BZ1395" s="17">
        <v>0.16988876317682999</v>
      </c>
      <c r="CA1395" s="17"/>
      <c r="CB1395" s="17">
        <v>0.17243077969526699</v>
      </c>
      <c r="CC1395" s="17">
        <v>0.20435051499927001</v>
      </c>
      <c r="CD1395" s="17">
        <v>0.24795014181368499</v>
      </c>
      <c r="CE1395" s="17">
        <v>0.12843043448111</v>
      </c>
      <c r="CF1395" s="17">
        <v>7.8596720322838098E-2</v>
      </c>
      <c r="CG1395" s="17">
        <v>0.112469159249742</v>
      </c>
      <c r="CH1395" s="17"/>
      <c r="CI1395" s="17">
        <v>0.21129326278792801</v>
      </c>
      <c r="CJ1395" s="17">
        <v>0.11371402860746201</v>
      </c>
      <c r="CK1395" s="17">
        <v>0.19994007814117701</v>
      </c>
      <c r="CL1395" s="17">
        <v>0.17928388243730201</v>
      </c>
    </row>
    <row r="1396" spans="2:90" x14ac:dyDescent="0.35">
      <c r="B1396" t="s">
        <v>630</v>
      </c>
      <c r="C1396" s="17">
        <v>0.16656719016958099</v>
      </c>
      <c r="D1396" s="17">
        <v>0.16186661342386199</v>
      </c>
      <c r="E1396" s="17">
        <v>0.167514502602956</v>
      </c>
      <c r="F1396" s="17"/>
      <c r="G1396" s="17">
        <v>9.5692032927522402E-2</v>
      </c>
      <c r="H1396" s="17">
        <v>0.15608473748270099</v>
      </c>
      <c r="I1396" s="17">
        <v>0.16211394391053899</v>
      </c>
      <c r="J1396" s="17">
        <v>0.20913339529927999</v>
      </c>
      <c r="K1396" s="17">
        <v>0.151090815766346</v>
      </c>
      <c r="L1396" s="17">
        <v>0.20827069392408001</v>
      </c>
      <c r="M1396" s="17">
        <v>0.14342028983682101</v>
      </c>
      <c r="N1396" s="17">
        <v>0.21744757286282199</v>
      </c>
      <c r="O1396" s="17">
        <v>0.15224408045090901</v>
      </c>
      <c r="P1396" s="17"/>
      <c r="Q1396" s="17">
        <v>0.138600069769269</v>
      </c>
      <c r="R1396" s="17">
        <v>0.15489857673299401</v>
      </c>
      <c r="S1396" s="17">
        <v>0.175185330237558</v>
      </c>
      <c r="T1396" s="17">
        <v>0.17084484051712101</v>
      </c>
      <c r="U1396" s="17"/>
      <c r="V1396" s="17">
        <v>0.18389181477154801</v>
      </c>
      <c r="W1396" s="17">
        <v>0.19689869768294599</v>
      </c>
      <c r="X1396" s="17">
        <v>0.173882808571063</v>
      </c>
      <c r="Y1396" s="17">
        <v>0.14832472408228201</v>
      </c>
      <c r="Z1396" s="17">
        <v>0.15119995528576999</v>
      </c>
      <c r="AA1396" s="17">
        <v>0.17355578959418899</v>
      </c>
      <c r="AB1396" s="17">
        <v>0.14827812939889701</v>
      </c>
      <c r="AC1396" s="17">
        <v>0.113663803918329</v>
      </c>
      <c r="AD1396" s="17">
        <v>0.15405363779598999</v>
      </c>
      <c r="AE1396" s="17"/>
      <c r="AF1396" s="17">
        <v>0.174625085161942</v>
      </c>
      <c r="AG1396" s="17">
        <v>0.15301665635526501</v>
      </c>
      <c r="AH1396" s="17">
        <v>0.196905164237342</v>
      </c>
      <c r="AI1396" s="17">
        <v>0.12937540664739999</v>
      </c>
      <c r="AJ1396" s="17">
        <v>0.14697270260328699</v>
      </c>
      <c r="AK1396" s="17">
        <v>0.17663322134499901</v>
      </c>
      <c r="AL1396" s="17"/>
      <c r="AM1396" s="17">
        <v>0.16518022502700899</v>
      </c>
      <c r="AN1396" s="17">
        <v>0.14854617174239301</v>
      </c>
      <c r="AO1396" s="17">
        <v>0.21606053445991599</v>
      </c>
      <c r="AP1396" s="17">
        <v>0.140135060051162</v>
      </c>
      <c r="AQ1396" s="17">
        <v>0.193985835762502</v>
      </c>
      <c r="AR1396" s="17">
        <v>0.15868599088063001</v>
      </c>
      <c r="AS1396" s="17">
        <v>0.122165725266852</v>
      </c>
      <c r="AT1396" s="17">
        <v>0.192085116017158</v>
      </c>
      <c r="AU1396" s="17">
        <v>0.155967108736386</v>
      </c>
      <c r="AV1396" s="17">
        <v>0.179951333866435</v>
      </c>
      <c r="AW1396" s="17">
        <v>0.12567190420371799</v>
      </c>
      <c r="AX1396" s="17">
        <v>0.23396834694574101</v>
      </c>
      <c r="AY1396" s="17">
        <v>0.17692695286027499</v>
      </c>
      <c r="AZ1396" s="17">
        <v>0.137571323718996</v>
      </c>
      <c r="BA1396" s="17">
        <v>0.23928460022511</v>
      </c>
      <c r="BB1396" s="17">
        <v>0.18625018845140101</v>
      </c>
      <c r="BC1396" s="17"/>
      <c r="BD1396" s="17">
        <v>0.19598292199603601</v>
      </c>
      <c r="BE1396" s="17">
        <v>0.13519916128155299</v>
      </c>
      <c r="BF1396" s="17">
        <v>0.16751934663656801</v>
      </c>
      <c r="BG1396" s="17"/>
      <c r="BH1396" s="17">
        <v>0.16722239732195601</v>
      </c>
      <c r="BI1396" s="17">
        <v>0.175484156701846</v>
      </c>
      <c r="BJ1396" s="17">
        <v>0.15121717070187801</v>
      </c>
      <c r="BK1396" s="17"/>
      <c r="BL1396" s="17">
        <v>0.15422580430155799</v>
      </c>
      <c r="BM1396" s="17">
        <v>0.147966514302245</v>
      </c>
      <c r="BN1396" s="17">
        <v>0.23057325316132701</v>
      </c>
      <c r="BO1396" s="17"/>
      <c r="BP1396" s="17">
        <v>0.16740820893455099</v>
      </c>
      <c r="BQ1396" s="17">
        <v>0.15396296441024299</v>
      </c>
      <c r="BR1396" s="17"/>
      <c r="BS1396" s="17">
        <v>0.15541291678855601</v>
      </c>
      <c r="BT1396" s="17">
        <v>0.19660187976573201</v>
      </c>
      <c r="BU1396" s="17">
        <v>0.18944838902774</v>
      </c>
      <c r="BV1396" s="17">
        <v>0.14231918253192499</v>
      </c>
      <c r="BW1396" s="17"/>
      <c r="BX1396" s="17">
        <v>0.17451272792742301</v>
      </c>
      <c r="BY1396" s="17">
        <v>0.15450260503308</v>
      </c>
      <c r="BZ1396" s="17">
        <v>0.16652141046640601</v>
      </c>
      <c r="CA1396" s="17"/>
      <c r="CB1396" s="17">
        <v>0.18098432934401901</v>
      </c>
      <c r="CC1396" s="17">
        <v>0.10746173928566601</v>
      </c>
      <c r="CD1396" s="17">
        <v>0.17338676821243501</v>
      </c>
      <c r="CE1396" s="17">
        <v>0.18877710721036001</v>
      </c>
      <c r="CF1396" s="17">
        <v>0.18539277524283901</v>
      </c>
      <c r="CG1396" s="17">
        <v>0.16819389259943199</v>
      </c>
      <c r="CH1396" s="17"/>
      <c r="CI1396" s="17">
        <v>0.13864065058251401</v>
      </c>
      <c r="CJ1396" s="17">
        <v>0.20488269753372401</v>
      </c>
      <c r="CK1396" s="17">
        <v>0.14016261531910601</v>
      </c>
      <c r="CL1396" s="17">
        <v>0.15726273177483999</v>
      </c>
    </row>
    <row r="1397" spans="2:90" x14ac:dyDescent="0.35">
      <c r="B1397" t="s">
        <v>631</v>
      </c>
      <c r="C1397" s="17">
        <v>0.14389004626108401</v>
      </c>
      <c r="D1397" s="17">
        <v>0.139699473518722</v>
      </c>
      <c r="E1397" s="17">
        <v>0.14508187904146799</v>
      </c>
      <c r="F1397" s="17"/>
      <c r="G1397" s="17">
        <v>0.111219210695384</v>
      </c>
      <c r="H1397" s="17">
        <v>0.116647909580735</v>
      </c>
      <c r="I1397" s="17">
        <v>0.147296609493373</v>
      </c>
      <c r="J1397" s="17">
        <v>0.18164600758681901</v>
      </c>
      <c r="K1397" s="17">
        <v>0.137470193377424</v>
      </c>
      <c r="L1397" s="17">
        <v>0.156730545941313</v>
      </c>
      <c r="M1397" s="17">
        <v>0.19568327808900199</v>
      </c>
      <c r="N1397" s="17">
        <v>0.111508548222178</v>
      </c>
      <c r="O1397" s="17">
        <v>0.13657943275330101</v>
      </c>
      <c r="P1397" s="17"/>
      <c r="Q1397" s="17">
        <v>0.13992070105871901</v>
      </c>
      <c r="R1397" s="17">
        <v>0.13194082514391201</v>
      </c>
      <c r="S1397" s="17">
        <v>0.185944964934704</v>
      </c>
      <c r="T1397" s="17">
        <v>0.14352382492739901</v>
      </c>
      <c r="U1397" s="17"/>
      <c r="V1397" s="17">
        <v>0.13558993493501101</v>
      </c>
      <c r="W1397" s="17">
        <v>0.170364459200396</v>
      </c>
      <c r="X1397" s="17">
        <v>0.15126872706584399</v>
      </c>
      <c r="Y1397" s="17">
        <v>0.121700093416146</v>
      </c>
      <c r="Z1397" s="17">
        <v>0.15255635528648601</v>
      </c>
      <c r="AA1397" s="17">
        <v>0.15340465670915099</v>
      </c>
      <c r="AB1397" s="17">
        <v>0.10643448650934199</v>
      </c>
      <c r="AC1397" s="17">
        <v>0.13624583400076601</v>
      </c>
      <c r="AD1397" s="17">
        <v>0.151941524484276</v>
      </c>
      <c r="AE1397" s="17"/>
      <c r="AF1397" s="17">
        <v>0.142953578902694</v>
      </c>
      <c r="AG1397" s="17">
        <v>0.13709575470171301</v>
      </c>
      <c r="AH1397" s="17">
        <v>0.14480753727765799</v>
      </c>
      <c r="AI1397" s="17">
        <v>8.8014008485547898E-2</v>
      </c>
      <c r="AJ1397" s="17">
        <v>0.12403691281160401</v>
      </c>
      <c r="AK1397" s="17">
        <v>0.168406259886175</v>
      </c>
      <c r="AL1397" s="17"/>
      <c r="AM1397" s="17">
        <v>0.14383557399934599</v>
      </c>
      <c r="AN1397" s="17">
        <v>0.13149974311287699</v>
      </c>
      <c r="AO1397" s="17">
        <v>0.20917423323450199</v>
      </c>
      <c r="AP1397" s="17">
        <v>0.120341960398135</v>
      </c>
      <c r="AQ1397" s="17">
        <v>0.15478293087331299</v>
      </c>
      <c r="AR1397" s="17">
        <v>0.17938095378608501</v>
      </c>
      <c r="AS1397" s="17">
        <v>0.160447565292726</v>
      </c>
      <c r="AT1397" s="17">
        <v>0.12504098601302099</v>
      </c>
      <c r="AU1397" s="17">
        <v>0.12684614045319201</v>
      </c>
      <c r="AV1397" s="17">
        <v>0.193305594058993</v>
      </c>
      <c r="AW1397" s="17">
        <v>0.227777113186549</v>
      </c>
      <c r="AX1397" s="17">
        <v>0.13090157397313201</v>
      </c>
      <c r="AY1397" s="17">
        <v>0.15327438301565799</v>
      </c>
      <c r="AZ1397" s="17">
        <v>0.1654541385453</v>
      </c>
      <c r="BA1397" s="17">
        <v>6.32929364579458E-2</v>
      </c>
      <c r="BB1397" s="17">
        <v>8.5597048797010397E-2</v>
      </c>
      <c r="BC1397" s="17"/>
      <c r="BD1397" s="17">
        <v>0.159087696429282</v>
      </c>
      <c r="BE1397" s="17">
        <v>0.122971679021085</v>
      </c>
      <c r="BF1397" s="17">
        <v>0.148171916067913</v>
      </c>
      <c r="BG1397" s="17"/>
      <c r="BH1397" s="17">
        <v>0.14675821163619901</v>
      </c>
      <c r="BI1397" s="17">
        <v>0.125595481317539</v>
      </c>
      <c r="BJ1397" s="17">
        <v>0.147882125519532</v>
      </c>
      <c r="BK1397" s="17"/>
      <c r="BL1397" s="17">
        <v>0.13017766945244499</v>
      </c>
      <c r="BM1397" s="17">
        <v>0.152624508978423</v>
      </c>
      <c r="BN1397" s="17">
        <v>0.15661594985576299</v>
      </c>
      <c r="BO1397" s="17"/>
      <c r="BP1397" s="17">
        <v>0.13457067963876901</v>
      </c>
      <c r="BQ1397" s="17">
        <v>0.14263218463725399</v>
      </c>
      <c r="BR1397" s="17"/>
      <c r="BS1397" s="17">
        <v>0.166058045879206</v>
      </c>
      <c r="BT1397" s="17">
        <v>0.174948049147365</v>
      </c>
      <c r="BU1397" s="17">
        <v>0.139006632154027</v>
      </c>
      <c r="BV1397" s="17">
        <v>0.12874283012535301</v>
      </c>
      <c r="BW1397" s="17"/>
      <c r="BX1397" s="17">
        <v>0.15450074770694</v>
      </c>
      <c r="BY1397" s="17">
        <v>0.16362094350023901</v>
      </c>
      <c r="BZ1397" s="17">
        <v>0.141626390047076</v>
      </c>
      <c r="CA1397" s="17"/>
      <c r="CB1397" s="17">
        <v>0.19224479458647101</v>
      </c>
      <c r="CC1397" s="17">
        <v>0.10341172777188599</v>
      </c>
      <c r="CD1397" s="17">
        <v>0.12361599707377</v>
      </c>
      <c r="CE1397" s="17">
        <v>0.110651417519656</v>
      </c>
      <c r="CF1397" s="17">
        <v>0.19102199371648099</v>
      </c>
      <c r="CG1397" s="17">
        <v>0.16020344796171901</v>
      </c>
      <c r="CH1397" s="17"/>
      <c r="CI1397" s="17">
        <v>9.6128540988108205E-2</v>
      </c>
      <c r="CJ1397" s="17">
        <v>0.21425110530612701</v>
      </c>
      <c r="CK1397" s="17">
        <v>0.123800890679661</v>
      </c>
      <c r="CL1397" s="17">
        <v>0.118454662248524</v>
      </c>
    </row>
    <row r="1398" spans="2:90" x14ac:dyDescent="0.35">
      <c r="B1398" t="s">
        <v>632</v>
      </c>
      <c r="C1398" s="17">
        <v>0.13095727225488599</v>
      </c>
      <c r="D1398" s="17">
        <v>0.122770743046468</v>
      </c>
      <c r="E1398" s="17">
        <v>0.137034136120563</v>
      </c>
      <c r="F1398" s="17"/>
      <c r="G1398" s="17">
        <v>7.6412024008767093E-2</v>
      </c>
      <c r="H1398" s="17">
        <v>0.10559557173516</v>
      </c>
      <c r="I1398" s="17">
        <v>0.12292134812180799</v>
      </c>
      <c r="J1398" s="17">
        <v>0.14410604123273699</v>
      </c>
      <c r="K1398" s="17">
        <v>0.13642883257351399</v>
      </c>
      <c r="L1398" s="17">
        <v>0.14949592930887501</v>
      </c>
      <c r="M1398" s="17">
        <v>0.189145016422679</v>
      </c>
      <c r="N1398" s="17">
        <v>0.123172667383426</v>
      </c>
      <c r="O1398" s="17">
        <v>0.12739605409462901</v>
      </c>
      <c r="P1398" s="17"/>
      <c r="Q1398" s="17">
        <v>0.14808962452209501</v>
      </c>
      <c r="R1398" s="17">
        <v>0.127478224155439</v>
      </c>
      <c r="S1398" s="17">
        <v>0.15647599519984101</v>
      </c>
      <c r="T1398" s="17">
        <v>0.127989466407324</v>
      </c>
      <c r="U1398" s="17"/>
      <c r="V1398" s="17">
        <v>0.13032398162815501</v>
      </c>
      <c r="W1398" s="17">
        <v>0.125915989497417</v>
      </c>
      <c r="X1398" s="17">
        <v>0.15093191254725899</v>
      </c>
      <c r="Y1398" s="17">
        <v>0.13383193797441101</v>
      </c>
      <c r="Z1398" s="17">
        <v>0.13776665021251699</v>
      </c>
      <c r="AA1398" s="17">
        <v>0.12785333828099499</v>
      </c>
      <c r="AB1398" s="17">
        <v>0.121694333463829</v>
      </c>
      <c r="AC1398" s="17">
        <v>0.14003638078184899</v>
      </c>
      <c r="AD1398" s="17">
        <v>0.122900939452872</v>
      </c>
      <c r="AE1398" s="17"/>
      <c r="AF1398" s="17">
        <v>0.120302605990073</v>
      </c>
      <c r="AG1398" s="17">
        <v>0.111554586395363</v>
      </c>
      <c r="AH1398" s="17">
        <v>0.102061543468792</v>
      </c>
      <c r="AI1398" s="17">
        <v>0.121574821633605</v>
      </c>
      <c r="AJ1398" s="17">
        <v>0.116778088705662</v>
      </c>
      <c r="AK1398" s="17">
        <v>0.16722709869619401</v>
      </c>
      <c r="AL1398" s="17"/>
      <c r="AM1398" s="17">
        <v>0.16211811908688201</v>
      </c>
      <c r="AN1398" s="17">
        <v>0.12783783869120299</v>
      </c>
      <c r="AO1398" s="17">
        <v>0.14282425575132399</v>
      </c>
      <c r="AP1398" s="17">
        <v>0.17159488186201399</v>
      </c>
      <c r="AQ1398" s="17">
        <v>0.167399826794219</v>
      </c>
      <c r="AR1398" s="17">
        <v>0.16420516260630699</v>
      </c>
      <c r="AS1398" s="17">
        <v>0.12784427016921701</v>
      </c>
      <c r="AT1398" s="17">
        <v>0.108794304370512</v>
      </c>
      <c r="AU1398" s="17">
        <v>0.11183655735669</v>
      </c>
      <c r="AV1398" s="17">
        <v>0.122888299146939</v>
      </c>
      <c r="AW1398" s="17">
        <v>0.13696280091281901</v>
      </c>
      <c r="AX1398" s="17">
        <v>0.13828172651575801</v>
      </c>
      <c r="AY1398" s="17">
        <v>8.5038782294841894E-2</v>
      </c>
      <c r="AZ1398" s="17">
        <v>0.16119579619152399</v>
      </c>
      <c r="BA1398" s="17">
        <v>6.2041518171589601E-2</v>
      </c>
      <c r="BB1398" s="17">
        <v>0.111291160243807</v>
      </c>
      <c r="BC1398" s="17"/>
      <c r="BD1398" s="17">
        <v>0.14586633855744999</v>
      </c>
      <c r="BE1398" s="17">
        <v>0.120341248196776</v>
      </c>
      <c r="BF1398" s="17">
        <v>0.127273213687912</v>
      </c>
      <c r="BG1398" s="17"/>
      <c r="BH1398" s="17">
        <v>0.13589136101928201</v>
      </c>
      <c r="BI1398" s="17">
        <v>0.13805517262037001</v>
      </c>
      <c r="BJ1398" s="17">
        <v>0.116569875862661</v>
      </c>
      <c r="BK1398" s="17"/>
      <c r="BL1398" s="17">
        <v>0.18360585721223799</v>
      </c>
      <c r="BM1398" s="17">
        <v>0.14914738551402701</v>
      </c>
      <c r="BN1398" s="17">
        <v>0.13833270746576401</v>
      </c>
      <c r="BO1398" s="17"/>
      <c r="BP1398" s="17">
        <v>0.13524434485915299</v>
      </c>
      <c r="BQ1398" s="17">
        <v>0.12592319019485801</v>
      </c>
      <c r="BR1398" s="17"/>
      <c r="BS1398" s="17">
        <v>0.16212122186039399</v>
      </c>
      <c r="BT1398" s="17">
        <v>0.15903701359617201</v>
      </c>
      <c r="BU1398" s="17">
        <v>0.107734184536124</v>
      </c>
      <c r="BV1398" s="17">
        <v>0.123019400185401</v>
      </c>
      <c r="BW1398" s="17"/>
      <c r="BX1398" s="17">
        <v>0.16464810617461301</v>
      </c>
      <c r="BY1398" s="17">
        <v>8.4341470183414799E-2</v>
      </c>
      <c r="BZ1398" s="17">
        <v>0.13048412859131001</v>
      </c>
      <c r="CA1398" s="17"/>
      <c r="CB1398" s="17">
        <v>0.17902027682414401</v>
      </c>
      <c r="CC1398" s="17">
        <v>0.113809470387974</v>
      </c>
      <c r="CD1398" s="17">
        <v>0.10595930715080901</v>
      </c>
      <c r="CE1398" s="17">
        <v>0.12584993831963001</v>
      </c>
      <c r="CF1398" s="17">
        <v>0.15116698245292901</v>
      </c>
      <c r="CG1398" s="17">
        <v>0.11838115916356701</v>
      </c>
      <c r="CH1398" s="17"/>
      <c r="CI1398" s="17">
        <v>7.8199105494818399E-2</v>
      </c>
      <c r="CJ1398" s="17">
        <v>0.16569470720474899</v>
      </c>
      <c r="CK1398" s="17">
        <v>0.116446614883304</v>
      </c>
      <c r="CL1398" s="17">
        <v>0.12616828738062699</v>
      </c>
    </row>
    <row r="1399" spans="2:90" x14ac:dyDescent="0.35">
      <c r="B1399" t="s">
        <v>633</v>
      </c>
      <c r="C1399" s="17">
        <v>0.120369515590895</v>
      </c>
      <c r="D1399" s="17">
        <v>0.12796079994752599</v>
      </c>
      <c r="E1399" s="17">
        <v>0.11208898951486999</v>
      </c>
      <c r="F1399" s="17"/>
      <c r="G1399" s="17">
        <v>5.1343232676583299E-2</v>
      </c>
      <c r="H1399" s="17">
        <v>0.10986328546692301</v>
      </c>
      <c r="I1399" s="17">
        <v>0.10462304303207801</v>
      </c>
      <c r="J1399" s="17">
        <v>0.14403115669906899</v>
      </c>
      <c r="K1399" s="17">
        <v>9.7593339178763297E-2</v>
      </c>
      <c r="L1399" s="17">
        <v>0.110702743444809</v>
      </c>
      <c r="M1399" s="17">
        <v>0.15030205124891299</v>
      </c>
      <c r="N1399" s="17">
        <v>0.14300556065293099</v>
      </c>
      <c r="O1399" s="17">
        <v>0.162690617953024</v>
      </c>
      <c r="P1399" s="17"/>
      <c r="Q1399" s="17">
        <v>0.10826688632264</v>
      </c>
      <c r="R1399" s="17">
        <v>0.102348584804832</v>
      </c>
      <c r="S1399" s="17">
        <v>0.16238116073188499</v>
      </c>
      <c r="T1399" s="17">
        <v>0.121108084217795</v>
      </c>
      <c r="U1399" s="17"/>
      <c r="V1399" s="17">
        <v>0.133498113162281</v>
      </c>
      <c r="W1399" s="17">
        <v>0.101108013581682</v>
      </c>
      <c r="X1399" s="17">
        <v>0.113154600490674</v>
      </c>
      <c r="Y1399" s="17">
        <v>0.14189796967816201</v>
      </c>
      <c r="Z1399" s="17">
        <v>0.15921750925741901</v>
      </c>
      <c r="AA1399" s="17">
        <v>0.105897670416188</v>
      </c>
      <c r="AB1399" s="17">
        <v>0.111425309914713</v>
      </c>
      <c r="AC1399" s="17">
        <v>0.100292018463192</v>
      </c>
      <c r="AD1399" s="17">
        <v>0.114212749997386</v>
      </c>
      <c r="AE1399" s="17"/>
      <c r="AF1399" s="17">
        <v>0.107250153494185</v>
      </c>
      <c r="AG1399" s="17">
        <v>0.13485704752368799</v>
      </c>
      <c r="AH1399" s="17">
        <v>0.12828782653444301</v>
      </c>
      <c r="AI1399" s="17">
        <v>9.6089678263542505E-2</v>
      </c>
      <c r="AJ1399" s="17">
        <v>0.116387701934643</v>
      </c>
      <c r="AK1399" s="17">
        <v>0.125271961016726</v>
      </c>
      <c r="AL1399" s="17"/>
      <c r="AM1399" s="17">
        <v>7.2772678827794604E-2</v>
      </c>
      <c r="AN1399" s="17">
        <v>0.13192305172003399</v>
      </c>
      <c r="AO1399" s="17">
        <v>0.16577939265660499</v>
      </c>
      <c r="AP1399" s="17">
        <v>9.0449733932300894E-2</v>
      </c>
      <c r="AQ1399" s="17">
        <v>0.158393474597009</v>
      </c>
      <c r="AR1399" s="17">
        <v>0.107488939879993</v>
      </c>
      <c r="AS1399" s="17">
        <v>0.104789665782218</v>
      </c>
      <c r="AT1399" s="17">
        <v>0.131345814646602</v>
      </c>
      <c r="AU1399" s="17">
        <v>0.15332085087150299</v>
      </c>
      <c r="AV1399" s="17">
        <v>0.14202307790028099</v>
      </c>
      <c r="AW1399" s="17">
        <v>0.18430106291422799</v>
      </c>
      <c r="AX1399" s="17">
        <v>0.13857329517999001</v>
      </c>
      <c r="AY1399" s="17">
        <v>7.6055920167635002E-2</v>
      </c>
      <c r="AZ1399" s="17">
        <v>0.14810541107640299</v>
      </c>
      <c r="BA1399" s="17">
        <v>0.136231853240838</v>
      </c>
      <c r="BB1399" s="17">
        <v>0.100077725211239</v>
      </c>
      <c r="BC1399" s="17"/>
      <c r="BD1399" s="17">
        <v>0.133450993413672</v>
      </c>
      <c r="BE1399" s="17">
        <v>9.2466043143004495E-2</v>
      </c>
      <c r="BF1399" s="17">
        <v>0.13062744701159701</v>
      </c>
      <c r="BG1399" s="17"/>
      <c r="BH1399" s="17">
        <v>0.114414122308688</v>
      </c>
      <c r="BI1399" s="17">
        <v>0.126233260794053</v>
      </c>
      <c r="BJ1399" s="17">
        <v>0.14734506622233401</v>
      </c>
      <c r="BK1399" s="17"/>
      <c r="BL1399" s="17">
        <v>0.14565728415225901</v>
      </c>
      <c r="BM1399" s="17">
        <v>0.13400278982394301</v>
      </c>
      <c r="BN1399" s="17">
        <v>0.16890204447912499</v>
      </c>
      <c r="BO1399" s="17"/>
      <c r="BP1399" s="17">
        <v>0.13162569319501899</v>
      </c>
      <c r="BQ1399" s="17">
        <v>0.11629837800711</v>
      </c>
      <c r="BR1399" s="17"/>
      <c r="BS1399" s="17">
        <v>0.120288287951745</v>
      </c>
      <c r="BT1399" s="17">
        <v>0.12158385971644201</v>
      </c>
      <c r="BU1399" s="17">
        <v>0.137859734648619</v>
      </c>
      <c r="BV1399" s="17">
        <v>0.111227431770597</v>
      </c>
      <c r="BW1399" s="17"/>
      <c r="BX1399" s="17">
        <v>0.110039404056996</v>
      </c>
      <c r="BY1399" s="17">
        <v>9.2297936250663903E-2</v>
      </c>
      <c r="BZ1399" s="17">
        <v>0.12311791182652899</v>
      </c>
      <c r="CA1399" s="17"/>
      <c r="CB1399" s="17">
        <v>0.119045212922413</v>
      </c>
      <c r="CC1399" s="17">
        <v>9.7404935488246094E-2</v>
      </c>
      <c r="CD1399" s="17">
        <v>9.8117558610737204E-2</v>
      </c>
      <c r="CE1399" s="17">
        <v>0.12698538457481401</v>
      </c>
      <c r="CF1399" s="17">
        <v>0.14072605904781399</v>
      </c>
      <c r="CG1399" s="17">
        <v>0.157383519275408</v>
      </c>
      <c r="CH1399" s="17"/>
      <c r="CI1399" s="17">
        <v>0.102951871916329</v>
      </c>
      <c r="CJ1399" s="17">
        <v>0.137861307634012</v>
      </c>
      <c r="CK1399" s="17">
        <v>0.10782073376187599</v>
      </c>
      <c r="CL1399" s="17">
        <v>0.117300888721095</v>
      </c>
    </row>
    <row r="1400" spans="2:90" x14ac:dyDescent="0.35">
      <c r="B1400" t="s">
        <v>634</v>
      </c>
      <c r="C1400" s="17">
        <v>0.113087142040301</v>
      </c>
      <c r="D1400" s="17">
        <v>0.120964638107333</v>
      </c>
      <c r="E1400" s="17">
        <v>0.10665132728662501</v>
      </c>
      <c r="F1400" s="17"/>
      <c r="G1400" s="17">
        <v>9.3825178181112703E-2</v>
      </c>
      <c r="H1400" s="17">
        <v>7.0785473815592595E-2</v>
      </c>
      <c r="I1400" s="17">
        <v>0.13552460698739</v>
      </c>
      <c r="J1400" s="17">
        <v>9.0874098614024595E-2</v>
      </c>
      <c r="K1400" s="17">
        <v>0.10748640572719501</v>
      </c>
      <c r="L1400" s="17">
        <v>0.137035643636092</v>
      </c>
      <c r="M1400" s="17">
        <v>0.10664306507180001</v>
      </c>
      <c r="N1400" s="17">
        <v>0.149493387397406</v>
      </c>
      <c r="O1400" s="17">
        <v>0.121589382778113</v>
      </c>
      <c r="P1400" s="17"/>
      <c r="Q1400" s="17">
        <v>0.14053157882628001</v>
      </c>
      <c r="R1400" s="17">
        <v>0.153611054188208</v>
      </c>
      <c r="S1400" s="17">
        <v>0.11236745675489999</v>
      </c>
      <c r="T1400" s="17">
        <v>0.106156866588673</v>
      </c>
      <c r="U1400" s="17"/>
      <c r="V1400" s="17">
        <v>0.13403414501849101</v>
      </c>
      <c r="W1400" s="17">
        <v>8.6787618679270095E-2</v>
      </c>
      <c r="X1400" s="17">
        <v>0.122621025770025</v>
      </c>
      <c r="Y1400" s="17">
        <v>0.10003575835798301</v>
      </c>
      <c r="Z1400" s="17">
        <v>0.128951558928973</v>
      </c>
      <c r="AA1400" s="17">
        <v>0.13020779403433599</v>
      </c>
      <c r="AB1400" s="17">
        <v>8.4117658905861398E-2</v>
      </c>
      <c r="AC1400" s="17">
        <v>0.124808617800916</v>
      </c>
      <c r="AD1400" s="17">
        <v>0.11474765668867901</v>
      </c>
      <c r="AE1400" s="17"/>
      <c r="AF1400" s="17">
        <v>0.109746329286469</v>
      </c>
      <c r="AG1400" s="17">
        <v>0.108489339745479</v>
      </c>
      <c r="AH1400" s="17">
        <v>8.5567233350540894E-2</v>
      </c>
      <c r="AI1400" s="17">
        <v>0.112571196917921</v>
      </c>
      <c r="AJ1400" s="17">
        <v>0.10590114831156699</v>
      </c>
      <c r="AK1400" s="17">
        <v>0.13012051035435901</v>
      </c>
      <c r="AL1400" s="17"/>
      <c r="AM1400" s="17">
        <v>7.3662542399371797E-2</v>
      </c>
      <c r="AN1400" s="17">
        <v>0.10922057576510801</v>
      </c>
      <c r="AO1400" s="17">
        <v>0.12773398900715499</v>
      </c>
      <c r="AP1400" s="17">
        <v>0.118927208456915</v>
      </c>
      <c r="AQ1400" s="17">
        <v>0.13356079212789901</v>
      </c>
      <c r="AR1400" s="17">
        <v>0.14633181034977999</v>
      </c>
      <c r="AS1400" s="17">
        <v>0.144525417142912</v>
      </c>
      <c r="AT1400" s="17">
        <v>9.3074120734962698E-2</v>
      </c>
      <c r="AU1400" s="17">
        <v>0.120217948052057</v>
      </c>
      <c r="AV1400" s="17">
        <v>0.121565991521196</v>
      </c>
      <c r="AW1400" s="17">
        <v>0.121478813900813</v>
      </c>
      <c r="AX1400" s="17">
        <v>0.123665775920416</v>
      </c>
      <c r="AY1400" s="17">
        <v>0.121299818389266</v>
      </c>
      <c r="AZ1400" s="17">
        <v>0.156947137083915</v>
      </c>
      <c r="BA1400" s="17">
        <v>4.9345842281652202E-2</v>
      </c>
      <c r="BB1400" s="17">
        <v>6.4954475917002805E-2</v>
      </c>
      <c r="BC1400" s="17"/>
      <c r="BD1400" s="17">
        <v>0.124118280202152</v>
      </c>
      <c r="BE1400" s="17">
        <v>8.8650556841204903E-2</v>
      </c>
      <c r="BF1400" s="17">
        <v>0.121124831984624</v>
      </c>
      <c r="BG1400" s="17"/>
      <c r="BH1400" s="17">
        <v>0.113151380572898</v>
      </c>
      <c r="BI1400" s="17">
        <v>0.15425626394952999</v>
      </c>
      <c r="BJ1400" s="17">
        <v>8.3273767307897595E-2</v>
      </c>
      <c r="BK1400" s="17"/>
      <c r="BL1400" s="17">
        <v>0.14659067425779199</v>
      </c>
      <c r="BM1400" s="17">
        <v>0.12348750204692401</v>
      </c>
      <c r="BN1400" s="17">
        <v>0.100582203716949</v>
      </c>
      <c r="BO1400" s="17"/>
      <c r="BP1400" s="17">
        <v>9.2842468454845006E-2</v>
      </c>
      <c r="BQ1400" s="17">
        <v>0.11726274462177599</v>
      </c>
      <c r="BR1400" s="17"/>
      <c r="BS1400" s="17">
        <v>0.13205711370689499</v>
      </c>
      <c r="BT1400" s="17">
        <v>0.121291103446818</v>
      </c>
      <c r="BU1400" s="17">
        <v>0.11598263062325299</v>
      </c>
      <c r="BV1400" s="17">
        <v>0.100354538095348</v>
      </c>
      <c r="BW1400" s="17"/>
      <c r="BX1400" s="17">
        <v>8.41477547151636E-2</v>
      </c>
      <c r="BY1400" s="17">
        <v>8.2767482457468899E-2</v>
      </c>
      <c r="BZ1400" s="17">
        <v>0.117817276329944</v>
      </c>
      <c r="CA1400" s="17"/>
      <c r="CB1400" s="17">
        <v>0.119980975751334</v>
      </c>
      <c r="CC1400" s="17">
        <v>8.2219210686749297E-2</v>
      </c>
      <c r="CD1400" s="17">
        <v>8.1509770938881496E-2</v>
      </c>
      <c r="CE1400" s="17">
        <v>8.9318869845901996E-2</v>
      </c>
      <c r="CF1400" s="17">
        <v>0.169282125705881</v>
      </c>
      <c r="CG1400" s="17">
        <v>0.16697644507235601</v>
      </c>
      <c r="CH1400" s="17"/>
      <c r="CI1400" s="17">
        <v>0.124950308442209</v>
      </c>
      <c r="CJ1400" s="17">
        <v>9.1380285181366899E-2</v>
      </c>
      <c r="CK1400" s="17">
        <v>0.14601398119504899</v>
      </c>
      <c r="CL1400" s="17">
        <v>0.11446388962406601</v>
      </c>
    </row>
    <row r="1401" spans="2:90" x14ac:dyDescent="0.35">
      <c r="B1401" t="s">
        <v>635</v>
      </c>
      <c r="C1401" s="17">
        <v>0.10808696232873399</v>
      </c>
      <c r="D1401" s="17">
        <v>0.10324734644017899</v>
      </c>
      <c r="E1401" s="17">
        <v>0.11493804806725701</v>
      </c>
      <c r="F1401" s="17"/>
      <c r="G1401" s="17">
        <v>4.8848614546735301E-2</v>
      </c>
      <c r="H1401" s="17">
        <v>7.5429185837591201E-2</v>
      </c>
      <c r="I1401" s="17">
        <v>0.12375532241139001</v>
      </c>
      <c r="J1401" s="17">
        <v>0.13341873301281601</v>
      </c>
      <c r="K1401" s="17">
        <v>8.5735323108277403E-2</v>
      </c>
      <c r="L1401" s="17">
        <v>0.123382489869166</v>
      </c>
      <c r="M1401" s="17">
        <v>0.105603579293575</v>
      </c>
      <c r="N1401" s="17">
        <v>0.13924572111616401</v>
      </c>
      <c r="O1401" s="17">
        <v>0.131463335211462</v>
      </c>
      <c r="P1401" s="17"/>
      <c r="Q1401" s="17">
        <v>0.126990244186832</v>
      </c>
      <c r="R1401" s="17">
        <v>0.114333773437786</v>
      </c>
      <c r="S1401" s="17">
        <v>0.10708230741248</v>
      </c>
      <c r="T1401" s="17">
        <v>0.10460698424076</v>
      </c>
      <c r="U1401" s="17"/>
      <c r="V1401" s="17">
        <v>0.122498050661562</v>
      </c>
      <c r="W1401" s="17">
        <v>0.12607908211475</v>
      </c>
      <c r="X1401" s="17">
        <v>0.120962729507441</v>
      </c>
      <c r="Y1401" s="17">
        <v>7.9850992528650203E-2</v>
      </c>
      <c r="Z1401" s="17">
        <v>9.5046635193520398E-2</v>
      </c>
      <c r="AA1401" s="17">
        <v>0.116289849492112</v>
      </c>
      <c r="AB1401" s="17">
        <v>0.106322665015396</v>
      </c>
      <c r="AC1401" s="17">
        <v>0.108076374319053</v>
      </c>
      <c r="AD1401" s="17">
        <v>8.5496247113218599E-2</v>
      </c>
      <c r="AE1401" s="17"/>
      <c r="AF1401" s="17">
        <v>9.0748780098574303E-2</v>
      </c>
      <c r="AG1401" s="17">
        <v>0.100484330374513</v>
      </c>
      <c r="AH1401" s="17">
        <v>0.12406073869303</v>
      </c>
      <c r="AI1401" s="17">
        <v>9.2914811686831897E-2</v>
      </c>
      <c r="AJ1401" s="17">
        <v>0.101318729296118</v>
      </c>
      <c r="AK1401" s="17">
        <v>0.126434262684886</v>
      </c>
      <c r="AL1401" s="17"/>
      <c r="AM1401" s="17">
        <v>0.111255600349584</v>
      </c>
      <c r="AN1401" s="17">
        <v>0.119405960965501</v>
      </c>
      <c r="AO1401" s="17">
        <v>0.14010044593575799</v>
      </c>
      <c r="AP1401" s="17">
        <v>9.8198838607381295E-2</v>
      </c>
      <c r="AQ1401" s="17">
        <v>0.13670072709193401</v>
      </c>
      <c r="AR1401" s="17">
        <v>0.13155657701057299</v>
      </c>
      <c r="AS1401" s="17">
        <v>8.5196300891483195E-2</v>
      </c>
      <c r="AT1401" s="17">
        <v>0.10197728514332401</v>
      </c>
      <c r="AU1401" s="17">
        <v>7.7558976766589904E-2</v>
      </c>
      <c r="AV1401" s="17">
        <v>0.102990214199865</v>
      </c>
      <c r="AW1401" s="17">
        <v>0.109011833375932</v>
      </c>
      <c r="AX1401" s="17">
        <v>0.11144520982641801</v>
      </c>
      <c r="AY1401" s="17">
        <v>9.5065913806671898E-2</v>
      </c>
      <c r="AZ1401" s="17">
        <v>7.7353020872041101E-2</v>
      </c>
      <c r="BA1401" s="17">
        <v>0.14179212397351701</v>
      </c>
      <c r="BB1401" s="17">
        <v>0.12768956454824501</v>
      </c>
      <c r="BC1401" s="17"/>
      <c r="BD1401" s="17">
        <v>0.12081230629565599</v>
      </c>
      <c r="BE1401" s="17">
        <v>7.5138957834794601E-2</v>
      </c>
      <c r="BF1401" s="17">
        <v>0.123596987609033</v>
      </c>
      <c r="BG1401" s="17"/>
      <c r="BH1401" s="17">
        <v>9.4573036969991295E-2</v>
      </c>
      <c r="BI1401" s="17">
        <v>0.13593073956676999</v>
      </c>
      <c r="BJ1401" s="17">
        <v>0.12524631959025401</v>
      </c>
      <c r="BK1401" s="17"/>
      <c r="BL1401" s="17">
        <v>0.116868250465485</v>
      </c>
      <c r="BM1401" s="17">
        <v>0.15006446689163999</v>
      </c>
      <c r="BN1401" s="17">
        <v>0.15686939520090801</v>
      </c>
      <c r="BO1401" s="17"/>
      <c r="BP1401" s="17">
        <v>9.3089187474296495E-2</v>
      </c>
      <c r="BQ1401" s="17">
        <v>0.109080435565446</v>
      </c>
      <c r="BR1401" s="17"/>
      <c r="BS1401" s="17">
        <v>0.124294129493876</v>
      </c>
      <c r="BT1401" s="17">
        <v>0.12981630448911999</v>
      </c>
      <c r="BU1401" s="17">
        <v>0.11700652725010199</v>
      </c>
      <c r="BV1401" s="17">
        <v>8.9032895184476199E-2</v>
      </c>
      <c r="BW1401" s="17"/>
      <c r="BX1401" s="17">
        <v>0.12958663802296899</v>
      </c>
      <c r="BY1401" s="17">
        <v>9.6486253082369897E-2</v>
      </c>
      <c r="BZ1401" s="17">
        <v>0.106669889368486</v>
      </c>
      <c r="CA1401" s="17"/>
      <c r="CB1401" s="17">
        <v>0.114887899720058</v>
      </c>
      <c r="CC1401" s="17">
        <v>9.2030315499083401E-2</v>
      </c>
      <c r="CD1401" s="17">
        <v>7.1928812688082794E-2</v>
      </c>
      <c r="CE1401" s="17">
        <v>7.24252710034059E-2</v>
      </c>
      <c r="CF1401" s="17">
        <v>0.18082739897802599</v>
      </c>
      <c r="CG1401" s="17">
        <v>0.150832347138107</v>
      </c>
      <c r="CH1401" s="17"/>
      <c r="CI1401" s="17">
        <v>7.98013865749055E-2</v>
      </c>
      <c r="CJ1401" s="17">
        <v>0.110641715209179</v>
      </c>
      <c r="CK1401" s="17">
        <v>9.9546436421935405E-2</v>
      </c>
      <c r="CL1401" s="17">
        <v>0.115199300151691</v>
      </c>
    </row>
    <row r="1402" spans="2:90" x14ac:dyDescent="0.35">
      <c r="B1402" t="s">
        <v>636</v>
      </c>
      <c r="C1402" s="17">
        <v>8.9644016952529104E-2</v>
      </c>
      <c r="D1402" s="17">
        <v>9.4531913644221505E-2</v>
      </c>
      <c r="E1402" s="17">
        <v>8.5049551408022395E-2</v>
      </c>
      <c r="F1402" s="17"/>
      <c r="G1402" s="17">
        <v>0.106719153242431</v>
      </c>
      <c r="H1402" s="17">
        <v>0.13725392799464101</v>
      </c>
      <c r="I1402" s="17">
        <v>7.5905515103999094E-2</v>
      </c>
      <c r="J1402" s="17">
        <v>6.2478248478578503E-2</v>
      </c>
      <c r="K1402" s="17">
        <v>0.109931186897837</v>
      </c>
      <c r="L1402" s="17">
        <v>6.4173638303247293E-2</v>
      </c>
      <c r="M1402" s="17">
        <v>0.113881560673339</v>
      </c>
      <c r="N1402" s="17">
        <v>8.1285219009978898E-2</v>
      </c>
      <c r="O1402" s="17">
        <v>5.8820134174511998E-2</v>
      </c>
      <c r="P1402" s="17"/>
      <c r="Q1402" s="17">
        <v>0.105816755862956</v>
      </c>
      <c r="R1402" s="17">
        <v>5.9125162750356397E-2</v>
      </c>
      <c r="S1402" s="17">
        <v>6.02923359511729E-2</v>
      </c>
      <c r="T1402" s="17">
        <v>9.2772308362247896E-2</v>
      </c>
      <c r="U1402" s="17"/>
      <c r="V1402" s="17">
        <v>4.6314718652584803E-2</v>
      </c>
      <c r="W1402" s="17">
        <v>8.8561840338248807E-2</v>
      </c>
      <c r="X1402" s="17">
        <v>0.130768462564708</v>
      </c>
      <c r="Y1402" s="17">
        <v>0.112243282505664</v>
      </c>
      <c r="Z1402" s="17">
        <v>8.1813120226734398E-2</v>
      </c>
      <c r="AA1402" s="17">
        <v>9.4331073758137998E-2</v>
      </c>
      <c r="AB1402" s="17">
        <v>0.113253631434672</v>
      </c>
      <c r="AC1402" s="17">
        <v>4.3799266385052202E-2</v>
      </c>
      <c r="AD1402" s="17">
        <v>9.4631978303523406E-2</v>
      </c>
      <c r="AE1402" s="17"/>
      <c r="AF1402" s="17">
        <v>9.8843290765824807E-2</v>
      </c>
      <c r="AG1402" s="17">
        <v>7.7135731140181601E-2</v>
      </c>
      <c r="AH1402" s="17">
        <v>0.112246535942873</v>
      </c>
      <c r="AI1402" s="17">
        <v>0.146659758050244</v>
      </c>
      <c r="AJ1402" s="17">
        <v>8.6097906774837807E-2</v>
      </c>
      <c r="AK1402" s="17">
        <v>7.8575581583823398E-2</v>
      </c>
      <c r="AL1402" s="17"/>
      <c r="AM1402" s="17">
        <v>8.8708773689978093E-2</v>
      </c>
      <c r="AN1402" s="17">
        <v>7.4643780571079205E-2</v>
      </c>
      <c r="AO1402" s="17">
        <v>7.6718474692649294E-2</v>
      </c>
      <c r="AP1402" s="17">
        <v>6.8072565214526398E-2</v>
      </c>
      <c r="AQ1402" s="17">
        <v>8.5011385552903093E-2</v>
      </c>
      <c r="AR1402" s="17">
        <v>5.93128297074434E-2</v>
      </c>
      <c r="AS1402" s="17">
        <v>0.10695765122218499</v>
      </c>
      <c r="AT1402" s="17">
        <v>6.5341919971436402E-2</v>
      </c>
      <c r="AU1402" s="17">
        <v>0.110554948932925</v>
      </c>
      <c r="AV1402" s="17">
        <v>7.0956367066855305E-2</v>
      </c>
      <c r="AW1402" s="17">
        <v>0.116844343088661</v>
      </c>
      <c r="AX1402" s="17">
        <v>8.0133990751505998E-2</v>
      </c>
      <c r="AY1402" s="17">
        <v>0.100876211330229</v>
      </c>
      <c r="AZ1402" s="17">
        <v>9.5622986697750906E-2</v>
      </c>
      <c r="BA1402" s="17">
        <v>0.16361140701996801</v>
      </c>
      <c r="BB1402" s="17">
        <v>6.5920756806899697E-2</v>
      </c>
      <c r="BC1402" s="17"/>
      <c r="BD1402" s="17">
        <v>6.7097367875004296E-2</v>
      </c>
      <c r="BE1402" s="17">
        <v>0.105770873953656</v>
      </c>
      <c r="BF1402" s="17">
        <v>9.7130786936758196E-2</v>
      </c>
      <c r="BG1402" s="17"/>
      <c r="BH1402" s="17">
        <v>0.100037924882552</v>
      </c>
      <c r="BI1402" s="17">
        <v>5.3930902735984401E-2</v>
      </c>
      <c r="BJ1402" s="17">
        <v>8.9462591366532895E-2</v>
      </c>
      <c r="BK1402" s="17"/>
      <c r="BL1402" s="17">
        <v>8.0059709233884502E-2</v>
      </c>
      <c r="BM1402" s="17">
        <v>6.2944330929518996E-2</v>
      </c>
      <c r="BN1402" s="17">
        <v>9.34363524902148E-2</v>
      </c>
      <c r="BO1402" s="17"/>
      <c r="BP1402" s="17">
        <v>9.8016095413454504E-2</v>
      </c>
      <c r="BQ1402" s="17">
        <v>9.9628966144547998E-2</v>
      </c>
      <c r="BR1402" s="17"/>
      <c r="BS1402" s="17">
        <v>7.4072934930798598E-2</v>
      </c>
      <c r="BT1402" s="17">
        <v>7.81101180377511E-2</v>
      </c>
      <c r="BU1402" s="17">
        <v>7.6536716331794596E-2</v>
      </c>
      <c r="BV1402" s="17">
        <v>0.110435066716648</v>
      </c>
      <c r="BW1402" s="17"/>
      <c r="BX1402" s="17">
        <v>8.4920412036347995E-2</v>
      </c>
      <c r="BY1402" s="17">
        <v>0.103471920675866</v>
      </c>
      <c r="BZ1402" s="17">
        <v>8.9262248142115502E-2</v>
      </c>
      <c r="CA1402" s="17"/>
      <c r="CB1402" s="17">
        <v>6.06289592297466E-2</v>
      </c>
      <c r="CC1402" s="17">
        <v>0.114369861428289</v>
      </c>
      <c r="CD1402" s="17">
        <v>0.135540557557945</v>
      </c>
      <c r="CE1402" s="17">
        <v>0.102349620122531</v>
      </c>
      <c r="CF1402" s="17">
        <v>7.1328610108540302E-2</v>
      </c>
      <c r="CG1402" s="17">
        <v>2.9484127958100001E-2</v>
      </c>
      <c r="CH1402" s="17"/>
      <c r="CI1402" s="17">
        <v>0.11987563552097701</v>
      </c>
      <c r="CJ1402" s="17">
        <v>9.2885001641933695E-2</v>
      </c>
      <c r="CK1402" s="17">
        <v>6.7077341602074306E-2</v>
      </c>
      <c r="CL1402" s="17">
        <v>8.6956618393989493E-2</v>
      </c>
    </row>
    <row r="1403" spans="2:90" x14ac:dyDescent="0.35">
      <c r="B1403" t="s">
        <v>637</v>
      </c>
      <c r="C1403" s="17">
        <v>8.6754859573058798E-2</v>
      </c>
      <c r="D1403" s="17">
        <v>9.1594769668748605E-2</v>
      </c>
      <c r="E1403" s="17">
        <v>8.20608108007225E-2</v>
      </c>
      <c r="F1403" s="17"/>
      <c r="G1403" s="17">
        <v>7.0440452683044996E-2</v>
      </c>
      <c r="H1403" s="17">
        <v>6.6520621421430698E-2</v>
      </c>
      <c r="I1403" s="17">
        <v>9.3039592564685705E-2</v>
      </c>
      <c r="J1403" s="17">
        <v>9.7679956370088195E-2</v>
      </c>
      <c r="K1403" s="17">
        <v>8.7025110621324203E-2</v>
      </c>
      <c r="L1403" s="17">
        <v>8.2028495466902301E-2</v>
      </c>
      <c r="M1403" s="17">
        <v>7.2384639496836198E-2</v>
      </c>
      <c r="N1403" s="17">
        <v>0.102187941131013</v>
      </c>
      <c r="O1403" s="17">
        <v>0.10698298822471999</v>
      </c>
      <c r="P1403" s="17"/>
      <c r="Q1403" s="17">
        <v>9.4266757407779705E-2</v>
      </c>
      <c r="R1403" s="17">
        <v>0.10022399852362</v>
      </c>
      <c r="S1403" s="17">
        <v>0.105467165018823</v>
      </c>
      <c r="T1403" s="17">
        <v>8.4394001097597204E-2</v>
      </c>
      <c r="U1403" s="17"/>
      <c r="V1403" s="17">
        <v>0.115055300451975</v>
      </c>
      <c r="W1403" s="17">
        <v>9.0444763450439294E-2</v>
      </c>
      <c r="X1403" s="17">
        <v>6.6020716602928603E-2</v>
      </c>
      <c r="Y1403" s="17">
        <v>7.2397217128378696E-2</v>
      </c>
      <c r="Z1403" s="17">
        <v>8.2744846114058399E-2</v>
      </c>
      <c r="AA1403" s="17">
        <v>7.3078392404362105E-2</v>
      </c>
      <c r="AB1403" s="17">
        <v>7.9971410177156504E-2</v>
      </c>
      <c r="AC1403" s="17">
        <v>8.9633251012508894E-2</v>
      </c>
      <c r="AD1403" s="17">
        <v>9.19877744155424E-2</v>
      </c>
      <c r="AE1403" s="17"/>
      <c r="AF1403" s="17">
        <v>7.9691558599536805E-2</v>
      </c>
      <c r="AG1403" s="17">
        <v>8.0302627059556805E-2</v>
      </c>
      <c r="AH1403" s="17">
        <v>0.10421574928928901</v>
      </c>
      <c r="AI1403" s="17">
        <v>5.6346847174475398E-2</v>
      </c>
      <c r="AJ1403" s="17">
        <v>6.0986748119836003E-2</v>
      </c>
      <c r="AK1403" s="17">
        <v>0.11081766712597101</v>
      </c>
      <c r="AL1403" s="17"/>
      <c r="AM1403" s="17">
        <v>8.5557092472342305E-2</v>
      </c>
      <c r="AN1403" s="17">
        <v>8.0271088118513606E-2</v>
      </c>
      <c r="AO1403" s="17">
        <v>9.4126863724989601E-2</v>
      </c>
      <c r="AP1403" s="17">
        <v>6.3118225873871794E-2</v>
      </c>
      <c r="AQ1403" s="17">
        <v>8.2949224825734899E-2</v>
      </c>
      <c r="AR1403" s="17">
        <v>8.5808327373173801E-2</v>
      </c>
      <c r="AS1403" s="17">
        <v>0.11031174838345301</v>
      </c>
      <c r="AT1403" s="17">
        <v>6.5788559423563403E-2</v>
      </c>
      <c r="AU1403" s="17">
        <v>6.4989910760470199E-2</v>
      </c>
      <c r="AV1403" s="17">
        <v>0.10481818550945</v>
      </c>
      <c r="AW1403" s="17">
        <v>0.11977993790955301</v>
      </c>
      <c r="AX1403" s="17">
        <v>5.6660218839621398E-2</v>
      </c>
      <c r="AY1403" s="17">
        <v>0.131874232780469</v>
      </c>
      <c r="AZ1403" s="17">
        <v>5.7072298005000299E-2</v>
      </c>
      <c r="BA1403" s="17">
        <v>0.151197665823461</v>
      </c>
      <c r="BB1403" s="17">
        <v>0.114435783797751</v>
      </c>
      <c r="BC1403" s="17"/>
      <c r="BD1403" s="17">
        <v>9.1995245571483197E-2</v>
      </c>
      <c r="BE1403" s="17">
        <v>7.5067317155349395E-2</v>
      </c>
      <c r="BF1403" s="17">
        <v>9.3980833779167605E-2</v>
      </c>
      <c r="BG1403" s="17"/>
      <c r="BH1403" s="17">
        <v>6.9375071691636606E-2</v>
      </c>
      <c r="BI1403" s="17">
        <v>0.115866464362838</v>
      </c>
      <c r="BJ1403" s="17">
        <v>0.14892326695263899</v>
      </c>
      <c r="BK1403" s="17"/>
      <c r="BL1403" s="17">
        <v>0.14198836640160301</v>
      </c>
      <c r="BM1403" s="17">
        <v>9.0252005890099102E-2</v>
      </c>
      <c r="BN1403" s="17">
        <v>8.7593140861582902E-2</v>
      </c>
      <c r="BO1403" s="17"/>
      <c r="BP1403" s="17">
        <v>8.3435759598653403E-2</v>
      </c>
      <c r="BQ1403" s="17">
        <v>8.6116468196230894E-2</v>
      </c>
      <c r="BR1403" s="17"/>
      <c r="BS1403" s="17">
        <v>8.74521269588312E-2</v>
      </c>
      <c r="BT1403" s="17">
        <v>8.2389380769353801E-2</v>
      </c>
      <c r="BU1403" s="17">
        <v>9.9706278337803503E-2</v>
      </c>
      <c r="BV1403" s="17">
        <v>8.2829280495680002E-2</v>
      </c>
      <c r="BW1403" s="17"/>
      <c r="BX1403" s="17">
        <v>9.8600965907275906E-2</v>
      </c>
      <c r="BY1403" s="17">
        <v>7.0606143508639099E-2</v>
      </c>
      <c r="BZ1403" s="17">
        <v>8.6573627623844296E-2</v>
      </c>
      <c r="CA1403" s="17"/>
      <c r="CB1403" s="17">
        <v>6.8404776664736003E-2</v>
      </c>
      <c r="CC1403" s="17">
        <v>7.4732200692800302E-2</v>
      </c>
      <c r="CD1403" s="17">
        <v>3.8357529804097901E-2</v>
      </c>
      <c r="CE1403" s="17">
        <v>7.7466983755486399E-2</v>
      </c>
      <c r="CF1403" s="17">
        <v>0.14511555222091499</v>
      </c>
      <c r="CG1403" s="17">
        <v>0.15599368186233301</v>
      </c>
      <c r="CH1403" s="17"/>
      <c r="CI1403" s="17">
        <v>8.6488739789651506E-2</v>
      </c>
      <c r="CJ1403" s="17">
        <v>6.9542062903478502E-2</v>
      </c>
      <c r="CK1403" s="17">
        <v>0.10259775656292799</v>
      </c>
      <c r="CL1403" s="17">
        <v>9.27495009110509E-2</v>
      </c>
    </row>
    <row r="1404" spans="2:90" x14ac:dyDescent="0.35">
      <c r="B1404" t="s">
        <v>638</v>
      </c>
      <c r="C1404" s="17">
        <v>7.6977357614282496E-2</v>
      </c>
      <c r="D1404" s="17">
        <v>8.59883515107214E-2</v>
      </c>
      <c r="E1404" s="17">
        <v>6.9405238201133798E-2</v>
      </c>
      <c r="F1404" s="17"/>
      <c r="G1404" s="17">
        <v>8.5008498109554395E-2</v>
      </c>
      <c r="H1404" s="17">
        <v>5.51942818488632E-2</v>
      </c>
      <c r="I1404" s="17">
        <v>6.1764361678967102E-2</v>
      </c>
      <c r="J1404" s="17">
        <v>7.0349843081712896E-2</v>
      </c>
      <c r="K1404" s="17">
        <v>8.89735546753532E-2</v>
      </c>
      <c r="L1404" s="17">
        <v>7.4951778044637707E-2</v>
      </c>
      <c r="M1404" s="17">
        <v>8.4947551284292405E-2</v>
      </c>
      <c r="N1404" s="17">
        <v>6.8012234504426006E-2</v>
      </c>
      <c r="O1404" s="17">
        <v>0.100802839427035</v>
      </c>
      <c r="P1404" s="17"/>
      <c r="Q1404" s="17">
        <v>9.1574129530488504E-2</v>
      </c>
      <c r="R1404" s="17">
        <v>7.1988107751879402E-2</v>
      </c>
      <c r="S1404" s="17">
        <v>8.2449688140535396E-2</v>
      </c>
      <c r="T1404" s="17">
        <v>7.4679927583197803E-2</v>
      </c>
      <c r="U1404" s="17"/>
      <c r="V1404" s="17">
        <v>7.3305165508164905E-2</v>
      </c>
      <c r="W1404" s="17">
        <v>8.8706343639581797E-2</v>
      </c>
      <c r="X1404" s="17">
        <v>9.1209370932615996E-2</v>
      </c>
      <c r="Y1404" s="17">
        <v>3.5421087188578497E-2</v>
      </c>
      <c r="Z1404" s="17">
        <v>8.0887655132535805E-2</v>
      </c>
      <c r="AA1404" s="17">
        <v>8.1364249950148196E-2</v>
      </c>
      <c r="AB1404" s="17">
        <v>9.5680365974238804E-2</v>
      </c>
      <c r="AC1404" s="17">
        <v>7.2428285635942904E-2</v>
      </c>
      <c r="AD1404" s="17">
        <v>7.0729644782223794E-2</v>
      </c>
      <c r="AE1404" s="17"/>
      <c r="AF1404" s="17">
        <v>6.4650359504530699E-2</v>
      </c>
      <c r="AG1404" s="17">
        <v>7.4623117735846498E-2</v>
      </c>
      <c r="AH1404" s="17">
        <v>9.9165765343075293E-2</v>
      </c>
      <c r="AI1404" s="17">
        <v>5.1799337704274202E-2</v>
      </c>
      <c r="AJ1404" s="17">
        <v>8.1234950679817994E-2</v>
      </c>
      <c r="AK1404" s="17">
        <v>8.1794011556859406E-2</v>
      </c>
      <c r="AL1404" s="17"/>
      <c r="AM1404" s="17">
        <v>7.10952215171297E-2</v>
      </c>
      <c r="AN1404" s="17">
        <v>6.0870307912679597E-2</v>
      </c>
      <c r="AO1404" s="17">
        <v>0.103751437358082</v>
      </c>
      <c r="AP1404" s="17">
        <v>6.4538908850091503E-2</v>
      </c>
      <c r="AQ1404" s="17">
        <v>0.102529634529578</v>
      </c>
      <c r="AR1404" s="17">
        <v>8.8739076005158193E-2</v>
      </c>
      <c r="AS1404" s="17">
        <v>5.3082049766903901E-2</v>
      </c>
      <c r="AT1404" s="17">
        <v>0.101646566066525</v>
      </c>
      <c r="AU1404" s="17">
        <v>6.2462827026885499E-2</v>
      </c>
      <c r="AV1404" s="17">
        <v>0.10945442326901</v>
      </c>
      <c r="AW1404" s="17">
        <v>9.7482947318990598E-2</v>
      </c>
      <c r="AX1404" s="17">
        <v>6.1444882261966302E-2</v>
      </c>
      <c r="AY1404" s="17">
        <v>0.10338758036593999</v>
      </c>
      <c r="AZ1404" s="17">
        <v>7.0871796017169794E-2</v>
      </c>
      <c r="BA1404" s="17">
        <v>7.2098679290749798E-2</v>
      </c>
      <c r="BB1404" s="17">
        <v>8.1982648551936904E-2</v>
      </c>
      <c r="BC1404" s="17"/>
      <c r="BD1404" s="17">
        <v>7.1716374793642207E-2</v>
      </c>
      <c r="BE1404" s="17">
        <v>7.2627014534997605E-2</v>
      </c>
      <c r="BF1404" s="17">
        <v>8.27889968023552E-2</v>
      </c>
      <c r="BG1404" s="17"/>
      <c r="BH1404" s="17">
        <v>7.6265655366260898E-2</v>
      </c>
      <c r="BI1404" s="17">
        <v>7.0258699942812794E-2</v>
      </c>
      <c r="BJ1404" s="17">
        <v>7.76590286535805E-2</v>
      </c>
      <c r="BK1404" s="17"/>
      <c r="BL1404" s="17">
        <v>9.4292015596420406E-2</v>
      </c>
      <c r="BM1404" s="17">
        <v>9.1014927544158894E-2</v>
      </c>
      <c r="BN1404" s="17">
        <v>5.32834336074905E-2</v>
      </c>
      <c r="BO1404" s="17"/>
      <c r="BP1404" s="17">
        <v>6.1928673605510798E-2</v>
      </c>
      <c r="BQ1404" s="17">
        <v>8.3966102231115294E-2</v>
      </c>
      <c r="BR1404" s="17"/>
      <c r="BS1404" s="17">
        <v>8.1432302317518607E-2</v>
      </c>
      <c r="BT1404" s="17">
        <v>8.8396458604039996E-2</v>
      </c>
      <c r="BU1404" s="17">
        <v>9.0700547930710307E-2</v>
      </c>
      <c r="BV1404" s="17">
        <v>6.4526913995474597E-2</v>
      </c>
      <c r="BW1404" s="17"/>
      <c r="BX1404" s="17">
        <v>8.3882474795276205E-2</v>
      </c>
      <c r="BY1404" s="17">
        <v>8.4310523884093796E-2</v>
      </c>
      <c r="BZ1404" s="17">
        <v>7.5842652642963498E-2</v>
      </c>
      <c r="CA1404" s="17"/>
      <c r="CB1404" s="17">
        <v>8.1154725271119693E-2</v>
      </c>
      <c r="CC1404" s="17">
        <v>5.1553029787993199E-2</v>
      </c>
      <c r="CD1404" s="17">
        <v>5.88338556783225E-2</v>
      </c>
      <c r="CE1404" s="17">
        <v>5.1876842636172101E-2</v>
      </c>
      <c r="CF1404" s="17">
        <v>0.116363546746497</v>
      </c>
      <c r="CG1404" s="17">
        <v>0.12349077323018</v>
      </c>
      <c r="CH1404" s="17"/>
      <c r="CI1404" s="17">
        <v>8.7166846469900999E-2</v>
      </c>
      <c r="CJ1404" s="17">
        <v>5.3134935716403001E-2</v>
      </c>
      <c r="CK1404" s="17">
        <v>0.104073489765052</v>
      </c>
      <c r="CL1404" s="17">
        <v>8.1541067077387105E-2</v>
      </c>
    </row>
    <row r="1405" spans="2:90" x14ac:dyDescent="0.35">
      <c r="B1405" t="s">
        <v>639</v>
      </c>
      <c r="C1405" s="17">
        <v>7.2084478045616796E-2</v>
      </c>
      <c r="D1405" s="17">
        <v>8.1544909134333404E-2</v>
      </c>
      <c r="E1405" s="17">
        <v>6.3971983590802903E-2</v>
      </c>
      <c r="F1405" s="17"/>
      <c r="G1405" s="17">
        <v>4.9737465202378803E-2</v>
      </c>
      <c r="H1405" s="17">
        <v>8.1813055291486303E-2</v>
      </c>
      <c r="I1405" s="17">
        <v>6.4806009640220999E-2</v>
      </c>
      <c r="J1405" s="17">
        <v>7.0257690508552906E-2</v>
      </c>
      <c r="K1405" s="17">
        <v>6.2727220684615101E-2</v>
      </c>
      <c r="L1405" s="17">
        <v>6.24602571163776E-2</v>
      </c>
      <c r="M1405" s="17">
        <v>7.2659593533744293E-2</v>
      </c>
      <c r="N1405" s="17">
        <v>7.4485585850574701E-2</v>
      </c>
      <c r="O1405" s="17">
        <v>0.10582115087977</v>
      </c>
      <c r="P1405" s="17"/>
      <c r="Q1405" s="17">
        <v>8.5749097818240194E-2</v>
      </c>
      <c r="R1405" s="17">
        <v>0.118915560237998</v>
      </c>
      <c r="S1405" s="17">
        <v>7.8706800213651798E-2</v>
      </c>
      <c r="T1405" s="17">
        <v>6.6000645806791103E-2</v>
      </c>
      <c r="U1405" s="17"/>
      <c r="V1405" s="17">
        <v>8.1466226122496904E-2</v>
      </c>
      <c r="W1405" s="17">
        <v>7.8877420812740601E-2</v>
      </c>
      <c r="X1405" s="17">
        <v>5.62620792553334E-2</v>
      </c>
      <c r="Y1405" s="17">
        <v>6.8388556815821303E-2</v>
      </c>
      <c r="Z1405" s="17">
        <v>8.0424436913734201E-2</v>
      </c>
      <c r="AA1405" s="17">
        <v>8.4799680048133694E-2</v>
      </c>
      <c r="AB1405" s="17">
        <v>5.1968875983816602E-2</v>
      </c>
      <c r="AC1405" s="17">
        <v>3.9722337566748402E-2</v>
      </c>
      <c r="AD1405" s="17">
        <v>7.6551397828073506E-2</v>
      </c>
      <c r="AE1405" s="17"/>
      <c r="AF1405" s="17">
        <v>6.1984675529179099E-2</v>
      </c>
      <c r="AG1405" s="17">
        <v>8.3848391059259703E-2</v>
      </c>
      <c r="AH1405" s="17">
        <v>7.2794053485396304E-2</v>
      </c>
      <c r="AI1405" s="17">
        <v>0.105460472836636</v>
      </c>
      <c r="AJ1405" s="17">
        <v>6.1438403358103702E-2</v>
      </c>
      <c r="AK1405" s="17">
        <v>7.4363487482110593E-2</v>
      </c>
      <c r="AL1405" s="17"/>
      <c r="AM1405" s="17">
        <v>7.4134678777458607E-2</v>
      </c>
      <c r="AN1405" s="17">
        <v>4.1900326994857802E-2</v>
      </c>
      <c r="AO1405" s="17">
        <v>0.101979651237126</v>
      </c>
      <c r="AP1405" s="17">
        <v>7.5521112699311402E-2</v>
      </c>
      <c r="AQ1405" s="17">
        <v>5.5751505631479299E-2</v>
      </c>
      <c r="AR1405" s="17">
        <v>0.10373459949099301</v>
      </c>
      <c r="AS1405" s="17">
        <v>8.8371152898951394E-2</v>
      </c>
      <c r="AT1405" s="17">
        <v>9.5217020604449101E-2</v>
      </c>
      <c r="AU1405" s="17">
        <v>5.7710345247366297E-2</v>
      </c>
      <c r="AV1405" s="17">
        <v>7.1843125640516106E-2</v>
      </c>
      <c r="AW1405" s="17">
        <v>6.5070115415386001E-2</v>
      </c>
      <c r="AX1405" s="17">
        <v>9.57849519428738E-2</v>
      </c>
      <c r="AY1405" s="17">
        <v>6.5056547446641799E-2</v>
      </c>
      <c r="AZ1405" s="17">
        <v>5.6312302506718197E-2</v>
      </c>
      <c r="BA1405" s="17">
        <v>0.12481509174378801</v>
      </c>
      <c r="BB1405" s="17">
        <v>7.43746140238878E-2</v>
      </c>
      <c r="BC1405" s="17"/>
      <c r="BD1405" s="17">
        <v>5.7900173585683903E-2</v>
      </c>
      <c r="BE1405" s="17">
        <v>6.5178332986679494E-2</v>
      </c>
      <c r="BF1405" s="17">
        <v>8.5141303396504595E-2</v>
      </c>
      <c r="BG1405" s="17"/>
      <c r="BH1405" s="17">
        <v>6.2417150489529998E-2</v>
      </c>
      <c r="BI1405" s="17">
        <v>8.3800522087232598E-2</v>
      </c>
      <c r="BJ1405" s="17">
        <v>9.4530177369516494E-2</v>
      </c>
      <c r="BK1405" s="17"/>
      <c r="BL1405" s="17">
        <v>6.29713895244262E-2</v>
      </c>
      <c r="BM1405" s="17">
        <v>7.3794154029768702E-2</v>
      </c>
      <c r="BN1405" s="17">
        <v>4.9656745594119603E-2</v>
      </c>
      <c r="BO1405" s="17"/>
      <c r="BP1405" s="17">
        <v>6.0854155011662497E-2</v>
      </c>
      <c r="BQ1405" s="17">
        <v>8.0591805716842005E-2</v>
      </c>
      <c r="BR1405" s="17"/>
      <c r="BS1405" s="17">
        <v>7.0780036469197394E-2</v>
      </c>
      <c r="BT1405" s="17">
        <v>8.4477678176809595E-2</v>
      </c>
      <c r="BU1405" s="17">
        <v>6.3482532094033803E-2</v>
      </c>
      <c r="BV1405" s="17">
        <v>7.0603523277344996E-2</v>
      </c>
      <c r="BW1405" s="17"/>
      <c r="BX1405" s="17">
        <v>5.8439836925376701E-2</v>
      </c>
      <c r="BY1405" s="17">
        <v>6.8523379651417707E-2</v>
      </c>
      <c r="BZ1405" s="17">
        <v>7.36550626507088E-2</v>
      </c>
      <c r="CA1405" s="17"/>
      <c r="CB1405" s="17">
        <v>3.9307935938606098E-2</v>
      </c>
      <c r="CC1405" s="17">
        <v>6.1914307807113503E-2</v>
      </c>
      <c r="CD1405" s="17">
        <v>4.8589967782768202E-2</v>
      </c>
      <c r="CE1405" s="17">
        <v>6.6999735728605E-2</v>
      </c>
      <c r="CF1405" s="17">
        <v>0.11006838007020101</v>
      </c>
      <c r="CG1405" s="17">
        <v>0.132345690736067</v>
      </c>
      <c r="CH1405" s="17"/>
      <c r="CI1405" s="17">
        <v>6.5628632410846002E-2</v>
      </c>
      <c r="CJ1405" s="17">
        <v>5.2688891321392803E-2</v>
      </c>
      <c r="CK1405" s="17">
        <v>0.124604570431101</v>
      </c>
      <c r="CL1405" s="17">
        <v>7.0992835892122602E-2</v>
      </c>
    </row>
    <row r="1406" spans="2:90" x14ac:dyDescent="0.35"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</row>
    <row r="1407" spans="2:90" x14ac:dyDescent="0.35">
      <c r="B1407" s="6" t="s">
        <v>642</v>
      </c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</row>
    <row r="1408" spans="2:90" x14ac:dyDescent="0.35">
      <c r="B1408" s="24" t="s">
        <v>130</v>
      </c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</row>
    <row r="1409" spans="2:90" x14ac:dyDescent="0.35">
      <c r="B1409" t="s">
        <v>639</v>
      </c>
      <c r="C1409" s="17">
        <v>0.31260321964401599</v>
      </c>
      <c r="D1409" s="17">
        <v>0.26606756545682803</v>
      </c>
      <c r="E1409" s="17">
        <v>0.354206511501794</v>
      </c>
      <c r="F1409" s="17"/>
      <c r="G1409" s="17">
        <v>0.30837410419255401</v>
      </c>
      <c r="H1409" s="17">
        <v>0.29346272594183898</v>
      </c>
      <c r="I1409" s="17">
        <v>0.27943862879999498</v>
      </c>
      <c r="J1409" s="17">
        <v>0.33965486622748597</v>
      </c>
      <c r="K1409" s="17">
        <v>0.32933816280313899</v>
      </c>
      <c r="L1409" s="17">
        <v>0.34465142804833598</v>
      </c>
      <c r="M1409" s="17">
        <v>0.346052570847661</v>
      </c>
      <c r="N1409" s="17">
        <v>0.26642692936944001</v>
      </c>
      <c r="O1409" s="17">
        <v>0.30646098649855302</v>
      </c>
      <c r="P1409" s="17"/>
      <c r="Q1409" s="17">
        <v>0.34151676645990803</v>
      </c>
      <c r="R1409" s="17">
        <v>0.33972792762835902</v>
      </c>
      <c r="S1409" s="17">
        <v>0.40882337348018799</v>
      </c>
      <c r="T1409" s="17">
        <v>0.30466035861346802</v>
      </c>
      <c r="U1409" s="17"/>
      <c r="V1409" s="17">
        <v>0.277101055020464</v>
      </c>
      <c r="W1409" s="17">
        <v>0.35432473678492599</v>
      </c>
      <c r="X1409" s="17">
        <v>0.30175657038454001</v>
      </c>
      <c r="Y1409" s="17">
        <v>0.28491212309193398</v>
      </c>
      <c r="Z1409" s="17">
        <v>0.336925873653521</v>
      </c>
      <c r="AA1409" s="17">
        <v>0.29491496420755797</v>
      </c>
      <c r="AB1409" s="17">
        <v>0.28080856994958903</v>
      </c>
      <c r="AC1409" s="17">
        <v>0.29474585950445298</v>
      </c>
      <c r="AD1409" s="17">
        <v>0.36391142760102901</v>
      </c>
      <c r="AE1409" s="17"/>
      <c r="AF1409" s="17">
        <v>0.30959504967720802</v>
      </c>
      <c r="AG1409" s="17">
        <v>0.33830638826901799</v>
      </c>
      <c r="AH1409" s="17">
        <v>0.332044154423626</v>
      </c>
      <c r="AI1409" s="17">
        <v>0.191642792642576</v>
      </c>
      <c r="AJ1409" s="17">
        <v>0.30880907626820697</v>
      </c>
      <c r="AK1409" s="17">
        <v>0.31358171001701401</v>
      </c>
      <c r="AL1409" s="17"/>
      <c r="AM1409" s="17">
        <v>0.22286955501865999</v>
      </c>
      <c r="AN1409" s="17">
        <v>0.27510314490224802</v>
      </c>
      <c r="AO1409" s="17">
        <v>0.29007846927724601</v>
      </c>
      <c r="AP1409" s="17">
        <v>0.31436977869004301</v>
      </c>
      <c r="AQ1409" s="17">
        <v>0.33263361043266598</v>
      </c>
      <c r="AR1409" s="17">
        <v>0.31007780762818699</v>
      </c>
      <c r="AS1409" s="17">
        <v>0.32461597215045002</v>
      </c>
      <c r="AT1409" s="17">
        <v>0.29808356576325101</v>
      </c>
      <c r="AU1409" s="17">
        <v>0.34774944235553801</v>
      </c>
      <c r="AV1409" s="17">
        <v>0.33412538764081101</v>
      </c>
      <c r="AW1409" s="17">
        <v>0.35911057821576797</v>
      </c>
      <c r="AX1409" s="17">
        <v>0.32805995553381001</v>
      </c>
      <c r="AY1409" s="17">
        <v>0.33404326952154501</v>
      </c>
      <c r="AZ1409" s="17">
        <v>0.36229187230842502</v>
      </c>
      <c r="BA1409" s="17">
        <v>0.28163545960895398</v>
      </c>
      <c r="BB1409" s="17">
        <v>0.37872465522595999</v>
      </c>
      <c r="BC1409" s="17"/>
      <c r="BD1409" s="17">
        <v>0.35710319958456799</v>
      </c>
      <c r="BE1409" s="17">
        <v>0.30510649893884301</v>
      </c>
      <c r="BF1409" s="17">
        <v>0.28307121241459499</v>
      </c>
      <c r="BG1409" s="17"/>
      <c r="BH1409" s="17">
        <v>0.32325331596581602</v>
      </c>
      <c r="BI1409" s="17">
        <v>0.30122109692557802</v>
      </c>
      <c r="BJ1409" s="17">
        <v>0.37802731451808302</v>
      </c>
      <c r="BK1409" s="17"/>
      <c r="BL1409" s="17">
        <v>0.25404559967548301</v>
      </c>
      <c r="BM1409" s="17">
        <v>0.30398863580299201</v>
      </c>
      <c r="BN1409" s="17">
        <v>0.34195330469096902</v>
      </c>
      <c r="BO1409" s="17"/>
      <c r="BP1409" s="17">
        <v>0.33779224716135398</v>
      </c>
      <c r="BQ1409" s="17">
        <v>0.284587664061762</v>
      </c>
      <c r="BR1409" s="17"/>
      <c r="BS1409" s="17">
        <v>0.35511810273483502</v>
      </c>
      <c r="BT1409" s="17">
        <v>0.35693704490836398</v>
      </c>
      <c r="BU1409" s="17">
        <v>0.339969851327868</v>
      </c>
      <c r="BV1409" s="17">
        <v>0.27554583969387397</v>
      </c>
      <c r="BW1409" s="17"/>
      <c r="BX1409" s="17">
        <v>0.32178431248735501</v>
      </c>
      <c r="BY1409" s="17">
        <v>0.37955260358597398</v>
      </c>
      <c r="BZ1409" s="17">
        <v>0.30757960115909699</v>
      </c>
      <c r="CA1409" s="17"/>
      <c r="CB1409" s="17">
        <v>0.40266180587007</v>
      </c>
      <c r="CC1409" s="17">
        <v>0.31880609090351703</v>
      </c>
      <c r="CD1409" s="17">
        <v>0.29881782101536097</v>
      </c>
      <c r="CE1409" s="17">
        <v>0.32895685000949398</v>
      </c>
      <c r="CF1409" s="17">
        <v>0.30756400214722901</v>
      </c>
      <c r="CG1409" s="17">
        <v>0.20238878110408401</v>
      </c>
      <c r="CH1409" s="17"/>
      <c r="CI1409" s="17">
        <v>0.20446993181510001</v>
      </c>
      <c r="CJ1409" s="17">
        <v>0.43250345925480899</v>
      </c>
      <c r="CK1409" s="17">
        <v>0.20049356029889001</v>
      </c>
      <c r="CL1409" s="17">
        <v>0.29598783734087603</v>
      </c>
    </row>
    <row r="1410" spans="2:90" x14ac:dyDescent="0.35">
      <c r="B1410" t="s">
        <v>637</v>
      </c>
      <c r="C1410" s="17">
        <v>0.245800561692607</v>
      </c>
      <c r="D1410" s="17">
        <v>0.20609510630898101</v>
      </c>
      <c r="E1410" s="17">
        <v>0.28068998906893999</v>
      </c>
      <c r="F1410" s="17"/>
      <c r="G1410" s="17">
        <v>0.20624980234784901</v>
      </c>
      <c r="H1410" s="17">
        <v>0.25945827517879999</v>
      </c>
      <c r="I1410" s="17">
        <v>0.20974552543321001</v>
      </c>
      <c r="J1410" s="17">
        <v>0.30262470712645601</v>
      </c>
      <c r="K1410" s="17">
        <v>0.23591370883530199</v>
      </c>
      <c r="L1410" s="17">
        <v>0.28482867994906202</v>
      </c>
      <c r="M1410" s="17">
        <v>0.287275279517618</v>
      </c>
      <c r="N1410" s="17">
        <v>0.197078813667252</v>
      </c>
      <c r="O1410" s="17">
        <v>0.22986941468369701</v>
      </c>
      <c r="P1410" s="17"/>
      <c r="Q1410" s="17">
        <v>0.252087223971658</v>
      </c>
      <c r="R1410" s="17">
        <v>0.189813776107426</v>
      </c>
      <c r="S1410" s="17">
        <v>0.28702579605124201</v>
      </c>
      <c r="T1410" s="17">
        <v>0.247509922996547</v>
      </c>
      <c r="U1410" s="17"/>
      <c r="V1410" s="17">
        <v>0.240074718902407</v>
      </c>
      <c r="W1410" s="17">
        <v>0.26024121787648102</v>
      </c>
      <c r="X1410" s="17">
        <v>0.24157370300418601</v>
      </c>
      <c r="Y1410" s="17">
        <v>0.228874002432079</v>
      </c>
      <c r="Z1410" s="17">
        <v>0.25699837914920798</v>
      </c>
      <c r="AA1410" s="17">
        <v>0.20020811535572899</v>
      </c>
      <c r="AB1410" s="17">
        <v>0.23649643521138</v>
      </c>
      <c r="AC1410" s="17">
        <v>0.28321438397760801</v>
      </c>
      <c r="AD1410" s="17">
        <v>0.27647836583004698</v>
      </c>
      <c r="AE1410" s="17"/>
      <c r="AF1410" s="17">
        <v>0.247297542191909</v>
      </c>
      <c r="AG1410" s="17">
        <v>0.24631478658706599</v>
      </c>
      <c r="AH1410" s="17">
        <v>0.24318786122324701</v>
      </c>
      <c r="AI1410" s="17">
        <v>0.18004553700616799</v>
      </c>
      <c r="AJ1410" s="17">
        <v>0.26948975927892499</v>
      </c>
      <c r="AK1410" s="17">
        <v>0.240186972154424</v>
      </c>
      <c r="AL1410" s="17"/>
      <c r="AM1410" s="17">
        <v>0.237380172431475</v>
      </c>
      <c r="AN1410" s="17">
        <v>0.224529843840195</v>
      </c>
      <c r="AO1410" s="17">
        <v>0.28814944396299602</v>
      </c>
      <c r="AP1410" s="17">
        <v>0.20296106842028</v>
      </c>
      <c r="AQ1410" s="17">
        <v>0.29527353585539701</v>
      </c>
      <c r="AR1410" s="17">
        <v>0.28114196203967001</v>
      </c>
      <c r="AS1410" s="17">
        <v>0.212773127830546</v>
      </c>
      <c r="AT1410" s="17">
        <v>0.240569052707751</v>
      </c>
      <c r="AU1410" s="17">
        <v>0.32066073137649898</v>
      </c>
      <c r="AV1410" s="17">
        <v>0.28570525321430501</v>
      </c>
      <c r="AW1410" s="17">
        <v>0.22322256761449799</v>
      </c>
      <c r="AX1410" s="17">
        <v>0.249530694300716</v>
      </c>
      <c r="AY1410" s="17">
        <v>0.15574070678829299</v>
      </c>
      <c r="AZ1410" s="17">
        <v>0.33690794432177801</v>
      </c>
      <c r="BA1410" s="17">
        <v>0.16234024371644601</v>
      </c>
      <c r="BB1410" s="17">
        <v>0.24175768290414801</v>
      </c>
      <c r="BC1410" s="17"/>
      <c r="BD1410" s="17">
        <v>0.27257055665746199</v>
      </c>
      <c r="BE1410" s="17">
        <v>0.227636859246754</v>
      </c>
      <c r="BF1410" s="17">
        <v>0.240288566252706</v>
      </c>
      <c r="BG1410" s="17"/>
      <c r="BH1410" s="17">
        <v>0.26390229419296102</v>
      </c>
      <c r="BI1410" s="17">
        <v>0.19393950067311699</v>
      </c>
      <c r="BJ1410" s="17">
        <v>0.25702447011241503</v>
      </c>
      <c r="BK1410" s="17"/>
      <c r="BL1410" s="17">
        <v>0.17079726691163899</v>
      </c>
      <c r="BM1410" s="17">
        <v>0.27267849450856801</v>
      </c>
      <c r="BN1410" s="17">
        <v>0.226945795844536</v>
      </c>
      <c r="BO1410" s="17"/>
      <c r="BP1410" s="17">
        <v>0.22837280016052799</v>
      </c>
      <c r="BQ1410" s="17">
        <v>0.23815146405670501</v>
      </c>
      <c r="BR1410" s="17"/>
      <c r="BS1410" s="17">
        <v>0.31110649207221502</v>
      </c>
      <c r="BT1410" s="17">
        <v>0.28879742829618599</v>
      </c>
      <c r="BU1410" s="17">
        <v>0.21680023836555901</v>
      </c>
      <c r="BV1410" s="17">
        <v>0.226410337687171</v>
      </c>
      <c r="BW1410" s="17"/>
      <c r="BX1410" s="17">
        <v>0.29363188891409697</v>
      </c>
      <c r="BY1410" s="17">
        <v>0.26818881890406998</v>
      </c>
      <c r="BZ1410" s="17">
        <v>0.23968621877555499</v>
      </c>
      <c r="CA1410" s="17"/>
      <c r="CB1410" s="17">
        <v>0.34262927382903702</v>
      </c>
      <c r="CC1410" s="17">
        <v>0.24573461980337699</v>
      </c>
      <c r="CD1410" s="17">
        <v>0.22876550826626499</v>
      </c>
      <c r="CE1410" s="17">
        <v>0.21744411666223801</v>
      </c>
      <c r="CF1410" s="17">
        <v>0.27359579932292899</v>
      </c>
      <c r="CG1410" s="17">
        <v>0.161752273374868</v>
      </c>
      <c r="CH1410" s="17"/>
      <c r="CI1410" s="17">
        <v>0.13784222442515101</v>
      </c>
      <c r="CJ1410" s="17">
        <v>0.38229929680210001</v>
      </c>
      <c r="CK1410" s="17">
        <v>0.14653376298954601</v>
      </c>
      <c r="CL1410" s="17">
        <v>0.21593804561496199</v>
      </c>
    </row>
    <row r="1411" spans="2:90" x14ac:dyDescent="0.35">
      <c r="B1411" t="s">
        <v>634</v>
      </c>
      <c r="C1411" s="17">
        <v>0.21130163644216099</v>
      </c>
      <c r="D1411" s="17">
        <v>0.19526344403120099</v>
      </c>
      <c r="E1411" s="17">
        <v>0.22349732413632001</v>
      </c>
      <c r="F1411" s="17"/>
      <c r="G1411" s="17">
        <v>0.131709108489905</v>
      </c>
      <c r="H1411" s="17">
        <v>0.21543169604075099</v>
      </c>
      <c r="I1411" s="17">
        <v>0.20159885675550501</v>
      </c>
      <c r="J1411" s="17">
        <v>0.25459885384492997</v>
      </c>
      <c r="K1411" s="17">
        <v>0.19678892034892601</v>
      </c>
      <c r="L1411" s="17">
        <v>0.27044006586268599</v>
      </c>
      <c r="M1411" s="17">
        <v>0.192316278210002</v>
      </c>
      <c r="N1411" s="17">
        <v>0.18543392712614801</v>
      </c>
      <c r="O1411" s="17">
        <v>0.249533463766824</v>
      </c>
      <c r="P1411" s="17"/>
      <c r="Q1411" s="17">
        <v>0.21657617367450599</v>
      </c>
      <c r="R1411" s="17">
        <v>0.23928766065276799</v>
      </c>
      <c r="S1411" s="17">
        <v>0.27389296318839301</v>
      </c>
      <c r="T1411" s="17">
        <v>0.20539033383674901</v>
      </c>
      <c r="U1411" s="17"/>
      <c r="V1411" s="17">
        <v>0.25416928897308899</v>
      </c>
      <c r="W1411" s="17">
        <v>0.21196510717054501</v>
      </c>
      <c r="X1411" s="17">
        <v>0.19352441301062501</v>
      </c>
      <c r="Y1411" s="17">
        <v>0.175897099871445</v>
      </c>
      <c r="Z1411" s="17">
        <v>0.17477982172790399</v>
      </c>
      <c r="AA1411" s="17">
        <v>0.225800864420583</v>
      </c>
      <c r="AB1411" s="17">
        <v>0.183273702862293</v>
      </c>
      <c r="AC1411" s="17">
        <v>0.19765924093572601</v>
      </c>
      <c r="AD1411" s="17">
        <v>0.23635886131779699</v>
      </c>
      <c r="AE1411" s="17"/>
      <c r="AF1411" s="17">
        <v>0.215789897255317</v>
      </c>
      <c r="AG1411" s="17">
        <v>0.213000894773862</v>
      </c>
      <c r="AH1411" s="17">
        <v>0.225313887153614</v>
      </c>
      <c r="AI1411" s="17">
        <v>0.152350081450496</v>
      </c>
      <c r="AJ1411" s="17">
        <v>0.177966347892862</v>
      </c>
      <c r="AK1411" s="17">
        <v>0.23136867136154801</v>
      </c>
      <c r="AL1411" s="17"/>
      <c r="AM1411" s="17">
        <v>0.154051222347727</v>
      </c>
      <c r="AN1411" s="17">
        <v>0.17994784924927201</v>
      </c>
      <c r="AO1411" s="17">
        <v>0.217518710471993</v>
      </c>
      <c r="AP1411" s="17">
        <v>0.22824011959944901</v>
      </c>
      <c r="AQ1411" s="17">
        <v>0.27233083704254701</v>
      </c>
      <c r="AR1411" s="17">
        <v>0.20991370295987</v>
      </c>
      <c r="AS1411" s="17">
        <v>0.26376453921630899</v>
      </c>
      <c r="AT1411" s="17">
        <v>0.21423945938949199</v>
      </c>
      <c r="AU1411" s="17">
        <v>0.25203765467591599</v>
      </c>
      <c r="AV1411" s="17">
        <v>0.202212726846311</v>
      </c>
      <c r="AW1411" s="17">
        <v>0.17917784152695301</v>
      </c>
      <c r="AX1411" s="17">
        <v>0.136241543315234</v>
      </c>
      <c r="AY1411" s="17">
        <v>0.227543403892353</v>
      </c>
      <c r="AZ1411" s="17">
        <v>0.16469489289891001</v>
      </c>
      <c r="BA1411" s="17">
        <v>0.1852632459563</v>
      </c>
      <c r="BB1411" s="17">
        <v>0.24334494856792899</v>
      </c>
      <c r="BC1411" s="17"/>
      <c r="BD1411" s="17">
        <v>0.23700541590858801</v>
      </c>
      <c r="BE1411" s="17">
        <v>0.18183644959068501</v>
      </c>
      <c r="BF1411" s="17">
        <v>0.21118674161818399</v>
      </c>
      <c r="BG1411" s="17"/>
      <c r="BH1411" s="17">
        <v>0.21733144609146099</v>
      </c>
      <c r="BI1411" s="17">
        <v>0.20801705080408001</v>
      </c>
      <c r="BJ1411" s="17">
        <v>0.23151991848291101</v>
      </c>
      <c r="BK1411" s="17"/>
      <c r="BL1411" s="17">
        <v>0.244768314996713</v>
      </c>
      <c r="BM1411" s="17">
        <v>0.22141216901494601</v>
      </c>
      <c r="BN1411" s="17">
        <v>0.192738901062249</v>
      </c>
      <c r="BO1411" s="17"/>
      <c r="BP1411" s="17">
        <v>0.19628288454509199</v>
      </c>
      <c r="BQ1411" s="17">
        <v>0.20372890686183201</v>
      </c>
      <c r="BR1411" s="17"/>
      <c r="BS1411" s="17">
        <v>0.25169393091058101</v>
      </c>
      <c r="BT1411" s="17">
        <v>0.26374528658350399</v>
      </c>
      <c r="BU1411" s="17">
        <v>0.21120080324884399</v>
      </c>
      <c r="BV1411" s="17">
        <v>0.17541718596025599</v>
      </c>
      <c r="BW1411" s="17"/>
      <c r="BX1411" s="17">
        <v>0.20575340208991499</v>
      </c>
      <c r="BY1411" s="17">
        <v>0.180247605712928</v>
      </c>
      <c r="BZ1411" s="17">
        <v>0.21375957195450701</v>
      </c>
      <c r="CA1411" s="17"/>
      <c r="CB1411" s="17">
        <v>0.27524685507401803</v>
      </c>
      <c r="CC1411" s="17">
        <v>0.180383226921839</v>
      </c>
      <c r="CD1411" s="17">
        <v>0.177352124216134</v>
      </c>
      <c r="CE1411" s="17">
        <v>0.224041888929297</v>
      </c>
      <c r="CF1411" s="17">
        <v>0.246415122644109</v>
      </c>
      <c r="CG1411" s="17">
        <v>0.176597135324113</v>
      </c>
      <c r="CH1411" s="17"/>
      <c r="CI1411" s="17">
        <v>0.12091261192019601</v>
      </c>
      <c r="CJ1411" s="17">
        <v>0.255845030635514</v>
      </c>
      <c r="CK1411" s="17">
        <v>0.15739597684079801</v>
      </c>
      <c r="CL1411" s="17">
        <v>0.219657458228671</v>
      </c>
    </row>
    <row r="1412" spans="2:90" x14ac:dyDescent="0.35">
      <c r="B1412" t="s">
        <v>638</v>
      </c>
      <c r="C1412" s="17">
        <v>0.20157460004182301</v>
      </c>
      <c r="D1412" s="17">
        <v>0.17416405153033601</v>
      </c>
      <c r="E1412" s="17">
        <v>0.225967417662294</v>
      </c>
      <c r="F1412" s="17"/>
      <c r="G1412" s="17">
        <v>0.21057181863608401</v>
      </c>
      <c r="H1412" s="17">
        <v>0.15206289296070599</v>
      </c>
      <c r="I1412" s="17">
        <v>0.197381275681314</v>
      </c>
      <c r="J1412" s="17">
        <v>0.24827094638143299</v>
      </c>
      <c r="K1412" s="17">
        <v>0.19185204983667001</v>
      </c>
      <c r="L1412" s="17">
        <v>0.21968183206432601</v>
      </c>
      <c r="M1412" s="17">
        <v>0.24902207088436801</v>
      </c>
      <c r="N1412" s="17">
        <v>0.15098417482284399</v>
      </c>
      <c r="O1412" s="17">
        <v>0.19555184741047099</v>
      </c>
      <c r="P1412" s="17"/>
      <c r="Q1412" s="17">
        <v>0.206399288457249</v>
      </c>
      <c r="R1412" s="17">
        <v>0.17388155317020301</v>
      </c>
      <c r="S1412" s="17">
        <v>0.23963387656222501</v>
      </c>
      <c r="T1412" s="17">
        <v>0.201727718891515</v>
      </c>
      <c r="U1412" s="17"/>
      <c r="V1412" s="17">
        <v>0.216860047468172</v>
      </c>
      <c r="W1412" s="17">
        <v>0.21343428206356499</v>
      </c>
      <c r="X1412" s="17">
        <v>0.20204512726436799</v>
      </c>
      <c r="Y1412" s="17">
        <v>0.17200014201576799</v>
      </c>
      <c r="Z1412" s="17">
        <v>0.19137687744080001</v>
      </c>
      <c r="AA1412" s="17">
        <v>0.15745850941473599</v>
      </c>
      <c r="AB1412" s="17">
        <v>0.20090221179228601</v>
      </c>
      <c r="AC1412" s="17">
        <v>0.194697296373013</v>
      </c>
      <c r="AD1412" s="17">
        <v>0.23656942525254901</v>
      </c>
      <c r="AE1412" s="17"/>
      <c r="AF1412" s="17">
        <v>0.201071676903365</v>
      </c>
      <c r="AG1412" s="17">
        <v>0.21625821351791399</v>
      </c>
      <c r="AH1412" s="17">
        <v>0.19920851111659599</v>
      </c>
      <c r="AI1412" s="17">
        <v>0.113431105870291</v>
      </c>
      <c r="AJ1412" s="17">
        <v>0.19073436562972099</v>
      </c>
      <c r="AK1412" s="17">
        <v>0.213767597474261</v>
      </c>
      <c r="AL1412" s="17"/>
      <c r="AM1412" s="17">
        <v>0.17624947568194799</v>
      </c>
      <c r="AN1412" s="17">
        <v>0.18362304796693801</v>
      </c>
      <c r="AO1412" s="17">
        <v>0.26633036124618897</v>
      </c>
      <c r="AP1412" s="17">
        <v>0.16639178982046801</v>
      </c>
      <c r="AQ1412" s="17">
        <v>0.19686451226892501</v>
      </c>
      <c r="AR1412" s="17">
        <v>0.21072481984015701</v>
      </c>
      <c r="AS1412" s="17">
        <v>0.216922538838558</v>
      </c>
      <c r="AT1412" s="17">
        <v>0.21385839683213001</v>
      </c>
      <c r="AU1412" s="17">
        <v>0.20267586043793501</v>
      </c>
      <c r="AV1412" s="17">
        <v>0.230407453730716</v>
      </c>
      <c r="AW1412" s="17">
        <v>0.202199087590581</v>
      </c>
      <c r="AX1412" s="17">
        <v>0.15526178069410099</v>
      </c>
      <c r="AY1412" s="17">
        <v>0.23393396390963</v>
      </c>
      <c r="AZ1412" s="17">
        <v>0.195709751445515</v>
      </c>
      <c r="BA1412" s="17">
        <v>0.33091364349938501</v>
      </c>
      <c r="BB1412" s="17">
        <v>0.18260525696868399</v>
      </c>
      <c r="BC1412" s="17"/>
      <c r="BD1412" s="17">
        <v>0.228541942415462</v>
      </c>
      <c r="BE1412" s="17">
        <v>0.194232951325926</v>
      </c>
      <c r="BF1412" s="17">
        <v>0.18814783641052099</v>
      </c>
      <c r="BG1412" s="17"/>
      <c r="BH1412" s="17">
        <v>0.20063009089921699</v>
      </c>
      <c r="BI1412" s="17">
        <v>0.23695493557056499</v>
      </c>
      <c r="BJ1412" s="17">
        <v>0.20353010532961999</v>
      </c>
      <c r="BK1412" s="17"/>
      <c r="BL1412" s="17">
        <v>0.20676234186738901</v>
      </c>
      <c r="BM1412" s="17">
        <v>0.23202717333732201</v>
      </c>
      <c r="BN1412" s="17">
        <v>0.18620579438264201</v>
      </c>
      <c r="BO1412" s="17"/>
      <c r="BP1412" s="17">
        <v>0.16740252692379701</v>
      </c>
      <c r="BQ1412" s="17">
        <v>0.20016442396595699</v>
      </c>
      <c r="BR1412" s="17"/>
      <c r="BS1412" s="17">
        <v>0.28166618285753597</v>
      </c>
      <c r="BT1412" s="17">
        <v>0.26001154964960499</v>
      </c>
      <c r="BU1412" s="17">
        <v>0.22203812703856801</v>
      </c>
      <c r="BV1412" s="17">
        <v>0.13763473958242101</v>
      </c>
      <c r="BW1412" s="17"/>
      <c r="BX1412" s="17">
        <v>0.19776524061022699</v>
      </c>
      <c r="BY1412" s="17">
        <v>0.26857079416046598</v>
      </c>
      <c r="BZ1412" s="17">
        <v>0.19783504950297701</v>
      </c>
      <c r="CA1412" s="17"/>
      <c r="CB1412" s="17">
        <v>0.29800780263952498</v>
      </c>
      <c r="CC1412" s="17">
        <v>0.192636620915417</v>
      </c>
      <c r="CD1412" s="17">
        <v>0.15048722499793199</v>
      </c>
      <c r="CE1412" s="17">
        <v>0.17768449814279999</v>
      </c>
      <c r="CF1412" s="17">
        <v>0.247911924654172</v>
      </c>
      <c r="CG1412" s="17">
        <v>0.158097394756466</v>
      </c>
      <c r="CH1412" s="17"/>
      <c r="CI1412" s="17">
        <v>0.16795005886964001</v>
      </c>
      <c r="CJ1412" s="17">
        <v>0.27202488237695099</v>
      </c>
      <c r="CK1412" s="17">
        <v>9.0378958490662006E-2</v>
      </c>
      <c r="CL1412" s="17">
        <v>0.197164661287659</v>
      </c>
    </row>
    <row r="1413" spans="2:90" x14ac:dyDescent="0.35">
      <c r="B1413" t="s">
        <v>633</v>
      </c>
      <c r="C1413" s="17">
        <v>0.17470992873671101</v>
      </c>
      <c r="D1413" s="17">
        <v>0.178936134052045</v>
      </c>
      <c r="E1413" s="17">
        <v>0.168632635718059</v>
      </c>
      <c r="F1413" s="17"/>
      <c r="G1413" s="17">
        <v>0.183704423579792</v>
      </c>
      <c r="H1413" s="17">
        <v>0.175470349647012</v>
      </c>
      <c r="I1413" s="17">
        <v>0.18781144820710699</v>
      </c>
      <c r="J1413" s="17">
        <v>0.213413492066823</v>
      </c>
      <c r="K1413" s="17">
        <v>0.16331380280403099</v>
      </c>
      <c r="L1413" s="17">
        <v>0.14772969940577901</v>
      </c>
      <c r="M1413" s="17">
        <v>0.15234705415431901</v>
      </c>
      <c r="N1413" s="17">
        <v>0.155337026745411</v>
      </c>
      <c r="O1413" s="17">
        <v>0.19566270904350699</v>
      </c>
      <c r="P1413" s="17"/>
      <c r="Q1413" s="17">
        <v>0.12982455236691801</v>
      </c>
      <c r="R1413" s="17">
        <v>0.189814365353386</v>
      </c>
      <c r="S1413" s="17">
        <v>0.208242971679233</v>
      </c>
      <c r="T1413" s="17">
        <v>0.17657218727685001</v>
      </c>
      <c r="U1413" s="17"/>
      <c r="V1413" s="17">
        <v>0.15433963299068601</v>
      </c>
      <c r="W1413" s="17">
        <v>0.189565032724133</v>
      </c>
      <c r="X1413" s="17">
        <v>0.181162623554743</v>
      </c>
      <c r="Y1413" s="17">
        <v>0.15994885075651299</v>
      </c>
      <c r="Z1413" s="17">
        <v>0.237429194873718</v>
      </c>
      <c r="AA1413" s="17">
        <v>0.18227639540132201</v>
      </c>
      <c r="AB1413" s="17">
        <v>0.140878702649364</v>
      </c>
      <c r="AC1413" s="17">
        <v>0.17205815684051401</v>
      </c>
      <c r="AD1413" s="17">
        <v>0.167127644841748</v>
      </c>
      <c r="AE1413" s="17"/>
      <c r="AF1413" s="17">
        <v>0.17057158585350099</v>
      </c>
      <c r="AG1413" s="17">
        <v>0.18846077397427799</v>
      </c>
      <c r="AH1413" s="17">
        <v>0.224868713333712</v>
      </c>
      <c r="AI1413" s="17">
        <v>0.174175988470326</v>
      </c>
      <c r="AJ1413" s="17">
        <v>0.151957260233921</v>
      </c>
      <c r="AK1413" s="17">
        <v>0.170813674071673</v>
      </c>
      <c r="AL1413" s="17"/>
      <c r="AM1413" s="17">
        <v>0.14036047403478799</v>
      </c>
      <c r="AN1413" s="17">
        <v>0.11063392347326</v>
      </c>
      <c r="AO1413" s="17">
        <v>0.16363010726274099</v>
      </c>
      <c r="AP1413" s="17">
        <v>0.17497129324614</v>
      </c>
      <c r="AQ1413" s="17">
        <v>0.17200887534340101</v>
      </c>
      <c r="AR1413" s="17">
        <v>0.20596532196181999</v>
      </c>
      <c r="AS1413" s="17">
        <v>0.15063623832444001</v>
      </c>
      <c r="AT1413" s="17">
        <v>0.16831456671827</v>
      </c>
      <c r="AU1413" s="17">
        <v>0.159469537181021</v>
      </c>
      <c r="AV1413" s="17">
        <v>0.16637204752378301</v>
      </c>
      <c r="AW1413" s="17">
        <v>0.26431810489343099</v>
      </c>
      <c r="AX1413" s="17">
        <v>0.23143257995136801</v>
      </c>
      <c r="AY1413" s="17">
        <v>0.196102651374291</v>
      </c>
      <c r="AZ1413" s="17">
        <v>0.233047557281331</v>
      </c>
      <c r="BA1413" s="17">
        <v>0.117612157050191</v>
      </c>
      <c r="BB1413" s="17">
        <v>0.21271935911117301</v>
      </c>
      <c r="BC1413" s="17"/>
      <c r="BD1413" s="17">
        <v>0.175312866145724</v>
      </c>
      <c r="BE1413" s="17">
        <v>0.191268981035526</v>
      </c>
      <c r="BF1413" s="17">
        <v>0.16932007657671</v>
      </c>
      <c r="BG1413" s="17"/>
      <c r="BH1413" s="17">
        <v>0.17186801759209699</v>
      </c>
      <c r="BI1413" s="17">
        <v>0.164556116977324</v>
      </c>
      <c r="BJ1413" s="17">
        <v>0.23284725584896901</v>
      </c>
      <c r="BK1413" s="17"/>
      <c r="BL1413" s="17">
        <v>0.14596874741685101</v>
      </c>
      <c r="BM1413" s="17">
        <v>0.180524767285584</v>
      </c>
      <c r="BN1413" s="17">
        <v>0.185511212669212</v>
      </c>
      <c r="BO1413" s="17"/>
      <c r="BP1413" s="17">
        <v>0.157239939531687</v>
      </c>
      <c r="BQ1413" s="17">
        <v>0.17381662281482099</v>
      </c>
      <c r="BR1413" s="17"/>
      <c r="BS1413" s="17">
        <v>0.222900748535064</v>
      </c>
      <c r="BT1413" s="17">
        <v>0.23087587422769501</v>
      </c>
      <c r="BU1413" s="17">
        <v>0.179480770295813</v>
      </c>
      <c r="BV1413" s="17">
        <v>0.13122455968146399</v>
      </c>
      <c r="BW1413" s="17"/>
      <c r="BX1413" s="17">
        <v>0.205051487050396</v>
      </c>
      <c r="BY1413" s="17">
        <v>0.14185757572232799</v>
      </c>
      <c r="BZ1413" s="17">
        <v>0.17372282429821301</v>
      </c>
      <c r="CA1413" s="17"/>
      <c r="CB1413" s="17">
        <v>0.207672890805702</v>
      </c>
      <c r="CC1413" s="17">
        <v>0.150521811461751</v>
      </c>
      <c r="CD1413" s="17">
        <v>0.136119314795837</v>
      </c>
      <c r="CE1413" s="17">
        <v>0.194972388228452</v>
      </c>
      <c r="CF1413" s="17">
        <v>0.20626079248564699</v>
      </c>
      <c r="CG1413" s="17">
        <v>0.17113205256820099</v>
      </c>
      <c r="CH1413" s="17"/>
      <c r="CI1413" s="17">
        <v>0.168902898297458</v>
      </c>
      <c r="CJ1413" s="17">
        <v>0.19105249167902799</v>
      </c>
      <c r="CK1413" s="17">
        <v>0.12471475163960601</v>
      </c>
      <c r="CL1413" s="17">
        <v>0.17968131579698801</v>
      </c>
    </row>
    <row r="1414" spans="2:90" x14ac:dyDescent="0.35">
      <c r="B1414" t="s">
        <v>150</v>
      </c>
      <c r="C1414" s="17">
        <v>0.173282493753809</v>
      </c>
      <c r="D1414" s="17">
        <v>0.164668533538184</v>
      </c>
      <c r="E1414" s="17">
        <v>0.183293667187966</v>
      </c>
      <c r="F1414" s="17"/>
      <c r="G1414" s="17">
        <v>0.242617905400141</v>
      </c>
      <c r="H1414" s="17">
        <v>0.24014883629620901</v>
      </c>
      <c r="I1414" s="17">
        <v>0.135941481909405</v>
      </c>
      <c r="J1414" s="17">
        <v>0.15825477192276699</v>
      </c>
      <c r="K1414" s="17">
        <v>0.13378898516723101</v>
      </c>
      <c r="L1414" s="17">
        <v>0.200113395620277</v>
      </c>
      <c r="M1414" s="17">
        <v>0.14451831731883</v>
      </c>
      <c r="N1414" s="17">
        <v>0.185280473253743</v>
      </c>
      <c r="O1414" s="17">
        <v>0.123536111918705</v>
      </c>
      <c r="P1414" s="17"/>
      <c r="Q1414" s="17">
        <v>0.17094555306260101</v>
      </c>
      <c r="R1414" s="17">
        <v>0.13022780178051099</v>
      </c>
      <c r="S1414" s="17">
        <v>8.9178591457124895E-2</v>
      </c>
      <c r="T1414" s="17">
        <v>0.17711554710462701</v>
      </c>
      <c r="U1414" s="17"/>
      <c r="V1414" s="17">
        <v>0.14888602778827201</v>
      </c>
      <c r="W1414" s="17">
        <v>0.213084983120927</v>
      </c>
      <c r="X1414" s="17">
        <v>0.13318834526946799</v>
      </c>
      <c r="Y1414" s="17">
        <v>0.21622367865504</v>
      </c>
      <c r="Z1414" s="17">
        <v>0.15713926343409901</v>
      </c>
      <c r="AA1414" s="17">
        <v>0.181305031265387</v>
      </c>
      <c r="AB1414" s="17">
        <v>0.20399756881082001</v>
      </c>
      <c r="AC1414" s="17">
        <v>0.182795601011596</v>
      </c>
      <c r="AD1414" s="17">
        <v>0.131422670699713</v>
      </c>
      <c r="AE1414" s="17"/>
      <c r="AF1414" s="17">
        <v>0.18063759108403399</v>
      </c>
      <c r="AG1414" s="17">
        <v>0.15142408947704999</v>
      </c>
      <c r="AH1414" s="17">
        <v>0.21758586751635001</v>
      </c>
      <c r="AI1414" s="17">
        <v>0.25384631696953902</v>
      </c>
      <c r="AJ1414" s="17">
        <v>0.185103380858019</v>
      </c>
      <c r="AK1414" s="17">
        <v>0.14961062724928301</v>
      </c>
      <c r="AL1414" s="17"/>
      <c r="AM1414" s="17">
        <v>0.26565916025983299</v>
      </c>
      <c r="AN1414" s="17">
        <v>0.19964106195092099</v>
      </c>
      <c r="AO1414" s="17">
        <v>0.17943327256990901</v>
      </c>
      <c r="AP1414" s="17">
        <v>0.140752183918705</v>
      </c>
      <c r="AQ1414" s="17">
        <v>0.11104177457427</v>
      </c>
      <c r="AR1414" s="17">
        <v>0.17935363983515901</v>
      </c>
      <c r="AS1414" s="17">
        <v>0.12697865462208599</v>
      </c>
      <c r="AT1414" s="17">
        <v>0.15170382664568</v>
      </c>
      <c r="AU1414" s="17">
        <v>0.134411252669631</v>
      </c>
      <c r="AV1414" s="17">
        <v>0.11763417803696299</v>
      </c>
      <c r="AW1414" s="17">
        <v>0.13834982144722099</v>
      </c>
      <c r="AX1414" s="17">
        <v>0.14350124541270901</v>
      </c>
      <c r="AY1414" s="17">
        <v>0.100994577956606</v>
      </c>
      <c r="AZ1414" s="17">
        <v>0.12457635068070901</v>
      </c>
      <c r="BA1414" s="17">
        <v>0.11905429949454401</v>
      </c>
      <c r="BB1414" s="17">
        <v>0.136827131099585</v>
      </c>
      <c r="BC1414" s="17"/>
      <c r="BD1414" s="17">
        <v>0.13688637482188201</v>
      </c>
      <c r="BE1414" s="17">
        <v>0.20619509428305</v>
      </c>
      <c r="BF1414" s="17">
        <v>0.17486171721423299</v>
      </c>
      <c r="BG1414" s="17"/>
      <c r="BH1414" s="17">
        <v>0.17983399759108601</v>
      </c>
      <c r="BI1414" s="17">
        <v>0.12398163975452101</v>
      </c>
      <c r="BJ1414" s="17">
        <v>7.3807115987718094E-2</v>
      </c>
      <c r="BK1414" s="17"/>
      <c r="BL1414" s="17">
        <v>0.12750431759699801</v>
      </c>
      <c r="BM1414" s="17">
        <v>0.13694928792877001</v>
      </c>
      <c r="BN1414" s="17">
        <v>8.4530810512742693E-2</v>
      </c>
      <c r="BO1414" s="17"/>
      <c r="BP1414" s="17">
        <v>0.18961526892657901</v>
      </c>
      <c r="BQ1414" s="17">
        <v>0.18200821311958701</v>
      </c>
      <c r="BR1414" s="17"/>
      <c r="BS1414" s="17">
        <v>9.85678434267237E-2</v>
      </c>
      <c r="BT1414" s="17">
        <v>0.121739348927676</v>
      </c>
      <c r="BU1414" s="17">
        <v>0.16565485002968799</v>
      </c>
      <c r="BV1414" s="17">
        <v>0.21095223396641699</v>
      </c>
      <c r="BW1414" s="17"/>
      <c r="BX1414" s="17">
        <v>0.12872748281980601</v>
      </c>
      <c r="BY1414" s="17">
        <v>0.17305985820150399</v>
      </c>
      <c r="BZ1414" s="17">
        <v>0.177710172283504</v>
      </c>
      <c r="CA1414" s="17"/>
      <c r="CB1414" s="17">
        <v>0.17026016495837701</v>
      </c>
      <c r="CC1414" s="17">
        <v>0.21012880918688001</v>
      </c>
      <c r="CD1414" s="17">
        <v>0.26805280041092899</v>
      </c>
      <c r="CE1414" s="17">
        <v>0.14970549727351301</v>
      </c>
      <c r="CF1414" s="17">
        <v>7.9423157988995796E-2</v>
      </c>
      <c r="CG1414" s="17">
        <v>9.8634405454960994E-2</v>
      </c>
      <c r="CH1414" s="17"/>
      <c r="CI1414" s="17">
        <v>0.193184752708628</v>
      </c>
      <c r="CJ1414" s="17">
        <v>0.12538240908008</v>
      </c>
      <c r="CK1414" s="17">
        <v>0.240029810627398</v>
      </c>
      <c r="CL1414" s="17">
        <v>0.179302047965195</v>
      </c>
    </row>
    <row r="1415" spans="2:90" x14ac:dyDescent="0.35">
      <c r="B1415" t="s">
        <v>635</v>
      </c>
      <c r="C1415" s="17">
        <v>0.13964051672855199</v>
      </c>
      <c r="D1415" s="17">
        <v>0.132028364091276</v>
      </c>
      <c r="E1415" s="17">
        <v>0.14550223430012499</v>
      </c>
      <c r="F1415" s="17"/>
      <c r="G1415" s="17">
        <v>0.132308378558254</v>
      </c>
      <c r="H1415" s="17">
        <v>0.12680860959543599</v>
      </c>
      <c r="I1415" s="17">
        <v>0.121227857044109</v>
      </c>
      <c r="J1415" s="17">
        <v>0.166503764711358</v>
      </c>
      <c r="K1415" s="17">
        <v>0.13282018761779299</v>
      </c>
      <c r="L1415" s="17">
        <v>0.17549407383972199</v>
      </c>
      <c r="M1415" s="17">
        <v>0.13289367071233599</v>
      </c>
      <c r="N1415" s="17">
        <v>0.14446573780969801</v>
      </c>
      <c r="O1415" s="17">
        <v>0.123967467844406</v>
      </c>
      <c r="P1415" s="17"/>
      <c r="Q1415" s="17">
        <v>0.111267764051762</v>
      </c>
      <c r="R1415" s="17">
        <v>0.111270365079565</v>
      </c>
      <c r="S1415" s="17">
        <v>0.147647689929232</v>
      </c>
      <c r="T1415" s="17">
        <v>0.14419753453926401</v>
      </c>
      <c r="U1415" s="17"/>
      <c r="V1415" s="17">
        <v>0.15132542585561901</v>
      </c>
      <c r="W1415" s="17">
        <v>0.15966553769106001</v>
      </c>
      <c r="X1415" s="17">
        <v>0.13933190942006701</v>
      </c>
      <c r="Y1415" s="17">
        <v>0.108480684773705</v>
      </c>
      <c r="Z1415" s="17">
        <v>0.13347891894598099</v>
      </c>
      <c r="AA1415" s="17">
        <v>0.18081390379748299</v>
      </c>
      <c r="AB1415" s="17">
        <v>0.118387113143345</v>
      </c>
      <c r="AC1415" s="17">
        <v>0.133892296266553</v>
      </c>
      <c r="AD1415" s="17">
        <v>0.115043204571932</v>
      </c>
      <c r="AE1415" s="17"/>
      <c r="AF1415" s="17">
        <v>0.12801788462132099</v>
      </c>
      <c r="AG1415" s="17">
        <v>0.13499303305897101</v>
      </c>
      <c r="AH1415" s="17">
        <v>0.14980695477400199</v>
      </c>
      <c r="AI1415" s="17">
        <v>0.131485903032661</v>
      </c>
      <c r="AJ1415" s="17">
        <v>0.146072040887435</v>
      </c>
      <c r="AK1415" s="17">
        <v>0.144903988815797</v>
      </c>
      <c r="AL1415" s="17"/>
      <c r="AM1415" s="17">
        <v>0.12061662077632999</v>
      </c>
      <c r="AN1415" s="17">
        <v>0.109368505239001</v>
      </c>
      <c r="AO1415" s="17">
        <v>0.17583859060937601</v>
      </c>
      <c r="AP1415" s="17">
        <v>0.118952911085796</v>
      </c>
      <c r="AQ1415" s="17">
        <v>0.17214259634551801</v>
      </c>
      <c r="AR1415" s="17">
        <v>0.113212636219818</v>
      </c>
      <c r="AS1415" s="17">
        <v>0.14003598992802599</v>
      </c>
      <c r="AT1415" s="17">
        <v>0.106361765829334</v>
      </c>
      <c r="AU1415" s="17">
        <v>0.14337713758079701</v>
      </c>
      <c r="AV1415" s="17">
        <v>0.134009673114309</v>
      </c>
      <c r="AW1415" s="17">
        <v>0.158643832739855</v>
      </c>
      <c r="AX1415" s="17">
        <v>0.220126741041725</v>
      </c>
      <c r="AY1415" s="17">
        <v>0.15864413931867</v>
      </c>
      <c r="AZ1415" s="17">
        <v>0.174509872076273</v>
      </c>
      <c r="BA1415" s="17">
        <v>0.15235885324474999</v>
      </c>
      <c r="BB1415" s="17">
        <v>0.15064119022176201</v>
      </c>
      <c r="BC1415" s="17"/>
      <c r="BD1415" s="17">
        <v>0.160823618694931</v>
      </c>
      <c r="BE1415" s="17">
        <v>0.13463475630155999</v>
      </c>
      <c r="BF1415" s="17">
        <v>0.125198102052159</v>
      </c>
      <c r="BG1415" s="17"/>
      <c r="BH1415" s="17">
        <v>0.13682997590759199</v>
      </c>
      <c r="BI1415" s="17">
        <v>0.14713017207096901</v>
      </c>
      <c r="BJ1415" s="17">
        <v>0.200432536763723</v>
      </c>
      <c r="BK1415" s="17"/>
      <c r="BL1415" s="17">
        <v>0.18290299527294199</v>
      </c>
      <c r="BM1415" s="17">
        <v>0.160491417417326</v>
      </c>
      <c r="BN1415" s="17">
        <v>0.16811537475992799</v>
      </c>
      <c r="BO1415" s="17"/>
      <c r="BP1415" s="17">
        <v>0.13202586949064701</v>
      </c>
      <c r="BQ1415" s="17">
        <v>0.13854717562900001</v>
      </c>
      <c r="BR1415" s="17"/>
      <c r="BS1415" s="17">
        <v>0.14250767998122901</v>
      </c>
      <c r="BT1415" s="17">
        <v>0.164115471665183</v>
      </c>
      <c r="BU1415" s="17">
        <v>0.14396699711668501</v>
      </c>
      <c r="BV1415" s="17">
        <v>0.124342519699425</v>
      </c>
      <c r="BW1415" s="17"/>
      <c r="BX1415" s="17">
        <v>0.17013753496964101</v>
      </c>
      <c r="BY1415" s="17">
        <v>0.12659960668706299</v>
      </c>
      <c r="BZ1415" s="17">
        <v>0.13742059146834101</v>
      </c>
      <c r="CA1415" s="17"/>
      <c r="CB1415" s="17">
        <v>0.15680181845965099</v>
      </c>
      <c r="CC1415" s="17">
        <v>0.11267436209050299</v>
      </c>
      <c r="CD1415" s="17">
        <v>0.13158604620641001</v>
      </c>
      <c r="CE1415" s="17">
        <v>0.122978571851456</v>
      </c>
      <c r="CF1415" s="17">
        <v>0.16370101372253501</v>
      </c>
      <c r="CG1415" s="17">
        <v>0.160786445970066</v>
      </c>
      <c r="CH1415" s="17"/>
      <c r="CI1415" s="17">
        <v>0.106530345474476</v>
      </c>
      <c r="CJ1415" s="17">
        <v>0.166023700253077</v>
      </c>
      <c r="CK1415" s="17">
        <v>9.4340111311869604E-2</v>
      </c>
      <c r="CL1415" s="17">
        <v>0.14356597036159699</v>
      </c>
    </row>
    <row r="1416" spans="2:90" x14ac:dyDescent="0.35">
      <c r="B1416" t="s">
        <v>627</v>
      </c>
      <c r="C1416" s="17">
        <v>0.10841555378812601</v>
      </c>
      <c r="D1416" s="17">
        <v>9.9209623486606599E-2</v>
      </c>
      <c r="E1416" s="17">
        <v>0.117638790148832</v>
      </c>
      <c r="F1416" s="17"/>
      <c r="G1416" s="17">
        <v>5.2789743573994199E-2</v>
      </c>
      <c r="H1416" s="17">
        <v>6.1688695472579803E-2</v>
      </c>
      <c r="I1416" s="17">
        <v>0.11256036031637701</v>
      </c>
      <c r="J1416" s="17">
        <v>0.13379475527197501</v>
      </c>
      <c r="K1416" s="17">
        <v>0.117197240589444</v>
      </c>
      <c r="L1416" s="17">
        <v>0.10528696721057899</v>
      </c>
      <c r="M1416" s="17">
        <v>0.12737189083314601</v>
      </c>
      <c r="N1416" s="17">
        <v>0.110687787488329</v>
      </c>
      <c r="O1416" s="17">
        <v>0.14831118071677399</v>
      </c>
      <c r="P1416" s="17"/>
      <c r="Q1416" s="17">
        <v>0.130460876702125</v>
      </c>
      <c r="R1416" s="17">
        <v>0.11339704459184601</v>
      </c>
      <c r="S1416" s="17">
        <v>0.124908036486216</v>
      </c>
      <c r="T1416" s="17">
        <v>0.104984252836307</v>
      </c>
      <c r="U1416" s="17"/>
      <c r="V1416" s="17">
        <v>0.12889055671720201</v>
      </c>
      <c r="W1416" s="17">
        <v>8.7328712692153504E-2</v>
      </c>
      <c r="X1416" s="17">
        <v>0.11324981080169499</v>
      </c>
      <c r="Y1416" s="17">
        <v>0.124376958953653</v>
      </c>
      <c r="Z1416" s="17">
        <v>8.6452255224062899E-2</v>
      </c>
      <c r="AA1416" s="17">
        <v>8.6424073614567498E-2</v>
      </c>
      <c r="AB1416" s="17">
        <v>0.105380875499447</v>
      </c>
      <c r="AC1416" s="17">
        <v>0.120274025628912</v>
      </c>
      <c r="AD1416" s="17">
        <v>0.123064807849917</v>
      </c>
      <c r="AE1416" s="17"/>
      <c r="AF1416" s="17">
        <v>0.11438910937468801</v>
      </c>
      <c r="AG1416" s="17">
        <v>0.114032344649116</v>
      </c>
      <c r="AH1416" s="17">
        <v>8.2969088799984894E-2</v>
      </c>
      <c r="AI1416" s="17">
        <v>6.9433766416736806E-2</v>
      </c>
      <c r="AJ1416" s="17">
        <v>0.115442528567851</v>
      </c>
      <c r="AK1416" s="17">
        <v>0.109362326282572</v>
      </c>
      <c r="AL1416" s="17"/>
      <c r="AM1416" s="17">
        <v>0.147271972562006</v>
      </c>
      <c r="AN1416" s="17">
        <v>0.116035168179112</v>
      </c>
      <c r="AO1416" s="17">
        <v>0.13876325547301599</v>
      </c>
      <c r="AP1416" s="17">
        <v>8.8638251624876596E-2</v>
      </c>
      <c r="AQ1416" s="17">
        <v>0.12493128672661601</v>
      </c>
      <c r="AR1416" s="17">
        <v>0.14908494071682499</v>
      </c>
      <c r="AS1416" s="17">
        <v>0.139680670196592</v>
      </c>
      <c r="AT1416" s="17">
        <v>0.12530554804500099</v>
      </c>
      <c r="AU1416" s="17">
        <v>7.5660367913406301E-2</v>
      </c>
      <c r="AV1416" s="17">
        <v>8.0230609198589806E-2</v>
      </c>
      <c r="AW1416" s="17">
        <v>0.107253842504919</v>
      </c>
      <c r="AX1416" s="17">
        <v>0.10962994613758301</v>
      </c>
      <c r="AY1416" s="17">
        <v>6.7446063347554194E-2</v>
      </c>
      <c r="AZ1416" s="17">
        <v>9.7218587277420304E-2</v>
      </c>
      <c r="BA1416" s="17">
        <v>0.108880745401936</v>
      </c>
      <c r="BB1416" s="17">
        <v>8.7524513901493406E-2</v>
      </c>
      <c r="BC1416" s="17"/>
      <c r="BD1416" s="17">
        <v>0.114446987351567</v>
      </c>
      <c r="BE1416" s="17">
        <v>8.1765350852193996E-2</v>
      </c>
      <c r="BF1416" s="17">
        <v>0.124681752591671</v>
      </c>
      <c r="BG1416" s="17"/>
      <c r="BH1416" s="17">
        <v>0.100182488544897</v>
      </c>
      <c r="BI1416" s="17">
        <v>0.13621024967482201</v>
      </c>
      <c r="BJ1416" s="17">
        <v>0.114207519253088</v>
      </c>
      <c r="BK1416" s="17"/>
      <c r="BL1416" s="17">
        <v>0.14596041377052901</v>
      </c>
      <c r="BM1416" s="17">
        <v>0.13725378476443401</v>
      </c>
      <c r="BN1416" s="17">
        <v>0.127581204391431</v>
      </c>
      <c r="BO1416" s="17"/>
      <c r="BP1416" s="17">
        <v>8.9284176274256E-2</v>
      </c>
      <c r="BQ1416" s="17">
        <v>0.117044064926892</v>
      </c>
      <c r="BR1416" s="17"/>
      <c r="BS1416" s="17">
        <v>0.13082437876106501</v>
      </c>
      <c r="BT1416" s="17">
        <v>0.13957349885766601</v>
      </c>
      <c r="BU1416" s="17">
        <v>0.112346675496548</v>
      </c>
      <c r="BV1416" s="17">
        <v>8.6693095260110903E-2</v>
      </c>
      <c r="BW1416" s="17"/>
      <c r="BX1416" s="17">
        <v>0.13346291836499</v>
      </c>
      <c r="BY1416" s="17">
        <v>9.1641523027106001E-2</v>
      </c>
      <c r="BZ1416" s="17">
        <v>0.106964918956371</v>
      </c>
      <c r="CA1416" s="17"/>
      <c r="CB1416" s="17">
        <v>0.1138213461104</v>
      </c>
      <c r="CC1416" s="17">
        <v>9.6369797326316606E-2</v>
      </c>
      <c r="CD1416" s="17">
        <v>8.5054184801764507E-2</v>
      </c>
      <c r="CE1416" s="17">
        <v>8.3343634400193697E-2</v>
      </c>
      <c r="CF1416" s="17">
        <v>0.146486193270639</v>
      </c>
      <c r="CG1416" s="17">
        <v>0.146454208671011</v>
      </c>
      <c r="CH1416" s="17"/>
      <c r="CI1416" s="17">
        <v>7.7770874350859207E-2</v>
      </c>
      <c r="CJ1416" s="17">
        <v>0.124947928203456</v>
      </c>
      <c r="CK1416" s="17">
        <v>0.10954736008881399</v>
      </c>
      <c r="CL1416" s="17">
        <v>0.10523891603872999</v>
      </c>
    </row>
    <row r="1417" spans="2:90" x14ac:dyDescent="0.35">
      <c r="B1417" t="s">
        <v>630</v>
      </c>
      <c r="C1417" s="17">
        <v>9.3705243971654195E-2</v>
      </c>
      <c r="D1417" s="17">
        <v>8.4593221016668094E-2</v>
      </c>
      <c r="E1417" s="17">
        <v>0.104558592311961</v>
      </c>
      <c r="F1417" s="17"/>
      <c r="G1417" s="17">
        <v>0.110235251951515</v>
      </c>
      <c r="H1417" s="17">
        <v>0.11392445053330599</v>
      </c>
      <c r="I1417" s="17">
        <v>0.110396858604907</v>
      </c>
      <c r="J1417" s="17">
        <v>8.0942525104469296E-2</v>
      </c>
      <c r="K1417" s="17">
        <v>0.101227202249617</v>
      </c>
      <c r="L1417" s="17">
        <v>7.9767628803063095E-2</v>
      </c>
      <c r="M1417" s="17">
        <v>8.3188753151968706E-2</v>
      </c>
      <c r="N1417" s="17">
        <v>7.5035938660677801E-2</v>
      </c>
      <c r="O1417" s="17">
        <v>9.2332086401361702E-2</v>
      </c>
      <c r="P1417" s="17"/>
      <c r="Q1417" s="17">
        <v>9.8036118902211394E-2</v>
      </c>
      <c r="R1417" s="17">
        <v>9.1764286654301697E-2</v>
      </c>
      <c r="S1417" s="17">
        <v>0.106435644219153</v>
      </c>
      <c r="T1417" s="17">
        <v>9.2445172000440598E-2</v>
      </c>
      <c r="U1417" s="17"/>
      <c r="V1417" s="17">
        <v>0.112676945798654</v>
      </c>
      <c r="W1417" s="17">
        <v>9.2432689031968898E-2</v>
      </c>
      <c r="X1417" s="17">
        <v>7.6129092644198204E-2</v>
      </c>
      <c r="Y1417" s="17">
        <v>7.0864441293378003E-2</v>
      </c>
      <c r="Z1417" s="17">
        <v>0.109693950564296</v>
      </c>
      <c r="AA1417" s="17">
        <v>8.7434507206190198E-2</v>
      </c>
      <c r="AB1417" s="17">
        <v>0.10268009051306699</v>
      </c>
      <c r="AC1417" s="17">
        <v>9.7244544780581199E-2</v>
      </c>
      <c r="AD1417" s="17">
        <v>8.8963577209548395E-2</v>
      </c>
      <c r="AE1417" s="17"/>
      <c r="AF1417" s="17">
        <v>9.0094004363210203E-2</v>
      </c>
      <c r="AG1417" s="17">
        <v>0.109896062669641</v>
      </c>
      <c r="AH1417" s="17">
        <v>5.9434556333819402E-2</v>
      </c>
      <c r="AI1417" s="17">
        <v>0.11276525920715</v>
      </c>
      <c r="AJ1417" s="17">
        <v>8.7677288830184205E-2</v>
      </c>
      <c r="AK1417" s="17">
        <v>9.7701068530373303E-2</v>
      </c>
      <c r="AL1417" s="17"/>
      <c r="AM1417" s="17">
        <v>8.8042827291048495E-2</v>
      </c>
      <c r="AN1417" s="17">
        <v>6.8461394950218302E-2</v>
      </c>
      <c r="AO1417" s="17">
        <v>0.15611421097647599</v>
      </c>
      <c r="AP1417" s="17">
        <v>0.133652101116287</v>
      </c>
      <c r="AQ1417" s="17">
        <v>8.0373038008674194E-2</v>
      </c>
      <c r="AR1417" s="17">
        <v>0.102563353458081</v>
      </c>
      <c r="AS1417" s="17">
        <v>6.5471238978108207E-2</v>
      </c>
      <c r="AT1417" s="17">
        <v>6.0668713841099099E-2</v>
      </c>
      <c r="AU1417" s="17">
        <v>8.6070873715952706E-2</v>
      </c>
      <c r="AV1417" s="17">
        <v>0.139092734446775</v>
      </c>
      <c r="AW1417" s="17">
        <v>0.11267884756896</v>
      </c>
      <c r="AX1417" s="17">
        <v>5.9751777065314302E-2</v>
      </c>
      <c r="AY1417" s="17">
        <v>0.114970156781461</v>
      </c>
      <c r="AZ1417" s="17">
        <v>9.8382639543252007E-2</v>
      </c>
      <c r="BA1417" s="17">
        <v>0.109679218496195</v>
      </c>
      <c r="BB1417" s="17">
        <v>9.7394538330576305E-2</v>
      </c>
      <c r="BC1417" s="17"/>
      <c r="BD1417" s="17">
        <v>8.1864750983248497E-2</v>
      </c>
      <c r="BE1417" s="17">
        <v>0.106282594978094</v>
      </c>
      <c r="BF1417" s="17">
        <v>9.5316550021743399E-2</v>
      </c>
      <c r="BG1417" s="17"/>
      <c r="BH1417" s="17">
        <v>9.3067635300111001E-2</v>
      </c>
      <c r="BI1417" s="17">
        <v>9.9572718576471902E-2</v>
      </c>
      <c r="BJ1417" s="17">
        <v>8.7587581232337799E-2</v>
      </c>
      <c r="BK1417" s="17"/>
      <c r="BL1417" s="17">
        <v>0.116833573891663</v>
      </c>
      <c r="BM1417" s="17">
        <v>0.11537817505614099</v>
      </c>
      <c r="BN1417" s="17">
        <v>0.120589882749598</v>
      </c>
      <c r="BO1417" s="17"/>
      <c r="BP1417" s="17">
        <v>9.1944463577631697E-2</v>
      </c>
      <c r="BQ1417" s="17">
        <v>0.102701514968948</v>
      </c>
      <c r="BR1417" s="17"/>
      <c r="BS1417" s="17">
        <v>0.116286333204695</v>
      </c>
      <c r="BT1417" s="17">
        <v>9.5918131658068395E-2</v>
      </c>
      <c r="BU1417" s="17">
        <v>0.10819238983011301</v>
      </c>
      <c r="BV1417" s="17">
        <v>7.50814470693488E-2</v>
      </c>
      <c r="BW1417" s="17"/>
      <c r="BX1417" s="17">
        <v>0.10189751461666401</v>
      </c>
      <c r="BY1417" s="17">
        <v>9.5750263284678797E-2</v>
      </c>
      <c r="BZ1417" s="17">
        <v>9.2767981012512296E-2</v>
      </c>
      <c r="CA1417" s="17"/>
      <c r="CB1417" s="17">
        <v>8.6121110216059393E-2</v>
      </c>
      <c r="CC1417" s="17">
        <v>7.1643448019610798E-2</v>
      </c>
      <c r="CD1417" s="17">
        <v>9.1918792716577699E-2</v>
      </c>
      <c r="CE1417" s="17">
        <v>8.8302964445953994E-2</v>
      </c>
      <c r="CF1417" s="17">
        <v>0.12735618530993101</v>
      </c>
      <c r="CG1417" s="17">
        <v>0.109423975522237</v>
      </c>
      <c r="CH1417" s="17"/>
      <c r="CI1417" s="17">
        <v>7.0265811190665606E-2</v>
      </c>
      <c r="CJ1417" s="17">
        <v>9.16806579626014E-2</v>
      </c>
      <c r="CK1417" s="17">
        <v>8.6673218140324304E-2</v>
      </c>
      <c r="CL1417" s="17">
        <v>0.10202965208025699</v>
      </c>
    </row>
    <row r="1418" spans="2:90" x14ac:dyDescent="0.35">
      <c r="B1418" t="s">
        <v>632</v>
      </c>
      <c r="C1418" s="17">
        <v>9.2282942165232598E-2</v>
      </c>
      <c r="D1418" s="17">
        <v>0.101438696568332</v>
      </c>
      <c r="E1418" s="17">
        <v>8.3645586302623795E-2</v>
      </c>
      <c r="F1418" s="17"/>
      <c r="G1418" s="17">
        <v>8.3921279886069206E-2</v>
      </c>
      <c r="H1418" s="17">
        <v>6.4891567500005604E-2</v>
      </c>
      <c r="I1418" s="17">
        <v>6.1234157807499801E-2</v>
      </c>
      <c r="J1418" s="17">
        <v>6.0126186537478199E-2</v>
      </c>
      <c r="K1418" s="17">
        <v>9.9111287042371099E-2</v>
      </c>
      <c r="L1418" s="17">
        <v>0.10673528466478099</v>
      </c>
      <c r="M1418" s="17">
        <v>9.7654659233160607E-2</v>
      </c>
      <c r="N1418" s="17">
        <v>0.10954311625021899</v>
      </c>
      <c r="O1418" s="17">
        <v>0.13848747293737201</v>
      </c>
      <c r="P1418" s="17"/>
      <c r="Q1418" s="17">
        <v>6.8576912338931706E-2</v>
      </c>
      <c r="R1418" s="17">
        <v>9.6718808613800999E-2</v>
      </c>
      <c r="S1418" s="17">
        <v>6.6108207221837495E-2</v>
      </c>
      <c r="T1418" s="17">
        <v>9.5455965773286203E-2</v>
      </c>
      <c r="U1418" s="17"/>
      <c r="V1418" s="17">
        <v>9.1686332580274393E-2</v>
      </c>
      <c r="W1418" s="17">
        <v>0.118081678550915</v>
      </c>
      <c r="X1418" s="17">
        <v>9.2828995887652005E-2</v>
      </c>
      <c r="Y1418" s="17">
        <v>8.5525688305744904E-2</v>
      </c>
      <c r="Z1418" s="17">
        <v>8.0324479528981294E-2</v>
      </c>
      <c r="AA1418" s="17">
        <v>0.11899880936610301</v>
      </c>
      <c r="AB1418" s="17">
        <v>7.6245286898544498E-2</v>
      </c>
      <c r="AC1418" s="17">
        <v>5.7933907016443E-2</v>
      </c>
      <c r="AD1418" s="17">
        <v>7.7209081332642093E-2</v>
      </c>
      <c r="AE1418" s="17"/>
      <c r="AF1418" s="17">
        <v>7.7649741569202693E-2</v>
      </c>
      <c r="AG1418" s="17">
        <v>7.1404723852677598E-2</v>
      </c>
      <c r="AH1418" s="17">
        <v>7.1098327071260098E-2</v>
      </c>
      <c r="AI1418" s="17">
        <v>6.6531263039185301E-2</v>
      </c>
      <c r="AJ1418" s="17">
        <v>9.7802846831313003E-2</v>
      </c>
      <c r="AK1418" s="17">
        <v>0.12005573541773</v>
      </c>
      <c r="AL1418" s="17"/>
      <c r="AM1418" s="17">
        <v>6.6923695166586694E-2</v>
      </c>
      <c r="AN1418" s="17">
        <v>8.1302984732095906E-2</v>
      </c>
      <c r="AO1418" s="17">
        <v>6.4341528067079198E-2</v>
      </c>
      <c r="AP1418" s="17">
        <v>6.2324206157765502E-2</v>
      </c>
      <c r="AQ1418" s="17">
        <v>0.128726444331735</v>
      </c>
      <c r="AR1418" s="17">
        <v>0.102550800002097</v>
      </c>
      <c r="AS1418" s="17">
        <v>9.5663538808660298E-2</v>
      </c>
      <c r="AT1418" s="17">
        <v>0.145391022293971</v>
      </c>
      <c r="AU1418" s="17">
        <v>8.9762319137638005E-2</v>
      </c>
      <c r="AV1418" s="17">
        <v>5.8246844584826998E-2</v>
      </c>
      <c r="AW1418" s="17">
        <v>9.5381824835650303E-2</v>
      </c>
      <c r="AX1418" s="17">
        <v>0.10046215045582001</v>
      </c>
      <c r="AY1418" s="17">
        <v>8.8408367239267899E-2</v>
      </c>
      <c r="AZ1418" s="17">
        <v>7.0589640815766602E-2</v>
      </c>
      <c r="BA1418" s="17">
        <v>0.124315910484307</v>
      </c>
      <c r="BB1418" s="17">
        <v>0.15079239776586301</v>
      </c>
      <c r="BC1418" s="17"/>
      <c r="BD1418" s="17">
        <v>0.10677790609799</v>
      </c>
      <c r="BE1418" s="17">
        <v>7.7126141703415196E-2</v>
      </c>
      <c r="BF1418" s="17">
        <v>9.3668139671956099E-2</v>
      </c>
      <c r="BG1418" s="17"/>
      <c r="BH1418" s="17">
        <v>7.9950569611513006E-2</v>
      </c>
      <c r="BI1418" s="17">
        <v>0.14703060361207099</v>
      </c>
      <c r="BJ1418" s="17">
        <v>0.122562545538134</v>
      </c>
      <c r="BK1418" s="17"/>
      <c r="BL1418" s="17">
        <v>0.17272168062176499</v>
      </c>
      <c r="BM1418" s="17">
        <v>0.110972623745881</v>
      </c>
      <c r="BN1418" s="17">
        <v>0.125178799758458</v>
      </c>
      <c r="BO1418" s="17"/>
      <c r="BP1418" s="17">
        <v>0.103208882852778</v>
      </c>
      <c r="BQ1418" s="17">
        <v>8.8200493880965999E-2</v>
      </c>
      <c r="BR1418" s="17"/>
      <c r="BS1418" s="17">
        <v>7.9404157636936701E-2</v>
      </c>
      <c r="BT1418" s="17">
        <v>9.4393833634796698E-2</v>
      </c>
      <c r="BU1418" s="17">
        <v>9.3314286948217404E-2</v>
      </c>
      <c r="BV1418" s="17">
        <v>9.40481047070056E-2</v>
      </c>
      <c r="BW1418" s="17"/>
      <c r="BX1418" s="17">
        <v>8.1672926415228206E-2</v>
      </c>
      <c r="BY1418" s="17">
        <v>9.7404827310800302E-2</v>
      </c>
      <c r="BZ1418" s="17">
        <v>9.3019318852824703E-2</v>
      </c>
      <c r="CA1418" s="17"/>
      <c r="CB1418" s="17">
        <v>5.3444561338224499E-2</v>
      </c>
      <c r="CC1418" s="17">
        <v>9.5912344248097095E-2</v>
      </c>
      <c r="CD1418" s="17">
        <v>6.4654031538754306E-2</v>
      </c>
      <c r="CE1418" s="17">
        <v>8.3394862742094206E-2</v>
      </c>
      <c r="CF1418" s="17">
        <v>0.17727582387543001</v>
      </c>
      <c r="CG1418" s="17">
        <v>0.114838199961381</v>
      </c>
      <c r="CH1418" s="17"/>
      <c r="CI1418" s="17">
        <v>0.119718892415871</v>
      </c>
      <c r="CJ1418" s="17">
        <v>5.2367285141122703E-2</v>
      </c>
      <c r="CK1418" s="17">
        <v>9.2490689945924201E-2</v>
      </c>
      <c r="CL1418" s="17">
        <v>0.10961398129609801</v>
      </c>
    </row>
    <row r="1419" spans="2:90" x14ac:dyDescent="0.35">
      <c r="B1419" t="s">
        <v>631</v>
      </c>
      <c r="C1419" s="17">
        <v>8.6059958055465596E-2</v>
      </c>
      <c r="D1419" s="17">
        <v>9.5224260387530693E-2</v>
      </c>
      <c r="E1419" s="17">
        <v>7.8503840270543093E-2</v>
      </c>
      <c r="F1419" s="17"/>
      <c r="G1419" s="17">
        <v>9.0542215354174199E-2</v>
      </c>
      <c r="H1419" s="17">
        <v>8.4484998956297894E-2</v>
      </c>
      <c r="I1419" s="17">
        <v>7.3773908083995504E-2</v>
      </c>
      <c r="J1419" s="17">
        <v>8.1834712655654604E-2</v>
      </c>
      <c r="K1419" s="17">
        <v>0.10267272060775</v>
      </c>
      <c r="L1419" s="17">
        <v>0.107698950997489</v>
      </c>
      <c r="M1419" s="17">
        <v>8.5276518094320797E-2</v>
      </c>
      <c r="N1419" s="17">
        <v>8.3960365474415696E-2</v>
      </c>
      <c r="O1419" s="17">
        <v>6.5661511718181201E-2</v>
      </c>
      <c r="P1419" s="17"/>
      <c r="Q1419" s="17">
        <v>5.7530312463746597E-2</v>
      </c>
      <c r="R1419" s="17">
        <v>0.103251768290712</v>
      </c>
      <c r="S1419" s="17">
        <v>6.6035572810093895E-2</v>
      </c>
      <c r="T1419" s="17">
        <v>8.7064945045833397E-2</v>
      </c>
      <c r="U1419" s="17"/>
      <c r="V1419" s="17">
        <v>8.9627981368192597E-2</v>
      </c>
      <c r="W1419" s="17">
        <v>7.0843785585102501E-2</v>
      </c>
      <c r="X1419" s="17">
        <v>8.2912306035794706E-2</v>
      </c>
      <c r="Y1419" s="17">
        <v>6.9954613250595404E-2</v>
      </c>
      <c r="Z1419" s="17">
        <v>9.6462706656861297E-2</v>
      </c>
      <c r="AA1419" s="17">
        <v>8.27262484118165E-2</v>
      </c>
      <c r="AB1419" s="17">
        <v>9.6136219835155703E-2</v>
      </c>
      <c r="AC1419" s="17">
        <v>5.6549299457008401E-2</v>
      </c>
      <c r="AD1419" s="17">
        <v>0.11145410974827499</v>
      </c>
      <c r="AE1419" s="17"/>
      <c r="AF1419" s="17">
        <v>0.10671624451824099</v>
      </c>
      <c r="AG1419" s="17">
        <v>6.6508141227000994E-2</v>
      </c>
      <c r="AH1419" s="17">
        <v>6.7828328812179803E-2</v>
      </c>
      <c r="AI1419" s="17">
        <v>7.8130591593803506E-2</v>
      </c>
      <c r="AJ1419" s="17">
        <v>8.5104908751597805E-2</v>
      </c>
      <c r="AK1419" s="17">
        <v>8.9518361589547304E-2</v>
      </c>
      <c r="AL1419" s="17"/>
      <c r="AM1419" s="17">
        <v>8.2765960915079095E-2</v>
      </c>
      <c r="AN1419" s="17">
        <v>7.1525606703373504E-2</v>
      </c>
      <c r="AO1419" s="17">
        <v>9.7745489993831994E-2</v>
      </c>
      <c r="AP1419" s="17">
        <v>6.4980694856035498E-2</v>
      </c>
      <c r="AQ1419" s="17">
        <v>0.13125567795941401</v>
      </c>
      <c r="AR1419" s="17">
        <v>6.7135149253775894E-2</v>
      </c>
      <c r="AS1419" s="17">
        <v>8.2243610326513894E-2</v>
      </c>
      <c r="AT1419" s="17">
        <v>9.0797760014897602E-2</v>
      </c>
      <c r="AU1419" s="17">
        <v>7.5407920022955793E-2</v>
      </c>
      <c r="AV1419" s="17">
        <v>6.3507581207198502E-2</v>
      </c>
      <c r="AW1419" s="17">
        <v>0.11698253008080101</v>
      </c>
      <c r="AX1419" s="17">
        <v>0.102050000670014</v>
      </c>
      <c r="AY1419" s="17">
        <v>8.18038121339731E-2</v>
      </c>
      <c r="AZ1419" s="17">
        <v>7.7366278105040903E-2</v>
      </c>
      <c r="BA1419" s="17">
        <v>0.10877202794304</v>
      </c>
      <c r="BB1419" s="17">
        <v>0.14701917330356301</v>
      </c>
      <c r="BC1419" s="17"/>
      <c r="BD1419" s="17">
        <v>8.9281291872852206E-2</v>
      </c>
      <c r="BE1419" s="17">
        <v>7.6941682101228703E-2</v>
      </c>
      <c r="BF1419" s="17">
        <v>9.0528423319202203E-2</v>
      </c>
      <c r="BG1419" s="17"/>
      <c r="BH1419" s="17">
        <v>7.6695296433114304E-2</v>
      </c>
      <c r="BI1419" s="17">
        <v>0.106024589242893</v>
      </c>
      <c r="BJ1419" s="17">
        <v>0.11201593907947199</v>
      </c>
      <c r="BK1419" s="17"/>
      <c r="BL1419" s="17">
        <v>8.7578877672429195E-2</v>
      </c>
      <c r="BM1419" s="17">
        <v>0.11059276388184899</v>
      </c>
      <c r="BN1419" s="17">
        <v>0.10831988351964</v>
      </c>
      <c r="BO1419" s="17"/>
      <c r="BP1419" s="17">
        <v>9.8063136163030501E-2</v>
      </c>
      <c r="BQ1419" s="17">
        <v>8.3182286027196697E-2</v>
      </c>
      <c r="BR1419" s="17"/>
      <c r="BS1419" s="17">
        <v>8.8071779667425895E-2</v>
      </c>
      <c r="BT1419" s="17">
        <v>9.4914649939090601E-2</v>
      </c>
      <c r="BU1419" s="17">
        <v>9.06718137735711E-2</v>
      </c>
      <c r="BV1419" s="17">
        <v>8.2176901830765106E-2</v>
      </c>
      <c r="BW1419" s="17"/>
      <c r="BX1419" s="17">
        <v>8.9544839104713905E-2</v>
      </c>
      <c r="BY1419" s="17">
        <v>7.7405041569886396E-2</v>
      </c>
      <c r="BZ1419" s="17">
        <v>8.6246563609164606E-2</v>
      </c>
      <c r="CA1419" s="17"/>
      <c r="CB1419" s="17">
        <v>5.6013691634434398E-2</v>
      </c>
      <c r="CC1419" s="17">
        <v>9.0948548036300897E-2</v>
      </c>
      <c r="CD1419" s="17">
        <v>6.35435706254973E-2</v>
      </c>
      <c r="CE1419" s="17">
        <v>9.6924264790659395E-2</v>
      </c>
      <c r="CF1419" s="17">
        <v>0.12254652381450599</v>
      </c>
      <c r="CG1419" s="17">
        <v>0.10744014651726699</v>
      </c>
      <c r="CH1419" s="17"/>
      <c r="CI1419" s="17">
        <v>8.02827978698471E-2</v>
      </c>
      <c r="CJ1419" s="17">
        <v>7.5313195420274703E-2</v>
      </c>
      <c r="CK1419" s="17">
        <v>6.7185864699434994E-2</v>
      </c>
      <c r="CL1419" s="17">
        <v>9.8718018173141603E-2</v>
      </c>
    </row>
    <row r="1420" spans="2:90" x14ac:dyDescent="0.35">
      <c r="B1420" t="s">
        <v>629</v>
      </c>
      <c r="C1420" s="17">
        <v>8.3244823309247207E-2</v>
      </c>
      <c r="D1420" s="17">
        <v>8.5373870271229099E-2</v>
      </c>
      <c r="E1420" s="17">
        <v>8.0736663280797705E-2</v>
      </c>
      <c r="F1420" s="17"/>
      <c r="G1420" s="17">
        <v>6.7589741177331505E-2</v>
      </c>
      <c r="H1420" s="17">
        <v>4.7865290224897002E-2</v>
      </c>
      <c r="I1420" s="17">
        <v>8.0247519333235706E-2</v>
      </c>
      <c r="J1420" s="17">
        <v>7.1879153256579204E-2</v>
      </c>
      <c r="K1420" s="17">
        <v>9.4998030363416905E-2</v>
      </c>
      <c r="L1420" s="17">
        <v>0.12711752310279201</v>
      </c>
      <c r="M1420" s="17">
        <v>0.10371616694914</v>
      </c>
      <c r="N1420" s="17">
        <v>6.8065995233201795E-2</v>
      </c>
      <c r="O1420" s="17">
        <v>8.5381687864906894E-2</v>
      </c>
      <c r="P1420" s="17"/>
      <c r="Q1420" s="17">
        <v>9.6739814152966896E-2</v>
      </c>
      <c r="R1420" s="17">
        <v>0.10447703976677999</v>
      </c>
      <c r="S1420" s="17">
        <v>0.112658086245518</v>
      </c>
      <c r="T1420" s="17">
        <v>7.8141134386955399E-2</v>
      </c>
      <c r="U1420" s="17"/>
      <c r="V1420" s="17">
        <v>9.7041458183839302E-2</v>
      </c>
      <c r="W1420" s="17">
        <v>7.3775660487841205E-2</v>
      </c>
      <c r="X1420" s="17">
        <v>7.3308469031745593E-2</v>
      </c>
      <c r="Y1420" s="17">
        <v>7.0825496293664802E-2</v>
      </c>
      <c r="Z1420" s="17">
        <v>9.4598889587569804E-2</v>
      </c>
      <c r="AA1420" s="17">
        <v>8.7382449739359505E-2</v>
      </c>
      <c r="AB1420" s="17">
        <v>8.2400968205288805E-2</v>
      </c>
      <c r="AC1420" s="17">
        <v>8.9888665683747496E-2</v>
      </c>
      <c r="AD1420" s="17">
        <v>8.1805950099406194E-2</v>
      </c>
      <c r="AE1420" s="17"/>
      <c r="AF1420" s="17">
        <v>6.8687489394824205E-2</v>
      </c>
      <c r="AG1420" s="17">
        <v>8.2450351967353702E-2</v>
      </c>
      <c r="AH1420" s="17">
        <v>8.9753609862407796E-2</v>
      </c>
      <c r="AI1420" s="17">
        <v>5.06047365911729E-2</v>
      </c>
      <c r="AJ1420" s="17">
        <v>5.5484701424179203E-2</v>
      </c>
      <c r="AK1420" s="17">
        <v>0.11381476462340701</v>
      </c>
      <c r="AL1420" s="17"/>
      <c r="AM1420" s="17">
        <v>0.113926721754138</v>
      </c>
      <c r="AN1420" s="17">
        <v>7.2443232990727802E-2</v>
      </c>
      <c r="AO1420" s="17">
        <v>9.8590439510260697E-2</v>
      </c>
      <c r="AP1420" s="17">
        <v>0.121024672929754</v>
      </c>
      <c r="AQ1420" s="17">
        <v>0.10918922219956</v>
      </c>
      <c r="AR1420" s="17">
        <v>0.12713451523507799</v>
      </c>
      <c r="AS1420" s="17">
        <v>8.9142477443397997E-2</v>
      </c>
      <c r="AT1420" s="17">
        <v>5.2126890329919698E-2</v>
      </c>
      <c r="AU1420" s="17">
        <v>6.1309021767083402E-2</v>
      </c>
      <c r="AV1420" s="17">
        <v>8.9762107235287297E-2</v>
      </c>
      <c r="AW1420" s="17">
        <v>6.2643180405790894E-2</v>
      </c>
      <c r="AX1420" s="17">
        <v>8.6178399207909206E-2</v>
      </c>
      <c r="AY1420" s="17">
        <v>0.10431481964309</v>
      </c>
      <c r="AZ1420" s="17">
        <v>7.2420395283764399E-2</v>
      </c>
      <c r="BA1420" s="17">
        <v>2.5221702670448199E-2</v>
      </c>
      <c r="BB1420" s="17">
        <v>8.3392302145032807E-2</v>
      </c>
      <c r="BC1420" s="17"/>
      <c r="BD1420" s="17">
        <v>8.3956289603449294E-2</v>
      </c>
      <c r="BE1420" s="17">
        <v>6.8448642642353896E-2</v>
      </c>
      <c r="BF1420" s="17">
        <v>9.4617839706141599E-2</v>
      </c>
      <c r="BG1420" s="17"/>
      <c r="BH1420" s="17">
        <v>7.8326507338769502E-2</v>
      </c>
      <c r="BI1420" s="17">
        <v>0.105159174390385</v>
      </c>
      <c r="BJ1420" s="17">
        <v>0.12601952152342699</v>
      </c>
      <c r="BK1420" s="17"/>
      <c r="BL1420" s="17">
        <v>8.2548516776079606E-2</v>
      </c>
      <c r="BM1420" s="17">
        <v>0.107665287670011</v>
      </c>
      <c r="BN1420" s="17">
        <v>0.104454137823995</v>
      </c>
      <c r="BO1420" s="17"/>
      <c r="BP1420" s="17">
        <v>7.8302033228747694E-2</v>
      </c>
      <c r="BQ1420" s="17">
        <v>8.6175683968764905E-2</v>
      </c>
      <c r="BR1420" s="17"/>
      <c r="BS1420" s="17">
        <v>0.11277124813895301</v>
      </c>
      <c r="BT1420" s="17">
        <v>0.114138438360652</v>
      </c>
      <c r="BU1420" s="17">
        <v>6.5755453791577198E-2</v>
      </c>
      <c r="BV1420" s="17">
        <v>7.2228517751603896E-2</v>
      </c>
      <c r="BW1420" s="17"/>
      <c r="BX1420" s="17">
        <v>9.5993951574106798E-2</v>
      </c>
      <c r="BY1420" s="17">
        <v>3.8402635597968401E-2</v>
      </c>
      <c r="BZ1420" s="17">
        <v>8.4737353549290406E-2</v>
      </c>
      <c r="CA1420" s="17"/>
      <c r="CB1420" s="17">
        <v>8.9271086962627103E-2</v>
      </c>
      <c r="CC1420" s="17">
        <v>6.0921228587367697E-2</v>
      </c>
      <c r="CD1420" s="17">
        <v>5.8262283346162E-2</v>
      </c>
      <c r="CE1420" s="17">
        <v>6.5234071829954096E-2</v>
      </c>
      <c r="CF1420" s="17">
        <v>0.13678259633876599</v>
      </c>
      <c r="CG1420" s="17">
        <v>0.114281345707149</v>
      </c>
      <c r="CH1420" s="17"/>
      <c r="CI1420" s="17">
        <v>8.8498297937036605E-2</v>
      </c>
      <c r="CJ1420" s="17">
        <v>9.7866078902384607E-2</v>
      </c>
      <c r="CK1420" s="17">
        <v>6.1390826561006598E-2</v>
      </c>
      <c r="CL1420" s="17">
        <v>7.9259683467590894E-2</v>
      </c>
    </row>
    <row r="1421" spans="2:90" x14ac:dyDescent="0.35">
      <c r="B1421" t="s">
        <v>641</v>
      </c>
      <c r="C1421" s="17">
        <v>6.8226281863397104E-2</v>
      </c>
      <c r="D1421" s="17">
        <v>8.1926772451923105E-2</v>
      </c>
      <c r="E1421" s="17">
        <v>5.4961379856091203E-2</v>
      </c>
      <c r="F1421" s="17"/>
      <c r="G1421" s="17">
        <v>8.9077532035937906E-2</v>
      </c>
      <c r="H1421" s="17">
        <v>0.103080511965739</v>
      </c>
      <c r="I1421" s="17">
        <v>6.3894485113795293E-2</v>
      </c>
      <c r="J1421" s="17">
        <v>4.0797166320540999E-2</v>
      </c>
      <c r="K1421" s="17">
        <v>6.8083122053577194E-2</v>
      </c>
      <c r="L1421" s="17">
        <v>4.1017293822599901E-2</v>
      </c>
      <c r="M1421" s="17">
        <v>8.1238142843979094E-2</v>
      </c>
      <c r="N1421" s="17">
        <v>8.8541683338616298E-2</v>
      </c>
      <c r="O1421" s="17">
        <v>4.0046388020353402E-2</v>
      </c>
      <c r="P1421" s="17"/>
      <c r="Q1421" s="17">
        <v>7.7263360508070006E-2</v>
      </c>
      <c r="R1421" s="17">
        <v>4.0378549389364499E-2</v>
      </c>
      <c r="S1421" s="17">
        <v>4.7133156931245E-2</v>
      </c>
      <c r="T1421" s="17">
        <v>7.1022416032120894E-2</v>
      </c>
      <c r="U1421" s="17"/>
      <c r="V1421" s="17">
        <v>6.6947525599636099E-2</v>
      </c>
      <c r="W1421" s="17">
        <v>5.7988566887448197E-2</v>
      </c>
      <c r="X1421" s="17">
        <v>9.1498874644197398E-2</v>
      </c>
      <c r="Y1421" s="17">
        <v>0.119205428470485</v>
      </c>
      <c r="Z1421" s="17">
        <v>5.0621248104382101E-2</v>
      </c>
      <c r="AA1421" s="17">
        <v>4.8957434814873899E-2</v>
      </c>
      <c r="AB1421" s="17">
        <v>7.6412720075048998E-2</v>
      </c>
      <c r="AC1421" s="17">
        <v>2.9055731615100298E-2</v>
      </c>
      <c r="AD1421" s="17">
        <v>5.9152954382894703E-2</v>
      </c>
      <c r="AE1421" s="17"/>
      <c r="AF1421" s="17">
        <v>5.4646874120149201E-2</v>
      </c>
      <c r="AG1421" s="17">
        <v>6.0190209695701602E-2</v>
      </c>
      <c r="AH1421" s="17">
        <v>8.7190448570838103E-2</v>
      </c>
      <c r="AI1421" s="17">
        <v>0.11918502419647101</v>
      </c>
      <c r="AJ1421" s="17">
        <v>8.3357436838562102E-2</v>
      </c>
      <c r="AK1421" s="17">
        <v>6.0585487027541199E-2</v>
      </c>
      <c r="AL1421" s="17"/>
      <c r="AM1421" s="17">
        <v>5.7047561546728798E-2</v>
      </c>
      <c r="AN1421" s="17">
        <v>7.3648953766136699E-2</v>
      </c>
      <c r="AO1421" s="17">
        <v>2.76782781911637E-2</v>
      </c>
      <c r="AP1421" s="17">
        <v>7.3579961464186799E-2</v>
      </c>
      <c r="AQ1421" s="17">
        <v>6.15763582088091E-2</v>
      </c>
      <c r="AR1421" s="17">
        <v>5.3321225092562E-2</v>
      </c>
      <c r="AS1421" s="17">
        <v>5.0730687526318402E-2</v>
      </c>
      <c r="AT1421" s="17">
        <v>5.9432073113415203E-2</v>
      </c>
      <c r="AU1421" s="17">
        <v>9.0853432448502205E-2</v>
      </c>
      <c r="AV1421" s="17">
        <v>9.7191964703256806E-2</v>
      </c>
      <c r="AW1421" s="17">
        <v>8.7562910566716598E-2</v>
      </c>
      <c r="AX1421" s="17">
        <v>6.3954881383191303E-2</v>
      </c>
      <c r="AY1421" s="17">
        <v>9.3966358889759502E-2</v>
      </c>
      <c r="AZ1421" s="17">
        <v>7.4484363955659202E-2</v>
      </c>
      <c r="BA1421" s="17">
        <v>0.13985775684357299</v>
      </c>
      <c r="BB1421" s="17">
        <v>7.0500255335042894E-2</v>
      </c>
      <c r="BC1421" s="17"/>
      <c r="BD1421" s="17">
        <v>5.5593775081731502E-2</v>
      </c>
      <c r="BE1421" s="17">
        <v>8.1981189491885195E-2</v>
      </c>
      <c r="BF1421" s="17">
        <v>6.9734571503539802E-2</v>
      </c>
      <c r="BG1421" s="17"/>
      <c r="BH1421" s="17">
        <v>7.2787054379687396E-2</v>
      </c>
      <c r="BI1421" s="17">
        <v>6.2430165324337698E-2</v>
      </c>
      <c r="BJ1421" s="17">
        <v>5.1789625781418797E-2</v>
      </c>
      <c r="BK1421" s="17"/>
      <c r="BL1421" s="17">
        <v>5.6500933079451802E-2</v>
      </c>
      <c r="BM1421" s="17">
        <v>3.9102777764567997E-2</v>
      </c>
      <c r="BN1421" s="17">
        <v>6.3862540823990996E-2</v>
      </c>
      <c r="BO1421" s="17"/>
      <c r="BP1421" s="17">
        <v>6.9621871453524595E-2</v>
      </c>
      <c r="BQ1421" s="17">
        <v>7.0896124779053896E-2</v>
      </c>
      <c r="BR1421" s="17"/>
      <c r="BS1421" s="17">
        <v>4.1682224065887397E-2</v>
      </c>
      <c r="BT1421" s="17">
        <v>5.0121688137368399E-2</v>
      </c>
      <c r="BU1421" s="17">
        <v>4.96361674067268E-2</v>
      </c>
      <c r="BV1421" s="17">
        <v>9.8526682454252501E-2</v>
      </c>
      <c r="BW1421" s="17"/>
      <c r="BX1421" s="17">
        <v>4.1786377117726099E-2</v>
      </c>
      <c r="BY1421" s="17">
        <v>9.3481823864038499E-2</v>
      </c>
      <c r="BZ1421" s="17">
        <v>6.9293681906047497E-2</v>
      </c>
      <c r="CA1421" s="17"/>
      <c r="CB1421" s="17">
        <v>3.8051173205330503E-2</v>
      </c>
      <c r="CC1421" s="17">
        <v>8.7645990987617203E-2</v>
      </c>
      <c r="CD1421" s="17">
        <v>9.4972321634360202E-2</v>
      </c>
      <c r="CE1421" s="17">
        <v>7.1725064383902998E-2</v>
      </c>
      <c r="CF1421" s="17">
        <v>7.28903091756921E-2</v>
      </c>
      <c r="CG1421" s="17">
        <v>3.49354522056744E-2</v>
      </c>
      <c r="CH1421" s="17"/>
      <c r="CI1421" s="17">
        <v>0.113295571294349</v>
      </c>
      <c r="CJ1421" s="17">
        <v>5.6568295176272099E-2</v>
      </c>
      <c r="CK1421" s="17">
        <v>5.9873606467940203E-2</v>
      </c>
      <c r="CL1421" s="17">
        <v>6.72138956004288E-2</v>
      </c>
    </row>
    <row r="1422" spans="2:90" x14ac:dyDescent="0.35">
      <c r="B1422" t="s">
        <v>628</v>
      </c>
      <c r="C1422" s="17">
        <v>6.0699629949123202E-2</v>
      </c>
      <c r="D1422" s="17">
        <v>7.1508973025503894E-2</v>
      </c>
      <c r="E1422" s="17">
        <v>5.1026781967637998E-2</v>
      </c>
      <c r="F1422" s="17"/>
      <c r="G1422" s="17">
        <v>5.2351118649776603E-2</v>
      </c>
      <c r="H1422" s="17">
        <v>4.5653534505272902E-2</v>
      </c>
      <c r="I1422" s="17">
        <v>5.27145856035314E-2</v>
      </c>
      <c r="J1422" s="17">
        <v>5.7733429111870502E-2</v>
      </c>
      <c r="K1422" s="17">
        <v>4.1401856326236101E-2</v>
      </c>
      <c r="L1422" s="17">
        <v>4.4401617669000699E-2</v>
      </c>
      <c r="M1422" s="17">
        <v>7.6018633383335102E-2</v>
      </c>
      <c r="N1422" s="17">
        <v>8.8734511111273603E-2</v>
      </c>
      <c r="O1422" s="17">
        <v>8.1694088351792593E-2</v>
      </c>
      <c r="P1422" s="17"/>
      <c r="Q1422" s="17">
        <v>9.5544379637484397E-2</v>
      </c>
      <c r="R1422" s="17">
        <v>9.9570262850265101E-2</v>
      </c>
      <c r="S1422" s="17">
        <v>7.2723755152706501E-2</v>
      </c>
      <c r="T1422" s="17">
        <v>5.43606514853162E-2</v>
      </c>
      <c r="U1422" s="17"/>
      <c r="V1422" s="17">
        <v>8.1861589080494804E-2</v>
      </c>
      <c r="W1422" s="17">
        <v>5.1688785814750601E-2</v>
      </c>
      <c r="X1422" s="17">
        <v>5.2770777509633597E-2</v>
      </c>
      <c r="Y1422" s="17">
        <v>6.3524956689320899E-2</v>
      </c>
      <c r="Z1422" s="17">
        <v>6.1851698597594401E-2</v>
      </c>
      <c r="AA1422" s="17">
        <v>6.5656701024235598E-2</v>
      </c>
      <c r="AB1422" s="17">
        <v>7.1121861933160405E-2</v>
      </c>
      <c r="AC1422" s="17">
        <v>3.9647327283916602E-2</v>
      </c>
      <c r="AD1422" s="17">
        <v>4.3103445708881902E-2</v>
      </c>
      <c r="AE1422" s="17"/>
      <c r="AF1422" s="17">
        <v>5.1665278407487698E-2</v>
      </c>
      <c r="AG1422" s="17">
        <v>5.7459175138337801E-2</v>
      </c>
      <c r="AH1422" s="17">
        <v>5.0300966141499502E-2</v>
      </c>
      <c r="AI1422" s="17">
        <v>5.5659854615475103E-2</v>
      </c>
      <c r="AJ1422" s="17">
        <v>5.9939119308535002E-2</v>
      </c>
      <c r="AK1422" s="17">
        <v>7.2821945613375405E-2</v>
      </c>
      <c r="AL1422" s="17"/>
      <c r="AM1422" s="17">
        <v>3.0480334243473999E-2</v>
      </c>
      <c r="AN1422" s="17">
        <v>3.8096045562847902E-2</v>
      </c>
      <c r="AO1422" s="17">
        <v>3.7592860340033299E-2</v>
      </c>
      <c r="AP1422" s="17">
        <v>9.6375241304786599E-2</v>
      </c>
      <c r="AQ1422" s="17">
        <v>7.1711019791726102E-2</v>
      </c>
      <c r="AR1422" s="17">
        <v>6.8012307478692899E-2</v>
      </c>
      <c r="AS1422" s="17">
        <v>6.94333844946739E-2</v>
      </c>
      <c r="AT1422" s="17">
        <v>9.5954485388164701E-2</v>
      </c>
      <c r="AU1422" s="17">
        <v>5.6673062060009202E-2</v>
      </c>
      <c r="AV1422" s="17">
        <v>8.3824933485928399E-2</v>
      </c>
      <c r="AW1422" s="17">
        <v>0.11256730828721299</v>
      </c>
      <c r="AX1422" s="17">
        <v>3.5918532319919198E-2</v>
      </c>
      <c r="AY1422" s="17">
        <v>8.5162006895984799E-2</v>
      </c>
      <c r="AZ1422" s="17">
        <v>7.2641667292356105E-2</v>
      </c>
      <c r="BA1422" s="17">
        <v>4.7769032108303598E-2</v>
      </c>
      <c r="BB1422" s="17">
        <v>6.1913726191251801E-2</v>
      </c>
      <c r="BC1422" s="17"/>
      <c r="BD1422" s="17">
        <v>5.5696450173795001E-2</v>
      </c>
      <c r="BE1422" s="17">
        <v>4.92924352506049E-2</v>
      </c>
      <c r="BF1422" s="17">
        <v>7.1785757846520901E-2</v>
      </c>
      <c r="BG1422" s="17"/>
      <c r="BH1422" s="17">
        <v>4.9456266805820499E-2</v>
      </c>
      <c r="BI1422" s="17">
        <v>9.3855879425801494E-2</v>
      </c>
      <c r="BJ1422" s="17">
        <v>6.9401074088955295E-2</v>
      </c>
      <c r="BK1422" s="17"/>
      <c r="BL1422" s="17">
        <v>0.116152513808693</v>
      </c>
      <c r="BM1422" s="17">
        <v>5.9296193283265901E-2</v>
      </c>
      <c r="BN1422" s="17">
        <v>0.10115786342242999</v>
      </c>
      <c r="BO1422" s="17"/>
      <c r="BP1422" s="17">
        <v>6.51619274414586E-2</v>
      </c>
      <c r="BQ1422" s="17">
        <v>6.1511213198547403E-2</v>
      </c>
      <c r="BR1422" s="17"/>
      <c r="BS1422" s="17">
        <v>5.2417935778656999E-2</v>
      </c>
      <c r="BT1422" s="17">
        <v>5.9162043142299302E-2</v>
      </c>
      <c r="BU1422" s="17">
        <v>6.6427160250185593E-2</v>
      </c>
      <c r="BV1422" s="17">
        <v>5.7106920505349601E-2</v>
      </c>
      <c r="BW1422" s="17"/>
      <c r="BX1422" s="17">
        <v>7.3278519958782998E-2</v>
      </c>
      <c r="BY1422" s="17">
        <v>1.37839716385621E-2</v>
      </c>
      <c r="BZ1422" s="17">
        <v>6.23364408810788E-2</v>
      </c>
      <c r="CA1422" s="17"/>
      <c r="CB1422" s="17">
        <v>3.3661162662876498E-2</v>
      </c>
      <c r="CC1422" s="17">
        <v>5.4422466303489299E-2</v>
      </c>
      <c r="CD1422" s="17">
        <v>2.70838720562891E-2</v>
      </c>
      <c r="CE1422" s="17">
        <v>4.8376466433331003E-2</v>
      </c>
      <c r="CF1422" s="17">
        <v>0.105578585718863</v>
      </c>
      <c r="CG1422" s="17">
        <v>0.12658963706381901</v>
      </c>
      <c r="CH1422" s="17"/>
      <c r="CI1422" s="17">
        <v>5.97187319647439E-2</v>
      </c>
      <c r="CJ1422" s="17">
        <v>5.1890961909505401E-2</v>
      </c>
      <c r="CK1422" s="17">
        <v>8.7126108135842498E-2</v>
      </c>
      <c r="CL1422" s="17">
        <v>5.9080998649783403E-2</v>
      </c>
    </row>
    <row r="1423" spans="2:90" x14ac:dyDescent="0.35">
      <c r="B1423" t="s">
        <v>626</v>
      </c>
      <c r="C1423" s="17">
        <v>4.8703644819789602E-2</v>
      </c>
      <c r="D1423" s="17">
        <v>6.2263152991923899E-2</v>
      </c>
      <c r="E1423" s="17">
        <v>3.4705401724258497E-2</v>
      </c>
      <c r="F1423" s="17"/>
      <c r="G1423" s="17">
        <v>4.1027762853413301E-2</v>
      </c>
      <c r="H1423" s="17">
        <v>2.50306632708319E-2</v>
      </c>
      <c r="I1423" s="17">
        <v>7.3366020867250803E-2</v>
      </c>
      <c r="J1423" s="17">
        <v>4.72035919610449E-2</v>
      </c>
      <c r="K1423" s="17">
        <v>4.7721400586237098E-2</v>
      </c>
      <c r="L1423" s="17">
        <v>1.8528208952458498E-2</v>
      </c>
      <c r="M1423" s="17">
        <v>3.2975243710312699E-2</v>
      </c>
      <c r="N1423" s="17">
        <v>4.7765887153325602E-2</v>
      </c>
      <c r="O1423" s="17">
        <v>0.101612734683938</v>
      </c>
      <c r="P1423" s="17"/>
      <c r="Q1423" s="17">
        <v>4.5039062222254699E-2</v>
      </c>
      <c r="R1423" s="17">
        <v>4.1966519409382098E-2</v>
      </c>
      <c r="S1423" s="17">
        <v>5.16893642959897E-2</v>
      </c>
      <c r="T1423" s="17">
        <v>4.8623205693527502E-2</v>
      </c>
      <c r="U1423" s="17"/>
      <c r="V1423" s="17">
        <v>5.1007563304674097E-2</v>
      </c>
      <c r="W1423" s="17">
        <v>2.8514295190872799E-2</v>
      </c>
      <c r="X1423" s="17">
        <v>3.2466147215580297E-2</v>
      </c>
      <c r="Y1423" s="17">
        <v>4.26910758591161E-2</v>
      </c>
      <c r="Z1423" s="17">
        <v>4.8426661227601003E-2</v>
      </c>
      <c r="AA1423" s="17">
        <v>5.0953206826663801E-2</v>
      </c>
      <c r="AB1423" s="17">
        <v>6.45606243250261E-2</v>
      </c>
      <c r="AC1423" s="17">
        <v>9.7622203091403306E-2</v>
      </c>
      <c r="AD1423" s="17">
        <v>5.6760703631949599E-2</v>
      </c>
      <c r="AE1423" s="17"/>
      <c r="AF1423" s="17">
        <v>4.4872989271919503E-2</v>
      </c>
      <c r="AG1423" s="17">
        <v>5.28831337958885E-2</v>
      </c>
      <c r="AH1423" s="17">
        <v>3.9068285626876899E-2</v>
      </c>
      <c r="AI1423" s="17">
        <v>8.8314390930239905E-2</v>
      </c>
      <c r="AJ1423" s="17">
        <v>3.5582413270790599E-2</v>
      </c>
      <c r="AK1423" s="17">
        <v>5.4303201370951897E-2</v>
      </c>
      <c r="AL1423" s="17"/>
      <c r="AM1423" s="17">
        <v>6.3609082952628598E-2</v>
      </c>
      <c r="AN1423" s="17">
        <v>5.9245962045837403E-2</v>
      </c>
      <c r="AO1423" s="17">
        <v>6.6844623968890196E-2</v>
      </c>
      <c r="AP1423" s="17">
        <v>3.2890025141613703E-2</v>
      </c>
      <c r="AQ1423" s="17">
        <v>3.5005767518517299E-2</v>
      </c>
      <c r="AR1423" s="17">
        <v>7.0044130608027E-2</v>
      </c>
      <c r="AS1423" s="17">
        <v>6.5201206961069402E-2</v>
      </c>
      <c r="AT1423" s="17">
        <v>2.4279045046078099E-2</v>
      </c>
      <c r="AU1423" s="17">
        <v>5.8166829999747503E-2</v>
      </c>
      <c r="AV1423" s="17">
        <v>8.5479801679363199E-2</v>
      </c>
      <c r="AW1423" s="17">
        <v>7.7064383872077202E-2</v>
      </c>
      <c r="AX1423" s="17">
        <v>3.8376534678255199E-2</v>
      </c>
      <c r="AY1423" s="17">
        <v>5.51063382562429E-2</v>
      </c>
      <c r="AZ1423" s="17">
        <v>2.5768086629915501E-2</v>
      </c>
      <c r="BA1423" s="17">
        <v>3.3376231536086202E-2</v>
      </c>
      <c r="BB1423" s="17">
        <v>3.6261556949629598E-2</v>
      </c>
      <c r="BC1423" s="17"/>
      <c r="BD1423" s="17">
        <v>4.3752345616784802E-2</v>
      </c>
      <c r="BE1423" s="17">
        <v>3.8639523934095199E-2</v>
      </c>
      <c r="BF1423" s="17">
        <v>5.8737787468370502E-2</v>
      </c>
      <c r="BG1423" s="17"/>
      <c r="BH1423" s="17">
        <v>4.3576499135181801E-2</v>
      </c>
      <c r="BI1423" s="17">
        <v>6.1358514051011503E-2</v>
      </c>
      <c r="BJ1423" s="17">
        <v>6.9527297627113793E-2</v>
      </c>
      <c r="BK1423" s="17"/>
      <c r="BL1423" s="17">
        <v>3.5076674395452097E-2</v>
      </c>
      <c r="BM1423" s="17">
        <v>5.8886456643769701E-2</v>
      </c>
      <c r="BN1423" s="17">
        <v>5.0727871840630399E-2</v>
      </c>
      <c r="BO1423" s="17"/>
      <c r="BP1423" s="17">
        <v>2.2469000018528501E-2</v>
      </c>
      <c r="BQ1423" s="17">
        <v>5.8410260833962703E-2</v>
      </c>
      <c r="BR1423" s="17"/>
      <c r="BS1423" s="17">
        <v>4.7410876326506701E-2</v>
      </c>
      <c r="BT1423" s="17">
        <v>5.0231958889723802E-2</v>
      </c>
      <c r="BU1423" s="17">
        <v>6.1892108579170602E-2</v>
      </c>
      <c r="BV1423" s="17">
        <v>4.2289747901572299E-2</v>
      </c>
      <c r="BW1423" s="17"/>
      <c r="BX1423" s="17">
        <v>5.17339257663555E-2</v>
      </c>
      <c r="BY1423" s="17">
        <v>9.8131960866383403E-3</v>
      </c>
      <c r="BZ1423" s="17">
        <v>5.07932702505395E-2</v>
      </c>
      <c r="CA1423" s="17"/>
      <c r="CB1423" s="17">
        <v>2.1055286256520599E-2</v>
      </c>
      <c r="CC1423" s="17">
        <v>3.0558181491109799E-2</v>
      </c>
      <c r="CD1423" s="17">
        <v>3.8133968850875402E-2</v>
      </c>
      <c r="CE1423" s="17">
        <v>3.0906559453914399E-2</v>
      </c>
      <c r="CF1423" s="17">
        <v>7.1135264709805204E-2</v>
      </c>
      <c r="CG1423" s="17">
        <v>0.120159089219545</v>
      </c>
      <c r="CH1423" s="17"/>
      <c r="CI1423" s="17">
        <v>4.8675534085893597E-2</v>
      </c>
      <c r="CJ1423" s="17">
        <v>3.1005405705209901E-2</v>
      </c>
      <c r="CK1423" s="17">
        <v>0.103572916968245</v>
      </c>
      <c r="CL1423" s="17">
        <v>4.4543595125709698E-2</v>
      </c>
    </row>
    <row r="1424" spans="2:90" x14ac:dyDescent="0.35"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</row>
    <row r="1425" spans="2:90" x14ac:dyDescent="0.35">
      <c r="B1425" s="6" t="s">
        <v>647</v>
      </c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</row>
    <row r="1426" spans="2:90" x14ac:dyDescent="0.35">
      <c r="B1426" s="24" t="s">
        <v>648</v>
      </c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</row>
    <row r="1427" spans="2:90" x14ac:dyDescent="0.35">
      <c r="B1427" t="s">
        <v>643</v>
      </c>
      <c r="C1427" s="17">
        <v>0.15984331515016501</v>
      </c>
      <c r="D1427" s="17">
        <v>0.132977995377875</v>
      </c>
      <c r="E1427" s="17">
        <v>0.187350022442242</v>
      </c>
      <c r="F1427" s="17"/>
      <c r="G1427" s="17">
        <v>0.13554414244954699</v>
      </c>
      <c r="H1427" s="17">
        <v>0.18913139166818099</v>
      </c>
      <c r="I1427" s="17">
        <v>0.21843152956370099</v>
      </c>
      <c r="J1427" s="17">
        <v>0.165672566802189</v>
      </c>
      <c r="K1427" s="17">
        <v>0.151881870485535</v>
      </c>
      <c r="L1427" s="17">
        <v>0.142126656769125</v>
      </c>
      <c r="M1427" s="17">
        <v>0.20519852363009999</v>
      </c>
      <c r="N1427" s="17">
        <v>0.11192739985466101</v>
      </c>
      <c r="O1427" s="17">
        <v>0.13646260021554699</v>
      </c>
      <c r="P1427" s="17"/>
      <c r="Q1427" s="17">
        <v>8.0797236501013794E-2</v>
      </c>
      <c r="R1427" s="17">
        <v>0.250939538209494</v>
      </c>
      <c r="S1427" s="17">
        <v>0.22917569326673401</v>
      </c>
      <c r="T1427" s="17">
        <v>0.16118085951588201</v>
      </c>
      <c r="U1427" s="17"/>
      <c r="V1427" s="17">
        <v>0.143200602119577</v>
      </c>
      <c r="W1427" s="17">
        <v>0.106411440768682</v>
      </c>
      <c r="X1427" s="17">
        <v>0.18555272240010201</v>
      </c>
      <c r="Y1427" s="17">
        <v>0.129127669152306</v>
      </c>
      <c r="Z1427" s="17">
        <v>0.191401753066128</v>
      </c>
      <c r="AA1427" s="17">
        <v>0.13962726484351601</v>
      </c>
      <c r="AB1427" s="17">
        <v>0.18747428109943701</v>
      </c>
      <c r="AC1427" s="17">
        <v>0.21719448964559901</v>
      </c>
      <c r="AD1427" s="17">
        <v>0.191015768748276</v>
      </c>
      <c r="AE1427" s="17"/>
      <c r="AF1427" s="17">
        <v>0.14214498273281401</v>
      </c>
      <c r="AG1427" s="17">
        <v>0.15262049407158601</v>
      </c>
      <c r="AH1427" s="17">
        <v>0.19637772915865701</v>
      </c>
      <c r="AI1427" s="17">
        <v>6.9670185609776905E-2</v>
      </c>
      <c r="AJ1427" s="17">
        <v>0.18760522421398301</v>
      </c>
      <c r="AK1427" s="17">
        <v>0.166252301586823</v>
      </c>
      <c r="AL1427" s="17"/>
      <c r="AM1427" s="17">
        <v>0.13492021012550501</v>
      </c>
      <c r="AN1427" s="17">
        <v>9.5872592628577002E-2</v>
      </c>
      <c r="AO1427" s="17">
        <v>0.13944259471404399</v>
      </c>
      <c r="AP1427" s="17">
        <v>9.4715166880169593E-2</v>
      </c>
      <c r="AQ1427" s="17">
        <v>0.18279969463699999</v>
      </c>
      <c r="AR1427" s="17">
        <v>0.167451461149564</v>
      </c>
      <c r="AS1427" s="17">
        <v>0.22122999407187199</v>
      </c>
      <c r="AT1427" s="17">
        <v>0.123206519354219</v>
      </c>
      <c r="AU1427" s="17">
        <v>0.297525206055339</v>
      </c>
      <c r="AV1427" s="17">
        <v>0.22529586574374899</v>
      </c>
      <c r="AW1427" s="17">
        <v>0.246878673287038</v>
      </c>
      <c r="AX1427" s="17">
        <v>0.16368995464684899</v>
      </c>
      <c r="AY1427" s="17">
        <v>0.214034551913069</v>
      </c>
      <c r="AZ1427" s="17">
        <v>0.18820303562594201</v>
      </c>
      <c r="BA1427" s="17">
        <v>0.126102251548879</v>
      </c>
      <c r="BB1427" s="17">
        <v>0.14520021910639599</v>
      </c>
      <c r="BC1427" s="17"/>
      <c r="BD1427" s="17">
        <v>0.176855758232079</v>
      </c>
      <c r="BE1427" s="17">
        <v>0.17355771613628801</v>
      </c>
      <c r="BF1427" s="17">
        <v>0.128318533935247</v>
      </c>
      <c r="BG1427" s="17"/>
      <c r="BH1427" s="17">
        <v>0.17378522556856499</v>
      </c>
      <c r="BI1427" s="17">
        <v>0.16705306812297799</v>
      </c>
      <c r="BJ1427" s="17">
        <v>0.100130197607045</v>
      </c>
      <c r="BK1427" s="17"/>
      <c r="BL1427" s="17">
        <v>0.292053070777687</v>
      </c>
      <c r="BM1427" s="17">
        <v>0.11096660899850599</v>
      </c>
      <c r="BN1427" s="17">
        <v>0.2310013745593</v>
      </c>
      <c r="BO1427" s="17"/>
      <c r="BP1427" s="17">
        <v>0.144021729365581</v>
      </c>
      <c r="BQ1427" s="17">
        <v>0.16192637856713299</v>
      </c>
      <c r="BR1427" s="17"/>
      <c r="BS1427" s="17">
        <v>0.227679974785022</v>
      </c>
      <c r="BT1427" s="17">
        <v>0.202329270768768</v>
      </c>
      <c r="BU1427" s="17">
        <v>0.169364278615633</v>
      </c>
      <c r="BV1427" s="17">
        <v>0.113975843135514</v>
      </c>
      <c r="BW1427" s="17"/>
      <c r="BX1427" s="17">
        <v>0.23863811262568799</v>
      </c>
      <c r="BY1427" s="17">
        <v>0.22727551021160999</v>
      </c>
      <c r="BZ1427" s="17">
        <v>0.145806379644319</v>
      </c>
      <c r="CA1427" s="17"/>
      <c r="CB1427" s="17">
        <v>0.18361626964070099</v>
      </c>
      <c r="CC1427" s="17">
        <v>0.15815041467065</v>
      </c>
      <c r="CD1427" s="17">
        <v>7.5684710006556605E-2</v>
      </c>
      <c r="CE1427" s="17">
        <v>0.148929700026082</v>
      </c>
      <c r="CF1427" s="17">
        <v>0.24934292996302701</v>
      </c>
      <c r="CG1427" s="17">
        <v>0.18607610154165599</v>
      </c>
      <c r="CH1427" s="17"/>
      <c r="CI1427" s="17">
        <v>0.115972353927557</v>
      </c>
      <c r="CJ1427" s="17">
        <v>0.235827902646187</v>
      </c>
      <c r="CK1427" s="17">
        <v>0.10896815117615299</v>
      </c>
      <c r="CL1427" s="17">
        <v>0.140060680179456</v>
      </c>
    </row>
    <row r="1428" spans="2:90" x14ac:dyDescent="0.35">
      <c r="B1428" t="s">
        <v>644</v>
      </c>
      <c r="C1428" s="17">
        <v>0.27584759512197199</v>
      </c>
      <c r="D1428" s="17">
        <v>0.273705813428339</v>
      </c>
      <c r="E1428" s="17">
        <v>0.26747748982174402</v>
      </c>
      <c r="F1428" s="17"/>
      <c r="G1428" s="17">
        <v>0.28623012703093798</v>
      </c>
      <c r="H1428" s="17">
        <v>0.16964049134242701</v>
      </c>
      <c r="I1428" s="17">
        <v>0.24642737433238701</v>
      </c>
      <c r="J1428" s="17">
        <v>0.32892507253352798</v>
      </c>
      <c r="K1428" s="17">
        <v>0.26723494648902502</v>
      </c>
      <c r="L1428" s="17">
        <v>0.25291897146654801</v>
      </c>
      <c r="M1428" s="17">
        <v>0.33544046955343998</v>
      </c>
      <c r="N1428" s="17">
        <v>0.32290166192666597</v>
      </c>
      <c r="O1428" s="17">
        <v>0.256360011276968</v>
      </c>
      <c r="P1428" s="17"/>
      <c r="Q1428" s="17">
        <v>0.28289184342657803</v>
      </c>
      <c r="R1428" s="17">
        <v>0.20757841894582801</v>
      </c>
      <c r="S1428" s="17">
        <v>0.30347364779349101</v>
      </c>
      <c r="T1428" s="17">
        <v>0.27694587894061401</v>
      </c>
      <c r="U1428" s="17"/>
      <c r="V1428" s="17">
        <v>0.273943320983632</v>
      </c>
      <c r="W1428" s="17">
        <v>0.290074047045423</v>
      </c>
      <c r="X1428" s="17">
        <v>0.29173391321116798</v>
      </c>
      <c r="Y1428" s="17">
        <v>0.13161428803334699</v>
      </c>
      <c r="Z1428" s="17">
        <v>0.282132650869235</v>
      </c>
      <c r="AA1428" s="17">
        <v>0.358568749142679</v>
      </c>
      <c r="AB1428" s="17">
        <v>0.206371532074869</v>
      </c>
      <c r="AC1428" s="17">
        <v>0.35003879200203297</v>
      </c>
      <c r="AD1428" s="17">
        <v>0.30899807253438699</v>
      </c>
      <c r="AE1428" s="17"/>
      <c r="AF1428" s="17">
        <v>0.29970935051386399</v>
      </c>
      <c r="AG1428" s="17">
        <v>0.24469714527153399</v>
      </c>
      <c r="AH1428" s="17">
        <v>0.14307631398377399</v>
      </c>
      <c r="AI1428" s="17">
        <v>0.16725223111058701</v>
      </c>
      <c r="AJ1428" s="17">
        <v>0.315804219345312</v>
      </c>
      <c r="AK1428" s="17">
        <v>0.31417558604037399</v>
      </c>
      <c r="AL1428" s="17"/>
      <c r="AM1428" s="17">
        <v>0.29911889874096598</v>
      </c>
      <c r="AN1428" s="17">
        <v>0.30450404317742602</v>
      </c>
      <c r="AO1428" s="17">
        <v>0.24339882431346699</v>
      </c>
      <c r="AP1428" s="17">
        <v>0.31209051777486002</v>
      </c>
      <c r="AQ1428" s="17">
        <v>0.28236233612810502</v>
      </c>
      <c r="AR1428" s="17">
        <v>0.28622034052940398</v>
      </c>
      <c r="AS1428" s="17">
        <v>0.26397304538102401</v>
      </c>
      <c r="AT1428" s="17">
        <v>0.27988574468282601</v>
      </c>
      <c r="AU1428" s="17">
        <v>0.166713520066684</v>
      </c>
      <c r="AV1428" s="17">
        <v>0.369054625032877</v>
      </c>
      <c r="AW1428" s="17">
        <v>0.214080240415291</v>
      </c>
      <c r="AX1428" s="17">
        <v>0.40290571039205703</v>
      </c>
      <c r="AY1428" s="17">
        <v>0.35110082018593902</v>
      </c>
      <c r="AZ1428" s="17">
        <v>0.21059871477323999</v>
      </c>
      <c r="BA1428" s="17">
        <v>0.327428851864907</v>
      </c>
      <c r="BB1428" s="17">
        <v>0.18578170277300801</v>
      </c>
      <c r="BC1428" s="17"/>
      <c r="BD1428" s="17">
        <v>0.29576918893174498</v>
      </c>
      <c r="BE1428" s="17">
        <v>0.268972977852803</v>
      </c>
      <c r="BF1428" s="17">
        <v>0.26459384614466602</v>
      </c>
      <c r="BG1428" s="17"/>
      <c r="BH1428" s="17">
        <v>0.28070531478612798</v>
      </c>
      <c r="BI1428" s="17">
        <v>0.26726149277940398</v>
      </c>
      <c r="BJ1428" s="17">
        <v>0.381590931269637</v>
      </c>
      <c r="BK1428" s="17"/>
      <c r="BL1428" s="17">
        <v>0.123302736999885</v>
      </c>
      <c r="BM1428" s="17">
        <v>0.40682409567294198</v>
      </c>
      <c r="BN1428" s="17">
        <v>0.38611287663406701</v>
      </c>
      <c r="BO1428" s="17"/>
      <c r="BP1428" s="17">
        <v>0.31497339563023802</v>
      </c>
      <c r="BQ1428" s="17">
        <v>0.26405354728092201</v>
      </c>
      <c r="BR1428" s="17"/>
      <c r="BS1428" s="17">
        <v>0.353907149606287</v>
      </c>
      <c r="BT1428" s="17">
        <v>0.37598686021321698</v>
      </c>
      <c r="BU1428" s="17">
        <v>0.28095275449643398</v>
      </c>
      <c r="BV1428" s="17">
        <v>0.19866129694889201</v>
      </c>
      <c r="BW1428" s="17"/>
      <c r="BX1428" s="17">
        <v>0.27450521410781398</v>
      </c>
      <c r="BY1428" s="17">
        <v>0.25747673781872599</v>
      </c>
      <c r="BZ1428" s="17">
        <v>0.27723604614842101</v>
      </c>
      <c r="CA1428" s="17"/>
      <c r="CB1428" s="17">
        <v>0.318373079346918</v>
      </c>
      <c r="CC1428" s="17">
        <v>0.15721950084407399</v>
      </c>
      <c r="CD1428" s="17">
        <v>0.209517778884278</v>
      </c>
      <c r="CE1428" s="17">
        <v>0.25684662651429901</v>
      </c>
      <c r="CF1428" s="17">
        <v>0.40190874774743401</v>
      </c>
      <c r="CG1428" s="17">
        <v>0.37003472663116699</v>
      </c>
      <c r="CH1428" s="17"/>
      <c r="CI1428" s="17">
        <v>0.23954945623212701</v>
      </c>
      <c r="CJ1428" s="17">
        <v>0.32187402285720301</v>
      </c>
      <c r="CK1428" s="17">
        <v>0.21038964150473299</v>
      </c>
      <c r="CL1428" s="17">
        <v>0.27494473947187098</v>
      </c>
    </row>
    <row r="1429" spans="2:90" x14ac:dyDescent="0.35">
      <c r="B1429" t="s">
        <v>645</v>
      </c>
      <c r="C1429" s="17">
        <v>0.20624412302805201</v>
      </c>
      <c r="D1429" s="17">
        <v>0.21598482192941901</v>
      </c>
      <c r="E1429" s="17">
        <v>0.20103949541871</v>
      </c>
      <c r="F1429" s="17"/>
      <c r="G1429" s="17">
        <v>0.177895553785137</v>
      </c>
      <c r="H1429" s="17">
        <v>0.242687888572927</v>
      </c>
      <c r="I1429" s="17">
        <v>0.258551907113375</v>
      </c>
      <c r="J1429" s="17">
        <v>0.14889836885101801</v>
      </c>
      <c r="K1429" s="17">
        <v>0.23231836024385499</v>
      </c>
      <c r="L1429" s="17">
        <v>0.241751196807339</v>
      </c>
      <c r="M1429" s="17">
        <v>0.17835996895238501</v>
      </c>
      <c r="N1429" s="17">
        <v>0.12942063306559201</v>
      </c>
      <c r="O1429" s="17">
        <v>0.25215714100608899</v>
      </c>
      <c r="P1429" s="17"/>
      <c r="Q1429" s="17">
        <v>0.192311941895909</v>
      </c>
      <c r="R1429" s="17">
        <v>0.194896877572657</v>
      </c>
      <c r="S1429" s="17">
        <v>0.12732794782317</v>
      </c>
      <c r="T1429" s="17">
        <v>0.20778688384121699</v>
      </c>
      <c r="U1429" s="17"/>
      <c r="V1429" s="17">
        <v>0.187483175088348</v>
      </c>
      <c r="W1429" s="17">
        <v>0.282078899691803</v>
      </c>
      <c r="X1429" s="17">
        <v>0.20331006800045601</v>
      </c>
      <c r="Y1429" s="17">
        <v>0.160489625334367</v>
      </c>
      <c r="Z1429" s="17">
        <v>0.20934147475124701</v>
      </c>
      <c r="AA1429" s="17">
        <v>0.13340822756592499</v>
      </c>
      <c r="AB1429" s="17">
        <v>0.18359265587340101</v>
      </c>
      <c r="AC1429" s="17">
        <v>0.156767682154479</v>
      </c>
      <c r="AD1429" s="17">
        <v>0.25125184031064401</v>
      </c>
      <c r="AE1429" s="17"/>
      <c r="AF1429" s="17">
        <v>0.234368909885246</v>
      </c>
      <c r="AG1429" s="17">
        <v>0.22650462083088899</v>
      </c>
      <c r="AH1429" s="17">
        <v>0.20658526737584301</v>
      </c>
      <c r="AI1429" s="17">
        <v>0.22680437562417399</v>
      </c>
      <c r="AJ1429" s="17">
        <v>0.170626359836137</v>
      </c>
      <c r="AK1429" s="17">
        <v>0.185995679822195</v>
      </c>
      <c r="AL1429" s="17"/>
      <c r="AM1429" s="17">
        <v>0.22852374529911301</v>
      </c>
      <c r="AN1429" s="17">
        <v>0.237041024670397</v>
      </c>
      <c r="AO1429" s="17">
        <v>9.7429619564835396E-2</v>
      </c>
      <c r="AP1429" s="17">
        <v>0.26841742786862999</v>
      </c>
      <c r="AQ1429" s="17">
        <v>0.16089551373805899</v>
      </c>
      <c r="AR1429" s="17">
        <v>0.19591576482669401</v>
      </c>
      <c r="AS1429" s="17">
        <v>0.26817507234751398</v>
      </c>
      <c r="AT1429" s="17">
        <v>0.20704978482856701</v>
      </c>
      <c r="AU1429" s="17">
        <v>0.239176009567763</v>
      </c>
      <c r="AV1429" s="17">
        <v>0.205109599959619</v>
      </c>
      <c r="AW1429" s="17">
        <v>0.231680012317971</v>
      </c>
      <c r="AX1429" s="17">
        <v>0.17570950597695101</v>
      </c>
      <c r="AY1429" s="17">
        <v>0.11065781582781301</v>
      </c>
      <c r="AZ1429" s="17">
        <v>0.16262580412817701</v>
      </c>
      <c r="BA1429" s="17">
        <v>0.207570983691579</v>
      </c>
      <c r="BB1429" s="17">
        <v>0.21449273819665801</v>
      </c>
      <c r="BC1429" s="17"/>
      <c r="BD1429" s="17">
        <v>0.206061098768343</v>
      </c>
      <c r="BE1429" s="17">
        <v>0.21553888503245899</v>
      </c>
      <c r="BF1429" s="17">
        <v>0.20683366271009301</v>
      </c>
      <c r="BG1429" s="17"/>
      <c r="BH1429" s="17">
        <v>0.19320919185406499</v>
      </c>
      <c r="BI1429" s="17">
        <v>0.25490952953503299</v>
      </c>
      <c r="BJ1429" s="17">
        <v>0.23854679230936801</v>
      </c>
      <c r="BK1429" s="17"/>
      <c r="BL1429" s="17">
        <v>0.25512916858381302</v>
      </c>
      <c r="BM1429" s="17">
        <v>0.14502539433726999</v>
      </c>
      <c r="BN1429" s="17">
        <v>0.17330895215676201</v>
      </c>
      <c r="BO1429" s="17"/>
      <c r="BP1429" s="17">
        <v>0.20336360330519701</v>
      </c>
      <c r="BQ1429" s="17">
        <v>0.19869742470289001</v>
      </c>
      <c r="BR1429" s="17"/>
      <c r="BS1429" s="17">
        <v>0.148724129867566</v>
      </c>
      <c r="BT1429" s="17">
        <v>0.24626726608642799</v>
      </c>
      <c r="BU1429" s="17">
        <v>0.207104168584272</v>
      </c>
      <c r="BV1429" s="17">
        <v>0.20342915451660601</v>
      </c>
      <c r="BW1429" s="17"/>
      <c r="BX1429" s="17">
        <v>0.13628676523688299</v>
      </c>
      <c r="BY1429" s="17">
        <v>0.25287221021533601</v>
      </c>
      <c r="BZ1429" s="17">
        <v>0.21159962655529799</v>
      </c>
      <c r="CA1429" s="17"/>
      <c r="CB1429" s="17">
        <v>0.232589196972567</v>
      </c>
      <c r="CC1429" s="17">
        <v>0.20719216532541601</v>
      </c>
      <c r="CD1429" s="17">
        <v>0.22323712386321701</v>
      </c>
      <c r="CE1429" s="17">
        <v>0.204749590774645</v>
      </c>
      <c r="CF1429" s="17">
        <v>0.112178241355697</v>
      </c>
      <c r="CG1429" s="17">
        <v>0.22073358101307999</v>
      </c>
      <c r="CH1429" s="17"/>
      <c r="CI1429" s="17">
        <v>0.29492119515599002</v>
      </c>
      <c r="CJ1429" s="17">
        <v>0.113968210775882</v>
      </c>
      <c r="CK1429" s="17">
        <v>0.32994977353316701</v>
      </c>
      <c r="CL1429" s="17">
        <v>0.20652385150376201</v>
      </c>
    </row>
    <row r="1430" spans="2:90" x14ac:dyDescent="0.35">
      <c r="B1430" t="s">
        <v>646</v>
      </c>
      <c r="C1430" s="17">
        <v>0.26473333562305401</v>
      </c>
      <c r="D1430" s="17">
        <v>0.28690568481644702</v>
      </c>
      <c r="E1430" s="17">
        <v>0.24856181927791701</v>
      </c>
      <c r="F1430" s="17"/>
      <c r="G1430" s="17">
        <v>0.31425409073168498</v>
      </c>
      <c r="H1430" s="17">
        <v>0.28309007114014401</v>
      </c>
      <c r="I1430" s="17">
        <v>0.18089585694740601</v>
      </c>
      <c r="J1430" s="17">
        <v>0.261278925057077</v>
      </c>
      <c r="K1430" s="17">
        <v>0.25496690598669097</v>
      </c>
      <c r="L1430" s="17">
        <v>0.27823231252164499</v>
      </c>
      <c r="M1430" s="17">
        <v>0.208501501070332</v>
      </c>
      <c r="N1430" s="17">
        <v>0.28150991633240002</v>
      </c>
      <c r="O1430" s="17">
        <v>0.30879940415269302</v>
      </c>
      <c r="P1430" s="17"/>
      <c r="Q1430" s="17">
        <v>0.32480170210035297</v>
      </c>
      <c r="R1430" s="17">
        <v>0.25071664214510297</v>
      </c>
      <c r="S1430" s="17">
        <v>0.31630488562324</v>
      </c>
      <c r="T1430" s="17">
        <v>0.26394535045206002</v>
      </c>
      <c r="U1430" s="17"/>
      <c r="V1430" s="17">
        <v>0.27491567842881898</v>
      </c>
      <c r="W1430" s="17">
        <v>0.22957230363973</v>
      </c>
      <c r="X1430" s="17">
        <v>0.210348426296118</v>
      </c>
      <c r="Y1430" s="17">
        <v>0.44000775130521003</v>
      </c>
      <c r="Z1430" s="17">
        <v>0.28478994227563997</v>
      </c>
      <c r="AA1430" s="17">
        <v>0.24248392277761099</v>
      </c>
      <c r="AB1430" s="17">
        <v>0.32285955351384599</v>
      </c>
      <c r="AC1430" s="17">
        <v>0.116503648335715</v>
      </c>
      <c r="AD1430" s="17">
        <v>0.22627066655296799</v>
      </c>
      <c r="AE1430" s="17"/>
      <c r="AF1430" s="17">
        <v>0.25918967407545301</v>
      </c>
      <c r="AG1430" s="17">
        <v>0.29057224612622501</v>
      </c>
      <c r="AH1430" s="17">
        <v>0.324008506881036</v>
      </c>
      <c r="AI1430" s="17">
        <v>0.406159578202201</v>
      </c>
      <c r="AJ1430" s="17">
        <v>0.20674837593571799</v>
      </c>
      <c r="AK1430" s="17">
        <v>0.246556649353673</v>
      </c>
      <c r="AL1430" s="17"/>
      <c r="AM1430" s="17">
        <v>0.121016517077683</v>
      </c>
      <c r="AN1430" s="17">
        <v>0.29863633682838597</v>
      </c>
      <c r="AO1430" s="17">
        <v>0.37795504087006998</v>
      </c>
      <c r="AP1430" s="17">
        <v>0.28235468967673</v>
      </c>
      <c r="AQ1430" s="17">
        <v>0.27523641953641997</v>
      </c>
      <c r="AR1430" s="17">
        <v>0.277263756703026</v>
      </c>
      <c r="AS1430" s="17">
        <v>0.16049579176665699</v>
      </c>
      <c r="AT1430" s="17">
        <v>0.221678308571921</v>
      </c>
      <c r="AU1430" s="17">
        <v>0.234212819338183</v>
      </c>
      <c r="AV1430" s="17">
        <v>0.13363733992361801</v>
      </c>
      <c r="AW1430" s="17">
        <v>0.22358148409387699</v>
      </c>
      <c r="AX1430" s="17">
        <v>0.191667189644357</v>
      </c>
      <c r="AY1430" s="17">
        <v>0.32420681207317897</v>
      </c>
      <c r="AZ1430" s="17">
        <v>0.28524345786876099</v>
      </c>
      <c r="BA1430" s="17">
        <v>0.25693346391584698</v>
      </c>
      <c r="BB1430" s="17">
        <v>0.41646168995537802</v>
      </c>
      <c r="BC1430" s="17"/>
      <c r="BD1430" s="17">
        <v>0.246139441121841</v>
      </c>
      <c r="BE1430" s="17">
        <v>0.221241971510929</v>
      </c>
      <c r="BF1430" s="17">
        <v>0.31383729672525201</v>
      </c>
      <c r="BG1430" s="17"/>
      <c r="BH1430" s="17">
        <v>0.257648475443642</v>
      </c>
      <c r="BI1430" s="17">
        <v>0.250810165122548</v>
      </c>
      <c r="BJ1430" s="17">
        <v>0.238668270982348</v>
      </c>
      <c r="BK1430" s="17"/>
      <c r="BL1430" s="17">
        <v>0.26672151186162601</v>
      </c>
      <c r="BM1430" s="17">
        <v>0.26301455324027401</v>
      </c>
      <c r="BN1430" s="17">
        <v>0.20190749173648101</v>
      </c>
      <c r="BO1430" s="17"/>
      <c r="BP1430" s="17">
        <v>0.25140245697017499</v>
      </c>
      <c r="BQ1430" s="17">
        <v>0.26927300448761898</v>
      </c>
      <c r="BR1430" s="17"/>
      <c r="BS1430" s="17">
        <v>0.191014208934218</v>
      </c>
      <c r="BT1430" s="17">
        <v>0.143295619350609</v>
      </c>
      <c r="BU1430" s="17">
        <v>0.254348508855123</v>
      </c>
      <c r="BV1430" s="17">
        <v>0.38530335497552798</v>
      </c>
      <c r="BW1430" s="17"/>
      <c r="BX1430" s="17">
        <v>0.28278637841731602</v>
      </c>
      <c r="BY1430" s="17">
        <v>0.15061998445028399</v>
      </c>
      <c r="BZ1430" s="17">
        <v>0.27016364454699199</v>
      </c>
      <c r="CA1430" s="17"/>
      <c r="CB1430" s="17">
        <v>0.176803892563309</v>
      </c>
      <c r="CC1430" s="17">
        <v>0.39040796484676799</v>
      </c>
      <c r="CD1430" s="17">
        <v>0.381820778369583</v>
      </c>
      <c r="CE1430" s="17">
        <v>0.29604409518274299</v>
      </c>
      <c r="CF1430" s="17">
        <v>0.16463988024644299</v>
      </c>
      <c r="CG1430" s="17">
        <v>0.122201790496947</v>
      </c>
      <c r="CH1430" s="17"/>
      <c r="CI1430" s="17">
        <v>0.29541268404528898</v>
      </c>
      <c r="CJ1430" s="17">
        <v>0.27502552305934802</v>
      </c>
      <c r="CK1430" s="17">
        <v>0.15078950974752001</v>
      </c>
      <c r="CL1430" s="17">
        <v>0.281723002809662</v>
      </c>
    </row>
    <row r="1431" spans="2:90" x14ac:dyDescent="0.35">
      <c r="B1431" t="s">
        <v>110</v>
      </c>
      <c r="C1431" s="17">
        <v>9.3331631076757599E-2</v>
      </c>
      <c r="D1431" s="17">
        <v>9.0425684447918694E-2</v>
      </c>
      <c r="E1431" s="17">
        <v>9.5571173039387294E-2</v>
      </c>
      <c r="F1431" s="17"/>
      <c r="G1431" s="17">
        <v>8.6076086002692703E-2</v>
      </c>
      <c r="H1431" s="17">
        <v>0.11545015727632001</v>
      </c>
      <c r="I1431" s="17">
        <v>9.5693332043130797E-2</v>
      </c>
      <c r="J1431" s="17">
        <v>9.5225066756188401E-2</v>
      </c>
      <c r="K1431" s="17">
        <v>9.3597916794893807E-2</v>
      </c>
      <c r="L1431" s="17">
        <v>8.4970862435343505E-2</v>
      </c>
      <c r="M1431" s="17">
        <v>7.2499536793743796E-2</v>
      </c>
      <c r="N1431" s="17">
        <v>0.154240388820682</v>
      </c>
      <c r="O1431" s="17">
        <v>4.62208433487038E-2</v>
      </c>
      <c r="P1431" s="17"/>
      <c r="Q1431" s="17">
        <v>0.119197276076146</v>
      </c>
      <c r="R1431" s="17">
        <v>9.5868523126917696E-2</v>
      </c>
      <c r="S1431" s="17">
        <v>2.3717825493364798E-2</v>
      </c>
      <c r="T1431" s="17">
        <v>9.0141027250226602E-2</v>
      </c>
      <c r="U1431" s="17"/>
      <c r="V1431" s="17">
        <v>0.120457223379623</v>
      </c>
      <c r="W1431" s="17">
        <v>9.1863308854363196E-2</v>
      </c>
      <c r="X1431" s="17">
        <v>0.109054870092156</v>
      </c>
      <c r="Y1431" s="17">
        <v>0.13876066617476901</v>
      </c>
      <c r="Z1431" s="17">
        <v>3.2334179037749003E-2</v>
      </c>
      <c r="AA1431" s="17">
        <v>0.12591183567026901</v>
      </c>
      <c r="AB1431" s="17">
        <v>9.9701977438446901E-2</v>
      </c>
      <c r="AC1431" s="17">
        <v>0.15949538786217399</v>
      </c>
      <c r="AD1431" s="17">
        <v>2.2463651853724498E-2</v>
      </c>
      <c r="AE1431" s="17"/>
      <c r="AF1431" s="17">
        <v>6.4587082792622999E-2</v>
      </c>
      <c r="AG1431" s="17">
        <v>8.5605493699765195E-2</v>
      </c>
      <c r="AH1431" s="17">
        <v>0.12995218260069</v>
      </c>
      <c r="AI1431" s="17">
        <v>0.13011362945326199</v>
      </c>
      <c r="AJ1431" s="17">
        <v>0.11921582066885</v>
      </c>
      <c r="AK1431" s="17">
        <v>8.7019783196936207E-2</v>
      </c>
      <c r="AL1431" s="17"/>
      <c r="AM1431" s="17">
        <v>0.21642062875673401</v>
      </c>
      <c r="AN1431" s="17">
        <v>6.3946002695213999E-2</v>
      </c>
      <c r="AO1431" s="17">
        <v>0.141773920537584</v>
      </c>
      <c r="AP1431" s="17">
        <v>4.2422197799610602E-2</v>
      </c>
      <c r="AQ1431" s="17">
        <v>9.8706035960416494E-2</v>
      </c>
      <c r="AR1431" s="17">
        <v>7.3148676791310999E-2</v>
      </c>
      <c r="AS1431" s="17">
        <v>8.61260964329333E-2</v>
      </c>
      <c r="AT1431" s="17">
        <v>0.16817964256246701</v>
      </c>
      <c r="AU1431" s="17">
        <v>6.2372444972031302E-2</v>
      </c>
      <c r="AV1431" s="17">
        <v>6.69025693401369E-2</v>
      </c>
      <c r="AW1431" s="17">
        <v>8.3779589885822695E-2</v>
      </c>
      <c r="AX1431" s="17">
        <v>6.6027639339786295E-2</v>
      </c>
      <c r="AY1431" s="17">
        <v>0</v>
      </c>
      <c r="AZ1431" s="17">
        <v>0.15332898760388</v>
      </c>
      <c r="BA1431" s="17">
        <v>8.1964448978787699E-2</v>
      </c>
      <c r="BB1431" s="17">
        <v>3.80636499685598E-2</v>
      </c>
      <c r="BC1431" s="17"/>
      <c r="BD1431" s="17">
        <v>7.5174512945992603E-2</v>
      </c>
      <c r="BE1431" s="17">
        <v>0.120688449467521</v>
      </c>
      <c r="BF1431" s="17">
        <v>8.6416660484742294E-2</v>
      </c>
      <c r="BG1431" s="17"/>
      <c r="BH1431" s="17">
        <v>9.4651792347600294E-2</v>
      </c>
      <c r="BI1431" s="17">
        <v>5.9965744440037001E-2</v>
      </c>
      <c r="BJ1431" s="17">
        <v>4.1063807831602198E-2</v>
      </c>
      <c r="BK1431" s="17"/>
      <c r="BL1431" s="17">
        <v>6.2793511776988303E-2</v>
      </c>
      <c r="BM1431" s="17">
        <v>7.4169347751007295E-2</v>
      </c>
      <c r="BN1431" s="17">
        <v>7.6693049133899601E-3</v>
      </c>
      <c r="BO1431" s="17"/>
      <c r="BP1431" s="17">
        <v>8.6238814728809995E-2</v>
      </c>
      <c r="BQ1431" s="17">
        <v>0.106049644961436</v>
      </c>
      <c r="BR1431" s="17"/>
      <c r="BS1431" s="17">
        <v>7.86745368069076E-2</v>
      </c>
      <c r="BT1431" s="17">
        <v>3.2120983580978597E-2</v>
      </c>
      <c r="BU1431" s="17">
        <v>8.8230289448538293E-2</v>
      </c>
      <c r="BV1431" s="17">
        <v>9.8630350423458801E-2</v>
      </c>
      <c r="BW1431" s="17"/>
      <c r="BX1431" s="17">
        <v>6.7783529612299998E-2</v>
      </c>
      <c r="BY1431" s="17">
        <v>0.111755557304043</v>
      </c>
      <c r="BZ1431" s="17">
        <v>9.5194303104969999E-2</v>
      </c>
      <c r="CA1431" s="17"/>
      <c r="CB1431" s="17">
        <v>8.8617561476504805E-2</v>
      </c>
      <c r="CC1431" s="17">
        <v>8.7029954313093294E-2</v>
      </c>
      <c r="CD1431" s="17">
        <v>0.109739608876365</v>
      </c>
      <c r="CE1431" s="17">
        <v>9.3429987502229597E-2</v>
      </c>
      <c r="CF1431" s="17">
        <v>7.1930200687398596E-2</v>
      </c>
      <c r="CG1431" s="17">
        <v>0.10095380031715</v>
      </c>
      <c r="CH1431" s="17"/>
      <c r="CI1431" s="17">
        <v>5.4144310639037498E-2</v>
      </c>
      <c r="CJ1431" s="17">
        <v>5.3304340661379603E-2</v>
      </c>
      <c r="CK1431" s="17">
        <v>0.19990292403842699</v>
      </c>
      <c r="CL1431" s="17">
        <v>9.6747726035249601E-2</v>
      </c>
    </row>
    <row r="1432" spans="2:90" x14ac:dyDescent="0.35"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  <c r="BS1432" s="17"/>
      <c r="BT1432" s="17"/>
      <c r="BU1432" s="17"/>
      <c r="BV1432" s="17"/>
      <c r="BW1432" s="17"/>
      <c r="BX1432" s="17"/>
      <c r="BY1432" s="17"/>
      <c r="BZ1432" s="17"/>
      <c r="CA1432" s="17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</row>
    <row r="1433" spans="2:90" x14ac:dyDescent="0.35">
      <c r="B1433" s="6" t="s">
        <v>649</v>
      </c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</row>
    <row r="1434" spans="2:90" x14ac:dyDescent="0.35">
      <c r="B1434" s="24" t="s">
        <v>648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</row>
    <row r="1435" spans="2:90" x14ac:dyDescent="0.35">
      <c r="B1435" t="s">
        <v>643</v>
      </c>
      <c r="C1435" s="17">
        <v>0.23943203128142501</v>
      </c>
      <c r="D1435" s="17">
        <v>0.27722759108277001</v>
      </c>
      <c r="E1435" s="17">
        <v>0.203132038069742</v>
      </c>
      <c r="F1435" s="17"/>
      <c r="G1435" s="17">
        <v>0.19880650117160001</v>
      </c>
      <c r="H1435" s="17">
        <v>0.16217618473446799</v>
      </c>
      <c r="I1435" s="17">
        <v>0.32525912152320202</v>
      </c>
      <c r="J1435" s="17">
        <v>0.277874096798993</v>
      </c>
      <c r="K1435" s="17">
        <v>0.23153473294181501</v>
      </c>
      <c r="L1435" s="17">
        <v>0.22101500098437599</v>
      </c>
      <c r="M1435" s="17">
        <v>0.32207225494381297</v>
      </c>
      <c r="N1435" s="17">
        <v>0.20307875845628001</v>
      </c>
      <c r="O1435" s="17">
        <v>0.21764954706415299</v>
      </c>
      <c r="P1435" s="17"/>
      <c r="Q1435" s="17">
        <v>0.18248544235536901</v>
      </c>
      <c r="R1435" s="17">
        <v>0.23522602078565399</v>
      </c>
      <c r="S1435" s="17">
        <v>0.17702676523920099</v>
      </c>
      <c r="T1435" s="17">
        <v>0.24944337327517399</v>
      </c>
      <c r="U1435" s="17"/>
      <c r="V1435" s="17">
        <v>0.21359102062777599</v>
      </c>
      <c r="W1435" s="17">
        <v>0.25671939909497099</v>
      </c>
      <c r="X1435" s="17">
        <v>0.241575858350949</v>
      </c>
      <c r="Y1435" s="17">
        <v>0.21283917858218299</v>
      </c>
      <c r="Z1435" s="17">
        <v>0.31156265904649699</v>
      </c>
      <c r="AA1435" s="17">
        <v>0.245792879376483</v>
      </c>
      <c r="AB1435" s="17">
        <v>0.25424012791577999</v>
      </c>
      <c r="AC1435" s="17">
        <v>0.23171253824329299</v>
      </c>
      <c r="AD1435" s="17">
        <v>0.21009371911386299</v>
      </c>
      <c r="AE1435" s="17"/>
      <c r="AF1435" s="17">
        <v>0.29794318589997199</v>
      </c>
      <c r="AG1435" s="17">
        <v>0.20965025771631601</v>
      </c>
      <c r="AH1435" s="17">
        <v>0.21590004133663401</v>
      </c>
      <c r="AI1435" s="17">
        <v>0.16376330690320401</v>
      </c>
      <c r="AJ1435" s="17">
        <v>0.173233279677836</v>
      </c>
      <c r="AK1435" s="17">
        <v>0.275896092546773</v>
      </c>
      <c r="AL1435" s="17"/>
      <c r="AM1435" s="17">
        <v>0.23045922085274401</v>
      </c>
      <c r="AN1435" s="17">
        <v>0.34708887961330398</v>
      </c>
      <c r="AO1435" s="17">
        <v>0.31071211383932301</v>
      </c>
      <c r="AP1435" s="17">
        <v>0.209952548156249</v>
      </c>
      <c r="AQ1435" s="17">
        <v>0.29987038705033597</v>
      </c>
      <c r="AR1435" s="17">
        <v>0.20602878175639699</v>
      </c>
      <c r="AS1435" s="17">
        <v>0.24871983757667801</v>
      </c>
      <c r="AT1435" s="17">
        <v>0.324655885609346</v>
      </c>
      <c r="AU1435" s="17">
        <v>0.17312740985745001</v>
      </c>
      <c r="AV1435" s="17">
        <v>0.312465152811428</v>
      </c>
      <c r="AW1435" s="17">
        <v>0.163020209543904</v>
      </c>
      <c r="AX1435" s="17">
        <v>0.270032368592866</v>
      </c>
      <c r="AY1435" s="17">
        <v>0.18084153096269101</v>
      </c>
      <c r="AZ1435" s="17">
        <v>0.262429969779997</v>
      </c>
      <c r="BA1435" s="17">
        <v>0.46334775413831503</v>
      </c>
      <c r="BB1435" s="17">
        <v>0.18472788440496199</v>
      </c>
      <c r="BC1435" s="17"/>
      <c r="BD1435" s="17">
        <v>0.25487612506690299</v>
      </c>
      <c r="BE1435" s="17">
        <v>0.22251183696694599</v>
      </c>
      <c r="BF1435" s="17">
        <v>0.243755690298981</v>
      </c>
      <c r="BG1435" s="17"/>
      <c r="BH1435" s="17">
        <v>0.24947899071774099</v>
      </c>
      <c r="BI1435" s="17">
        <v>0.30645922143575199</v>
      </c>
      <c r="BJ1435" s="17">
        <v>0.18763053228083901</v>
      </c>
      <c r="BK1435" s="17"/>
      <c r="BL1435" s="17">
        <v>0.18653293103888199</v>
      </c>
      <c r="BM1435" s="17">
        <v>0.15911610941840601</v>
      </c>
      <c r="BN1435" s="17">
        <v>0.177877498179319</v>
      </c>
      <c r="BO1435" s="17"/>
      <c r="BP1435" s="17">
        <v>0.211666761016128</v>
      </c>
      <c r="BQ1435" s="17">
        <v>0.23432087577215499</v>
      </c>
      <c r="BR1435" s="17"/>
      <c r="BS1435" s="17">
        <v>0.43214563862281502</v>
      </c>
      <c r="BT1435" s="17">
        <v>0.34827793277603503</v>
      </c>
      <c r="BU1435" s="17">
        <v>0.18123670895934299</v>
      </c>
      <c r="BV1435" s="17">
        <v>0.149980741929991</v>
      </c>
      <c r="BW1435" s="17"/>
      <c r="BX1435" s="17">
        <v>0.17430847545922201</v>
      </c>
      <c r="BY1435" s="17">
        <v>0.23008987048233601</v>
      </c>
      <c r="BZ1435" s="17">
        <v>0.24609753002684001</v>
      </c>
      <c r="CA1435" s="17"/>
      <c r="CB1435" s="17">
        <v>0.27090149482970499</v>
      </c>
      <c r="CC1435" s="17">
        <v>0.19475176724256299</v>
      </c>
      <c r="CD1435" s="17">
        <v>0.14210280390117799</v>
      </c>
      <c r="CE1435" s="17">
        <v>0.14039284404104199</v>
      </c>
      <c r="CF1435" s="17">
        <v>0.45984464088385801</v>
      </c>
      <c r="CG1435" s="17">
        <v>0.314350208268381</v>
      </c>
      <c r="CH1435" s="17"/>
      <c r="CI1435" s="17">
        <v>0.19829111010911801</v>
      </c>
      <c r="CJ1435" s="17">
        <v>0.349023866865665</v>
      </c>
      <c r="CK1435" s="17">
        <v>0.11699882287262101</v>
      </c>
      <c r="CL1435" s="17">
        <v>0.21281205837079401</v>
      </c>
    </row>
    <row r="1436" spans="2:90" x14ac:dyDescent="0.35">
      <c r="B1436" t="s">
        <v>644</v>
      </c>
      <c r="C1436" s="17">
        <v>0.28881861617546101</v>
      </c>
      <c r="D1436" s="17">
        <v>0.26725626413702902</v>
      </c>
      <c r="E1436" s="17">
        <v>0.31145368398758499</v>
      </c>
      <c r="F1436" s="17"/>
      <c r="G1436" s="17">
        <v>0.31108421415906101</v>
      </c>
      <c r="H1436" s="17">
        <v>0.233655295640817</v>
      </c>
      <c r="I1436" s="17">
        <v>0.30814398883691901</v>
      </c>
      <c r="J1436" s="17">
        <v>0.27778042814700898</v>
      </c>
      <c r="K1436" s="17">
        <v>0.33044505700528298</v>
      </c>
      <c r="L1436" s="17">
        <v>0.287382318793791</v>
      </c>
      <c r="M1436" s="17">
        <v>0.264696214263759</v>
      </c>
      <c r="N1436" s="17">
        <v>0.23618741691470899</v>
      </c>
      <c r="O1436" s="17">
        <v>0.36111046358891702</v>
      </c>
      <c r="P1436" s="17"/>
      <c r="Q1436" s="17">
        <v>0.25712507202678703</v>
      </c>
      <c r="R1436" s="17">
        <v>0.38087707034754298</v>
      </c>
      <c r="S1436" s="17">
        <v>0.30279661847012501</v>
      </c>
      <c r="T1436" s="17">
        <v>0.29360738668511499</v>
      </c>
      <c r="U1436" s="17"/>
      <c r="V1436" s="17">
        <v>0.30873081617468701</v>
      </c>
      <c r="W1436" s="17">
        <v>0.29613038951267401</v>
      </c>
      <c r="X1436" s="17">
        <v>0.259306403887681</v>
      </c>
      <c r="Y1436" s="17">
        <v>0.29362681329221402</v>
      </c>
      <c r="Z1436" s="17">
        <v>0.245274924825052</v>
      </c>
      <c r="AA1436" s="17">
        <v>0.311165062911681</v>
      </c>
      <c r="AB1436" s="17">
        <v>0.28950857373607503</v>
      </c>
      <c r="AC1436" s="17">
        <v>0.27347372108919699</v>
      </c>
      <c r="AD1436" s="17">
        <v>0.28717443695504202</v>
      </c>
      <c r="AE1436" s="17"/>
      <c r="AF1436" s="17">
        <v>0.20341207272842099</v>
      </c>
      <c r="AG1436" s="17">
        <v>0.34360468172913</v>
      </c>
      <c r="AH1436" s="17">
        <v>0.30247590628702398</v>
      </c>
      <c r="AI1436" s="17">
        <v>0.30017925353199598</v>
      </c>
      <c r="AJ1436" s="17">
        <v>0.35054712455060499</v>
      </c>
      <c r="AK1436" s="17">
        <v>0.27596128381766799</v>
      </c>
      <c r="AL1436" s="17"/>
      <c r="AM1436" s="17">
        <v>0.238741820815252</v>
      </c>
      <c r="AN1436" s="17">
        <v>0.22533349765788599</v>
      </c>
      <c r="AO1436" s="17">
        <v>0.29123472377438597</v>
      </c>
      <c r="AP1436" s="17">
        <v>0.328947557843839</v>
      </c>
      <c r="AQ1436" s="17">
        <v>0.28567062593464798</v>
      </c>
      <c r="AR1436" s="17">
        <v>0.27009909406183003</v>
      </c>
      <c r="AS1436" s="17">
        <v>0.23151173401740099</v>
      </c>
      <c r="AT1436" s="17">
        <v>0.35855829160220898</v>
      </c>
      <c r="AU1436" s="17">
        <v>0.394851550935364</v>
      </c>
      <c r="AV1436" s="17">
        <v>0.30886185234875702</v>
      </c>
      <c r="AW1436" s="17">
        <v>0.38046194214110501</v>
      </c>
      <c r="AX1436" s="17">
        <v>0.18688289447783901</v>
      </c>
      <c r="AY1436" s="17">
        <v>0.31297846905689097</v>
      </c>
      <c r="AZ1436" s="17">
        <v>0.37092927286461902</v>
      </c>
      <c r="BA1436" s="17">
        <v>0.25002319801822198</v>
      </c>
      <c r="BB1436" s="17">
        <v>0.39213200835963202</v>
      </c>
      <c r="BC1436" s="17"/>
      <c r="BD1436" s="17">
        <v>0.33466704821121501</v>
      </c>
      <c r="BE1436" s="17">
        <v>0.26459392856562097</v>
      </c>
      <c r="BF1436" s="17">
        <v>0.27549179724720801</v>
      </c>
      <c r="BG1436" s="17"/>
      <c r="BH1436" s="17">
        <v>0.29418961903636398</v>
      </c>
      <c r="BI1436" s="17">
        <v>0.29723499794865099</v>
      </c>
      <c r="BJ1436" s="17">
        <v>0.36085303691715198</v>
      </c>
      <c r="BK1436" s="17"/>
      <c r="BL1436" s="17">
        <v>0.37401267375025199</v>
      </c>
      <c r="BM1436" s="17">
        <v>0.46017482525541098</v>
      </c>
      <c r="BN1436" s="17">
        <v>0.30308547938687702</v>
      </c>
      <c r="BO1436" s="17"/>
      <c r="BP1436" s="17">
        <v>0.34164632270835998</v>
      </c>
      <c r="BQ1436" s="17">
        <v>0.26232095349780399</v>
      </c>
      <c r="BR1436" s="17"/>
      <c r="BS1436" s="17">
        <v>0.26453765051129402</v>
      </c>
      <c r="BT1436" s="17">
        <v>0.32263808023477297</v>
      </c>
      <c r="BU1436" s="17">
        <v>0.34391852989632798</v>
      </c>
      <c r="BV1436" s="17">
        <v>0.23833989649110701</v>
      </c>
      <c r="BW1436" s="17"/>
      <c r="BX1436" s="17">
        <v>0.34139822981592599</v>
      </c>
      <c r="BY1436" s="17">
        <v>0.20048193155991501</v>
      </c>
      <c r="BZ1436" s="17">
        <v>0.28858499139027299</v>
      </c>
      <c r="CA1436" s="17"/>
      <c r="CB1436" s="17">
        <v>0.27008337448406899</v>
      </c>
      <c r="CC1436" s="17">
        <v>0.28543180758439801</v>
      </c>
      <c r="CD1436" s="17">
        <v>0.21309691118124299</v>
      </c>
      <c r="CE1436" s="17">
        <v>0.35174070076764202</v>
      </c>
      <c r="CF1436" s="17">
        <v>0.37454552648059197</v>
      </c>
      <c r="CG1436" s="17">
        <v>0.279255353143947</v>
      </c>
      <c r="CH1436" s="17"/>
      <c r="CI1436" s="17">
        <v>0.27203312125398499</v>
      </c>
      <c r="CJ1436" s="17">
        <v>0.25512757874911202</v>
      </c>
      <c r="CK1436" s="17">
        <v>0.28723655459344299</v>
      </c>
      <c r="CL1436" s="17">
        <v>0.31591692030200003</v>
      </c>
    </row>
    <row r="1437" spans="2:90" x14ac:dyDescent="0.35">
      <c r="B1437" t="s">
        <v>645</v>
      </c>
      <c r="C1437" s="17">
        <v>0.23777476771072401</v>
      </c>
      <c r="D1437" s="17">
        <v>0.23522529415573601</v>
      </c>
      <c r="E1437" s="17">
        <v>0.24023192763495099</v>
      </c>
      <c r="F1437" s="17"/>
      <c r="G1437" s="17">
        <v>0.116630296019723</v>
      </c>
      <c r="H1437" s="17">
        <v>0.27106217040293601</v>
      </c>
      <c r="I1437" s="17">
        <v>0.21285628756425001</v>
      </c>
      <c r="J1437" s="17">
        <v>0.24393835085110299</v>
      </c>
      <c r="K1437" s="17">
        <v>0.25350046264561799</v>
      </c>
      <c r="L1437" s="17">
        <v>0.32279665854518702</v>
      </c>
      <c r="M1437" s="17">
        <v>0.22645657141046499</v>
      </c>
      <c r="N1437" s="17">
        <v>0.28470392615368201</v>
      </c>
      <c r="O1437" s="17">
        <v>0.18979458011292699</v>
      </c>
      <c r="P1437" s="17"/>
      <c r="Q1437" s="17">
        <v>0.27991548581870801</v>
      </c>
      <c r="R1437" s="17">
        <v>0.210695802662344</v>
      </c>
      <c r="S1437" s="17">
        <v>0.291380947027501</v>
      </c>
      <c r="T1437" s="17">
        <v>0.226773427462201</v>
      </c>
      <c r="U1437" s="17"/>
      <c r="V1437" s="17">
        <v>0.25520210218600398</v>
      </c>
      <c r="W1437" s="17">
        <v>0.231304942392314</v>
      </c>
      <c r="X1437" s="17">
        <v>0.19906070836300799</v>
      </c>
      <c r="Y1437" s="17">
        <v>0.27809647105623297</v>
      </c>
      <c r="Z1437" s="17">
        <v>0.179862299882908</v>
      </c>
      <c r="AA1437" s="17">
        <v>0.24413489289739501</v>
      </c>
      <c r="AB1437" s="17">
        <v>0.22922841654125001</v>
      </c>
      <c r="AC1437" s="17">
        <v>0.21629066246191</v>
      </c>
      <c r="AD1437" s="17">
        <v>0.26605024664075899</v>
      </c>
      <c r="AE1437" s="17"/>
      <c r="AF1437" s="17">
        <v>0.26898168975435699</v>
      </c>
      <c r="AG1437" s="17">
        <v>0.225557821623526</v>
      </c>
      <c r="AH1437" s="17">
        <v>0.18630937434948899</v>
      </c>
      <c r="AI1437" s="17">
        <v>0.28308322050193402</v>
      </c>
      <c r="AJ1437" s="17">
        <v>0.20171268329874101</v>
      </c>
      <c r="AK1437" s="17">
        <v>0.25713517951187098</v>
      </c>
      <c r="AL1437" s="17"/>
      <c r="AM1437" s="17">
        <v>0.32878430214589799</v>
      </c>
      <c r="AN1437" s="17">
        <v>0.25752567528843701</v>
      </c>
      <c r="AO1437" s="17">
        <v>0.245945354541556</v>
      </c>
      <c r="AP1437" s="17">
        <v>0.301132078996945</v>
      </c>
      <c r="AQ1437" s="17">
        <v>0.20142032919861999</v>
      </c>
      <c r="AR1437" s="17">
        <v>0.32916832036583499</v>
      </c>
      <c r="AS1437" s="17">
        <v>0.23657907830793601</v>
      </c>
      <c r="AT1437" s="17">
        <v>0.17852168900978099</v>
      </c>
      <c r="AU1437" s="17">
        <v>0.20268311369360001</v>
      </c>
      <c r="AV1437" s="17">
        <v>0.15838718381498301</v>
      </c>
      <c r="AW1437" s="17">
        <v>0.18524130276384099</v>
      </c>
      <c r="AX1437" s="17">
        <v>0.350644008558468</v>
      </c>
      <c r="AY1437" s="17">
        <v>0.36141973961196699</v>
      </c>
      <c r="AZ1437" s="17">
        <v>0.146998442374873</v>
      </c>
      <c r="BA1437" s="17">
        <v>0</v>
      </c>
      <c r="BB1437" s="17">
        <v>0.18518219622419901</v>
      </c>
      <c r="BC1437" s="17"/>
      <c r="BD1437" s="17">
        <v>0.22323996446659</v>
      </c>
      <c r="BE1437" s="17">
        <v>0.22010551795463901</v>
      </c>
      <c r="BF1437" s="17">
        <v>0.245941459143769</v>
      </c>
      <c r="BG1437" s="17"/>
      <c r="BH1437" s="17">
        <v>0.221809196423053</v>
      </c>
      <c r="BI1437" s="17">
        <v>0.25694926648923899</v>
      </c>
      <c r="BJ1437" s="17">
        <v>0.26696145071476002</v>
      </c>
      <c r="BK1437" s="17"/>
      <c r="BL1437" s="17">
        <v>0.36755290614597402</v>
      </c>
      <c r="BM1437" s="17">
        <v>0.200082170566553</v>
      </c>
      <c r="BN1437" s="17">
        <v>0.23975514618635699</v>
      </c>
      <c r="BO1437" s="17"/>
      <c r="BP1437" s="17">
        <v>0.21358064164610399</v>
      </c>
      <c r="BQ1437" s="17">
        <v>0.25249356294470798</v>
      </c>
      <c r="BR1437" s="17"/>
      <c r="BS1437" s="17">
        <v>0.153808699168411</v>
      </c>
      <c r="BT1437" s="17">
        <v>0.202425253855471</v>
      </c>
      <c r="BU1437" s="17">
        <v>0.27957797399194501</v>
      </c>
      <c r="BV1437" s="17">
        <v>0.25853823370414902</v>
      </c>
      <c r="BW1437" s="17"/>
      <c r="BX1437" s="17">
        <v>0.259875955508094</v>
      </c>
      <c r="BY1437" s="17">
        <v>0.29372839960479302</v>
      </c>
      <c r="BZ1437" s="17">
        <v>0.232678628903419</v>
      </c>
      <c r="CA1437" s="17"/>
      <c r="CB1437" s="17">
        <v>0.24547581464599399</v>
      </c>
      <c r="CC1437" s="17">
        <v>0.24473056436455601</v>
      </c>
      <c r="CD1437" s="17">
        <v>0.26333870092820599</v>
      </c>
      <c r="CE1437" s="17">
        <v>0.24838450730619499</v>
      </c>
      <c r="CF1437" s="17">
        <v>0.108634653267022</v>
      </c>
      <c r="CG1437" s="17">
        <v>0.27965322113648899</v>
      </c>
      <c r="CH1437" s="17"/>
      <c r="CI1437" s="17">
        <v>0.249698605829895</v>
      </c>
      <c r="CJ1437" s="17">
        <v>0.18821875888321499</v>
      </c>
      <c r="CK1437" s="17">
        <v>0.33285456052165502</v>
      </c>
      <c r="CL1437" s="17">
        <v>0.24011365546333199</v>
      </c>
    </row>
    <row r="1438" spans="2:90" x14ac:dyDescent="0.35">
      <c r="B1438" t="s">
        <v>646</v>
      </c>
      <c r="C1438" s="17">
        <v>0.16440614500467099</v>
      </c>
      <c r="D1438" s="17">
        <v>0.15192223031671401</v>
      </c>
      <c r="E1438" s="17">
        <v>0.174671918382651</v>
      </c>
      <c r="F1438" s="17"/>
      <c r="G1438" s="17">
        <v>0.283678080640551</v>
      </c>
      <c r="H1438" s="17">
        <v>0.196718676889935</v>
      </c>
      <c r="I1438" s="17">
        <v>0.10957039235026</v>
      </c>
      <c r="J1438" s="17">
        <v>0.133103046342256</v>
      </c>
      <c r="K1438" s="17">
        <v>0.15635756275559001</v>
      </c>
      <c r="L1438" s="17">
        <v>9.2206810118189805E-2</v>
      </c>
      <c r="M1438" s="17">
        <v>0.155708592295869</v>
      </c>
      <c r="N1438" s="17">
        <v>0.20221323892628601</v>
      </c>
      <c r="O1438" s="17">
        <v>0.148587339387938</v>
      </c>
      <c r="P1438" s="17"/>
      <c r="Q1438" s="17">
        <v>0.17786575781247499</v>
      </c>
      <c r="R1438" s="17">
        <v>0.165413138429094</v>
      </c>
      <c r="S1438" s="17">
        <v>0.15541674299336999</v>
      </c>
      <c r="T1438" s="17">
        <v>0.164972991462778</v>
      </c>
      <c r="U1438" s="17"/>
      <c r="V1438" s="17">
        <v>0.123731078795757</v>
      </c>
      <c r="W1438" s="17">
        <v>0.126635248501557</v>
      </c>
      <c r="X1438" s="17">
        <v>0.20992756433697601</v>
      </c>
      <c r="Y1438" s="17">
        <v>0.178724889497161</v>
      </c>
      <c r="Z1438" s="17">
        <v>0.20473923082015699</v>
      </c>
      <c r="AA1438" s="17">
        <v>0.136690721648453</v>
      </c>
      <c r="AB1438" s="17">
        <v>0.17768191192104199</v>
      </c>
      <c r="AC1438" s="17">
        <v>0.20704766782156001</v>
      </c>
      <c r="AD1438" s="17">
        <v>0.18356850459218799</v>
      </c>
      <c r="AE1438" s="17"/>
      <c r="AF1438" s="17">
        <v>0.182475297946287</v>
      </c>
      <c r="AG1438" s="17">
        <v>0.118377228923273</v>
      </c>
      <c r="AH1438" s="17">
        <v>0.19023619479242199</v>
      </c>
      <c r="AI1438" s="17">
        <v>0.186520810447384</v>
      </c>
      <c r="AJ1438" s="17">
        <v>0.220221726128769</v>
      </c>
      <c r="AK1438" s="17">
        <v>0.123175125406544</v>
      </c>
      <c r="AL1438" s="17"/>
      <c r="AM1438" s="17">
        <v>0.12077857027285201</v>
      </c>
      <c r="AN1438" s="17">
        <v>0.112606840457702</v>
      </c>
      <c r="AO1438" s="17">
        <v>0.103470222384074</v>
      </c>
      <c r="AP1438" s="17">
        <v>0.13337287441641299</v>
      </c>
      <c r="AQ1438" s="17">
        <v>0.156116376790748</v>
      </c>
      <c r="AR1438" s="17">
        <v>0.175079711841303</v>
      </c>
      <c r="AS1438" s="17">
        <v>0.214639785249088</v>
      </c>
      <c r="AT1438" s="17">
        <v>8.0047498647858803E-2</v>
      </c>
      <c r="AU1438" s="17">
        <v>0.17543681721974499</v>
      </c>
      <c r="AV1438" s="17">
        <v>8.2488890582255503E-2</v>
      </c>
      <c r="AW1438" s="17">
        <v>0.23765976363974101</v>
      </c>
      <c r="AX1438" s="17">
        <v>0.16865130711189</v>
      </c>
      <c r="AY1438" s="17">
        <v>0.14476026036845199</v>
      </c>
      <c r="AZ1438" s="17">
        <v>0.21964231498051001</v>
      </c>
      <c r="BA1438" s="17">
        <v>0.100234335854502</v>
      </c>
      <c r="BB1438" s="17">
        <v>0.17999693682878301</v>
      </c>
      <c r="BC1438" s="17"/>
      <c r="BD1438" s="17">
        <v>0.12905000391813401</v>
      </c>
      <c r="BE1438" s="17">
        <v>0.18674633191706999</v>
      </c>
      <c r="BF1438" s="17">
        <v>0.17869234851777299</v>
      </c>
      <c r="BG1438" s="17"/>
      <c r="BH1438" s="17">
        <v>0.169864674450034</v>
      </c>
      <c r="BI1438" s="17">
        <v>0.13474747205145601</v>
      </c>
      <c r="BJ1438" s="17">
        <v>0.154881633843754</v>
      </c>
      <c r="BK1438" s="17"/>
      <c r="BL1438" s="17">
        <v>7.1901489064892396E-2</v>
      </c>
      <c r="BM1438" s="17">
        <v>0.14895120907908699</v>
      </c>
      <c r="BN1438" s="17">
        <v>0.21631437908749701</v>
      </c>
      <c r="BO1438" s="17"/>
      <c r="BP1438" s="17">
        <v>0.17568797357857099</v>
      </c>
      <c r="BQ1438" s="17">
        <v>0.17819889368406799</v>
      </c>
      <c r="BR1438" s="17"/>
      <c r="BS1438" s="17">
        <v>0.116518946786984</v>
      </c>
      <c r="BT1438" s="17">
        <v>6.9176339366306697E-2</v>
      </c>
      <c r="BU1438" s="17">
        <v>0.14796601751629199</v>
      </c>
      <c r="BV1438" s="17">
        <v>0.263595906614711</v>
      </c>
      <c r="BW1438" s="17"/>
      <c r="BX1438" s="17">
        <v>0.19555166248484801</v>
      </c>
      <c r="BY1438" s="17">
        <v>0.20608850702083401</v>
      </c>
      <c r="BZ1438" s="17">
        <v>0.15922022389447299</v>
      </c>
      <c r="CA1438" s="17"/>
      <c r="CB1438" s="17">
        <v>0.16022153264004099</v>
      </c>
      <c r="CC1438" s="17">
        <v>0.20991758200469701</v>
      </c>
      <c r="CD1438" s="17">
        <v>0.25575917700746897</v>
      </c>
      <c r="CE1438" s="17">
        <v>0.22627607765872099</v>
      </c>
      <c r="CF1438" s="17">
        <v>1.9718387534357399E-2</v>
      </c>
      <c r="CG1438" s="17">
        <v>4.6347526523701797E-2</v>
      </c>
      <c r="CH1438" s="17"/>
      <c r="CI1438" s="17">
        <v>0.177812801189526</v>
      </c>
      <c r="CJ1438" s="17">
        <v>0.183671098621563</v>
      </c>
      <c r="CK1438" s="17">
        <v>0.13453807327290099</v>
      </c>
      <c r="CL1438" s="17">
        <v>0.156779465732822</v>
      </c>
    </row>
    <row r="1439" spans="2:90" x14ac:dyDescent="0.35">
      <c r="B1439" t="s">
        <v>110</v>
      </c>
      <c r="C1439" s="17">
        <v>6.9568439827718404E-2</v>
      </c>
      <c r="D1439" s="17">
        <v>6.8368620307751302E-2</v>
      </c>
      <c r="E1439" s="17">
        <v>7.0510431925071004E-2</v>
      </c>
      <c r="F1439" s="17"/>
      <c r="G1439" s="17">
        <v>8.9800908009065497E-2</v>
      </c>
      <c r="H1439" s="17">
        <v>0.13638767233184401</v>
      </c>
      <c r="I1439" s="17">
        <v>4.4170209725368802E-2</v>
      </c>
      <c r="J1439" s="17">
        <v>6.7304077860639605E-2</v>
      </c>
      <c r="K1439" s="17">
        <v>2.81621846516951E-2</v>
      </c>
      <c r="L1439" s="17">
        <v>7.6599211558455796E-2</v>
      </c>
      <c r="M1439" s="17">
        <v>3.1066367086093699E-2</v>
      </c>
      <c r="N1439" s="17">
        <v>7.3816659549042499E-2</v>
      </c>
      <c r="O1439" s="17">
        <v>8.2858069846064794E-2</v>
      </c>
      <c r="P1439" s="17"/>
      <c r="Q1439" s="17">
        <v>0.10260824198666101</v>
      </c>
      <c r="R1439" s="17">
        <v>7.7879677753651001E-3</v>
      </c>
      <c r="S1439" s="17">
        <v>7.3378926269802996E-2</v>
      </c>
      <c r="T1439" s="17">
        <v>6.5202821114732801E-2</v>
      </c>
      <c r="U1439" s="17"/>
      <c r="V1439" s="17">
        <v>9.8744982215776003E-2</v>
      </c>
      <c r="W1439" s="17">
        <v>8.9210020498484796E-2</v>
      </c>
      <c r="X1439" s="17">
        <v>9.0129465061386693E-2</v>
      </c>
      <c r="Y1439" s="17">
        <v>3.6712647572209801E-2</v>
      </c>
      <c r="Z1439" s="17">
        <v>5.8560885425385997E-2</v>
      </c>
      <c r="AA1439" s="17">
        <v>6.2216443165987997E-2</v>
      </c>
      <c r="AB1439" s="17">
        <v>4.9340969885852799E-2</v>
      </c>
      <c r="AC1439" s="17">
        <v>7.1475410384039595E-2</v>
      </c>
      <c r="AD1439" s="17">
        <v>5.3113092698147298E-2</v>
      </c>
      <c r="AE1439" s="17"/>
      <c r="AF1439" s="17">
        <v>4.7187753670962597E-2</v>
      </c>
      <c r="AG1439" s="17">
        <v>0.102810010007755</v>
      </c>
      <c r="AH1439" s="17">
        <v>0.105078483234431</v>
      </c>
      <c r="AI1439" s="17">
        <v>6.6453408615482004E-2</v>
      </c>
      <c r="AJ1439" s="17">
        <v>5.42851863440496E-2</v>
      </c>
      <c r="AK1439" s="17">
        <v>6.78323187171435E-2</v>
      </c>
      <c r="AL1439" s="17"/>
      <c r="AM1439" s="17">
        <v>8.1236085913253306E-2</v>
      </c>
      <c r="AN1439" s="17">
        <v>5.7445106982670503E-2</v>
      </c>
      <c r="AO1439" s="17">
        <v>4.8637585460661603E-2</v>
      </c>
      <c r="AP1439" s="17">
        <v>2.65949405865545E-2</v>
      </c>
      <c r="AQ1439" s="17">
        <v>5.6922281025648197E-2</v>
      </c>
      <c r="AR1439" s="17">
        <v>1.9624091974634598E-2</v>
      </c>
      <c r="AS1439" s="17">
        <v>6.8549564848896599E-2</v>
      </c>
      <c r="AT1439" s="17">
        <v>5.8216635130804599E-2</v>
      </c>
      <c r="AU1439" s="17">
        <v>5.3901108293840802E-2</v>
      </c>
      <c r="AV1439" s="17">
        <v>0.13779692044257599</v>
      </c>
      <c r="AW1439" s="17">
        <v>3.3616781911409398E-2</v>
      </c>
      <c r="AX1439" s="17">
        <v>2.3789421258937099E-2</v>
      </c>
      <c r="AY1439" s="17">
        <v>0</v>
      </c>
      <c r="AZ1439" s="17">
        <v>0</v>
      </c>
      <c r="BA1439" s="17">
        <v>0.18639471198896099</v>
      </c>
      <c r="BB1439" s="17">
        <v>5.7960974182423998E-2</v>
      </c>
      <c r="BC1439" s="17"/>
      <c r="BD1439" s="17">
        <v>5.8166858337158102E-2</v>
      </c>
      <c r="BE1439" s="17">
        <v>0.106042384595723</v>
      </c>
      <c r="BF1439" s="17">
        <v>5.6118704792269797E-2</v>
      </c>
      <c r="BG1439" s="17"/>
      <c r="BH1439" s="17">
        <v>6.4657519372806796E-2</v>
      </c>
      <c r="BI1439" s="17">
        <v>4.6090420749026898E-3</v>
      </c>
      <c r="BJ1439" s="17">
        <v>2.9673346243495002E-2</v>
      </c>
      <c r="BK1439" s="17"/>
      <c r="BL1439" s="17">
        <v>0</v>
      </c>
      <c r="BM1439" s="17">
        <v>3.1675685680543603E-2</v>
      </c>
      <c r="BN1439" s="17">
        <v>6.2967497159950106E-2</v>
      </c>
      <c r="BO1439" s="17"/>
      <c r="BP1439" s="17">
        <v>5.74183010508365E-2</v>
      </c>
      <c r="BQ1439" s="17">
        <v>7.2665714101263906E-2</v>
      </c>
      <c r="BR1439" s="17"/>
      <c r="BS1439" s="17">
        <v>3.2989064910495997E-2</v>
      </c>
      <c r="BT1439" s="17">
        <v>5.7482393767414201E-2</v>
      </c>
      <c r="BU1439" s="17">
        <v>4.7300769636092803E-2</v>
      </c>
      <c r="BV1439" s="17">
        <v>8.9545221260041205E-2</v>
      </c>
      <c r="BW1439" s="17"/>
      <c r="BX1439" s="17">
        <v>2.8865676731910699E-2</v>
      </c>
      <c r="BY1439" s="17">
        <v>6.9611291332120601E-2</v>
      </c>
      <c r="BZ1439" s="17">
        <v>7.3418625784994501E-2</v>
      </c>
      <c r="CA1439" s="17"/>
      <c r="CB1439" s="17">
        <v>5.3317783400190402E-2</v>
      </c>
      <c r="CC1439" s="17">
        <v>6.5168278803786894E-2</v>
      </c>
      <c r="CD1439" s="17">
        <v>0.12570240698190399</v>
      </c>
      <c r="CE1439" s="17">
        <v>3.32058702263998E-2</v>
      </c>
      <c r="CF1439" s="17">
        <v>3.7256791834170501E-2</v>
      </c>
      <c r="CG1439" s="17">
        <v>8.0393690927481498E-2</v>
      </c>
      <c r="CH1439" s="17"/>
      <c r="CI1439" s="17">
        <v>0.102164361617475</v>
      </c>
      <c r="CJ1439" s="17">
        <v>2.3958696880445701E-2</v>
      </c>
      <c r="CK1439" s="17">
        <v>0.12837198873938099</v>
      </c>
      <c r="CL1439" s="17">
        <v>7.4377900131051805E-2</v>
      </c>
    </row>
    <row r="1440" spans="2:90" x14ac:dyDescent="0.35"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</row>
    <row r="1441" spans="2:90" x14ac:dyDescent="0.35">
      <c r="B1441" s="6" t="s">
        <v>650</v>
      </c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</row>
    <row r="1442" spans="2:90" x14ac:dyDescent="0.35">
      <c r="B1442" s="24" t="s">
        <v>648</v>
      </c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</row>
    <row r="1443" spans="2:90" x14ac:dyDescent="0.35">
      <c r="B1443" t="s">
        <v>643</v>
      </c>
      <c r="C1443" s="17">
        <v>0.249513488809741</v>
      </c>
      <c r="D1443" s="17">
        <v>0.25973228030949203</v>
      </c>
      <c r="E1443" s="17">
        <v>0.24017650895512199</v>
      </c>
      <c r="F1443" s="17"/>
      <c r="G1443" s="17">
        <v>0.23554352690274499</v>
      </c>
      <c r="H1443" s="17">
        <v>0.235641219535525</v>
      </c>
      <c r="I1443" s="17">
        <v>0.341970685721742</v>
      </c>
      <c r="J1443" s="17">
        <v>0.20992280235379299</v>
      </c>
      <c r="K1443" s="17">
        <v>0.24276637280625099</v>
      </c>
      <c r="L1443" s="17">
        <v>0.26527002425913299</v>
      </c>
      <c r="M1443" s="17">
        <v>0.19524408039447799</v>
      </c>
      <c r="N1443" s="17">
        <v>0.27411461178472601</v>
      </c>
      <c r="O1443" s="17">
        <v>0.27082064341940099</v>
      </c>
      <c r="P1443" s="17"/>
      <c r="Q1443" s="17">
        <v>0.20228636690854301</v>
      </c>
      <c r="R1443" s="17">
        <v>0.248317288934194</v>
      </c>
      <c r="S1443" s="17">
        <v>0.29547480755308803</v>
      </c>
      <c r="T1443" s="17">
        <v>0.262295034300013</v>
      </c>
      <c r="U1443" s="17"/>
      <c r="V1443" s="17">
        <v>0.24452731656665999</v>
      </c>
      <c r="W1443" s="17">
        <v>0.27814088286775202</v>
      </c>
      <c r="X1443" s="17">
        <v>0.222032176962807</v>
      </c>
      <c r="Y1443" s="17">
        <v>0.16721219185195599</v>
      </c>
      <c r="Z1443" s="17">
        <v>0.27381852231036002</v>
      </c>
      <c r="AA1443" s="17">
        <v>0.27980053724737602</v>
      </c>
      <c r="AB1443" s="17">
        <v>0.27399625019702201</v>
      </c>
      <c r="AC1443" s="17">
        <v>0.28476684275901998</v>
      </c>
      <c r="AD1443" s="17">
        <v>0.23381754822234599</v>
      </c>
      <c r="AE1443" s="17"/>
      <c r="AF1443" s="17">
        <v>0.26926189726699001</v>
      </c>
      <c r="AG1443" s="17">
        <v>0.25472241808784601</v>
      </c>
      <c r="AH1443" s="17">
        <v>0.25123159738253797</v>
      </c>
      <c r="AI1443" s="17">
        <v>0.110644472558157</v>
      </c>
      <c r="AJ1443" s="17">
        <v>0.250784309249097</v>
      </c>
      <c r="AK1443" s="17">
        <v>0.25251656619142299</v>
      </c>
      <c r="AL1443" s="17"/>
      <c r="AM1443" s="17">
        <v>8.9761283591319699E-2</v>
      </c>
      <c r="AN1443" s="17">
        <v>0.25018140908224301</v>
      </c>
      <c r="AO1443" s="17">
        <v>0.30192053553800302</v>
      </c>
      <c r="AP1443" s="17">
        <v>0.33537488300538698</v>
      </c>
      <c r="AQ1443" s="17">
        <v>0.37732285957456202</v>
      </c>
      <c r="AR1443" s="17">
        <v>0.16953448236125301</v>
      </c>
      <c r="AS1443" s="17">
        <v>0.231837391470609</v>
      </c>
      <c r="AT1443" s="17">
        <v>0.26267232101203503</v>
      </c>
      <c r="AU1443" s="17">
        <v>0.25785444334046598</v>
      </c>
      <c r="AV1443" s="17">
        <v>0.317772045013336</v>
      </c>
      <c r="AW1443" s="17">
        <v>0.30516704078433698</v>
      </c>
      <c r="AX1443" s="17">
        <v>0.33511707736788998</v>
      </c>
      <c r="AY1443" s="17">
        <v>0.10360323713241799</v>
      </c>
      <c r="AZ1443" s="17">
        <v>0.328657581934164</v>
      </c>
      <c r="BA1443" s="17">
        <v>0.24598559876088999</v>
      </c>
      <c r="BB1443" s="17">
        <v>0.21244162129917901</v>
      </c>
      <c r="BC1443" s="17"/>
      <c r="BD1443" s="17">
        <v>0.21807867545981999</v>
      </c>
      <c r="BE1443" s="17">
        <v>0.25608446646959199</v>
      </c>
      <c r="BF1443" s="17">
        <v>0.26227504629316301</v>
      </c>
      <c r="BG1443" s="17"/>
      <c r="BH1443" s="17">
        <v>0.266260869464023</v>
      </c>
      <c r="BI1443" s="17">
        <v>0.17536507453929501</v>
      </c>
      <c r="BJ1443" s="17">
        <v>0.32863030026530199</v>
      </c>
      <c r="BK1443" s="17"/>
      <c r="BL1443" s="17">
        <v>0.21376366622551701</v>
      </c>
      <c r="BM1443" s="17">
        <v>0.22163246545552101</v>
      </c>
      <c r="BN1443" s="17">
        <v>0.287698616701832</v>
      </c>
      <c r="BO1443" s="17"/>
      <c r="BP1443" s="17">
        <v>0.24125455564974299</v>
      </c>
      <c r="BQ1443" s="17">
        <v>0.257550067069652</v>
      </c>
      <c r="BR1443" s="17"/>
      <c r="BS1443" s="17">
        <v>0.41342086864209998</v>
      </c>
      <c r="BT1443" s="17">
        <v>0.36991124318578</v>
      </c>
      <c r="BU1443" s="17">
        <v>0.17990297925787899</v>
      </c>
      <c r="BV1443" s="17">
        <v>0.18943971276396099</v>
      </c>
      <c r="BW1443" s="17"/>
      <c r="BX1443" s="17">
        <v>0.25099884663766597</v>
      </c>
      <c r="BY1443" s="17">
        <v>0.28307538458090598</v>
      </c>
      <c r="BZ1443" s="17">
        <v>0.247196483402636</v>
      </c>
      <c r="CA1443" s="17"/>
      <c r="CB1443" s="17">
        <v>0.31001509175816899</v>
      </c>
      <c r="CC1443" s="17">
        <v>0.281685446464848</v>
      </c>
      <c r="CD1443" s="17">
        <v>0.148276179295733</v>
      </c>
      <c r="CE1443" s="17">
        <v>0.172043805561826</v>
      </c>
      <c r="CF1443" s="17">
        <v>0.42829010993372701</v>
      </c>
      <c r="CG1443" s="17">
        <v>0.20213317552736601</v>
      </c>
      <c r="CH1443" s="17"/>
      <c r="CI1443" s="17">
        <v>0.20094879434431101</v>
      </c>
      <c r="CJ1443" s="17">
        <v>0.34726356851778301</v>
      </c>
      <c r="CK1443" s="17">
        <v>0.19101198119586801</v>
      </c>
      <c r="CL1443" s="17">
        <v>0.21546558838838301</v>
      </c>
    </row>
    <row r="1444" spans="2:90" x14ac:dyDescent="0.35">
      <c r="B1444" t="s">
        <v>644</v>
      </c>
      <c r="C1444" s="17">
        <v>0.28372494813781302</v>
      </c>
      <c r="D1444" s="17">
        <v>0.28143692900332501</v>
      </c>
      <c r="E1444" s="17">
        <v>0.28528491954556601</v>
      </c>
      <c r="F1444" s="17"/>
      <c r="G1444" s="17">
        <v>0.263236682247944</v>
      </c>
      <c r="H1444" s="17">
        <v>0.16353777511067399</v>
      </c>
      <c r="I1444" s="17">
        <v>0.270356327648335</v>
      </c>
      <c r="J1444" s="17">
        <v>0.30967818856986601</v>
      </c>
      <c r="K1444" s="17">
        <v>0.24019475994442599</v>
      </c>
      <c r="L1444" s="17">
        <v>0.30226341927752098</v>
      </c>
      <c r="M1444" s="17">
        <v>0.33266712601751902</v>
      </c>
      <c r="N1444" s="17">
        <v>0.30655287089005401</v>
      </c>
      <c r="O1444" s="17">
        <v>0.349471068721872</v>
      </c>
      <c r="P1444" s="17"/>
      <c r="Q1444" s="17">
        <v>0.27330231109411501</v>
      </c>
      <c r="R1444" s="17">
        <v>0.28543261239516698</v>
      </c>
      <c r="S1444" s="17">
        <v>0.27562679885336699</v>
      </c>
      <c r="T1444" s="17">
        <v>0.28761464679860199</v>
      </c>
      <c r="U1444" s="17"/>
      <c r="V1444" s="17">
        <v>0.29049109976084803</v>
      </c>
      <c r="W1444" s="17">
        <v>0.246552851974911</v>
      </c>
      <c r="X1444" s="17">
        <v>0.29797379205605701</v>
      </c>
      <c r="Y1444" s="17">
        <v>0.31317404958157102</v>
      </c>
      <c r="Z1444" s="17">
        <v>0.249276232362932</v>
      </c>
      <c r="AA1444" s="17">
        <v>0.29173143978311999</v>
      </c>
      <c r="AB1444" s="17">
        <v>0.27050737038018302</v>
      </c>
      <c r="AC1444" s="17">
        <v>0.397313009435041</v>
      </c>
      <c r="AD1444" s="17">
        <v>0.27464949727010202</v>
      </c>
      <c r="AE1444" s="17"/>
      <c r="AF1444" s="17">
        <v>0.27693263692799802</v>
      </c>
      <c r="AG1444" s="17">
        <v>0.32271750283886602</v>
      </c>
      <c r="AH1444" s="17">
        <v>0.141692142100694</v>
      </c>
      <c r="AI1444" s="17">
        <v>0.23680115791478001</v>
      </c>
      <c r="AJ1444" s="17">
        <v>0.30681451434292401</v>
      </c>
      <c r="AK1444" s="17">
        <v>0.29227148922249402</v>
      </c>
      <c r="AL1444" s="17"/>
      <c r="AM1444" s="17">
        <v>0.26058101573770498</v>
      </c>
      <c r="AN1444" s="17">
        <v>0.18425402901822799</v>
      </c>
      <c r="AO1444" s="17">
        <v>0.21694154170282501</v>
      </c>
      <c r="AP1444" s="17">
        <v>0.212512509061412</v>
      </c>
      <c r="AQ1444" s="17">
        <v>0.32243547089383501</v>
      </c>
      <c r="AR1444" s="17">
        <v>0.41877922832210202</v>
      </c>
      <c r="AS1444" s="17">
        <v>0.34475977351293202</v>
      </c>
      <c r="AT1444" s="17">
        <v>0.307987319964735</v>
      </c>
      <c r="AU1444" s="17">
        <v>0.35754783868077</v>
      </c>
      <c r="AV1444" s="17">
        <v>0.39151876934503699</v>
      </c>
      <c r="AW1444" s="17">
        <v>0.22695555003020601</v>
      </c>
      <c r="AX1444" s="17">
        <v>0.202065213925503</v>
      </c>
      <c r="AY1444" s="17">
        <v>0.37700691321309698</v>
      </c>
      <c r="AZ1444" s="17">
        <v>0.19232124843873</v>
      </c>
      <c r="BA1444" s="17">
        <v>0.48099972818019399</v>
      </c>
      <c r="BB1444" s="17">
        <v>0.26848669086315902</v>
      </c>
      <c r="BC1444" s="17"/>
      <c r="BD1444" s="17">
        <v>0.32662183581658799</v>
      </c>
      <c r="BE1444" s="17">
        <v>0.25961168110113098</v>
      </c>
      <c r="BF1444" s="17">
        <v>0.26832188096256498</v>
      </c>
      <c r="BG1444" s="17"/>
      <c r="BH1444" s="17">
        <v>0.26223075809119301</v>
      </c>
      <c r="BI1444" s="17">
        <v>0.38646907620849702</v>
      </c>
      <c r="BJ1444" s="17">
        <v>0.30079663663401701</v>
      </c>
      <c r="BK1444" s="17"/>
      <c r="BL1444" s="17">
        <v>0.42309197332336501</v>
      </c>
      <c r="BM1444" s="17">
        <v>0.37858932594724698</v>
      </c>
      <c r="BN1444" s="17">
        <v>0.37614377055649201</v>
      </c>
      <c r="BO1444" s="17"/>
      <c r="BP1444" s="17">
        <v>0.29737235866265599</v>
      </c>
      <c r="BQ1444" s="17">
        <v>0.27738817332945198</v>
      </c>
      <c r="BR1444" s="17"/>
      <c r="BS1444" s="17">
        <v>0.34584525656631399</v>
      </c>
      <c r="BT1444" s="17">
        <v>0.29755277681898601</v>
      </c>
      <c r="BU1444" s="17">
        <v>0.3544893536439</v>
      </c>
      <c r="BV1444" s="17">
        <v>0.210056160515631</v>
      </c>
      <c r="BW1444" s="17"/>
      <c r="BX1444" s="17">
        <v>0.316707404430704</v>
      </c>
      <c r="BY1444" s="17">
        <v>0.25699141643555301</v>
      </c>
      <c r="BZ1444" s="17">
        <v>0.28243809053838298</v>
      </c>
      <c r="CA1444" s="17"/>
      <c r="CB1444" s="17">
        <v>0.288647025145438</v>
      </c>
      <c r="CC1444" s="17">
        <v>0.26866947859433299</v>
      </c>
      <c r="CD1444" s="17">
        <v>0.20164419245042101</v>
      </c>
      <c r="CE1444" s="17">
        <v>0.29215019103071499</v>
      </c>
      <c r="CF1444" s="17">
        <v>0.365724924614448</v>
      </c>
      <c r="CG1444" s="17">
        <v>0.33234941116584898</v>
      </c>
      <c r="CH1444" s="17"/>
      <c r="CI1444" s="17">
        <v>0.29046010924502602</v>
      </c>
      <c r="CJ1444" s="17">
        <v>0.22808668897836501</v>
      </c>
      <c r="CK1444" s="17">
        <v>0.27356562161558901</v>
      </c>
      <c r="CL1444" s="17">
        <v>0.31717846561948698</v>
      </c>
    </row>
    <row r="1445" spans="2:90" x14ac:dyDescent="0.35">
      <c r="B1445" t="s">
        <v>645</v>
      </c>
      <c r="C1445" s="17">
        <v>0.21295255338581101</v>
      </c>
      <c r="D1445" s="17">
        <v>0.23190212666208601</v>
      </c>
      <c r="E1445" s="17">
        <v>0.19645310780143399</v>
      </c>
      <c r="F1445" s="17"/>
      <c r="G1445" s="17">
        <v>0.204446873692433</v>
      </c>
      <c r="H1445" s="17">
        <v>0.27053360203235</v>
      </c>
      <c r="I1445" s="17">
        <v>0.120693394554879</v>
      </c>
      <c r="J1445" s="17">
        <v>0.26829111453629101</v>
      </c>
      <c r="K1445" s="17">
        <v>0.23048684037286901</v>
      </c>
      <c r="L1445" s="17">
        <v>0.18694787013869099</v>
      </c>
      <c r="M1445" s="17">
        <v>0.24352812128752099</v>
      </c>
      <c r="N1445" s="17">
        <v>0.18085276805296899</v>
      </c>
      <c r="O1445" s="17">
        <v>0.19044987822231199</v>
      </c>
      <c r="P1445" s="17"/>
      <c r="Q1445" s="17">
        <v>0.26700590493971799</v>
      </c>
      <c r="R1445" s="17">
        <v>0.20838020043710301</v>
      </c>
      <c r="S1445" s="17">
        <v>0.21364320504207199</v>
      </c>
      <c r="T1445" s="17">
        <v>0.200106884275423</v>
      </c>
      <c r="U1445" s="17"/>
      <c r="V1445" s="17">
        <v>0.23408884810098299</v>
      </c>
      <c r="W1445" s="17">
        <v>0.18067848151591701</v>
      </c>
      <c r="X1445" s="17">
        <v>0.19669438662262601</v>
      </c>
      <c r="Y1445" s="17">
        <v>0.15304183147342201</v>
      </c>
      <c r="Z1445" s="17">
        <v>0.21294691360583701</v>
      </c>
      <c r="AA1445" s="17">
        <v>0.23495418453279601</v>
      </c>
      <c r="AB1445" s="17">
        <v>0.237365475913871</v>
      </c>
      <c r="AC1445" s="17">
        <v>7.83896377653822E-2</v>
      </c>
      <c r="AD1445" s="17">
        <v>0.284731188027672</v>
      </c>
      <c r="AE1445" s="17"/>
      <c r="AF1445" s="17">
        <v>0.172520230012844</v>
      </c>
      <c r="AG1445" s="17">
        <v>0.206759476810388</v>
      </c>
      <c r="AH1445" s="17">
        <v>0.226757869365452</v>
      </c>
      <c r="AI1445" s="17">
        <v>0.28327955409250799</v>
      </c>
      <c r="AJ1445" s="17">
        <v>0.20093111561556701</v>
      </c>
      <c r="AK1445" s="17">
        <v>0.23340335331408099</v>
      </c>
      <c r="AL1445" s="17"/>
      <c r="AM1445" s="17">
        <v>0.35777912928730998</v>
      </c>
      <c r="AN1445" s="17">
        <v>0.25012663500903298</v>
      </c>
      <c r="AO1445" s="17">
        <v>0.141327734456273</v>
      </c>
      <c r="AP1445" s="17">
        <v>0.20688569633440301</v>
      </c>
      <c r="AQ1445" s="17">
        <v>0.20061987580861501</v>
      </c>
      <c r="AR1445" s="17">
        <v>0.218088596701315</v>
      </c>
      <c r="AS1445" s="17">
        <v>0.23422973038087</v>
      </c>
      <c r="AT1445" s="17">
        <v>0.202535663753447</v>
      </c>
      <c r="AU1445" s="17">
        <v>0.26721485214253199</v>
      </c>
      <c r="AV1445" s="17">
        <v>0.124967535205544</v>
      </c>
      <c r="AW1445" s="17">
        <v>0.243839259435574</v>
      </c>
      <c r="AX1445" s="17">
        <v>0.13724114351805899</v>
      </c>
      <c r="AY1445" s="17">
        <v>0.180338306770472</v>
      </c>
      <c r="AZ1445" s="17">
        <v>0.30846313952216498</v>
      </c>
      <c r="BA1445" s="17">
        <v>0.156415437382974</v>
      </c>
      <c r="BB1445" s="17">
        <v>0.27371363869545601</v>
      </c>
      <c r="BC1445" s="17"/>
      <c r="BD1445" s="17">
        <v>0.223291120578477</v>
      </c>
      <c r="BE1445" s="17">
        <v>0.220953353989984</v>
      </c>
      <c r="BF1445" s="17">
        <v>0.210928581575033</v>
      </c>
      <c r="BG1445" s="17"/>
      <c r="BH1445" s="17">
        <v>0.20997139917302601</v>
      </c>
      <c r="BI1445" s="17">
        <v>0.20954115531558101</v>
      </c>
      <c r="BJ1445" s="17">
        <v>0.226828275426878</v>
      </c>
      <c r="BK1445" s="17"/>
      <c r="BL1445" s="17">
        <v>0.13574192369391</v>
      </c>
      <c r="BM1445" s="17">
        <v>0.22034164628919101</v>
      </c>
      <c r="BN1445" s="17">
        <v>0.173544350695784</v>
      </c>
      <c r="BO1445" s="17"/>
      <c r="BP1445" s="17">
        <v>0.18866912537053401</v>
      </c>
      <c r="BQ1445" s="17">
        <v>0.213064948780888</v>
      </c>
      <c r="BR1445" s="17"/>
      <c r="BS1445" s="17">
        <v>9.2300328870803194E-2</v>
      </c>
      <c r="BT1445" s="17">
        <v>0.20976220233405801</v>
      </c>
      <c r="BU1445" s="17">
        <v>0.251229044642723</v>
      </c>
      <c r="BV1445" s="17">
        <v>0.22755437760108299</v>
      </c>
      <c r="BW1445" s="17"/>
      <c r="BX1445" s="17">
        <v>0.20092707873798099</v>
      </c>
      <c r="BY1445" s="17">
        <v>0.19534741028319799</v>
      </c>
      <c r="BZ1445" s="17">
        <v>0.21519906832615199</v>
      </c>
      <c r="CA1445" s="17"/>
      <c r="CB1445" s="17">
        <v>0.21838859637629501</v>
      </c>
      <c r="CC1445" s="17">
        <v>0.182740665576932</v>
      </c>
      <c r="CD1445" s="17">
        <v>0.26889384016412898</v>
      </c>
      <c r="CE1445" s="17">
        <v>0.248605011860069</v>
      </c>
      <c r="CF1445" s="17">
        <v>9.0221222008612906E-2</v>
      </c>
      <c r="CG1445" s="17">
        <v>0.23945158528695701</v>
      </c>
      <c r="CH1445" s="17"/>
      <c r="CI1445" s="17">
        <v>0.20363191683863699</v>
      </c>
      <c r="CJ1445" s="17">
        <v>0.19766393866515899</v>
      </c>
      <c r="CK1445" s="17">
        <v>0.265119146458624</v>
      </c>
      <c r="CL1445" s="17">
        <v>0.212058283524621</v>
      </c>
    </row>
    <row r="1446" spans="2:90" x14ac:dyDescent="0.35">
      <c r="B1446" t="s">
        <v>646</v>
      </c>
      <c r="C1446" s="17">
        <v>0.18320624062680299</v>
      </c>
      <c r="D1446" s="17">
        <v>0.16606830355556601</v>
      </c>
      <c r="E1446" s="17">
        <v>0.200567766537078</v>
      </c>
      <c r="F1446" s="17"/>
      <c r="G1446" s="17">
        <v>0.228046812276996</v>
      </c>
      <c r="H1446" s="17">
        <v>0.24066497468703901</v>
      </c>
      <c r="I1446" s="17">
        <v>0.230609987775274</v>
      </c>
      <c r="J1446" s="17">
        <v>0.148814801820183</v>
      </c>
      <c r="K1446" s="17">
        <v>0.19633671061833399</v>
      </c>
      <c r="L1446" s="17">
        <v>0.15696286031332801</v>
      </c>
      <c r="M1446" s="17">
        <v>0.17147777052807001</v>
      </c>
      <c r="N1446" s="17">
        <v>0.15397582572812901</v>
      </c>
      <c r="O1446" s="17">
        <v>0.140188189723356</v>
      </c>
      <c r="P1446" s="17"/>
      <c r="Q1446" s="17">
        <v>0.18791859770811101</v>
      </c>
      <c r="R1446" s="17">
        <v>0.15121189541260699</v>
      </c>
      <c r="S1446" s="17">
        <v>0.201954565907775</v>
      </c>
      <c r="T1446" s="17">
        <v>0.184954181971728</v>
      </c>
      <c r="U1446" s="17"/>
      <c r="V1446" s="17">
        <v>0.18174389204159</v>
      </c>
      <c r="W1446" s="17">
        <v>0.24252124101268699</v>
      </c>
      <c r="X1446" s="17">
        <v>0.16271639741600299</v>
      </c>
      <c r="Y1446" s="17">
        <v>0.27140836809989299</v>
      </c>
      <c r="Z1446" s="17">
        <v>0.19619831495439799</v>
      </c>
      <c r="AA1446" s="17">
        <v>0.108182754173642</v>
      </c>
      <c r="AB1446" s="17">
        <v>0.18533870903121399</v>
      </c>
      <c r="AC1446" s="17">
        <v>8.9541998993014807E-2</v>
      </c>
      <c r="AD1446" s="17">
        <v>0.150337158762745</v>
      </c>
      <c r="AE1446" s="17"/>
      <c r="AF1446" s="17">
        <v>0.22135741890482399</v>
      </c>
      <c r="AG1446" s="17">
        <v>0.18620491686188101</v>
      </c>
      <c r="AH1446" s="17">
        <v>0.27199736402989699</v>
      </c>
      <c r="AI1446" s="17">
        <v>0.28470936400307301</v>
      </c>
      <c r="AJ1446" s="17">
        <v>0.17814203648746299</v>
      </c>
      <c r="AK1446" s="17">
        <v>0.12964890726008599</v>
      </c>
      <c r="AL1446" s="17"/>
      <c r="AM1446" s="17">
        <v>0.16620772680283899</v>
      </c>
      <c r="AN1446" s="17">
        <v>0.20982222688621199</v>
      </c>
      <c r="AO1446" s="17">
        <v>0.21173851223149301</v>
      </c>
      <c r="AP1446" s="17">
        <v>0.17879094640249499</v>
      </c>
      <c r="AQ1446" s="17">
        <v>8.2385492020067994E-2</v>
      </c>
      <c r="AR1446" s="17">
        <v>0.153210501124357</v>
      </c>
      <c r="AS1446" s="17">
        <v>0.156986566547449</v>
      </c>
      <c r="AT1446" s="17">
        <v>0.13394899524148399</v>
      </c>
      <c r="AU1446" s="17">
        <v>0.107742294835824</v>
      </c>
      <c r="AV1446" s="17">
        <v>0.16574165043608299</v>
      </c>
      <c r="AW1446" s="17">
        <v>0.15721650107632901</v>
      </c>
      <c r="AX1446" s="17">
        <v>0.279917478879112</v>
      </c>
      <c r="AY1446" s="17">
        <v>0.27040738153898403</v>
      </c>
      <c r="AZ1446" s="17">
        <v>0.158271153901936</v>
      </c>
      <c r="BA1446" s="17">
        <v>0</v>
      </c>
      <c r="BB1446" s="17">
        <v>0.23860541757395101</v>
      </c>
      <c r="BC1446" s="17"/>
      <c r="BD1446" s="17">
        <v>0.16219512853464599</v>
      </c>
      <c r="BE1446" s="17">
        <v>0.19547500978743801</v>
      </c>
      <c r="BF1446" s="17">
        <v>0.19179785767322</v>
      </c>
      <c r="BG1446" s="17"/>
      <c r="BH1446" s="17">
        <v>0.19589984505657501</v>
      </c>
      <c r="BI1446" s="17">
        <v>0.17497419247608201</v>
      </c>
      <c r="BJ1446" s="17">
        <v>0.124239733679192</v>
      </c>
      <c r="BK1446" s="17"/>
      <c r="BL1446" s="17">
        <v>0.14918772924601001</v>
      </c>
      <c r="BM1446" s="17">
        <v>0.151841557048426</v>
      </c>
      <c r="BN1446" s="17">
        <v>0.12727680854322301</v>
      </c>
      <c r="BO1446" s="17"/>
      <c r="BP1446" s="17">
        <v>0.19371249103263</v>
      </c>
      <c r="BQ1446" s="17">
        <v>0.18579568497852</v>
      </c>
      <c r="BR1446" s="17"/>
      <c r="BS1446" s="17">
        <v>7.6268540404897903E-2</v>
      </c>
      <c r="BT1446" s="17">
        <v>8.9957517827198005E-2</v>
      </c>
      <c r="BU1446" s="17">
        <v>0.15451478374876099</v>
      </c>
      <c r="BV1446" s="17">
        <v>0.30121820075767503</v>
      </c>
      <c r="BW1446" s="17"/>
      <c r="BX1446" s="17">
        <v>0.18859696889455499</v>
      </c>
      <c r="BY1446" s="17">
        <v>0.19413205948916901</v>
      </c>
      <c r="BZ1446" s="17">
        <v>0.182002045044315</v>
      </c>
      <c r="CA1446" s="17"/>
      <c r="CB1446" s="17">
        <v>0.11427308138523901</v>
      </c>
      <c r="CC1446" s="17">
        <v>0.238365373947478</v>
      </c>
      <c r="CD1446" s="17">
        <v>0.27806833074191201</v>
      </c>
      <c r="CE1446" s="17">
        <v>0.22342508166671901</v>
      </c>
      <c r="CF1446" s="17">
        <v>5.2232083551341298E-2</v>
      </c>
      <c r="CG1446" s="17">
        <v>0.12600449108501499</v>
      </c>
      <c r="CH1446" s="17"/>
      <c r="CI1446" s="17">
        <v>0.22969714104799799</v>
      </c>
      <c r="CJ1446" s="17">
        <v>0.17823552360304001</v>
      </c>
      <c r="CK1446" s="17">
        <v>0.10469678242113099</v>
      </c>
      <c r="CL1446" s="17">
        <v>0.19426326590568299</v>
      </c>
    </row>
    <row r="1447" spans="2:90" x14ac:dyDescent="0.35">
      <c r="B1447" t="s">
        <v>110</v>
      </c>
      <c r="C1447" s="17">
        <v>7.0602769039831897E-2</v>
      </c>
      <c r="D1447" s="17">
        <v>6.0860360469531402E-2</v>
      </c>
      <c r="E1447" s="17">
        <v>7.7517697160799495E-2</v>
      </c>
      <c r="F1447" s="17"/>
      <c r="G1447" s="17">
        <v>6.87261048798814E-2</v>
      </c>
      <c r="H1447" s="17">
        <v>8.9622428634413304E-2</v>
      </c>
      <c r="I1447" s="17">
        <v>3.63696042997705E-2</v>
      </c>
      <c r="J1447" s="17">
        <v>6.3293092719867702E-2</v>
      </c>
      <c r="K1447" s="17">
        <v>9.0215316258119599E-2</v>
      </c>
      <c r="L1447" s="17">
        <v>8.8555826011327499E-2</v>
      </c>
      <c r="M1447" s="17">
        <v>5.70829017724118E-2</v>
      </c>
      <c r="N1447" s="17">
        <v>8.4503923544122103E-2</v>
      </c>
      <c r="O1447" s="17">
        <v>4.9070219913059002E-2</v>
      </c>
      <c r="P1447" s="17"/>
      <c r="Q1447" s="17">
        <v>6.9486819349513201E-2</v>
      </c>
      <c r="R1447" s="17">
        <v>0.10665800282092899</v>
      </c>
      <c r="S1447" s="17">
        <v>1.33006226436982E-2</v>
      </c>
      <c r="T1447" s="17">
        <v>6.5029252654235106E-2</v>
      </c>
      <c r="U1447" s="17"/>
      <c r="V1447" s="17">
        <v>4.9148843529918898E-2</v>
      </c>
      <c r="W1447" s="17">
        <v>5.2106542628734098E-2</v>
      </c>
      <c r="X1447" s="17">
        <v>0.12058324694250699</v>
      </c>
      <c r="Y1447" s="17">
        <v>9.5163558993157593E-2</v>
      </c>
      <c r="Z1447" s="17">
        <v>6.7760016766472697E-2</v>
      </c>
      <c r="AA1447" s="17">
        <v>8.5331084263066306E-2</v>
      </c>
      <c r="AB1447" s="17">
        <v>3.2792194477709903E-2</v>
      </c>
      <c r="AC1447" s="17">
        <v>0.14998851104754199</v>
      </c>
      <c r="AD1447" s="17">
        <v>5.6464607717134803E-2</v>
      </c>
      <c r="AE1447" s="17"/>
      <c r="AF1447" s="17">
        <v>5.9927816887342597E-2</v>
      </c>
      <c r="AG1447" s="17">
        <v>2.9595685401019201E-2</v>
      </c>
      <c r="AH1447" s="17">
        <v>0.10832102712142</v>
      </c>
      <c r="AI1447" s="17">
        <v>8.4565451431483002E-2</v>
      </c>
      <c r="AJ1447" s="17">
        <v>6.3328024304949104E-2</v>
      </c>
      <c r="AK1447" s="17">
        <v>9.2159684011915599E-2</v>
      </c>
      <c r="AL1447" s="17"/>
      <c r="AM1447" s="17">
        <v>0.125670844580826</v>
      </c>
      <c r="AN1447" s="17">
        <v>0.105615700004284</v>
      </c>
      <c r="AO1447" s="17">
        <v>0.12807167607140599</v>
      </c>
      <c r="AP1447" s="17">
        <v>6.6435965196302904E-2</v>
      </c>
      <c r="AQ1447" s="17">
        <v>1.7236301702919999E-2</v>
      </c>
      <c r="AR1447" s="17">
        <v>4.0387191490973098E-2</v>
      </c>
      <c r="AS1447" s="17">
        <v>3.2186538088140197E-2</v>
      </c>
      <c r="AT1447" s="17">
        <v>9.2855700028298502E-2</v>
      </c>
      <c r="AU1447" s="17">
        <v>9.64057100040807E-3</v>
      </c>
      <c r="AV1447" s="17">
        <v>0</v>
      </c>
      <c r="AW1447" s="17">
        <v>6.68216486735531E-2</v>
      </c>
      <c r="AX1447" s="17">
        <v>4.5659086309436402E-2</v>
      </c>
      <c r="AY1447" s="17">
        <v>6.8644161345029195E-2</v>
      </c>
      <c r="AZ1447" s="17">
        <v>1.2286876203003901E-2</v>
      </c>
      <c r="BA1447" s="17">
        <v>0.11659923567594099</v>
      </c>
      <c r="BB1447" s="17">
        <v>6.7526315682558602E-3</v>
      </c>
      <c r="BC1447" s="17"/>
      <c r="BD1447" s="17">
        <v>6.9813239610468397E-2</v>
      </c>
      <c r="BE1447" s="17">
        <v>6.7875488651855304E-2</v>
      </c>
      <c r="BF1447" s="17">
        <v>6.6676633496018697E-2</v>
      </c>
      <c r="BG1447" s="17"/>
      <c r="BH1447" s="17">
        <v>6.5637128215182999E-2</v>
      </c>
      <c r="BI1447" s="17">
        <v>5.3650501460544897E-2</v>
      </c>
      <c r="BJ1447" s="17">
        <v>1.95050539946111E-2</v>
      </c>
      <c r="BK1447" s="17"/>
      <c r="BL1447" s="17">
        <v>7.8214707511198606E-2</v>
      </c>
      <c r="BM1447" s="17">
        <v>2.75950052596152E-2</v>
      </c>
      <c r="BN1447" s="17">
        <v>3.5336453502668598E-2</v>
      </c>
      <c r="BO1447" s="17"/>
      <c r="BP1447" s="17">
        <v>7.8991469284437205E-2</v>
      </c>
      <c r="BQ1447" s="17">
        <v>6.6201125841488101E-2</v>
      </c>
      <c r="BR1447" s="17"/>
      <c r="BS1447" s="17">
        <v>7.2165005515885297E-2</v>
      </c>
      <c r="BT1447" s="17">
        <v>3.28162598339789E-2</v>
      </c>
      <c r="BU1447" s="17">
        <v>5.9863838706737303E-2</v>
      </c>
      <c r="BV1447" s="17">
        <v>7.1731548361650702E-2</v>
      </c>
      <c r="BW1447" s="17"/>
      <c r="BX1447" s="17">
        <v>4.2769701299093597E-2</v>
      </c>
      <c r="BY1447" s="17">
        <v>7.0453729211173696E-2</v>
      </c>
      <c r="BZ1447" s="17">
        <v>7.3164312688514102E-2</v>
      </c>
      <c r="CA1447" s="17"/>
      <c r="CB1447" s="17">
        <v>6.8676205334858006E-2</v>
      </c>
      <c r="CC1447" s="17">
        <v>2.8539035416409501E-2</v>
      </c>
      <c r="CD1447" s="17">
        <v>0.103117457347805</v>
      </c>
      <c r="CE1447" s="17">
        <v>6.3775909880670903E-2</v>
      </c>
      <c r="CF1447" s="17">
        <v>6.3531659891870707E-2</v>
      </c>
      <c r="CG1447" s="17">
        <v>0.10006133693481301</v>
      </c>
      <c r="CH1447" s="17"/>
      <c r="CI1447" s="17">
        <v>7.52620385240277E-2</v>
      </c>
      <c r="CJ1447" s="17">
        <v>4.8750280235652602E-2</v>
      </c>
      <c r="CK1447" s="17">
        <v>0.165606468308788</v>
      </c>
      <c r="CL1447" s="17">
        <v>6.10343965618255E-2</v>
      </c>
    </row>
    <row r="1448" spans="2:90" x14ac:dyDescent="0.35"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</row>
    <row r="1449" spans="2:90" x14ac:dyDescent="0.35">
      <c r="B1449" s="6" t="s">
        <v>651</v>
      </c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</row>
    <row r="1450" spans="2:90" x14ac:dyDescent="0.35">
      <c r="B1450" s="24" t="s">
        <v>648</v>
      </c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</row>
    <row r="1451" spans="2:90" x14ac:dyDescent="0.35">
      <c r="B1451" t="s">
        <v>643</v>
      </c>
      <c r="C1451" s="17">
        <v>0.18797847102405399</v>
      </c>
      <c r="D1451" s="17">
        <v>0.190115478865992</v>
      </c>
      <c r="E1451" s="17">
        <v>0.18573077796822399</v>
      </c>
      <c r="F1451" s="17"/>
      <c r="G1451" s="17">
        <v>0.18419827381607601</v>
      </c>
      <c r="H1451" s="17">
        <v>0.12135580692558399</v>
      </c>
      <c r="I1451" s="17">
        <v>0.16373750794595801</v>
      </c>
      <c r="J1451" s="17">
        <v>0.19055810528952299</v>
      </c>
      <c r="K1451" s="17">
        <v>0.162445883077316</v>
      </c>
      <c r="L1451" s="17">
        <v>0.23184889151801699</v>
      </c>
      <c r="M1451" s="17">
        <v>0.203623804753818</v>
      </c>
      <c r="N1451" s="17">
        <v>0.182872825889348</v>
      </c>
      <c r="O1451" s="17">
        <v>0.24739303993130399</v>
      </c>
      <c r="P1451" s="17"/>
      <c r="Q1451" s="17">
        <v>0.16031431654891101</v>
      </c>
      <c r="R1451" s="17">
        <v>0.157089372878158</v>
      </c>
      <c r="S1451" s="17">
        <v>0.18361064600563401</v>
      </c>
      <c r="T1451" s="17">
        <v>0.19156838641905299</v>
      </c>
      <c r="U1451" s="17"/>
      <c r="V1451" s="17">
        <v>0.176932483038308</v>
      </c>
      <c r="W1451" s="17">
        <v>0.14953399905298101</v>
      </c>
      <c r="X1451" s="17">
        <v>0.21790164608587601</v>
      </c>
      <c r="Y1451" s="17">
        <v>0.11113798248562901</v>
      </c>
      <c r="Z1451" s="17">
        <v>0.26357997410349598</v>
      </c>
      <c r="AA1451" s="17">
        <v>0.16991039798763899</v>
      </c>
      <c r="AB1451" s="17">
        <v>0.201858487255068</v>
      </c>
      <c r="AC1451" s="17">
        <v>0.22978321473604199</v>
      </c>
      <c r="AD1451" s="17">
        <v>0.219277300459221</v>
      </c>
      <c r="AE1451" s="17"/>
      <c r="AF1451" s="17">
        <v>0.215717183183601</v>
      </c>
      <c r="AG1451" s="17">
        <v>0.19067597134264599</v>
      </c>
      <c r="AH1451" s="17">
        <v>0.14806801389833099</v>
      </c>
      <c r="AI1451" s="17">
        <v>0.17697737526485899</v>
      </c>
      <c r="AJ1451" s="17">
        <v>0.13751525931808201</v>
      </c>
      <c r="AK1451" s="17">
        <v>0.208459889476517</v>
      </c>
      <c r="AL1451" s="17"/>
      <c r="AM1451" s="17">
        <v>7.0810190084035302E-2</v>
      </c>
      <c r="AN1451" s="17">
        <v>0.147504329348672</v>
      </c>
      <c r="AO1451" s="17">
        <v>0.236013852296376</v>
      </c>
      <c r="AP1451" s="17">
        <v>0.143177661594693</v>
      </c>
      <c r="AQ1451" s="17">
        <v>0.20376625706627499</v>
      </c>
      <c r="AR1451" s="17">
        <v>0.194594239023022</v>
      </c>
      <c r="AS1451" s="17">
        <v>0.15553430133899401</v>
      </c>
      <c r="AT1451" s="17">
        <v>0.23032930626433601</v>
      </c>
      <c r="AU1451" s="17">
        <v>0.26730027932928002</v>
      </c>
      <c r="AV1451" s="17">
        <v>0.193431513372255</v>
      </c>
      <c r="AW1451" s="17">
        <v>0.23099676125871699</v>
      </c>
      <c r="AX1451" s="17">
        <v>0.14583336834840399</v>
      </c>
      <c r="AY1451" s="17">
        <v>0.15528915043869701</v>
      </c>
      <c r="AZ1451" s="17">
        <v>0.196958839156919</v>
      </c>
      <c r="BA1451" s="17">
        <v>0.158153597317367</v>
      </c>
      <c r="BB1451" s="17">
        <v>0.28109858290731099</v>
      </c>
      <c r="BC1451" s="17"/>
      <c r="BD1451" s="17">
        <v>0.18760261263026901</v>
      </c>
      <c r="BE1451" s="17">
        <v>0.15845690308747201</v>
      </c>
      <c r="BF1451" s="17">
        <v>0.21549585537997301</v>
      </c>
      <c r="BG1451" s="17"/>
      <c r="BH1451" s="17">
        <v>0.18345571383216699</v>
      </c>
      <c r="BI1451" s="17">
        <v>0.24649021780816899</v>
      </c>
      <c r="BJ1451" s="17">
        <v>0.155234207080028</v>
      </c>
      <c r="BK1451" s="17"/>
      <c r="BL1451" s="17">
        <v>0.23119754200180401</v>
      </c>
      <c r="BM1451" s="17">
        <v>0.26890646076869601</v>
      </c>
      <c r="BN1451" s="17">
        <v>0.26193251436327603</v>
      </c>
      <c r="BO1451" s="17"/>
      <c r="BP1451" s="17">
        <v>0.21015098090498399</v>
      </c>
      <c r="BQ1451" s="17">
        <v>0.183433597021882</v>
      </c>
      <c r="BR1451" s="17"/>
      <c r="BS1451" s="17">
        <v>0.39696976150942798</v>
      </c>
      <c r="BT1451" s="17">
        <v>0.27598552932502202</v>
      </c>
      <c r="BU1451" s="17">
        <v>0.180849205574107</v>
      </c>
      <c r="BV1451" s="17">
        <v>9.31646419065391E-2</v>
      </c>
      <c r="BW1451" s="17"/>
      <c r="BX1451" s="17">
        <v>0.25662763422399698</v>
      </c>
      <c r="BY1451" s="17">
        <v>0.203115716492828</v>
      </c>
      <c r="BZ1451" s="17">
        <v>0.180343168562977</v>
      </c>
      <c r="CA1451" s="17"/>
      <c r="CB1451" s="17">
        <v>0.24633329049447</v>
      </c>
      <c r="CC1451" s="17">
        <v>0.16374399107344201</v>
      </c>
      <c r="CD1451" s="17">
        <v>9.4911202192540595E-2</v>
      </c>
      <c r="CE1451" s="17">
        <v>0.182473035365565</v>
      </c>
      <c r="CF1451" s="17">
        <v>0.33858429705729698</v>
      </c>
      <c r="CG1451" s="17">
        <v>0.17494366276341</v>
      </c>
      <c r="CH1451" s="17"/>
      <c r="CI1451" s="17">
        <v>0.13604078757823401</v>
      </c>
      <c r="CJ1451" s="17">
        <v>0.28219732556916299</v>
      </c>
      <c r="CK1451" s="17">
        <v>0.12904776089098299</v>
      </c>
      <c r="CL1451" s="17">
        <v>0.16303504604342201</v>
      </c>
    </row>
    <row r="1452" spans="2:90" x14ac:dyDescent="0.35">
      <c r="B1452" t="s">
        <v>644</v>
      </c>
      <c r="C1452" s="17">
        <v>0.25831633130433002</v>
      </c>
      <c r="D1452" s="17">
        <v>0.26482909949345401</v>
      </c>
      <c r="E1452" s="17">
        <v>0.24906266699230101</v>
      </c>
      <c r="F1452" s="17"/>
      <c r="G1452" s="17">
        <v>0.184752224941477</v>
      </c>
      <c r="H1452" s="17">
        <v>0.24599937167829999</v>
      </c>
      <c r="I1452" s="17">
        <v>0.41674811991204203</v>
      </c>
      <c r="J1452" s="17">
        <v>0.24461960474320499</v>
      </c>
      <c r="K1452" s="17">
        <v>0.255218300559794</v>
      </c>
      <c r="L1452" s="17">
        <v>0.25422233101316299</v>
      </c>
      <c r="M1452" s="17">
        <v>0.333517918623365</v>
      </c>
      <c r="N1452" s="17">
        <v>0.19183981333752001</v>
      </c>
      <c r="O1452" s="17">
        <v>0.20217097592135</v>
      </c>
      <c r="P1452" s="17"/>
      <c r="Q1452" s="17">
        <v>0.29912771209232297</v>
      </c>
      <c r="R1452" s="17">
        <v>0.28777457825505598</v>
      </c>
      <c r="S1452" s="17">
        <v>0.28224881961360199</v>
      </c>
      <c r="T1452" s="17">
        <v>0.25431433210911297</v>
      </c>
      <c r="U1452" s="17"/>
      <c r="V1452" s="17">
        <v>0.29942392120371703</v>
      </c>
      <c r="W1452" s="17">
        <v>0.28533303982705299</v>
      </c>
      <c r="X1452" s="17">
        <v>0.24596669458932799</v>
      </c>
      <c r="Y1452" s="17">
        <v>0.20068490394091201</v>
      </c>
      <c r="Z1452" s="17">
        <v>0.194424093895882</v>
      </c>
      <c r="AA1452" s="17">
        <v>0.30876091012822598</v>
      </c>
      <c r="AB1452" s="17">
        <v>0.23650847050467599</v>
      </c>
      <c r="AC1452" s="17">
        <v>0.33297979946196399</v>
      </c>
      <c r="AD1452" s="17">
        <v>0.235998433321844</v>
      </c>
      <c r="AE1452" s="17"/>
      <c r="AF1452" s="17">
        <v>0.215971499319635</v>
      </c>
      <c r="AG1452" s="17">
        <v>0.25824539514322298</v>
      </c>
      <c r="AH1452" s="17">
        <v>0.32708873021410101</v>
      </c>
      <c r="AI1452" s="17">
        <v>0.16422194459832201</v>
      </c>
      <c r="AJ1452" s="17">
        <v>0.28095131263558498</v>
      </c>
      <c r="AK1452" s="17">
        <v>0.272982872138196</v>
      </c>
      <c r="AL1452" s="17"/>
      <c r="AM1452" s="17">
        <v>0.20578147781664999</v>
      </c>
      <c r="AN1452" s="17">
        <v>0.32053568628260398</v>
      </c>
      <c r="AO1452" s="17">
        <v>0.32838954843555301</v>
      </c>
      <c r="AP1452" s="17">
        <v>0.202803134718883</v>
      </c>
      <c r="AQ1452" s="17">
        <v>0.22981472813006901</v>
      </c>
      <c r="AR1452" s="17">
        <v>0.29928467812068699</v>
      </c>
      <c r="AS1452" s="17">
        <v>0.15978423700906999</v>
      </c>
      <c r="AT1452" s="17">
        <v>0.216224301801269</v>
      </c>
      <c r="AU1452" s="17">
        <v>0.21336239350883399</v>
      </c>
      <c r="AV1452" s="17">
        <v>0.21267815414246999</v>
      </c>
      <c r="AW1452" s="17">
        <v>0.25736698688293502</v>
      </c>
      <c r="AX1452" s="17">
        <v>0.29490091314623801</v>
      </c>
      <c r="AY1452" s="17">
        <v>0.22657084150163601</v>
      </c>
      <c r="AZ1452" s="17">
        <v>0.34402298744030402</v>
      </c>
      <c r="BA1452" s="17">
        <v>0.42149893140817402</v>
      </c>
      <c r="BB1452" s="17">
        <v>0.40647603570966401</v>
      </c>
      <c r="BC1452" s="17"/>
      <c r="BD1452" s="17">
        <v>0.26859299868063802</v>
      </c>
      <c r="BE1452" s="17">
        <v>0.27955102457743197</v>
      </c>
      <c r="BF1452" s="17">
        <v>0.24001272053851599</v>
      </c>
      <c r="BG1452" s="17"/>
      <c r="BH1452" s="17">
        <v>0.24586460781316399</v>
      </c>
      <c r="BI1452" s="17">
        <v>0.36072396709834498</v>
      </c>
      <c r="BJ1452" s="17">
        <v>0.350242250036994</v>
      </c>
      <c r="BK1452" s="17"/>
      <c r="BL1452" s="17">
        <v>0.21163934806311999</v>
      </c>
      <c r="BM1452" s="17">
        <v>0.30767356925557299</v>
      </c>
      <c r="BN1452" s="17">
        <v>0.26594584751143002</v>
      </c>
      <c r="BO1452" s="17"/>
      <c r="BP1452" s="17">
        <v>0.288852186573404</v>
      </c>
      <c r="BQ1452" s="17">
        <v>0.246285844082727</v>
      </c>
      <c r="BR1452" s="17"/>
      <c r="BS1452" s="17">
        <v>0.29177253438692302</v>
      </c>
      <c r="BT1452" s="17">
        <v>0.35023253500903001</v>
      </c>
      <c r="BU1452" s="17">
        <v>0.30409018844784103</v>
      </c>
      <c r="BV1452" s="17">
        <v>0.180604397714904</v>
      </c>
      <c r="BW1452" s="17"/>
      <c r="BX1452" s="17">
        <v>0.14990411595162401</v>
      </c>
      <c r="BY1452" s="17">
        <v>0.30711134930649298</v>
      </c>
      <c r="BZ1452" s="17">
        <v>0.26653934489932202</v>
      </c>
      <c r="CA1452" s="17"/>
      <c r="CB1452" s="17">
        <v>0.252894294286096</v>
      </c>
      <c r="CC1452" s="17">
        <v>0.27350601309591899</v>
      </c>
      <c r="CD1452" s="17">
        <v>0.154508925264559</v>
      </c>
      <c r="CE1452" s="17">
        <v>0.283662581763167</v>
      </c>
      <c r="CF1452" s="17">
        <v>0.33817862852415997</v>
      </c>
      <c r="CG1452" s="17">
        <v>0.30372505555721502</v>
      </c>
      <c r="CH1452" s="17"/>
      <c r="CI1452" s="17">
        <v>0.23741751649923501</v>
      </c>
      <c r="CJ1452" s="17">
        <v>0.24062470711186501</v>
      </c>
      <c r="CK1452" s="17">
        <v>0.21698764068281701</v>
      </c>
      <c r="CL1452" s="17">
        <v>0.28421842933727198</v>
      </c>
    </row>
    <row r="1453" spans="2:90" x14ac:dyDescent="0.35">
      <c r="B1453" t="s">
        <v>645</v>
      </c>
      <c r="C1453" s="17">
        <v>0.23337918754786</v>
      </c>
      <c r="D1453" s="17">
        <v>0.26721757904084298</v>
      </c>
      <c r="E1453" s="17">
        <v>0.20262665900558299</v>
      </c>
      <c r="F1453" s="17"/>
      <c r="G1453" s="17">
        <v>0.19517117366370601</v>
      </c>
      <c r="H1453" s="17">
        <v>0.19952849351966001</v>
      </c>
      <c r="I1453" s="17">
        <v>0.19584458437767699</v>
      </c>
      <c r="J1453" s="17">
        <v>0.31484234695693503</v>
      </c>
      <c r="K1453" s="17">
        <v>0.27363776974860299</v>
      </c>
      <c r="L1453" s="17">
        <v>0.20495127085302101</v>
      </c>
      <c r="M1453" s="17">
        <v>0.17436089479172401</v>
      </c>
      <c r="N1453" s="17">
        <v>0.29036179121843098</v>
      </c>
      <c r="O1453" s="17">
        <v>0.24314370636692401</v>
      </c>
      <c r="P1453" s="17"/>
      <c r="Q1453" s="17">
        <v>0.26830641457763399</v>
      </c>
      <c r="R1453" s="17">
        <v>0.27628431025907302</v>
      </c>
      <c r="S1453" s="17">
        <v>0.27746888176217499</v>
      </c>
      <c r="T1453" s="17">
        <v>0.22610867107806101</v>
      </c>
      <c r="U1453" s="17"/>
      <c r="V1453" s="17">
        <v>0.22439051730016599</v>
      </c>
      <c r="W1453" s="17">
        <v>0.25601360444006999</v>
      </c>
      <c r="X1453" s="17">
        <v>0.21305452452330001</v>
      </c>
      <c r="Y1453" s="17">
        <v>0.24299799412093001</v>
      </c>
      <c r="Z1453" s="17">
        <v>0.23242024599817701</v>
      </c>
      <c r="AA1453" s="17">
        <v>0.25616316703984099</v>
      </c>
      <c r="AB1453" s="17">
        <v>0.209404160779462</v>
      </c>
      <c r="AC1453" s="17">
        <v>0.22880951759857099</v>
      </c>
      <c r="AD1453" s="17">
        <v>0.22775961606738199</v>
      </c>
      <c r="AE1453" s="17"/>
      <c r="AF1453" s="17">
        <v>0.225237239561383</v>
      </c>
      <c r="AG1453" s="17">
        <v>0.249897814396705</v>
      </c>
      <c r="AH1453" s="17">
        <v>0.22254554921212599</v>
      </c>
      <c r="AI1453" s="17">
        <v>0.176830277930147</v>
      </c>
      <c r="AJ1453" s="17">
        <v>0.24842695083694599</v>
      </c>
      <c r="AK1453" s="17">
        <v>0.23199965767388001</v>
      </c>
      <c r="AL1453" s="17"/>
      <c r="AM1453" s="17">
        <v>0.179598030250435</v>
      </c>
      <c r="AN1453" s="17">
        <v>0.270779674975336</v>
      </c>
      <c r="AO1453" s="17">
        <v>0.147103033580223</v>
      </c>
      <c r="AP1453" s="17">
        <v>0.22934448611463501</v>
      </c>
      <c r="AQ1453" s="17">
        <v>0.35060969213924198</v>
      </c>
      <c r="AR1453" s="17">
        <v>0.21762835606455</v>
      </c>
      <c r="AS1453" s="17">
        <v>0.35619245938137301</v>
      </c>
      <c r="AT1453" s="17">
        <v>0.13710866326441801</v>
      </c>
      <c r="AU1453" s="17">
        <v>0.25755371372979202</v>
      </c>
      <c r="AV1453" s="17">
        <v>0.20282275006294001</v>
      </c>
      <c r="AW1453" s="17">
        <v>0.21285581837494599</v>
      </c>
      <c r="AX1453" s="17">
        <v>0.23754710649505001</v>
      </c>
      <c r="AY1453" s="17">
        <v>0.206532189852669</v>
      </c>
      <c r="AZ1453" s="17">
        <v>0.34252793314693403</v>
      </c>
      <c r="BA1453" s="17">
        <v>0.21304248238196899</v>
      </c>
      <c r="BB1453" s="17">
        <v>0.13919510557286599</v>
      </c>
      <c r="BC1453" s="17"/>
      <c r="BD1453" s="17">
        <v>0.25170880492256498</v>
      </c>
      <c r="BE1453" s="17">
        <v>0.20353175110135599</v>
      </c>
      <c r="BF1453" s="17">
        <v>0.23543018907303701</v>
      </c>
      <c r="BG1453" s="17"/>
      <c r="BH1453" s="17">
        <v>0.23357706638571901</v>
      </c>
      <c r="BI1453" s="17">
        <v>0.17980240388711899</v>
      </c>
      <c r="BJ1453" s="17">
        <v>0.276273630504281</v>
      </c>
      <c r="BK1453" s="17"/>
      <c r="BL1453" s="17">
        <v>0.29232054698260401</v>
      </c>
      <c r="BM1453" s="17">
        <v>0.25396178620140802</v>
      </c>
      <c r="BN1453" s="17">
        <v>0.20805419836689401</v>
      </c>
      <c r="BO1453" s="17"/>
      <c r="BP1453" s="17">
        <v>0.217145410540938</v>
      </c>
      <c r="BQ1453" s="17">
        <v>0.23381469524002299</v>
      </c>
      <c r="BR1453" s="17"/>
      <c r="BS1453" s="17">
        <v>0.150096967305379</v>
      </c>
      <c r="BT1453" s="17">
        <v>0.182367351527322</v>
      </c>
      <c r="BU1453" s="17">
        <v>0.28208199130946499</v>
      </c>
      <c r="BV1453" s="17">
        <v>0.25347538949861798</v>
      </c>
      <c r="BW1453" s="17"/>
      <c r="BX1453" s="17">
        <v>0.30785806698496099</v>
      </c>
      <c r="BY1453" s="17">
        <v>0.21773397453229601</v>
      </c>
      <c r="BZ1453" s="17">
        <v>0.22678702575507001</v>
      </c>
      <c r="CA1453" s="17"/>
      <c r="CB1453" s="17">
        <v>0.245724701367071</v>
      </c>
      <c r="CC1453" s="17">
        <v>0.19590392581098101</v>
      </c>
      <c r="CD1453" s="17">
        <v>0.23706473051608701</v>
      </c>
      <c r="CE1453" s="17">
        <v>0.221789366093677</v>
      </c>
      <c r="CF1453" s="17">
        <v>0.192621842280434</v>
      </c>
      <c r="CG1453" s="17">
        <v>0.29989822868500898</v>
      </c>
      <c r="CH1453" s="17"/>
      <c r="CI1453" s="17">
        <v>0.32138262641804399</v>
      </c>
      <c r="CJ1453" s="17">
        <v>0.16070425787315201</v>
      </c>
      <c r="CK1453" s="17">
        <v>0.29283607046676802</v>
      </c>
      <c r="CL1453" s="17">
        <v>0.23876751871964699</v>
      </c>
    </row>
    <row r="1454" spans="2:90" x14ac:dyDescent="0.35">
      <c r="B1454" t="s">
        <v>646</v>
      </c>
      <c r="C1454" s="17">
        <v>0.24015932675482099</v>
      </c>
      <c r="D1454" s="17">
        <v>0.20077736597798901</v>
      </c>
      <c r="E1454" s="17">
        <v>0.27757080282844898</v>
      </c>
      <c r="F1454" s="17"/>
      <c r="G1454" s="17">
        <v>0.39518860490380098</v>
      </c>
      <c r="H1454" s="17">
        <v>0.316105780352615</v>
      </c>
      <c r="I1454" s="17">
        <v>0.17223850048164599</v>
      </c>
      <c r="J1454" s="17">
        <v>0.17130975046026101</v>
      </c>
      <c r="K1454" s="17">
        <v>0.27235972286654597</v>
      </c>
      <c r="L1454" s="17">
        <v>0.238035262363573</v>
      </c>
      <c r="M1454" s="17">
        <v>0.208209998724254</v>
      </c>
      <c r="N1454" s="17">
        <v>0.22262723095037201</v>
      </c>
      <c r="O1454" s="17">
        <v>0.19021907622457901</v>
      </c>
      <c r="P1454" s="17"/>
      <c r="Q1454" s="17">
        <v>0.20621592500417099</v>
      </c>
      <c r="R1454" s="17">
        <v>0.20495217201305099</v>
      </c>
      <c r="S1454" s="17">
        <v>0.23481452177971701</v>
      </c>
      <c r="T1454" s="17">
        <v>0.246704099030955</v>
      </c>
      <c r="U1454" s="17"/>
      <c r="V1454" s="17">
        <v>0.20187396462156501</v>
      </c>
      <c r="W1454" s="17">
        <v>0.23070891384073</v>
      </c>
      <c r="X1454" s="17">
        <v>0.19042550061633501</v>
      </c>
      <c r="Y1454" s="17">
        <v>0.33866331831997099</v>
      </c>
      <c r="Z1454" s="17">
        <v>0.25109678151193798</v>
      </c>
      <c r="AA1454" s="17">
        <v>0.22017107359754101</v>
      </c>
      <c r="AB1454" s="17">
        <v>0.31480047512516202</v>
      </c>
      <c r="AC1454" s="17">
        <v>0.10731407200255901</v>
      </c>
      <c r="AD1454" s="17">
        <v>0.237385229273468</v>
      </c>
      <c r="AE1454" s="17"/>
      <c r="AF1454" s="17">
        <v>0.24253791231108299</v>
      </c>
      <c r="AG1454" s="17">
        <v>0.2267592493492</v>
      </c>
      <c r="AH1454" s="17">
        <v>0.21798437546275301</v>
      </c>
      <c r="AI1454" s="17">
        <v>0.41079913537288798</v>
      </c>
      <c r="AJ1454" s="17">
        <v>0.28330747969905701</v>
      </c>
      <c r="AK1454" s="17">
        <v>0.201592116139859</v>
      </c>
      <c r="AL1454" s="17"/>
      <c r="AM1454" s="17">
        <v>0.388455984585444</v>
      </c>
      <c r="AN1454" s="17">
        <v>0.13140921879845399</v>
      </c>
      <c r="AO1454" s="17">
        <v>0.189507207783425</v>
      </c>
      <c r="AP1454" s="17">
        <v>0.27515138052606097</v>
      </c>
      <c r="AQ1454" s="17">
        <v>0.190229229583875</v>
      </c>
      <c r="AR1454" s="17">
        <v>0.280709384059254</v>
      </c>
      <c r="AS1454" s="17">
        <v>0.26650650940037601</v>
      </c>
      <c r="AT1454" s="17">
        <v>0.36430954940736199</v>
      </c>
      <c r="AU1454" s="17">
        <v>0.22709845176805099</v>
      </c>
      <c r="AV1454" s="17">
        <v>0.23900995052194601</v>
      </c>
      <c r="AW1454" s="17">
        <v>0.26286248180307697</v>
      </c>
      <c r="AX1454" s="17">
        <v>0.242591993058766</v>
      </c>
      <c r="AY1454" s="17">
        <v>0.40527481861362402</v>
      </c>
      <c r="AZ1454" s="17">
        <v>0.11649024025584399</v>
      </c>
      <c r="BA1454" s="17">
        <v>7.2661741627524895E-2</v>
      </c>
      <c r="BB1454" s="17">
        <v>0.16817613118877101</v>
      </c>
      <c r="BC1454" s="17"/>
      <c r="BD1454" s="17">
        <v>0.22394989192981599</v>
      </c>
      <c r="BE1454" s="17">
        <v>0.28359513694965599</v>
      </c>
      <c r="BF1454" s="17">
        <v>0.22294727501819001</v>
      </c>
      <c r="BG1454" s="17"/>
      <c r="BH1454" s="17">
        <v>0.26018563293232</v>
      </c>
      <c r="BI1454" s="17">
        <v>0.177607806486832</v>
      </c>
      <c r="BJ1454" s="17">
        <v>0.20143645746351899</v>
      </c>
      <c r="BK1454" s="17"/>
      <c r="BL1454" s="17">
        <v>0.19329923831899201</v>
      </c>
      <c r="BM1454" s="17">
        <v>0.14605863590621199</v>
      </c>
      <c r="BN1454" s="17">
        <v>0.21819508014269601</v>
      </c>
      <c r="BO1454" s="17"/>
      <c r="BP1454" s="17">
        <v>0.24220614340983601</v>
      </c>
      <c r="BQ1454" s="17">
        <v>0.24244018168710901</v>
      </c>
      <c r="BR1454" s="17"/>
      <c r="BS1454" s="17">
        <v>0.109848679878651</v>
      </c>
      <c r="BT1454" s="17">
        <v>0.14918347494363299</v>
      </c>
      <c r="BU1454" s="17">
        <v>0.19438337027958999</v>
      </c>
      <c r="BV1454" s="17">
        <v>0.36579212722189802</v>
      </c>
      <c r="BW1454" s="17"/>
      <c r="BX1454" s="17">
        <v>0.217678059935936</v>
      </c>
      <c r="BY1454" s="17">
        <v>0.25982542775866402</v>
      </c>
      <c r="BZ1454" s="17">
        <v>0.24136090083299799</v>
      </c>
      <c r="CA1454" s="17"/>
      <c r="CB1454" s="17">
        <v>0.213540893033764</v>
      </c>
      <c r="CC1454" s="17">
        <v>0.320168991202679</v>
      </c>
      <c r="CD1454" s="17">
        <v>0.37217236765928302</v>
      </c>
      <c r="CE1454" s="17">
        <v>0.25025777045331499</v>
      </c>
      <c r="CF1454" s="17">
        <v>8.3699106560459605E-2</v>
      </c>
      <c r="CG1454" s="17">
        <v>0.104027995916043</v>
      </c>
      <c r="CH1454" s="17"/>
      <c r="CI1454" s="17">
        <v>0.21906262979952901</v>
      </c>
      <c r="CJ1454" s="17">
        <v>0.26750356866980302</v>
      </c>
      <c r="CK1454" s="17">
        <v>0.16963531982331201</v>
      </c>
      <c r="CL1454" s="17">
        <v>0.24936203769809101</v>
      </c>
    </row>
    <row r="1455" spans="2:90" x14ac:dyDescent="0.35">
      <c r="B1455" t="s">
        <v>110</v>
      </c>
      <c r="C1455" s="17">
        <v>8.0166683368934705E-2</v>
      </c>
      <c r="D1455" s="17">
        <v>7.7060476621722093E-2</v>
      </c>
      <c r="E1455" s="17">
        <v>8.5009093205442102E-2</v>
      </c>
      <c r="F1455" s="17"/>
      <c r="G1455" s="17">
        <v>4.0689722674940997E-2</v>
      </c>
      <c r="H1455" s="17">
        <v>0.117010547523842</v>
      </c>
      <c r="I1455" s="17">
        <v>5.1431287282678297E-2</v>
      </c>
      <c r="J1455" s="17">
        <v>7.8670192550077095E-2</v>
      </c>
      <c r="K1455" s="17">
        <v>3.6338323747741597E-2</v>
      </c>
      <c r="L1455" s="17">
        <v>7.0942244252227102E-2</v>
      </c>
      <c r="M1455" s="17">
        <v>8.0287383106839402E-2</v>
      </c>
      <c r="N1455" s="17">
        <v>0.112298338604328</v>
      </c>
      <c r="O1455" s="17">
        <v>0.117073201555842</v>
      </c>
      <c r="P1455" s="17"/>
      <c r="Q1455" s="17">
        <v>6.6035631776960604E-2</v>
      </c>
      <c r="R1455" s="17">
        <v>7.3899566594661903E-2</v>
      </c>
      <c r="S1455" s="17">
        <v>2.18571308388717E-2</v>
      </c>
      <c r="T1455" s="17">
        <v>8.1304511362818299E-2</v>
      </c>
      <c r="U1455" s="17"/>
      <c r="V1455" s="17">
        <v>9.7379113836244299E-2</v>
      </c>
      <c r="W1455" s="17">
        <v>7.8410442839166497E-2</v>
      </c>
      <c r="X1455" s="17">
        <v>0.13265163418516199</v>
      </c>
      <c r="Y1455" s="17">
        <v>0.106515801132558</v>
      </c>
      <c r="Z1455" s="17">
        <v>5.8478904490507203E-2</v>
      </c>
      <c r="AA1455" s="17">
        <v>4.49944512467534E-2</v>
      </c>
      <c r="AB1455" s="17">
        <v>3.7428406335632901E-2</v>
      </c>
      <c r="AC1455" s="17">
        <v>0.101113396200863</v>
      </c>
      <c r="AD1455" s="17">
        <v>7.9579420878085297E-2</v>
      </c>
      <c r="AE1455" s="17"/>
      <c r="AF1455" s="17">
        <v>0.100536165624298</v>
      </c>
      <c r="AG1455" s="17">
        <v>7.4421569768226503E-2</v>
      </c>
      <c r="AH1455" s="17">
        <v>8.4313331212689094E-2</v>
      </c>
      <c r="AI1455" s="17">
        <v>7.1171266833783497E-2</v>
      </c>
      <c r="AJ1455" s="17">
        <v>4.9798997510329998E-2</v>
      </c>
      <c r="AK1455" s="17">
        <v>8.49654645715478E-2</v>
      </c>
      <c r="AL1455" s="17"/>
      <c r="AM1455" s="17">
        <v>0.15535431726343499</v>
      </c>
      <c r="AN1455" s="17">
        <v>0.129771090594933</v>
      </c>
      <c r="AO1455" s="17">
        <v>9.89863579044232E-2</v>
      </c>
      <c r="AP1455" s="17">
        <v>0.14952333704572801</v>
      </c>
      <c r="AQ1455" s="17">
        <v>2.5580093080539799E-2</v>
      </c>
      <c r="AR1455" s="17">
        <v>7.7833427324867201E-3</v>
      </c>
      <c r="AS1455" s="17">
        <v>6.1982492870187603E-2</v>
      </c>
      <c r="AT1455" s="17">
        <v>5.2028179262614202E-2</v>
      </c>
      <c r="AU1455" s="17">
        <v>3.4685161664043597E-2</v>
      </c>
      <c r="AV1455" s="17">
        <v>0.15205763190038901</v>
      </c>
      <c r="AW1455" s="17">
        <v>3.5917951680325598E-2</v>
      </c>
      <c r="AX1455" s="17">
        <v>7.9126618951542299E-2</v>
      </c>
      <c r="AY1455" s="17">
        <v>6.3329995933748499E-3</v>
      </c>
      <c r="AZ1455" s="17">
        <v>0</v>
      </c>
      <c r="BA1455" s="17">
        <v>0.13464324726496499</v>
      </c>
      <c r="BB1455" s="17">
        <v>5.0541446213878301E-3</v>
      </c>
      <c r="BC1455" s="17"/>
      <c r="BD1455" s="17">
        <v>6.8145691836712596E-2</v>
      </c>
      <c r="BE1455" s="17">
        <v>7.4865184284084799E-2</v>
      </c>
      <c r="BF1455" s="17">
        <v>8.6113959990283706E-2</v>
      </c>
      <c r="BG1455" s="17"/>
      <c r="BH1455" s="17">
        <v>7.6916979036630306E-2</v>
      </c>
      <c r="BI1455" s="17">
        <v>3.53756047195357E-2</v>
      </c>
      <c r="BJ1455" s="17">
        <v>1.6813454915178501E-2</v>
      </c>
      <c r="BK1455" s="17"/>
      <c r="BL1455" s="17">
        <v>7.1543324633479802E-2</v>
      </c>
      <c r="BM1455" s="17">
        <v>2.3399547868111902E-2</v>
      </c>
      <c r="BN1455" s="17">
        <v>4.5872359615703698E-2</v>
      </c>
      <c r="BO1455" s="17"/>
      <c r="BP1455" s="17">
        <v>4.1645278570837399E-2</v>
      </c>
      <c r="BQ1455" s="17">
        <v>9.4025681968258903E-2</v>
      </c>
      <c r="BR1455" s="17"/>
      <c r="BS1455" s="17">
        <v>5.1312056919620402E-2</v>
      </c>
      <c r="BT1455" s="17">
        <v>4.2231109194993802E-2</v>
      </c>
      <c r="BU1455" s="17">
        <v>3.8595244388997599E-2</v>
      </c>
      <c r="BV1455" s="17">
        <v>0.106963443658041</v>
      </c>
      <c r="BW1455" s="17"/>
      <c r="BX1455" s="17">
        <v>6.7932122903483105E-2</v>
      </c>
      <c r="BY1455" s="17">
        <v>1.2213531909718399E-2</v>
      </c>
      <c r="BZ1455" s="17">
        <v>8.4969559949633303E-2</v>
      </c>
      <c r="CA1455" s="17"/>
      <c r="CB1455" s="17">
        <v>4.15068208185988E-2</v>
      </c>
      <c r="CC1455" s="17">
        <v>4.6677078816979203E-2</v>
      </c>
      <c r="CD1455" s="17">
        <v>0.14134277436753001</v>
      </c>
      <c r="CE1455" s="17">
        <v>6.1817246324276598E-2</v>
      </c>
      <c r="CF1455" s="17">
        <v>4.6916125577648897E-2</v>
      </c>
      <c r="CG1455" s="17">
        <v>0.11740505707832299</v>
      </c>
      <c r="CH1455" s="17"/>
      <c r="CI1455" s="17">
        <v>8.6096439704957298E-2</v>
      </c>
      <c r="CJ1455" s="17">
        <v>4.8970140776017003E-2</v>
      </c>
      <c r="CK1455" s="17">
        <v>0.191493208136119</v>
      </c>
      <c r="CL1455" s="17">
        <v>6.4616968201567496E-2</v>
      </c>
    </row>
    <row r="1456" spans="2:90" x14ac:dyDescent="0.35"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</row>
    <row r="1457" spans="2:90" x14ac:dyDescent="0.35">
      <c r="B1457" s="6" t="s">
        <v>652</v>
      </c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</row>
    <row r="1458" spans="2:90" x14ac:dyDescent="0.35">
      <c r="B1458" s="24" t="s">
        <v>648</v>
      </c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</row>
    <row r="1459" spans="2:90" x14ac:dyDescent="0.35">
      <c r="B1459" t="s">
        <v>643</v>
      </c>
      <c r="C1459" s="17">
        <v>0.192549840996801</v>
      </c>
      <c r="D1459" s="17">
        <v>0.19496228597881601</v>
      </c>
      <c r="E1459" s="17">
        <v>0.19250618121369301</v>
      </c>
      <c r="F1459" s="17"/>
      <c r="G1459" s="17">
        <v>0.111001469004828</v>
      </c>
      <c r="H1459" s="17">
        <v>0.19397930448624801</v>
      </c>
      <c r="I1459" s="17">
        <v>0.17698607861328</v>
      </c>
      <c r="J1459" s="17">
        <v>0.18227469100318</v>
      </c>
      <c r="K1459" s="17">
        <v>0.23761303225735</v>
      </c>
      <c r="L1459" s="17">
        <v>0.179074732060819</v>
      </c>
      <c r="M1459" s="17">
        <v>0.22592662979773701</v>
      </c>
      <c r="N1459" s="17">
        <v>0.19882381991158901</v>
      </c>
      <c r="O1459" s="17">
        <v>0.220862449948869</v>
      </c>
      <c r="P1459" s="17"/>
      <c r="Q1459" s="17">
        <v>0.199328368872523</v>
      </c>
      <c r="R1459" s="17">
        <v>0.21198368899655001</v>
      </c>
      <c r="S1459" s="17">
        <v>0.126784254713353</v>
      </c>
      <c r="T1459" s="17">
        <v>0.196859355090854</v>
      </c>
      <c r="U1459" s="17"/>
      <c r="V1459" s="17">
        <v>0.247079795554669</v>
      </c>
      <c r="W1459" s="17">
        <v>0.175800452783023</v>
      </c>
      <c r="X1459" s="17">
        <v>0.104617719742212</v>
      </c>
      <c r="Y1459" s="17">
        <v>0.164685977252329</v>
      </c>
      <c r="Z1459" s="17">
        <v>0.22350509536185201</v>
      </c>
      <c r="AA1459" s="17">
        <v>0.22098877352466501</v>
      </c>
      <c r="AB1459" s="17">
        <v>0.14380399832955701</v>
      </c>
      <c r="AC1459" s="17">
        <v>0.23329288580125199</v>
      </c>
      <c r="AD1459" s="17">
        <v>0.21628012736459401</v>
      </c>
      <c r="AE1459" s="17"/>
      <c r="AF1459" s="17">
        <v>0.21064563407091999</v>
      </c>
      <c r="AG1459" s="17">
        <v>0.142401268666944</v>
      </c>
      <c r="AH1459" s="17">
        <v>0.16427881439432401</v>
      </c>
      <c r="AI1459" s="17">
        <v>9.6324924891288896E-2</v>
      </c>
      <c r="AJ1459" s="17">
        <v>0.176428532701218</v>
      </c>
      <c r="AK1459" s="17">
        <v>0.24095368457612901</v>
      </c>
      <c r="AL1459" s="17"/>
      <c r="AM1459" s="17">
        <v>0.10106639862679501</v>
      </c>
      <c r="AN1459" s="17">
        <v>7.5212227920298094E-2</v>
      </c>
      <c r="AO1459" s="17">
        <v>0.18681190711916501</v>
      </c>
      <c r="AP1459" s="17">
        <v>0.156029067392116</v>
      </c>
      <c r="AQ1459" s="17">
        <v>0.195132572910482</v>
      </c>
      <c r="AR1459" s="17">
        <v>0.24766684662932301</v>
      </c>
      <c r="AS1459" s="17">
        <v>0.17769418026068101</v>
      </c>
      <c r="AT1459" s="17">
        <v>0.166124772639414</v>
      </c>
      <c r="AU1459" s="17">
        <v>0.28522106647706802</v>
      </c>
      <c r="AV1459" s="17">
        <v>0.38468392066977403</v>
      </c>
      <c r="AW1459" s="17">
        <v>0.31664015738651702</v>
      </c>
      <c r="AX1459" s="17">
        <v>6.72122707744192E-2</v>
      </c>
      <c r="AY1459" s="17">
        <v>7.7303903875633406E-2</v>
      </c>
      <c r="AZ1459" s="17">
        <v>0.24103626853270299</v>
      </c>
      <c r="BA1459" s="17">
        <v>6.4435830270984595E-2</v>
      </c>
      <c r="BB1459" s="17">
        <v>0.25691813428011601</v>
      </c>
      <c r="BC1459" s="17"/>
      <c r="BD1459" s="17">
        <v>0.26470970989703302</v>
      </c>
      <c r="BE1459" s="17">
        <v>0.16697712807137299</v>
      </c>
      <c r="BF1459" s="17">
        <v>0.15356376445630801</v>
      </c>
      <c r="BG1459" s="17"/>
      <c r="BH1459" s="17">
        <v>0.20451509534555301</v>
      </c>
      <c r="BI1459" s="17">
        <v>0.210300540503882</v>
      </c>
      <c r="BJ1459" s="17">
        <v>0.18276385638520101</v>
      </c>
      <c r="BK1459" s="17"/>
      <c r="BL1459" s="17">
        <v>0.19074229241396601</v>
      </c>
      <c r="BM1459" s="17">
        <v>0.19811736757347401</v>
      </c>
      <c r="BN1459" s="17">
        <v>0.26720863294305702</v>
      </c>
      <c r="BO1459" s="17"/>
      <c r="BP1459" s="17">
        <v>0.205346878946812</v>
      </c>
      <c r="BQ1459" s="17">
        <v>0.169895624903838</v>
      </c>
      <c r="BR1459" s="17"/>
      <c r="BS1459" s="17">
        <v>0.36596577757877002</v>
      </c>
      <c r="BT1459" s="17">
        <v>0.22877029325859</v>
      </c>
      <c r="BU1459" s="17">
        <v>0.16906657757791599</v>
      </c>
      <c r="BV1459" s="17">
        <v>0.149020811493565</v>
      </c>
      <c r="BW1459" s="17"/>
      <c r="BX1459" s="17">
        <v>0.233818336137048</v>
      </c>
      <c r="BY1459" s="17">
        <v>0.16899424859234699</v>
      </c>
      <c r="BZ1459" s="17">
        <v>0.19005669916465001</v>
      </c>
      <c r="CA1459" s="17"/>
      <c r="CB1459" s="17">
        <v>0.235880737164259</v>
      </c>
      <c r="CC1459" s="17">
        <v>0.218077465502649</v>
      </c>
      <c r="CD1459" s="17">
        <v>6.9032603430293896E-2</v>
      </c>
      <c r="CE1459" s="17">
        <v>0.14677227414737301</v>
      </c>
      <c r="CF1459" s="17">
        <v>0.37926872228881803</v>
      </c>
      <c r="CG1459" s="17">
        <v>0.180462734683348</v>
      </c>
      <c r="CH1459" s="17"/>
      <c r="CI1459" s="17">
        <v>0.17386677772113401</v>
      </c>
      <c r="CJ1459" s="17">
        <v>0.24369250985843</v>
      </c>
      <c r="CK1459" s="17">
        <v>6.6430903849495002E-2</v>
      </c>
      <c r="CL1459" s="17">
        <v>0.20217163454631101</v>
      </c>
    </row>
    <row r="1460" spans="2:90" x14ac:dyDescent="0.35">
      <c r="B1460" t="s">
        <v>644</v>
      </c>
      <c r="C1460" s="17">
        <v>0.31721494949998602</v>
      </c>
      <c r="D1460" s="17">
        <v>0.30852796196293902</v>
      </c>
      <c r="E1460" s="17">
        <v>0.32287478347635701</v>
      </c>
      <c r="F1460" s="17"/>
      <c r="G1460" s="17">
        <v>0.26697478322739199</v>
      </c>
      <c r="H1460" s="17">
        <v>0.244694283525034</v>
      </c>
      <c r="I1460" s="17">
        <v>0.347767327749815</v>
      </c>
      <c r="J1460" s="17">
        <v>0.29877744665032602</v>
      </c>
      <c r="K1460" s="17">
        <v>0.355429343293863</v>
      </c>
      <c r="L1460" s="17">
        <v>0.33018934692254998</v>
      </c>
      <c r="M1460" s="17">
        <v>0.302762626254448</v>
      </c>
      <c r="N1460" s="17">
        <v>0.37435639442878299</v>
      </c>
      <c r="O1460" s="17">
        <v>0.32474306843293499</v>
      </c>
      <c r="P1460" s="17"/>
      <c r="Q1460" s="17">
        <v>0.343661827256041</v>
      </c>
      <c r="R1460" s="17">
        <v>0.33092794604914699</v>
      </c>
      <c r="S1460" s="17">
        <v>0.38469041312038299</v>
      </c>
      <c r="T1460" s="17">
        <v>0.31261818864228902</v>
      </c>
      <c r="U1460" s="17"/>
      <c r="V1460" s="17">
        <v>0.30444500756362702</v>
      </c>
      <c r="W1460" s="17">
        <v>0.34835614116077002</v>
      </c>
      <c r="X1460" s="17">
        <v>0.32575646247326101</v>
      </c>
      <c r="Y1460" s="17">
        <v>0.20848617044162401</v>
      </c>
      <c r="Z1460" s="17">
        <v>0.29302748648851401</v>
      </c>
      <c r="AA1460" s="17">
        <v>0.34822533326079202</v>
      </c>
      <c r="AB1460" s="17">
        <v>0.43233112237222998</v>
      </c>
      <c r="AC1460" s="17">
        <v>0.34340377379690501</v>
      </c>
      <c r="AD1460" s="17">
        <v>0.29231193326980898</v>
      </c>
      <c r="AE1460" s="17"/>
      <c r="AF1460" s="17">
        <v>0.24459607331973399</v>
      </c>
      <c r="AG1460" s="17">
        <v>0.30346585219306799</v>
      </c>
      <c r="AH1460" s="17">
        <v>0.275198865539933</v>
      </c>
      <c r="AI1460" s="17">
        <v>0.36220912217259099</v>
      </c>
      <c r="AJ1460" s="17">
        <v>0.35925099743852801</v>
      </c>
      <c r="AK1460" s="17">
        <v>0.35231361243310999</v>
      </c>
      <c r="AL1460" s="17"/>
      <c r="AM1460" s="17">
        <v>0.283650515539149</v>
      </c>
      <c r="AN1460" s="17">
        <v>0.34073202039223499</v>
      </c>
      <c r="AO1460" s="17">
        <v>0.31654532698835097</v>
      </c>
      <c r="AP1460" s="17">
        <v>0.22101377794461399</v>
      </c>
      <c r="AQ1460" s="17">
        <v>0.274120001167239</v>
      </c>
      <c r="AR1460" s="17">
        <v>0.35654540934360801</v>
      </c>
      <c r="AS1460" s="17">
        <v>0.342271382068081</v>
      </c>
      <c r="AT1460" s="17">
        <v>0.36804458536131501</v>
      </c>
      <c r="AU1460" s="17">
        <v>0.33213375370311399</v>
      </c>
      <c r="AV1460" s="17">
        <v>0.21080522633773099</v>
      </c>
      <c r="AW1460" s="17">
        <v>0.213349363105546</v>
      </c>
      <c r="AX1460" s="17">
        <v>0.47321456348834001</v>
      </c>
      <c r="AY1460" s="17">
        <v>0.46665185295053602</v>
      </c>
      <c r="AZ1460" s="17">
        <v>0.34581859217553101</v>
      </c>
      <c r="BA1460" s="17">
        <v>0.43295603916263298</v>
      </c>
      <c r="BB1460" s="17">
        <v>0.37394351254921798</v>
      </c>
      <c r="BC1460" s="17"/>
      <c r="BD1460" s="17">
        <v>0.33803979080818902</v>
      </c>
      <c r="BE1460" s="17">
        <v>0.29073443605143701</v>
      </c>
      <c r="BF1460" s="17">
        <v>0.32941073029665502</v>
      </c>
      <c r="BG1460" s="17"/>
      <c r="BH1460" s="17">
        <v>0.30421184388190903</v>
      </c>
      <c r="BI1460" s="17">
        <v>0.379054360158467</v>
      </c>
      <c r="BJ1460" s="17">
        <v>0.384867337527946</v>
      </c>
      <c r="BK1460" s="17"/>
      <c r="BL1460" s="17">
        <v>0.40207440618179402</v>
      </c>
      <c r="BM1460" s="17">
        <v>0.42649074578663498</v>
      </c>
      <c r="BN1460" s="17">
        <v>0.48889655744650801</v>
      </c>
      <c r="BO1460" s="17"/>
      <c r="BP1460" s="17">
        <v>0.36268051159961801</v>
      </c>
      <c r="BQ1460" s="17">
        <v>0.29921545420092499</v>
      </c>
      <c r="BR1460" s="17"/>
      <c r="BS1460" s="17">
        <v>0.29155271699345098</v>
      </c>
      <c r="BT1460" s="17">
        <v>0.39048683513695698</v>
      </c>
      <c r="BU1460" s="17">
        <v>0.37168540585856202</v>
      </c>
      <c r="BV1460" s="17">
        <v>0.26161448502490398</v>
      </c>
      <c r="BW1460" s="17"/>
      <c r="BX1460" s="17">
        <v>0.37961600736353301</v>
      </c>
      <c r="BY1460" s="17">
        <v>0.26157990284041699</v>
      </c>
      <c r="BZ1460" s="17">
        <v>0.31446723130153897</v>
      </c>
      <c r="CA1460" s="17"/>
      <c r="CB1460" s="17">
        <v>0.353093600537634</v>
      </c>
      <c r="CC1460" s="17">
        <v>0.31965405096928301</v>
      </c>
      <c r="CD1460" s="17">
        <v>0.223804488597421</v>
      </c>
      <c r="CE1460" s="17">
        <v>0.34701958272831102</v>
      </c>
      <c r="CF1460" s="17">
        <v>0.25585134625018102</v>
      </c>
      <c r="CG1460" s="17">
        <v>0.41940070362259402</v>
      </c>
      <c r="CH1460" s="17"/>
      <c r="CI1460" s="17">
        <v>0.35305143458128802</v>
      </c>
      <c r="CJ1460" s="17">
        <v>0.24925562046715399</v>
      </c>
      <c r="CK1460" s="17">
        <v>0.29875229092968603</v>
      </c>
      <c r="CL1460" s="17">
        <v>0.35040505425346002</v>
      </c>
    </row>
    <row r="1461" spans="2:90" x14ac:dyDescent="0.35">
      <c r="B1461" t="s">
        <v>645</v>
      </c>
      <c r="C1461" s="17">
        <v>0.20663981340590401</v>
      </c>
      <c r="D1461" s="17">
        <v>0.20801734734873201</v>
      </c>
      <c r="E1461" s="17">
        <v>0.20696451725405801</v>
      </c>
      <c r="F1461" s="17"/>
      <c r="G1461" s="17">
        <v>0.21342117145626199</v>
      </c>
      <c r="H1461" s="17">
        <v>0.23631996490485899</v>
      </c>
      <c r="I1461" s="17">
        <v>0.26568236527369199</v>
      </c>
      <c r="J1461" s="17">
        <v>0.20740430129426701</v>
      </c>
      <c r="K1461" s="17">
        <v>0.14269128205731699</v>
      </c>
      <c r="L1461" s="17">
        <v>0.20840623060570901</v>
      </c>
      <c r="M1461" s="17">
        <v>0.137245097399878</v>
      </c>
      <c r="N1461" s="17">
        <v>0.17202502085909499</v>
      </c>
      <c r="O1461" s="17">
        <v>0.28518898507392798</v>
      </c>
      <c r="P1461" s="17"/>
      <c r="Q1461" s="17">
        <v>0.215767637359909</v>
      </c>
      <c r="R1461" s="17">
        <v>0.17882557916970199</v>
      </c>
      <c r="S1461" s="17">
        <v>0.103869827800578</v>
      </c>
      <c r="T1461" s="17">
        <v>0.204902307460507</v>
      </c>
      <c r="U1461" s="17"/>
      <c r="V1461" s="17">
        <v>0.19871272773308099</v>
      </c>
      <c r="W1461" s="17">
        <v>0.21523403860002799</v>
      </c>
      <c r="X1461" s="17">
        <v>0.23389549548687799</v>
      </c>
      <c r="Y1461" s="17">
        <v>0.170905014925683</v>
      </c>
      <c r="Z1461" s="17">
        <v>0.195422890386344</v>
      </c>
      <c r="AA1461" s="17">
        <v>0.24587515588396799</v>
      </c>
      <c r="AB1461" s="17">
        <v>0.150814429646659</v>
      </c>
      <c r="AC1461" s="17">
        <v>0.197983154863726</v>
      </c>
      <c r="AD1461" s="17">
        <v>0.230534511275443</v>
      </c>
      <c r="AE1461" s="17"/>
      <c r="AF1461" s="17">
        <v>0.26907382382865702</v>
      </c>
      <c r="AG1461" s="17">
        <v>0.26536416951209002</v>
      </c>
      <c r="AH1461" s="17">
        <v>0.15431005677036999</v>
      </c>
      <c r="AI1461" s="17">
        <v>0.13433815651637701</v>
      </c>
      <c r="AJ1461" s="17">
        <v>0.189496350713038</v>
      </c>
      <c r="AK1461" s="17">
        <v>0.16424159524568499</v>
      </c>
      <c r="AL1461" s="17"/>
      <c r="AM1461" s="17">
        <v>0.31506681335370801</v>
      </c>
      <c r="AN1461" s="17">
        <v>0.18734137301162701</v>
      </c>
      <c r="AO1461" s="17">
        <v>0.205623002932004</v>
      </c>
      <c r="AP1461" s="17">
        <v>0.27422662663840802</v>
      </c>
      <c r="AQ1461" s="17">
        <v>0.37032369005434601</v>
      </c>
      <c r="AR1461" s="17">
        <v>0.17854491471928699</v>
      </c>
      <c r="AS1461" s="17">
        <v>0.21387541392791701</v>
      </c>
      <c r="AT1461" s="17">
        <v>0.14394791343892699</v>
      </c>
      <c r="AU1461" s="17">
        <v>0.207044763707845</v>
      </c>
      <c r="AV1461" s="17">
        <v>0.18243249917849899</v>
      </c>
      <c r="AW1461" s="17">
        <v>0.18699051028344099</v>
      </c>
      <c r="AX1461" s="17">
        <v>0.16592768983481801</v>
      </c>
      <c r="AY1461" s="17">
        <v>0.17868104611111399</v>
      </c>
      <c r="AZ1461" s="17">
        <v>0.18393194033941701</v>
      </c>
      <c r="BA1461" s="17">
        <v>0.245752213002742</v>
      </c>
      <c r="BB1461" s="17">
        <v>9.1680187116395098E-2</v>
      </c>
      <c r="BC1461" s="17"/>
      <c r="BD1461" s="17">
        <v>0.155484196313838</v>
      </c>
      <c r="BE1461" s="17">
        <v>0.23530143004148699</v>
      </c>
      <c r="BF1461" s="17">
        <v>0.21855901253860299</v>
      </c>
      <c r="BG1461" s="17"/>
      <c r="BH1461" s="17">
        <v>0.21231663567772799</v>
      </c>
      <c r="BI1461" s="17">
        <v>0.160748192759681</v>
      </c>
      <c r="BJ1461" s="17">
        <v>0.23489954800537199</v>
      </c>
      <c r="BK1461" s="17"/>
      <c r="BL1461" s="17">
        <v>0.25026794151026399</v>
      </c>
      <c r="BM1461" s="17">
        <v>0.155843587796338</v>
      </c>
      <c r="BN1461" s="17">
        <v>6.6827539461515206E-2</v>
      </c>
      <c r="BO1461" s="17"/>
      <c r="BP1461" s="17">
        <v>0.13905663777393601</v>
      </c>
      <c r="BQ1461" s="17">
        <v>0.23778855020960299</v>
      </c>
      <c r="BR1461" s="17"/>
      <c r="BS1461" s="17">
        <v>0.156730276923637</v>
      </c>
      <c r="BT1461" s="17">
        <v>0.18552152052412699</v>
      </c>
      <c r="BU1461" s="17">
        <v>0.22335430664235301</v>
      </c>
      <c r="BV1461" s="17">
        <v>0.215087972768053</v>
      </c>
      <c r="BW1461" s="17"/>
      <c r="BX1461" s="17">
        <v>0.20311579788345299</v>
      </c>
      <c r="BY1461" s="17">
        <v>0.22876551469754999</v>
      </c>
      <c r="BZ1461" s="17">
        <v>0.20582565633039099</v>
      </c>
      <c r="CA1461" s="17"/>
      <c r="CB1461" s="17">
        <v>0.26684747377392198</v>
      </c>
      <c r="CC1461" s="17">
        <v>0.12593217846823801</v>
      </c>
      <c r="CD1461" s="17">
        <v>0.23664511818963499</v>
      </c>
      <c r="CE1461" s="17">
        <v>0.21339422554287199</v>
      </c>
      <c r="CF1461" s="17">
        <v>0.15346338205891899</v>
      </c>
      <c r="CG1461" s="17">
        <v>0.21500964399183201</v>
      </c>
      <c r="CH1461" s="17"/>
      <c r="CI1461" s="17">
        <v>0.20248522013247</v>
      </c>
      <c r="CJ1461" s="17">
        <v>0.20622892595251899</v>
      </c>
      <c r="CK1461" s="17">
        <v>0.32858568657270698</v>
      </c>
      <c r="CL1461" s="17">
        <v>0.175888509129591</v>
      </c>
    </row>
    <row r="1462" spans="2:90" x14ac:dyDescent="0.35">
      <c r="B1462" t="s">
        <v>646</v>
      </c>
      <c r="C1462" s="17">
        <v>0.20662687348695599</v>
      </c>
      <c r="D1462" s="17">
        <v>0.19650725587357501</v>
      </c>
      <c r="E1462" s="17">
        <v>0.216073361543207</v>
      </c>
      <c r="F1462" s="17"/>
      <c r="G1462" s="17">
        <v>0.28948295048552503</v>
      </c>
      <c r="H1462" s="17">
        <v>0.28078060247877201</v>
      </c>
      <c r="I1462" s="17">
        <v>0.151444946002006</v>
      </c>
      <c r="J1462" s="17">
        <v>0.24532082186770099</v>
      </c>
      <c r="K1462" s="17">
        <v>0.25330037059983301</v>
      </c>
      <c r="L1462" s="17">
        <v>0.157763836662558</v>
      </c>
      <c r="M1462" s="17">
        <v>0.236419001140521</v>
      </c>
      <c r="N1462" s="17">
        <v>0.12563303900738301</v>
      </c>
      <c r="O1462" s="17">
        <v>0.138748846958656</v>
      </c>
      <c r="P1462" s="17"/>
      <c r="Q1462" s="17">
        <v>0.186605431305606</v>
      </c>
      <c r="R1462" s="17">
        <v>0.195099500509269</v>
      </c>
      <c r="S1462" s="17">
        <v>0.29664734025436001</v>
      </c>
      <c r="T1462" s="17">
        <v>0.20613929349485699</v>
      </c>
      <c r="U1462" s="17"/>
      <c r="V1462" s="17">
        <v>0.16251225814960901</v>
      </c>
      <c r="W1462" s="17">
        <v>0.204227836208558</v>
      </c>
      <c r="X1462" s="17">
        <v>0.22237773391617999</v>
      </c>
      <c r="Y1462" s="17">
        <v>0.32388815988184999</v>
      </c>
      <c r="Z1462" s="17">
        <v>0.23959264598821201</v>
      </c>
      <c r="AA1462" s="17">
        <v>0.13321822945306999</v>
      </c>
      <c r="AB1462" s="17">
        <v>0.23433295839473101</v>
      </c>
      <c r="AC1462" s="17">
        <v>0.108794373796001</v>
      </c>
      <c r="AD1462" s="17">
        <v>0.198333092994462</v>
      </c>
      <c r="AE1462" s="17"/>
      <c r="AF1462" s="17">
        <v>0.20140031452635801</v>
      </c>
      <c r="AG1462" s="17">
        <v>0.22083935149234801</v>
      </c>
      <c r="AH1462" s="17">
        <v>0.26824054339140602</v>
      </c>
      <c r="AI1462" s="17">
        <v>0.32512600548967502</v>
      </c>
      <c r="AJ1462" s="17">
        <v>0.22208990223018299</v>
      </c>
      <c r="AK1462" s="17">
        <v>0.159089938786908</v>
      </c>
      <c r="AL1462" s="17"/>
      <c r="AM1462" s="17">
        <v>0.138425988281968</v>
      </c>
      <c r="AN1462" s="17">
        <v>0.217034571178293</v>
      </c>
      <c r="AO1462" s="17">
        <v>0.154116715040371</v>
      </c>
      <c r="AP1462" s="17">
        <v>0.20289828843059701</v>
      </c>
      <c r="AQ1462" s="17">
        <v>0.16042373586793299</v>
      </c>
      <c r="AR1462" s="17">
        <v>0.18222356027307901</v>
      </c>
      <c r="AS1462" s="17">
        <v>0.183621807218978</v>
      </c>
      <c r="AT1462" s="17">
        <v>0.24542007129610799</v>
      </c>
      <c r="AU1462" s="17">
        <v>0.13516587791712001</v>
      </c>
      <c r="AV1462" s="17">
        <v>0.156726378287049</v>
      </c>
      <c r="AW1462" s="17">
        <v>0.22306188996331999</v>
      </c>
      <c r="AX1462" s="17">
        <v>0.26381983510234802</v>
      </c>
      <c r="AY1462" s="17">
        <v>0.249189299385154</v>
      </c>
      <c r="AZ1462" s="17">
        <v>0.22921319895234901</v>
      </c>
      <c r="BA1462" s="17">
        <v>0.15874468365923</v>
      </c>
      <c r="BB1462" s="17">
        <v>0.26409215925263602</v>
      </c>
      <c r="BC1462" s="17"/>
      <c r="BD1462" s="17">
        <v>0.186288241125978</v>
      </c>
      <c r="BE1462" s="17">
        <v>0.21877262847450399</v>
      </c>
      <c r="BF1462" s="17">
        <v>0.212304423004575</v>
      </c>
      <c r="BG1462" s="17"/>
      <c r="BH1462" s="17">
        <v>0.223204154728736</v>
      </c>
      <c r="BI1462" s="17">
        <v>0.17874512689477401</v>
      </c>
      <c r="BJ1462" s="17">
        <v>0.144958672717139</v>
      </c>
      <c r="BK1462" s="17"/>
      <c r="BL1462" s="17">
        <v>9.0433993802295595E-2</v>
      </c>
      <c r="BM1462" s="17">
        <v>0.142386800755188</v>
      </c>
      <c r="BN1462" s="17">
        <v>0.143982394432454</v>
      </c>
      <c r="BO1462" s="17"/>
      <c r="BP1462" s="17">
        <v>0.218752593092438</v>
      </c>
      <c r="BQ1462" s="17">
        <v>0.20234959041656</v>
      </c>
      <c r="BR1462" s="17"/>
      <c r="BS1462" s="17">
        <v>0.10052391199977</v>
      </c>
      <c r="BT1462" s="17">
        <v>0.14006719334579601</v>
      </c>
      <c r="BU1462" s="17">
        <v>0.179000083612044</v>
      </c>
      <c r="BV1462" s="17">
        <v>0.315488025744523</v>
      </c>
      <c r="BW1462" s="17"/>
      <c r="BX1462" s="17">
        <v>0.126037986629151</v>
      </c>
      <c r="BY1462" s="17">
        <v>0.26940963250460598</v>
      </c>
      <c r="BZ1462" s="17">
        <v>0.21063848347932501</v>
      </c>
      <c r="CA1462" s="17"/>
      <c r="CB1462" s="17">
        <v>0.107403125364346</v>
      </c>
      <c r="CC1462" s="17">
        <v>0.27754688132101601</v>
      </c>
      <c r="CD1462" s="17">
        <v>0.347234170660149</v>
      </c>
      <c r="CE1462" s="17">
        <v>0.26514250424761099</v>
      </c>
      <c r="CF1462" s="17">
        <v>0.111998805428458</v>
      </c>
      <c r="CG1462" s="17">
        <v>7.2469930612608799E-2</v>
      </c>
      <c r="CH1462" s="17"/>
      <c r="CI1462" s="17">
        <v>0.188365093137876</v>
      </c>
      <c r="CJ1462" s="17">
        <v>0.24855464998645099</v>
      </c>
      <c r="CK1462" s="17">
        <v>0.129966481490534</v>
      </c>
      <c r="CL1462" s="17">
        <v>0.20828619211028601</v>
      </c>
    </row>
    <row r="1463" spans="2:90" x14ac:dyDescent="0.35">
      <c r="B1463" t="s">
        <v>110</v>
      </c>
      <c r="C1463" s="17">
        <v>7.6968522610353002E-2</v>
      </c>
      <c r="D1463" s="17">
        <v>9.1985148835937905E-2</v>
      </c>
      <c r="E1463" s="17">
        <v>6.1581156512685101E-2</v>
      </c>
      <c r="F1463" s="17"/>
      <c r="G1463" s="17">
        <v>0.119119625825992</v>
      </c>
      <c r="H1463" s="17">
        <v>4.4225844605087099E-2</v>
      </c>
      <c r="I1463" s="17">
        <v>5.8119282361207503E-2</v>
      </c>
      <c r="J1463" s="17">
        <v>6.6222739184525495E-2</v>
      </c>
      <c r="K1463" s="17">
        <v>1.09659717916377E-2</v>
      </c>
      <c r="L1463" s="17">
        <v>0.124565853748365</v>
      </c>
      <c r="M1463" s="17">
        <v>9.7646645407415703E-2</v>
      </c>
      <c r="N1463" s="17">
        <v>0.12916172579315099</v>
      </c>
      <c r="O1463" s="17">
        <v>3.0456649585612401E-2</v>
      </c>
      <c r="P1463" s="17"/>
      <c r="Q1463" s="17">
        <v>5.4636735205921202E-2</v>
      </c>
      <c r="R1463" s="17">
        <v>8.3163285275332094E-2</v>
      </c>
      <c r="S1463" s="17">
        <v>8.8008164111325601E-2</v>
      </c>
      <c r="T1463" s="17">
        <v>7.9480855311493903E-2</v>
      </c>
      <c r="U1463" s="17"/>
      <c r="V1463" s="17">
        <v>8.7250210999014796E-2</v>
      </c>
      <c r="W1463" s="17">
        <v>5.6381531247621401E-2</v>
      </c>
      <c r="X1463" s="17">
        <v>0.113352588381468</v>
      </c>
      <c r="Y1463" s="17">
        <v>0.132034677498515</v>
      </c>
      <c r="Z1463" s="17">
        <v>4.8451881775078399E-2</v>
      </c>
      <c r="AA1463" s="17">
        <v>5.1692507877504401E-2</v>
      </c>
      <c r="AB1463" s="17">
        <v>3.8717491256822299E-2</v>
      </c>
      <c r="AC1463" s="17">
        <v>0.116525811742116</v>
      </c>
      <c r="AD1463" s="17">
        <v>6.2540335095691596E-2</v>
      </c>
      <c r="AE1463" s="17"/>
      <c r="AF1463" s="17">
        <v>7.4284154254332296E-2</v>
      </c>
      <c r="AG1463" s="17">
        <v>6.7929358135549803E-2</v>
      </c>
      <c r="AH1463" s="17">
        <v>0.13797171990396701</v>
      </c>
      <c r="AI1463" s="17">
        <v>8.2001790930069193E-2</v>
      </c>
      <c r="AJ1463" s="17">
        <v>5.2734216917033498E-2</v>
      </c>
      <c r="AK1463" s="17">
        <v>8.3401168958167807E-2</v>
      </c>
      <c r="AL1463" s="17"/>
      <c r="AM1463" s="17">
        <v>0.16179028419838001</v>
      </c>
      <c r="AN1463" s="17">
        <v>0.179679807497547</v>
      </c>
      <c r="AO1463" s="17">
        <v>0.13690304792010899</v>
      </c>
      <c r="AP1463" s="17">
        <v>0.145832239594265</v>
      </c>
      <c r="AQ1463" s="17">
        <v>0</v>
      </c>
      <c r="AR1463" s="17">
        <v>3.50192690347031E-2</v>
      </c>
      <c r="AS1463" s="17">
        <v>8.2537216524342399E-2</v>
      </c>
      <c r="AT1463" s="17">
        <v>7.6462657264236206E-2</v>
      </c>
      <c r="AU1463" s="17">
        <v>4.0434538194854E-2</v>
      </c>
      <c r="AV1463" s="17">
        <v>6.5351975526946895E-2</v>
      </c>
      <c r="AW1463" s="17">
        <v>5.9958079261175502E-2</v>
      </c>
      <c r="AX1463" s="17">
        <v>2.9825640800074899E-2</v>
      </c>
      <c r="AY1463" s="17">
        <v>2.81738976775626E-2</v>
      </c>
      <c r="AZ1463" s="17">
        <v>0</v>
      </c>
      <c r="BA1463" s="17">
        <v>9.8111233904410705E-2</v>
      </c>
      <c r="BB1463" s="17">
        <v>1.33660068016353E-2</v>
      </c>
      <c r="BC1463" s="17"/>
      <c r="BD1463" s="17">
        <v>5.5478061854961701E-2</v>
      </c>
      <c r="BE1463" s="17">
        <v>8.8214377361199206E-2</v>
      </c>
      <c r="BF1463" s="17">
        <v>8.6162069703859603E-2</v>
      </c>
      <c r="BG1463" s="17"/>
      <c r="BH1463" s="17">
        <v>5.5752270366073602E-2</v>
      </c>
      <c r="BI1463" s="17">
        <v>7.1151779683195304E-2</v>
      </c>
      <c r="BJ1463" s="17">
        <v>5.2510585364343103E-2</v>
      </c>
      <c r="BK1463" s="17"/>
      <c r="BL1463" s="17">
        <v>6.6481366091679997E-2</v>
      </c>
      <c r="BM1463" s="17">
        <v>7.7161498088365907E-2</v>
      </c>
      <c r="BN1463" s="17">
        <v>3.3084875716464603E-2</v>
      </c>
      <c r="BO1463" s="17"/>
      <c r="BP1463" s="17">
        <v>7.4163378587196294E-2</v>
      </c>
      <c r="BQ1463" s="17">
        <v>9.0750780269074002E-2</v>
      </c>
      <c r="BR1463" s="17"/>
      <c r="BS1463" s="17">
        <v>8.5227316504372305E-2</v>
      </c>
      <c r="BT1463" s="17">
        <v>5.5154157734529398E-2</v>
      </c>
      <c r="BU1463" s="17">
        <v>5.6893626309124298E-2</v>
      </c>
      <c r="BV1463" s="17">
        <v>5.87887049689556E-2</v>
      </c>
      <c r="BW1463" s="17"/>
      <c r="BX1463" s="17">
        <v>5.7411871986813801E-2</v>
      </c>
      <c r="BY1463" s="17">
        <v>7.1250701365079799E-2</v>
      </c>
      <c r="BZ1463" s="17">
        <v>7.9011929724094501E-2</v>
      </c>
      <c r="CA1463" s="17"/>
      <c r="CB1463" s="17">
        <v>3.6775063159838799E-2</v>
      </c>
      <c r="CC1463" s="17">
        <v>5.8789423738813899E-2</v>
      </c>
      <c r="CD1463" s="17">
        <v>0.12328361912250101</v>
      </c>
      <c r="CE1463" s="17">
        <v>2.7671413333832301E-2</v>
      </c>
      <c r="CF1463" s="17">
        <v>9.9417743973624295E-2</v>
      </c>
      <c r="CG1463" s="17">
        <v>0.11265698708961799</v>
      </c>
      <c r="CH1463" s="17"/>
      <c r="CI1463" s="17">
        <v>8.2231474427231693E-2</v>
      </c>
      <c r="CJ1463" s="17">
        <v>5.2268293735446197E-2</v>
      </c>
      <c r="CK1463" s="17">
        <v>0.17626463715757701</v>
      </c>
      <c r="CL1463" s="17">
        <v>6.3248609960352198E-2</v>
      </c>
    </row>
    <row r="1464" spans="2:90" x14ac:dyDescent="0.35"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  <c r="BP1464" s="17"/>
      <c r="BQ1464" s="17"/>
      <c r="BR1464" s="17"/>
      <c r="BS1464" s="17"/>
      <c r="BT1464" s="17"/>
      <c r="BU1464" s="17"/>
      <c r="BV1464" s="17"/>
      <c r="BW1464" s="17"/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</row>
    <row r="1465" spans="2:90" x14ac:dyDescent="0.35">
      <c r="B1465" s="6" t="s">
        <v>653</v>
      </c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  <c r="BP1465" s="17"/>
      <c r="BQ1465" s="17"/>
      <c r="BR1465" s="17"/>
      <c r="BS1465" s="17"/>
      <c r="BT1465" s="17"/>
      <c r="BU1465" s="17"/>
      <c r="BV1465" s="17"/>
      <c r="BW1465" s="17"/>
      <c r="BX1465" s="17"/>
      <c r="BY1465" s="17"/>
      <c r="BZ1465" s="17"/>
      <c r="CA1465" s="17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</row>
    <row r="1466" spans="2:90" x14ac:dyDescent="0.35">
      <c r="B1466" s="24" t="s">
        <v>648</v>
      </c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  <c r="BR1466" s="17"/>
      <c r="BS1466" s="17"/>
      <c r="BT1466" s="17"/>
      <c r="BU1466" s="17"/>
      <c r="BV1466" s="17"/>
      <c r="BW1466" s="17"/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</row>
    <row r="1467" spans="2:90" x14ac:dyDescent="0.35">
      <c r="B1467" t="s">
        <v>643</v>
      </c>
      <c r="C1467" s="17">
        <v>0.229364337884575</v>
      </c>
      <c r="D1467" s="17">
        <v>0.231180763107003</v>
      </c>
      <c r="E1467" s="17">
        <v>0.23233418532701899</v>
      </c>
      <c r="F1467" s="17"/>
      <c r="G1467" s="17">
        <v>0.163462625696565</v>
      </c>
      <c r="H1467" s="17">
        <v>0.12729172603877301</v>
      </c>
      <c r="I1467" s="17">
        <v>0.25698496497481499</v>
      </c>
      <c r="J1467" s="17">
        <v>0.23157823807199701</v>
      </c>
      <c r="K1467" s="17">
        <v>0.25875896512873903</v>
      </c>
      <c r="L1467" s="17">
        <v>0.18417821970892601</v>
      </c>
      <c r="M1467" s="17">
        <v>0.31426292683076101</v>
      </c>
      <c r="N1467" s="17">
        <v>0.22915232588185</v>
      </c>
      <c r="O1467" s="17">
        <v>0.28369795059278902</v>
      </c>
      <c r="P1467" s="17"/>
      <c r="Q1467" s="17">
        <v>0.254073946506849</v>
      </c>
      <c r="R1467" s="17">
        <v>0.27054234124567</v>
      </c>
      <c r="S1467" s="17">
        <v>0.28376692391154501</v>
      </c>
      <c r="T1467" s="17">
        <v>0.22736056800797599</v>
      </c>
      <c r="U1467" s="17"/>
      <c r="V1467" s="17">
        <v>0.16525914103942199</v>
      </c>
      <c r="W1467" s="17">
        <v>0.23154435332561599</v>
      </c>
      <c r="X1467" s="17">
        <v>0.15783953113076499</v>
      </c>
      <c r="Y1467" s="17">
        <v>0.19795568389031101</v>
      </c>
      <c r="Z1467" s="17">
        <v>0.37496461599762299</v>
      </c>
      <c r="AA1467" s="17">
        <v>0.20142237660630499</v>
      </c>
      <c r="AB1467" s="17">
        <v>0.30095222042650799</v>
      </c>
      <c r="AC1467" s="17">
        <v>0.22727367594233799</v>
      </c>
      <c r="AD1467" s="17">
        <v>0.260576233450451</v>
      </c>
      <c r="AE1467" s="17"/>
      <c r="AF1467" s="17">
        <v>0.25765216304018002</v>
      </c>
      <c r="AG1467" s="17">
        <v>0.235409746749287</v>
      </c>
      <c r="AH1467" s="17">
        <v>0.29709323834555401</v>
      </c>
      <c r="AI1467" s="17">
        <v>8.9100478606452899E-2</v>
      </c>
      <c r="AJ1467" s="17">
        <v>0.16956028281479199</v>
      </c>
      <c r="AK1467" s="17">
        <v>0.24324270303404799</v>
      </c>
      <c r="AL1467" s="17"/>
      <c r="AM1467" s="17">
        <v>0.11406511461044901</v>
      </c>
      <c r="AN1467" s="17">
        <v>0.21491200851643599</v>
      </c>
      <c r="AO1467" s="17">
        <v>0.186719745624498</v>
      </c>
      <c r="AP1467" s="17">
        <v>0.15802946469861601</v>
      </c>
      <c r="AQ1467" s="17">
        <v>0.32545268169163399</v>
      </c>
      <c r="AR1467" s="17">
        <v>0.28165373666268601</v>
      </c>
      <c r="AS1467" s="17">
        <v>0.34430161688447303</v>
      </c>
      <c r="AT1467" s="17">
        <v>0.24883403673530799</v>
      </c>
      <c r="AU1467" s="17">
        <v>0.150498768864604</v>
      </c>
      <c r="AV1467" s="17">
        <v>0.32032669491011501</v>
      </c>
      <c r="AW1467" s="17">
        <v>0.28583617569416803</v>
      </c>
      <c r="AX1467" s="17">
        <v>0.35406936963886698</v>
      </c>
      <c r="AY1467" s="17">
        <v>0.22956091127776401</v>
      </c>
      <c r="AZ1467" s="17">
        <v>0.28553294671926299</v>
      </c>
      <c r="BA1467" s="17">
        <v>0.23690388869910001</v>
      </c>
      <c r="BB1467" s="17">
        <v>0.207832211078436</v>
      </c>
      <c r="BC1467" s="17"/>
      <c r="BD1467" s="17">
        <v>0.239137855750266</v>
      </c>
      <c r="BE1467" s="17">
        <v>0.163706921662438</v>
      </c>
      <c r="BF1467" s="17">
        <v>0.274380710109774</v>
      </c>
      <c r="BG1467" s="17"/>
      <c r="BH1467" s="17">
        <v>0.225659274191439</v>
      </c>
      <c r="BI1467" s="17">
        <v>0.31587097521897001</v>
      </c>
      <c r="BJ1467" s="17">
        <v>0.232873534048125</v>
      </c>
      <c r="BK1467" s="17"/>
      <c r="BL1467" s="17">
        <v>0.47362585915829097</v>
      </c>
      <c r="BM1467" s="17">
        <v>0.30866058852102302</v>
      </c>
      <c r="BN1467" s="17">
        <v>0.23965950867226099</v>
      </c>
      <c r="BO1467" s="17"/>
      <c r="BP1467" s="17">
        <v>0.23640585264835001</v>
      </c>
      <c r="BQ1467" s="17">
        <v>0.23053925360258001</v>
      </c>
      <c r="BR1467" s="17"/>
      <c r="BS1467" s="17">
        <v>0.234564353946494</v>
      </c>
      <c r="BT1467" s="17">
        <v>0.290479731084064</v>
      </c>
      <c r="BU1467" s="17">
        <v>0.24448565027404301</v>
      </c>
      <c r="BV1467" s="17">
        <v>0.205589364372192</v>
      </c>
      <c r="BW1467" s="17"/>
      <c r="BX1467" s="17">
        <v>0.26512005437473302</v>
      </c>
      <c r="BY1467" s="17">
        <v>0.214851035866718</v>
      </c>
      <c r="BZ1467" s="17">
        <v>0.22679390946136799</v>
      </c>
      <c r="CA1467" s="17"/>
      <c r="CB1467" s="17">
        <v>0.27134780925399399</v>
      </c>
      <c r="CC1467" s="17">
        <v>0.194040100074549</v>
      </c>
      <c r="CD1467" s="17">
        <v>0.111702069091956</v>
      </c>
      <c r="CE1467" s="17">
        <v>0.24275849727776899</v>
      </c>
      <c r="CF1467" s="17">
        <v>0.36054605342122698</v>
      </c>
      <c r="CG1467" s="17">
        <v>0.249728786147383</v>
      </c>
      <c r="CH1467" s="17"/>
      <c r="CI1467" s="17">
        <v>0.213094324284372</v>
      </c>
      <c r="CJ1467" s="17">
        <v>0.32673653956465998</v>
      </c>
      <c r="CK1467" s="17">
        <v>0.141631805085703</v>
      </c>
      <c r="CL1467" s="17">
        <v>0.20290936810396601</v>
      </c>
    </row>
    <row r="1468" spans="2:90" x14ac:dyDescent="0.35">
      <c r="B1468" t="s">
        <v>644</v>
      </c>
      <c r="C1468" s="17">
        <v>0.28548026351589001</v>
      </c>
      <c r="D1468" s="17">
        <v>0.29354287158236703</v>
      </c>
      <c r="E1468" s="17">
        <v>0.27309776422003001</v>
      </c>
      <c r="F1468" s="17"/>
      <c r="G1468" s="17">
        <v>0.30527782081133797</v>
      </c>
      <c r="H1468" s="17">
        <v>0.24240895893693201</v>
      </c>
      <c r="I1468" s="17">
        <v>0.29657264322674198</v>
      </c>
      <c r="J1468" s="17">
        <v>0.214158190706183</v>
      </c>
      <c r="K1468" s="17">
        <v>0.35880377091226601</v>
      </c>
      <c r="L1468" s="17">
        <v>0.29864976171413998</v>
      </c>
      <c r="M1468" s="17">
        <v>0.25216969164159903</v>
      </c>
      <c r="N1468" s="17">
        <v>0.31754707384910302</v>
      </c>
      <c r="O1468" s="17">
        <v>0.28510856152929298</v>
      </c>
      <c r="P1468" s="17"/>
      <c r="Q1468" s="17">
        <v>0.19889444971919601</v>
      </c>
      <c r="R1468" s="17">
        <v>0.36317874189767002</v>
      </c>
      <c r="S1468" s="17">
        <v>0.31586658949305202</v>
      </c>
      <c r="T1468" s="17">
        <v>0.29274311110765</v>
      </c>
      <c r="U1468" s="17"/>
      <c r="V1468" s="17">
        <v>0.35245258235128601</v>
      </c>
      <c r="W1468" s="17">
        <v>0.33939172229926501</v>
      </c>
      <c r="X1468" s="17">
        <v>0.20239560889679301</v>
      </c>
      <c r="Y1468" s="17">
        <v>0.33662428914686499</v>
      </c>
      <c r="Z1468" s="17">
        <v>0.21880650597847501</v>
      </c>
      <c r="AA1468" s="17">
        <v>0.23198840595238299</v>
      </c>
      <c r="AB1468" s="17">
        <v>0.217777917044578</v>
      </c>
      <c r="AC1468" s="17">
        <v>0.18796495674518199</v>
      </c>
      <c r="AD1468" s="17">
        <v>0.30896441792304602</v>
      </c>
      <c r="AE1468" s="17"/>
      <c r="AF1468" s="17">
        <v>0.32008886656482699</v>
      </c>
      <c r="AG1468" s="17">
        <v>0.293998006354737</v>
      </c>
      <c r="AH1468" s="17">
        <v>0.17138948203895699</v>
      </c>
      <c r="AI1468" s="17">
        <v>0.13849849452662299</v>
      </c>
      <c r="AJ1468" s="17">
        <v>0.29434158961685097</v>
      </c>
      <c r="AK1468" s="17">
        <v>0.302394850820984</v>
      </c>
      <c r="AL1468" s="17"/>
      <c r="AM1468" s="17">
        <v>0.28591139354516598</v>
      </c>
      <c r="AN1468" s="17">
        <v>0.25394410887651703</v>
      </c>
      <c r="AO1468" s="17">
        <v>0.25686778083707701</v>
      </c>
      <c r="AP1468" s="17">
        <v>0.318253006410464</v>
      </c>
      <c r="AQ1468" s="17">
        <v>0.30868178509206801</v>
      </c>
      <c r="AR1468" s="17">
        <v>0.25314497996838098</v>
      </c>
      <c r="AS1468" s="17">
        <v>0.22674690754885701</v>
      </c>
      <c r="AT1468" s="17">
        <v>0.22967861061973999</v>
      </c>
      <c r="AU1468" s="17">
        <v>0.36260059189295002</v>
      </c>
      <c r="AV1468" s="17">
        <v>0.27671869503987401</v>
      </c>
      <c r="AW1468" s="17">
        <v>0.35474865042222198</v>
      </c>
      <c r="AX1468" s="17">
        <v>0.24584832995809799</v>
      </c>
      <c r="AY1468" s="17">
        <v>0.34211959287567101</v>
      </c>
      <c r="AZ1468" s="17">
        <v>0.38353171479148201</v>
      </c>
      <c r="BA1468" s="17">
        <v>0.42779014597928999</v>
      </c>
      <c r="BB1468" s="17">
        <v>0.28250058649312998</v>
      </c>
      <c r="BC1468" s="17"/>
      <c r="BD1468" s="17">
        <v>0.31444368332954498</v>
      </c>
      <c r="BE1468" s="17">
        <v>0.291652140120301</v>
      </c>
      <c r="BF1468" s="17">
        <v>0.25553416308836302</v>
      </c>
      <c r="BG1468" s="17"/>
      <c r="BH1468" s="17">
        <v>0.27423199389490099</v>
      </c>
      <c r="BI1468" s="17">
        <v>0.33018893270949201</v>
      </c>
      <c r="BJ1468" s="17">
        <v>0.33635556780854903</v>
      </c>
      <c r="BK1468" s="17"/>
      <c r="BL1468" s="17">
        <v>0.165865916725628</v>
      </c>
      <c r="BM1468" s="17">
        <v>0.3426768126484</v>
      </c>
      <c r="BN1468" s="17">
        <v>0.31257641573306999</v>
      </c>
      <c r="BO1468" s="17"/>
      <c r="BP1468" s="17">
        <v>0.21134781816878301</v>
      </c>
      <c r="BQ1468" s="17">
        <v>0.29219293149027797</v>
      </c>
      <c r="BR1468" s="17"/>
      <c r="BS1468" s="17">
        <v>0.44934507832043402</v>
      </c>
      <c r="BT1468" s="17">
        <v>0.31457931095964697</v>
      </c>
      <c r="BU1468" s="17">
        <v>0.300605094834826</v>
      </c>
      <c r="BV1468" s="17">
        <v>0.203336400123831</v>
      </c>
      <c r="BW1468" s="17"/>
      <c r="BX1468" s="17">
        <v>0.34075523791088502</v>
      </c>
      <c r="BY1468" s="17">
        <v>0.30033665805488202</v>
      </c>
      <c r="BZ1468" s="17">
        <v>0.27920316050619398</v>
      </c>
      <c r="CA1468" s="17"/>
      <c r="CB1468" s="17">
        <v>0.32943657255223902</v>
      </c>
      <c r="CC1468" s="17">
        <v>0.26242761722006802</v>
      </c>
      <c r="CD1468" s="17">
        <v>0.15767778360395099</v>
      </c>
      <c r="CE1468" s="17">
        <v>0.31172428091653298</v>
      </c>
      <c r="CF1468" s="17">
        <v>0.332545326352989</v>
      </c>
      <c r="CG1468" s="17">
        <v>0.36577613550592702</v>
      </c>
      <c r="CH1468" s="17"/>
      <c r="CI1468" s="17">
        <v>0.217381289053279</v>
      </c>
      <c r="CJ1468" s="17">
        <v>0.27329712313646498</v>
      </c>
      <c r="CK1468" s="17">
        <v>0.28348333456038</v>
      </c>
      <c r="CL1468" s="17">
        <v>0.30762302418315501</v>
      </c>
    </row>
    <row r="1469" spans="2:90" x14ac:dyDescent="0.35">
      <c r="B1469" t="s">
        <v>645</v>
      </c>
      <c r="C1469" s="17">
        <v>0.232309913289477</v>
      </c>
      <c r="D1469" s="17">
        <v>0.25989691143862997</v>
      </c>
      <c r="E1469" s="17">
        <v>0.20805973920156101</v>
      </c>
      <c r="F1469" s="17"/>
      <c r="G1469" s="17">
        <v>0.226743605132218</v>
      </c>
      <c r="H1469" s="17">
        <v>0.28248101904306</v>
      </c>
      <c r="I1469" s="17">
        <v>0.21617706296318601</v>
      </c>
      <c r="J1469" s="17">
        <v>0.248526560313065</v>
      </c>
      <c r="K1469" s="17">
        <v>0.24561959353819501</v>
      </c>
      <c r="L1469" s="17">
        <v>0.213922030571497</v>
      </c>
      <c r="M1469" s="17">
        <v>0.201654305178778</v>
      </c>
      <c r="N1469" s="17">
        <v>0.23349974812566199</v>
      </c>
      <c r="O1469" s="17">
        <v>0.239143864627265</v>
      </c>
      <c r="P1469" s="17"/>
      <c r="Q1469" s="17">
        <v>0.30598951017043802</v>
      </c>
      <c r="R1469" s="17">
        <v>0.17871303329618099</v>
      </c>
      <c r="S1469" s="17">
        <v>0.208847548659232</v>
      </c>
      <c r="T1469" s="17">
        <v>0.22273881068555601</v>
      </c>
      <c r="U1469" s="17"/>
      <c r="V1469" s="17">
        <v>0.24699596937989499</v>
      </c>
      <c r="W1469" s="17">
        <v>0.179166432039013</v>
      </c>
      <c r="X1469" s="17">
        <v>0.27983729209626601</v>
      </c>
      <c r="Y1469" s="17">
        <v>0.28075845969699897</v>
      </c>
      <c r="Z1469" s="17">
        <v>0.213926929880599</v>
      </c>
      <c r="AA1469" s="17">
        <v>0.32999231477441499</v>
      </c>
      <c r="AB1469" s="17">
        <v>0.14733688159680899</v>
      </c>
      <c r="AC1469" s="17">
        <v>0.23780107294647301</v>
      </c>
      <c r="AD1469" s="17">
        <v>0.193810444250616</v>
      </c>
      <c r="AE1469" s="17"/>
      <c r="AF1469" s="17">
        <v>0.24065998185804899</v>
      </c>
      <c r="AG1469" s="17">
        <v>0.16678195516456301</v>
      </c>
      <c r="AH1469" s="17">
        <v>0.22110630527879199</v>
      </c>
      <c r="AI1469" s="17">
        <v>0.47262915876163403</v>
      </c>
      <c r="AJ1469" s="17">
        <v>0.262709947045077</v>
      </c>
      <c r="AK1469" s="17">
        <v>0.214110722309135</v>
      </c>
      <c r="AL1469" s="17"/>
      <c r="AM1469" s="17">
        <v>0.29685601176745402</v>
      </c>
      <c r="AN1469" s="17">
        <v>0.21583464845657899</v>
      </c>
      <c r="AO1469" s="17">
        <v>0.27917737865315401</v>
      </c>
      <c r="AP1469" s="17">
        <v>0.25737997522808298</v>
      </c>
      <c r="AQ1469" s="17">
        <v>0.23831436678259901</v>
      </c>
      <c r="AR1469" s="17">
        <v>0.181777681936103</v>
      </c>
      <c r="AS1469" s="17">
        <v>0.19708211708815901</v>
      </c>
      <c r="AT1469" s="17">
        <v>0.31121740868164499</v>
      </c>
      <c r="AU1469" s="17">
        <v>0.34778566791788401</v>
      </c>
      <c r="AV1469" s="17">
        <v>0.15945844861066799</v>
      </c>
      <c r="AW1469" s="17">
        <v>0.22363804132237999</v>
      </c>
      <c r="AX1469" s="17">
        <v>0.16111615364118001</v>
      </c>
      <c r="AY1469" s="17">
        <v>0.18937079031190401</v>
      </c>
      <c r="AZ1469" s="17">
        <v>8.2777457791720896E-2</v>
      </c>
      <c r="BA1469" s="17">
        <v>0.132527280594784</v>
      </c>
      <c r="BB1469" s="17">
        <v>0.28177297022339498</v>
      </c>
      <c r="BC1469" s="17"/>
      <c r="BD1469" s="17">
        <v>0.21267213678856201</v>
      </c>
      <c r="BE1469" s="17">
        <v>0.25672198204473701</v>
      </c>
      <c r="BF1469" s="17">
        <v>0.226604418701779</v>
      </c>
      <c r="BG1469" s="17"/>
      <c r="BH1469" s="17">
        <v>0.23546583324446901</v>
      </c>
      <c r="BI1469" s="17">
        <v>0.13656090782386501</v>
      </c>
      <c r="BJ1469" s="17">
        <v>0.308436884842126</v>
      </c>
      <c r="BK1469" s="17"/>
      <c r="BL1469" s="17">
        <v>0.20740570908554401</v>
      </c>
      <c r="BM1469" s="17">
        <v>0.18600187569606</v>
      </c>
      <c r="BN1469" s="17">
        <v>0.23655052693422901</v>
      </c>
      <c r="BO1469" s="17"/>
      <c r="BP1469" s="17">
        <v>0.35345941192317598</v>
      </c>
      <c r="BQ1469" s="17">
        <v>0.205546553865568</v>
      </c>
      <c r="BR1469" s="17"/>
      <c r="BS1469" s="17">
        <v>0.16059490857701</v>
      </c>
      <c r="BT1469" s="17">
        <v>0.23218766574521299</v>
      </c>
      <c r="BU1469" s="17">
        <v>0.26069934884700002</v>
      </c>
      <c r="BV1469" s="17">
        <v>0.25378135806553098</v>
      </c>
      <c r="BW1469" s="17"/>
      <c r="BX1469" s="17">
        <v>0.21663935388160999</v>
      </c>
      <c r="BY1469" s="17">
        <v>0.194956871555687</v>
      </c>
      <c r="BZ1469" s="17">
        <v>0.23613652750014599</v>
      </c>
      <c r="CA1469" s="17"/>
      <c r="CB1469" s="17">
        <v>0.223901065420124</v>
      </c>
      <c r="CC1469" s="17">
        <v>0.24777425757021901</v>
      </c>
      <c r="CD1469" s="17">
        <v>0.301465084572626</v>
      </c>
      <c r="CE1469" s="17">
        <v>0.27372609463009201</v>
      </c>
      <c r="CF1469" s="17">
        <v>0.12804711114575401</v>
      </c>
      <c r="CG1469" s="17">
        <v>0.18343687163403399</v>
      </c>
      <c r="CH1469" s="17"/>
      <c r="CI1469" s="17">
        <v>0.30031371174918298</v>
      </c>
      <c r="CJ1469" s="17">
        <v>0.170427032493016</v>
      </c>
      <c r="CK1469" s="17">
        <v>0.24489924496020399</v>
      </c>
      <c r="CL1469" s="17">
        <v>0.248612910867962</v>
      </c>
    </row>
    <row r="1470" spans="2:90" x14ac:dyDescent="0.35">
      <c r="B1470" t="s">
        <v>646</v>
      </c>
      <c r="C1470" s="17">
        <v>0.16567759894056899</v>
      </c>
      <c r="D1470" s="17">
        <v>0.12926831150090601</v>
      </c>
      <c r="E1470" s="17">
        <v>0.19650534364719199</v>
      </c>
      <c r="F1470" s="17"/>
      <c r="G1470" s="17">
        <v>0.20620370286151499</v>
      </c>
      <c r="H1470" s="17">
        <v>0.24922344891017401</v>
      </c>
      <c r="I1470" s="17">
        <v>0.16583554436258699</v>
      </c>
      <c r="J1470" s="17">
        <v>0.18628800749354499</v>
      </c>
      <c r="K1470" s="17">
        <v>7.3153811873320804E-2</v>
      </c>
      <c r="L1470" s="17">
        <v>0.154984156332127</v>
      </c>
      <c r="M1470" s="17">
        <v>0.202014511411266</v>
      </c>
      <c r="N1470" s="17">
        <v>0.14176198293210901</v>
      </c>
      <c r="O1470" s="17">
        <v>0.10767857996070899</v>
      </c>
      <c r="P1470" s="17"/>
      <c r="Q1470" s="17">
        <v>9.6863177028069694E-2</v>
      </c>
      <c r="R1470" s="17">
        <v>0.10130294135243099</v>
      </c>
      <c r="S1470" s="17">
        <v>0.144624184573277</v>
      </c>
      <c r="T1470" s="17">
        <v>0.17581945468200399</v>
      </c>
      <c r="U1470" s="17"/>
      <c r="V1470" s="17">
        <v>0.125085343557502</v>
      </c>
      <c r="W1470" s="17">
        <v>0.15651194964297499</v>
      </c>
      <c r="X1470" s="17">
        <v>0.27666161625698699</v>
      </c>
      <c r="Y1470" s="17">
        <v>0.13629597492714199</v>
      </c>
      <c r="Z1470" s="17">
        <v>0.165263537567682</v>
      </c>
      <c r="AA1470" s="17">
        <v>0.13183484012771399</v>
      </c>
      <c r="AB1470" s="17">
        <v>0.22012953332988</v>
      </c>
      <c r="AC1470" s="17">
        <v>0.19160263677920999</v>
      </c>
      <c r="AD1470" s="17">
        <v>0.155242369244806</v>
      </c>
      <c r="AE1470" s="17"/>
      <c r="AF1470" s="17">
        <v>9.6691057580044704E-2</v>
      </c>
      <c r="AG1470" s="17">
        <v>0.22134567946421899</v>
      </c>
      <c r="AH1470" s="17">
        <v>0.22994507226368999</v>
      </c>
      <c r="AI1470" s="17">
        <v>0.20237671530519599</v>
      </c>
      <c r="AJ1470" s="17">
        <v>0.17521454225372801</v>
      </c>
      <c r="AK1470" s="17">
        <v>0.15532368727145701</v>
      </c>
      <c r="AL1470" s="17"/>
      <c r="AM1470" s="17">
        <v>0.10008707394182</v>
      </c>
      <c r="AN1470" s="17">
        <v>0.16063474661103799</v>
      </c>
      <c r="AO1470" s="17">
        <v>0.20109203567650999</v>
      </c>
      <c r="AP1470" s="17">
        <v>0.144512681722784</v>
      </c>
      <c r="AQ1470" s="17">
        <v>8.8812201598274507E-2</v>
      </c>
      <c r="AR1470" s="17">
        <v>0.24665595466394799</v>
      </c>
      <c r="AS1470" s="17">
        <v>0.18503372457167799</v>
      </c>
      <c r="AT1470" s="17">
        <v>0.210269943963307</v>
      </c>
      <c r="AU1470" s="17">
        <v>0.11032510324768199</v>
      </c>
      <c r="AV1470" s="17">
        <v>0.243496161439343</v>
      </c>
      <c r="AW1470" s="17">
        <v>0.100676709595598</v>
      </c>
      <c r="AX1470" s="17">
        <v>0.18538677039587201</v>
      </c>
      <c r="AY1470" s="17">
        <v>0.18103328475386299</v>
      </c>
      <c r="AZ1470" s="17">
        <v>0.123511161053041</v>
      </c>
      <c r="BA1470" s="17">
        <v>6.1071223667671301E-2</v>
      </c>
      <c r="BB1470" s="17">
        <v>0.18378957466795601</v>
      </c>
      <c r="BC1470" s="17"/>
      <c r="BD1470" s="17">
        <v>0.16659284344094699</v>
      </c>
      <c r="BE1470" s="17">
        <v>0.181587878213604</v>
      </c>
      <c r="BF1470" s="17">
        <v>0.15965776370694901</v>
      </c>
      <c r="BG1470" s="17"/>
      <c r="BH1470" s="17">
        <v>0.18446657417259599</v>
      </c>
      <c r="BI1470" s="17">
        <v>0.18362659642787299</v>
      </c>
      <c r="BJ1470" s="17">
        <v>9.6059111317927007E-2</v>
      </c>
      <c r="BK1470" s="17"/>
      <c r="BL1470" s="17">
        <v>0.15310251503053801</v>
      </c>
      <c r="BM1470" s="17">
        <v>0.129846059172712</v>
      </c>
      <c r="BN1470" s="17">
        <v>0.19449230737329201</v>
      </c>
      <c r="BO1470" s="17"/>
      <c r="BP1470" s="17">
        <v>0.13932374478978299</v>
      </c>
      <c r="BQ1470" s="17">
        <v>0.17668488378855601</v>
      </c>
      <c r="BR1470" s="17"/>
      <c r="BS1470" s="17">
        <v>0.102330976686589</v>
      </c>
      <c r="BT1470" s="17">
        <v>0.101713172808682</v>
      </c>
      <c r="BU1470" s="17">
        <v>0.13790428325610299</v>
      </c>
      <c r="BV1470" s="17">
        <v>0.25886292989862397</v>
      </c>
      <c r="BW1470" s="17"/>
      <c r="BX1470" s="17">
        <v>0.16256484627713899</v>
      </c>
      <c r="BY1470" s="17">
        <v>0.19174362411839699</v>
      </c>
      <c r="BZ1470" s="17">
        <v>0.16436938385597499</v>
      </c>
      <c r="CA1470" s="17"/>
      <c r="CB1470" s="17">
        <v>0.12015350207804</v>
      </c>
      <c r="CC1470" s="17">
        <v>0.25362047972971402</v>
      </c>
      <c r="CD1470" s="17">
        <v>0.30392419832266299</v>
      </c>
      <c r="CE1470" s="17">
        <v>0.123556963544235</v>
      </c>
      <c r="CF1470" s="17">
        <v>0.105092984276067</v>
      </c>
      <c r="CG1470" s="17">
        <v>4.1440158285764798E-2</v>
      </c>
      <c r="CH1470" s="17"/>
      <c r="CI1470" s="17">
        <v>0.174473189544116</v>
      </c>
      <c r="CJ1470" s="17">
        <v>0.183763781617683</v>
      </c>
      <c r="CK1470" s="17">
        <v>9.3534022878033196E-2</v>
      </c>
      <c r="CL1470" s="17">
        <v>0.17373274056367799</v>
      </c>
    </row>
    <row r="1471" spans="2:90" x14ac:dyDescent="0.35">
      <c r="B1471" t="s">
        <v>110</v>
      </c>
      <c r="C1471" s="17">
        <v>8.7167886369488495E-2</v>
      </c>
      <c r="D1471" s="17">
        <v>8.6111142371094601E-2</v>
      </c>
      <c r="E1471" s="17">
        <v>9.0002967604197598E-2</v>
      </c>
      <c r="F1471" s="17"/>
      <c r="G1471" s="17">
        <v>9.8312245498363496E-2</v>
      </c>
      <c r="H1471" s="17">
        <v>9.8594847071059796E-2</v>
      </c>
      <c r="I1471" s="17">
        <v>6.4429784472669893E-2</v>
      </c>
      <c r="J1471" s="17">
        <v>0.119449003415209</v>
      </c>
      <c r="K1471" s="17">
        <v>6.3663858547480204E-2</v>
      </c>
      <c r="L1471" s="17">
        <v>0.14826583167330901</v>
      </c>
      <c r="M1471" s="17">
        <v>2.9898564937596201E-2</v>
      </c>
      <c r="N1471" s="17">
        <v>7.8038869211276202E-2</v>
      </c>
      <c r="O1471" s="17">
        <v>8.4371043289943798E-2</v>
      </c>
      <c r="P1471" s="17"/>
      <c r="Q1471" s="17">
        <v>0.14417891657544701</v>
      </c>
      <c r="R1471" s="17">
        <v>8.6262942208048796E-2</v>
      </c>
      <c r="S1471" s="17">
        <v>4.6894753362894601E-2</v>
      </c>
      <c r="T1471" s="17">
        <v>8.1338055516814306E-2</v>
      </c>
      <c r="U1471" s="17"/>
      <c r="V1471" s="17">
        <v>0.110206963671896</v>
      </c>
      <c r="W1471" s="17">
        <v>9.338554269313E-2</v>
      </c>
      <c r="X1471" s="17">
        <v>8.32659516191884E-2</v>
      </c>
      <c r="Y1471" s="17">
        <v>4.8365592338683601E-2</v>
      </c>
      <c r="Z1471" s="17">
        <v>2.70384105756214E-2</v>
      </c>
      <c r="AA1471" s="17">
        <v>0.10476206253918401</v>
      </c>
      <c r="AB1471" s="17">
        <v>0.11380344760222499</v>
      </c>
      <c r="AC1471" s="17">
        <v>0.15535765758679801</v>
      </c>
      <c r="AD1471" s="17">
        <v>8.1406535131079899E-2</v>
      </c>
      <c r="AE1471" s="17"/>
      <c r="AF1471" s="17">
        <v>8.4907930956898706E-2</v>
      </c>
      <c r="AG1471" s="17">
        <v>8.2464612267192705E-2</v>
      </c>
      <c r="AH1471" s="17">
        <v>8.04659020730078E-2</v>
      </c>
      <c r="AI1471" s="17">
        <v>9.7395152800093907E-2</v>
      </c>
      <c r="AJ1471" s="17">
        <v>9.8173638269552096E-2</v>
      </c>
      <c r="AK1471" s="17">
        <v>8.4928036564377099E-2</v>
      </c>
      <c r="AL1471" s="17"/>
      <c r="AM1471" s="17">
        <v>0.20308040613511</v>
      </c>
      <c r="AN1471" s="17">
        <v>0.15467448753943</v>
      </c>
      <c r="AO1471" s="17">
        <v>7.6143059208760494E-2</v>
      </c>
      <c r="AP1471" s="17">
        <v>0.121824871940053</v>
      </c>
      <c r="AQ1471" s="17">
        <v>3.8738964835424598E-2</v>
      </c>
      <c r="AR1471" s="17">
        <v>3.6767646768881002E-2</v>
      </c>
      <c r="AS1471" s="17">
        <v>4.6835633906834102E-2</v>
      </c>
      <c r="AT1471" s="17">
        <v>0</v>
      </c>
      <c r="AU1471" s="17">
        <v>2.87898680768808E-2</v>
      </c>
      <c r="AV1471" s="17">
        <v>0</v>
      </c>
      <c r="AW1471" s="17">
        <v>3.5100422965631997E-2</v>
      </c>
      <c r="AX1471" s="17">
        <v>5.3579376365982097E-2</v>
      </c>
      <c r="AY1471" s="17">
        <v>5.79154207807977E-2</v>
      </c>
      <c r="AZ1471" s="17">
        <v>0.124646719644494</v>
      </c>
      <c r="BA1471" s="17">
        <v>0.14170746105915499</v>
      </c>
      <c r="BB1471" s="17">
        <v>4.4104657537083203E-2</v>
      </c>
      <c r="BC1471" s="17"/>
      <c r="BD1471" s="17">
        <v>6.7153480690680001E-2</v>
      </c>
      <c r="BE1471" s="17">
        <v>0.10633107795892099</v>
      </c>
      <c r="BF1471" s="17">
        <v>8.3822944393135507E-2</v>
      </c>
      <c r="BG1471" s="17"/>
      <c r="BH1471" s="17">
        <v>8.0176324496595106E-2</v>
      </c>
      <c r="BI1471" s="17">
        <v>3.3752587819799798E-2</v>
      </c>
      <c r="BJ1471" s="17">
        <v>2.6274901983273001E-2</v>
      </c>
      <c r="BK1471" s="17"/>
      <c r="BL1471" s="17">
        <v>0</v>
      </c>
      <c r="BM1471" s="17">
        <v>3.2814663961804401E-2</v>
      </c>
      <c r="BN1471" s="17">
        <v>1.67212412871473E-2</v>
      </c>
      <c r="BO1471" s="17"/>
      <c r="BP1471" s="17">
        <v>5.9463172469907101E-2</v>
      </c>
      <c r="BQ1471" s="17">
        <v>9.5036377253018098E-2</v>
      </c>
      <c r="BR1471" s="17"/>
      <c r="BS1471" s="17">
        <v>5.3164682469473597E-2</v>
      </c>
      <c r="BT1471" s="17">
        <v>6.1040119402394399E-2</v>
      </c>
      <c r="BU1471" s="17">
        <v>5.6305622788028399E-2</v>
      </c>
      <c r="BV1471" s="17">
        <v>7.8429947539822506E-2</v>
      </c>
      <c r="BW1471" s="17"/>
      <c r="BX1471" s="17">
        <v>1.49205075556331E-2</v>
      </c>
      <c r="BY1471" s="17">
        <v>9.8111810404315894E-2</v>
      </c>
      <c r="BZ1471" s="17">
        <v>9.3497018676316102E-2</v>
      </c>
      <c r="CA1471" s="17"/>
      <c r="CB1471" s="17">
        <v>5.5161050695603203E-2</v>
      </c>
      <c r="CC1471" s="17">
        <v>4.2137545405450803E-2</v>
      </c>
      <c r="CD1471" s="17">
        <v>0.12523086440880299</v>
      </c>
      <c r="CE1471" s="17">
        <v>4.8234163631370397E-2</v>
      </c>
      <c r="CF1471" s="17">
        <v>7.37685248039638E-2</v>
      </c>
      <c r="CG1471" s="17">
        <v>0.15961804842689201</v>
      </c>
      <c r="CH1471" s="17"/>
      <c r="CI1471" s="17">
        <v>9.4737485369049496E-2</v>
      </c>
      <c r="CJ1471" s="17">
        <v>4.5775523188175703E-2</v>
      </c>
      <c r="CK1471" s="17">
        <v>0.23645159251567799</v>
      </c>
      <c r="CL1471" s="17">
        <v>6.7121956281238404E-2</v>
      </c>
    </row>
    <row r="1472" spans="2:90" x14ac:dyDescent="0.35"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</row>
    <row r="1473" spans="2:90" x14ac:dyDescent="0.35">
      <c r="B1473" s="6" t="s">
        <v>654</v>
      </c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</row>
    <row r="1474" spans="2:90" x14ac:dyDescent="0.35">
      <c r="B1474" s="24" t="s">
        <v>648</v>
      </c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  <c r="BR1474" s="17"/>
      <c r="BS1474" s="17"/>
      <c r="BT1474" s="17"/>
      <c r="BU1474" s="17"/>
      <c r="BV1474" s="17"/>
      <c r="BW1474" s="17"/>
      <c r="BX1474" s="17"/>
      <c r="BY1474" s="17"/>
      <c r="BZ1474" s="17"/>
      <c r="CA1474" s="17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</row>
    <row r="1475" spans="2:90" x14ac:dyDescent="0.35">
      <c r="B1475" t="s">
        <v>643</v>
      </c>
      <c r="C1475" s="17">
        <v>0.148692759987124</v>
      </c>
      <c r="D1475" s="17">
        <v>0.16795201674282501</v>
      </c>
      <c r="E1475" s="17">
        <v>0.13129400874473199</v>
      </c>
      <c r="F1475" s="17"/>
      <c r="G1475" s="17">
        <v>0.10549500271314501</v>
      </c>
      <c r="H1475" s="17">
        <v>0.11729673841143901</v>
      </c>
      <c r="I1475" s="17">
        <v>0.14023759705421401</v>
      </c>
      <c r="J1475" s="17">
        <v>0.150015602684305</v>
      </c>
      <c r="K1475" s="17">
        <v>0.16412572293667499</v>
      </c>
      <c r="L1475" s="17">
        <v>0.108591383652792</v>
      </c>
      <c r="M1475" s="17">
        <v>0.15728518932851501</v>
      </c>
      <c r="N1475" s="17">
        <v>0.21114379955478799</v>
      </c>
      <c r="O1475" s="17">
        <v>0.179931590690183</v>
      </c>
      <c r="P1475" s="17"/>
      <c r="Q1475" s="17">
        <v>0.13598591466086299</v>
      </c>
      <c r="R1475" s="17">
        <v>0.111035907221154</v>
      </c>
      <c r="S1475" s="17">
        <v>0.16492411894687101</v>
      </c>
      <c r="T1475" s="17">
        <v>0.15334040784356101</v>
      </c>
      <c r="U1475" s="17"/>
      <c r="V1475" s="17">
        <v>0.18823271928392701</v>
      </c>
      <c r="W1475" s="17">
        <v>0.13185421608873699</v>
      </c>
      <c r="X1475" s="17">
        <v>0.181897112200609</v>
      </c>
      <c r="Y1475" s="17">
        <v>0.108201305906589</v>
      </c>
      <c r="Z1475" s="17">
        <v>0.14141568266784799</v>
      </c>
      <c r="AA1475" s="17">
        <v>9.6377118779485904E-2</v>
      </c>
      <c r="AB1475" s="17">
        <v>0.120301730657164</v>
      </c>
      <c r="AC1475" s="17">
        <v>0.12612903743137099</v>
      </c>
      <c r="AD1475" s="17">
        <v>0.20118155801871099</v>
      </c>
      <c r="AE1475" s="17"/>
      <c r="AF1475" s="17">
        <v>0.13850539171210699</v>
      </c>
      <c r="AG1475" s="17">
        <v>0.144891003513196</v>
      </c>
      <c r="AH1475" s="17">
        <v>9.3943531523748999E-2</v>
      </c>
      <c r="AI1475" s="17">
        <v>0.173033605780922</v>
      </c>
      <c r="AJ1475" s="17">
        <v>0.136076088022273</v>
      </c>
      <c r="AK1475" s="17">
        <v>0.17711234422261701</v>
      </c>
      <c r="AL1475" s="17"/>
      <c r="AM1475" s="17">
        <v>9.6161347137309602E-2</v>
      </c>
      <c r="AN1475" s="17">
        <v>0.11353482600333401</v>
      </c>
      <c r="AO1475" s="17">
        <v>0.14257993033112101</v>
      </c>
      <c r="AP1475" s="17">
        <v>0.18651608660365199</v>
      </c>
      <c r="AQ1475" s="17">
        <v>0.17552854678740401</v>
      </c>
      <c r="AR1475" s="17">
        <v>0.16612971718851599</v>
      </c>
      <c r="AS1475" s="17">
        <v>0.111431774693286</v>
      </c>
      <c r="AT1475" s="17">
        <v>0.19236503987162801</v>
      </c>
      <c r="AU1475" s="17">
        <v>0.12003140654474299</v>
      </c>
      <c r="AV1475" s="17">
        <v>0.23122122928269101</v>
      </c>
      <c r="AW1475" s="17">
        <v>0.19792657440300901</v>
      </c>
      <c r="AX1475" s="17">
        <v>0.112384235731284</v>
      </c>
      <c r="AY1475" s="17">
        <v>0.26650756222194399</v>
      </c>
      <c r="AZ1475" s="17">
        <v>0.10579205411449</v>
      </c>
      <c r="BA1475" s="17">
        <v>2.1544803328157398E-2</v>
      </c>
      <c r="BB1475" s="17">
        <v>0.104121523428058</v>
      </c>
      <c r="BC1475" s="17"/>
      <c r="BD1475" s="17">
        <v>0.13986989265451</v>
      </c>
      <c r="BE1475" s="17">
        <v>0.12956619520116699</v>
      </c>
      <c r="BF1475" s="17">
        <v>0.171084716486233</v>
      </c>
      <c r="BG1475" s="17"/>
      <c r="BH1475" s="17">
        <v>0.15453478666373599</v>
      </c>
      <c r="BI1475" s="17">
        <v>0.109601133283051</v>
      </c>
      <c r="BJ1475" s="17">
        <v>0.170038884123561</v>
      </c>
      <c r="BK1475" s="17"/>
      <c r="BL1475" s="17">
        <v>9.6506322963284194E-2</v>
      </c>
      <c r="BM1475" s="17">
        <v>0.14470250566349999</v>
      </c>
      <c r="BN1475" s="17">
        <v>0.22565331216665899</v>
      </c>
      <c r="BO1475" s="17"/>
      <c r="BP1475" s="17">
        <v>0.136975984651381</v>
      </c>
      <c r="BQ1475" s="17">
        <v>0.14996505872847499</v>
      </c>
      <c r="BR1475" s="17"/>
      <c r="BS1475" s="17">
        <v>0.193013204385555</v>
      </c>
      <c r="BT1475" s="17">
        <v>0.21310753507621699</v>
      </c>
      <c r="BU1475" s="17">
        <v>0.13034637177832201</v>
      </c>
      <c r="BV1475" s="17">
        <v>0.117217449111683</v>
      </c>
      <c r="BW1475" s="17"/>
      <c r="BX1475" s="17">
        <v>0.145214334042126</v>
      </c>
      <c r="BY1475" s="17">
        <v>0.118890211961102</v>
      </c>
      <c r="BZ1475" s="17">
        <v>0.15106074484858101</v>
      </c>
      <c r="CA1475" s="17"/>
      <c r="CB1475" s="17">
        <v>0.16031095308297</v>
      </c>
      <c r="CC1475" s="17">
        <v>0.141836904522638</v>
      </c>
      <c r="CD1475" s="17">
        <v>7.7879762873884498E-2</v>
      </c>
      <c r="CE1475" s="17">
        <v>0.13624617606536699</v>
      </c>
      <c r="CF1475" s="17">
        <v>0.260632273243182</v>
      </c>
      <c r="CG1475" s="17">
        <v>0.186944959905122</v>
      </c>
      <c r="CH1475" s="17"/>
      <c r="CI1475" s="17">
        <v>0.121372107055676</v>
      </c>
      <c r="CJ1475" s="17">
        <v>0.174318844857379</v>
      </c>
      <c r="CK1475" s="17">
        <v>0.13832226582973201</v>
      </c>
      <c r="CL1475" s="17">
        <v>0.14094306071686899</v>
      </c>
    </row>
    <row r="1476" spans="2:90" x14ac:dyDescent="0.35">
      <c r="B1476" t="s">
        <v>644</v>
      </c>
      <c r="C1476" s="17">
        <v>0.22709771851926999</v>
      </c>
      <c r="D1476" s="17">
        <v>0.23967528918599201</v>
      </c>
      <c r="E1476" s="17">
        <v>0.21675231969445599</v>
      </c>
      <c r="F1476" s="17"/>
      <c r="G1476" s="17">
        <v>0.19697703692236501</v>
      </c>
      <c r="H1476" s="17">
        <v>0.212380585956085</v>
      </c>
      <c r="I1476" s="17">
        <v>0.24625764183191901</v>
      </c>
      <c r="J1476" s="17">
        <v>0.31395154243462198</v>
      </c>
      <c r="K1476" s="17">
        <v>0.149333645149652</v>
      </c>
      <c r="L1476" s="17">
        <v>0.225176208967453</v>
      </c>
      <c r="M1476" s="17">
        <v>0.15159422747585299</v>
      </c>
      <c r="N1476" s="17">
        <v>0.23767835979384799</v>
      </c>
      <c r="O1476" s="17">
        <v>0.29273580918728698</v>
      </c>
      <c r="P1476" s="17"/>
      <c r="Q1476" s="17">
        <v>0.21592075246713899</v>
      </c>
      <c r="R1476" s="17">
        <v>0.26831819247130001</v>
      </c>
      <c r="S1476" s="17">
        <v>0.29941948430384502</v>
      </c>
      <c r="T1476" s="17">
        <v>0.224929461342601</v>
      </c>
      <c r="U1476" s="17"/>
      <c r="V1476" s="17">
        <v>0.229667235120532</v>
      </c>
      <c r="W1476" s="17">
        <v>0.265538505536491</v>
      </c>
      <c r="X1476" s="17">
        <v>0.24093182933537299</v>
      </c>
      <c r="Y1476" s="17">
        <v>0.13820083199449601</v>
      </c>
      <c r="Z1476" s="17">
        <v>0.22203304467235899</v>
      </c>
      <c r="AA1476" s="17">
        <v>0.30152219782681799</v>
      </c>
      <c r="AB1476" s="17">
        <v>0.19813199224778699</v>
      </c>
      <c r="AC1476" s="17">
        <v>0.1483593073543</v>
      </c>
      <c r="AD1476" s="17">
        <v>0.22364979980196201</v>
      </c>
      <c r="AE1476" s="17"/>
      <c r="AF1476" s="17">
        <v>0.144164448906827</v>
      </c>
      <c r="AG1476" s="17">
        <v>0.24786585343422901</v>
      </c>
      <c r="AH1476" s="17">
        <v>0.24970933308510501</v>
      </c>
      <c r="AI1476" s="17">
        <v>0.177851740940143</v>
      </c>
      <c r="AJ1476" s="17">
        <v>0.23567873936733899</v>
      </c>
      <c r="AK1476" s="17">
        <v>0.270396385830939</v>
      </c>
      <c r="AL1476" s="17"/>
      <c r="AM1476" s="17">
        <v>0.13123731853922099</v>
      </c>
      <c r="AN1476" s="17">
        <v>0.19114394556177899</v>
      </c>
      <c r="AO1476" s="17">
        <v>0.11366902362846799</v>
      </c>
      <c r="AP1476" s="17">
        <v>0.28768246474434001</v>
      </c>
      <c r="AQ1476" s="17">
        <v>0.223261147765801</v>
      </c>
      <c r="AR1476" s="17">
        <v>0.20333633013029201</v>
      </c>
      <c r="AS1476" s="17">
        <v>0.28130427612234499</v>
      </c>
      <c r="AT1476" s="17">
        <v>0.34770237409029697</v>
      </c>
      <c r="AU1476" s="17">
        <v>0.12921130112302201</v>
      </c>
      <c r="AV1476" s="17">
        <v>0.24282939352805899</v>
      </c>
      <c r="AW1476" s="17">
        <v>0.22052380761419901</v>
      </c>
      <c r="AX1476" s="17">
        <v>0.364495060142633</v>
      </c>
      <c r="AY1476" s="17">
        <v>0.216219532581854</v>
      </c>
      <c r="AZ1476" s="17">
        <v>0.23952438722531399</v>
      </c>
      <c r="BA1476" s="17">
        <v>0.37294860554701498</v>
      </c>
      <c r="BB1476" s="17">
        <v>0.342281910161852</v>
      </c>
      <c r="BC1476" s="17"/>
      <c r="BD1476" s="17">
        <v>0.25485385662288601</v>
      </c>
      <c r="BE1476" s="17">
        <v>0.214269990092577</v>
      </c>
      <c r="BF1476" s="17">
        <v>0.219382896202377</v>
      </c>
      <c r="BG1476" s="17"/>
      <c r="BH1476" s="17">
        <v>0.22446814205060001</v>
      </c>
      <c r="BI1476" s="17">
        <v>0.29102835607614702</v>
      </c>
      <c r="BJ1476" s="17">
        <v>0.26671456676621602</v>
      </c>
      <c r="BK1476" s="17"/>
      <c r="BL1476" s="17">
        <v>0.27167920690121</v>
      </c>
      <c r="BM1476" s="17">
        <v>0.30684005286605298</v>
      </c>
      <c r="BN1476" s="17">
        <v>0.29429007410792402</v>
      </c>
      <c r="BO1476" s="17"/>
      <c r="BP1476" s="17">
        <v>0.30161541161213601</v>
      </c>
      <c r="BQ1476" s="17">
        <v>0.19598385145320299</v>
      </c>
      <c r="BR1476" s="17"/>
      <c r="BS1476" s="17">
        <v>0.25697414313941302</v>
      </c>
      <c r="BT1476" s="17">
        <v>0.23910896481416799</v>
      </c>
      <c r="BU1476" s="17">
        <v>0.29706638144673198</v>
      </c>
      <c r="BV1476" s="17">
        <v>0.17608591134469101</v>
      </c>
      <c r="BW1476" s="17"/>
      <c r="BX1476" s="17">
        <v>0.284553546355792</v>
      </c>
      <c r="BY1476" s="17">
        <v>0.19995190618515599</v>
      </c>
      <c r="BZ1476" s="17">
        <v>0.223590327913086</v>
      </c>
      <c r="CA1476" s="17"/>
      <c r="CB1476" s="17">
        <v>0.24871531823715201</v>
      </c>
      <c r="CC1476" s="17">
        <v>0.19180596875464501</v>
      </c>
      <c r="CD1476" s="17">
        <v>0.16696727941025799</v>
      </c>
      <c r="CE1476" s="17">
        <v>0.23978178413937901</v>
      </c>
      <c r="CF1476" s="17">
        <v>0.28810490279851703</v>
      </c>
      <c r="CG1476" s="17">
        <v>0.28985787672617902</v>
      </c>
      <c r="CH1476" s="17"/>
      <c r="CI1476" s="17">
        <v>0.184775986123873</v>
      </c>
      <c r="CJ1476" s="17">
        <v>0.223716245265381</v>
      </c>
      <c r="CK1476" s="17">
        <v>0.25519202877714797</v>
      </c>
      <c r="CL1476" s="17">
        <v>0.23018722740526801</v>
      </c>
    </row>
    <row r="1477" spans="2:90" x14ac:dyDescent="0.35">
      <c r="B1477" t="s">
        <v>645</v>
      </c>
      <c r="C1477" s="17">
        <v>0.21822269844480799</v>
      </c>
      <c r="D1477" s="17">
        <v>0.23187816939917599</v>
      </c>
      <c r="E1477" s="17">
        <v>0.20880166630154601</v>
      </c>
      <c r="F1477" s="17"/>
      <c r="G1477" s="17">
        <v>0.13395032480305499</v>
      </c>
      <c r="H1477" s="17">
        <v>0.17919362960455401</v>
      </c>
      <c r="I1477" s="17">
        <v>0.199802645977191</v>
      </c>
      <c r="J1477" s="17">
        <v>0.20547455602556999</v>
      </c>
      <c r="K1477" s="17">
        <v>0.36575895412402099</v>
      </c>
      <c r="L1477" s="17">
        <v>0.229668538725885</v>
      </c>
      <c r="M1477" s="17">
        <v>0.27384610420595201</v>
      </c>
      <c r="N1477" s="17">
        <v>0.220243312882063</v>
      </c>
      <c r="O1477" s="17">
        <v>0.17809684082358199</v>
      </c>
      <c r="P1477" s="17"/>
      <c r="Q1477" s="17">
        <v>0.27983795174953502</v>
      </c>
      <c r="R1477" s="17">
        <v>0.29933236331436402</v>
      </c>
      <c r="S1477" s="17">
        <v>0.27039151107147003</v>
      </c>
      <c r="T1477" s="17">
        <v>0.20544933054272299</v>
      </c>
      <c r="U1477" s="17"/>
      <c r="V1477" s="17">
        <v>0.25793506135829197</v>
      </c>
      <c r="W1477" s="17">
        <v>0.15499254337106799</v>
      </c>
      <c r="X1477" s="17">
        <v>0.24389372374768201</v>
      </c>
      <c r="Y1477" s="17">
        <v>0.189625555195823</v>
      </c>
      <c r="Z1477" s="17">
        <v>0.20895246797507899</v>
      </c>
      <c r="AA1477" s="17">
        <v>0.26639494177873502</v>
      </c>
      <c r="AB1477" s="17">
        <v>0.280140942304899</v>
      </c>
      <c r="AC1477" s="17">
        <v>0.26133868786502501</v>
      </c>
      <c r="AD1477" s="17">
        <v>0.15417914110601799</v>
      </c>
      <c r="AE1477" s="17"/>
      <c r="AF1477" s="17">
        <v>0.208895215516193</v>
      </c>
      <c r="AG1477" s="17">
        <v>0.201899393233576</v>
      </c>
      <c r="AH1477" s="17">
        <v>0.25112265779614901</v>
      </c>
      <c r="AI1477" s="17">
        <v>0.14290101657015</v>
      </c>
      <c r="AJ1477" s="17">
        <v>0.22874625329467899</v>
      </c>
      <c r="AK1477" s="17">
        <v>0.22908195788994801</v>
      </c>
      <c r="AL1477" s="17"/>
      <c r="AM1477" s="17">
        <v>0.20831207165440799</v>
      </c>
      <c r="AN1477" s="17">
        <v>0.28450238167266101</v>
      </c>
      <c r="AO1477" s="17">
        <v>0.18541322969563001</v>
      </c>
      <c r="AP1477" s="17">
        <v>0.17617579685349199</v>
      </c>
      <c r="AQ1477" s="17">
        <v>0.23000203058319801</v>
      </c>
      <c r="AR1477" s="17">
        <v>0.25563318325957102</v>
      </c>
      <c r="AS1477" s="17">
        <v>0.23864436302391601</v>
      </c>
      <c r="AT1477" s="17">
        <v>0.19897840035990799</v>
      </c>
      <c r="AU1477" s="17">
        <v>0.380492880545512</v>
      </c>
      <c r="AV1477" s="17">
        <v>0.27852931902149802</v>
      </c>
      <c r="AW1477" s="17">
        <v>9.4476849967852605E-2</v>
      </c>
      <c r="AX1477" s="17">
        <v>0.20832444144493301</v>
      </c>
      <c r="AY1477" s="17">
        <v>0.20686544452487701</v>
      </c>
      <c r="AZ1477" s="17">
        <v>0.21118645516616699</v>
      </c>
      <c r="BA1477" s="17">
        <v>0.14129812625782001</v>
      </c>
      <c r="BB1477" s="17">
        <v>0.26644342967847201</v>
      </c>
      <c r="BC1477" s="17"/>
      <c r="BD1477" s="17">
        <v>0.26105671421066201</v>
      </c>
      <c r="BE1477" s="17">
        <v>0.19612614436925699</v>
      </c>
      <c r="BF1477" s="17">
        <v>0.19563980555889199</v>
      </c>
      <c r="BG1477" s="17"/>
      <c r="BH1477" s="17">
        <v>0.193226691363407</v>
      </c>
      <c r="BI1477" s="17">
        <v>0.286729470511841</v>
      </c>
      <c r="BJ1477" s="17">
        <v>0.29981993782008598</v>
      </c>
      <c r="BK1477" s="17"/>
      <c r="BL1477" s="17">
        <v>0.18470023584536199</v>
      </c>
      <c r="BM1477" s="17">
        <v>0.269465834219068</v>
      </c>
      <c r="BN1477" s="17">
        <v>0.208893832548876</v>
      </c>
      <c r="BO1477" s="17"/>
      <c r="BP1477" s="17">
        <v>0.22420016582041799</v>
      </c>
      <c r="BQ1477" s="17">
        <v>0.202333146583242</v>
      </c>
      <c r="BR1477" s="17"/>
      <c r="BS1477" s="17">
        <v>0.178912631561253</v>
      </c>
      <c r="BT1477" s="17">
        <v>0.174902500507052</v>
      </c>
      <c r="BU1477" s="17">
        <v>0.28214122523470497</v>
      </c>
      <c r="BV1477" s="17">
        <v>0.21252070669610201</v>
      </c>
      <c r="BW1477" s="17"/>
      <c r="BX1477" s="17">
        <v>0.20093653581946999</v>
      </c>
      <c r="BY1477" s="17">
        <v>0.24855493621809999</v>
      </c>
      <c r="BZ1477" s="17">
        <v>0.217758495392361</v>
      </c>
      <c r="CA1477" s="17"/>
      <c r="CB1477" s="17">
        <v>0.171013448141939</v>
      </c>
      <c r="CC1477" s="17">
        <v>0.209007796851788</v>
      </c>
      <c r="CD1477" s="17">
        <v>0.20217710104070599</v>
      </c>
      <c r="CE1477" s="17">
        <v>0.246591505393918</v>
      </c>
      <c r="CF1477" s="17">
        <v>0.20525843884462799</v>
      </c>
      <c r="CG1477" s="17">
        <v>0.30152042792703099</v>
      </c>
      <c r="CH1477" s="17"/>
      <c r="CI1477" s="17">
        <v>0.29512981013081402</v>
      </c>
      <c r="CJ1477" s="17">
        <v>0.17510380726855099</v>
      </c>
      <c r="CK1477" s="17">
        <v>0.30375304055892399</v>
      </c>
      <c r="CL1477" s="17">
        <v>0.207287071086529</v>
      </c>
    </row>
    <row r="1478" spans="2:90" x14ac:dyDescent="0.35">
      <c r="B1478" t="s">
        <v>646</v>
      </c>
      <c r="C1478" s="17">
        <v>0.32894760581851801</v>
      </c>
      <c r="D1478" s="17">
        <v>0.29230702319802099</v>
      </c>
      <c r="E1478" s="17">
        <v>0.35702477807459299</v>
      </c>
      <c r="F1478" s="17"/>
      <c r="G1478" s="17">
        <v>0.43324655100432202</v>
      </c>
      <c r="H1478" s="17">
        <v>0.38317171768920999</v>
      </c>
      <c r="I1478" s="17">
        <v>0.35526103346780802</v>
      </c>
      <c r="J1478" s="17">
        <v>0.300375942498667</v>
      </c>
      <c r="K1478" s="17">
        <v>0.26578507128002299</v>
      </c>
      <c r="L1478" s="17">
        <v>0.33093269041343198</v>
      </c>
      <c r="M1478" s="17">
        <v>0.36546961477929901</v>
      </c>
      <c r="N1478" s="17">
        <v>0.267517102181551</v>
      </c>
      <c r="O1478" s="17">
        <v>0.25824153778372799</v>
      </c>
      <c r="P1478" s="17"/>
      <c r="Q1478" s="17">
        <v>0.25469618111905801</v>
      </c>
      <c r="R1478" s="17">
        <v>0.25362447225791701</v>
      </c>
      <c r="S1478" s="17">
        <v>0.24548537474162099</v>
      </c>
      <c r="T1478" s="17">
        <v>0.34547618434975502</v>
      </c>
      <c r="U1478" s="17"/>
      <c r="V1478" s="17">
        <v>0.24270321941407699</v>
      </c>
      <c r="W1478" s="17">
        <v>0.38239979395099899</v>
      </c>
      <c r="X1478" s="17">
        <v>0.27375691296645699</v>
      </c>
      <c r="Y1478" s="17">
        <v>0.42437390931072</v>
      </c>
      <c r="Z1478" s="17">
        <v>0.32607079425934199</v>
      </c>
      <c r="AA1478" s="17">
        <v>0.25538101776385302</v>
      </c>
      <c r="AB1478" s="17">
        <v>0.31902139305202498</v>
      </c>
      <c r="AC1478" s="17">
        <v>0.36897036433444802</v>
      </c>
      <c r="AD1478" s="17">
        <v>0.39688923179513003</v>
      </c>
      <c r="AE1478" s="17"/>
      <c r="AF1478" s="17">
        <v>0.449426835605717</v>
      </c>
      <c r="AG1478" s="17">
        <v>0.33369793024642702</v>
      </c>
      <c r="AH1478" s="17">
        <v>0.27142788129621798</v>
      </c>
      <c r="AI1478" s="17">
        <v>0.50621363670878505</v>
      </c>
      <c r="AJ1478" s="17">
        <v>0.30384555107164901</v>
      </c>
      <c r="AK1478" s="17">
        <v>0.24312792531345301</v>
      </c>
      <c r="AL1478" s="17"/>
      <c r="AM1478" s="17">
        <v>0.43164507137334701</v>
      </c>
      <c r="AN1478" s="17">
        <v>0.35976088289999297</v>
      </c>
      <c r="AO1478" s="17">
        <v>0.36862182410366701</v>
      </c>
      <c r="AP1478" s="17">
        <v>0.174842058184807</v>
      </c>
      <c r="AQ1478" s="17">
        <v>0.28143486690733499</v>
      </c>
      <c r="AR1478" s="17">
        <v>0.36736294494094801</v>
      </c>
      <c r="AS1478" s="17">
        <v>0.33415550890443901</v>
      </c>
      <c r="AT1478" s="17">
        <v>0.15669390142511599</v>
      </c>
      <c r="AU1478" s="17">
        <v>0.30616922508747801</v>
      </c>
      <c r="AV1478" s="17">
        <v>0.21727847858112001</v>
      </c>
      <c r="AW1478" s="17">
        <v>0.46687355712221501</v>
      </c>
      <c r="AX1478" s="17">
        <v>0.26937484789126998</v>
      </c>
      <c r="AY1478" s="17">
        <v>0.273426731018032</v>
      </c>
      <c r="AZ1478" s="17">
        <v>0.44349710349402999</v>
      </c>
      <c r="BA1478" s="17">
        <v>0.46420846486700701</v>
      </c>
      <c r="BB1478" s="17">
        <v>0.23681261479017801</v>
      </c>
      <c r="BC1478" s="17"/>
      <c r="BD1478" s="17">
        <v>0.27863809123411099</v>
      </c>
      <c r="BE1478" s="17">
        <v>0.35704176162263501</v>
      </c>
      <c r="BF1478" s="17">
        <v>0.343302584312693</v>
      </c>
      <c r="BG1478" s="17"/>
      <c r="BH1478" s="17">
        <v>0.34856403924433099</v>
      </c>
      <c r="BI1478" s="17">
        <v>0.271314910813576</v>
      </c>
      <c r="BJ1478" s="17">
        <v>0.23037358957170601</v>
      </c>
      <c r="BK1478" s="17"/>
      <c r="BL1478" s="17">
        <v>0.40440359575186602</v>
      </c>
      <c r="BM1478" s="17">
        <v>0.200863439783241</v>
      </c>
      <c r="BN1478" s="17">
        <v>0.23504404926533001</v>
      </c>
      <c r="BO1478" s="17"/>
      <c r="BP1478" s="17">
        <v>0.295240073436491</v>
      </c>
      <c r="BQ1478" s="17">
        <v>0.35802783618175998</v>
      </c>
      <c r="BR1478" s="17"/>
      <c r="BS1478" s="17">
        <v>0.30114978928074299</v>
      </c>
      <c r="BT1478" s="17">
        <v>0.314146097911362</v>
      </c>
      <c r="BU1478" s="17">
        <v>0.243059785775564</v>
      </c>
      <c r="BV1478" s="17">
        <v>0.420442032666558</v>
      </c>
      <c r="BW1478" s="17"/>
      <c r="BX1478" s="17">
        <v>0.28152862301613102</v>
      </c>
      <c r="BY1478" s="17">
        <v>0.354934043232288</v>
      </c>
      <c r="BZ1478" s="17">
        <v>0.33159670246527401</v>
      </c>
      <c r="CA1478" s="17"/>
      <c r="CB1478" s="17">
        <v>0.36554807867429001</v>
      </c>
      <c r="CC1478" s="17">
        <v>0.38168424349964702</v>
      </c>
      <c r="CD1478" s="17">
        <v>0.46130320887037102</v>
      </c>
      <c r="CE1478" s="17">
        <v>0.320189925086033</v>
      </c>
      <c r="CF1478" s="17">
        <v>0.15153574935349201</v>
      </c>
      <c r="CG1478" s="17">
        <v>0.12935800266004799</v>
      </c>
      <c r="CH1478" s="17"/>
      <c r="CI1478" s="17">
        <v>0.29938551763369398</v>
      </c>
      <c r="CJ1478" s="17">
        <v>0.371241586354778</v>
      </c>
      <c r="CK1478" s="17">
        <v>0.15744248894502999</v>
      </c>
      <c r="CL1478" s="17">
        <v>0.35359017943344201</v>
      </c>
    </row>
    <row r="1479" spans="2:90" x14ac:dyDescent="0.35">
      <c r="B1479" t="s">
        <v>110</v>
      </c>
      <c r="C1479" s="17">
        <v>7.7039217230280399E-2</v>
      </c>
      <c r="D1479" s="17">
        <v>6.8187501473986306E-2</v>
      </c>
      <c r="E1479" s="17">
        <v>8.6127227184673097E-2</v>
      </c>
      <c r="F1479" s="17"/>
      <c r="G1479" s="17">
        <v>0.13033108455711301</v>
      </c>
      <c r="H1479" s="17">
        <v>0.10795732833871199</v>
      </c>
      <c r="I1479" s="17">
        <v>5.8441081668867099E-2</v>
      </c>
      <c r="J1479" s="17">
        <v>3.0182356356836498E-2</v>
      </c>
      <c r="K1479" s="17">
        <v>5.4996606509630203E-2</v>
      </c>
      <c r="L1479" s="17">
        <v>0.105631178240438</v>
      </c>
      <c r="M1479" s="17">
        <v>5.1804864210380802E-2</v>
      </c>
      <c r="N1479" s="17">
        <v>6.3417425587750001E-2</v>
      </c>
      <c r="O1479" s="17">
        <v>9.0994221515219506E-2</v>
      </c>
      <c r="P1479" s="17"/>
      <c r="Q1479" s="17">
        <v>0.113559200003406</v>
      </c>
      <c r="R1479" s="17">
        <v>6.7689064735265203E-2</v>
      </c>
      <c r="S1479" s="17">
        <v>1.97795109361933E-2</v>
      </c>
      <c r="T1479" s="17">
        <v>7.0804615921360906E-2</v>
      </c>
      <c r="U1479" s="17"/>
      <c r="V1479" s="17">
        <v>8.1461764823171606E-2</v>
      </c>
      <c r="W1479" s="17">
        <v>6.5214941052704201E-2</v>
      </c>
      <c r="X1479" s="17">
        <v>5.9520421749877303E-2</v>
      </c>
      <c r="Y1479" s="17">
        <v>0.139598397592372</v>
      </c>
      <c r="Z1479" s="17">
        <v>0.101528010425372</v>
      </c>
      <c r="AA1479" s="17">
        <v>8.0324723851107796E-2</v>
      </c>
      <c r="AB1479" s="17">
        <v>8.2403941738125E-2</v>
      </c>
      <c r="AC1479" s="17">
        <v>9.5202603014855294E-2</v>
      </c>
      <c r="AD1479" s="17">
        <v>2.4100269278179001E-2</v>
      </c>
      <c r="AE1479" s="17"/>
      <c r="AF1479" s="17">
        <v>5.9008108259155999E-2</v>
      </c>
      <c r="AG1479" s="17">
        <v>7.1645819572572406E-2</v>
      </c>
      <c r="AH1479" s="17">
        <v>0.13379659629877899</v>
      </c>
      <c r="AI1479" s="17">
        <v>0</v>
      </c>
      <c r="AJ1479" s="17">
        <v>9.5653368244060205E-2</v>
      </c>
      <c r="AK1479" s="17">
        <v>8.0281386743042402E-2</v>
      </c>
      <c r="AL1479" s="17"/>
      <c r="AM1479" s="17">
        <v>0.132644191295714</v>
      </c>
      <c r="AN1479" s="17">
        <v>5.1057963862233199E-2</v>
      </c>
      <c r="AO1479" s="17">
        <v>0.18971599224111299</v>
      </c>
      <c r="AP1479" s="17">
        <v>0.17478359361370999</v>
      </c>
      <c r="AQ1479" s="17">
        <v>8.9773407956260806E-2</v>
      </c>
      <c r="AR1479" s="17">
        <v>7.5378244806729696E-3</v>
      </c>
      <c r="AS1479" s="17">
        <v>3.4464077256014199E-2</v>
      </c>
      <c r="AT1479" s="17">
        <v>0.10426028425305001</v>
      </c>
      <c r="AU1479" s="17">
        <v>6.4095186699244702E-2</v>
      </c>
      <c r="AV1479" s="17">
        <v>3.0141579586632199E-2</v>
      </c>
      <c r="AW1479" s="17">
        <v>2.0199210892724799E-2</v>
      </c>
      <c r="AX1479" s="17">
        <v>4.5421414789880703E-2</v>
      </c>
      <c r="AY1479" s="17">
        <v>3.6980729653292799E-2</v>
      </c>
      <c r="AZ1479" s="17">
        <v>0</v>
      </c>
      <c r="BA1479" s="17">
        <v>0</v>
      </c>
      <c r="BB1479" s="17">
        <v>5.0340521941440203E-2</v>
      </c>
      <c r="BC1479" s="17"/>
      <c r="BD1479" s="17">
        <v>6.5581445277830996E-2</v>
      </c>
      <c r="BE1479" s="17">
        <v>0.102995908714364</v>
      </c>
      <c r="BF1479" s="17">
        <v>7.0589997439805402E-2</v>
      </c>
      <c r="BG1479" s="17"/>
      <c r="BH1479" s="17">
        <v>7.9206340677925494E-2</v>
      </c>
      <c r="BI1479" s="17">
        <v>4.13261293153857E-2</v>
      </c>
      <c r="BJ1479" s="17">
        <v>3.3053021718431601E-2</v>
      </c>
      <c r="BK1479" s="17"/>
      <c r="BL1479" s="17">
        <v>4.2710638538277099E-2</v>
      </c>
      <c r="BM1479" s="17">
        <v>7.8128167468138707E-2</v>
      </c>
      <c r="BN1479" s="17">
        <v>3.6118731911211198E-2</v>
      </c>
      <c r="BO1479" s="17"/>
      <c r="BP1479" s="17">
        <v>4.1968364479574603E-2</v>
      </c>
      <c r="BQ1479" s="17">
        <v>9.3690107053318997E-2</v>
      </c>
      <c r="BR1479" s="17"/>
      <c r="BS1479" s="17">
        <v>6.9950231633037402E-2</v>
      </c>
      <c r="BT1479" s="17">
        <v>5.8734901691200797E-2</v>
      </c>
      <c r="BU1479" s="17">
        <v>4.7386235764677202E-2</v>
      </c>
      <c r="BV1479" s="17">
        <v>7.3733900180967302E-2</v>
      </c>
      <c r="BW1479" s="17"/>
      <c r="BX1479" s="17">
        <v>8.7766960766480898E-2</v>
      </c>
      <c r="BY1479" s="17">
        <v>7.7668902403353696E-2</v>
      </c>
      <c r="BZ1479" s="17">
        <v>7.5993729380698802E-2</v>
      </c>
      <c r="CA1479" s="17"/>
      <c r="CB1479" s="17">
        <v>5.4412201863649298E-2</v>
      </c>
      <c r="CC1479" s="17">
        <v>7.5665086371282997E-2</v>
      </c>
      <c r="CD1479" s="17">
        <v>9.1672647804781002E-2</v>
      </c>
      <c r="CE1479" s="17">
        <v>5.71906093153026E-2</v>
      </c>
      <c r="CF1479" s="17">
        <v>9.4468635760180705E-2</v>
      </c>
      <c r="CG1479" s="17">
        <v>9.2318732781620005E-2</v>
      </c>
      <c r="CH1479" s="17"/>
      <c r="CI1479" s="17">
        <v>9.9336579055943605E-2</v>
      </c>
      <c r="CJ1479" s="17">
        <v>5.5619516253911601E-2</v>
      </c>
      <c r="CK1479" s="17">
        <v>0.14529017588916601</v>
      </c>
      <c r="CL1479" s="17">
        <v>6.7992461357891804E-2</v>
      </c>
    </row>
    <row r="1480" spans="2:90" x14ac:dyDescent="0.35"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/>
      <c r="BY1480" s="17"/>
      <c r="BZ1480" s="17"/>
      <c r="CA1480" s="17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</row>
    <row r="1481" spans="2:90" x14ac:dyDescent="0.35">
      <c r="B1481" s="6" t="s">
        <v>655</v>
      </c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</row>
    <row r="1482" spans="2:90" x14ac:dyDescent="0.35">
      <c r="B1482" s="24" t="s">
        <v>648</v>
      </c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</row>
    <row r="1483" spans="2:90" x14ac:dyDescent="0.35">
      <c r="B1483" t="s">
        <v>643</v>
      </c>
      <c r="C1483" s="17">
        <v>0.13248334508861001</v>
      </c>
      <c r="D1483" s="17">
        <v>0.15226877593209701</v>
      </c>
      <c r="E1483" s="17">
        <v>0.11459517993651699</v>
      </c>
      <c r="F1483" s="17"/>
      <c r="G1483" s="17">
        <v>0.15280201831152099</v>
      </c>
      <c r="H1483" s="17">
        <v>0.13961460516369401</v>
      </c>
      <c r="I1483" s="17">
        <v>0.15625783174433799</v>
      </c>
      <c r="J1483" s="17">
        <v>0.120238106818705</v>
      </c>
      <c r="K1483" s="17">
        <v>0.16998778754994301</v>
      </c>
      <c r="L1483" s="17">
        <v>8.2615006016500694E-2</v>
      </c>
      <c r="M1483" s="17">
        <v>0.110742285529374</v>
      </c>
      <c r="N1483" s="17">
        <v>0.10635385820604699</v>
      </c>
      <c r="O1483" s="17">
        <v>0.14958992638176599</v>
      </c>
      <c r="P1483" s="17"/>
      <c r="Q1483" s="17">
        <v>0.13354190109554301</v>
      </c>
      <c r="R1483" s="17">
        <v>0.120205052118516</v>
      </c>
      <c r="S1483" s="17">
        <v>0.18311709996853001</v>
      </c>
      <c r="T1483" s="17">
        <v>0.13085928952900999</v>
      </c>
      <c r="U1483" s="17"/>
      <c r="V1483" s="17">
        <v>0.16663133775994199</v>
      </c>
      <c r="W1483" s="17">
        <v>0.106544572901697</v>
      </c>
      <c r="X1483" s="17">
        <v>0.112349219582384</v>
      </c>
      <c r="Y1483" s="17">
        <v>0.109292255963738</v>
      </c>
      <c r="Z1483" s="17">
        <v>0.120387567215738</v>
      </c>
      <c r="AA1483" s="17">
        <v>0.16072495011805199</v>
      </c>
      <c r="AB1483" s="17">
        <v>0.121119648166213</v>
      </c>
      <c r="AC1483" s="17">
        <v>0.24003834986324099</v>
      </c>
      <c r="AD1483" s="17">
        <v>0.106921741205406</v>
      </c>
      <c r="AE1483" s="17"/>
      <c r="AF1483" s="17">
        <v>0.115258040079778</v>
      </c>
      <c r="AG1483" s="17">
        <v>0.13947883721779</v>
      </c>
      <c r="AH1483" s="17">
        <v>0.11486884830485999</v>
      </c>
      <c r="AI1483" s="17">
        <v>0.13168927967420099</v>
      </c>
      <c r="AJ1483" s="17">
        <v>0.11760533344303301</v>
      </c>
      <c r="AK1483" s="17">
        <v>0.150525037706364</v>
      </c>
      <c r="AL1483" s="17"/>
      <c r="AM1483" s="17">
        <v>0.155444239387834</v>
      </c>
      <c r="AN1483" s="17">
        <v>0.105610309646293</v>
      </c>
      <c r="AO1483" s="17">
        <v>9.3569815057901004E-2</v>
      </c>
      <c r="AP1483" s="17">
        <v>0.18838569349623399</v>
      </c>
      <c r="AQ1483" s="17">
        <v>0.19542871927920699</v>
      </c>
      <c r="AR1483" s="17">
        <v>0.14827736236629199</v>
      </c>
      <c r="AS1483" s="17">
        <v>0.14332170160044599</v>
      </c>
      <c r="AT1483" s="17">
        <v>0.13834571621153</v>
      </c>
      <c r="AU1483" s="17">
        <v>3.5869572956831602E-2</v>
      </c>
      <c r="AV1483" s="17">
        <v>0.10892288510831701</v>
      </c>
      <c r="AW1483" s="17">
        <v>0.17303816533927599</v>
      </c>
      <c r="AX1483" s="17">
        <v>0.13508453070040899</v>
      </c>
      <c r="AY1483" s="17">
        <v>0.179929305858857</v>
      </c>
      <c r="AZ1483" s="17">
        <v>4.2825540334387402E-2</v>
      </c>
      <c r="BA1483" s="17">
        <v>0.16697345031808</v>
      </c>
      <c r="BB1483" s="17">
        <v>9.1830596630084096E-2</v>
      </c>
      <c r="BC1483" s="17"/>
      <c r="BD1483" s="17">
        <v>0.14371203693978299</v>
      </c>
      <c r="BE1483" s="17">
        <v>0.137896092929152</v>
      </c>
      <c r="BF1483" s="17">
        <v>0.117598961557333</v>
      </c>
      <c r="BG1483" s="17"/>
      <c r="BH1483" s="17">
        <v>0.13090114265754499</v>
      </c>
      <c r="BI1483" s="17">
        <v>0.156778302870138</v>
      </c>
      <c r="BJ1483" s="17">
        <v>0.13086429000837699</v>
      </c>
      <c r="BK1483" s="17"/>
      <c r="BL1483" s="17">
        <v>0.17608813059088799</v>
      </c>
      <c r="BM1483" s="17">
        <v>0.107823405533957</v>
      </c>
      <c r="BN1483" s="17">
        <v>0.151407800630002</v>
      </c>
      <c r="BO1483" s="17"/>
      <c r="BP1483" s="17">
        <v>0.13006845244423901</v>
      </c>
      <c r="BQ1483" s="17">
        <v>0.125905704498326</v>
      </c>
      <c r="BR1483" s="17"/>
      <c r="BS1483" s="17">
        <v>0.19541517582798101</v>
      </c>
      <c r="BT1483" s="17">
        <v>0.22116231522313001</v>
      </c>
      <c r="BU1483" s="17">
        <v>0.109750768802475</v>
      </c>
      <c r="BV1483" s="17">
        <v>8.4162428714432996E-2</v>
      </c>
      <c r="BW1483" s="17"/>
      <c r="BX1483" s="17">
        <v>0.18524331501691499</v>
      </c>
      <c r="BY1483" s="17">
        <v>0.17889951512654401</v>
      </c>
      <c r="BZ1483" s="17">
        <v>0.123781081806145</v>
      </c>
      <c r="CA1483" s="17"/>
      <c r="CB1483" s="17">
        <v>0.13133305977248799</v>
      </c>
      <c r="CC1483" s="17">
        <v>0.135228989977737</v>
      </c>
      <c r="CD1483" s="17">
        <v>0.105333333033406</v>
      </c>
      <c r="CE1483" s="17">
        <v>8.0655603763817002E-2</v>
      </c>
      <c r="CF1483" s="17">
        <v>0.19444452567090401</v>
      </c>
      <c r="CG1483" s="17">
        <v>0.18600066820672501</v>
      </c>
      <c r="CH1483" s="17"/>
      <c r="CI1483" s="17">
        <v>8.6498015404314094E-2</v>
      </c>
      <c r="CJ1483" s="17">
        <v>0.18947173880922899</v>
      </c>
      <c r="CK1483" s="17">
        <v>7.8607216368921207E-2</v>
      </c>
      <c r="CL1483" s="17">
        <v>0.124539095803893</v>
      </c>
    </row>
    <row r="1484" spans="2:90" x14ac:dyDescent="0.35">
      <c r="B1484" t="s">
        <v>644</v>
      </c>
      <c r="C1484" s="17">
        <v>0.223423840280425</v>
      </c>
      <c r="D1484" s="17">
        <v>0.20712191756717899</v>
      </c>
      <c r="E1484" s="17">
        <v>0.23827982785753901</v>
      </c>
      <c r="F1484" s="17"/>
      <c r="G1484" s="17">
        <v>0.23343844369126401</v>
      </c>
      <c r="H1484" s="17">
        <v>0.15632410638150501</v>
      </c>
      <c r="I1484" s="17">
        <v>0.20128324978863801</v>
      </c>
      <c r="J1484" s="17">
        <v>0.18999009654475499</v>
      </c>
      <c r="K1484" s="17">
        <v>0.214685000410446</v>
      </c>
      <c r="L1484" s="17">
        <v>0.220857298334251</v>
      </c>
      <c r="M1484" s="17">
        <v>0.26252313055843302</v>
      </c>
      <c r="N1484" s="17">
        <v>0.25932237038851103</v>
      </c>
      <c r="O1484" s="17">
        <v>0.25003672788124098</v>
      </c>
      <c r="P1484" s="17"/>
      <c r="Q1484" s="17">
        <v>0.301880040554935</v>
      </c>
      <c r="R1484" s="17">
        <v>0.244527287753982</v>
      </c>
      <c r="S1484" s="17">
        <v>0.20801638226966099</v>
      </c>
      <c r="T1484" s="17">
        <v>0.21877047642528999</v>
      </c>
      <c r="U1484" s="17"/>
      <c r="V1484" s="17">
        <v>0.230708506008824</v>
      </c>
      <c r="W1484" s="17">
        <v>0.25165597176179</v>
      </c>
      <c r="X1484" s="17">
        <v>0.112361287524541</v>
      </c>
      <c r="Y1484" s="17">
        <v>0.202288330095414</v>
      </c>
      <c r="Z1484" s="17">
        <v>0.22873442773057601</v>
      </c>
      <c r="AA1484" s="17">
        <v>0.26668812188968699</v>
      </c>
      <c r="AB1484" s="17">
        <v>0.23503746862351399</v>
      </c>
      <c r="AC1484" s="17">
        <v>0.20080487911075401</v>
      </c>
      <c r="AD1484" s="17">
        <v>0.23635232369055501</v>
      </c>
      <c r="AE1484" s="17"/>
      <c r="AF1484" s="17">
        <v>0.23506308336770201</v>
      </c>
      <c r="AG1484" s="17">
        <v>0.24470709152888701</v>
      </c>
      <c r="AH1484" s="17">
        <v>0.167627512556806</v>
      </c>
      <c r="AI1484" s="17">
        <v>0.107071112812128</v>
      </c>
      <c r="AJ1484" s="17">
        <v>0.200472720633072</v>
      </c>
      <c r="AK1484" s="17">
        <v>0.245138678023162</v>
      </c>
      <c r="AL1484" s="17"/>
      <c r="AM1484" s="17">
        <v>0.247381796043565</v>
      </c>
      <c r="AN1484" s="17">
        <v>0.250417398116627</v>
      </c>
      <c r="AO1484" s="17">
        <v>0.27321777125187102</v>
      </c>
      <c r="AP1484" s="17">
        <v>0.26763810099000601</v>
      </c>
      <c r="AQ1484" s="17">
        <v>0.16565647438661499</v>
      </c>
      <c r="AR1484" s="17">
        <v>0.19871400786100499</v>
      </c>
      <c r="AS1484" s="17">
        <v>0.26114689896430299</v>
      </c>
      <c r="AT1484" s="17">
        <v>0.17435749264820199</v>
      </c>
      <c r="AU1484" s="17">
        <v>0.211356642522049</v>
      </c>
      <c r="AV1484" s="17">
        <v>0.28894987680418899</v>
      </c>
      <c r="AW1484" s="17">
        <v>0.17530340888787799</v>
      </c>
      <c r="AX1484" s="17">
        <v>0.19810884809389301</v>
      </c>
      <c r="AY1484" s="17">
        <v>0.32213060166509899</v>
      </c>
      <c r="AZ1484" s="17">
        <v>0.44404816250399198</v>
      </c>
      <c r="BA1484" s="17">
        <v>0.171820333367735</v>
      </c>
      <c r="BB1484" s="17">
        <v>0.22474694473398099</v>
      </c>
      <c r="BC1484" s="17"/>
      <c r="BD1484" s="17">
        <v>0.23570801445241199</v>
      </c>
      <c r="BE1484" s="17">
        <v>0.18294412894210299</v>
      </c>
      <c r="BF1484" s="17">
        <v>0.24904657900846799</v>
      </c>
      <c r="BG1484" s="17"/>
      <c r="BH1484" s="17">
        <v>0.194194885441762</v>
      </c>
      <c r="BI1484" s="17">
        <v>0.31152665004173602</v>
      </c>
      <c r="BJ1484" s="17">
        <v>0.30891275176785998</v>
      </c>
      <c r="BK1484" s="17"/>
      <c r="BL1484" s="17">
        <v>0.39930312274371899</v>
      </c>
      <c r="BM1484" s="17">
        <v>0.28134796522212502</v>
      </c>
      <c r="BN1484" s="17">
        <v>0.29640804809858301</v>
      </c>
      <c r="BO1484" s="17"/>
      <c r="BP1484" s="17">
        <v>0.24174814926996299</v>
      </c>
      <c r="BQ1484" s="17">
        <v>0.221922753425427</v>
      </c>
      <c r="BR1484" s="17"/>
      <c r="BS1484" s="17">
        <v>0.25656968243221601</v>
      </c>
      <c r="BT1484" s="17">
        <v>0.254451452507644</v>
      </c>
      <c r="BU1484" s="17">
        <v>0.24965616068254301</v>
      </c>
      <c r="BV1484" s="17">
        <v>0.18526220838384899</v>
      </c>
      <c r="BW1484" s="17"/>
      <c r="BX1484" s="17">
        <v>0.25726639257052902</v>
      </c>
      <c r="BY1484" s="17">
        <v>0.172973178274098</v>
      </c>
      <c r="BZ1484" s="17">
        <v>0.223576436025367</v>
      </c>
      <c r="CA1484" s="17"/>
      <c r="CB1484" s="17">
        <v>0.28053952893217698</v>
      </c>
      <c r="CC1484" s="17">
        <v>0.168876857487541</v>
      </c>
      <c r="CD1484" s="17">
        <v>0.14678586759144299</v>
      </c>
      <c r="CE1484" s="17">
        <v>0.26159127824405098</v>
      </c>
      <c r="CF1484" s="17">
        <v>0.28348656993829002</v>
      </c>
      <c r="CG1484" s="17">
        <v>0.25707165479967498</v>
      </c>
      <c r="CH1484" s="17"/>
      <c r="CI1484" s="17">
        <v>0.18245759832303199</v>
      </c>
      <c r="CJ1484" s="17">
        <v>0.239593797957661</v>
      </c>
      <c r="CK1484" s="17">
        <v>0.25467191126574901</v>
      </c>
      <c r="CL1484" s="17">
        <v>0.214551774782171</v>
      </c>
    </row>
    <row r="1485" spans="2:90" x14ac:dyDescent="0.35">
      <c r="B1485" t="s">
        <v>645</v>
      </c>
      <c r="C1485" s="17">
        <v>0.24347280595561799</v>
      </c>
      <c r="D1485" s="17">
        <v>0.25052615238117598</v>
      </c>
      <c r="E1485" s="17">
        <v>0.23493621577618101</v>
      </c>
      <c r="F1485" s="17"/>
      <c r="G1485" s="17">
        <v>0.19582080745800601</v>
      </c>
      <c r="H1485" s="17">
        <v>0.29360530209053398</v>
      </c>
      <c r="I1485" s="17">
        <v>0.259603267379105</v>
      </c>
      <c r="J1485" s="17">
        <v>0.21166706680573399</v>
      </c>
      <c r="K1485" s="17">
        <v>0.20952185039012999</v>
      </c>
      <c r="L1485" s="17">
        <v>0.26002240234509699</v>
      </c>
      <c r="M1485" s="17">
        <v>0.27159611632747899</v>
      </c>
      <c r="N1485" s="17">
        <v>0.26076138458048298</v>
      </c>
      <c r="O1485" s="17">
        <v>0.23760444574865699</v>
      </c>
      <c r="P1485" s="17"/>
      <c r="Q1485" s="17">
        <v>0.19980229138120201</v>
      </c>
      <c r="R1485" s="17">
        <v>0.22341247215044599</v>
      </c>
      <c r="S1485" s="17">
        <v>0.294385485169673</v>
      </c>
      <c r="T1485" s="17">
        <v>0.24828304612282301</v>
      </c>
      <c r="U1485" s="17"/>
      <c r="V1485" s="17">
        <v>0.27842716439420701</v>
      </c>
      <c r="W1485" s="17">
        <v>0.244028981493257</v>
      </c>
      <c r="X1485" s="17">
        <v>0.23057049242175601</v>
      </c>
      <c r="Y1485" s="17">
        <v>0.28643925638985501</v>
      </c>
      <c r="Z1485" s="17">
        <v>0.111772843692917</v>
      </c>
      <c r="AA1485" s="17">
        <v>0.21361119201966799</v>
      </c>
      <c r="AB1485" s="17">
        <v>0.29709130955462798</v>
      </c>
      <c r="AC1485" s="17">
        <v>0.25856817231805901</v>
      </c>
      <c r="AD1485" s="17">
        <v>0.23702342090337999</v>
      </c>
      <c r="AE1485" s="17"/>
      <c r="AF1485" s="17">
        <v>0.260210125600492</v>
      </c>
      <c r="AG1485" s="17">
        <v>0.230106755252275</v>
      </c>
      <c r="AH1485" s="17">
        <v>0.31044095818383</v>
      </c>
      <c r="AI1485" s="17">
        <v>0.15939107263525201</v>
      </c>
      <c r="AJ1485" s="17">
        <v>0.29144814646185502</v>
      </c>
      <c r="AK1485" s="17">
        <v>0.209291105746543</v>
      </c>
      <c r="AL1485" s="17"/>
      <c r="AM1485" s="17">
        <v>0.22164425367968699</v>
      </c>
      <c r="AN1485" s="17">
        <v>0.26940354509547598</v>
      </c>
      <c r="AO1485" s="17">
        <v>0.16882004860755701</v>
      </c>
      <c r="AP1485" s="17">
        <v>0.220062466225284</v>
      </c>
      <c r="AQ1485" s="17">
        <v>0.21444496719296699</v>
      </c>
      <c r="AR1485" s="17">
        <v>0.28270307389835098</v>
      </c>
      <c r="AS1485" s="17">
        <v>0.265313931779113</v>
      </c>
      <c r="AT1485" s="17">
        <v>0.374890498913236</v>
      </c>
      <c r="AU1485" s="17">
        <v>0.34931098333955701</v>
      </c>
      <c r="AV1485" s="17">
        <v>0.24625647151176699</v>
      </c>
      <c r="AW1485" s="17">
        <v>0.243883662094762</v>
      </c>
      <c r="AX1485" s="17">
        <v>0.26056242705576999</v>
      </c>
      <c r="AY1485" s="17">
        <v>0.13027879814323601</v>
      </c>
      <c r="AZ1485" s="17">
        <v>0.33914022924314802</v>
      </c>
      <c r="BA1485" s="17">
        <v>0.37530591025571602</v>
      </c>
      <c r="BB1485" s="17">
        <v>0.21684136613973701</v>
      </c>
      <c r="BC1485" s="17"/>
      <c r="BD1485" s="17">
        <v>0.226034323404638</v>
      </c>
      <c r="BE1485" s="17">
        <v>0.26694622812813201</v>
      </c>
      <c r="BF1485" s="17">
        <v>0.24260250144513501</v>
      </c>
      <c r="BG1485" s="17"/>
      <c r="BH1485" s="17">
        <v>0.25301060542230602</v>
      </c>
      <c r="BI1485" s="17">
        <v>0.23840226044632101</v>
      </c>
      <c r="BJ1485" s="17">
        <v>0.27625139983543701</v>
      </c>
      <c r="BK1485" s="17"/>
      <c r="BL1485" s="17">
        <v>0.23251580936191199</v>
      </c>
      <c r="BM1485" s="17">
        <v>0.17963237782635499</v>
      </c>
      <c r="BN1485" s="17">
        <v>0.220064539631672</v>
      </c>
      <c r="BO1485" s="17"/>
      <c r="BP1485" s="17">
        <v>0.24858188376012999</v>
      </c>
      <c r="BQ1485" s="17">
        <v>0.246603038025654</v>
      </c>
      <c r="BR1485" s="17"/>
      <c r="BS1485" s="17">
        <v>0.204050878118925</v>
      </c>
      <c r="BT1485" s="17">
        <v>0.28457141428869398</v>
      </c>
      <c r="BU1485" s="17">
        <v>0.28035463683475498</v>
      </c>
      <c r="BV1485" s="17">
        <v>0.21016270082879299</v>
      </c>
      <c r="BW1485" s="17"/>
      <c r="BX1485" s="17">
        <v>0.230695505651864</v>
      </c>
      <c r="BY1485" s="17">
        <v>0.18698311158925801</v>
      </c>
      <c r="BZ1485" s="17">
        <v>0.24881479062519399</v>
      </c>
      <c r="CA1485" s="17"/>
      <c r="CB1485" s="17">
        <v>0.26466063758133301</v>
      </c>
      <c r="CC1485" s="17">
        <v>0.22810587774674099</v>
      </c>
      <c r="CD1485" s="17">
        <v>0.23403862313197199</v>
      </c>
      <c r="CE1485" s="17">
        <v>0.228050578702479</v>
      </c>
      <c r="CF1485" s="17">
        <v>0.21026494285953101</v>
      </c>
      <c r="CG1485" s="17">
        <v>0.29888271032171998</v>
      </c>
      <c r="CH1485" s="17"/>
      <c r="CI1485" s="17">
        <v>0.230523628017124</v>
      </c>
      <c r="CJ1485" s="17">
        <v>0.158915396680813</v>
      </c>
      <c r="CK1485" s="17">
        <v>0.36131666364282</v>
      </c>
      <c r="CL1485" s="17">
        <v>0.263586386142664</v>
      </c>
    </row>
    <row r="1486" spans="2:90" x14ac:dyDescent="0.35">
      <c r="B1486" t="s">
        <v>646</v>
      </c>
      <c r="C1486" s="17">
        <v>0.338559261357334</v>
      </c>
      <c r="D1486" s="17">
        <v>0.330120236367134</v>
      </c>
      <c r="E1486" s="17">
        <v>0.34664870448736601</v>
      </c>
      <c r="F1486" s="17"/>
      <c r="G1486" s="17">
        <v>0.340369284612697</v>
      </c>
      <c r="H1486" s="17">
        <v>0.36080173782803698</v>
      </c>
      <c r="I1486" s="17">
        <v>0.326186006232911</v>
      </c>
      <c r="J1486" s="17">
        <v>0.41278680482466501</v>
      </c>
      <c r="K1486" s="17">
        <v>0.33208517185363801</v>
      </c>
      <c r="L1486" s="17">
        <v>0.32326446652577601</v>
      </c>
      <c r="M1486" s="17">
        <v>0.30976485531269399</v>
      </c>
      <c r="N1486" s="17">
        <v>0.32923998736592403</v>
      </c>
      <c r="O1486" s="17">
        <v>0.32376423310982799</v>
      </c>
      <c r="P1486" s="17"/>
      <c r="Q1486" s="17">
        <v>0.30475018050052899</v>
      </c>
      <c r="R1486" s="17">
        <v>0.36039094136052802</v>
      </c>
      <c r="S1486" s="17">
        <v>0.30492983772005799</v>
      </c>
      <c r="T1486" s="17">
        <v>0.34228106605577302</v>
      </c>
      <c r="U1486" s="17"/>
      <c r="V1486" s="17">
        <v>0.29359139757570901</v>
      </c>
      <c r="W1486" s="17">
        <v>0.38630990095756601</v>
      </c>
      <c r="X1486" s="17">
        <v>0.50138540932866105</v>
      </c>
      <c r="Y1486" s="17">
        <v>0.28932352610496798</v>
      </c>
      <c r="Z1486" s="17">
        <v>0.47817512473935803</v>
      </c>
      <c r="AA1486" s="17">
        <v>0.294645464554464</v>
      </c>
      <c r="AB1486" s="17">
        <v>0.27954428617777499</v>
      </c>
      <c r="AC1486" s="17">
        <v>0.20188986489646901</v>
      </c>
      <c r="AD1486" s="17">
        <v>0.308863951347078</v>
      </c>
      <c r="AE1486" s="17"/>
      <c r="AF1486" s="17">
        <v>0.30580244208999002</v>
      </c>
      <c r="AG1486" s="17">
        <v>0.33116946908160599</v>
      </c>
      <c r="AH1486" s="17">
        <v>0.35735031684184998</v>
      </c>
      <c r="AI1486" s="17">
        <v>0.55474415868920801</v>
      </c>
      <c r="AJ1486" s="17">
        <v>0.32259394856821599</v>
      </c>
      <c r="AK1486" s="17">
        <v>0.33881795933127801</v>
      </c>
      <c r="AL1486" s="17"/>
      <c r="AM1486" s="17">
        <v>0.27893174018627198</v>
      </c>
      <c r="AN1486" s="17">
        <v>0.23750586914079599</v>
      </c>
      <c r="AO1486" s="17">
        <v>0.36939890354367</v>
      </c>
      <c r="AP1486" s="17">
        <v>0.31058294333824599</v>
      </c>
      <c r="AQ1486" s="17">
        <v>0.357795754926786</v>
      </c>
      <c r="AR1486" s="17">
        <v>0.28316807032427499</v>
      </c>
      <c r="AS1486" s="17">
        <v>0.32121261094807502</v>
      </c>
      <c r="AT1486" s="17">
        <v>0.30606817541373699</v>
      </c>
      <c r="AU1486" s="17">
        <v>0.34565205316564601</v>
      </c>
      <c r="AV1486" s="17">
        <v>0.337937112580037</v>
      </c>
      <c r="AW1486" s="17">
        <v>0.35464258406855098</v>
      </c>
      <c r="AX1486" s="17">
        <v>0.38377300119000901</v>
      </c>
      <c r="AY1486" s="17">
        <v>0.299922653798877</v>
      </c>
      <c r="AZ1486" s="17">
        <v>0.152990959538191</v>
      </c>
      <c r="BA1486" s="17">
        <v>0.28590030605847</v>
      </c>
      <c r="BB1486" s="17">
        <v>0.43339107787056602</v>
      </c>
      <c r="BC1486" s="17"/>
      <c r="BD1486" s="17">
        <v>0.32633616973967899</v>
      </c>
      <c r="BE1486" s="17">
        <v>0.34820233921009802</v>
      </c>
      <c r="BF1486" s="17">
        <v>0.345461737059441</v>
      </c>
      <c r="BG1486" s="17"/>
      <c r="BH1486" s="17">
        <v>0.37129483194517798</v>
      </c>
      <c r="BI1486" s="17">
        <v>0.27789173361794101</v>
      </c>
      <c r="BJ1486" s="17">
        <v>0.216688498306954</v>
      </c>
      <c r="BK1486" s="17"/>
      <c r="BL1486" s="17">
        <v>0.16057195704844601</v>
      </c>
      <c r="BM1486" s="17">
        <v>0.37078501525108798</v>
      </c>
      <c r="BN1486" s="17">
        <v>0.29890492351972903</v>
      </c>
      <c r="BO1486" s="17"/>
      <c r="BP1486" s="17">
        <v>0.33891652668081501</v>
      </c>
      <c r="BQ1486" s="17">
        <v>0.33651821000066801</v>
      </c>
      <c r="BR1486" s="17"/>
      <c r="BS1486" s="17">
        <v>0.28264971606283401</v>
      </c>
      <c r="BT1486" s="17">
        <v>0.22306284584505401</v>
      </c>
      <c r="BU1486" s="17">
        <v>0.30676957668002602</v>
      </c>
      <c r="BV1486" s="17">
        <v>0.44288246551349297</v>
      </c>
      <c r="BW1486" s="17"/>
      <c r="BX1486" s="17">
        <v>0.289653571458589</v>
      </c>
      <c r="BY1486" s="17">
        <v>0.356466149082731</v>
      </c>
      <c r="BZ1486" s="17">
        <v>0.342270214729056</v>
      </c>
      <c r="CA1486" s="17"/>
      <c r="CB1486" s="17">
        <v>0.283513429364943</v>
      </c>
      <c r="CC1486" s="17">
        <v>0.39819675607684002</v>
      </c>
      <c r="CD1486" s="17">
        <v>0.440481214040985</v>
      </c>
      <c r="CE1486" s="17">
        <v>0.37633388796147599</v>
      </c>
      <c r="CF1486" s="17">
        <v>0.272471495317191</v>
      </c>
      <c r="CG1486" s="17">
        <v>0.16839408189277699</v>
      </c>
      <c r="CH1486" s="17"/>
      <c r="CI1486" s="17">
        <v>0.419147573783474</v>
      </c>
      <c r="CJ1486" s="17">
        <v>0.36545149815566202</v>
      </c>
      <c r="CK1486" s="17">
        <v>0.155817933950888</v>
      </c>
      <c r="CL1486" s="17">
        <v>0.35532754000857603</v>
      </c>
    </row>
    <row r="1487" spans="2:90" x14ac:dyDescent="0.35">
      <c r="B1487" t="s">
        <v>110</v>
      </c>
      <c r="C1487" s="17">
        <v>6.20607473180134E-2</v>
      </c>
      <c r="D1487" s="17">
        <v>5.9962917752413102E-2</v>
      </c>
      <c r="E1487" s="17">
        <v>6.5540071942397096E-2</v>
      </c>
      <c r="F1487" s="17"/>
      <c r="G1487" s="17">
        <v>7.7569445926512007E-2</v>
      </c>
      <c r="H1487" s="17">
        <v>4.9654248536229399E-2</v>
      </c>
      <c r="I1487" s="17">
        <v>5.6669644855008201E-2</v>
      </c>
      <c r="J1487" s="17">
        <v>6.5317925006141295E-2</v>
      </c>
      <c r="K1487" s="17">
        <v>7.3720189795842606E-2</v>
      </c>
      <c r="L1487" s="17">
        <v>0.11324082677837501</v>
      </c>
      <c r="M1487" s="17">
        <v>4.5373612272020303E-2</v>
      </c>
      <c r="N1487" s="17">
        <v>4.4322399459034698E-2</v>
      </c>
      <c r="O1487" s="17">
        <v>3.9004666878508301E-2</v>
      </c>
      <c r="P1487" s="17"/>
      <c r="Q1487" s="17">
        <v>6.00255864677922E-2</v>
      </c>
      <c r="R1487" s="17">
        <v>5.1464246616527203E-2</v>
      </c>
      <c r="S1487" s="17">
        <v>9.5511948720780806E-3</v>
      </c>
      <c r="T1487" s="17">
        <v>5.9806121867103802E-2</v>
      </c>
      <c r="U1487" s="17"/>
      <c r="V1487" s="17">
        <v>3.06415942613175E-2</v>
      </c>
      <c r="W1487" s="17">
        <v>1.14605728856901E-2</v>
      </c>
      <c r="X1487" s="17">
        <v>4.3333591142657897E-2</v>
      </c>
      <c r="Y1487" s="17">
        <v>0.112656631446025</v>
      </c>
      <c r="Z1487" s="17">
        <v>6.0930036621411401E-2</v>
      </c>
      <c r="AA1487" s="17">
        <v>6.4330271418129498E-2</v>
      </c>
      <c r="AB1487" s="17">
        <v>6.7207287477869193E-2</v>
      </c>
      <c r="AC1487" s="17">
        <v>9.8698733811477896E-2</v>
      </c>
      <c r="AD1487" s="17">
        <v>0.11083856285358</v>
      </c>
      <c r="AE1487" s="17"/>
      <c r="AF1487" s="17">
        <v>8.3666308862039004E-2</v>
      </c>
      <c r="AG1487" s="17">
        <v>5.4537846919441801E-2</v>
      </c>
      <c r="AH1487" s="17">
        <v>4.9712364112653902E-2</v>
      </c>
      <c r="AI1487" s="17">
        <v>4.71043761892109E-2</v>
      </c>
      <c r="AJ1487" s="17">
        <v>6.7879850893824395E-2</v>
      </c>
      <c r="AK1487" s="17">
        <v>5.6227219192652597E-2</v>
      </c>
      <c r="AL1487" s="17"/>
      <c r="AM1487" s="17">
        <v>9.6597970702641603E-2</v>
      </c>
      <c r="AN1487" s="17">
        <v>0.13706287800080799</v>
      </c>
      <c r="AO1487" s="17">
        <v>9.4993461538999902E-2</v>
      </c>
      <c r="AP1487" s="17">
        <v>1.33307959502297E-2</v>
      </c>
      <c r="AQ1487" s="17">
        <v>6.66740842144255E-2</v>
      </c>
      <c r="AR1487" s="17">
        <v>8.7137485550077207E-2</v>
      </c>
      <c r="AS1487" s="17">
        <v>9.0048567080622793E-3</v>
      </c>
      <c r="AT1487" s="17">
        <v>6.3381168132947098E-3</v>
      </c>
      <c r="AU1487" s="17">
        <v>5.7810748015916798E-2</v>
      </c>
      <c r="AV1487" s="17">
        <v>1.7933653995690201E-2</v>
      </c>
      <c r="AW1487" s="17">
        <v>5.31321796095343E-2</v>
      </c>
      <c r="AX1487" s="17">
        <v>2.2471192959919901E-2</v>
      </c>
      <c r="AY1487" s="17">
        <v>6.7738640533932304E-2</v>
      </c>
      <c r="AZ1487" s="17">
        <v>2.0995108380281902E-2</v>
      </c>
      <c r="BA1487" s="17">
        <v>0</v>
      </c>
      <c r="BB1487" s="17">
        <v>3.3190014625631398E-2</v>
      </c>
      <c r="BC1487" s="17"/>
      <c r="BD1487" s="17">
        <v>6.8209455463487501E-2</v>
      </c>
      <c r="BE1487" s="17">
        <v>6.4011210790515694E-2</v>
      </c>
      <c r="BF1487" s="17">
        <v>4.5290220929622399E-2</v>
      </c>
      <c r="BG1487" s="17"/>
      <c r="BH1487" s="17">
        <v>5.0598534533208402E-2</v>
      </c>
      <c r="BI1487" s="17">
        <v>1.54010530238636E-2</v>
      </c>
      <c r="BJ1487" s="17">
        <v>6.7283060081372706E-2</v>
      </c>
      <c r="BK1487" s="17"/>
      <c r="BL1487" s="17">
        <v>3.1520980255034803E-2</v>
      </c>
      <c r="BM1487" s="17">
        <v>6.0411236166474903E-2</v>
      </c>
      <c r="BN1487" s="17">
        <v>3.3214688120014303E-2</v>
      </c>
      <c r="BO1487" s="17"/>
      <c r="BP1487" s="17">
        <v>4.0684987844852902E-2</v>
      </c>
      <c r="BQ1487" s="17">
        <v>6.9050294049925104E-2</v>
      </c>
      <c r="BR1487" s="17"/>
      <c r="BS1487" s="17">
        <v>6.13145475580451E-2</v>
      </c>
      <c r="BT1487" s="17">
        <v>1.6751972135478001E-2</v>
      </c>
      <c r="BU1487" s="17">
        <v>5.3468857000200702E-2</v>
      </c>
      <c r="BV1487" s="17">
        <v>7.7530196559432302E-2</v>
      </c>
      <c r="BW1487" s="17"/>
      <c r="BX1487" s="17">
        <v>3.7141215302101703E-2</v>
      </c>
      <c r="BY1487" s="17">
        <v>0.104678045927369</v>
      </c>
      <c r="BZ1487" s="17">
        <v>6.1557476814238302E-2</v>
      </c>
      <c r="CA1487" s="17"/>
      <c r="CB1487" s="17">
        <v>3.9953344349058999E-2</v>
      </c>
      <c r="CC1487" s="17">
        <v>6.9591518711140402E-2</v>
      </c>
      <c r="CD1487" s="17">
        <v>7.3360962202193195E-2</v>
      </c>
      <c r="CE1487" s="17">
        <v>5.3368651328178002E-2</v>
      </c>
      <c r="CF1487" s="17">
        <v>3.93324662140851E-2</v>
      </c>
      <c r="CG1487" s="17">
        <v>8.9650884779103004E-2</v>
      </c>
      <c r="CH1487" s="17"/>
      <c r="CI1487" s="17">
        <v>8.1373184472055798E-2</v>
      </c>
      <c r="CJ1487" s="17">
        <v>4.6567568396634798E-2</v>
      </c>
      <c r="CK1487" s="17">
        <v>0.14958627477162201</v>
      </c>
      <c r="CL1487" s="17">
        <v>4.19952032626967E-2</v>
      </c>
    </row>
    <row r="1488" spans="2:90" x14ac:dyDescent="0.35"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  <c r="BM1488" s="17"/>
      <c r="BN1488" s="17"/>
      <c r="BO1488" s="17"/>
      <c r="BP1488" s="17"/>
      <c r="BQ1488" s="17"/>
      <c r="BR1488" s="17"/>
      <c r="BS1488" s="17"/>
      <c r="BT1488" s="17"/>
      <c r="BU1488" s="17"/>
      <c r="BV1488" s="17"/>
      <c r="BW1488" s="17"/>
      <c r="BX1488" s="17"/>
      <c r="BY1488" s="17"/>
      <c r="BZ1488" s="17"/>
      <c r="CA1488" s="17"/>
      <c r="CB1488" s="17"/>
      <c r="CC1488" s="17"/>
      <c r="CD1488" s="17"/>
      <c r="CE1488" s="17"/>
      <c r="CF1488" s="17"/>
      <c r="CG1488" s="17"/>
      <c r="CH1488" s="17"/>
      <c r="CI1488" s="17"/>
      <c r="CJ1488" s="17"/>
      <c r="CK1488" s="17"/>
      <c r="CL1488" s="17"/>
    </row>
    <row r="1489" spans="2:90" x14ac:dyDescent="0.35">
      <c r="B1489" s="6" t="s">
        <v>656</v>
      </c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</row>
    <row r="1490" spans="2:90" x14ac:dyDescent="0.35">
      <c r="B1490" s="24" t="s">
        <v>648</v>
      </c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  <c r="BP1490" s="17"/>
      <c r="BQ1490" s="17"/>
      <c r="BR1490" s="17"/>
      <c r="BS1490" s="17"/>
      <c r="BT1490" s="17"/>
      <c r="BU1490" s="17"/>
      <c r="BV1490" s="17"/>
      <c r="BW1490" s="17"/>
      <c r="BX1490" s="17"/>
      <c r="BY1490" s="17"/>
      <c r="BZ1490" s="17"/>
      <c r="CA1490" s="17"/>
      <c r="CB1490" s="17"/>
      <c r="CC1490" s="17"/>
      <c r="CD1490" s="17"/>
      <c r="CE1490" s="17"/>
      <c r="CF1490" s="17"/>
      <c r="CG1490" s="17"/>
      <c r="CH1490" s="17"/>
      <c r="CI1490" s="17"/>
      <c r="CJ1490" s="17"/>
      <c r="CK1490" s="17"/>
      <c r="CL1490" s="17"/>
    </row>
    <row r="1491" spans="2:90" x14ac:dyDescent="0.35">
      <c r="B1491" t="s">
        <v>643</v>
      </c>
      <c r="C1491" s="17">
        <v>0.186842424971083</v>
      </c>
      <c r="D1491" s="17">
        <v>0.19683267315740199</v>
      </c>
      <c r="E1491" s="17">
        <v>0.171351317257042</v>
      </c>
      <c r="F1491" s="17"/>
      <c r="G1491" s="17">
        <v>0.15307310830538901</v>
      </c>
      <c r="H1491" s="17">
        <v>0.157448215966255</v>
      </c>
      <c r="I1491" s="17">
        <v>0.18279714598832</v>
      </c>
      <c r="J1491" s="17">
        <v>0.194934523415666</v>
      </c>
      <c r="K1491" s="17">
        <v>0.28042485424771102</v>
      </c>
      <c r="L1491" s="17">
        <v>0.16215847846605699</v>
      </c>
      <c r="M1491" s="17">
        <v>0.21893715648230999</v>
      </c>
      <c r="N1491" s="17">
        <v>0.17551679256684</v>
      </c>
      <c r="O1491" s="17">
        <v>0.15885153688768</v>
      </c>
      <c r="P1491" s="17"/>
      <c r="Q1491" s="17">
        <v>0.20241093134122201</v>
      </c>
      <c r="R1491" s="17">
        <v>0.16146992641508801</v>
      </c>
      <c r="S1491" s="17">
        <v>0.215195836918086</v>
      </c>
      <c r="T1491" s="17">
        <v>0.18930447464097699</v>
      </c>
      <c r="U1491" s="17"/>
      <c r="V1491" s="17">
        <v>0.19936907372787899</v>
      </c>
      <c r="W1491" s="17">
        <v>0.12920275732702799</v>
      </c>
      <c r="X1491" s="17">
        <v>0.194812373765055</v>
      </c>
      <c r="Y1491" s="17">
        <v>0.195627575862928</v>
      </c>
      <c r="Z1491" s="17">
        <v>0.223621867503108</v>
      </c>
      <c r="AA1491" s="17">
        <v>0.15418187951393</v>
      </c>
      <c r="AB1491" s="17">
        <v>0.18593509379575801</v>
      </c>
      <c r="AC1491" s="17">
        <v>0.24233003664934399</v>
      </c>
      <c r="AD1491" s="17">
        <v>0.211385527890218</v>
      </c>
      <c r="AE1491" s="17"/>
      <c r="AF1491" s="17">
        <v>0.169292447204617</v>
      </c>
      <c r="AG1491" s="17">
        <v>0.19651880502646599</v>
      </c>
      <c r="AH1491" s="17">
        <v>0.222510123305215</v>
      </c>
      <c r="AI1491" s="17">
        <v>0.216988879814352</v>
      </c>
      <c r="AJ1491" s="17">
        <v>0.201275253782525</v>
      </c>
      <c r="AK1491" s="17">
        <v>0.17206716503995001</v>
      </c>
      <c r="AL1491" s="17"/>
      <c r="AM1491" s="17">
        <v>4.6066305362115603E-2</v>
      </c>
      <c r="AN1491" s="17">
        <v>0.15517402099393099</v>
      </c>
      <c r="AO1491" s="17">
        <v>0.12239062980622401</v>
      </c>
      <c r="AP1491" s="17">
        <v>0.100802478061748</v>
      </c>
      <c r="AQ1491" s="17">
        <v>0.249916251491937</v>
      </c>
      <c r="AR1491" s="17">
        <v>0.14849781375784901</v>
      </c>
      <c r="AS1491" s="17">
        <v>0.20609691115112899</v>
      </c>
      <c r="AT1491" s="17">
        <v>0.17956259504473501</v>
      </c>
      <c r="AU1491" s="17">
        <v>0.39542236792111601</v>
      </c>
      <c r="AV1491" s="17">
        <v>0.20476581190913101</v>
      </c>
      <c r="AW1491" s="17">
        <v>0.30166571384860102</v>
      </c>
      <c r="AX1491" s="17">
        <v>0.29741887136168499</v>
      </c>
      <c r="AY1491" s="17">
        <v>0.176079228472515</v>
      </c>
      <c r="AZ1491" s="17">
        <v>0.337134963962197</v>
      </c>
      <c r="BA1491" s="17">
        <v>0.155117674468147</v>
      </c>
      <c r="BB1491" s="17">
        <v>0.110384700353742</v>
      </c>
      <c r="BC1491" s="17"/>
      <c r="BD1491" s="17">
        <v>0.19141421085791299</v>
      </c>
      <c r="BE1491" s="17">
        <v>0.162221139164548</v>
      </c>
      <c r="BF1491" s="17">
        <v>0.19887286515050501</v>
      </c>
      <c r="BG1491" s="17"/>
      <c r="BH1491" s="17">
        <v>0.19443866099353799</v>
      </c>
      <c r="BI1491" s="17">
        <v>0.14196577742308999</v>
      </c>
      <c r="BJ1491" s="17">
        <v>0.25058823006919101</v>
      </c>
      <c r="BK1491" s="17"/>
      <c r="BL1491" s="17">
        <v>8.5844949692211805E-2</v>
      </c>
      <c r="BM1491" s="17">
        <v>0.23517781242365399</v>
      </c>
      <c r="BN1491" s="17">
        <v>0.18481362760098</v>
      </c>
      <c r="BO1491" s="17"/>
      <c r="BP1491" s="17">
        <v>0.15771888140212401</v>
      </c>
      <c r="BQ1491" s="17">
        <v>0.19906900116205301</v>
      </c>
      <c r="BR1491" s="17"/>
      <c r="BS1491" s="17">
        <v>0.22004916068070299</v>
      </c>
      <c r="BT1491" s="17">
        <v>0.196240105976867</v>
      </c>
      <c r="BU1491" s="17">
        <v>0.18705417684817299</v>
      </c>
      <c r="BV1491" s="17">
        <v>0.17553386222204301</v>
      </c>
      <c r="BW1491" s="17"/>
      <c r="BX1491" s="17">
        <v>0.210191169092701</v>
      </c>
      <c r="BY1491" s="17">
        <v>0.144308285004149</v>
      </c>
      <c r="BZ1491" s="17">
        <v>0.18739257411535701</v>
      </c>
      <c r="CA1491" s="17"/>
      <c r="CB1491" s="17">
        <v>0.20642470454293799</v>
      </c>
      <c r="CC1491" s="17">
        <v>0.18407882927598401</v>
      </c>
      <c r="CD1491" s="17">
        <v>0.13854126089416699</v>
      </c>
      <c r="CE1491" s="17">
        <v>0.246857431731097</v>
      </c>
      <c r="CF1491" s="17">
        <v>0.21010387632365299</v>
      </c>
      <c r="CG1491" s="17">
        <v>0.15173919917211301</v>
      </c>
      <c r="CH1491" s="17"/>
      <c r="CI1491" s="17">
        <v>0.176633291000721</v>
      </c>
      <c r="CJ1491" s="17">
        <v>0.26189912718041802</v>
      </c>
      <c r="CK1491" s="17">
        <v>9.3283471126706805E-2</v>
      </c>
      <c r="CL1491" s="17">
        <v>0.17072552614998501</v>
      </c>
    </row>
    <row r="1492" spans="2:90" x14ac:dyDescent="0.35">
      <c r="B1492" t="s">
        <v>644</v>
      </c>
      <c r="C1492" s="17">
        <v>0.25182624631303402</v>
      </c>
      <c r="D1492" s="17">
        <v>0.252152236668649</v>
      </c>
      <c r="E1492" s="17">
        <v>0.25626719753390698</v>
      </c>
      <c r="F1492" s="17"/>
      <c r="G1492" s="17">
        <v>0.14728459754795201</v>
      </c>
      <c r="H1492" s="17">
        <v>0.22727650622654999</v>
      </c>
      <c r="I1492" s="17">
        <v>0.34461141530829298</v>
      </c>
      <c r="J1492" s="17">
        <v>0.24634621878558499</v>
      </c>
      <c r="K1492" s="17">
        <v>0.159838830567861</v>
      </c>
      <c r="L1492" s="17">
        <v>0.330184995096995</v>
      </c>
      <c r="M1492" s="17">
        <v>0.22766082250965</v>
      </c>
      <c r="N1492" s="17">
        <v>0.286122744303694</v>
      </c>
      <c r="O1492" s="17">
        <v>0.26895822724531898</v>
      </c>
      <c r="P1492" s="17"/>
      <c r="Q1492" s="17">
        <v>0.26465202343317801</v>
      </c>
      <c r="R1492" s="17">
        <v>0.36739725585740601</v>
      </c>
      <c r="S1492" s="17">
        <v>0.21113525581864501</v>
      </c>
      <c r="T1492" s="17">
        <v>0.24493732631146201</v>
      </c>
      <c r="U1492" s="17"/>
      <c r="V1492" s="17">
        <v>0.288721609433643</v>
      </c>
      <c r="W1492" s="17">
        <v>0.22287405609944499</v>
      </c>
      <c r="X1492" s="17">
        <v>0.26529214966423798</v>
      </c>
      <c r="Y1492" s="17">
        <v>0.243036497727602</v>
      </c>
      <c r="Z1492" s="17">
        <v>0.222177979774282</v>
      </c>
      <c r="AA1492" s="17">
        <v>0.279865129763815</v>
      </c>
      <c r="AB1492" s="17">
        <v>0.25968057328643801</v>
      </c>
      <c r="AC1492" s="17">
        <v>0.18820551463856899</v>
      </c>
      <c r="AD1492" s="17">
        <v>0.240827345728544</v>
      </c>
      <c r="AE1492" s="17"/>
      <c r="AF1492" s="17">
        <v>0.28284306083392302</v>
      </c>
      <c r="AG1492" s="17">
        <v>0.17396704568983401</v>
      </c>
      <c r="AH1492" s="17">
        <v>0.130087743792178</v>
      </c>
      <c r="AI1492" s="17">
        <v>0.20364573818426601</v>
      </c>
      <c r="AJ1492" s="17">
        <v>0.27387162446644198</v>
      </c>
      <c r="AK1492" s="17">
        <v>0.291768417643263</v>
      </c>
      <c r="AL1492" s="17"/>
      <c r="AM1492" s="17">
        <v>0.110736610846681</v>
      </c>
      <c r="AN1492" s="17">
        <v>0.27204669958321698</v>
      </c>
      <c r="AO1492" s="17">
        <v>0.337740895106317</v>
      </c>
      <c r="AP1492" s="17">
        <v>0.26821467009669597</v>
      </c>
      <c r="AQ1492" s="17">
        <v>0.28186099177396301</v>
      </c>
      <c r="AR1492" s="17">
        <v>0.26662347992022101</v>
      </c>
      <c r="AS1492" s="17">
        <v>0.23672983877901599</v>
      </c>
      <c r="AT1492" s="17">
        <v>0.29298034296064801</v>
      </c>
      <c r="AU1492" s="17">
        <v>0.181523922244793</v>
      </c>
      <c r="AV1492" s="17">
        <v>0.239978017307893</v>
      </c>
      <c r="AW1492" s="17">
        <v>0.205334622464379</v>
      </c>
      <c r="AX1492" s="17">
        <v>0.25670466304593298</v>
      </c>
      <c r="AY1492" s="17">
        <v>0.37649125796681199</v>
      </c>
      <c r="AZ1492" s="17">
        <v>0.16069104079426999</v>
      </c>
      <c r="BA1492" s="17">
        <v>0.32226366604358497</v>
      </c>
      <c r="BB1492" s="17">
        <v>0.20335594493925499</v>
      </c>
      <c r="BC1492" s="17"/>
      <c r="BD1492" s="17">
        <v>0.26829714242622599</v>
      </c>
      <c r="BE1492" s="17">
        <v>0.22380618535364899</v>
      </c>
      <c r="BF1492" s="17">
        <v>0.25483914651154899</v>
      </c>
      <c r="BG1492" s="17"/>
      <c r="BH1492" s="17">
        <v>0.23166630984206499</v>
      </c>
      <c r="BI1492" s="17">
        <v>0.35999942497906801</v>
      </c>
      <c r="BJ1492" s="17">
        <v>0.278921592869456</v>
      </c>
      <c r="BK1492" s="17"/>
      <c r="BL1492" s="17">
        <v>0.31228239399955798</v>
      </c>
      <c r="BM1492" s="17">
        <v>0.24408650634552501</v>
      </c>
      <c r="BN1492" s="17">
        <v>0.27721262937664898</v>
      </c>
      <c r="BO1492" s="17"/>
      <c r="BP1492" s="17">
        <v>0.220881530573039</v>
      </c>
      <c r="BQ1492" s="17">
        <v>0.25153093775846103</v>
      </c>
      <c r="BR1492" s="17"/>
      <c r="BS1492" s="17">
        <v>0.26731903299238302</v>
      </c>
      <c r="BT1492" s="17">
        <v>0.33014808930247902</v>
      </c>
      <c r="BU1492" s="17">
        <v>0.25638382167440998</v>
      </c>
      <c r="BV1492" s="17">
        <v>0.20044695403636201</v>
      </c>
      <c r="BW1492" s="17"/>
      <c r="BX1492" s="17">
        <v>0.22626755881788399</v>
      </c>
      <c r="BY1492" s="17">
        <v>0.207907594534947</v>
      </c>
      <c r="BZ1492" s="17">
        <v>0.25722621336507501</v>
      </c>
      <c r="CA1492" s="17"/>
      <c r="CB1492" s="17">
        <v>0.294264135275429</v>
      </c>
      <c r="CC1492" s="17">
        <v>0.13885100287251101</v>
      </c>
      <c r="CD1492" s="17">
        <v>0.194935728288124</v>
      </c>
      <c r="CE1492" s="17">
        <v>0.29089851127608402</v>
      </c>
      <c r="CF1492" s="17">
        <v>0.29739628703767901</v>
      </c>
      <c r="CG1492" s="17">
        <v>0.33968318964823901</v>
      </c>
      <c r="CH1492" s="17"/>
      <c r="CI1492" s="17">
        <v>0.362783211063129</v>
      </c>
      <c r="CJ1492" s="17">
        <v>0.23206733501440199</v>
      </c>
      <c r="CK1492" s="17">
        <v>0.27614611213951001</v>
      </c>
      <c r="CL1492" s="17">
        <v>0.23230166373015501</v>
      </c>
    </row>
    <row r="1493" spans="2:90" x14ac:dyDescent="0.35">
      <c r="B1493" t="s">
        <v>645</v>
      </c>
      <c r="C1493" s="17">
        <v>0.23542097652055299</v>
      </c>
      <c r="D1493" s="17">
        <v>0.25995104943217001</v>
      </c>
      <c r="E1493" s="17">
        <v>0.21275903341032201</v>
      </c>
      <c r="F1493" s="17"/>
      <c r="G1493" s="17">
        <v>0.19025420364082901</v>
      </c>
      <c r="H1493" s="17">
        <v>0.28945235850876899</v>
      </c>
      <c r="I1493" s="17">
        <v>0.18485986073802499</v>
      </c>
      <c r="J1493" s="17">
        <v>0.22356760953316601</v>
      </c>
      <c r="K1493" s="17">
        <v>0.25609652333835597</v>
      </c>
      <c r="L1493" s="17">
        <v>0.32462483759050398</v>
      </c>
      <c r="M1493" s="17">
        <v>0.19973148445407299</v>
      </c>
      <c r="N1493" s="17">
        <v>0.21208083198908101</v>
      </c>
      <c r="O1493" s="17">
        <v>0.22504889048045901</v>
      </c>
      <c r="P1493" s="17"/>
      <c r="Q1493" s="17">
        <v>0.25921482058801099</v>
      </c>
      <c r="R1493" s="17">
        <v>0.21794689994979799</v>
      </c>
      <c r="S1493" s="17">
        <v>0.21333029924778599</v>
      </c>
      <c r="T1493" s="17">
        <v>0.23789901743269601</v>
      </c>
      <c r="U1493" s="17"/>
      <c r="V1493" s="17">
        <v>0.20740031092340599</v>
      </c>
      <c r="W1493" s="17">
        <v>0.29050179371657397</v>
      </c>
      <c r="X1493" s="17">
        <v>0.167133546521474</v>
      </c>
      <c r="Y1493" s="17">
        <v>0.26086463272471899</v>
      </c>
      <c r="Z1493" s="17">
        <v>0.194742499767524</v>
      </c>
      <c r="AA1493" s="17">
        <v>0.25008754691337298</v>
      </c>
      <c r="AB1493" s="17">
        <v>0.264940132710902</v>
      </c>
      <c r="AC1493" s="17">
        <v>0.29221738763677302</v>
      </c>
      <c r="AD1493" s="17">
        <v>0.228921356221507</v>
      </c>
      <c r="AE1493" s="17"/>
      <c r="AF1493" s="17">
        <v>0.236552217976774</v>
      </c>
      <c r="AG1493" s="17">
        <v>0.28453092874628899</v>
      </c>
      <c r="AH1493" s="17">
        <v>0.280224389481388</v>
      </c>
      <c r="AI1493" s="17">
        <v>0.16984167770606901</v>
      </c>
      <c r="AJ1493" s="17">
        <v>0.197588387771296</v>
      </c>
      <c r="AK1493" s="17">
        <v>0.232432245882571</v>
      </c>
      <c r="AL1493" s="17"/>
      <c r="AM1493" s="17">
        <v>0.44157821109686402</v>
      </c>
      <c r="AN1493" s="17">
        <v>0.228870890508689</v>
      </c>
      <c r="AO1493" s="17">
        <v>0.296040136486795</v>
      </c>
      <c r="AP1493" s="17">
        <v>0.30199368878829502</v>
      </c>
      <c r="AQ1493" s="17">
        <v>0.25943865942440197</v>
      </c>
      <c r="AR1493" s="17">
        <v>0.19571084750442</v>
      </c>
      <c r="AS1493" s="17">
        <v>0.33200521103396002</v>
      </c>
      <c r="AT1493" s="17">
        <v>0.139299175379761</v>
      </c>
      <c r="AU1493" s="17">
        <v>0.19445496984219299</v>
      </c>
      <c r="AV1493" s="17">
        <v>0.105140098610826</v>
      </c>
      <c r="AW1493" s="17">
        <v>0.17292599040159401</v>
      </c>
      <c r="AX1493" s="17">
        <v>0.18848253992737901</v>
      </c>
      <c r="AY1493" s="17">
        <v>0.117569134579803</v>
      </c>
      <c r="AZ1493" s="17">
        <v>0.22436108542507199</v>
      </c>
      <c r="BA1493" s="17">
        <v>0.26580878813535302</v>
      </c>
      <c r="BB1493" s="17">
        <v>0.35619670516081497</v>
      </c>
      <c r="BC1493" s="17"/>
      <c r="BD1493" s="17">
        <v>0.263524431631322</v>
      </c>
      <c r="BE1493" s="17">
        <v>0.22923757186806301</v>
      </c>
      <c r="BF1493" s="17">
        <v>0.22526473158361199</v>
      </c>
      <c r="BG1493" s="17"/>
      <c r="BH1493" s="17">
        <v>0.24156410927705099</v>
      </c>
      <c r="BI1493" s="17">
        <v>0.215010967454417</v>
      </c>
      <c r="BJ1493" s="17">
        <v>0.196868344360277</v>
      </c>
      <c r="BK1493" s="17"/>
      <c r="BL1493" s="17">
        <v>0.205556835021969</v>
      </c>
      <c r="BM1493" s="17">
        <v>0.25222648024771799</v>
      </c>
      <c r="BN1493" s="17">
        <v>0.214461357571091</v>
      </c>
      <c r="BO1493" s="17"/>
      <c r="BP1493" s="17">
        <v>0.20423279828874499</v>
      </c>
      <c r="BQ1493" s="17">
        <v>0.236243571694531</v>
      </c>
      <c r="BR1493" s="17"/>
      <c r="BS1493" s="17">
        <v>0.28420872193997498</v>
      </c>
      <c r="BT1493" s="17">
        <v>0.233186651957241</v>
      </c>
      <c r="BU1493" s="17">
        <v>0.26338373414121602</v>
      </c>
      <c r="BV1493" s="17">
        <v>0.215404762245791</v>
      </c>
      <c r="BW1493" s="17"/>
      <c r="BX1493" s="17">
        <v>0.25036789303141499</v>
      </c>
      <c r="BY1493" s="17">
        <v>0.237297557869311</v>
      </c>
      <c r="BZ1493" s="17">
        <v>0.23384237295064</v>
      </c>
      <c r="CA1493" s="17"/>
      <c r="CB1493" s="17">
        <v>0.24678575821536899</v>
      </c>
      <c r="CC1493" s="17">
        <v>0.243399439696867</v>
      </c>
      <c r="CD1493" s="17">
        <v>0.19989061804880801</v>
      </c>
      <c r="CE1493" s="17">
        <v>0.19106568018822101</v>
      </c>
      <c r="CF1493" s="17">
        <v>0.234698771597979</v>
      </c>
      <c r="CG1493" s="17">
        <v>0.30757563678454097</v>
      </c>
      <c r="CH1493" s="17"/>
      <c r="CI1493" s="17">
        <v>0.111872958416857</v>
      </c>
      <c r="CJ1493" s="17">
        <v>0.21776403275633799</v>
      </c>
      <c r="CK1493" s="17">
        <v>0.26771000630126601</v>
      </c>
      <c r="CL1493" s="17">
        <v>0.26412021975213501</v>
      </c>
    </row>
    <row r="1494" spans="2:90" x14ac:dyDescent="0.35">
      <c r="B1494" t="s">
        <v>646</v>
      </c>
      <c r="C1494" s="17">
        <v>0.23736781912310201</v>
      </c>
      <c r="D1494" s="17">
        <v>0.18660271316452301</v>
      </c>
      <c r="E1494" s="17">
        <v>0.28954330259905697</v>
      </c>
      <c r="F1494" s="17"/>
      <c r="G1494" s="17">
        <v>0.36950211492291601</v>
      </c>
      <c r="H1494" s="17">
        <v>0.25062602076819901</v>
      </c>
      <c r="I1494" s="17">
        <v>0.242644681354835</v>
      </c>
      <c r="J1494" s="17">
        <v>0.25196840096512302</v>
      </c>
      <c r="K1494" s="17">
        <v>0.25046601942499602</v>
      </c>
      <c r="L1494" s="17">
        <v>7.6819341497529697E-2</v>
      </c>
      <c r="M1494" s="17">
        <v>0.279693351900208</v>
      </c>
      <c r="N1494" s="17">
        <v>0.17624013809014</v>
      </c>
      <c r="O1494" s="17">
        <v>0.26320090638761401</v>
      </c>
      <c r="P1494" s="17"/>
      <c r="Q1494" s="17">
        <v>0.18970299680649599</v>
      </c>
      <c r="R1494" s="17">
        <v>0.18271590886323699</v>
      </c>
      <c r="S1494" s="17">
        <v>0.28450705474659399</v>
      </c>
      <c r="T1494" s="17">
        <v>0.24776654878437501</v>
      </c>
      <c r="U1494" s="17"/>
      <c r="V1494" s="17">
        <v>0.21007043586207899</v>
      </c>
      <c r="W1494" s="17">
        <v>0.24812181788467799</v>
      </c>
      <c r="X1494" s="17">
        <v>0.27531548362923097</v>
      </c>
      <c r="Y1494" s="17">
        <v>0.19755344817069401</v>
      </c>
      <c r="Z1494" s="17">
        <v>0.28132388065657499</v>
      </c>
      <c r="AA1494" s="17">
        <v>0.22126668392467699</v>
      </c>
      <c r="AB1494" s="17">
        <v>0.23048080385667799</v>
      </c>
      <c r="AC1494" s="17">
        <v>0.20067832301768301</v>
      </c>
      <c r="AD1494" s="17">
        <v>0.25488947733984901</v>
      </c>
      <c r="AE1494" s="17"/>
      <c r="AF1494" s="17">
        <v>0.20041228839524999</v>
      </c>
      <c r="AG1494" s="17">
        <v>0.27208574712081102</v>
      </c>
      <c r="AH1494" s="17">
        <v>0.30418994061395099</v>
      </c>
      <c r="AI1494" s="17">
        <v>0.28384294806446198</v>
      </c>
      <c r="AJ1494" s="17">
        <v>0.23782031360610201</v>
      </c>
      <c r="AK1494" s="17">
        <v>0.222988048621131</v>
      </c>
      <c r="AL1494" s="17"/>
      <c r="AM1494" s="17">
        <v>0.224450899333142</v>
      </c>
      <c r="AN1494" s="17">
        <v>0.235864951593725</v>
      </c>
      <c r="AO1494" s="17">
        <v>8.9667080224259094E-2</v>
      </c>
      <c r="AP1494" s="17">
        <v>0.250177954728249</v>
      </c>
      <c r="AQ1494" s="17">
        <v>0.16147974367718901</v>
      </c>
      <c r="AR1494" s="17">
        <v>0.31522213507806102</v>
      </c>
      <c r="AS1494" s="17">
        <v>0.20398260248712999</v>
      </c>
      <c r="AT1494" s="17">
        <v>0.21174621059736201</v>
      </c>
      <c r="AU1494" s="17">
        <v>0.182271506672843</v>
      </c>
      <c r="AV1494" s="17">
        <v>0.436824703970152</v>
      </c>
      <c r="AW1494" s="17">
        <v>0.27270444238557301</v>
      </c>
      <c r="AX1494" s="17">
        <v>0.154578135966038</v>
      </c>
      <c r="AY1494" s="17">
        <v>0.306809657866147</v>
      </c>
      <c r="AZ1494" s="17">
        <v>0.148991856363376</v>
      </c>
      <c r="BA1494" s="17">
        <v>0.11534741974583999</v>
      </c>
      <c r="BB1494" s="17">
        <v>0.260432696350268</v>
      </c>
      <c r="BC1494" s="17"/>
      <c r="BD1494" s="17">
        <v>0.22209561495712399</v>
      </c>
      <c r="BE1494" s="17">
        <v>0.279345428098006</v>
      </c>
      <c r="BF1494" s="17">
        <v>0.22284466413130899</v>
      </c>
      <c r="BG1494" s="17"/>
      <c r="BH1494" s="17">
        <v>0.25747509066387297</v>
      </c>
      <c r="BI1494" s="17">
        <v>0.21966087031472201</v>
      </c>
      <c r="BJ1494" s="17">
        <v>0.20616444155810201</v>
      </c>
      <c r="BK1494" s="17"/>
      <c r="BL1494" s="17">
        <v>0.38687893137905599</v>
      </c>
      <c r="BM1494" s="17">
        <v>0.199663483132206</v>
      </c>
      <c r="BN1494" s="17">
        <v>0.23480916526655499</v>
      </c>
      <c r="BO1494" s="17"/>
      <c r="BP1494" s="17">
        <v>0.33188982892583901</v>
      </c>
      <c r="BQ1494" s="17">
        <v>0.21331188632388601</v>
      </c>
      <c r="BR1494" s="17"/>
      <c r="BS1494" s="17">
        <v>0.19680370662518501</v>
      </c>
      <c r="BT1494" s="17">
        <v>0.19944039512435199</v>
      </c>
      <c r="BU1494" s="17">
        <v>0.21869635949274499</v>
      </c>
      <c r="BV1494" s="17">
        <v>0.29681208552570898</v>
      </c>
      <c r="BW1494" s="17"/>
      <c r="BX1494" s="17">
        <v>0.28323414270172098</v>
      </c>
      <c r="BY1494" s="17">
        <v>0.32166332576697598</v>
      </c>
      <c r="BZ1494" s="17">
        <v>0.227313691268204</v>
      </c>
      <c r="CA1494" s="17"/>
      <c r="CB1494" s="17">
        <v>0.220631424241686</v>
      </c>
      <c r="CC1494" s="17">
        <v>0.33192152863728802</v>
      </c>
      <c r="CD1494" s="17">
        <v>0.30723034903073099</v>
      </c>
      <c r="CE1494" s="17">
        <v>0.200706049460394</v>
      </c>
      <c r="CF1494" s="17">
        <v>0.190963264628806</v>
      </c>
      <c r="CG1494" s="17">
        <v>0.12183516275317</v>
      </c>
      <c r="CH1494" s="17"/>
      <c r="CI1494" s="17">
        <v>0.268984525373897</v>
      </c>
      <c r="CJ1494" s="17">
        <v>0.249476356843532</v>
      </c>
      <c r="CK1494" s="17">
        <v>0.16900000262834</v>
      </c>
      <c r="CL1494" s="17">
        <v>0.24216016591380499</v>
      </c>
    </row>
    <row r="1495" spans="2:90" x14ac:dyDescent="0.35">
      <c r="B1495" t="s">
        <v>110</v>
      </c>
      <c r="C1495" s="17">
        <v>8.85425330722273E-2</v>
      </c>
      <c r="D1495" s="17">
        <v>0.104461327577256</v>
      </c>
      <c r="E1495" s="17">
        <v>7.0079149199671398E-2</v>
      </c>
      <c r="F1495" s="17"/>
      <c r="G1495" s="17">
        <v>0.13988597558291299</v>
      </c>
      <c r="H1495" s="17">
        <v>7.5196898530227499E-2</v>
      </c>
      <c r="I1495" s="17">
        <v>4.5086896610527102E-2</v>
      </c>
      <c r="J1495" s="17">
        <v>8.3183247300460006E-2</v>
      </c>
      <c r="K1495" s="17">
        <v>5.3173772421077098E-2</v>
      </c>
      <c r="L1495" s="17">
        <v>0.10621234734891501</v>
      </c>
      <c r="M1495" s="17">
        <v>7.3977184653759201E-2</v>
      </c>
      <c r="N1495" s="17">
        <v>0.150039493050244</v>
      </c>
      <c r="O1495" s="17">
        <v>8.3940438998927905E-2</v>
      </c>
      <c r="P1495" s="17"/>
      <c r="Q1495" s="17">
        <v>8.4019227831092794E-2</v>
      </c>
      <c r="R1495" s="17">
        <v>7.0470008914471E-2</v>
      </c>
      <c r="S1495" s="17">
        <v>7.5831553268889601E-2</v>
      </c>
      <c r="T1495" s="17">
        <v>8.0092632830490201E-2</v>
      </c>
      <c r="U1495" s="17"/>
      <c r="V1495" s="17">
        <v>9.4438570052992596E-2</v>
      </c>
      <c r="W1495" s="17">
        <v>0.10929957497227499</v>
      </c>
      <c r="X1495" s="17">
        <v>9.7446446420001595E-2</v>
      </c>
      <c r="Y1495" s="17">
        <v>0.102917845514058</v>
      </c>
      <c r="Z1495" s="17">
        <v>7.8133772298510804E-2</v>
      </c>
      <c r="AA1495" s="17">
        <v>9.4598759884204006E-2</v>
      </c>
      <c r="AB1495" s="17">
        <v>5.8963396350223997E-2</v>
      </c>
      <c r="AC1495" s="17">
        <v>7.6568738057631494E-2</v>
      </c>
      <c r="AD1495" s="17">
        <v>6.3976292819882596E-2</v>
      </c>
      <c r="AE1495" s="17"/>
      <c r="AF1495" s="17">
        <v>0.11089998558943601</v>
      </c>
      <c r="AG1495" s="17">
        <v>7.2897473416600203E-2</v>
      </c>
      <c r="AH1495" s="17">
        <v>6.2987802807266693E-2</v>
      </c>
      <c r="AI1495" s="17">
        <v>0.12568075623085001</v>
      </c>
      <c r="AJ1495" s="17">
        <v>8.9444420373635605E-2</v>
      </c>
      <c r="AK1495" s="17">
        <v>8.0744122813084199E-2</v>
      </c>
      <c r="AL1495" s="17"/>
      <c r="AM1495" s="17">
        <v>0.177167973361197</v>
      </c>
      <c r="AN1495" s="17">
        <v>0.108043437320438</v>
      </c>
      <c r="AO1495" s="17">
        <v>0.15416125837640501</v>
      </c>
      <c r="AP1495" s="17">
        <v>7.88112083250124E-2</v>
      </c>
      <c r="AQ1495" s="17">
        <v>4.7304353632509302E-2</v>
      </c>
      <c r="AR1495" s="17">
        <v>7.3945723739448896E-2</v>
      </c>
      <c r="AS1495" s="17">
        <v>2.11854365487644E-2</v>
      </c>
      <c r="AT1495" s="17">
        <v>0.176411676017494</v>
      </c>
      <c r="AU1495" s="17">
        <v>4.6327233319054598E-2</v>
      </c>
      <c r="AV1495" s="17">
        <v>1.3291368201996501E-2</v>
      </c>
      <c r="AW1495" s="17">
        <v>4.73692308998531E-2</v>
      </c>
      <c r="AX1495" s="17">
        <v>0.102815789698963</v>
      </c>
      <c r="AY1495" s="17">
        <v>2.3050721114722499E-2</v>
      </c>
      <c r="AZ1495" s="17">
        <v>0.12882105345508399</v>
      </c>
      <c r="BA1495" s="17">
        <v>0.14146245160707499</v>
      </c>
      <c r="BB1495" s="17">
        <v>6.96299531959199E-2</v>
      </c>
      <c r="BC1495" s="17"/>
      <c r="BD1495" s="17">
        <v>5.4668600127415201E-2</v>
      </c>
      <c r="BE1495" s="17">
        <v>0.105389675515734</v>
      </c>
      <c r="BF1495" s="17">
        <v>9.8178592623026001E-2</v>
      </c>
      <c r="BG1495" s="17"/>
      <c r="BH1495" s="17">
        <v>7.4855829223472697E-2</v>
      </c>
      <c r="BI1495" s="17">
        <v>6.3362959828702894E-2</v>
      </c>
      <c r="BJ1495" s="17">
        <v>6.7457391142972903E-2</v>
      </c>
      <c r="BK1495" s="17"/>
      <c r="BL1495" s="17">
        <v>9.4368899072058508E-3</v>
      </c>
      <c r="BM1495" s="17">
        <v>6.8845717850897395E-2</v>
      </c>
      <c r="BN1495" s="17">
        <v>8.8703220184724305E-2</v>
      </c>
      <c r="BO1495" s="17"/>
      <c r="BP1495" s="17">
        <v>8.52769608102531E-2</v>
      </c>
      <c r="BQ1495" s="17">
        <v>9.9844603061068904E-2</v>
      </c>
      <c r="BR1495" s="17"/>
      <c r="BS1495" s="17">
        <v>3.1619377761752998E-2</v>
      </c>
      <c r="BT1495" s="17">
        <v>4.0984757639061301E-2</v>
      </c>
      <c r="BU1495" s="17">
        <v>7.4481907843455902E-2</v>
      </c>
      <c r="BV1495" s="17">
        <v>0.11180233597009399</v>
      </c>
      <c r="BW1495" s="17"/>
      <c r="BX1495" s="17">
        <v>2.9939236356279101E-2</v>
      </c>
      <c r="BY1495" s="17">
        <v>8.8823236824617693E-2</v>
      </c>
      <c r="BZ1495" s="17">
        <v>9.4225148300724607E-2</v>
      </c>
      <c r="CA1495" s="17"/>
      <c r="CB1495" s="17">
        <v>3.1893977724577603E-2</v>
      </c>
      <c r="CC1495" s="17">
        <v>0.10174919951735099</v>
      </c>
      <c r="CD1495" s="17">
        <v>0.15940204373816999</v>
      </c>
      <c r="CE1495" s="17">
        <v>7.0472327344204097E-2</v>
      </c>
      <c r="CF1495" s="17">
        <v>6.6837800411883905E-2</v>
      </c>
      <c r="CG1495" s="17">
        <v>7.9166811641937299E-2</v>
      </c>
      <c r="CH1495" s="17"/>
      <c r="CI1495" s="17">
        <v>7.9726014145396901E-2</v>
      </c>
      <c r="CJ1495" s="17">
        <v>3.87931482053109E-2</v>
      </c>
      <c r="CK1495" s="17">
        <v>0.19386040780417799</v>
      </c>
      <c r="CL1495" s="17">
        <v>9.0692424453920395E-2</v>
      </c>
    </row>
    <row r="1496" spans="2:90" x14ac:dyDescent="0.35"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/>
      <c r="BZ1496" s="17"/>
      <c r="CA1496" s="17"/>
      <c r="CB1496" s="17"/>
      <c r="CC1496" s="17"/>
      <c r="CD1496" s="17"/>
      <c r="CE1496" s="17"/>
      <c r="CF1496" s="17"/>
      <c r="CG1496" s="17"/>
      <c r="CH1496" s="17"/>
      <c r="CI1496" s="17"/>
      <c r="CJ1496" s="17"/>
      <c r="CK1496" s="17"/>
      <c r="CL1496" s="17"/>
    </row>
    <row r="1497" spans="2:90" x14ac:dyDescent="0.35">
      <c r="B1497" s="6" t="s">
        <v>657</v>
      </c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  <c r="BP1497" s="17"/>
      <c r="BQ1497" s="17"/>
      <c r="BR1497" s="17"/>
      <c r="BS1497" s="17"/>
      <c r="BT1497" s="17"/>
      <c r="BU1497" s="17"/>
      <c r="BV1497" s="17"/>
      <c r="BW1497" s="17"/>
      <c r="BX1497" s="17"/>
      <c r="BY1497" s="17"/>
      <c r="BZ1497" s="17"/>
      <c r="CA1497" s="17"/>
      <c r="CB1497" s="17"/>
      <c r="CC1497" s="17"/>
      <c r="CD1497" s="17"/>
      <c r="CE1497" s="17"/>
      <c r="CF1497" s="17"/>
      <c r="CG1497" s="17"/>
      <c r="CH1497" s="17"/>
      <c r="CI1497" s="17"/>
      <c r="CJ1497" s="17"/>
      <c r="CK1497" s="17"/>
      <c r="CL1497" s="17"/>
    </row>
    <row r="1498" spans="2:90" x14ac:dyDescent="0.35">
      <c r="B1498" s="24" t="s">
        <v>648</v>
      </c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</row>
    <row r="1499" spans="2:90" x14ac:dyDescent="0.35">
      <c r="B1499" t="s">
        <v>643</v>
      </c>
      <c r="C1499" s="17">
        <v>0.18536687505233901</v>
      </c>
      <c r="D1499" s="17">
        <v>0.20327223900587599</v>
      </c>
      <c r="E1499" s="17">
        <v>0.165955677391707</v>
      </c>
      <c r="F1499" s="17"/>
      <c r="G1499" s="17">
        <v>0.160030274347218</v>
      </c>
      <c r="H1499" s="17">
        <v>0.184894962332566</v>
      </c>
      <c r="I1499" s="17">
        <v>0.23420532819158299</v>
      </c>
      <c r="J1499" s="17">
        <v>0.155418353367833</v>
      </c>
      <c r="K1499" s="17">
        <v>0.13918624136645599</v>
      </c>
      <c r="L1499" s="17">
        <v>0.179196451731094</v>
      </c>
      <c r="M1499" s="17">
        <v>0.22522279848398999</v>
      </c>
      <c r="N1499" s="17">
        <v>0.187631854296855</v>
      </c>
      <c r="O1499" s="17">
        <v>0.203787314695873</v>
      </c>
      <c r="P1499" s="17"/>
      <c r="Q1499" s="17">
        <v>0.18138568774352401</v>
      </c>
      <c r="R1499" s="17">
        <v>0.33330006671284002</v>
      </c>
      <c r="S1499" s="17">
        <v>0.17941484211187</v>
      </c>
      <c r="T1499" s="17">
        <v>0.17453178385344301</v>
      </c>
      <c r="U1499" s="17"/>
      <c r="V1499" s="17">
        <v>0.228161559142012</v>
      </c>
      <c r="W1499" s="17">
        <v>0.186797586071549</v>
      </c>
      <c r="X1499" s="17">
        <v>0.11025055181686599</v>
      </c>
      <c r="Y1499" s="17">
        <v>0.202764703061144</v>
      </c>
      <c r="Z1499" s="17">
        <v>0.175960607162471</v>
      </c>
      <c r="AA1499" s="17">
        <v>0.21534367709101099</v>
      </c>
      <c r="AB1499" s="17">
        <v>7.4868885330254806E-2</v>
      </c>
      <c r="AC1499" s="17">
        <v>0.202938797597642</v>
      </c>
      <c r="AD1499" s="17">
        <v>0.22834425236682401</v>
      </c>
      <c r="AE1499" s="17"/>
      <c r="AF1499" s="17">
        <v>0.125180168644838</v>
      </c>
      <c r="AG1499" s="17">
        <v>0.292023460662443</v>
      </c>
      <c r="AH1499" s="17">
        <v>8.1958613608686295E-2</v>
      </c>
      <c r="AI1499" s="17">
        <v>7.4357974795967299E-2</v>
      </c>
      <c r="AJ1499" s="17">
        <v>0.16496857972996001</v>
      </c>
      <c r="AK1499" s="17">
        <v>0.228473827874692</v>
      </c>
      <c r="AL1499" s="17"/>
      <c r="AM1499" s="17">
        <v>0.16192038256421601</v>
      </c>
      <c r="AN1499" s="17">
        <v>0.19566239351644599</v>
      </c>
      <c r="AO1499" s="17">
        <v>0.18333732653059301</v>
      </c>
      <c r="AP1499" s="17">
        <v>0.18949195244841499</v>
      </c>
      <c r="AQ1499" s="17">
        <v>0.21049967978786799</v>
      </c>
      <c r="AR1499" s="17">
        <v>0.250879292338751</v>
      </c>
      <c r="AS1499" s="17">
        <v>0.241071553887197</v>
      </c>
      <c r="AT1499" s="17">
        <v>0.14166687187777399</v>
      </c>
      <c r="AU1499" s="17">
        <v>0.10050389458655901</v>
      </c>
      <c r="AV1499" s="17">
        <v>0.174035348525716</v>
      </c>
      <c r="AW1499" s="17">
        <v>0.25989811139666003</v>
      </c>
      <c r="AX1499" s="17">
        <v>0.38310625009596899</v>
      </c>
      <c r="AY1499" s="17">
        <v>0.15879841648638199</v>
      </c>
      <c r="AZ1499" s="17">
        <v>0.29589934270016699</v>
      </c>
      <c r="BA1499" s="17">
        <v>0.14131743703994601</v>
      </c>
      <c r="BB1499" s="17">
        <v>0.132021888467383</v>
      </c>
      <c r="BC1499" s="17"/>
      <c r="BD1499" s="17">
        <v>0.19880887533441</v>
      </c>
      <c r="BE1499" s="17">
        <v>0.175477728231417</v>
      </c>
      <c r="BF1499" s="17">
        <v>0.183638312125502</v>
      </c>
      <c r="BG1499" s="17"/>
      <c r="BH1499" s="17">
        <v>0.18710797161136999</v>
      </c>
      <c r="BI1499" s="17">
        <v>0.210168691912342</v>
      </c>
      <c r="BJ1499" s="17">
        <v>0.17755777212103599</v>
      </c>
      <c r="BK1499" s="17"/>
      <c r="BL1499" s="17">
        <v>0.14876797402506001</v>
      </c>
      <c r="BM1499" s="17">
        <v>0.176702263771634</v>
      </c>
      <c r="BN1499" s="17">
        <v>0.27388644161063402</v>
      </c>
      <c r="BO1499" s="17"/>
      <c r="BP1499" s="17">
        <v>0.21819556564668499</v>
      </c>
      <c r="BQ1499" s="17">
        <v>0.17571509176617001</v>
      </c>
      <c r="BR1499" s="17"/>
      <c r="BS1499" s="17">
        <v>0.27785794618945397</v>
      </c>
      <c r="BT1499" s="17">
        <v>0.26437877032236401</v>
      </c>
      <c r="BU1499" s="17">
        <v>0.16845142329040799</v>
      </c>
      <c r="BV1499" s="17">
        <v>0.115326112335292</v>
      </c>
      <c r="BW1499" s="17"/>
      <c r="BX1499" s="17">
        <v>0.243324487889825</v>
      </c>
      <c r="BY1499" s="17">
        <v>0.24391254631849299</v>
      </c>
      <c r="BZ1499" s="17">
        <v>0.175863434130928</v>
      </c>
      <c r="CA1499" s="17"/>
      <c r="CB1499" s="17">
        <v>0.20464203646766799</v>
      </c>
      <c r="CC1499" s="17">
        <v>0.201836211261013</v>
      </c>
      <c r="CD1499" s="17">
        <v>4.8863913354817497E-2</v>
      </c>
      <c r="CE1499" s="17">
        <v>0.103950265700092</v>
      </c>
      <c r="CF1499" s="17">
        <v>0.44209146481892098</v>
      </c>
      <c r="CG1499" s="17">
        <v>0.227205822260023</v>
      </c>
      <c r="CH1499" s="17"/>
      <c r="CI1499" s="17">
        <v>0.13779334273691499</v>
      </c>
      <c r="CJ1499" s="17">
        <v>0.246629995736764</v>
      </c>
      <c r="CK1499" s="17">
        <v>0.18572471601618301</v>
      </c>
      <c r="CL1499" s="17">
        <v>0.15752456399555301</v>
      </c>
    </row>
    <row r="1500" spans="2:90" x14ac:dyDescent="0.35">
      <c r="B1500" t="s">
        <v>644</v>
      </c>
      <c r="C1500" s="17">
        <v>0.27254326002052198</v>
      </c>
      <c r="D1500" s="17">
        <v>0.27946679414275</v>
      </c>
      <c r="E1500" s="17">
        <v>0.26722751374174503</v>
      </c>
      <c r="F1500" s="17"/>
      <c r="G1500" s="17">
        <v>0.28929406563101101</v>
      </c>
      <c r="H1500" s="17">
        <v>0.26930718361153499</v>
      </c>
      <c r="I1500" s="17">
        <v>0.26262049926958397</v>
      </c>
      <c r="J1500" s="17">
        <v>0.274216900371196</v>
      </c>
      <c r="K1500" s="17">
        <v>0.30841692407104099</v>
      </c>
      <c r="L1500" s="17">
        <v>0.338606017355433</v>
      </c>
      <c r="M1500" s="17">
        <v>0.168714086915247</v>
      </c>
      <c r="N1500" s="17">
        <v>0.24156182296431</v>
      </c>
      <c r="O1500" s="17">
        <v>0.29144607725277499</v>
      </c>
      <c r="P1500" s="17"/>
      <c r="Q1500" s="17">
        <v>0.29210987126855997</v>
      </c>
      <c r="R1500" s="17">
        <v>0.288762791808793</v>
      </c>
      <c r="S1500" s="17">
        <v>0.33084903799325799</v>
      </c>
      <c r="T1500" s="17">
        <v>0.26912020858191399</v>
      </c>
      <c r="U1500" s="17"/>
      <c r="V1500" s="17">
        <v>0.22980442849752999</v>
      </c>
      <c r="W1500" s="17">
        <v>0.35088064467153801</v>
      </c>
      <c r="X1500" s="17">
        <v>0.21001638888455301</v>
      </c>
      <c r="Y1500" s="17">
        <v>0.196718034757909</v>
      </c>
      <c r="Z1500" s="17">
        <v>0.288455335125825</v>
      </c>
      <c r="AA1500" s="17">
        <v>0.25621314041340598</v>
      </c>
      <c r="AB1500" s="17">
        <v>0.32337656643464002</v>
      </c>
      <c r="AC1500" s="17">
        <v>0.39420525961510999</v>
      </c>
      <c r="AD1500" s="17">
        <v>0.26570028756170599</v>
      </c>
      <c r="AE1500" s="17"/>
      <c r="AF1500" s="17">
        <v>0.24588124436262801</v>
      </c>
      <c r="AG1500" s="17">
        <v>0.21612914903608199</v>
      </c>
      <c r="AH1500" s="17">
        <v>0.30366784089409499</v>
      </c>
      <c r="AI1500" s="17">
        <v>0.584763660955262</v>
      </c>
      <c r="AJ1500" s="17">
        <v>0.27478396577040098</v>
      </c>
      <c r="AK1500" s="17">
        <v>0.264582655265308</v>
      </c>
      <c r="AL1500" s="17"/>
      <c r="AM1500" s="17">
        <v>0.28820650368537398</v>
      </c>
      <c r="AN1500" s="17">
        <v>0.27943174056842601</v>
      </c>
      <c r="AO1500" s="17">
        <v>0.23823563342714199</v>
      </c>
      <c r="AP1500" s="17">
        <v>0.44750347765363502</v>
      </c>
      <c r="AQ1500" s="17">
        <v>0.35389546348897899</v>
      </c>
      <c r="AR1500" s="17">
        <v>0.22947883246356701</v>
      </c>
      <c r="AS1500" s="17">
        <v>0.26225781132174503</v>
      </c>
      <c r="AT1500" s="17">
        <v>0.20607840426478599</v>
      </c>
      <c r="AU1500" s="17">
        <v>0.364327489014525</v>
      </c>
      <c r="AV1500" s="17">
        <v>0.21998138239303699</v>
      </c>
      <c r="AW1500" s="17">
        <v>0.29014332886081001</v>
      </c>
      <c r="AX1500" s="17">
        <v>0.23237652604492801</v>
      </c>
      <c r="AY1500" s="17">
        <v>0.26012968919393398</v>
      </c>
      <c r="AZ1500" s="17">
        <v>0.29923190220496898</v>
      </c>
      <c r="BA1500" s="17">
        <v>0.18696897583643499</v>
      </c>
      <c r="BB1500" s="17">
        <v>0.33237899057792297</v>
      </c>
      <c r="BC1500" s="17"/>
      <c r="BD1500" s="17">
        <v>0.27485674295262702</v>
      </c>
      <c r="BE1500" s="17">
        <v>0.26652969619232098</v>
      </c>
      <c r="BF1500" s="17">
        <v>0.26395550174376198</v>
      </c>
      <c r="BG1500" s="17"/>
      <c r="BH1500" s="17">
        <v>0.27947490361879901</v>
      </c>
      <c r="BI1500" s="17">
        <v>0.27641668001863601</v>
      </c>
      <c r="BJ1500" s="17">
        <v>0.275762766968635</v>
      </c>
      <c r="BK1500" s="17"/>
      <c r="BL1500" s="17">
        <v>0.28041111802611901</v>
      </c>
      <c r="BM1500" s="17">
        <v>0.281110412015809</v>
      </c>
      <c r="BN1500" s="17">
        <v>0.25572730241267899</v>
      </c>
      <c r="BO1500" s="17"/>
      <c r="BP1500" s="17">
        <v>0.23761522917203601</v>
      </c>
      <c r="BQ1500" s="17">
        <v>0.27849734215793098</v>
      </c>
      <c r="BR1500" s="17"/>
      <c r="BS1500" s="17">
        <v>0.25215966861123601</v>
      </c>
      <c r="BT1500" s="17">
        <v>0.27012003931069001</v>
      </c>
      <c r="BU1500" s="17">
        <v>0.32800728511313498</v>
      </c>
      <c r="BV1500" s="17">
        <v>0.24570245811527999</v>
      </c>
      <c r="BW1500" s="17"/>
      <c r="BX1500" s="17">
        <v>0.21493268783889299</v>
      </c>
      <c r="BY1500" s="17">
        <v>0.21845284616413699</v>
      </c>
      <c r="BZ1500" s="17">
        <v>0.28175015996313901</v>
      </c>
      <c r="CA1500" s="17"/>
      <c r="CB1500" s="17">
        <v>0.26758360755751698</v>
      </c>
      <c r="CC1500" s="17">
        <v>0.29799356861602899</v>
      </c>
      <c r="CD1500" s="17">
        <v>0.19097582023463999</v>
      </c>
      <c r="CE1500" s="17">
        <v>0.34962067217572101</v>
      </c>
      <c r="CF1500" s="17">
        <v>0.232316864535038</v>
      </c>
      <c r="CG1500" s="17">
        <v>0.32249991837089398</v>
      </c>
      <c r="CH1500" s="17"/>
      <c r="CI1500" s="17">
        <v>0.25916840541046499</v>
      </c>
      <c r="CJ1500" s="17">
        <v>0.23846926489036899</v>
      </c>
      <c r="CK1500" s="17">
        <v>0.23155406066485801</v>
      </c>
      <c r="CL1500" s="17">
        <v>0.30648602374457101</v>
      </c>
    </row>
    <row r="1501" spans="2:90" x14ac:dyDescent="0.35">
      <c r="B1501" t="s">
        <v>645</v>
      </c>
      <c r="C1501" s="17">
        <v>0.212715453991392</v>
      </c>
      <c r="D1501" s="17">
        <v>0.19873228383889499</v>
      </c>
      <c r="E1501" s="17">
        <v>0.22646205427619601</v>
      </c>
      <c r="F1501" s="17"/>
      <c r="G1501" s="17">
        <v>0.18914894481091701</v>
      </c>
      <c r="H1501" s="17">
        <v>0.16870775266569199</v>
      </c>
      <c r="I1501" s="17">
        <v>0.179302956412596</v>
      </c>
      <c r="J1501" s="17">
        <v>0.261608018786601</v>
      </c>
      <c r="K1501" s="17">
        <v>0.217684010225182</v>
      </c>
      <c r="L1501" s="17">
        <v>0.15910405206439401</v>
      </c>
      <c r="M1501" s="17">
        <v>0.29452018922112699</v>
      </c>
      <c r="N1501" s="17">
        <v>0.201913843548818</v>
      </c>
      <c r="O1501" s="17">
        <v>0.24495966597666399</v>
      </c>
      <c r="P1501" s="17"/>
      <c r="Q1501" s="17">
        <v>0.212328954258934</v>
      </c>
      <c r="R1501" s="17">
        <v>0.143670778546901</v>
      </c>
      <c r="S1501" s="17">
        <v>0.21917480233182901</v>
      </c>
      <c r="T1501" s="17">
        <v>0.21877152295352301</v>
      </c>
      <c r="U1501" s="17"/>
      <c r="V1501" s="17">
        <v>0.19421770590413501</v>
      </c>
      <c r="W1501" s="17">
        <v>0.19162469812445701</v>
      </c>
      <c r="X1501" s="17">
        <v>0.27969338614038902</v>
      </c>
      <c r="Y1501" s="17">
        <v>0.16463720045822799</v>
      </c>
      <c r="Z1501" s="17">
        <v>0.194352453565455</v>
      </c>
      <c r="AA1501" s="17">
        <v>0.22108787573415301</v>
      </c>
      <c r="AB1501" s="17">
        <v>0.26214836386426998</v>
      </c>
      <c r="AC1501" s="17">
        <v>0.238442215234381</v>
      </c>
      <c r="AD1501" s="17">
        <v>0.205607056806248</v>
      </c>
      <c r="AE1501" s="17"/>
      <c r="AF1501" s="17">
        <v>0.21351163109208601</v>
      </c>
      <c r="AG1501" s="17">
        <v>0.21651275414747001</v>
      </c>
      <c r="AH1501" s="17">
        <v>0.20339290501662699</v>
      </c>
      <c r="AI1501" s="17">
        <v>0.18190941978262801</v>
      </c>
      <c r="AJ1501" s="17">
        <v>0.22527462130464801</v>
      </c>
      <c r="AK1501" s="17">
        <v>0.208485678548152</v>
      </c>
      <c r="AL1501" s="17"/>
      <c r="AM1501" s="17">
        <v>0.20766455650432999</v>
      </c>
      <c r="AN1501" s="17">
        <v>0.198458971041548</v>
      </c>
      <c r="AO1501" s="17">
        <v>0.25964903519329202</v>
      </c>
      <c r="AP1501" s="17">
        <v>0.23168886333421501</v>
      </c>
      <c r="AQ1501" s="17">
        <v>0.20787241628394901</v>
      </c>
      <c r="AR1501" s="17">
        <v>0.18496603149186699</v>
      </c>
      <c r="AS1501" s="17">
        <v>0.26211365518041801</v>
      </c>
      <c r="AT1501" s="17">
        <v>0.31383471794853102</v>
      </c>
      <c r="AU1501" s="17">
        <v>0.19285532131033101</v>
      </c>
      <c r="AV1501" s="17">
        <v>0.33311955705331298</v>
      </c>
      <c r="AW1501" s="17">
        <v>0.18826483139139299</v>
      </c>
      <c r="AX1501" s="17">
        <v>8.3379562819503705E-2</v>
      </c>
      <c r="AY1501" s="17">
        <v>0.11161378716263599</v>
      </c>
      <c r="AZ1501" s="17">
        <v>0.15559042800792999</v>
      </c>
      <c r="BA1501" s="17">
        <v>0.33277374856545999</v>
      </c>
      <c r="BB1501" s="17">
        <v>0.15016682256519701</v>
      </c>
      <c r="BC1501" s="17"/>
      <c r="BD1501" s="17">
        <v>0.19894025260989001</v>
      </c>
      <c r="BE1501" s="17">
        <v>0.20442103992833299</v>
      </c>
      <c r="BF1501" s="17">
        <v>0.23948933880307</v>
      </c>
      <c r="BG1501" s="17"/>
      <c r="BH1501" s="17">
        <v>0.20385024931002199</v>
      </c>
      <c r="BI1501" s="17">
        <v>0.26021760504166302</v>
      </c>
      <c r="BJ1501" s="17">
        <v>0.223882732071848</v>
      </c>
      <c r="BK1501" s="17"/>
      <c r="BL1501" s="17">
        <v>0.34456189666912901</v>
      </c>
      <c r="BM1501" s="17">
        <v>0.234269736542806</v>
      </c>
      <c r="BN1501" s="17">
        <v>0.22471979211618601</v>
      </c>
      <c r="BO1501" s="17"/>
      <c r="BP1501" s="17">
        <v>0.17345448667777</v>
      </c>
      <c r="BQ1501" s="17">
        <v>0.24009067961800701</v>
      </c>
      <c r="BR1501" s="17"/>
      <c r="BS1501" s="17">
        <v>0.24099830217963999</v>
      </c>
      <c r="BT1501" s="17">
        <v>0.249712350217175</v>
      </c>
      <c r="BU1501" s="17">
        <v>0.18231328023877499</v>
      </c>
      <c r="BV1501" s="17">
        <v>0.20188514483530201</v>
      </c>
      <c r="BW1501" s="17"/>
      <c r="BX1501" s="17">
        <v>0.224174690468736</v>
      </c>
      <c r="BY1501" s="17">
        <v>0.200308495355454</v>
      </c>
      <c r="BZ1501" s="17">
        <v>0.21223657560272299</v>
      </c>
      <c r="CA1501" s="17"/>
      <c r="CB1501" s="17">
        <v>0.20589399458090499</v>
      </c>
      <c r="CC1501" s="17">
        <v>0.18090248070341899</v>
      </c>
      <c r="CD1501" s="17">
        <v>0.22796921722900901</v>
      </c>
      <c r="CE1501" s="17">
        <v>0.20447346369790401</v>
      </c>
      <c r="CF1501" s="17">
        <v>0.20246913505780001</v>
      </c>
      <c r="CG1501" s="17">
        <v>0.25672406847150098</v>
      </c>
      <c r="CH1501" s="17"/>
      <c r="CI1501" s="17">
        <v>9.9389336937611303E-2</v>
      </c>
      <c r="CJ1501" s="17">
        <v>0.20640886024143101</v>
      </c>
      <c r="CK1501" s="17">
        <v>0.263942273485125</v>
      </c>
      <c r="CL1501" s="17">
        <v>0.22820995044768799</v>
      </c>
    </row>
    <row r="1502" spans="2:90" x14ac:dyDescent="0.35">
      <c r="B1502" t="s">
        <v>646</v>
      </c>
      <c r="C1502" s="17">
        <v>0.25207210916200901</v>
      </c>
      <c r="D1502" s="17">
        <v>0.239101694908711</v>
      </c>
      <c r="E1502" s="17">
        <v>0.26644312058962</v>
      </c>
      <c r="F1502" s="17"/>
      <c r="G1502" s="17">
        <v>0.26634586143829198</v>
      </c>
      <c r="H1502" s="17">
        <v>0.29951411868634098</v>
      </c>
      <c r="I1502" s="17">
        <v>0.27376355649633699</v>
      </c>
      <c r="J1502" s="17">
        <v>0.24191279894492199</v>
      </c>
      <c r="K1502" s="17">
        <v>0.281685123800549</v>
      </c>
      <c r="L1502" s="17">
        <v>0.25564656264045199</v>
      </c>
      <c r="M1502" s="17">
        <v>0.25851551444927601</v>
      </c>
      <c r="N1502" s="17">
        <v>0.22403028079613099</v>
      </c>
      <c r="O1502" s="17">
        <v>0.17774905489052401</v>
      </c>
      <c r="P1502" s="17"/>
      <c r="Q1502" s="17">
        <v>0.24923179428296999</v>
      </c>
      <c r="R1502" s="17">
        <v>0.16513815588268799</v>
      </c>
      <c r="S1502" s="17">
        <v>0.21358264318668599</v>
      </c>
      <c r="T1502" s="17">
        <v>0.261796652065239</v>
      </c>
      <c r="U1502" s="17"/>
      <c r="V1502" s="17">
        <v>0.258369342693683</v>
      </c>
      <c r="W1502" s="17">
        <v>0.18424902611723701</v>
      </c>
      <c r="X1502" s="17">
        <v>0.33458414757628802</v>
      </c>
      <c r="Y1502" s="17">
        <v>0.36534939352967499</v>
      </c>
      <c r="Z1502" s="17">
        <v>0.28914482713923401</v>
      </c>
      <c r="AA1502" s="17">
        <v>0.239008979918933</v>
      </c>
      <c r="AB1502" s="17">
        <v>0.27716501534659299</v>
      </c>
      <c r="AC1502" s="17">
        <v>5.0283758043750203E-2</v>
      </c>
      <c r="AD1502" s="17">
        <v>0.213782329517338</v>
      </c>
      <c r="AE1502" s="17"/>
      <c r="AF1502" s="17">
        <v>0.32463721335962997</v>
      </c>
      <c r="AG1502" s="17">
        <v>0.190375806377961</v>
      </c>
      <c r="AH1502" s="17">
        <v>0.28963694612372098</v>
      </c>
      <c r="AI1502" s="17">
        <v>0.15896894446614299</v>
      </c>
      <c r="AJ1502" s="17">
        <v>0.27635709582393903</v>
      </c>
      <c r="AK1502" s="17">
        <v>0.222624508808515</v>
      </c>
      <c r="AL1502" s="17"/>
      <c r="AM1502" s="17">
        <v>0.24862273433284801</v>
      </c>
      <c r="AN1502" s="17">
        <v>0.269496781006139</v>
      </c>
      <c r="AO1502" s="17">
        <v>0.21436661610718299</v>
      </c>
      <c r="AP1502" s="17">
        <v>0.115418848206556</v>
      </c>
      <c r="AQ1502" s="17">
        <v>0.176111815985702</v>
      </c>
      <c r="AR1502" s="17">
        <v>0.249983731983414</v>
      </c>
      <c r="AS1502" s="17">
        <v>0.15731286906986</v>
      </c>
      <c r="AT1502" s="17">
        <v>0.222562962277884</v>
      </c>
      <c r="AU1502" s="17">
        <v>0.27623898868582197</v>
      </c>
      <c r="AV1502" s="17">
        <v>0.19190044952281701</v>
      </c>
      <c r="AW1502" s="17">
        <v>0.23746658887049699</v>
      </c>
      <c r="AX1502" s="17">
        <v>0.22046496850022801</v>
      </c>
      <c r="AY1502" s="17">
        <v>0.469458107157048</v>
      </c>
      <c r="AZ1502" s="17">
        <v>0.16425313242085199</v>
      </c>
      <c r="BA1502" s="17">
        <v>0.11276628432092201</v>
      </c>
      <c r="BB1502" s="17">
        <v>0.34789901661057998</v>
      </c>
      <c r="BC1502" s="17"/>
      <c r="BD1502" s="17">
        <v>0.25808526448782798</v>
      </c>
      <c r="BE1502" s="17">
        <v>0.27489245959245201</v>
      </c>
      <c r="BF1502" s="17">
        <v>0.224993098243321</v>
      </c>
      <c r="BG1502" s="17"/>
      <c r="BH1502" s="17">
        <v>0.25684500837840202</v>
      </c>
      <c r="BI1502" s="17">
        <v>0.20963368936021001</v>
      </c>
      <c r="BJ1502" s="17">
        <v>0.29059154317568597</v>
      </c>
      <c r="BK1502" s="17"/>
      <c r="BL1502" s="17">
        <v>0.12736130269847401</v>
      </c>
      <c r="BM1502" s="17">
        <v>0.232679652877399</v>
      </c>
      <c r="BN1502" s="17">
        <v>0.18289987029542401</v>
      </c>
      <c r="BO1502" s="17"/>
      <c r="BP1502" s="17">
        <v>0.26650552868736699</v>
      </c>
      <c r="BQ1502" s="17">
        <v>0.233316491501074</v>
      </c>
      <c r="BR1502" s="17"/>
      <c r="BS1502" s="17">
        <v>0.18510967336256801</v>
      </c>
      <c r="BT1502" s="17">
        <v>0.144091762040469</v>
      </c>
      <c r="BU1502" s="17">
        <v>0.23587701665758801</v>
      </c>
      <c r="BV1502" s="17">
        <v>0.35818275650283699</v>
      </c>
      <c r="BW1502" s="17"/>
      <c r="BX1502" s="17">
        <v>0.240629988252446</v>
      </c>
      <c r="BY1502" s="17">
        <v>0.282439994053583</v>
      </c>
      <c r="BZ1502" s="17">
        <v>0.25150061488473502</v>
      </c>
      <c r="CA1502" s="17"/>
      <c r="CB1502" s="17">
        <v>0.21374919366613801</v>
      </c>
      <c r="CC1502" s="17">
        <v>0.28444580795144297</v>
      </c>
      <c r="CD1502" s="17">
        <v>0.41243559241411398</v>
      </c>
      <c r="CE1502" s="17">
        <v>0.26432124508863503</v>
      </c>
      <c r="CF1502" s="17">
        <v>0.110616829696073</v>
      </c>
      <c r="CG1502" s="17">
        <v>0.119821159857625</v>
      </c>
      <c r="CH1502" s="17"/>
      <c r="CI1502" s="17">
        <v>0.4022087671624</v>
      </c>
      <c r="CJ1502" s="17">
        <v>0.273849143964223</v>
      </c>
      <c r="CK1502" s="17">
        <v>0.16282017601558799</v>
      </c>
      <c r="CL1502" s="17">
        <v>0.22847607157354199</v>
      </c>
    </row>
    <row r="1503" spans="2:90" x14ac:dyDescent="0.35">
      <c r="B1503" t="s">
        <v>110</v>
      </c>
      <c r="C1503" s="17">
        <v>7.73023017737378E-2</v>
      </c>
      <c r="D1503" s="17">
        <v>7.9426988103767499E-2</v>
      </c>
      <c r="E1503" s="17">
        <v>7.3911634000732696E-2</v>
      </c>
      <c r="F1503" s="17"/>
      <c r="G1503" s="17">
        <v>9.5180853772562093E-2</v>
      </c>
      <c r="H1503" s="17">
        <v>7.7575982703866106E-2</v>
      </c>
      <c r="I1503" s="17">
        <v>5.0107659629900297E-2</v>
      </c>
      <c r="J1503" s="17">
        <v>6.6843928529447996E-2</v>
      </c>
      <c r="K1503" s="17">
        <v>5.30277005367727E-2</v>
      </c>
      <c r="L1503" s="17">
        <v>6.7446916208626195E-2</v>
      </c>
      <c r="M1503" s="17">
        <v>5.3027410930360397E-2</v>
      </c>
      <c r="N1503" s="17">
        <v>0.14486219839388501</v>
      </c>
      <c r="O1503" s="17">
        <v>8.2057887184163805E-2</v>
      </c>
      <c r="P1503" s="17"/>
      <c r="Q1503" s="17">
        <v>6.4943692446012904E-2</v>
      </c>
      <c r="R1503" s="17">
        <v>6.9128207048778506E-2</v>
      </c>
      <c r="S1503" s="17">
        <v>5.6978674376357903E-2</v>
      </c>
      <c r="T1503" s="17">
        <v>7.5779832545880901E-2</v>
      </c>
      <c r="U1503" s="17"/>
      <c r="V1503" s="17">
        <v>8.9446963762640205E-2</v>
      </c>
      <c r="W1503" s="17">
        <v>8.6448045015219299E-2</v>
      </c>
      <c r="X1503" s="17">
        <v>6.54555255819044E-2</v>
      </c>
      <c r="Y1503" s="17">
        <v>7.0530668193045196E-2</v>
      </c>
      <c r="Z1503" s="17">
        <v>5.2086777007014501E-2</v>
      </c>
      <c r="AA1503" s="17">
        <v>6.8346326842497807E-2</v>
      </c>
      <c r="AB1503" s="17">
        <v>6.2441169024242398E-2</v>
      </c>
      <c r="AC1503" s="17">
        <v>0.114129969509116</v>
      </c>
      <c r="AD1503" s="17">
        <v>8.6566073747883596E-2</v>
      </c>
      <c r="AE1503" s="17"/>
      <c r="AF1503" s="17">
        <v>9.0789742540817203E-2</v>
      </c>
      <c r="AG1503" s="17">
        <v>8.4958829776044506E-2</v>
      </c>
      <c r="AH1503" s="17">
        <v>0.12134369435687101</v>
      </c>
      <c r="AI1503" s="17">
        <v>0</v>
      </c>
      <c r="AJ1503" s="17">
        <v>5.86157373710521E-2</v>
      </c>
      <c r="AK1503" s="17">
        <v>7.5833329503332603E-2</v>
      </c>
      <c r="AL1503" s="17"/>
      <c r="AM1503" s="17">
        <v>9.3585822913232503E-2</v>
      </c>
      <c r="AN1503" s="17">
        <v>5.69501138674414E-2</v>
      </c>
      <c r="AO1503" s="17">
        <v>0.10441138874179</v>
      </c>
      <c r="AP1503" s="17">
        <v>1.58968583571793E-2</v>
      </c>
      <c r="AQ1503" s="17">
        <v>5.1620624453501997E-2</v>
      </c>
      <c r="AR1503" s="17">
        <v>8.4692111722400001E-2</v>
      </c>
      <c r="AS1503" s="17">
        <v>7.7244110540779301E-2</v>
      </c>
      <c r="AT1503" s="17">
        <v>0.115857043631025</v>
      </c>
      <c r="AU1503" s="17">
        <v>6.60743064027631E-2</v>
      </c>
      <c r="AV1503" s="17">
        <v>8.0963262505116707E-2</v>
      </c>
      <c r="AW1503" s="17">
        <v>2.42271394806398E-2</v>
      </c>
      <c r="AX1503" s="17">
        <v>8.0672692539370996E-2</v>
      </c>
      <c r="AY1503" s="17">
        <v>0</v>
      </c>
      <c r="AZ1503" s="17">
        <v>8.5025194666081397E-2</v>
      </c>
      <c r="BA1503" s="17">
        <v>0.22617355423723601</v>
      </c>
      <c r="BB1503" s="17">
        <v>3.7533281778917002E-2</v>
      </c>
      <c r="BC1503" s="17"/>
      <c r="BD1503" s="17">
        <v>6.9308864615244506E-2</v>
      </c>
      <c r="BE1503" s="17">
        <v>7.8679076055475194E-2</v>
      </c>
      <c r="BF1503" s="17">
        <v>8.7923749084343999E-2</v>
      </c>
      <c r="BG1503" s="17"/>
      <c r="BH1503" s="17">
        <v>7.2721867081407196E-2</v>
      </c>
      <c r="BI1503" s="17">
        <v>4.3563333667148901E-2</v>
      </c>
      <c r="BJ1503" s="17">
        <v>3.2205185662795198E-2</v>
      </c>
      <c r="BK1503" s="17"/>
      <c r="BL1503" s="17">
        <v>9.8897708581218005E-2</v>
      </c>
      <c r="BM1503" s="17">
        <v>7.5237934792352204E-2</v>
      </c>
      <c r="BN1503" s="17">
        <v>6.2766593565076495E-2</v>
      </c>
      <c r="BO1503" s="17"/>
      <c r="BP1503" s="17">
        <v>0.104229189816142</v>
      </c>
      <c r="BQ1503" s="17">
        <v>7.2380394956818195E-2</v>
      </c>
      <c r="BR1503" s="17"/>
      <c r="BS1503" s="17">
        <v>4.3874409657101897E-2</v>
      </c>
      <c r="BT1503" s="17">
        <v>7.1697078109302398E-2</v>
      </c>
      <c r="BU1503" s="17">
        <v>8.5350994700094399E-2</v>
      </c>
      <c r="BV1503" s="17">
        <v>7.8903528211289597E-2</v>
      </c>
      <c r="BW1503" s="17"/>
      <c r="BX1503" s="17">
        <v>7.6938145550101103E-2</v>
      </c>
      <c r="BY1503" s="17">
        <v>5.48861181083325E-2</v>
      </c>
      <c r="BZ1503" s="17">
        <v>7.8649215418475499E-2</v>
      </c>
      <c r="CA1503" s="17"/>
      <c r="CB1503" s="17">
        <v>0.108131167727772</v>
      </c>
      <c r="CC1503" s="17">
        <v>3.4821931468095299E-2</v>
      </c>
      <c r="CD1503" s="17">
        <v>0.119755456767419</v>
      </c>
      <c r="CE1503" s="17">
        <v>7.7634353337648607E-2</v>
      </c>
      <c r="CF1503" s="17">
        <v>1.2505705892168499E-2</v>
      </c>
      <c r="CG1503" s="17">
        <v>7.3749031039956905E-2</v>
      </c>
      <c r="CH1503" s="17"/>
      <c r="CI1503" s="17">
        <v>0.101440147752609</v>
      </c>
      <c r="CJ1503" s="17">
        <v>3.4642735167213001E-2</v>
      </c>
      <c r="CK1503" s="17">
        <v>0.15595877381824699</v>
      </c>
      <c r="CL1503" s="17">
        <v>7.9303390238645702E-2</v>
      </c>
    </row>
    <row r="1504" spans="2:90" x14ac:dyDescent="0.35"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</row>
    <row r="1505" spans="2:90" x14ac:dyDescent="0.35">
      <c r="B1505" s="6" t="s">
        <v>658</v>
      </c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  <c r="BP1505" s="17"/>
      <c r="BQ1505" s="17"/>
      <c r="BR1505" s="17"/>
      <c r="BS1505" s="17"/>
      <c r="BT1505" s="17"/>
      <c r="BU1505" s="17"/>
      <c r="BV1505" s="17"/>
      <c r="BW1505" s="17"/>
      <c r="BX1505" s="17"/>
      <c r="BY1505" s="17"/>
      <c r="BZ1505" s="17"/>
      <c r="CA1505" s="17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</row>
    <row r="1506" spans="2:90" x14ac:dyDescent="0.35">
      <c r="B1506" s="24" t="s">
        <v>648</v>
      </c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  <c r="BP1506" s="17"/>
      <c r="BQ1506" s="17"/>
      <c r="BR1506" s="17"/>
      <c r="BS1506" s="17"/>
      <c r="BT1506" s="17"/>
      <c r="BU1506" s="17"/>
      <c r="BV1506" s="17"/>
      <c r="BW1506" s="17"/>
      <c r="BX1506" s="17"/>
      <c r="BY1506" s="17"/>
      <c r="BZ1506" s="17"/>
      <c r="CA1506" s="17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</row>
    <row r="1507" spans="2:90" x14ac:dyDescent="0.35">
      <c r="B1507" t="s">
        <v>643</v>
      </c>
      <c r="C1507" s="17">
        <v>0.182570960806096</v>
      </c>
      <c r="D1507" s="17">
        <v>0.18408622643143799</v>
      </c>
      <c r="E1507" s="17">
        <v>0.18101436242816099</v>
      </c>
      <c r="F1507" s="17"/>
      <c r="G1507" s="17">
        <v>0.22476896683481701</v>
      </c>
      <c r="H1507" s="17">
        <v>0.18880894817597199</v>
      </c>
      <c r="I1507" s="17">
        <v>0.24503695436412401</v>
      </c>
      <c r="J1507" s="17">
        <v>0.23491860570460099</v>
      </c>
      <c r="K1507" s="17">
        <v>0.17874007645482201</v>
      </c>
      <c r="L1507" s="17">
        <v>0.12972816685608399</v>
      </c>
      <c r="M1507" s="17">
        <v>0.121538478235801</v>
      </c>
      <c r="N1507" s="17">
        <v>0.16916666197063299</v>
      </c>
      <c r="O1507" s="17">
        <v>0.15738498386986199</v>
      </c>
      <c r="P1507" s="17"/>
      <c r="Q1507" s="17">
        <v>0.149365342761834</v>
      </c>
      <c r="R1507" s="17">
        <v>0.20777901384069</v>
      </c>
      <c r="S1507" s="17">
        <v>0.114092692636814</v>
      </c>
      <c r="T1507" s="17">
        <v>0.19259399581800599</v>
      </c>
      <c r="U1507" s="17"/>
      <c r="V1507" s="17">
        <v>0.192783709033123</v>
      </c>
      <c r="W1507" s="17">
        <v>0.18891650122419401</v>
      </c>
      <c r="X1507" s="17">
        <v>0.15843624050958</v>
      </c>
      <c r="Y1507" s="17">
        <v>7.5782029107570398E-2</v>
      </c>
      <c r="Z1507" s="17">
        <v>0.16060998644373201</v>
      </c>
      <c r="AA1507" s="17">
        <v>0.195260154018782</v>
      </c>
      <c r="AB1507" s="17">
        <v>0.223237448542601</v>
      </c>
      <c r="AC1507" s="17">
        <v>0.34338162886610502</v>
      </c>
      <c r="AD1507" s="17">
        <v>0.19456732653921099</v>
      </c>
      <c r="AE1507" s="17"/>
      <c r="AF1507" s="17">
        <v>0.179939445661288</v>
      </c>
      <c r="AG1507" s="17">
        <v>0.195083694595831</v>
      </c>
      <c r="AH1507" s="17">
        <v>8.19051706200844E-2</v>
      </c>
      <c r="AI1507" s="17">
        <v>0.10139939828545599</v>
      </c>
      <c r="AJ1507" s="17">
        <v>0.23383513927538199</v>
      </c>
      <c r="AK1507" s="17">
        <v>0.17510581980557199</v>
      </c>
      <c r="AL1507" s="17"/>
      <c r="AM1507" s="17">
        <v>0.136817649053049</v>
      </c>
      <c r="AN1507" s="17">
        <v>0.15433276777390301</v>
      </c>
      <c r="AO1507" s="17">
        <v>0.27243144238304101</v>
      </c>
      <c r="AP1507" s="17">
        <v>0.29859983764173598</v>
      </c>
      <c r="AQ1507" s="17">
        <v>0.32976795717120799</v>
      </c>
      <c r="AR1507" s="17">
        <v>0.13219210496978001</v>
      </c>
      <c r="AS1507" s="17">
        <v>0.201421638927435</v>
      </c>
      <c r="AT1507" s="17">
        <v>0.153156073314723</v>
      </c>
      <c r="AU1507" s="17">
        <v>0.158522345274663</v>
      </c>
      <c r="AV1507" s="17">
        <v>0.39694890907723901</v>
      </c>
      <c r="AW1507" s="17">
        <v>0.16509975043766401</v>
      </c>
      <c r="AX1507" s="17">
        <v>0.23206385112043701</v>
      </c>
      <c r="AY1507" s="17">
        <v>0.17452472704784999</v>
      </c>
      <c r="AZ1507" s="17">
        <v>7.4780160309969798E-2</v>
      </c>
      <c r="BA1507" s="17">
        <v>0.22292648822515701</v>
      </c>
      <c r="BB1507" s="17">
        <v>0.101131944338978</v>
      </c>
      <c r="BC1507" s="17"/>
      <c r="BD1507" s="17">
        <v>0.19591688393173301</v>
      </c>
      <c r="BE1507" s="17">
        <v>0.18170404617296099</v>
      </c>
      <c r="BF1507" s="17">
        <v>0.167377327730171</v>
      </c>
      <c r="BG1507" s="17"/>
      <c r="BH1507" s="17">
        <v>0.189907077741366</v>
      </c>
      <c r="BI1507" s="17">
        <v>0.13362413038016499</v>
      </c>
      <c r="BJ1507" s="17">
        <v>0.22250190970626399</v>
      </c>
      <c r="BK1507" s="17"/>
      <c r="BL1507" s="17">
        <v>0.199272516073221</v>
      </c>
      <c r="BM1507" s="17">
        <v>0.140344620032923</v>
      </c>
      <c r="BN1507" s="17">
        <v>0.176398614230453</v>
      </c>
      <c r="BO1507" s="17"/>
      <c r="BP1507" s="17">
        <v>0.17032554367036301</v>
      </c>
      <c r="BQ1507" s="17">
        <v>0.17907955857226601</v>
      </c>
      <c r="BR1507" s="17"/>
      <c r="BS1507" s="17">
        <v>0.32069603444726902</v>
      </c>
      <c r="BT1507" s="17">
        <v>0.25097623776596401</v>
      </c>
      <c r="BU1507" s="17">
        <v>0.17153531544574899</v>
      </c>
      <c r="BV1507" s="17">
        <v>0.120297722155693</v>
      </c>
      <c r="BW1507" s="17"/>
      <c r="BX1507" s="17">
        <v>0.174477020080992</v>
      </c>
      <c r="BY1507" s="17">
        <v>0.26059897090927098</v>
      </c>
      <c r="BZ1507" s="17">
        <v>0.17853654093337101</v>
      </c>
      <c r="CA1507" s="17"/>
      <c r="CB1507" s="17">
        <v>0.25328330488252798</v>
      </c>
      <c r="CC1507" s="17">
        <v>0.18415592165967701</v>
      </c>
      <c r="CD1507" s="17">
        <v>7.3036763794707305E-2</v>
      </c>
      <c r="CE1507" s="17">
        <v>0.15177418608918999</v>
      </c>
      <c r="CF1507" s="17">
        <v>0.26302997264012501</v>
      </c>
      <c r="CG1507" s="17">
        <v>0.21598931817898301</v>
      </c>
      <c r="CH1507" s="17"/>
      <c r="CI1507" s="17">
        <v>0.104656391072324</v>
      </c>
      <c r="CJ1507" s="17">
        <v>0.262307587948585</v>
      </c>
      <c r="CK1507" s="17">
        <v>0.12872619340560801</v>
      </c>
      <c r="CL1507" s="17">
        <v>0.160081571763456</v>
      </c>
    </row>
    <row r="1508" spans="2:90" x14ac:dyDescent="0.35">
      <c r="B1508" t="s">
        <v>644</v>
      </c>
      <c r="C1508" s="17">
        <v>0.25305978081943997</v>
      </c>
      <c r="D1508" s="17">
        <v>0.27748062113189897</v>
      </c>
      <c r="E1508" s="17">
        <v>0.221806058463484</v>
      </c>
      <c r="F1508" s="17"/>
      <c r="G1508" s="17">
        <v>0.19851546453201999</v>
      </c>
      <c r="H1508" s="17">
        <v>0.207951106068894</v>
      </c>
      <c r="I1508" s="17">
        <v>0.254718834278435</v>
      </c>
      <c r="J1508" s="17">
        <v>0.22590236801612601</v>
      </c>
      <c r="K1508" s="17">
        <v>0.248093206329948</v>
      </c>
      <c r="L1508" s="17">
        <v>0.18351678311876099</v>
      </c>
      <c r="M1508" s="17">
        <v>0.34376500769524099</v>
      </c>
      <c r="N1508" s="17">
        <v>0.29484148419242701</v>
      </c>
      <c r="O1508" s="17">
        <v>0.32254929782596298</v>
      </c>
      <c r="P1508" s="17"/>
      <c r="Q1508" s="17">
        <v>0.33834944380676102</v>
      </c>
      <c r="R1508" s="17">
        <v>0.25352368155095101</v>
      </c>
      <c r="S1508" s="17">
        <v>0.28046602430185003</v>
      </c>
      <c r="T1508" s="17">
        <v>0.246886304821717</v>
      </c>
      <c r="U1508" s="17"/>
      <c r="V1508" s="17">
        <v>0.232670592964316</v>
      </c>
      <c r="W1508" s="17">
        <v>0.31364370642237399</v>
      </c>
      <c r="X1508" s="17">
        <v>0.19906942533126701</v>
      </c>
      <c r="Y1508" s="17">
        <v>0.239048507531575</v>
      </c>
      <c r="Z1508" s="17">
        <v>0.222843326107596</v>
      </c>
      <c r="AA1508" s="17">
        <v>0.248792675910053</v>
      </c>
      <c r="AB1508" s="17">
        <v>0.33019667823772503</v>
      </c>
      <c r="AC1508" s="17">
        <v>0.28317763812053798</v>
      </c>
      <c r="AD1508" s="17">
        <v>0.225323901325376</v>
      </c>
      <c r="AE1508" s="17"/>
      <c r="AF1508" s="17">
        <v>0.28752437577679002</v>
      </c>
      <c r="AG1508" s="17">
        <v>0.27425427333760499</v>
      </c>
      <c r="AH1508" s="17">
        <v>0.22730663420181901</v>
      </c>
      <c r="AI1508" s="17">
        <v>8.7386439054562601E-2</v>
      </c>
      <c r="AJ1508" s="17">
        <v>0.232294851673116</v>
      </c>
      <c r="AK1508" s="17">
        <v>0.25748040300542102</v>
      </c>
      <c r="AL1508" s="17"/>
      <c r="AM1508" s="17">
        <v>0.110026330936661</v>
      </c>
      <c r="AN1508" s="17">
        <v>0.23281290448783901</v>
      </c>
      <c r="AO1508" s="17">
        <v>0.28246436349544302</v>
      </c>
      <c r="AP1508" s="17">
        <v>0.210947874949375</v>
      </c>
      <c r="AQ1508" s="17">
        <v>0.228649729356039</v>
      </c>
      <c r="AR1508" s="17">
        <v>0.33886022468814903</v>
      </c>
      <c r="AS1508" s="17">
        <v>0.28112588048516501</v>
      </c>
      <c r="AT1508" s="17">
        <v>0.26205131381543201</v>
      </c>
      <c r="AU1508" s="17">
        <v>0.208006773102973</v>
      </c>
      <c r="AV1508" s="17">
        <v>0.46955701058379001</v>
      </c>
      <c r="AW1508" s="17">
        <v>0.34619041758739499</v>
      </c>
      <c r="AX1508" s="17">
        <v>0.22338470780990899</v>
      </c>
      <c r="AY1508" s="17">
        <v>0.31812976831586798</v>
      </c>
      <c r="AZ1508" s="17">
        <v>0.108380154103734</v>
      </c>
      <c r="BA1508" s="17">
        <v>0.30808033772177201</v>
      </c>
      <c r="BB1508" s="17">
        <v>0.149015180600437</v>
      </c>
      <c r="BC1508" s="17"/>
      <c r="BD1508" s="17">
        <v>0.26190738866927699</v>
      </c>
      <c r="BE1508" s="17">
        <v>0.22245106135547599</v>
      </c>
      <c r="BF1508" s="17">
        <v>0.27188363018626699</v>
      </c>
      <c r="BG1508" s="17"/>
      <c r="BH1508" s="17">
        <v>0.24819685961770199</v>
      </c>
      <c r="BI1508" s="17">
        <v>0.32604430397731998</v>
      </c>
      <c r="BJ1508" s="17">
        <v>0.189775588550706</v>
      </c>
      <c r="BK1508" s="17"/>
      <c r="BL1508" s="17">
        <v>0.27979338274617699</v>
      </c>
      <c r="BM1508" s="17">
        <v>0.35802050177077999</v>
      </c>
      <c r="BN1508" s="17">
        <v>0.21978385941404699</v>
      </c>
      <c r="BO1508" s="17"/>
      <c r="BP1508" s="17">
        <v>0.222828406437974</v>
      </c>
      <c r="BQ1508" s="17">
        <v>0.26826967131195001</v>
      </c>
      <c r="BR1508" s="17"/>
      <c r="BS1508" s="17">
        <v>0.33985854123478199</v>
      </c>
      <c r="BT1508" s="17">
        <v>0.32968819921618597</v>
      </c>
      <c r="BU1508" s="17">
        <v>0.25778866939740702</v>
      </c>
      <c r="BV1508" s="17">
        <v>0.193168244404332</v>
      </c>
      <c r="BW1508" s="17"/>
      <c r="BX1508" s="17">
        <v>0.26326419748636298</v>
      </c>
      <c r="BY1508" s="17">
        <v>0.12547648779175399</v>
      </c>
      <c r="BZ1508" s="17">
        <v>0.259932977516738</v>
      </c>
      <c r="CA1508" s="17"/>
      <c r="CB1508" s="17">
        <v>0.30551472141438801</v>
      </c>
      <c r="CC1508" s="17">
        <v>0.226010531717972</v>
      </c>
      <c r="CD1508" s="17">
        <v>0.181724784953713</v>
      </c>
      <c r="CE1508" s="17">
        <v>0.21568664733135101</v>
      </c>
      <c r="CF1508" s="17">
        <v>0.42188711497929698</v>
      </c>
      <c r="CG1508" s="17">
        <v>0.225017295268679</v>
      </c>
      <c r="CH1508" s="17"/>
      <c r="CI1508" s="17">
        <v>0.17347058253209</v>
      </c>
      <c r="CJ1508" s="17">
        <v>0.25237953063464602</v>
      </c>
      <c r="CK1508" s="17">
        <v>0.20707012918961701</v>
      </c>
      <c r="CL1508" s="17">
        <v>0.28166880109412701</v>
      </c>
    </row>
    <row r="1509" spans="2:90" x14ac:dyDescent="0.35">
      <c r="B1509" t="s">
        <v>645</v>
      </c>
      <c r="C1509" s="17">
        <v>0.23949520457157999</v>
      </c>
      <c r="D1509" s="17">
        <v>0.208871864731734</v>
      </c>
      <c r="E1509" s="17">
        <v>0.27233790724139401</v>
      </c>
      <c r="F1509" s="17"/>
      <c r="G1509" s="17">
        <v>0.181306308926068</v>
      </c>
      <c r="H1509" s="17">
        <v>0.247424588322955</v>
      </c>
      <c r="I1509" s="17">
        <v>0.19431850253910599</v>
      </c>
      <c r="J1509" s="17">
        <v>0.26737627978292899</v>
      </c>
      <c r="K1509" s="17">
        <v>0.21669300949083201</v>
      </c>
      <c r="L1509" s="17">
        <v>0.35531180780752197</v>
      </c>
      <c r="M1509" s="17">
        <v>0.25366874313556198</v>
      </c>
      <c r="N1509" s="17">
        <v>0.21980447387584001</v>
      </c>
      <c r="O1509" s="17">
        <v>0.200930145553331</v>
      </c>
      <c r="P1509" s="17"/>
      <c r="Q1509" s="17">
        <v>0.266498101308209</v>
      </c>
      <c r="R1509" s="17">
        <v>0.224799752751456</v>
      </c>
      <c r="S1509" s="17">
        <v>0.36511466252270902</v>
      </c>
      <c r="T1509" s="17">
        <v>0.23128876749379701</v>
      </c>
      <c r="U1509" s="17"/>
      <c r="V1509" s="17">
        <v>0.221304552247792</v>
      </c>
      <c r="W1509" s="17">
        <v>0.21605593673802201</v>
      </c>
      <c r="X1509" s="17">
        <v>0.21285602192674899</v>
      </c>
      <c r="Y1509" s="17">
        <v>0.24893596267899101</v>
      </c>
      <c r="Z1509" s="17">
        <v>0.25535304079444299</v>
      </c>
      <c r="AA1509" s="17">
        <v>0.29378801889343398</v>
      </c>
      <c r="AB1509" s="17">
        <v>0.22509536562490901</v>
      </c>
      <c r="AC1509" s="17">
        <v>0.16369604456776299</v>
      </c>
      <c r="AD1509" s="17">
        <v>0.27008547763503599</v>
      </c>
      <c r="AE1509" s="17"/>
      <c r="AF1509" s="17">
        <v>0.24780426658356</v>
      </c>
      <c r="AG1509" s="17">
        <v>0.27563057490763598</v>
      </c>
      <c r="AH1509" s="17">
        <v>0.16755620580779601</v>
      </c>
      <c r="AI1509" s="17">
        <v>0.425160298741318</v>
      </c>
      <c r="AJ1509" s="17">
        <v>0.18469596596665799</v>
      </c>
      <c r="AK1509" s="17">
        <v>0.242462146774444</v>
      </c>
      <c r="AL1509" s="17"/>
      <c r="AM1509" s="17">
        <v>0.216632662127205</v>
      </c>
      <c r="AN1509" s="17">
        <v>0.25375934681866302</v>
      </c>
      <c r="AO1509" s="17">
        <v>0.175645941428476</v>
      </c>
      <c r="AP1509" s="17">
        <v>0.248193513435576</v>
      </c>
      <c r="AQ1509" s="17">
        <v>0.203617925415709</v>
      </c>
      <c r="AR1509" s="17">
        <v>0.17373984886357</v>
      </c>
      <c r="AS1509" s="17">
        <v>0.19426331338893901</v>
      </c>
      <c r="AT1509" s="17">
        <v>0.33406723077254802</v>
      </c>
      <c r="AU1509" s="17">
        <v>0.34961989588236703</v>
      </c>
      <c r="AV1509" s="17">
        <v>8.1612160108532297E-2</v>
      </c>
      <c r="AW1509" s="17">
        <v>0.23483534049718899</v>
      </c>
      <c r="AX1509" s="17">
        <v>0.30326608466570198</v>
      </c>
      <c r="AY1509" s="17">
        <v>0.11554346449285199</v>
      </c>
      <c r="AZ1509" s="17">
        <v>0.38922671251616903</v>
      </c>
      <c r="BA1509" s="17">
        <v>0.109022106124322</v>
      </c>
      <c r="BB1509" s="17">
        <v>0.28076817081868199</v>
      </c>
      <c r="BC1509" s="17"/>
      <c r="BD1509" s="17">
        <v>0.25735565124737397</v>
      </c>
      <c r="BE1509" s="17">
        <v>0.24189699582907001</v>
      </c>
      <c r="BF1509" s="17">
        <v>0.223036822900256</v>
      </c>
      <c r="BG1509" s="17"/>
      <c r="BH1509" s="17">
        <v>0.23988329517394999</v>
      </c>
      <c r="BI1509" s="17">
        <v>0.24572917944411199</v>
      </c>
      <c r="BJ1509" s="17">
        <v>0.27172554255838799</v>
      </c>
      <c r="BK1509" s="17"/>
      <c r="BL1509" s="17">
        <v>0.30229753221807099</v>
      </c>
      <c r="BM1509" s="17">
        <v>0.18670905762027401</v>
      </c>
      <c r="BN1509" s="17">
        <v>0.25083678217699401</v>
      </c>
      <c r="BO1509" s="17"/>
      <c r="BP1509" s="17">
        <v>0.22871146418597399</v>
      </c>
      <c r="BQ1509" s="17">
        <v>0.228929374937867</v>
      </c>
      <c r="BR1509" s="17"/>
      <c r="BS1509" s="17">
        <v>0.161076062609152</v>
      </c>
      <c r="BT1509" s="17">
        <v>0.17044030703742599</v>
      </c>
      <c r="BU1509" s="17">
        <v>0.276292751679871</v>
      </c>
      <c r="BV1509" s="17">
        <v>0.27529936329806598</v>
      </c>
      <c r="BW1509" s="17"/>
      <c r="BX1509" s="17">
        <v>0.30806818982709799</v>
      </c>
      <c r="BY1509" s="17">
        <v>0.17069389927293899</v>
      </c>
      <c r="BZ1509" s="17">
        <v>0.23744551240314901</v>
      </c>
      <c r="CA1509" s="17"/>
      <c r="CB1509" s="17">
        <v>0.22126594422558199</v>
      </c>
      <c r="CC1509" s="17">
        <v>0.25527257927635999</v>
      </c>
      <c r="CD1509" s="17">
        <v>0.31197793170485599</v>
      </c>
      <c r="CE1509" s="17">
        <v>0.214762646539672</v>
      </c>
      <c r="CF1509" s="17">
        <v>0.14212514145712599</v>
      </c>
      <c r="CG1509" s="17">
        <v>0.25166492760756198</v>
      </c>
      <c r="CH1509" s="17"/>
      <c r="CI1509" s="17">
        <v>0.24775536569787801</v>
      </c>
      <c r="CJ1509" s="17">
        <v>0.19238655933783799</v>
      </c>
      <c r="CK1509" s="17">
        <v>0.30018415031017098</v>
      </c>
      <c r="CL1509" s="17">
        <v>0.25409015770680898</v>
      </c>
    </row>
    <row r="1510" spans="2:90" x14ac:dyDescent="0.35">
      <c r="B1510" t="s">
        <v>646</v>
      </c>
      <c r="C1510" s="17">
        <v>0.25816434628938301</v>
      </c>
      <c r="D1510" s="17">
        <v>0.25552771228677701</v>
      </c>
      <c r="E1510" s="17">
        <v>0.26427373204840099</v>
      </c>
      <c r="F1510" s="17"/>
      <c r="G1510" s="17">
        <v>0.37433603142940303</v>
      </c>
      <c r="H1510" s="17">
        <v>0.28762021543850602</v>
      </c>
      <c r="I1510" s="17">
        <v>0.25272311374379602</v>
      </c>
      <c r="J1510" s="17">
        <v>0.216619480699971</v>
      </c>
      <c r="K1510" s="17">
        <v>0.26389485559802101</v>
      </c>
      <c r="L1510" s="17">
        <v>0.26132834038130598</v>
      </c>
      <c r="M1510" s="17">
        <v>0.21188234102147099</v>
      </c>
      <c r="N1510" s="17">
        <v>0.24593562606208899</v>
      </c>
      <c r="O1510" s="17">
        <v>0.22327789675100301</v>
      </c>
      <c r="P1510" s="17"/>
      <c r="Q1510" s="17">
        <v>0.18148474938812001</v>
      </c>
      <c r="R1510" s="17">
        <v>0.21896386928105299</v>
      </c>
      <c r="S1510" s="17">
        <v>0.18107404378662201</v>
      </c>
      <c r="T1510" s="17">
        <v>0.26659211121458898</v>
      </c>
      <c r="U1510" s="17"/>
      <c r="V1510" s="17">
        <v>0.280329275060335</v>
      </c>
      <c r="W1510" s="17">
        <v>0.22509366211880399</v>
      </c>
      <c r="X1510" s="17">
        <v>0.34794613097196903</v>
      </c>
      <c r="Y1510" s="17">
        <v>0.35650060774801001</v>
      </c>
      <c r="Z1510" s="17">
        <v>0.30385717388853101</v>
      </c>
      <c r="AA1510" s="17">
        <v>0.18137817466667999</v>
      </c>
      <c r="AB1510" s="17">
        <v>0.169029615997347</v>
      </c>
      <c r="AC1510" s="17">
        <v>0.16940417550661899</v>
      </c>
      <c r="AD1510" s="17">
        <v>0.253163811811429</v>
      </c>
      <c r="AE1510" s="17"/>
      <c r="AF1510" s="17">
        <v>0.22390583863199101</v>
      </c>
      <c r="AG1510" s="17">
        <v>0.204898684758136</v>
      </c>
      <c r="AH1510" s="17">
        <v>0.39836215750738202</v>
      </c>
      <c r="AI1510" s="17">
        <v>0.33724689365249899</v>
      </c>
      <c r="AJ1510" s="17">
        <v>0.28056663305479101</v>
      </c>
      <c r="AK1510" s="17">
        <v>0.25646341747495899</v>
      </c>
      <c r="AL1510" s="17"/>
      <c r="AM1510" s="17">
        <v>0.32744829158980199</v>
      </c>
      <c r="AN1510" s="17">
        <v>0.26010839840554001</v>
      </c>
      <c r="AO1510" s="17">
        <v>0.16432120768219599</v>
      </c>
      <c r="AP1510" s="17">
        <v>0.171174928141026</v>
      </c>
      <c r="AQ1510" s="17">
        <v>0.19861683933823401</v>
      </c>
      <c r="AR1510" s="17">
        <v>0.334384088658712</v>
      </c>
      <c r="AS1510" s="17">
        <v>0.244986477212605</v>
      </c>
      <c r="AT1510" s="17">
        <v>0.23474380767786199</v>
      </c>
      <c r="AU1510" s="17">
        <v>0.22900785764721701</v>
      </c>
      <c r="AV1510" s="17">
        <v>5.1881920230438403E-2</v>
      </c>
      <c r="AW1510" s="17">
        <v>0.20982838298067399</v>
      </c>
      <c r="AX1510" s="17">
        <v>0.233271145793605</v>
      </c>
      <c r="AY1510" s="17">
        <v>0.38264737429448997</v>
      </c>
      <c r="AZ1510" s="17">
        <v>0.40916166860372399</v>
      </c>
      <c r="BA1510" s="17">
        <v>0.27563756649541599</v>
      </c>
      <c r="BB1510" s="17">
        <v>0.43335253229465798</v>
      </c>
      <c r="BC1510" s="17"/>
      <c r="BD1510" s="17">
        <v>0.234906384849179</v>
      </c>
      <c r="BE1510" s="17">
        <v>0.29356671596441503</v>
      </c>
      <c r="BF1510" s="17">
        <v>0.254079915198901</v>
      </c>
      <c r="BG1510" s="17"/>
      <c r="BH1510" s="17">
        <v>0.260525471327752</v>
      </c>
      <c r="BI1510" s="17">
        <v>0.25917202075178702</v>
      </c>
      <c r="BJ1510" s="17">
        <v>0.24049756190020799</v>
      </c>
      <c r="BK1510" s="17"/>
      <c r="BL1510" s="17">
        <v>0.16860905714475799</v>
      </c>
      <c r="BM1510" s="17">
        <v>0.27369700251294499</v>
      </c>
      <c r="BN1510" s="17">
        <v>0.25918910612303098</v>
      </c>
      <c r="BO1510" s="17"/>
      <c r="BP1510" s="17">
        <v>0.34066215228227298</v>
      </c>
      <c r="BQ1510" s="17">
        <v>0.241696167746933</v>
      </c>
      <c r="BR1510" s="17"/>
      <c r="BS1510" s="17">
        <v>0.11108248015104701</v>
      </c>
      <c r="BT1510" s="17">
        <v>0.21067274604651601</v>
      </c>
      <c r="BU1510" s="17">
        <v>0.244477345842563</v>
      </c>
      <c r="BV1510" s="17">
        <v>0.35133434564664501</v>
      </c>
      <c r="BW1510" s="17"/>
      <c r="BX1510" s="17">
        <v>0.216255058175089</v>
      </c>
      <c r="BY1510" s="17">
        <v>0.40829888511851398</v>
      </c>
      <c r="BZ1510" s="17">
        <v>0.25280523177981101</v>
      </c>
      <c r="CA1510" s="17"/>
      <c r="CB1510" s="17">
        <v>0.186254071179839</v>
      </c>
      <c r="CC1510" s="17">
        <v>0.30897927442187501</v>
      </c>
      <c r="CD1510" s="17">
        <v>0.35128259303765003</v>
      </c>
      <c r="CE1510" s="17">
        <v>0.35543860019173401</v>
      </c>
      <c r="CF1510" s="17">
        <v>0.13694882033918801</v>
      </c>
      <c r="CG1510" s="17">
        <v>0.14685641516831999</v>
      </c>
      <c r="CH1510" s="17"/>
      <c r="CI1510" s="17">
        <v>0.39433774974757202</v>
      </c>
      <c r="CJ1510" s="17">
        <v>0.25758684873258603</v>
      </c>
      <c r="CK1510" s="17">
        <v>0.201625998614089</v>
      </c>
      <c r="CL1510" s="17">
        <v>0.24251346409316399</v>
      </c>
    </row>
    <row r="1511" spans="2:90" x14ac:dyDescent="0.35">
      <c r="B1511" t="s">
        <v>110</v>
      </c>
      <c r="C1511" s="17">
        <v>6.6709707513501207E-2</v>
      </c>
      <c r="D1511" s="17">
        <v>7.4033575418152198E-2</v>
      </c>
      <c r="E1511" s="17">
        <v>6.0567939818559603E-2</v>
      </c>
      <c r="F1511" s="17"/>
      <c r="G1511" s="17">
        <v>2.10732282776918E-2</v>
      </c>
      <c r="H1511" s="17">
        <v>6.8195141993671493E-2</v>
      </c>
      <c r="I1511" s="17">
        <v>5.3202595074539297E-2</v>
      </c>
      <c r="J1511" s="17">
        <v>5.5183265796372498E-2</v>
      </c>
      <c r="K1511" s="17">
        <v>9.2578852126376995E-2</v>
      </c>
      <c r="L1511" s="17">
        <v>7.0114901836327695E-2</v>
      </c>
      <c r="M1511" s="17">
        <v>6.9145429911925294E-2</v>
      </c>
      <c r="N1511" s="17">
        <v>7.02517538990102E-2</v>
      </c>
      <c r="O1511" s="17">
        <v>9.5857675999841796E-2</v>
      </c>
      <c r="P1511" s="17"/>
      <c r="Q1511" s="17">
        <v>6.4302362735076196E-2</v>
      </c>
      <c r="R1511" s="17">
        <v>9.4933682575850095E-2</v>
      </c>
      <c r="S1511" s="17">
        <v>5.9252576752005001E-2</v>
      </c>
      <c r="T1511" s="17">
        <v>6.2638820651890595E-2</v>
      </c>
      <c r="U1511" s="17"/>
      <c r="V1511" s="17">
        <v>7.2911870694433806E-2</v>
      </c>
      <c r="W1511" s="17">
        <v>5.6290193496606397E-2</v>
      </c>
      <c r="X1511" s="17">
        <v>8.1692181260434898E-2</v>
      </c>
      <c r="Y1511" s="17">
        <v>7.9732892933853397E-2</v>
      </c>
      <c r="Z1511" s="17">
        <v>5.7336472765698199E-2</v>
      </c>
      <c r="AA1511" s="17">
        <v>8.0780976511051303E-2</v>
      </c>
      <c r="AB1511" s="17">
        <v>5.2440891597419E-2</v>
      </c>
      <c r="AC1511" s="17">
        <v>4.0340512938975302E-2</v>
      </c>
      <c r="AD1511" s="17">
        <v>5.6859482688948602E-2</v>
      </c>
      <c r="AE1511" s="17"/>
      <c r="AF1511" s="17">
        <v>6.0826073346370503E-2</v>
      </c>
      <c r="AG1511" s="17">
        <v>5.0132772400791302E-2</v>
      </c>
      <c r="AH1511" s="17">
        <v>0.124869831862919</v>
      </c>
      <c r="AI1511" s="17">
        <v>4.8806970266163902E-2</v>
      </c>
      <c r="AJ1511" s="17">
        <v>6.8607410030053606E-2</v>
      </c>
      <c r="AK1511" s="17">
        <v>6.8488212939604595E-2</v>
      </c>
      <c r="AL1511" s="17"/>
      <c r="AM1511" s="17">
        <v>0.20907506629328201</v>
      </c>
      <c r="AN1511" s="17">
        <v>9.8986582514054094E-2</v>
      </c>
      <c r="AO1511" s="17">
        <v>0.105137045010844</v>
      </c>
      <c r="AP1511" s="17">
        <v>7.1083845832286996E-2</v>
      </c>
      <c r="AQ1511" s="17">
        <v>3.9347548718810202E-2</v>
      </c>
      <c r="AR1511" s="17">
        <v>2.0823732819788599E-2</v>
      </c>
      <c r="AS1511" s="17">
        <v>7.8202689985855695E-2</v>
      </c>
      <c r="AT1511" s="17">
        <v>1.5981574419434701E-2</v>
      </c>
      <c r="AU1511" s="17">
        <v>5.4843128092780302E-2</v>
      </c>
      <c r="AV1511" s="17">
        <v>0</v>
      </c>
      <c r="AW1511" s="17">
        <v>4.4046108497077997E-2</v>
      </c>
      <c r="AX1511" s="17">
        <v>8.0142106103470497E-3</v>
      </c>
      <c r="AY1511" s="17">
        <v>9.1546658489404104E-3</v>
      </c>
      <c r="AZ1511" s="17">
        <v>1.8451304466403699E-2</v>
      </c>
      <c r="BA1511" s="17">
        <v>8.4333501433333402E-2</v>
      </c>
      <c r="BB1511" s="17">
        <v>3.5732171947245997E-2</v>
      </c>
      <c r="BC1511" s="17"/>
      <c r="BD1511" s="17">
        <v>4.9913691302437398E-2</v>
      </c>
      <c r="BE1511" s="17">
        <v>6.0381180678078003E-2</v>
      </c>
      <c r="BF1511" s="17">
        <v>8.3622303984405497E-2</v>
      </c>
      <c r="BG1511" s="17"/>
      <c r="BH1511" s="17">
        <v>6.1487296139230201E-2</v>
      </c>
      <c r="BI1511" s="17">
        <v>3.5430365446616499E-2</v>
      </c>
      <c r="BJ1511" s="17">
        <v>7.5499397284434402E-2</v>
      </c>
      <c r="BK1511" s="17"/>
      <c r="BL1511" s="17">
        <v>5.00275118177737E-2</v>
      </c>
      <c r="BM1511" s="17">
        <v>4.1228818063079098E-2</v>
      </c>
      <c r="BN1511" s="17">
        <v>9.3791638055474996E-2</v>
      </c>
      <c r="BO1511" s="17"/>
      <c r="BP1511" s="17">
        <v>3.74724334234161E-2</v>
      </c>
      <c r="BQ1511" s="17">
        <v>8.2025227430984102E-2</v>
      </c>
      <c r="BR1511" s="17"/>
      <c r="BS1511" s="17">
        <v>6.7286881557749104E-2</v>
      </c>
      <c r="BT1511" s="17">
        <v>3.82225099339078E-2</v>
      </c>
      <c r="BU1511" s="17">
        <v>4.9905917634409297E-2</v>
      </c>
      <c r="BV1511" s="17">
        <v>5.9900324495263502E-2</v>
      </c>
      <c r="BW1511" s="17"/>
      <c r="BX1511" s="17">
        <v>3.7935534430457503E-2</v>
      </c>
      <c r="BY1511" s="17">
        <v>3.4931756907521899E-2</v>
      </c>
      <c r="BZ1511" s="17">
        <v>7.1279737366931106E-2</v>
      </c>
      <c r="CA1511" s="17"/>
      <c r="CB1511" s="17">
        <v>3.3681958297663503E-2</v>
      </c>
      <c r="CC1511" s="17">
        <v>2.5581692924115801E-2</v>
      </c>
      <c r="CD1511" s="17">
        <v>8.19779265090744E-2</v>
      </c>
      <c r="CE1511" s="17">
        <v>6.2337919848053203E-2</v>
      </c>
      <c r="CF1511" s="17">
        <v>3.6008950584263698E-2</v>
      </c>
      <c r="CG1511" s="17">
        <v>0.16047204377645699</v>
      </c>
      <c r="CH1511" s="17"/>
      <c r="CI1511" s="17">
        <v>7.9779910950135993E-2</v>
      </c>
      <c r="CJ1511" s="17">
        <v>3.5339473346345802E-2</v>
      </c>
      <c r="CK1511" s="17">
        <v>0.162393528480514</v>
      </c>
      <c r="CL1511" s="17">
        <v>6.1646005342443903E-2</v>
      </c>
    </row>
    <row r="1512" spans="2:90" x14ac:dyDescent="0.35"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  <c r="BR1512" s="17"/>
      <c r="BS1512" s="17"/>
      <c r="BT1512" s="17"/>
      <c r="BU1512" s="17"/>
      <c r="BV1512" s="17"/>
      <c r="BW1512" s="17"/>
      <c r="BX1512" s="17"/>
      <c r="BY1512" s="17"/>
      <c r="BZ1512" s="17"/>
      <c r="CA1512" s="17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</row>
    <row r="1513" spans="2:90" x14ac:dyDescent="0.35">
      <c r="B1513" s="6" t="s">
        <v>659</v>
      </c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  <c r="BR1513" s="17"/>
      <c r="BS1513" s="17"/>
      <c r="BT1513" s="17"/>
      <c r="BU1513" s="17"/>
      <c r="BV1513" s="17"/>
      <c r="BW1513" s="17"/>
      <c r="BX1513" s="17"/>
      <c r="BY1513" s="17"/>
      <c r="BZ1513" s="17"/>
      <c r="CA1513" s="17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</row>
    <row r="1514" spans="2:90" x14ac:dyDescent="0.35">
      <c r="B1514" s="24" t="s">
        <v>648</v>
      </c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  <c r="BP1514" s="17"/>
      <c r="BQ1514" s="17"/>
      <c r="BR1514" s="17"/>
      <c r="BS1514" s="17"/>
      <c r="BT1514" s="17"/>
      <c r="BU1514" s="17"/>
      <c r="BV1514" s="17"/>
      <c r="BW1514" s="17"/>
      <c r="BX1514" s="17"/>
      <c r="BY1514" s="17"/>
      <c r="BZ1514" s="17"/>
      <c r="CA1514" s="17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</row>
    <row r="1515" spans="2:90" x14ac:dyDescent="0.35">
      <c r="B1515" t="s">
        <v>643</v>
      </c>
      <c r="C1515" s="17">
        <v>0.21325287200447199</v>
      </c>
      <c r="D1515" s="17">
        <v>0.22109256548720099</v>
      </c>
      <c r="E1515" s="17">
        <v>0.19910650815748199</v>
      </c>
      <c r="F1515" s="17"/>
      <c r="G1515" s="17">
        <v>0.16864291223262801</v>
      </c>
      <c r="H1515" s="17">
        <v>0.14369139605291201</v>
      </c>
      <c r="I1515" s="17">
        <v>0.23888611190143</v>
      </c>
      <c r="J1515" s="17">
        <v>0.18689900500435899</v>
      </c>
      <c r="K1515" s="17">
        <v>0.23483312978746701</v>
      </c>
      <c r="L1515" s="17">
        <v>0.270543044988035</v>
      </c>
      <c r="M1515" s="17">
        <v>0.303378721158789</v>
      </c>
      <c r="N1515" s="17">
        <v>0.20584751507351001</v>
      </c>
      <c r="O1515" s="17">
        <v>0.16648818687590999</v>
      </c>
      <c r="P1515" s="17"/>
      <c r="Q1515" s="17">
        <v>0.235175225294594</v>
      </c>
      <c r="R1515" s="17">
        <v>0.27844795607121797</v>
      </c>
      <c r="S1515" s="17">
        <v>0.22745171578316001</v>
      </c>
      <c r="T1515" s="17">
        <v>0.20605227687958799</v>
      </c>
      <c r="U1515" s="17"/>
      <c r="V1515" s="17">
        <v>0.13447636852721301</v>
      </c>
      <c r="W1515" s="17">
        <v>0.16829261723782399</v>
      </c>
      <c r="X1515" s="17">
        <v>0.21710773776919801</v>
      </c>
      <c r="Y1515" s="17">
        <v>0.22438038912071201</v>
      </c>
      <c r="Z1515" s="17">
        <v>0.22826335124112501</v>
      </c>
      <c r="AA1515" s="17">
        <v>0.26658356613511902</v>
      </c>
      <c r="AB1515" s="17">
        <v>0.33451281723973197</v>
      </c>
      <c r="AC1515" s="17">
        <v>0.32617706430127902</v>
      </c>
      <c r="AD1515" s="17">
        <v>0.211878235027819</v>
      </c>
      <c r="AE1515" s="17"/>
      <c r="AF1515" s="17">
        <v>0.20712956756609699</v>
      </c>
      <c r="AG1515" s="17">
        <v>0.229819311031499</v>
      </c>
      <c r="AH1515" s="17">
        <v>0.271926921512328</v>
      </c>
      <c r="AI1515" s="17">
        <v>0.190793538588997</v>
      </c>
      <c r="AJ1515" s="17">
        <v>0.13763872918249201</v>
      </c>
      <c r="AK1515" s="17">
        <v>0.242381765983847</v>
      </c>
      <c r="AL1515" s="17"/>
      <c r="AM1515" s="17">
        <v>0.18009570825662299</v>
      </c>
      <c r="AN1515" s="17">
        <v>0.28577901662059702</v>
      </c>
      <c r="AO1515" s="17">
        <v>0.165771000407548</v>
      </c>
      <c r="AP1515" s="17">
        <v>0.24358302919698499</v>
      </c>
      <c r="AQ1515" s="17">
        <v>0.22124535112877899</v>
      </c>
      <c r="AR1515" s="17">
        <v>0.25829477691791197</v>
      </c>
      <c r="AS1515" s="17">
        <v>0.29722016215000802</v>
      </c>
      <c r="AT1515" s="17">
        <v>0.15816398346229099</v>
      </c>
      <c r="AU1515" s="17">
        <v>0.24952744269218399</v>
      </c>
      <c r="AV1515" s="17">
        <v>7.4792584276217905E-2</v>
      </c>
      <c r="AW1515" s="17">
        <v>0.13024080412998901</v>
      </c>
      <c r="AX1515" s="17">
        <v>0.30857598898961502</v>
      </c>
      <c r="AY1515" s="17">
        <v>0.13776067237048301</v>
      </c>
      <c r="AZ1515" s="17">
        <v>0.191256686696823</v>
      </c>
      <c r="BA1515" s="17">
        <v>0.206469283211906</v>
      </c>
      <c r="BB1515" s="17">
        <v>0.16870466612230001</v>
      </c>
      <c r="BC1515" s="17"/>
      <c r="BD1515" s="17">
        <v>0.20951606590321001</v>
      </c>
      <c r="BE1515" s="17">
        <v>0.19706691557309999</v>
      </c>
      <c r="BF1515" s="17">
        <v>0.23319767551521201</v>
      </c>
      <c r="BG1515" s="17"/>
      <c r="BH1515" s="17">
        <v>0.21406188133311199</v>
      </c>
      <c r="BI1515" s="17">
        <v>0.21545968970520499</v>
      </c>
      <c r="BJ1515" s="17">
        <v>0.23526570509122799</v>
      </c>
      <c r="BK1515" s="17"/>
      <c r="BL1515" s="17">
        <v>9.6163023912983897E-2</v>
      </c>
      <c r="BM1515" s="17">
        <v>0.23380894753977499</v>
      </c>
      <c r="BN1515" s="17">
        <v>0.34992155093121602</v>
      </c>
      <c r="BO1515" s="17"/>
      <c r="BP1515" s="17">
        <v>0.143058104132572</v>
      </c>
      <c r="BQ1515" s="17">
        <v>0.240993523522047</v>
      </c>
      <c r="BR1515" s="17"/>
      <c r="BS1515" s="17">
        <v>0.36002936554648102</v>
      </c>
      <c r="BT1515" s="17">
        <v>0.28157509191671398</v>
      </c>
      <c r="BU1515" s="17">
        <v>0.23403080610570701</v>
      </c>
      <c r="BV1515" s="17">
        <v>0.129941729352236</v>
      </c>
      <c r="BW1515" s="17"/>
      <c r="BX1515" s="17">
        <v>0.142740084426285</v>
      </c>
      <c r="BY1515" s="17">
        <v>0.20134702457176301</v>
      </c>
      <c r="BZ1515" s="17">
        <v>0.21976868092315899</v>
      </c>
      <c r="CA1515" s="17"/>
      <c r="CB1515" s="17">
        <v>0.30006514267826401</v>
      </c>
      <c r="CC1515" s="17">
        <v>0.222677092370169</v>
      </c>
      <c r="CD1515" s="17">
        <v>0.102921662832837</v>
      </c>
      <c r="CE1515" s="17">
        <v>0.14844569994340501</v>
      </c>
      <c r="CF1515" s="17">
        <v>0.38172821208462898</v>
      </c>
      <c r="CG1515" s="17">
        <v>0.19477447837211201</v>
      </c>
      <c r="CH1515" s="17"/>
      <c r="CI1515" s="17">
        <v>0.168026928258241</v>
      </c>
      <c r="CJ1515" s="17">
        <v>0.32217048206833798</v>
      </c>
      <c r="CK1515" s="17">
        <v>0.116234081206346</v>
      </c>
      <c r="CL1515" s="17">
        <v>0.18943905664057301</v>
      </c>
    </row>
    <row r="1516" spans="2:90" x14ac:dyDescent="0.35">
      <c r="B1516" t="s">
        <v>644</v>
      </c>
      <c r="C1516" s="17">
        <v>0.25427559956264001</v>
      </c>
      <c r="D1516" s="17">
        <v>0.25244539910131603</v>
      </c>
      <c r="E1516" s="17">
        <v>0.25902364795913202</v>
      </c>
      <c r="F1516" s="17"/>
      <c r="G1516" s="17">
        <v>0.24820698496556001</v>
      </c>
      <c r="H1516" s="17">
        <v>0.223116790541869</v>
      </c>
      <c r="I1516" s="17">
        <v>0.24480345736256401</v>
      </c>
      <c r="J1516" s="17">
        <v>0.22079933876448701</v>
      </c>
      <c r="K1516" s="17">
        <v>0.214954715444615</v>
      </c>
      <c r="L1516" s="17">
        <v>0.282847261748505</v>
      </c>
      <c r="M1516" s="17">
        <v>0.27942719792185799</v>
      </c>
      <c r="N1516" s="17">
        <v>0.295493559586545</v>
      </c>
      <c r="O1516" s="17">
        <v>0.27720428957451199</v>
      </c>
      <c r="P1516" s="17"/>
      <c r="Q1516" s="17">
        <v>0.239148601352071</v>
      </c>
      <c r="R1516" s="17">
        <v>0.30032281213027501</v>
      </c>
      <c r="S1516" s="17">
        <v>0.244799273169203</v>
      </c>
      <c r="T1516" s="17">
        <v>0.26280190320883301</v>
      </c>
      <c r="U1516" s="17"/>
      <c r="V1516" s="17">
        <v>0.23267673322969901</v>
      </c>
      <c r="W1516" s="17">
        <v>0.336230075173583</v>
      </c>
      <c r="X1516" s="17">
        <v>0.28356449084127999</v>
      </c>
      <c r="Y1516" s="17">
        <v>0.23273129767082601</v>
      </c>
      <c r="Z1516" s="17">
        <v>0.30522224255269698</v>
      </c>
      <c r="AA1516" s="17">
        <v>0.25054967099701098</v>
      </c>
      <c r="AB1516" s="17">
        <v>0.154413907073811</v>
      </c>
      <c r="AC1516" s="17">
        <v>0.14782775687512001</v>
      </c>
      <c r="AD1516" s="17">
        <v>0.23681706969281399</v>
      </c>
      <c r="AE1516" s="17"/>
      <c r="AF1516" s="17">
        <v>0.26065371122748798</v>
      </c>
      <c r="AG1516" s="17">
        <v>0.26403970550122102</v>
      </c>
      <c r="AH1516" s="17">
        <v>0.24556102277281799</v>
      </c>
      <c r="AI1516" s="17">
        <v>0.238821841458392</v>
      </c>
      <c r="AJ1516" s="17">
        <v>0.27689941907392401</v>
      </c>
      <c r="AK1516" s="17">
        <v>0.232726426214731</v>
      </c>
      <c r="AL1516" s="17"/>
      <c r="AM1516" s="17">
        <v>0.13457159322700499</v>
      </c>
      <c r="AN1516" s="17">
        <v>0.155798917591431</v>
      </c>
      <c r="AO1516" s="17">
        <v>0.21381829584234699</v>
      </c>
      <c r="AP1516" s="17">
        <v>0.23896312236654799</v>
      </c>
      <c r="AQ1516" s="17">
        <v>0.30442857796262901</v>
      </c>
      <c r="AR1516" s="17">
        <v>0.24840025070369801</v>
      </c>
      <c r="AS1516" s="17">
        <v>0.221158868494848</v>
      </c>
      <c r="AT1516" s="17">
        <v>0.37413996703526797</v>
      </c>
      <c r="AU1516" s="17">
        <v>0.42535767079873599</v>
      </c>
      <c r="AV1516" s="17">
        <v>0.24146478396079199</v>
      </c>
      <c r="AW1516" s="17">
        <v>0.35943274212464998</v>
      </c>
      <c r="AX1516" s="17">
        <v>0.13118926985153301</v>
      </c>
      <c r="AY1516" s="17">
        <v>0.28795780006696697</v>
      </c>
      <c r="AZ1516" s="17">
        <v>0.29125318271283501</v>
      </c>
      <c r="BA1516" s="17">
        <v>0.19942682015895999</v>
      </c>
      <c r="BB1516" s="17">
        <v>0.22890078713682599</v>
      </c>
      <c r="BC1516" s="17"/>
      <c r="BD1516" s="17">
        <v>0.28338958517593599</v>
      </c>
      <c r="BE1516" s="17">
        <v>0.252276439427709</v>
      </c>
      <c r="BF1516" s="17">
        <v>0.23014119360080901</v>
      </c>
      <c r="BG1516" s="17"/>
      <c r="BH1516" s="17">
        <v>0.273939592487777</v>
      </c>
      <c r="BI1516" s="17">
        <v>0.224345832112575</v>
      </c>
      <c r="BJ1516" s="17">
        <v>0.26143309050024699</v>
      </c>
      <c r="BK1516" s="17"/>
      <c r="BL1516" s="17">
        <v>0.246604433544486</v>
      </c>
      <c r="BM1516" s="17">
        <v>0.28288930526896</v>
      </c>
      <c r="BN1516" s="17">
        <v>0.29669507018213398</v>
      </c>
      <c r="BO1516" s="17"/>
      <c r="BP1516" s="17">
        <v>0.26778993096409398</v>
      </c>
      <c r="BQ1516" s="17">
        <v>0.24192024145704899</v>
      </c>
      <c r="BR1516" s="17"/>
      <c r="BS1516" s="17">
        <v>0.29234878449893498</v>
      </c>
      <c r="BT1516" s="17">
        <v>0.28646680051016599</v>
      </c>
      <c r="BU1516" s="17">
        <v>0.297173387361506</v>
      </c>
      <c r="BV1516" s="17">
        <v>0.210115081261283</v>
      </c>
      <c r="BW1516" s="17"/>
      <c r="BX1516" s="17">
        <v>0.28197822871314698</v>
      </c>
      <c r="BY1516" s="17">
        <v>0.25555294435704801</v>
      </c>
      <c r="BZ1516" s="17">
        <v>0.251917272872903</v>
      </c>
      <c r="CA1516" s="17"/>
      <c r="CB1516" s="17">
        <v>0.273873949188918</v>
      </c>
      <c r="CC1516" s="17">
        <v>0.27431330455845498</v>
      </c>
      <c r="CD1516" s="17">
        <v>0.190867957585516</v>
      </c>
      <c r="CE1516" s="17">
        <v>0.27856394548143698</v>
      </c>
      <c r="CF1516" s="17">
        <v>0.28510725879773202</v>
      </c>
      <c r="CG1516" s="17">
        <v>0.23893694575393001</v>
      </c>
      <c r="CH1516" s="17"/>
      <c r="CI1516" s="17">
        <v>0.19188739609709199</v>
      </c>
      <c r="CJ1516" s="17">
        <v>0.25127647377004197</v>
      </c>
      <c r="CK1516" s="17">
        <v>0.241589597400094</v>
      </c>
      <c r="CL1516" s="17">
        <v>0.27243046837159601</v>
      </c>
    </row>
    <row r="1517" spans="2:90" x14ac:dyDescent="0.35">
      <c r="B1517" t="s">
        <v>645</v>
      </c>
      <c r="C1517" s="17">
        <v>0.25413651238046803</v>
      </c>
      <c r="D1517" s="17">
        <v>0.23071678131734299</v>
      </c>
      <c r="E1517" s="17">
        <v>0.27833412929272899</v>
      </c>
      <c r="F1517" s="17"/>
      <c r="G1517" s="17">
        <v>0.20772171206045301</v>
      </c>
      <c r="H1517" s="17">
        <v>0.25316694677592699</v>
      </c>
      <c r="I1517" s="17">
        <v>0.29987269124829702</v>
      </c>
      <c r="J1517" s="17">
        <v>0.31567600534877999</v>
      </c>
      <c r="K1517" s="17">
        <v>0.29404985524701499</v>
      </c>
      <c r="L1517" s="17">
        <v>0.22335437946171199</v>
      </c>
      <c r="M1517" s="17">
        <v>0.16213442371869199</v>
      </c>
      <c r="N1517" s="17">
        <v>0.27391552551559101</v>
      </c>
      <c r="O1517" s="17">
        <v>0.26545217056401199</v>
      </c>
      <c r="P1517" s="17"/>
      <c r="Q1517" s="17">
        <v>0.30088719622799998</v>
      </c>
      <c r="R1517" s="17">
        <v>0.23034694180298301</v>
      </c>
      <c r="S1517" s="17">
        <v>0.27168691201574902</v>
      </c>
      <c r="T1517" s="17">
        <v>0.24295777028208401</v>
      </c>
      <c r="U1517" s="17"/>
      <c r="V1517" s="17">
        <v>0.31248742207073998</v>
      </c>
      <c r="W1517" s="17">
        <v>0.22230267910784901</v>
      </c>
      <c r="X1517" s="17">
        <v>0.27350718431424098</v>
      </c>
      <c r="Y1517" s="17">
        <v>0.29831272324947</v>
      </c>
      <c r="Z1517" s="17">
        <v>0.228127289161422</v>
      </c>
      <c r="AA1517" s="17">
        <v>0.27602869008082898</v>
      </c>
      <c r="AB1517" s="17">
        <v>9.7451403426864702E-2</v>
      </c>
      <c r="AC1517" s="17">
        <v>0.22031544400151401</v>
      </c>
      <c r="AD1517" s="17">
        <v>0.27825223252668702</v>
      </c>
      <c r="AE1517" s="17"/>
      <c r="AF1517" s="17">
        <v>0.280531255992711</v>
      </c>
      <c r="AG1517" s="17">
        <v>0.26427633107479698</v>
      </c>
      <c r="AH1517" s="17">
        <v>0.185650851738656</v>
      </c>
      <c r="AI1517" s="17">
        <v>0.10493580321511201</v>
      </c>
      <c r="AJ1517" s="17">
        <v>0.29881198263171299</v>
      </c>
      <c r="AK1517" s="17">
        <v>0.244943867350534</v>
      </c>
      <c r="AL1517" s="17"/>
      <c r="AM1517" s="17">
        <v>0.152889695454139</v>
      </c>
      <c r="AN1517" s="17">
        <v>0.37202098803697398</v>
      </c>
      <c r="AO1517" s="17">
        <v>0.22988682563322901</v>
      </c>
      <c r="AP1517" s="17">
        <v>0.36294699459851798</v>
      </c>
      <c r="AQ1517" s="17">
        <v>0.25677938233259401</v>
      </c>
      <c r="AR1517" s="17">
        <v>0.270469283579723</v>
      </c>
      <c r="AS1517" s="17">
        <v>0.23065926507493101</v>
      </c>
      <c r="AT1517" s="17">
        <v>0.30674308123946598</v>
      </c>
      <c r="AU1517" s="17">
        <v>7.9705572478760506E-2</v>
      </c>
      <c r="AV1517" s="17">
        <v>0.36359488619560798</v>
      </c>
      <c r="AW1517" s="17">
        <v>9.3461716418002994E-2</v>
      </c>
      <c r="AX1517" s="17">
        <v>0.39770361774121599</v>
      </c>
      <c r="AY1517" s="17">
        <v>0.35265712186999798</v>
      </c>
      <c r="AZ1517" s="17">
        <v>0.20870382799161799</v>
      </c>
      <c r="BA1517" s="17">
        <v>0.40166913645644298</v>
      </c>
      <c r="BB1517" s="17">
        <v>0.24601172149387501</v>
      </c>
      <c r="BC1517" s="17"/>
      <c r="BD1517" s="17">
        <v>0.28267270663660998</v>
      </c>
      <c r="BE1517" s="17">
        <v>0.242007157622775</v>
      </c>
      <c r="BF1517" s="17">
        <v>0.254555194316261</v>
      </c>
      <c r="BG1517" s="17"/>
      <c r="BH1517" s="17">
        <v>0.26075400638676199</v>
      </c>
      <c r="BI1517" s="17">
        <v>0.29809743320625798</v>
      </c>
      <c r="BJ1517" s="17">
        <v>0.25974983203118801</v>
      </c>
      <c r="BK1517" s="17"/>
      <c r="BL1517" s="17">
        <v>0.31887570058450099</v>
      </c>
      <c r="BM1517" s="17">
        <v>0.24462131074299101</v>
      </c>
      <c r="BN1517" s="17">
        <v>0.16085130167350301</v>
      </c>
      <c r="BO1517" s="17"/>
      <c r="BP1517" s="17">
        <v>0.25529475948605601</v>
      </c>
      <c r="BQ1517" s="17">
        <v>0.231970516004358</v>
      </c>
      <c r="BR1517" s="17"/>
      <c r="BS1517" s="17">
        <v>0.236754893442051</v>
      </c>
      <c r="BT1517" s="17">
        <v>0.25519228706713398</v>
      </c>
      <c r="BU1517" s="17">
        <v>0.271445078275598</v>
      </c>
      <c r="BV1517" s="17">
        <v>0.239584185075992</v>
      </c>
      <c r="BW1517" s="17"/>
      <c r="BX1517" s="17">
        <v>0.29789978343054202</v>
      </c>
      <c r="BY1517" s="17">
        <v>0.157477655361487</v>
      </c>
      <c r="BZ1517" s="17">
        <v>0.25626059181039201</v>
      </c>
      <c r="CA1517" s="17"/>
      <c r="CB1517" s="17">
        <v>0.26574976845933901</v>
      </c>
      <c r="CC1517" s="17">
        <v>0.223890374081399</v>
      </c>
      <c r="CD1517" s="17">
        <v>0.280139757224667</v>
      </c>
      <c r="CE1517" s="17">
        <v>0.26869711499521198</v>
      </c>
      <c r="CF1517" s="17">
        <v>0.22517307783323001</v>
      </c>
      <c r="CG1517" s="17">
        <v>0.24679380954441099</v>
      </c>
      <c r="CH1517" s="17"/>
      <c r="CI1517" s="17">
        <v>0.26260019517044397</v>
      </c>
      <c r="CJ1517" s="17">
        <v>0.18664960360451699</v>
      </c>
      <c r="CK1517" s="17">
        <v>0.27099999012496101</v>
      </c>
      <c r="CL1517" s="17">
        <v>0.28623425233088801</v>
      </c>
    </row>
    <row r="1518" spans="2:90" x14ac:dyDescent="0.35">
      <c r="B1518" t="s">
        <v>646</v>
      </c>
      <c r="C1518" s="17">
        <v>0.22477442680182799</v>
      </c>
      <c r="D1518" s="17">
        <v>0.24845629282877801</v>
      </c>
      <c r="E1518" s="17">
        <v>0.20402832046882899</v>
      </c>
      <c r="F1518" s="17"/>
      <c r="G1518" s="17">
        <v>0.31841911109828203</v>
      </c>
      <c r="H1518" s="17">
        <v>0.29288894301435198</v>
      </c>
      <c r="I1518" s="17">
        <v>0.17119710403770599</v>
      </c>
      <c r="J1518" s="17">
        <v>0.16339421822002201</v>
      </c>
      <c r="K1518" s="17">
        <v>0.23472462338259101</v>
      </c>
      <c r="L1518" s="17">
        <v>0.17489944585660699</v>
      </c>
      <c r="M1518" s="17">
        <v>0.24301628128526001</v>
      </c>
      <c r="N1518" s="17">
        <v>0.18832143083998301</v>
      </c>
      <c r="O1518" s="17">
        <v>0.226836586646425</v>
      </c>
      <c r="P1518" s="17"/>
      <c r="Q1518" s="17">
        <v>0.17916042529982501</v>
      </c>
      <c r="R1518" s="17">
        <v>0.17724829178085699</v>
      </c>
      <c r="S1518" s="17">
        <v>0.243516774191187</v>
      </c>
      <c r="T1518" s="17">
        <v>0.23265492447701</v>
      </c>
      <c r="U1518" s="17"/>
      <c r="V1518" s="17">
        <v>0.26424177406003102</v>
      </c>
      <c r="W1518" s="17">
        <v>0.236502795926118</v>
      </c>
      <c r="X1518" s="17">
        <v>0.20435860215030699</v>
      </c>
      <c r="Y1518" s="17">
        <v>0.20937763915076901</v>
      </c>
      <c r="Z1518" s="17">
        <v>0.157832182516843</v>
      </c>
      <c r="AA1518" s="17">
        <v>0.17082353553544999</v>
      </c>
      <c r="AB1518" s="17">
        <v>0.383995393493961</v>
      </c>
      <c r="AC1518" s="17">
        <v>0.114638508539292</v>
      </c>
      <c r="AD1518" s="17">
        <v>0.200998092381624</v>
      </c>
      <c r="AE1518" s="17"/>
      <c r="AF1518" s="17">
        <v>0.18312842258623599</v>
      </c>
      <c r="AG1518" s="17">
        <v>0.22653498467402899</v>
      </c>
      <c r="AH1518" s="17">
        <v>0.26646645998364199</v>
      </c>
      <c r="AI1518" s="17">
        <v>0.38641753863035599</v>
      </c>
      <c r="AJ1518" s="17">
        <v>0.230844044274127</v>
      </c>
      <c r="AK1518" s="17">
        <v>0.214059961604359</v>
      </c>
      <c r="AL1518" s="17"/>
      <c r="AM1518" s="17">
        <v>0.37429453079564801</v>
      </c>
      <c r="AN1518" s="17">
        <v>0.128808569697411</v>
      </c>
      <c r="AO1518" s="17">
        <v>0.31074220557144799</v>
      </c>
      <c r="AP1518" s="17">
        <v>0.13481510487994</v>
      </c>
      <c r="AQ1518" s="17">
        <v>0.16397967697097601</v>
      </c>
      <c r="AR1518" s="17">
        <v>0.222835688798667</v>
      </c>
      <c r="AS1518" s="17">
        <v>0.19207251504984699</v>
      </c>
      <c r="AT1518" s="17">
        <v>0.12642082527610199</v>
      </c>
      <c r="AU1518" s="17">
        <v>0.206613716591871</v>
      </c>
      <c r="AV1518" s="17">
        <v>0.32014774556738201</v>
      </c>
      <c r="AW1518" s="17">
        <v>0.38561500953775402</v>
      </c>
      <c r="AX1518" s="17">
        <v>0.16253112341763501</v>
      </c>
      <c r="AY1518" s="17">
        <v>0.22162440569255201</v>
      </c>
      <c r="AZ1518" s="17">
        <v>0.24152046526499299</v>
      </c>
      <c r="BA1518" s="17">
        <v>8.5325823583492305E-2</v>
      </c>
      <c r="BB1518" s="17">
        <v>0.33380133248361599</v>
      </c>
      <c r="BC1518" s="17"/>
      <c r="BD1518" s="17">
        <v>0.17538310313133601</v>
      </c>
      <c r="BE1518" s="17">
        <v>0.24697221969285801</v>
      </c>
      <c r="BF1518" s="17">
        <v>0.24602516359087101</v>
      </c>
      <c r="BG1518" s="17"/>
      <c r="BH1518" s="17">
        <v>0.21039034896259501</v>
      </c>
      <c r="BI1518" s="17">
        <v>0.25548067045866002</v>
      </c>
      <c r="BJ1518" s="17">
        <v>0.22386205113282201</v>
      </c>
      <c r="BK1518" s="17"/>
      <c r="BL1518" s="17">
        <v>0.27520063881280699</v>
      </c>
      <c r="BM1518" s="17">
        <v>0.208015073737079</v>
      </c>
      <c r="BN1518" s="17">
        <v>0.184502309299926</v>
      </c>
      <c r="BO1518" s="17"/>
      <c r="BP1518" s="17">
        <v>0.29287340103635401</v>
      </c>
      <c r="BQ1518" s="17">
        <v>0.229539342796796</v>
      </c>
      <c r="BR1518" s="17"/>
      <c r="BS1518" s="17">
        <v>5.4866159312486E-2</v>
      </c>
      <c r="BT1518" s="17">
        <v>0.13519059456892499</v>
      </c>
      <c r="BU1518" s="17">
        <v>0.165485939193147</v>
      </c>
      <c r="BV1518" s="17">
        <v>0.38320629505354298</v>
      </c>
      <c r="BW1518" s="17"/>
      <c r="BX1518" s="17">
        <v>0.22588455209161301</v>
      </c>
      <c r="BY1518" s="17">
        <v>0.27633649250324899</v>
      </c>
      <c r="BZ1518" s="17">
        <v>0.22162630871743499</v>
      </c>
      <c r="CA1518" s="17"/>
      <c r="CB1518" s="17">
        <v>0.103924030200006</v>
      </c>
      <c r="CC1518" s="17">
        <v>0.27310689891216799</v>
      </c>
      <c r="CD1518" s="17">
        <v>0.35242344197216002</v>
      </c>
      <c r="CE1518" s="17">
        <v>0.245457504806574</v>
      </c>
      <c r="CF1518" s="17">
        <v>5.9731613091056603E-2</v>
      </c>
      <c r="CG1518" s="17">
        <v>0.23008046294850901</v>
      </c>
      <c r="CH1518" s="17"/>
      <c r="CI1518" s="17">
        <v>0.33558737323848897</v>
      </c>
      <c r="CJ1518" s="17">
        <v>0.20247532658419201</v>
      </c>
      <c r="CK1518" s="17">
        <v>0.21537359143964599</v>
      </c>
      <c r="CL1518" s="17">
        <v>0.21841933079519699</v>
      </c>
    </row>
    <row r="1519" spans="2:90" x14ac:dyDescent="0.35">
      <c r="B1519" t="s">
        <v>110</v>
      </c>
      <c r="C1519" s="17">
        <v>5.35605892505924E-2</v>
      </c>
      <c r="D1519" s="17">
        <v>4.7288961265362202E-2</v>
      </c>
      <c r="E1519" s="17">
        <v>5.9507394121827303E-2</v>
      </c>
      <c r="F1519" s="17"/>
      <c r="G1519" s="17">
        <v>5.7009279643077101E-2</v>
      </c>
      <c r="H1519" s="17">
        <v>8.71359236149397E-2</v>
      </c>
      <c r="I1519" s="17">
        <v>4.52406354500033E-2</v>
      </c>
      <c r="J1519" s="17">
        <v>0.113231432662351</v>
      </c>
      <c r="K1519" s="17">
        <v>2.1437676138311899E-2</v>
      </c>
      <c r="L1519" s="17">
        <v>4.8355867945141601E-2</v>
      </c>
      <c r="M1519" s="17">
        <v>1.20433759154018E-2</v>
      </c>
      <c r="N1519" s="17">
        <v>3.6421968984370501E-2</v>
      </c>
      <c r="O1519" s="17">
        <v>6.4018766339141303E-2</v>
      </c>
      <c r="P1519" s="17"/>
      <c r="Q1519" s="17">
        <v>4.5628551825508998E-2</v>
      </c>
      <c r="R1519" s="17">
        <v>1.36339982146674E-2</v>
      </c>
      <c r="S1519" s="17">
        <v>1.2545324840700299E-2</v>
      </c>
      <c r="T1519" s="17">
        <v>5.5533125152486103E-2</v>
      </c>
      <c r="U1519" s="17"/>
      <c r="V1519" s="17">
        <v>5.6117702112316897E-2</v>
      </c>
      <c r="W1519" s="17">
        <v>3.6671832554625999E-2</v>
      </c>
      <c r="X1519" s="17">
        <v>2.1461984924973702E-2</v>
      </c>
      <c r="Y1519" s="17">
        <v>3.51979508082228E-2</v>
      </c>
      <c r="Z1519" s="17">
        <v>8.0554934527912903E-2</v>
      </c>
      <c r="AA1519" s="17">
        <v>3.6014537251590199E-2</v>
      </c>
      <c r="AB1519" s="17">
        <v>2.9626478765632E-2</v>
      </c>
      <c r="AC1519" s="17">
        <v>0.19104122628279499</v>
      </c>
      <c r="AD1519" s="17">
        <v>7.2054370371056997E-2</v>
      </c>
      <c r="AE1519" s="17"/>
      <c r="AF1519" s="17">
        <v>6.8557042627468395E-2</v>
      </c>
      <c r="AG1519" s="17">
        <v>1.53296677184533E-2</v>
      </c>
      <c r="AH1519" s="17">
        <v>3.0394743992554801E-2</v>
      </c>
      <c r="AI1519" s="17">
        <v>7.9031278107142902E-2</v>
      </c>
      <c r="AJ1519" s="17">
        <v>5.58058248377441E-2</v>
      </c>
      <c r="AK1519" s="17">
        <v>6.5887978846530096E-2</v>
      </c>
      <c r="AL1519" s="17"/>
      <c r="AM1519" s="17">
        <v>0.15814847226658499</v>
      </c>
      <c r="AN1519" s="17">
        <v>5.7592508053586899E-2</v>
      </c>
      <c r="AO1519" s="17">
        <v>7.9781672545428298E-2</v>
      </c>
      <c r="AP1519" s="17">
        <v>1.9691748958009701E-2</v>
      </c>
      <c r="AQ1519" s="17">
        <v>5.3567011605021697E-2</v>
      </c>
      <c r="AR1519" s="17">
        <v>0</v>
      </c>
      <c r="AS1519" s="17">
        <v>5.8889189230366602E-2</v>
      </c>
      <c r="AT1519" s="17">
        <v>3.4532142986873203E-2</v>
      </c>
      <c r="AU1519" s="17">
        <v>3.8795597438448702E-2</v>
      </c>
      <c r="AV1519" s="17">
        <v>0</v>
      </c>
      <c r="AW1519" s="17">
        <v>3.1249727789604002E-2</v>
      </c>
      <c r="AX1519" s="17">
        <v>0</v>
      </c>
      <c r="AY1519" s="17">
        <v>0</v>
      </c>
      <c r="AZ1519" s="17">
        <v>6.72658373337299E-2</v>
      </c>
      <c r="BA1519" s="17">
        <v>0.107108936589198</v>
      </c>
      <c r="BB1519" s="17">
        <v>2.2581492763384E-2</v>
      </c>
      <c r="BC1519" s="17"/>
      <c r="BD1519" s="17">
        <v>4.9038539152906797E-2</v>
      </c>
      <c r="BE1519" s="17">
        <v>6.1677267683558301E-2</v>
      </c>
      <c r="BF1519" s="17">
        <v>3.6080772976846601E-2</v>
      </c>
      <c r="BG1519" s="17"/>
      <c r="BH1519" s="17">
        <v>4.0854170829755003E-2</v>
      </c>
      <c r="BI1519" s="17">
        <v>6.6163745173023402E-3</v>
      </c>
      <c r="BJ1519" s="17">
        <v>1.9689321244515699E-2</v>
      </c>
      <c r="BK1519" s="17"/>
      <c r="BL1519" s="17">
        <v>6.3156203145221704E-2</v>
      </c>
      <c r="BM1519" s="17">
        <v>3.0665362711195899E-2</v>
      </c>
      <c r="BN1519" s="17">
        <v>8.0297679132205792E-3</v>
      </c>
      <c r="BO1519" s="17"/>
      <c r="BP1519" s="17">
        <v>4.0983804380923201E-2</v>
      </c>
      <c r="BQ1519" s="17">
        <v>5.5576376219750701E-2</v>
      </c>
      <c r="BR1519" s="17"/>
      <c r="BS1519" s="17">
        <v>5.6000797200047102E-2</v>
      </c>
      <c r="BT1519" s="17">
        <v>4.1575225937060402E-2</v>
      </c>
      <c r="BU1519" s="17">
        <v>3.1864789064041402E-2</v>
      </c>
      <c r="BV1519" s="17">
        <v>3.7152709256945401E-2</v>
      </c>
      <c r="BW1519" s="17"/>
      <c r="BX1519" s="17">
        <v>5.1497351338412801E-2</v>
      </c>
      <c r="BY1519" s="17">
        <v>0.10928588320645299</v>
      </c>
      <c r="BZ1519" s="17">
        <v>5.0427145676110501E-2</v>
      </c>
      <c r="CA1519" s="17"/>
      <c r="CB1519" s="17">
        <v>5.6387109473472398E-2</v>
      </c>
      <c r="CC1519" s="17">
        <v>6.0123300778088199E-3</v>
      </c>
      <c r="CD1519" s="17">
        <v>7.3647180384819905E-2</v>
      </c>
      <c r="CE1519" s="17">
        <v>5.8835734773371902E-2</v>
      </c>
      <c r="CF1519" s="17">
        <v>4.8259838193351799E-2</v>
      </c>
      <c r="CG1519" s="17">
        <v>8.9414303381037993E-2</v>
      </c>
      <c r="CH1519" s="17"/>
      <c r="CI1519" s="17">
        <v>4.1898107235733902E-2</v>
      </c>
      <c r="CJ1519" s="17">
        <v>3.7428113972910501E-2</v>
      </c>
      <c r="CK1519" s="17">
        <v>0.15580273982895201</v>
      </c>
      <c r="CL1519" s="17">
        <v>3.3476891861745399E-2</v>
      </c>
    </row>
    <row r="1520" spans="2:90" x14ac:dyDescent="0.35"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</row>
    <row r="1521" spans="2:90" x14ac:dyDescent="0.35">
      <c r="B1521" s="6" t="s">
        <v>660</v>
      </c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  <c r="BP1521" s="17"/>
      <c r="BQ1521" s="17"/>
      <c r="BR1521" s="17"/>
      <c r="BS1521" s="17"/>
      <c r="BT1521" s="17"/>
      <c r="BU1521" s="17"/>
      <c r="BV1521" s="17"/>
      <c r="BW1521" s="17"/>
      <c r="BX1521" s="17"/>
      <c r="BY1521" s="17"/>
      <c r="BZ1521" s="17"/>
      <c r="CA1521" s="17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</row>
    <row r="1522" spans="2:90" x14ac:dyDescent="0.35">
      <c r="B1522" s="24" t="s">
        <v>648</v>
      </c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  <c r="BP1522" s="17"/>
      <c r="BQ1522" s="17"/>
      <c r="BR1522" s="17"/>
      <c r="BS1522" s="17"/>
      <c r="BT1522" s="17"/>
      <c r="BU1522" s="17"/>
      <c r="BV1522" s="17"/>
      <c r="BW1522" s="17"/>
      <c r="BX1522" s="17"/>
      <c r="BY1522" s="17"/>
      <c r="BZ1522" s="17"/>
      <c r="CA1522" s="17"/>
      <c r="CB1522" s="17"/>
      <c r="CC1522" s="17"/>
      <c r="CD1522" s="17"/>
      <c r="CE1522" s="17"/>
      <c r="CF1522" s="17"/>
      <c r="CG1522" s="17"/>
      <c r="CH1522" s="17"/>
      <c r="CI1522" s="17"/>
      <c r="CJ1522" s="17"/>
      <c r="CK1522" s="17"/>
      <c r="CL1522" s="17"/>
    </row>
    <row r="1523" spans="2:90" x14ac:dyDescent="0.35">
      <c r="B1523" t="s">
        <v>643</v>
      </c>
      <c r="C1523" s="17">
        <v>0.18572152939668299</v>
      </c>
      <c r="D1523" s="17">
        <v>0.13757354862406701</v>
      </c>
      <c r="E1523" s="17">
        <v>0.23034628758869499</v>
      </c>
      <c r="F1523" s="17"/>
      <c r="G1523" s="17">
        <v>0.18233806784329201</v>
      </c>
      <c r="H1523" s="17">
        <v>0.20582488113699199</v>
      </c>
      <c r="I1523" s="17">
        <v>0.24251414126068899</v>
      </c>
      <c r="J1523" s="17">
        <v>0.147540990502425</v>
      </c>
      <c r="K1523" s="17">
        <v>0.15621270837090001</v>
      </c>
      <c r="L1523" s="17">
        <v>0.14305693867990901</v>
      </c>
      <c r="M1523" s="17">
        <v>0.20021461009605299</v>
      </c>
      <c r="N1523" s="17">
        <v>0.1836001607452</v>
      </c>
      <c r="O1523" s="17">
        <v>0.20912652700078299</v>
      </c>
      <c r="P1523" s="17"/>
      <c r="Q1523" s="17">
        <v>0.18549917521781301</v>
      </c>
      <c r="R1523" s="17">
        <v>0.194720046218257</v>
      </c>
      <c r="S1523" s="17">
        <v>0.23799230958883399</v>
      </c>
      <c r="T1523" s="17">
        <v>0.18417540801458199</v>
      </c>
      <c r="U1523" s="17"/>
      <c r="V1523" s="17">
        <v>0.180608154731452</v>
      </c>
      <c r="W1523" s="17">
        <v>0.175857516286371</v>
      </c>
      <c r="X1523" s="17">
        <v>0.163325701821148</v>
      </c>
      <c r="Y1523" s="17">
        <v>0.17986109972094999</v>
      </c>
      <c r="Z1523" s="17">
        <v>0.24081233189348999</v>
      </c>
      <c r="AA1523" s="17">
        <v>0.25074096574371102</v>
      </c>
      <c r="AB1523" s="17">
        <v>0.17964554282320699</v>
      </c>
      <c r="AC1523" s="17">
        <v>0.149270149591578</v>
      </c>
      <c r="AD1523" s="17">
        <v>0.14429600264450901</v>
      </c>
      <c r="AE1523" s="17"/>
      <c r="AF1523" s="17">
        <v>0.149210869715311</v>
      </c>
      <c r="AG1523" s="17">
        <v>0.19709849426831599</v>
      </c>
      <c r="AH1523" s="17">
        <v>0.190225017746981</v>
      </c>
      <c r="AI1523" s="17">
        <v>0.120032669012273</v>
      </c>
      <c r="AJ1523" s="17">
        <v>0.214161318436278</v>
      </c>
      <c r="AK1523" s="17">
        <v>0.19617575878933199</v>
      </c>
      <c r="AL1523" s="17"/>
      <c r="AM1523" s="17">
        <v>0.18047210866322499</v>
      </c>
      <c r="AN1523" s="17">
        <v>0.15133593245249399</v>
      </c>
      <c r="AO1523" s="17">
        <v>0.16196234769304901</v>
      </c>
      <c r="AP1523" s="17">
        <v>0.244473164372421</v>
      </c>
      <c r="AQ1523" s="17">
        <v>0.21213013472373801</v>
      </c>
      <c r="AR1523" s="17">
        <v>0.21686518498874699</v>
      </c>
      <c r="AS1523" s="17">
        <v>0.19842459556460601</v>
      </c>
      <c r="AT1523" s="17">
        <v>0.206920803579001</v>
      </c>
      <c r="AU1523" s="17">
        <v>0.146963388467824</v>
      </c>
      <c r="AV1523" s="17">
        <v>0.33283127444476002</v>
      </c>
      <c r="AW1523" s="17">
        <v>0.13911265579464199</v>
      </c>
      <c r="AX1523" s="17">
        <v>7.0859968738501797E-2</v>
      </c>
      <c r="AY1523" s="17">
        <v>0.138177037807243</v>
      </c>
      <c r="AZ1523" s="17">
        <v>0.434499435829101</v>
      </c>
      <c r="BA1523" s="17">
        <v>0.19888741024325299</v>
      </c>
      <c r="BB1523" s="17">
        <v>7.6538760289318705E-2</v>
      </c>
      <c r="BC1523" s="17"/>
      <c r="BD1523" s="17">
        <v>0.168269648919396</v>
      </c>
      <c r="BE1523" s="17">
        <v>0.19472656411947301</v>
      </c>
      <c r="BF1523" s="17">
        <v>0.196858423892181</v>
      </c>
      <c r="BG1523" s="17"/>
      <c r="BH1523" s="17">
        <v>0.208883806781375</v>
      </c>
      <c r="BI1523" s="17">
        <v>0.17084400816265499</v>
      </c>
      <c r="BJ1523" s="17">
        <v>8.1851000458322304E-2</v>
      </c>
      <c r="BK1523" s="17"/>
      <c r="BL1523" s="17">
        <v>0.115807259850868</v>
      </c>
      <c r="BM1523" s="17">
        <v>0.15444277815560001</v>
      </c>
      <c r="BN1523" s="17">
        <v>0.231055832208615</v>
      </c>
      <c r="BO1523" s="17"/>
      <c r="BP1523" s="17">
        <v>0.16087355618384699</v>
      </c>
      <c r="BQ1523" s="17">
        <v>0.19977765782536799</v>
      </c>
      <c r="BR1523" s="17"/>
      <c r="BS1523" s="17">
        <v>0.30322066839593997</v>
      </c>
      <c r="BT1523" s="17">
        <v>0.25998541183187501</v>
      </c>
      <c r="BU1523" s="17">
        <v>0.18030388717776699</v>
      </c>
      <c r="BV1523" s="17">
        <v>0.11556009011334401</v>
      </c>
      <c r="BW1523" s="17"/>
      <c r="BX1523" s="17">
        <v>0.226939049630458</v>
      </c>
      <c r="BY1523" s="17">
        <v>0.24954627371194399</v>
      </c>
      <c r="BZ1523" s="17">
        <v>0.17659455522961801</v>
      </c>
      <c r="CA1523" s="17"/>
      <c r="CB1523" s="17">
        <v>0.25117237222975303</v>
      </c>
      <c r="CC1523" s="17">
        <v>0.19866577578134001</v>
      </c>
      <c r="CD1523" s="17">
        <v>9.2409128539750501E-2</v>
      </c>
      <c r="CE1523" s="17">
        <v>9.7560397066578999E-2</v>
      </c>
      <c r="CF1523" s="17">
        <v>0.39428857283306701</v>
      </c>
      <c r="CG1523" s="17">
        <v>0.12578021839843501</v>
      </c>
      <c r="CH1523" s="17"/>
      <c r="CI1523" s="17">
        <v>8.1955952227053402E-2</v>
      </c>
      <c r="CJ1523" s="17">
        <v>0.32778612039627902</v>
      </c>
      <c r="CK1523" s="17">
        <v>8.7940197632981498E-2</v>
      </c>
      <c r="CL1523" s="17">
        <v>0.16652806129419201</v>
      </c>
    </row>
    <row r="1524" spans="2:90" x14ac:dyDescent="0.35">
      <c r="B1524" t="s">
        <v>644</v>
      </c>
      <c r="C1524" s="17">
        <v>0.26396658419927199</v>
      </c>
      <c r="D1524" s="17">
        <v>0.22139274684523</v>
      </c>
      <c r="E1524" s="17">
        <v>0.289752430034736</v>
      </c>
      <c r="F1524" s="17"/>
      <c r="G1524" s="17">
        <v>0.24891668406904699</v>
      </c>
      <c r="H1524" s="17">
        <v>0.229787251208043</v>
      </c>
      <c r="I1524" s="17">
        <v>0.304699240126864</v>
      </c>
      <c r="J1524" s="17">
        <v>0.31812066227139801</v>
      </c>
      <c r="K1524" s="17">
        <v>0.35833849617519198</v>
      </c>
      <c r="L1524" s="17">
        <v>0.22560593694359601</v>
      </c>
      <c r="M1524" s="17">
        <v>0.24058570081052599</v>
      </c>
      <c r="N1524" s="17">
        <v>0.20311753826003601</v>
      </c>
      <c r="O1524" s="17">
        <v>0.25841686420413001</v>
      </c>
      <c r="P1524" s="17"/>
      <c r="Q1524" s="17">
        <v>0.27242686887522699</v>
      </c>
      <c r="R1524" s="17">
        <v>0.30107334284353199</v>
      </c>
      <c r="S1524" s="17">
        <v>0.22733210597860501</v>
      </c>
      <c r="T1524" s="17">
        <v>0.26699663365880699</v>
      </c>
      <c r="U1524" s="17"/>
      <c r="V1524" s="17">
        <v>0.32404830223020697</v>
      </c>
      <c r="W1524" s="17">
        <v>0.20606309872658099</v>
      </c>
      <c r="X1524" s="17">
        <v>0.19493338393534301</v>
      </c>
      <c r="Y1524" s="17">
        <v>0.23489586766953799</v>
      </c>
      <c r="Z1524" s="17">
        <v>0.27421516695069897</v>
      </c>
      <c r="AA1524" s="17">
        <v>0.263772650127645</v>
      </c>
      <c r="AB1524" s="17">
        <v>0.26697921486168702</v>
      </c>
      <c r="AC1524" s="17">
        <v>0.293290812156553</v>
      </c>
      <c r="AD1524" s="17">
        <v>0.30588257651332001</v>
      </c>
      <c r="AE1524" s="17"/>
      <c r="AF1524" s="17">
        <v>0.19029500628190099</v>
      </c>
      <c r="AG1524" s="17">
        <v>0.29397361026797397</v>
      </c>
      <c r="AH1524" s="17">
        <v>0.203184758827121</v>
      </c>
      <c r="AI1524" s="17">
        <v>0.26745875161496702</v>
      </c>
      <c r="AJ1524" s="17">
        <v>0.27604034098078101</v>
      </c>
      <c r="AK1524" s="17">
        <v>0.31524489819330398</v>
      </c>
      <c r="AL1524" s="17"/>
      <c r="AM1524" s="17">
        <v>0.27456016577158898</v>
      </c>
      <c r="AN1524" s="17">
        <v>0.22635797181270301</v>
      </c>
      <c r="AO1524" s="17">
        <v>0.24715957085002499</v>
      </c>
      <c r="AP1524" s="17">
        <v>0.31011886614202799</v>
      </c>
      <c r="AQ1524" s="17">
        <v>0.21453005067803399</v>
      </c>
      <c r="AR1524" s="17">
        <v>0.29293004736513201</v>
      </c>
      <c r="AS1524" s="17">
        <v>0.37155282456688399</v>
      </c>
      <c r="AT1524" s="17">
        <v>0.30564518857808798</v>
      </c>
      <c r="AU1524" s="17">
        <v>0.417632998404598</v>
      </c>
      <c r="AV1524" s="17">
        <v>0.163871111807813</v>
      </c>
      <c r="AW1524" s="17">
        <v>0.19020314949958</v>
      </c>
      <c r="AX1524" s="17">
        <v>0.30814498613872898</v>
      </c>
      <c r="AY1524" s="17">
        <v>8.6950090767608096E-2</v>
      </c>
      <c r="AZ1524" s="17">
        <v>0.15535643889322701</v>
      </c>
      <c r="BA1524" s="17">
        <v>0.35663365243531697</v>
      </c>
      <c r="BB1524" s="17">
        <v>0.21574415461569199</v>
      </c>
      <c r="BC1524" s="17"/>
      <c r="BD1524" s="17">
        <v>0.32392263818416001</v>
      </c>
      <c r="BE1524" s="17">
        <v>0.23603180465181001</v>
      </c>
      <c r="BF1524" s="17">
        <v>0.23638326971253101</v>
      </c>
      <c r="BG1524" s="17"/>
      <c r="BH1524" s="17">
        <v>0.26096595365988601</v>
      </c>
      <c r="BI1524" s="17">
        <v>0.33636357940714101</v>
      </c>
      <c r="BJ1524" s="17">
        <v>0.34710304418140198</v>
      </c>
      <c r="BK1524" s="17"/>
      <c r="BL1524" s="17">
        <v>0.34365039358805599</v>
      </c>
      <c r="BM1524" s="17">
        <v>0.23889152529632901</v>
      </c>
      <c r="BN1524" s="17">
        <v>0.29610537239514201</v>
      </c>
      <c r="BO1524" s="17"/>
      <c r="BP1524" s="17">
        <v>0.23797258362127799</v>
      </c>
      <c r="BQ1524" s="17">
        <v>0.254543654062653</v>
      </c>
      <c r="BR1524" s="17"/>
      <c r="BS1524" s="17">
        <v>0.34097954773851102</v>
      </c>
      <c r="BT1524" s="17">
        <v>0.30193145883130901</v>
      </c>
      <c r="BU1524" s="17">
        <v>0.30488109483779602</v>
      </c>
      <c r="BV1524" s="17">
        <v>0.199749524888512</v>
      </c>
      <c r="BW1524" s="17"/>
      <c r="BX1524" s="17">
        <v>0.24696325431098101</v>
      </c>
      <c r="BY1524" s="17">
        <v>0.26481801497745999</v>
      </c>
      <c r="BZ1524" s="17">
        <v>0.26584211889065101</v>
      </c>
      <c r="CA1524" s="17"/>
      <c r="CB1524" s="17">
        <v>0.29125288862209198</v>
      </c>
      <c r="CC1524" s="17">
        <v>0.298407821420973</v>
      </c>
      <c r="CD1524" s="17">
        <v>0.26235991667837</v>
      </c>
      <c r="CE1524" s="17">
        <v>0.22858756203184999</v>
      </c>
      <c r="CF1524" s="17">
        <v>0.25699033264894999</v>
      </c>
      <c r="CG1524" s="17">
        <v>0.24067752038927201</v>
      </c>
      <c r="CH1524" s="17"/>
      <c r="CI1524" s="17">
        <v>0.16806047356380099</v>
      </c>
      <c r="CJ1524" s="17">
        <v>0.22688724926600001</v>
      </c>
      <c r="CK1524" s="17">
        <v>0.30765129307619199</v>
      </c>
      <c r="CL1524" s="17">
        <v>0.294838087360143</v>
      </c>
    </row>
    <row r="1525" spans="2:90" x14ac:dyDescent="0.35">
      <c r="B1525" t="s">
        <v>645</v>
      </c>
      <c r="C1525" s="17">
        <v>0.28604721642831898</v>
      </c>
      <c r="D1525" s="17">
        <v>0.33431237720117501</v>
      </c>
      <c r="E1525" s="17">
        <v>0.24957709142641399</v>
      </c>
      <c r="F1525" s="17"/>
      <c r="G1525" s="17">
        <v>0.27138016802769299</v>
      </c>
      <c r="H1525" s="17">
        <v>0.24535010115762201</v>
      </c>
      <c r="I1525" s="17">
        <v>0.259062637078247</v>
      </c>
      <c r="J1525" s="17">
        <v>0.24884974624133499</v>
      </c>
      <c r="K1525" s="17">
        <v>0.23970090665223601</v>
      </c>
      <c r="L1525" s="17">
        <v>0.37536362982917199</v>
      </c>
      <c r="M1525" s="17">
        <v>0.31156655832778601</v>
      </c>
      <c r="N1525" s="17">
        <v>0.30472964678599102</v>
      </c>
      <c r="O1525" s="17">
        <v>0.309516745773325</v>
      </c>
      <c r="P1525" s="17"/>
      <c r="Q1525" s="17">
        <v>0.30931504771535201</v>
      </c>
      <c r="R1525" s="17">
        <v>0.29127215172648402</v>
      </c>
      <c r="S1525" s="17">
        <v>0.20526621285103999</v>
      </c>
      <c r="T1525" s="17">
        <v>0.287276811460494</v>
      </c>
      <c r="U1525" s="17"/>
      <c r="V1525" s="17">
        <v>0.25214254071814102</v>
      </c>
      <c r="W1525" s="17">
        <v>0.26626098815014498</v>
      </c>
      <c r="X1525" s="17">
        <v>0.31096878419367902</v>
      </c>
      <c r="Y1525" s="17">
        <v>0.217177759900641</v>
      </c>
      <c r="Z1525" s="17">
        <v>0.25706025222601298</v>
      </c>
      <c r="AA1525" s="17">
        <v>0.243371133540289</v>
      </c>
      <c r="AB1525" s="17">
        <v>0.37938720476794602</v>
      </c>
      <c r="AC1525" s="17">
        <v>0.40384091874807798</v>
      </c>
      <c r="AD1525" s="17">
        <v>0.31166276572736301</v>
      </c>
      <c r="AE1525" s="17"/>
      <c r="AF1525" s="17">
        <v>0.33464374277716202</v>
      </c>
      <c r="AG1525" s="17">
        <v>0.25200516633500603</v>
      </c>
      <c r="AH1525" s="17">
        <v>0.333302070626108</v>
      </c>
      <c r="AI1525" s="17">
        <v>0.22088250461856301</v>
      </c>
      <c r="AJ1525" s="17">
        <v>0.25845201201441498</v>
      </c>
      <c r="AK1525" s="17">
        <v>0.27918020331765597</v>
      </c>
      <c r="AL1525" s="17"/>
      <c r="AM1525" s="17">
        <v>0.26648571787847303</v>
      </c>
      <c r="AN1525" s="17">
        <v>0.26960851438468297</v>
      </c>
      <c r="AO1525" s="17">
        <v>0.31464194336738799</v>
      </c>
      <c r="AP1525" s="17">
        <v>0.26072066009109801</v>
      </c>
      <c r="AQ1525" s="17">
        <v>0.28379032189705999</v>
      </c>
      <c r="AR1525" s="17">
        <v>0.25720611028637702</v>
      </c>
      <c r="AS1525" s="17">
        <v>0.28950684853497399</v>
      </c>
      <c r="AT1525" s="17">
        <v>0.38220888014682403</v>
      </c>
      <c r="AU1525" s="17">
        <v>0.256865700188944</v>
      </c>
      <c r="AV1525" s="17">
        <v>0.13923027951202499</v>
      </c>
      <c r="AW1525" s="17">
        <v>0.34228036828064001</v>
      </c>
      <c r="AX1525" s="17">
        <v>0.52890108433810801</v>
      </c>
      <c r="AY1525" s="17">
        <v>0.46888781961904002</v>
      </c>
      <c r="AZ1525" s="17">
        <v>0.25450379294585401</v>
      </c>
      <c r="BA1525" s="17">
        <v>0.23726323719172701</v>
      </c>
      <c r="BB1525" s="17">
        <v>0.30340752681280903</v>
      </c>
      <c r="BC1525" s="17"/>
      <c r="BD1525" s="17">
        <v>0.238182549122569</v>
      </c>
      <c r="BE1525" s="17">
        <v>0.25981171936597403</v>
      </c>
      <c r="BF1525" s="17">
        <v>0.344219433703008</v>
      </c>
      <c r="BG1525" s="17"/>
      <c r="BH1525" s="17">
        <v>0.28335993241131502</v>
      </c>
      <c r="BI1525" s="17">
        <v>0.226459309063341</v>
      </c>
      <c r="BJ1525" s="17">
        <v>0.35689525199354799</v>
      </c>
      <c r="BK1525" s="17"/>
      <c r="BL1525" s="17">
        <v>0.41266796218531299</v>
      </c>
      <c r="BM1525" s="17">
        <v>0.37218244347776902</v>
      </c>
      <c r="BN1525" s="17">
        <v>0.24161718293547399</v>
      </c>
      <c r="BO1525" s="17"/>
      <c r="BP1525" s="17">
        <v>0.30233029235688103</v>
      </c>
      <c r="BQ1525" s="17">
        <v>0.29773455663662501</v>
      </c>
      <c r="BR1525" s="17"/>
      <c r="BS1525" s="17">
        <v>0.16707196705969901</v>
      </c>
      <c r="BT1525" s="17">
        <v>0.27433995701663999</v>
      </c>
      <c r="BU1525" s="17">
        <v>0.26839087437700698</v>
      </c>
      <c r="BV1525" s="17">
        <v>0.32883740326869598</v>
      </c>
      <c r="BW1525" s="17"/>
      <c r="BX1525" s="17">
        <v>0.27462516752273203</v>
      </c>
      <c r="BY1525" s="17">
        <v>0.268626305824884</v>
      </c>
      <c r="BZ1525" s="17">
        <v>0.28855796026166503</v>
      </c>
      <c r="CA1525" s="17"/>
      <c r="CB1525" s="17">
        <v>0.29138014628855402</v>
      </c>
      <c r="CC1525" s="17">
        <v>0.19914893933757499</v>
      </c>
      <c r="CD1525" s="17">
        <v>0.267097394386132</v>
      </c>
      <c r="CE1525" s="17">
        <v>0.37076790470379101</v>
      </c>
      <c r="CF1525" s="17">
        <v>0.170188009449521</v>
      </c>
      <c r="CG1525" s="17">
        <v>0.41949466557217702</v>
      </c>
      <c r="CH1525" s="17"/>
      <c r="CI1525" s="17">
        <v>0.41884849736397201</v>
      </c>
      <c r="CJ1525" s="17">
        <v>0.17972697937249801</v>
      </c>
      <c r="CK1525" s="17">
        <v>0.35085833185705201</v>
      </c>
      <c r="CL1525" s="17">
        <v>0.288866514001755</v>
      </c>
    </row>
    <row r="1526" spans="2:90" x14ac:dyDescent="0.35">
      <c r="B1526" t="s">
        <v>646</v>
      </c>
      <c r="C1526" s="17">
        <v>0.21418798700549899</v>
      </c>
      <c r="D1526" s="17">
        <v>0.25332410191440402</v>
      </c>
      <c r="E1526" s="17">
        <v>0.18222466521181699</v>
      </c>
      <c r="F1526" s="17"/>
      <c r="G1526" s="17">
        <v>0.26732648970689499</v>
      </c>
      <c r="H1526" s="17">
        <v>0.29571296696989402</v>
      </c>
      <c r="I1526" s="17">
        <v>0.170823539185917</v>
      </c>
      <c r="J1526" s="17">
        <v>0.22020744199276701</v>
      </c>
      <c r="K1526" s="17">
        <v>0.21142483273356599</v>
      </c>
      <c r="L1526" s="17">
        <v>0.15445514099344301</v>
      </c>
      <c r="M1526" s="17">
        <v>0.15649925600822101</v>
      </c>
      <c r="N1526" s="17">
        <v>0.24966988107806801</v>
      </c>
      <c r="O1526" s="17">
        <v>0.19392178841339799</v>
      </c>
      <c r="P1526" s="17"/>
      <c r="Q1526" s="17">
        <v>0.164671882279712</v>
      </c>
      <c r="R1526" s="17">
        <v>0.166332555150252</v>
      </c>
      <c r="S1526" s="17">
        <v>0.29158747376396699</v>
      </c>
      <c r="T1526" s="17">
        <v>0.21558084378375</v>
      </c>
      <c r="U1526" s="17"/>
      <c r="V1526" s="17">
        <v>0.204213999297223</v>
      </c>
      <c r="W1526" s="17">
        <v>0.29529034294592998</v>
      </c>
      <c r="X1526" s="17">
        <v>0.249183812662368</v>
      </c>
      <c r="Y1526" s="17">
        <v>0.26875443268585603</v>
      </c>
      <c r="Z1526" s="17">
        <v>0.19539408926597401</v>
      </c>
      <c r="AA1526" s="17">
        <v>0.20891853161137999</v>
      </c>
      <c r="AB1526" s="17">
        <v>0.12571420010113701</v>
      </c>
      <c r="AC1526" s="17">
        <v>0.114359155561725</v>
      </c>
      <c r="AD1526" s="17">
        <v>0.205267734378349</v>
      </c>
      <c r="AE1526" s="17"/>
      <c r="AF1526" s="17">
        <v>0.268209332161015</v>
      </c>
      <c r="AG1526" s="17">
        <v>0.20298573592246699</v>
      </c>
      <c r="AH1526" s="17">
        <v>0.198564379332269</v>
      </c>
      <c r="AI1526" s="17">
        <v>0.39162607475419697</v>
      </c>
      <c r="AJ1526" s="17">
        <v>0.19771995908562501</v>
      </c>
      <c r="AK1526" s="17">
        <v>0.170723830154319</v>
      </c>
      <c r="AL1526" s="17"/>
      <c r="AM1526" s="17">
        <v>0.21705553633236599</v>
      </c>
      <c r="AN1526" s="17">
        <v>0.210626182132374</v>
      </c>
      <c r="AO1526" s="17">
        <v>0.17337181802352999</v>
      </c>
      <c r="AP1526" s="17">
        <v>0.17605814476304199</v>
      </c>
      <c r="AQ1526" s="17">
        <v>0.247437399385322</v>
      </c>
      <c r="AR1526" s="17">
        <v>0.18138093874394101</v>
      </c>
      <c r="AS1526" s="17">
        <v>0.14051573133353601</v>
      </c>
      <c r="AT1526" s="17">
        <v>3.1445612879633503E-2</v>
      </c>
      <c r="AU1526" s="17">
        <v>0.178537912938634</v>
      </c>
      <c r="AV1526" s="17">
        <v>0.31016981088437401</v>
      </c>
      <c r="AW1526" s="17">
        <v>0.32840382642513899</v>
      </c>
      <c r="AX1526" s="17">
        <v>8.0643380611013393E-2</v>
      </c>
      <c r="AY1526" s="17">
        <v>0.30598505180611002</v>
      </c>
      <c r="AZ1526" s="17">
        <v>0.15564033233181701</v>
      </c>
      <c r="BA1526" s="17">
        <v>0.127633496857087</v>
      </c>
      <c r="BB1526" s="17">
        <v>0.39802126920919001</v>
      </c>
      <c r="BC1526" s="17"/>
      <c r="BD1526" s="17">
        <v>0.212064486913878</v>
      </c>
      <c r="BE1526" s="17">
        <v>0.24891644897617399</v>
      </c>
      <c r="BF1526" s="17">
        <v>0.18409532555702399</v>
      </c>
      <c r="BG1526" s="17"/>
      <c r="BH1526" s="17">
        <v>0.209587242360945</v>
      </c>
      <c r="BI1526" s="17">
        <v>0.25086150813976499</v>
      </c>
      <c r="BJ1526" s="17">
        <v>0.197600481918736</v>
      </c>
      <c r="BK1526" s="17"/>
      <c r="BL1526" s="17">
        <v>0.12787438437576401</v>
      </c>
      <c r="BM1526" s="17">
        <v>0.13983348432379</v>
      </c>
      <c r="BN1526" s="17">
        <v>0.202882611965679</v>
      </c>
      <c r="BO1526" s="17"/>
      <c r="BP1526" s="17">
        <v>0.24983430855983901</v>
      </c>
      <c r="BQ1526" s="17">
        <v>0.19355630413198699</v>
      </c>
      <c r="BR1526" s="17"/>
      <c r="BS1526" s="17">
        <v>0.12846247359341401</v>
      </c>
      <c r="BT1526" s="17">
        <v>0.136070999750145</v>
      </c>
      <c r="BU1526" s="17">
        <v>0.21169378966994101</v>
      </c>
      <c r="BV1526" s="17">
        <v>0.29680570302922499</v>
      </c>
      <c r="BW1526" s="17"/>
      <c r="BX1526" s="17">
        <v>0.23726007231577401</v>
      </c>
      <c r="BY1526" s="17">
        <v>0.145866012375651</v>
      </c>
      <c r="BZ1526" s="17">
        <v>0.21631240605909999</v>
      </c>
      <c r="CA1526" s="17"/>
      <c r="CB1526" s="17">
        <v>0.141232211107788</v>
      </c>
      <c r="CC1526" s="17">
        <v>0.25085182118232002</v>
      </c>
      <c r="CD1526" s="17">
        <v>0.29402433933041699</v>
      </c>
      <c r="CE1526" s="17">
        <v>0.27567875759481397</v>
      </c>
      <c r="CF1526" s="17">
        <v>0.14276118088492601</v>
      </c>
      <c r="CG1526" s="17">
        <v>0.14665334811986</v>
      </c>
      <c r="CH1526" s="17"/>
      <c r="CI1526" s="17">
        <v>0.24587599422456499</v>
      </c>
      <c r="CJ1526" s="17">
        <v>0.217113746459424</v>
      </c>
      <c r="CK1526" s="17">
        <v>0.15704360096167599</v>
      </c>
      <c r="CL1526" s="17">
        <v>0.217995059740206</v>
      </c>
    </row>
    <row r="1527" spans="2:90" x14ac:dyDescent="0.35">
      <c r="B1527" t="s">
        <v>110</v>
      </c>
      <c r="C1527" s="17">
        <v>5.0076682970227902E-2</v>
      </c>
      <c r="D1527" s="17">
        <v>5.3397225415124101E-2</v>
      </c>
      <c r="E1527" s="17">
        <v>4.8099525738338103E-2</v>
      </c>
      <c r="F1527" s="17"/>
      <c r="G1527" s="17">
        <v>3.00385903530732E-2</v>
      </c>
      <c r="H1527" s="17">
        <v>2.3324799527449799E-2</v>
      </c>
      <c r="I1527" s="17">
        <v>2.2900442348283201E-2</v>
      </c>
      <c r="J1527" s="17">
        <v>6.5281158992075497E-2</v>
      </c>
      <c r="K1527" s="17">
        <v>3.4323056068105699E-2</v>
      </c>
      <c r="L1527" s="17">
        <v>0.101518353553879</v>
      </c>
      <c r="M1527" s="17">
        <v>9.1133874757414496E-2</v>
      </c>
      <c r="N1527" s="17">
        <v>5.8882773130704502E-2</v>
      </c>
      <c r="O1527" s="17">
        <v>2.9018074608364999E-2</v>
      </c>
      <c r="P1527" s="17"/>
      <c r="Q1527" s="17">
        <v>6.8087025911897206E-2</v>
      </c>
      <c r="R1527" s="17">
        <v>4.6601904061475297E-2</v>
      </c>
      <c r="S1527" s="17">
        <v>3.78218978175539E-2</v>
      </c>
      <c r="T1527" s="17">
        <v>4.5970303082367603E-2</v>
      </c>
      <c r="U1527" s="17"/>
      <c r="V1527" s="17">
        <v>3.8987003022977001E-2</v>
      </c>
      <c r="W1527" s="17">
        <v>5.6528053890972901E-2</v>
      </c>
      <c r="X1527" s="17">
        <v>8.1588317387461307E-2</v>
      </c>
      <c r="Y1527" s="17">
        <v>9.9310840023014602E-2</v>
      </c>
      <c r="Z1527" s="17">
        <v>3.2518159663823598E-2</v>
      </c>
      <c r="AA1527" s="17">
        <v>3.3196718976974897E-2</v>
      </c>
      <c r="AB1527" s="17">
        <v>4.8273837446022899E-2</v>
      </c>
      <c r="AC1527" s="17">
        <v>3.92389639420649E-2</v>
      </c>
      <c r="AD1527" s="17">
        <v>3.2890920736459599E-2</v>
      </c>
      <c r="AE1527" s="17"/>
      <c r="AF1527" s="17">
        <v>5.7641049064611698E-2</v>
      </c>
      <c r="AG1527" s="17">
        <v>5.3936993206236898E-2</v>
      </c>
      <c r="AH1527" s="17">
        <v>7.4723773467521404E-2</v>
      </c>
      <c r="AI1527" s="17">
        <v>0</v>
      </c>
      <c r="AJ1527" s="17">
        <v>5.3626369482900303E-2</v>
      </c>
      <c r="AK1527" s="17">
        <v>3.86753095453891E-2</v>
      </c>
      <c r="AL1527" s="17"/>
      <c r="AM1527" s="17">
        <v>6.1426471354346701E-2</v>
      </c>
      <c r="AN1527" s="17">
        <v>0.142071399217746</v>
      </c>
      <c r="AO1527" s="17">
        <v>0.102864320066008</v>
      </c>
      <c r="AP1527" s="17">
        <v>8.6291646314114092E-3</v>
      </c>
      <c r="AQ1527" s="17">
        <v>4.2112093315844999E-2</v>
      </c>
      <c r="AR1527" s="17">
        <v>5.1617718615804199E-2</v>
      </c>
      <c r="AS1527" s="17">
        <v>0</v>
      </c>
      <c r="AT1527" s="17">
        <v>7.3779514816453395E-2</v>
      </c>
      <c r="AU1527" s="17">
        <v>0</v>
      </c>
      <c r="AV1527" s="17">
        <v>5.3897523351027599E-2</v>
      </c>
      <c r="AW1527" s="17">
        <v>0</v>
      </c>
      <c r="AX1527" s="17">
        <v>1.14505801736474E-2</v>
      </c>
      <c r="AY1527" s="17">
        <v>0</v>
      </c>
      <c r="AZ1527" s="17">
        <v>0</v>
      </c>
      <c r="BA1527" s="17">
        <v>7.9582203272615198E-2</v>
      </c>
      <c r="BB1527" s="17">
        <v>6.2882890729897504E-3</v>
      </c>
      <c r="BC1527" s="17"/>
      <c r="BD1527" s="17">
        <v>5.7560676859998001E-2</v>
      </c>
      <c r="BE1527" s="17">
        <v>6.0513462886568399E-2</v>
      </c>
      <c r="BF1527" s="17">
        <v>3.84435471352561E-2</v>
      </c>
      <c r="BG1527" s="17"/>
      <c r="BH1527" s="17">
        <v>3.7203064786479299E-2</v>
      </c>
      <c r="BI1527" s="17">
        <v>1.5471595227097901E-2</v>
      </c>
      <c r="BJ1527" s="17">
        <v>1.6550221447991401E-2</v>
      </c>
      <c r="BK1527" s="17"/>
      <c r="BL1527" s="17">
        <v>0</v>
      </c>
      <c r="BM1527" s="17">
        <v>9.4649768746511695E-2</v>
      </c>
      <c r="BN1527" s="17">
        <v>2.8339000495090499E-2</v>
      </c>
      <c r="BO1527" s="17"/>
      <c r="BP1527" s="17">
        <v>4.8989259278155402E-2</v>
      </c>
      <c r="BQ1527" s="17">
        <v>5.4387827343367598E-2</v>
      </c>
      <c r="BR1527" s="17"/>
      <c r="BS1527" s="17">
        <v>6.0265343212435499E-2</v>
      </c>
      <c r="BT1527" s="17">
        <v>2.7672172570031201E-2</v>
      </c>
      <c r="BU1527" s="17">
        <v>3.47303539374888E-2</v>
      </c>
      <c r="BV1527" s="17">
        <v>5.9047278700222701E-2</v>
      </c>
      <c r="BW1527" s="17"/>
      <c r="BX1527" s="17">
        <v>1.42124562200552E-2</v>
      </c>
      <c r="BY1527" s="17">
        <v>7.1143393110060099E-2</v>
      </c>
      <c r="BZ1527" s="17">
        <v>5.2692959558966003E-2</v>
      </c>
      <c r="CA1527" s="17"/>
      <c r="CB1527" s="17">
        <v>2.4962381751814498E-2</v>
      </c>
      <c r="CC1527" s="17">
        <v>5.2925642277792603E-2</v>
      </c>
      <c r="CD1527" s="17">
        <v>8.4109221065331002E-2</v>
      </c>
      <c r="CE1527" s="17">
        <v>2.74053786029669E-2</v>
      </c>
      <c r="CF1527" s="17">
        <v>3.57719041835367E-2</v>
      </c>
      <c r="CG1527" s="17">
        <v>6.7394247520255607E-2</v>
      </c>
      <c r="CH1527" s="17"/>
      <c r="CI1527" s="17">
        <v>8.5259082620607704E-2</v>
      </c>
      <c r="CJ1527" s="17">
        <v>4.84859045057991E-2</v>
      </c>
      <c r="CK1527" s="17">
        <v>9.6506576472098704E-2</v>
      </c>
      <c r="CL1527" s="17">
        <v>3.1772277603705101E-2</v>
      </c>
    </row>
    <row r="1528" spans="2:90" x14ac:dyDescent="0.35"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</row>
    <row r="1529" spans="2:90" x14ac:dyDescent="0.35">
      <c r="B1529" s="6" t="s">
        <v>661</v>
      </c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</row>
    <row r="1530" spans="2:90" x14ac:dyDescent="0.35">
      <c r="B1530" s="24" t="s">
        <v>648</v>
      </c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</row>
    <row r="1531" spans="2:90" x14ac:dyDescent="0.35">
      <c r="B1531" t="s">
        <v>643</v>
      </c>
      <c r="C1531" s="17">
        <v>0.31462844370872101</v>
      </c>
      <c r="D1531" s="17">
        <v>0.29900661051323701</v>
      </c>
      <c r="E1531" s="17">
        <v>0.33230686786672797</v>
      </c>
      <c r="F1531" s="17"/>
      <c r="G1531" s="17">
        <v>0.40119854309272701</v>
      </c>
      <c r="H1531" s="17">
        <v>0.171049333505052</v>
      </c>
      <c r="I1531" s="17">
        <v>0.31047871084341599</v>
      </c>
      <c r="J1531" s="17">
        <v>0.26058222395713698</v>
      </c>
      <c r="K1531" s="17">
        <v>0.32758085469859499</v>
      </c>
      <c r="L1531" s="17">
        <v>0.30127414813763498</v>
      </c>
      <c r="M1531" s="17">
        <v>0.35764939755859698</v>
      </c>
      <c r="N1531" s="17">
        <v>0.32604265391907999</v>
      </c>
      <c r="O1531" s="17">
        <v>0.347312368626775</v>
      </c>
      <c r="P1531" s="17"/>
      <c r="Q1531" s="17">
        <v>0.28514011677397699</v>
      </c>
      <c r="R1531" s="17">
        <v>0.27998794246821301</v>
      </c>
      <c r="S1531" s="17">
        <v>0.30776340117149098</v>
      </c>
      <c r="T1531" s="17">
        <v>0.327019630625483</v>
      </c>
      <c r="U1531" s="17"/>
      <c r="V1531" s="17">
        <v>0.27787692178817602</v>
      </c>
      <c r="W1531" s="17">
        <v>0.30098563282021401</v>
      </c>
      <c r="X1531" s="17">
        <v>0.27239059081699302</v>
      </c>
      <c r="Y1531" s="17">
        <v>0.30088039962510199</v>
      </c>
      <c r="Z1531" s="17">
        <v>0.40911053319983698</v>
      </c>
      <c r="AA1531" s="17">
        <v>0.22929177077458299</v>
      </c>
      <c r="AB1531" s="17">
        <v>0.29863047762252298</v>
      </c>
      <c r="AC1531" s="17">
        <v>0.25655544721067602</v>
      </c>
      <c r="AD1531" s="17">
        <v>0.45561429469720099</v>
      </c>
      <c r="AE1531" s="17"/>
      <c r="AF1531" s="17">
        <v>0.36717811341476198</v>
      </c>
      <c r="AG1531" s="17">
        <v>0.29154576886703998</v>
      </c>
      <c r="AH1531" s="17">
        <v>0.26492764424576198</v>
      </c>
      <c r="AI1531" s="17">
        <v>0.19477363118259899</v>
      </c>
      <c r="AJ1531" s="17">
        <v>0.27616838697972101</v>
      </c>
      <c r="AK1531" s="17">
        <v>0.34078332747065698</v>
      </c>
      <c r="AL1531" s="17"/>
      <c r="AM1531" s="17">
        <v>0.25212547020633902</v>
      </c>
      <c r="AN1531" s="17">
        <v>0.20176621342509601</v>
      </c>
      <c r="AO1531" s="17">
        <v>0.352454870396607</v>
      </c>
      <c r="AP1531" s="17">
        <v>0.229333805796893</v>
      </c>
      <c r="AQ1531" s="17">
        <v>0.36363734571768302</v>
      </c>
      <c r="AR1531" s="17">
        <v>0.36582768560755402</v>
      </c>
      <c r="AS1531" s="17">
        <v>0.260843910337758</v>
      </c>
      <c r="AT1531" s="17">
        <v>0.386647408076217</v>
      </c>
      <c r="AU1531" s="17">
        <v>0.35538259725455701</v>
      </c>
      <c r="AV1531" s="17">
        <v>0.46966019345201998</v>
      </c>
      <c r="AW1531" s="17">
        <v>0.18287172159965301</v>
      </c>
      <c r="AX1531" s="17">
        <v>0.34584941701467697</v>
      </c>
      <c r="AY1531" s="17">
        <v>0.34263195139018598</v>
      </c>
      <c r="AZ1531" s="17">
        <v>0.45957960483774601</v>
      </c>
      <c r="BA1531" s="17">
        <v>0.218779286659503</v>
      </c>
      <c r="BB1531" s="17">
        <v>0.31058569087344001</v>
      </c>
      <c r="BC1531" s="17"/>
      <c r="BD1531" s="17">
        <v>0.30586972757987202</v>
      </c>
      <c r="BE1531" s="17">
        <v>0.28415374014404698</v>
      </c>
      <c r="BF1531" s="17">
        <v>0.34037944671371001</v>
      </c>
      <c r="BG1531" s="17"/>
      <c r="BH1531" s="17">
        <v>0.337472487118331</v>
      </c>
      <c r="BI1531" s="17">
        <v>0.26780863545827899</v>
      </c>
      <c r="BJ1531" s="17">
        <v>0.26785056240224098</v>
      </c>
      <c r="BK1531" s="17"/>
      <c r="BL1531" s="17">
        <v>0.37408005226733998</v>
      </c>
      <c r="BM1531" s="17">
        <v>0.32488799886414998</v>
      </c>
      <c r="BN1531" s="17">
        <v>0.39754369097172598</v>
      </c>
      <c r="BO1531" s="17"/>
      <c r="BP1531" s="17">
        <v>0.38038325882340801</v>
      </c>
      <c r="BQ1531" s="17">
        <v>0.29642186932259201</v>
      </c>
      <c r="BR1531" s="17"/>
      <c r="BS1531" s="17">
        <v>0.46715089672733401</v>
      </c>
      <c r="BT1531" s="17">
        <v>0.44274692268534399</v>
      </c>
      <c r="BU1531" s="17">
        <v>0.24008554001959401</v>
      </c>
      <c r="BV1531" s="17">
        <v>0.249916694622524</v>
      </c>
      <c r="BW1531" s="17"/>
      <c r="BX1531" s="17">
        <v>0.337909269523332</v>
      </c>
      <c r="BY1531" s="17">
        <v>0.206149326018704</v>
      </c>
      <c r="BZ1531" s="17">
        <v>0.318154192844466</v>
      </c>
      <c r="CA1531" s="17"/>
      <c r="CB1531" s="17">
        <v>0.41365839284765799</v>
      </c>
      <c r="CC1531" s="17">
        <v>0.28381474488441599</v>
      </c>
      <c r="CD1531" s="17">
        <v>0.27890739402498199</v>
      </c>
      <c r="CE1531" s="17">
        <v>0.32548213992469399</v>
      </c>
      <c r="CF1531" s="17">
        <v>0.44895847401519701</v>
      </c>
      <c r="CG1531" s="17">
        <v>0.18179454873138001</v>
      </c>
      <c r="CH1531" s="17"/>
      <c r="CI1531" s="17">
        <v>0.29404357339738102</v>
      </c>
      <c r="CJ1531" s="17">
        <v>0.44283861104438899</v>
      </c>
      <c r="CK1531" s="17">
        <v>9.2211085273996699E-2</v>
      </c>
      <c r="CL1531" s="17">
        <v>0.29946662951665598</v>
      </c>
    </row>
    <row r="1532" spans="2:90" x14ac:dyDescent="0.35">
      <c r="B1532" t="s">
        <v>644</v>
      </c>
      <c r="C1532" s="17">
        <v>0.27880414381068302</v>
      </c>
      <c r="D1532" s="17">
        <v>0.27412185018998497</v>
      </c>
      <c r="E1532" s="17">
        <v>0.284318174908823</v>
      </c>
      <c r="F1532" s="17"/>
      <c r="G1532" s="17">
        <v>0.30922463495562003</v>
      </c>
      <c r="H1532" s="17">
        <v>0.304668028834849</v>
      </c>
      <c r="I1532" s="17">
        <v>0.27353287187452902</v>
      </c>
      <c r="J1532" s="17">
        <v>0.37559803199877001</v>
      </c>
      <c r="K1532" s="17">
        <v>0.283372710424172</v>
      </c>
      <c r="L1532" s="17">
        <v>0.30865340580525802</v>
      </c>
      <c r="M1532" s="17">
        <v>0.237687975067923</v>
      </c>
      <c r="N1532" s="17">
        <v>0.227980253040479</v>
      </c>
      <c r="O1532" s="17">
        <v>0.22628248084486699</v>
      </c>
      <c r="P1532" s="17"/>
      <c r="Q1532" s="17">
        <v>0.289972393254182</v>
      </c>
      <c r="R1532" s="17">
        <v>0.35917437820546799</v>
      </c>
      <c r="S1532" s="17">
        <v>0.24467406229630501</v>
      </c>
      <c r="T1532" s="17">
        <v>0.27710845993536398</v>
      </c>
      <c r="U1532" s="17"/>
      <c r="V1532" s="17">
        <v>0.29504329895324</v>
      </c>
      <c r="W1532" s="17">
        <v>0.30012577201990298</v>
      </c>
      <c r="X1532" s="17">
        <v>0.272725067753746</v>
      </c>
      <c r="Y1532" s="17">
        <v>0.386420412943834</v>
      </c>
      <c r="Z1532" s="17">
        <v>0.25216485790558602</v>
      </c>
      <c r="AA1532" s="17">
        <v>0.27559587955336001</v>
      </c>
      <c r="AB1532" s="17">
        <v>0.24316881119030301</v>
      </c>
      <c r="AC1532" s="17">
        <v>0.26435012295114702</v>
      </c>
      <c r="AD1532" s="17">
        <v>0.20203794273115999</v>
      </c>
      <c r="AE1532" s="17"/>
      <c r="AF1532" s="17">
        <v>0.19843936906505699</v>
      </c>
      <c r="AG1532" s="17">
        <v>0.26077642134198098</v>
      </c>
      <c r="AH1532" s="17">
        <v>0.29740458294641797</v>
      </c>
      <c r="AI1532" s="17">
        <v>0.29856844134934102</v>
      </c>
      <c r="AJ1532" s="17">
        <v>0.323373680718818</v>
      </c>
      <c r="AK1532" s="17">
        <v>0.30623224713876002</v>
      </c>
      <c r="AL1532" s="17"/>
      <c r="AM1532" s="17">
        <v>0.14368657481616201</v>
      </c>
      <c r="AN1532" s="17">
        <v>0.26863811592800801</v>
      </c>
      <c r="AO1532" s="17">
        <v>0.27219465335791498</v>
      </c>
      <c r="AP1532" s="17">
        <v>0.29557946385327899</v>
      </c>
      <c r="AQ1532" s="17">
        <v>0.230215584085422</v>
      </c>
      <c r="AR1532" s="17">
        <v>0.34494157067496301</v>
      </c>
      <c r="AS1532" s="17">
        <v>0.35992381805742901</v>
      </c>
      <c r="AT1532" s="17">
        <v>0.31658083756886701</v>
      </c>
      <c r="AU1532" s="17">
        <v>0.29224507116631099</v>
      </c>
      <c r="AV1532" s="17">
        <v>0.26436358891467798</v>
      </c>
      <c r="AW1532" s="17">
        <v>0.345523609581882</v>
      </c>
      <c r="AX1532" s="17">
        <v>0.25448125467989802</v>
      </c>
      <c r="AY1532" s="17">
        <v>0.17339189791156701</v>
      </c>
      <c r="AZ1532" s="17">
        <v>0.15081846953070599</v>
      </c>
      <c r="BA1532" s="17">
        <v>0.30534158360695901</v>
      </c>
      <c r="BB1532" s="17">
        <v>0.281698718244343</v>
      </c>
      <c r="BC1532" s="17"/>
      <c r="BD1532" s="17">
        <v>0.32920629796516798</v>
      </c>
      <c r="BE1532" s="17">
        <v>0.28946195572514999</v>
      </c>
      <c r="BF1532" s="17">
        <v>0.23595290627030199</v>
      </c>
      <c r="BG1532" s="17"/>
      <c r="BH1532" s="17">
        <v>0.27090194926096201</v>
      </c>
      <c r="BI1532" s="17">
        <v>0.28723716750095302</v>
      </c>
      <c r="BJ1532" s="17">
        <v>0.32579145697439699</v>
      </c>
      <c r="BK1532" s="17"/>
      <c r="BL1532" s="17">
        <v>0.18103701634580099</v>
      </c>
      <c r="BM1532" s="17">
        <v>0.28433026518087301</v>
      </c>
      <c r="BN1532" s="17">
        <v>0.27371669908841101</v>
      </c>
      <c r="BO1532" s="17"/>
      <c r="BP1532" s="17">
        <v>0.26563841476501798</v>
      </c>
      <c r="BQ1532" s="17">
        <v>0.25845388864546398</v>
      </c>
      <c r="BR1532" s="17"/>
      <c r="BS1532" s="17">
        <v>0.26577371138945</v>
      </c>
      <c r="BT1532" s="17">
        <v>0.31473472865409502</v>
      </c>
      <c r="BU1532" s="17">
        <v>0.320469162654833</v>
      </c>
      <c r="BV1532" s="17">
        <v>0.23248879483203599</v>
      </c>
      <c r="BW1532" s="17"/>
      <c r="BX1532" s="17">
        <v>0.30068200620854701</v>
      </c>
      <c r="BY1532" s="17">
        <v>0.349128167763608</v>
      </c>
      <c r="BZ1532" s="17">
        <v>0.27241885929306903</v>
      </c>
      <c r="CA1532" s="17"/>
      <c r="CB1532" s="17">
        <v>0.37347015969888397</v>
      </c>
      <c r="CC1532" s="17">
        <v>0.33088679438986901</v>
      </c>
      <c r="CD1532" s="17">
        <v>0.19426529743516199</v>
      </c>
      <c r="CE1532" s="17">
        <v>0.28860904496498402</v>
      </c>
      <c r="CF1532" s="17">
        <v>0.23998603397058699</v>
      </c>
      <c r="CG1532" s="17">
        <v>0.27988139291424302</v>
      </c>
      <c r="CH1532" s="17"/>
      <c r="CI1532" s="17">
        <v>0.30085327410731599</v>
      </c>
      <c r="CJ1532" s="17">
        <v>0.300972750501252</v>
      </c>
      <c r="CK1532" s="17">
        <v>0.12102043810499299</v>
      </c>
      <c r="CL1532" s="17">
        <v>0.30511420097247099</v>
      </c>
    </row>
    <row r="1533" spans="2:90" x14ac:dyDescent="0.35">
      <c r="B1533" t="s">
        <v>645</v>
      </c>
      <c r="C1533" s="17">
        <v>0.22580944877166101</v>
      </c>
      <c r="D1533" s="17">
        <v>0.235862644051963</v>
      </c>
      <c r="E1533" s="17">
        <v>0.21661285409739101</v>
      </c>
      <c r="F1533" s="17"/>
      <c r="G1533" s="17">
        <v>0.18332773530171101</v>
      </c>
      <c r="H1533" s="17">
        <v>0.21530678053980901</v>
      </c>
      <c r="I1533" s="17">
        <v>0.23286713081747501</v>
      </c>
      <c r="J1533" s="17">
        <v>0.186697565642333</v>
      </c>
      <c r="K1533" s="17">
        <v>0.28036733404041803</v>
      </c>
      <c r="L1533" s="17">
        <v>0.18895851886426901</v>
      </c>
      <c r="M1533" s="17">
        <v>0.21216763752387699</v>
      </c>
      <c r="N1533" s="17">
        <v>0.26067280165500201</v>
      </c>
      <c r="O1533" s="17">
        <v>0.25667013238457098</v>
      </c>
      <c r="P1533" s="17"/>
      <c r="Q1533" s="17">
        <v>0.25603675967793799</v>
      </c>
      <c r="R1533" s="17">
        <v>0.116648003926328</v>
      </c>
      <c r="S1533" s="17">
        <v>0.201809638579626</v>
      </c>
      <c r="T1533" s="17">
        <v>0.224024043489399</v>
      </c>
      <c r="U1533" s="17"/>
      <c r="V1533" s="17">
        <v>0.23611700089263099</v>
      </c>
      <c r="W1533" s="17">
        <v>0.28407930492300698</v>
      </c>
      <c r="X1533" s="17">
        <v>0.245911005824899</v>
      </c>
      <c r="Y1533" s="17">
        <v>0.15143583531239399</v>
      </c>
      <c r="Z1533" s="17">
        <v>0.23545301819549799</v>
      </c>
      <c r="AA1533" s="17">
        <v>0.236626487984756</v>
      </c>
      <c r="AB1533" s="17">
        <v>0.205522747049732</v>
      </c>
      <c r="AC1533" s="17">
        <v>0.26323946158697697</v>
      </c>
      <c r="AD1533" s="17">
        <v>0.186691184558925</v>
      </c>
      <c r="AE1533" s="17"/>
      <c r="AF1533" s="17">
        <v>0.25226682756592</v>
      </c>
      <c r="AG1533" s="17">
        <v>0.22369038729694801</v>
      </c>
      <c r="AH1533" s="17">
        <v>0.27960362166611702</v>
      </c>
      <c r="AI1533" s="17">
        <v>0.33723719982526501</v>
      </c>
      <c r="AJ1533" s="17">
        <v>0.17613669846168001</v>
      </c>
      <c r="AK1533" s="17">
        <v>0.21409932156598499</v>
      </c>
      <c r="AL1533" s="17"/>
      <c r="AM1533" s="17">
        <v>0.39650269478148198</v>
      </c>
      <c r="AN1533" s="17">
        <v>0.15509060525236201</v>
      </c>
      <c r="AO1533" s="17">
        <v>0.230807455346387</v>
      </c>
      <c r="AP1533" s="17">
        <v>0.19504498357436301</v>
      </c>
      <c r="AQ1533" s="17">
        <v>0.284521933029526</v>
      </c>
      <c r="AR1533" s="17">
        <v>0.121880470660871</v>
      </c>
      <c r="AS1533" s="17">
        <v>0.268553327643205</v>
      </c>
      <c r="AT1533" s="17">
        <v>0.21157962592928301</v>
      </c>
      <c r="AU1533" s="17">
        <v>0.232188569272201</v>
      </c>
      <c r="AV1533" s="17">
        <v>0.14758488844050699</v>
      </c>
      <c r="AW1533" s="17">
        <v>0.24640945032012301</v>
      </c>
      <c r="AX1533" s="17">
        <v>0.27102116431678502</v>
      </c>
      <c r="AY1533" s="17">
        <v>0.36814253635352401</v>
      </c>
      <c r="AZ1533" s="17">
        <v>0.25413882384033298</v>
      </c>
      <c r="BA1533" s="17">
        <v>0</v>
      </c>
      <c r="BB1533" s="17">
        <v>0.24398200690420199</v>
      </c>
      <c r="BC1533" s="17"/>
      <c r="BD1533" s="17">
        <v>0.233057565547239</v>
      </c>
      <c r="BE1533" s="17">
        <v>0.22579276220804301</v>
      </c>
      <c r="BF1533" s="17">
        <v>0.22416490038116499</v>
      </c>
      <c r="BG1533" s="17"/>
      <c r="BH1533" s="17">
        <v>0.224996185082494</v>
      </c>
      <c r="BI1533" s="17">
        <v>0.22138423416792</v>
      </c>
      <c r="BJ1533" s="17">
        <v>0.25673710872657901</v>
      </c>
      <c r="BK1533" s="17"/>
      <c r="BL1533" s="17">
        <v>0.269795524240806</v>
      </c>
      <c r="BM1533" s="17">
        <v>0.178093924623871</v>
      </c>
      <c r="BN1533" s="17">
        <v>0.22978595698363599</v>
      </c>
      <c r="BO1533" s="17"/>
      <c r="BP1533" s="17">
        <v>0.171179516539673</v>
      </c>
      <c r="BQ1533" s="17">
        <v>0.235913145922895</v>
      </c>
      <c r="BR1533" s="17"/>
      <c r="BS1533" s="17">
        <v>0.17311175542684801</v>
      </c>
      <c r="BT1533" s="17">
        <v>0.191354961409574</v>
      </c>
      <c r="BU1533" s="17">
        <v>0.28395690612901398</v>
      </c>
      <c r="BV1533" s="17">
        <v>0.25043007116585497</v>
      </c>
      <c r="BW1533" s="17"/>
      <c r="BX1533" s="17">
        <v>0.16162767327963001</v>
      </c>
      <c r="BY1533" s="17">
        <v>0.10972575191999299</v>
      </c>
      <c r="BZ1533" s="17">
        <v>0.23946209907986901</v>
      </c>
      <c r="CA1533" s="17"/>
      <c r="CB1533" s="17">
        <v>0.16334825782107801</v>
      </c>
      <c r="CC1533" s="17">
        <v>0.22085208010202001</v>
      </c>
      <c r="CD1533" s="17">
        <v>0.235855208735681</v>
      </c>
      <c r="CE1533" s="17">
        <v>0.231582781124993</v>
      </c>
      <c r="CF1533" s="17">
        <v>0.20793615365717</v>
      </c>
      <c r="CG1533" s="17">
        <v>0.28717024990721202</v>
      </c>
      <c r="CH1533" s="17"/>
      <c r="CI1533" s="17">
        <v>0.19340144015642899</v>
      </c>
      <c r="CJ1533" s="17">
        <v>0.13757287816383601</v>
      </c>
      <c r="CK1533" s="17">
        <v>0.36512171662617898</v>
      </c>
      <c r="CL1533" s="17">
        <v>0.25137790701937401</v>
      </c>
    </row>
    <row r="1534" spans="2:90" x14ac:dyDescent="0.35">
      <c r="B1534" t="s">
        <v>646</v>
      </c>
      <c r="C1534" s="17">
        <v>0.12613636730026401</v>
      </c>
      <c r="D1534" s="17">
        <v>0.132303839018479</v>
      </c>
      <c r="E1534" s="17">
        <v>0.118896926030733</v>
      </c>
      <c r="F1534" s="17"/>
      <c r="G1534" s="17">
        <v>5.9909245986587603E-2</v>
      </c>
      <c r="H1534" s="17">
        <v>0.23567929434242299</v>
      </c>
      <c r="I1534" s="17">
        <v>0.13445822281409101</v>
      </c>
      <c r="J1534" s="17">
        <v>0.12644259539625</v>
      </c>
      <c r="K1534" s="17">
        <v>9.93050963928577E-2</v>
      </c>
      <c r="L1534" s="17">
        <v>0.140731608000074</v>
      </c>
      <c r="M1534" s="17">
        <v>0.122814785366477</v>
      </c>
      <c r="N1534" s="17">
        <v>9.5206577820573096E-2</v>
      </c>
      <c r="O1534" s="17">
        <v>0.13136069522058499</v>
      </c>
      <c r="P1534" s="17"/>
      <c r="Q1534" s="17">
        <v>9.7217712025939804E-2</v>
      </c>
      <c r="R1534" s="17">
        <v>0.14735014149165901</v>
      </c>
      <c r="S1534" s="17">
        <v>0.19030188310914201</v>
      </c>
      <c r="T1534" s="17">
        <v>0.123875293805285</v>
      </c>
      <c r="U1534" s="17"/>
      <c r="V1534" s="17">
        <v>0.12850128836431801</v>
      </c>
      <c r="W1534" s="17">
        <v>7.4471937631311505E-2</v>
      </c>
      <c r="X1534" s="17">
        <v>0.111066239222681</v>
      </c>
      <c r="Y1534" s="17">
        <v>8.7573650498193698E-2</v>
      </c>
      <c r="Z1534" s="17">
        <v>6.4588158627412698E-2</v>
      </c>
      <c r="AA1534" s="17">
        <v>0.18383701389304699</v>
      </c>
      <c r="AB1534" s="17">
        <v>0.214498062317352</v>
      </c>
      <c r="AC1534" s="17">
        <v>0.12891526854243099</v>
      </c>
      <c r="AD1534" s="17">
        <v>0.14227032639485501</v>
      </c>
      <c r="AE1534" s="17"/>
      <c r="AF1534" s="17">
        <v>0.102496235896839</v>
      </c>
      <c r="AG1534" s="17">
        <v>0.16868250369329599</v>
      </c>
      <c r="AH1534" s="17">
        <v>0.13268581739779001</v>
      </c>
      <c r="AI1534" s="17">
        <v>0.104170578223544</v>
      </c>
      <c r="AJ1534" s="17">
        <v>0.173824084388818</v>
      </c>
      <c r="AK1534" s="17">
        <v>9.2065523915543193E-2</v>
      </c>
      <c r="AL1534" s="17"/>
      <c r="AM1534" s="17">
        <v>0.14460457222322001</v>
      </c>
      <c r="AN1534" s="17">
        <v>0.26292917119249498</v>
      </c>
      <c r="AO1534" s="17">
        <v>0.118289297221897</v>
      </c>
      <c r="AP1534" s="17">
        <v>0.15252775865186999</v>
      </c>
      <c r="AQ1534" s="17">
        <v>8.1432833518219006E-2</v>
      </c>
      <c r="AR1534" s="17">
        <v>0.16735027305661099</v>
      </c>
      <c r="AS1534" s="17">
        <v>5.3403112835923403E-2</v>
      </c>
      <c r="AT1534" s="17">
        <v>7.6769251015846002E-2</v>
      </c>
      <c r="AU1534" s="17">
        <v>0.103868250568841</v>
      </c>
      <c r="AV1534" s="17">
        <v>7.4593324080588899E-2</v>
      </c>
      <c r="AW1534" s="17">
        <v>0.21389993059083301</v>
      </c>
      <c r="AX1534" s="17">
        <v>0.10546411162338</v>
      </c>
      <c r="AY1534" s="17">
        <v>0.115833614344722</v>
      </c>
      <c r="AZ1534" s="17">
        <v>0</v>
      </c>
      <c r="BA1534" s="17">
        <v>0.30850464703736602</v>
      </c>
      <c r="BB1534" s="17">
        <v>0.16373358397801499</v>
      </c>
      <c r="BC1534" s="17"/>
      <c r="BD1534" s="17">
        <v>0.11529646995701</v>
      </c>
      <c r="BE1534" s="17">
        <v>0.13195840289091401</v>
      </c>
      <c r="BF1534" s="17">
        <v>0.12790926041016101</v>
      </c>
      <c r="BG1534" s="17"/>
      <c r="BH1534" s="17">
        <v>0.114659358820385</v>
      </c>
      <c r="BI1534" s="17">
        <v>0.18995235970369401</v>
      </c>
      <c r="BJ1534" s="17">
        <v>0.125988829620092</v>
      </c>
      <c r="BK1534" s="17"/>
      <c r="BL1534" s="17">
        <v>0.16484269581809399</v>
      </c>
      <c r="BM1534" s="17">
        <v>0.13696599468676901</v>
      </c>
      <c r="BN1534" s="17">
        <v>9.4375271073410497E-2</v>
      </c>
      <c r="BO1534" s="17"/>
      <c r="BP1534" s="17">
        <v>0.12691025178434701</v>
      </c>
      <c r="BQ1534" s="17">
        <v>0.13979916224365899</v>
      </c>
      <c r="BR1534" s="17"/>
      <c r="BS1534" s="17">
        <v>9.3963636456368196E-2</v>
      </c>
      <c r="BT1534" s="17">
        <v>3.6528387099189902E-2</v>
      </c>
      <c r="BU1534" s="17">
        <v>0.101115450076238</v>
      </c>
      <c r="BV1534" s="17">
        <v>0.210249543250496</v>
      </c>
      <c r="BW1534" s="17"/>
      <c r="BX1534" s="17">
        <v>0.12997045061861101</v>
      </c>
      <c r="BY1534" s="17">
        <v>0.279417620766993</v>
      </c>
      <c r="BZ1534" s="17">
        <v>0.117081476545672</v>
      </c>
      <c r="CA1534" s="17"/>
      <c r="CB1534" s="17">
        <v>3.0777027612809298E-2</v>
      </c>
      <c r="CC1534" s="17">
        <v>0.15345337089290401</v>
      </c>
      <c r="CD1534" s="17">
        <v>0.19378982084957</v>
      </c>
      <c r="CE1534" s="17">
        <v>0.11392913458734</v>
      </c>
      <c r="CF1534" s="17">
        <v>6.5426011652564106E-2</v>
      </c>
      <c r="CG1534" s="17">
        <v>0.15559345632892599</v>
      </c>
      <c r="CH1534" s="17"/>
      <c r="CI1534" s="17">
        <v>0.188124551343024</v>
      </c>
      <c r="CJ1534" s="17">
        <v>7.9303673610190403E-2</v>
      </c>
      <c r="CK1534" s="17">
        <v>0.23140952854499999</v>
      </c>
      <c r="CL1534" s="17">
        <v>0.111645697554674</v>
      </c>
    </row>
    <row r="1535" spans="2:90" x14ac:dyDescent="0.35">
      <c r="B1535" t="s">
        <v>110</v>
      </c>
      <c r="C1535" s="17">
        <v>5.4621596408671397E-2</v>
      </c>
      <c r="D1535" s="17">
        <v>5.8705056226334998E-2</v>
      </c>
      <c r="E1535" s="17">
        <v>4.7865177096325498E-2</v>
      </c>
      <c r="F1535" s="17"/>
      <c r="G1535" s="17">
        <v>4.6339840663354698E-2</v>
      </c>
      <c r="H1535" s="17">
        <v>7.32965627778671E-2</v>
      </c>
      <c r="I1535" s="17">
        <v>4.8663063650489898E-2</v>
      </c>
      <c r="J1535" s="17">
        <v>5.0679583005510599E-2</v>
      </c>
      <c r="K1535" s="17">
        <v>9.3740044439569598E-3</v>
      </c>
      <c r="L1535" s="17">
        <v>6.03823191927641E-2</v>
      </c>
      <c r="M1535" s="17">
        <v>6.9680204483125396E-2</v>
      </c>
      <c r="N1535" s="17">
        <v>9.0097713564865997E-2</v>
      </c>
      <c r="O1535" s="17">
        <v>3.8374322923201899E-2</v>
      </c>
      <c r="P1535" s="17"/>
      <c r="Q1535" s="17">
        <v>7.1633018267963505E-2</v>
      </c>
      <c r="R1535" s="17">
        <v>9.6839533908331804E-2</v>
      </c>
      <c r="S1535" s="17">
        <v>5.5451014843436799E-2</v>
      </c>
      <c r="T1535" s="17">
        <v>4.7972572144468498E-2</v>
      </c>
      <c r="U1535" s="17"/>
      <c r="V1535" s="17">
        <v>6.2461490001634701E-2</v>
      </c>
      <c r="W1535" s="17">
        <v>4.0337352605564002E-2</v>
      </c>
      <c r="X1535" s="17">
        <v>9.7907096381680395E-2</v>
      </c>
      <c r="Y1535" s="17">
        <v>7.3689701620476097E-2</v>
      </c>
      <c r="Z1535" s="17">
        <v>3.8683432071666697E-2</v>
      </c>
      <c r="AA1535" s="17">
        <v>7.4648847794253098E-2</v>
      </c>
      <c r="AB1535" s="17">
        <v>3.81799018200909E-2</v>
      </c>
      <c r="AC1535" s="17">
        <v>8.6939699708769705E-2</v>
      </c>
      <c r="AD1535" s="17">
        <v>1.33862516178593E-2</v>
      </c>
      <c r="AE1535" s="17"/>
      <c r="AF1535" s="17">
        <v>7.9619454057421504E-2</v>
      </c>
      <c r="AG1535" s="17">
        <v>5.5304918800735903E-2</v>
      </c>
      <c r="AH1535" s="17">
        <v>2.5378333743912299E-2</v>
      </c>
      <c r="AI1535" s="17">
        <v>6.5250149419250503E-2</v>
      </c>
      <c r="AJ1535" s="17">
        <v>5.0497149450963799E-2</v>
      </c>
      <c r="AK1535" s="17">
        <v>4.68195799090547E-2</v>
      </c>
      <c r="AL1535" s="17"/>
      <c r="AM1535" s="17">
        <v>6.3080687972796395E-2</v>
      </c>
      <c r="AN1535" s="17">
        <v>0.11157589420204</v>
      </c>
      <c r="AO1535" s="17">
        <v>2.6253723677193998E-2</v>
      </c>
      <c r="AP1535" s="17">
        <v>0.12751398812359499</v>
      </c>
      <c r="AQ1535" s="17">
        <v>4.0192303649149899E-2</v>
      </c>
      <c r="AR1535" s="17">
        <v>0</v>
      </c>
      <c r="AS1535" s="17">
        <v>5.7275831125685198E-2</v>
      </c>
      <c r="AT1535" s="17">
        <v>8.422877409787E-3</v>
      </c>
      <c r="AU1535" s="17">
        <v>1.6315511738089501E-2</v>
      </c>
      <c r="AV1535" s="17">
        <v>4.3798005112206502E-2</v>
      </c>
      <c r="AW1535" s="17">
        <v>1.1295287907508601E-2</v>
      </c>
      <c r="AX1535" s="17">
        <v>2.3184052365259999E-2</v>
      </c>
      <c r="AY1535" s="17">
        <v>0</v>
      </c>
      <c r="AZ1535" s="17">
        <v>0.13546310179121501</v>
      </c>
      <c r="BA1535" s="17">
        <v>0.167374482696172</v>
      </c>
      <c r="BB1535" s="17">
        <v>0</v>
      </c>
      <c r="BC1535" s="17"/>
      <c r="BD1535" s="17">
        <v>1.65699389507107E-2</v>
      </c>
      <c r="BE1535" s="17">
        <v>6.8633139031846396E-2</v>
      </c>
      <c r="BF1535" s="17">
        <v>7.1593486224662398E-2</v>
      </c>
      <c r="BG1535" s="17"/>
      <c r="BH1535" s="17">
        <v>5.19700197178284E-2</v>
      </c>
      <c r="BI1535" s="17">
        <v>3.3617603169153701E-2</v>
      </c>
      <c r="BJ1535" s="17">
        <v>2.3632042276689701E-2</v>
      </c>
      <c r="BK1535" s="17"/>
      <c r="BL1535" s="17">
        <v>1.0244711327958801E-2</v>
      </c>
      <c r="BM1535" s="17">
        <v>7.5721816644336901E-2</v>
      </c>
      <c r="BN1535" s="17">
        <v>4.5783818828159899E-3</v>
      </c>
      <c r="BO1535" s="17"/>
      <c r="BP1535" s="17">
        <v>5.5888558087553802E-2</v>
      </c>
      <c r="BQ1535" s="17">
        <v>6.9411933865390199E-2</v>
      </c>
      <c r="BR1535" s="17"/>
      <c r="BS1535" s="17">
        <v>0</v>
      </c>
      <c r="BT1535" s="17">
        <v>1.46350001517972E-2</v>
      </c>
      <c r="BU1535" s="17">
        <v>5.4372941120320699E-2</v>
      </c>
      <c r="BV1535" s="17">
        <v>5.69148961290886E-2</v>
      </c>
      <c r="BW1535" s="17"/>
      <c r="BX1535" s="17">
        <v>6.9810600369879405E-2</v>
      </c>
      <c r="BY1535" s="17">
        <v>5.5579133530701499E-2</v>
      </c>
      <c r="BZ1535" s="17">
        <v>5.28833722369242E-2</v>
      </c>
      <c r="CA1535" s="17"/>
      <c r="CB1535" s="17">
        <v>1.8746162019570901E-2</v>
      </c>
      <c r="CC1535" s="17">
        <v>1.09930097307907E-2</v>
      </c>
      <c r="CD1535" s="17">
        <v>9.7182278954604004E-2</v>
      </c>
      <c r="CE1535" s="17">
        <v>4.0396899397989003E-2</v>
      </c>
      <c r="CF1535" s="17">
        <v>3.7693326704481597E-2</v>
      </c>
      <c r="CG1535" s="17">
        <v>9.5560352118238906E-2</v>
      </c>
      <c r="CH1535" s="17"/>
      <c r="CI1535" s="17">
        <v>2.3577160995850301E-2</v>
      </c>
      <c r="CJ1535" s="17">
        <v>3.9312086680333098E-2</v>
      </c>
      <c r="CK1535" s="17">
        <v>0.19023723144983201</v>
      </c>
      <c r="CL1535" s="17">
        <v>3.2395564936823697E-2</v>
      </c>
    </row>
    <row r="1536" spans="2:90" x14ac:dyDescent="0.35"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CL20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188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175</v>
      </c>
      <c r="C9" s="17">
        <v>9.0654610684176004E-2</v>
      </c>
      <c r="D9" s="17">
        <v>0.109202082167574</v>
      </c>
      <c r="E9" s="17">
        <v>7.3805713782435001E-2</v>
      </c>
      <c r="F9" s="17"/>
      <c r="G9" s="17">
        <v>0.114769429799999</v>
      </c>
      <c r="H9" s="17">
        <v>9.5385659040697193E-2</v>
      </c>
      <c r="I9" s="17">
        <v>0.110372425523666</v>
      </c>
      <c r="J9" s="17">
        <v>5.0709525676869802E-2</v>
      </c>
      <c r="K9" s="17">
        <v>7.8998732357087195E-2</v>
      </c>
      <c r="L9" s="17">
        <v>6.1391528573472298E-2</v>
      </c>
      <c r="M9" s="17">
        <v>0.105528316528326</v>
      </c>
      <c r="N9" s="17">
        <v>7.2266634928980403E-2</v>
      </c>
      <c r="O9" s="17">
        <v>0.12500241596911499</v>
      </c>
      <c r="P9" s="17"/>
      <c r="Q9" s="17">
        <v>7.3499595583054106E-2</v>
      </c>
      <c r="R9" s="17">
        <v>0.16647506030058301</v>
      </c>
      <c r="S9" s="17">
        <v>0.11365855313630301</v>
      </c>
      <c r="T9" s="17">
        <v>8.67019722777536E-2</v>
      </c>
      <c r="U9" s="17"/>
      <c r="V9" s="17">
        <v>0.119325260989274</v>
      </c>
      <c r="W9" s="17">
        <v>5.3379825864178297E-2</v>
      </c>
      <c r="X9" s="17">
        <v>8.1112923118272298E-2</v>
      </c>
      <c r="Y9" s="17">
        <v>9.9408947174315102E-2</v>
      </c>
      <c r="Z9" s="17">
        <v>0.1133167994141</v>
      </c>
      <c r="AA9" s="17">
        <v>0.113846582711326</v>
      </c>
      <c r="AB9" s="17">
        <v>9.8580984395930799E-2</v>
      </c>
      <c r="AC9" s="17">
        <v>6.2831668763588894E-2</v>
      </c>
      <c r="AD9" s="17">
        <v>6.8245982951317202E-2</v>
      </c>
      <c r="AE9" s="17"/>
      <c r="AF9" s="17">
        <v>8.7668588980871695E-2</v>
      </c>
      <c r="AG9" s="17">
        <v>7.2256013133966401E-2</v>
      </c>
      <c r="AH9" s="17">
        <v>8.6707593694153207E-2</v>
      </c>
      <c r="AI9" s="17">
        <v>0.12474738030617399</v>
      </c>
      <c r="AJ9" s="17">
        <v>7.7260546497723306E-2</v>
      </c>
      <c r="AK9" s="17">
        <v>0.107716063070475</v>
      </c>
      <c r="AL9" s="17"/>
      <c r="AM9" s="17">
        <v>8.8216330757457204E-2</v>
      </c>
      <c r="AN9" s="17">
        <v>8.6113328580559395E-2</v>
      </c>
      <c r="AO9" s="17">
        <v>7.9884288108400495E-2</v>
      </c>
      <c r="AP9" s="17">
        <v>4.1663999215533702E-2</v>
      </c>
      <c r="AQ9" s="17">
        <v>6.6259560337134898E-2</v>
      </c>
      <c r="AR9" s="17">
        <v>8.3520572684071204E-2</v>
      </c>
      <c r="AS9" s="17">
        <v>0.122457444298137</v>
      </c>
      <c r="AT9" s="17">
        <v>7.0450673051290796E-2</v>
      </c>
      <c r="AU9" s="17">
        <v>9.0956602470344997E-2</v>
      </c>
      <c r="AV9" s="17">
        <v>0.134428410109866</v>
      </c>
      <c r="AW9" s="17">
        <v>0.106251352656643</v>
      </c>
      <c r="AX9" s="17">
        <v>0.12204871884506099</v>
      </c>
      <c r="AY9" s="17">
        <v>7.7824685446781394E-2</v>
      </c>
      <c r="AZ9" s="17">
        <v>0.109820146951536</v>
      </c>
      <c r="BA9" s="17">
        <v>0.114427878043019</v>
      </c>
      <c r="BB9" s="17">
        <v>0.134639043070097</v>
      </c>
      <c r="BC9" s="17"/>
      <c r="BD9" s="17">
        <v>7.5315403627914598E-2</v>
      </c>
      <c r="BE9" s="17">
        <v>9.5409374961072893E-2</v>
      </c>
      <c r="BF9" s="17">
        <v>9.9215134278690997E-2</v>
      </c>
      <c r="BG9" s="17"/>
      <c r="BH9" s="17">
        <v>7.7924892480855004E-2</v>
      </c>
      <c r="BI9" s="17">
        <v>0.13804078788567301</v>
      </c>
      <c r="BJ9" s="17">
        <v>0.114761206132359</v>
      </c>
      <c r="BK9" s="17"/>
      <c r="BL9" s="17">
        <v>2.96044757568865E-2</v>
      </c>
      <c r="BM9" s="17">
        <v>0.118050991762687</v>
      </c>
      <c r="BN9" s="17">
        <v>0.17227402741568401</v>
      </c>
      <c r="BO9" s="17"/>
      <c r="BP9" s="17">
        <v>0.110999869169654</v>
      </c>
      <c r="BQ9" s="17">
        <v>9.33407547979372E-2</v>
      </c>
      <c r="BR9" s="17"/>
      <c r="BS9" s="17">
        <v>0.113423335235806</v>
      </c>
      <c r="BT9" s="17">
        <v>9.5860332605199106E-2</v>
      </c>
      <c r="BU9" s="17">
        <v>6.3687715272992398E-2</v>
      </c>
      <c r="BV9" s="17">
        <v>0.102210224895447</v>
      </c>
      <c r="BW9" s="17"/>
      <c r="BX9" s="17">
        <v>6.7677288465179106E-2</v>
      </c>
      <c r="BY9" s="17">
        <v>0.107858203052161</v>
      </c>
      <c r="BZ9" s="17">
        <v>9.1873772851341504E-2</v>
      </c>
      <c r="CA9" s="17"/>
      <c r="CB9" s="17">
        <v>2.3025943673429399E-2</v>
      </c>
      <c r="CC9" s="17">
        <v>0.212930120643751</v>
      </c>
      <c r="CD9" s="17">
        <v>3.2983420932481702E-2</v>
      </c>
      <c r="CE9" s="17">
        <v>2.9650879208930399E-2</v>
      </c>
      <c r="CF9" s="17">
        <v>0.17316309191757601</v>
      </c>
      <c r="CG9" s="17">
        <v>0.112757340444788</v>
      </c>
      <c r="CH9" s="17"/>
      <c r="CI9" s="17">
        <v>0.118699133237823</v>
      </c>
      <c r="CJ9" s="17">
        <v>8.6649711744440999E-2</v>
      </c>
      <c r="CK9" s="17">
        <v>4.3985735499575303E-2</v>
      </c>
      <c r="CL9" s="17">
        <v>9.9146639687694105E-2</v>
      </c>
    </row>
    <row r="10" spans="2:90" x14ac:dyDescent="0.35">
      <c r="B10" s="21" t="s">
        <v>176</v>
      </c>
      <c r="C10" s="17">
        <v>9.4851327007928907E-2</v>
      </c>
      <c r="D10" s="17">
        <v>0.10013865605201901</v>
      </c>
      <c r="E10" s="17">
        <v>9.0034815424130804E-2</v>
      </c>
      <c r="F10" s="17"/>
      <c r="G10" s="17">
        <v>7.0055648622112096E-2</v>
      </c>
      <c r="H10" s="17">
        <v>8.4762603074826401E-2</v>
      </c>
      <c r="I10" s="17">
        <v>0.13439824952198701</v>
      </c>
      <c r="J10" s="17">
        <v>7.5962005573138494E-2</v>
      </c>
      <c r="K10" s="17">
        <v>8.38241642926357E-2</v>
      </c>
      <c r="L10" s="17">
        <v>0.104117638148506</v>
      </c>
      <c r="M10" s="17">
        <v>9.9549630010542303E-2</v>
      </c>
      <c r="N10" s="17">
        <v>0.114401179058536</v>
      </c>
      <c r="O10" s="17">
        <v>8.6018397980644701E-2</v>
      </c>
      <c r="P10" s="17"/>
      <c r="Q10" s="17">
        <v>7.8648173936705396E-2</v>
      </c>
      <c r="R10" s="17">
        <v>0.138167778330339</v>
      </c>
      <c r="S10" s="17">
        <v>7.2403431870439003E-2</v>
      </c>
      <c r="T10" s="17">
        <v>9.6075598687437896E-2</v>
      </c>
      <c r="U10" s="17"/>
      <c r="V10" s="17">
        <v>0.102746041827773</v>
      </c>
      <c r="W10" s="17">
        <v>9.5008306700016407E-2</v>
      </c>
      <c r="X10" s="17">
        <v>0.121001318129558</v>
      </c>
      <c r="Y10" s="17">
        <v>0.100124244104235</v>
      </c>
      <c r="Z10" s="17">
        <v>0.117878972778494</v>
      </c>
      <c r="AA10" s="17">
        <v>4.8311932888538502E-2</v>
      </c>
      <c r="AB10" s="17">
        <v>0.117392736443136</v>
      </c>
      <c r="AC10" s="17">
        <v>6.86656327164019E-2</v>
      </c>
      <c r="AD10" s="17">
        <v>7.5634279979951896E-2</v>
      </c>
      <c r="AE10" s="17"/>
      <c r="AF10" s="17">
        <v>8.0859550460792406E-2</v>
      </c>
      <c r="AG10" s="17">
        <v>7.8072621865332495E-2</v>
      </c>
      <c r="AH10" s="17">
        <v>0.11742185916686</v>
      </c>
      <c r="AI10" s="17">
        <v>8.7781452656096895E-2</v>
      </c>
      <c r="AJ10" s="17">
        <v>0.101646006034216</v>
      </c>
      <c r="AK10" s="17">
        <v>0.104677971785836</v>
      </c>
      <c r="AL10" s="17"/>
      <c r="AM10" s="17">
        <v>9.0227030412799197E-2</v>
      </c>
      <c r="AN10" s="17">
        <v>6.2378700596709802E-2</v>
      </c>
      <c r="AO10" s="17">
        <v>4.8496926877479397E-2</v>
      </c>
      <c r="AP10" s="17">
        <v>7.1347225937646003E-2</v>
      </c>
      <c r="AQ10" s="17">
        <v>0.11070641449952701</v>
      </c>
      <c r="AR10" s="17">
        <v>8.7487620296267804E-2</v>
      </c>
      <c r="AS10" s="17">
        <v>0.114256261420388</v>
      </c>
      <c r="AT10" s="17">
        <v>6.1576884799586798E-2</v>
      </c>
      <c r="AU10" s="17">
        <v>0.122075384449289</v>
      </c>
      <c r="AV10" s="17">
        <v>6.7143597218626894E-2</v>
      </c>
      <c r="AW10" s="17">
        <v>0.112787681006061</v>
      </c>
      <c r="AX10" s="17">
        <v>8.60134360442813E-2</v>
      </c>
      <c r="AY10" s="17">
        <v>0.13244234085141601</v>
      </c>
      <c r="AZ10" s="17">
        <v>0.105058490306264</v>
      </c>
      <c r="BA10" s="17">
        <v>0.20512805107304699</v>
      </c>
      <c r="BB10" s="17">
        <v>0.16583536341501501</v>
      </c>
      <c r="BC10" s="17"/>
      <c r="BD10" s="17">
        <v>9.79122058144999E-2</v>
      </c>
      <c r="BE10" s="17">
        <v>8.9994747901951999E-2</v>
      </c>
      <c r="BF10" s="17">
        <v>9.8423060567426099E-2</v>
      </c>
      <c r="BG10" s="17"/>
      <c r="BH10" s="17">
        <v>9.62189393104501E-2</v>
      </c>
      <c r="BI10" s="17">
        <v>9.4701708441007906E-2</v>
      </c>
      <c r="BJ10" s="17">
        <v>0.102959950685058</v>
      </c>
      <c r="BK10" s="17"/>
      <c r="BL10" s="17">
        <v>7.2250344532564806E-2</v>
      </c>
      <c r="BM10" s="17">
        <v>0.123949658659986</v>
      </c>
      <c r="BN10" s="17">
        <v>0.12653376191076199</v>
      </c>
      <c r="BO10" s="17"/>
      <c r="BP10" s="17">
        <v>0.111629687778597</v>
      </c>
      <c r="BQ10" s="17">
        <v>9.12406226849653E-2</v>
      </c>
      <c r="BR10" s="17"/>
      <c r="BS10" s="17">
        <v>9.3572013561355902E-2</v>
      </c>
      <c r="BT10" s="17">
        <v>0.105484734773066</v>
      </c>
      <c r="BU10" s="17">
        <v>8.55966046017448E-2</v>
      </c>
      <c r="BV10" s="17">
        <v>9.6396420150508005E-2</v>
      </c>
      <c r="BW10" s="17"/>
      <c r="BX10" s="17">
        <v>8.6047956784711194E-2</v>
      </c>
      <c r="BY10" s="17">
        <v>6.7885464565084597E-2</v>
      </c>
      <c r="BZ10" s="17">
        <v>9.7380524628011E-2</v>
      </c>
      <c r="CA10" s="17"/>
      <c r="CB10" s="17">
        <v>4.7739377022139103E-2</v>
      </c>
      <c r="CC10" s="17">
        <v>0.198349711597576</v>
      </c>
      <c r="CD10" s="17">
        <v>3.2876747366384199E-2</v>
      </c>
      <c r="CE10" s="17">
        <v>6.7344198809181202E-2</v>
      </c>
      <c r="CF10" s="17">
        <v>0.15382034353356999</v>
      </c>
      <c r="CG10" s="17">
        <v>0.10290975453466999</v>
      </c>
      <c r="CH10" s="17"/>
      <c r="CI10" s="17">
        <v>0.112060523965213</v>
      </c>
      <c r="CJ10" s="17">
        <v>8.1638594442030199E-2</v>
      </c>
      <c r="CK10" s="17">
        <v>8.1424671359442702E-2</v>
      </c>
      <c r="CL10" s="17">
        <v>0.10235684935518399</v>
      </c>
    </row>
    <row r="11" spans="2:90" x14ac:dyDescent="0.35">
      <c r="B11" s="21" t="s">
        <v>177</v>
      </c>
      <c r="C11" s="17">
        <v>0.13428417319316199</v>
      </c>
      <c r="D11" s="17">
        <v>0.13758114469218799</v>
      </c>
      <c r="E11" s="17">
        <v>0.13086869407396301</v>
      </c>
      <c r="F11" s="17"/>
      <c r="G11" s="17">
        <v>0.153769189231136</v>
      </c>
      <c r="H11" s="17">
        <v>0.14314432698573101</v>
      </c>
      <c r="I11" s="17">
        <v>0.115371945209559</v>
      </c>
      <c r="J11" s="17">
        <v>0.150791886459962</v>
      </c>
      <c r="K11" s="17">
        <v>0.115652030042912</v>
      </c>
      <c r="L11" s="17">
        <v>0.15377458052573301</v>
      </c>
      <c r="M11" s="17">
        <v>8.9220322257078696E-2</v>
      </c>
      <c r="N11" s="17">
        <v>0.16515417050659101</v>
      </c>
      <c r="O11" s="17">
        <v>0.12197303803685999</v>
      </c>
      <c r="P11" s="17"/>
      <c r="Q11" s="17">
        <v>0.184874709053721</v>
      </c>
      <c r="R11" s="17">
        <v>0.139563279621017</v>
      </c>
      <c r="S11" s="17">
        <v>0.14047854334983301</v>
      </c>
      <c r="T11" s="17">
        <v>0.12556729969691099</v>
      </c>
      <c r="U11" s="17"/>
      <c r="V11" s="17">
        <v>0.141549231990966</v>
      </c>
      <c r="W11" s="17">
        <v>0.151768115577263</v>
      </c>
      <c r="X11" s="17">
        <v>8.2169462842679605E-2</v>
      </c>
      <c r="Y11" s="17">
        <v>9.0957030533780306E-2</v>
      </c>
      <c r="Z11" s="17">
        <v>0.111376962962433</v>
      </c>
      <c r="AA11" s="17">
        <v>0.17882281945124201</v>
      </c>
      <c r="AB11" s="17">
        <v>0.14520150119910599</v>
      </c>
      <c r="AC11" s="17">
        <v>0.15334317768296099</v>
      </c>
      <c r="AD11" s="17">
        <v>0.14146398083967299</v>
      </c>
      <c r="AE11" s="17"/>
      <c r="AF11" s="17">
        <v>8.0634506415983603E-2</v>
      </c>
      <c r="AG11" s="17">
        <v>0.13866965267109699</v>
      </c>
      <c r="AH11" s="17">
        <v>0.13468677325352801</v>
      </c>
      <c r="AI11" s="17">
        <v>0.18089638467323499</v>
      </c>
      <c r="AJ11" s="17">
        <v>0.154395162958475</v>
      </c>
      <c r="AK11" s="17">
        <v>0.149397211511238</v>
      </c>
      <c r="AL11" s="17"/>
      <c r="AM11" s="17">
        <v>9.7422311728755803E-2</v>
      </c>
      <c r="AN11" s="17">
        <v>0.104881907803953</v>
      </c>
      <c r="AO11" s="17">
        <v>0.134435252074074</v>
      </c>
      <c r="AP11" s="17">
        <v>0.112957780854437</v>
      </c>
      <c r="AQ11" s="17">
        <v>0.104233027547344</v>
      </c>
      <c r="AR11" s="17">
        <v>0.158402056839239</v>
      </c>
      <c r="AS11" s="17">
        <v>0.13158580085693999</v>
      </c>
      <c r="AT11" s="17">
        <v>0.161227832562262</v>
      </c>
      <c r="AU11" s="17">
        <v>0.13621037106657799</v>
      </c>
      <c r="AV11" s="17">
        <v>0.11688366374416</v>
      </c>
      <c r="AW11" s="17">
        <v>0.12986096648580001</v>
      </c>
      <c r="AX11" s="17">
        <v>0.14139199374520101</v>
      </c>
      <c r="AY11" s="17">
        <v>0.17105673224269399</v>
      </c>
      <c r="AZ11" s="17">
        <v>0.20462063255965601</v>
      </c>
      <c r="BA11" s="17">
        <v>0.13637172290911201</v>
      </c>
      <c r="BB11" s="17">
        <v>0.161141353838436</v>
      </c>
      <c r="BC11" s="17"/>
      <c r="BD11" s="17">
        <v>0.15593043629432199</v>
      </c>
      <c r="BE11" s="17">
        <v>0.14388531619511299</v>
      </c>
      <c r="BF11" s="17">
        <v>0.113947736387132</v>
      </c>
      <c r="BG11" s="17"/>
      <c r="BH11" s="17">
        <v>0.127290952483123</v>
      </c>
      <c r="BI11" s="17">
        <v>0.159737725269989</v>
      </c>
      <c r="BJ11" s="17">
        <v>0.190495150370803</v>
      </c>
      <c r="BK11" s="17"/>
      <c r="BL11" s="17">
        <v>0.153090124238251</v>
      </c>
      <c r="BM11" s="17">
        <v>0.145227963969813</v>
      </c>
      <c r="BN11" s="17">
        <v>0.12490650866214199</v>
      </c>
      <c r="BO11" s="17"/>
      <c r="BP11" s="17">
        <v>0.125939299547216</v>
      </c>
      <c r="BQ11" s="17">
        <v>0.12916752223071501</v>
      </c>
      <c r="BR11" s="17"/>
      <c r="BS11" s="17">
        <v>0.145049867884709</v>
      </c>
      <c r="BT11" s="17">
        <v>0.12412580047372</v>
      </c>
      <c r="BU11" s="17">
        <v>0.155624707795433</v>
      </c>
      <c r="BV11" s="17">
        <v>0.12689876446905801</v>
      </c>
      <c r="BW11" s="17"/>
      <c r="BX11" s="17">
        <v>0.108280927581315</v>
      </c>
      <c r="BY11" s="17">
        <v>0.142779786635612</v>
      </c>
      <c r="BZ11" s="17">
        <v>0.13633821716071801</v>
      </c>
      <c r="CA11" s="17"/>
      <c r="CB11" s="17">
        <v>0.10699128530675101</v>
      </c>
      <c r="CC11" s="17">
        <v>0.193196109389903</v>
      </c>
      <c r="CD11" s="17">
        <v>8.2315636536785405E-2</v>
      </c>
      <c r="CE11" s="17">
        <v>0.1320200581524</v>
      </c>
      <c r="CF11" s="17">
        <v>0.14929389988703301</v>
      </c>
      <c r="CG11" s="17">
        <v>0.16458708499161101</v>
      </c>
      <c r="CH11" s="17"/>
      <c r="CI11" s="17">
        <v>0.11725422922828301</v>
      </c>
      <c r="CJ11" s="17">
        <v>0.118097215339522</v>
      </c>
      <c r="CK11" s="17">
        <v>0.15694869103460199</v>
      </c>
      <c r="CL11" s="17">
        <v>0.14161905323249099</v>
      </c>
    </row>
    <row r="12" spans="2:90" ht="29" x14ac:dyDescent="0.35">
      <c r="B12" s="21" t="s">
        <v>178</v>
      </c>
      <c r="C12" s="17">
        <v>0.20829243422791799</v>
      </c>
      <c r="D12" s="17">
        <v>0.22344809852668299</v>
      </c>
      <c r="E12" s="17">
        <v>0.19469471016343601</v>
      </c>
      <c r="F12" s="17"/>
      <c r="G12" s="17">
        <v>0.26483258793495501</v>
      </c>
      <c r="H12" s="17">
        <v>0.226256924218036</v>
      </c>
      <c r="I12" s="17">
        <v>0.18057973659148599</v>
      </c>
      <c r="J12" s="17">
        <v>0.18173756313283801</v>
      </c>
      <c r="K12" s="17">
        <v>0.22221124568280001</v>
      </c>
      <c r="L12" s="17">
        <v>0.15798884456002801</v>
      </c>
      <c r="M12" s="17">
        <v>0.195233402863695</v>
      </c>
      <c r="N12" s="17">
        <v>0.22190274510174801</v>
      </c>
      <c r="O12" s="17">
        <v>0.223439596935507</v>
      </c>
      <c r="P12" s="17"/>
      <c r="Q12" s="17">
        <v>0.22390471641510601</v>
      </c>
      <c r="R12" s="17">
        <v>0.180390971265526</v>
      </c>
      <c r="S12" s="17">
        <v>0.20645548247501599</v>
      </c>
      <c r="T12" s="17">
        <v>0.20932025642051799</v>
      </c>
      <c r="U12" s="17"/>
      <c r="V12" s="17">
        <v>0.22403660197907299</v>
      </c>
      <c r="W12" s="17">
        <v>0.19599814551570099</v>
      </c>
      <c r="X12" s="17">
        <v>0.212973678825157</v>
      </c>
      <c r="Y12" s="17">
        <v>0.235176515618991</v>
      </c>
      <c r="Z12" s="17">
        <v>0.19917654480553801</v>
      </c>
      <c r="AA12" s="17">
        <v>0.22934819131633999</v>
      </c>
      <c r="AB12" s="17">
        <v>0.152277872424991</v>
      </c>
      <c r="AC12" s="17">
        <v>0.160297967134997</v>
      </c>
      <c r="AD12" s="17">
        <v>0.225451003257257</v>
      </c>
      <c r="AE12" s="17"/>
      <c r="AF12" s="17">
        <v>0.21248206398571101</v>
      </c>
      <c r="AG12" s="17">
        <v>0.21691570605338101</v>
      </c>
      <c r="AH12" s="17">
        <v>0.235198284446513</v>
      </c>
      <c r="AI12" s="17">
        <v>0.20279992833146199</v>
      </c>
      <c r="AJ12" s="17">
        <v>0.16759596392365</v>
      </c>
      <c r="AK12" s="17">
        <v>0.21965709661694399</v>
      </c>
      <c r="AL12" s="17"/>
      <c r="AM12" s="17">
        <v>0.28552608775861699</v>
      </c>
      <c r="AN12" s="17">
        <v>0.25172146589824501</v>
      </c>
      <c r="AO12" s="17">
        <v>0.21073291666430799</v>
      </c>
      <c r="AP12" s="17">
        <v>0.26005898622647899</v>
      </c>
      <c r="AQ12" s="17">
        <v>0.20821455103327199</v>
      </c>
      <c r="AR12" s="17">
        <v>0.15594636488583299</v>
      </c>
      <c r="AS12" s="17">
        <v>0.16979130858612501</v>
      </c>
      <c r="AT12" s="17">
        <v>0.21383517090134399</v>
      </c>
      <c r="AU12" s="17">
        <v>0.24553148728692001</v>
      </c>
      <c r="AV12" s="17">
        <v>0.201556208159649</v>
      </c>
      <c r="AW12" s="17">
        <v>0.21021134916717399</v>
      </c>
      <c r="AX12" s="17">
        <v>0.20183033807197601</v>
      </c>
      <c r="AY12" s="17">
        <v>0.15540763127961801</v>
      </c>
      <c r="AZ12" s="17">
        <v>0.20300672556833599</v>
      </c>
      <c r="BA12" s="17">
        <v>0.190242471385002</v>
      </c>
      <c r="BB12" s="17">
        <v>0.169063785290654</v>
      </c>
      <c r="BC12" s="17"/>
      <c r="BD12" s="17">
        <v>0.191870381174959</v>
      </c>
      <c r="BE12" s="17">
        <v>0.21645618745756101</v>
      </c>
      <c r="BF12" s="17">
        <v>0.21127538750348801</v>
      </c>
      <c r="BG12" s="17"/>
      <c r="BH12" s="17">
        <v>0.20348569742834</v>
      </c>
      <c r="BI12" s="17">
        <v>0.206432210689938</v>
      </c>
      <c r="BJ12" s="17">
        <v>0.194315980727678</v>
      </c>
      <c r="BK12" s="17"/>
      <c r="BL12" s="17">
        <v>0.21585631083418899</v>
      </c>
      <c r="BM12" s="17">
        <v>0.19863764768168801</v>
      </c>
      <c r="BN12" s="17">
        <v>0.14782109092564599</v>
      </c>
      <c r="BO12" s="17"/>
      <c r="BP12" s="17">
        <v>0.193697234002292</v>
      </c>
      <c r="BQ12" s="17">
        <v>0.22125698909473701</v>
      </c>
      <c r="BR12" s="17"/>
      <c r="BS12" s="17">
        <v>0.172299229885054</v>
      </c>
      <c r="BT12" s="17">
        <v>0.16399967383127101</v>
      </c>
      <c r="BU12" s="17">
        <v>0.23120559751021799</v>
      </c>
      <c r="BV12" s="17">
        <v>0.21579887210957599</v>
      </c>
      <c r="BW12" s="17"/>
      <c r="BX12" s="17">
        <v>0.214406897895462</v>
      </c>
      <c r="BY12" s="17">
        <v>0.163043221253345</v>
      </c>
      <c r="BZ12" s="17">
        <v>0.21046726248389</v>
      </c>
      <c r="CA12" s="17"/>
      <c r="CB12" s="17">
        <v>0.16654321544305301</v>
      </c>
      <c r="CC12" s="17">
        <v>0.183818601898043</v>
      </c>
      <c r="CD12" s="17">
        <v>0.18691451938842199</v>
      </c>
      <c r="CE12" s="17">
        <v>0.270752410009792</v>
      </c>
      <c r="CF12" s="17">
        <v>0.18552822464629001</v>
      </c>
      <c r="CG12" s="17">
        <v>0.26881829866130003</v>
      </c>
      <c r="CH12" s="17"/>
      <c r="CI12" s="17">
        <v>0.272697141130823</v>
      </c>
      <c r="CJ12" s="17">
        <v>0.161535644118845</v>
      </c>
      <c r="CK12" s="17">
        <v>0.37769492137289401</v>
      </c>
      <c r="CL12" s="17">
        <v>0.176329976575505</v>
      </c>
    </row>
    <row r="13" spans="2:90" x14ac:dyDescent="0.35">
      <c r="B13" s="21" t="s">
        <v>179</v>
      </c>
      <c r="C13" s="17">
        <v>0.15659393697114199</v>
      </c>
      <c r="D13" s="17">
        <v>0.15496175749261501</v>
      </c>
      <c r="E13" s="17">
        <v>0.156779821633484</v>
      </c>
      <c r="F13" s="17"/>
      <c r="G13" s="17">
        <v>0.119161446684818</v>
      </c>
      <c r="H13" s="17">
        <v>0.109309680385725</v>
      </c>
      <c r="I13" s="17">
        <v>0.12834424567036001</v>
      </c>
      <c r="J13" s="17">
        <v>0.162761170453464</v>
      </c>
      <c r="K13" s="17">
        <v>0.193034470667549</v>
      </c>
      <c r="L13" s="17">
        <v>0.19895001672118501</v>
      </c>
      <c r="M13" s="17">
        <v>0.182711900233749</v>
      </c>
      <c r="N13" s="17">
        <v>0.15323528251941401</v>
      </c>
      <c r="O13" s="17">
        <v>0.15756060740233399</v>
      </c>
      <c r="P13" s="17"/>
      <c r="Q13" s="17">
        <v>0.14467960578984601</v>
      </c>
      <c r="R13" s="17">
        <v>0.153761600598677</v>
      </c>
      <c r="S13" s="17">
        <v>0.17353843015937601</v>
      </c>
      <c r="T13" s="17">
        <v>0.15722467435661699</v>
      </c>
      <c r="U13" s="17"/>
      <c r="V13" s="17">
        <v>0.13172274309625301</v>
      </c>
      <c r="W13" s="17">
        <v>0.15481548608404599</v>
      </c>
      <c r="X13" s="17">
        <v>0.17948458820009999</v>
      </c>
      <c r="Y13" s="17">
        <v>0.216847666177234</v>
      </c>
      <c r="Z13" s="17">
        <v>0.13328283021356399</v>
      </c>
      <c r="AA13" s="17">
        <v>0.14302244714909601</v>
      </c>
      <c r="AB13" s="17">
        <v>0.16826839252562101</v>
      </c>
      <c r="AC13" s="17">
        <v>0.12112596604214999</v>
      </c>
      <c r="AD13" s="17">
        <v>0.15499715974613401</v>
      </c>
      <c r="AE13" s="17"/>
      <c r="AF13" s="17">
        <v>0.156843242271654</v>
      </c>
      <c r="AG13" s="17">
        <v>0.14379397501982499</v>
      </c>
      <c r="AH13" s="17">
        <v>0.13256207044814</v>
      </c>
      <c r="AI13" s="17">
        <v>0.13775409063128699</v>
      </c>
      <c r="AJ13" s="17">
        <v>0.169770707955956</v>
      </c>
      <c r="AK13" s="17">
        <v>0.16482775609737499</v>
      </c>
      <c r="AL13" s="17"/>
      <c r="AM13" s="17">
        <v>6.1406007894505503E-2</v>
      </c>
      <c r="AN13" s="17">
        <v>0.16137743700452001</v>
      </c>
      <c r="AO13" s="17">
        <v>0.16218056007026899</v>
      </c>
      <c r="AP13" s="17">
        <v>0.194123217978491</v>
      </c>
      <c r="AQ13" s="17">
        <v>0.14691969344794301</v>
      </c>
      <c r="AR13" s="17">
        <v>0.18598468578955599</v>
      </c>
      <c r="AS13" s="17">
        <v>0.12889477527048199</v>
      </c>
      <c r="AT13" s="17">
        <v>0.15889167487300601</v>
      </c>
      <c r="AU13" s="17">
        <v>0.147820845493945</v>
      </c>
      <c r="AV13" s="17">
        <v>0.12890180192445599</v>
      </c>
      <c r="AW13" s="17">
        <v>0.18417411437696399</v>
      </c>
      <c r="AX13" s="17">
        <v>0.15326656358778701</v>
      </c>
      <c r="AY13" s="17">
        <v>0.151961497549812</v>
      </c>
      <c r="AZ13" s="17">
        <v>0.16500092316787701</v>
      </c>
      <c r="BA13" s="17">
        <v>6.2957385276043498E-2</v>
      </c>
      <c r="BB13" s="17">
        <v>0.174640497574021</v>
      </c>
      <c r="BC13" s="17"/>
      <c r="BD13" s="17">
        <v>0.191173797741504</v>
      </c>
      <c r="BE13" s="17">
        <v>0.13183082003924099</v>
      </c>
      <c r="BF13" s="17">
        <v>0.145603955379349</v>
      </c>
      <c r="BG13" s="17"/>
      <c r="BH13" s="17">
        <v>0.15429305888200301</v>
      </c>
      <c r="BI13" s="17">
        <v>0.163914644187307</v>
      </c>
      <c r="BJ13" s="17">
        <v>0.15678326883855401</v>
      </c>
      <c r="BK13" s="17"/>
      <c r="BL13" s="17">
        <v>0.219810388657806</v>
      </c>
      <c r="BM13" s="17">
        <v>0.156859170504519</v>
      </c>
      <c r="BN13" s="17">
        <v>0.15378396190958399</v>
      </c>
      <c r="BO13" s="17"/>
      <c r="BP13" s="17">
        <v>0.16662407974018101</v>
      </c>
      <c r="BQ13" s="17">
        <v>0.14078885658192</v>
      </c>
      <c r="BR13" s="17"/>
      <c r="BS13" s="17">
        <v>0.152358140351947</v>
      </c>
      <c r="BT13" s="17">
        <v>0.16670232171011901</v>
      </c>
      <c r="BU13" s="17">
        <v>0.16110929549362801</v>
      </c>
      <c r="BV13" s="17">
        <v>0.14675696287709</v>
      </c>
      <c r="BW13" s="17"/>
      <c r="BX13" s="17">
        <v>0.196983271731521</v>
      </c>
      <c r="BY13" s="17">
        <v>0.144038532583458</v>
      </c>
      <c r="BZ13" s="17">
        <v>0.153364160403693</v>
      </c>
      <c r="CA13" s="17"/>
      <c r="CB13" s="17">
        <v>0.16958668928180501</v>
      </c>
      <c r="CC13" s="17">
        <v>0.118131891342195</v>
      </c>
      <c r="CD13" s="17">
        <v>0.159907315363402</v>
      </c>
      <c r="CE13" s="17">
        <v>0.168016914949249</v>
      </c>
      <c r="CF13" s="17">
        <v>0.13327659066970701</v>
      </c>
      <c r="CG13" s="17">
        <v>0.18789946040844399</v>
      </c>
      <c r="CH13" s="17"/>
      <c r="CI13" s="17">
        <v>0.16181264679500901</v>
      </c>
      <c r="CJ13" s="17">
        <v>0.14203772666813</v>
      </c>
      <c r="CK13" s="17">
        <v>0.13948075216014799</v>
      </c>
      <c r="CL13" s="17">
        <v>0.16856312410350399</v>
      </c>
    </row>
    <row r="14" spans="2:90" x14ac:dyDescent="0.35">
      <c r="B14" s="21" t="s">
        <v>180</v>
      </c>
      <c r="C14" s="17">
        <v>0.114481254584178</v>
      </c>
      <c r="D14" s="17">
        <v>0.107160545440283</v>
      </c>
      <c r="E14" s="17">
        <v>0.12192017189102899</v>
      </c>
      <c r="F14" s="17"/>
      <c r="G14" s="17">
        <v>0.11953127063338601</v>
      </c>
      <c r="H14" s="17">
        <v>0.117471242154806</v>
      </c>
      <c r="I14" s="17">
        <v>9.9134682724331499E-2</v>
      </c>
      <c r="J14" s="17">
        <v>0.144031702810099</v>
      </c>
      <c r="K14" s="17">
        <v>0.113370741178092</v>
      </c>
      <c r="L14" s="17">
        <v>9.7382177434734193E-2</v>
      </c>
      <c r="M14" s="17">
        <v>0.120615796132651</v>
      </c>
      <c r="N14" s="17">
        <v>9.8895025011470197E-2</v>
      </c>
      <c r="O14" s="17">
        <v>0.12060487585382</v>
      </c>
      <c r="P14" s="17"/>
      <c r="Q14" s="17">
        <v>0.109156397835562</v>
      </c>
      <c r="R14" s="17">
        <v>9.0628479709523202E-2</v>
      </c>
      <c r="S14" s="17">
        <v>0.124659421202443</v>
      </c>
      <c r="T14" s="17">
        <v>0.116205360205294</v>
      </c>
      <c r="U14" s="17"/>
      <c r="V14" s="17">
        <v>9.3581553502696493E-2</v>
      </c>
      <c r="W14" s="17">
        <v>0.14919025963333801</v>
      </c>
      <c r="X14" s="17">
        <v>0.10259496980538201</v>
      </c>
      <c r="Y14" s="17">
        <v>0.127957834817604</v>
      </c>
      <c r="Z14" s="17">
        <v>0.15165808591965699</v>
      </c>
      <c r="AA14" s="17">
        <v>0.101760456884211</v>
      </c>
      <c r="AB14" s="17">
        <v>8.2957585884188598E-2</v>
      </c>
      <c r="AC14" s="17">
        <v>0.149240928234981</v>
      </c>
      <c r="AD14" s="17">
        <v>9.6087112837954597E-2</v>
      </c>
      <c r="AE14" s="17"/>
      <c r="AF14" s="17">
        <v>0.136286779616204</v>
      </c>
      <c r="AG14" s="17">
        <v>0.12351232512155801</v>
      </c>
      <c r="AH14" s="17">
        <v>0.121002549743096</v>
      </c>
      <c r="AI14" s="17">
        <v>0.11943565895046999</v>
      </c>
      <c r="AJ14" s="17">
        <v>0.12552627560198201</v>
      </c>
      <c r="AK14" s="17">
        <v>8.5388885378154103E-2</v>
      </c>
      <c r="AL14" s="17"/>
      <c r="AM14" s="17">
        <v>0.14018235577947</v>
      </c>
      <c r="AN14" s="17">
        <v>8.5187837298822996E-2</v>
      </c>
      <c r="AO14" s="17">
        <v>9.9211710184926499E-2</v>
      </c>
      <c r="AP14" s="17">
        <v>0.12443306155360701</v>
      </c>
      <c r="AQ14" s="17">
        <v>8.1036848807680403E-2</v>
      </c>
      <c r="AR14" s="17">
        <v>0.14361541409682799</v>
      </c>
      <c r="AS14" s="17">
        <v>0.12558575039085801</v>
      </c>
      <c r="AT14" s="17">
        <v>0.122395076152534</v>
      </c>
      <c r="AU14" s="17">
        <v>0.104932818732053</v>
      </c>
      <c r="AV14" s="17">
        <v>0.12096541141067001</v>
      </c>
      <c r="AW14" s="17">
        <v>0.126694701246018</v>
      </c>
      <c r="AX14" s="17">
        <v>0.112707107316217</v>
      </c>
      <c r="AY14" s="17">
        <v>0.171282266543069</v>
      </c>
      <c r="AZ14" s="17">
        <v>9.9864509958253106E-2</v>
      </c>
      <c r="BA14" s="17">
        <v>0.105953451422207</v>
      </c>
      <c r="BB14" s="17">
        <v>7.7103199219667795E-2</v>
      </c>
      <c r="BC14" s="17"/>
      <c r="BD14" s="17">
        <v>0.102731515390664</v>
      </c>
      <c r="BE14" s="17">
        <v>0.114727173949541</v>
      </c>
      <c r="BF14" s="17">
        <v>0.124359991644376</v>
      </c>
      <c r="BG14" s="17"/>
      <c r="BH14" s="17">
        <v>0.12651145371688399</v>
      </c>
      <c r="BI14" s="17">
        <v>0.115811114481183</v>
      </c>
      <c r="BJ14" s="17">
        <v>8.6967383256705499E-2</v>
      </c>
      <c r="BK14" s="17"/>
      <c r="BL14" s="17">
        <v>0.16156788840408701</v>
      </c>
      <c r="BM14" s="17">
        <v>0.10083431622745</v>
      </c>
      <c r="BN14" s="17">
        <v>0.13560641143865801</v>
      </c>
      <c r="BO14" s="17"/>
      <c r="BP14" s="17">
        <v>0.11142080071155699</v>
      </c>
      <c r="BQ14" s="17">
        <v>0.114073915752817</v>
      </c>
      <c r="BR14" s="17"/>
      <c r="BS14" s="17">
        <v>0.10900893658651201</v>
      </c>
      <c r="BT14" s="17">
        <v>0.13257119306443699</v>
      </c>
      <c r="BU14" s="17">
        <v>0.102513647521454</v>
      </c>
      <c r="BV14" s="17">
        <v>0.121004583130738</v>
      </c>
      <c r="BW14" s="17"/>
      <c r="BX14" s="17">
        <v>0.122666553580852</v>
      </c>
      <c r="BY14" s="17">
        <v>9.1491387590928605E-2</v>
      </c>
      <c r="BZ14" s="17">
        <v>0.115083084236715</v>
      </c>
      <c r="CA14" s="17"/>
      <c r="CB14" s="17">
        <v>0.164004069567599</v>
      </c>
      <c r="CC14" s="17">
        <v>3.4527856507972701E-2</v>
      </c>
      <c r="CD14" s="17">
        <v>0.159381021482742</v>
      </c>
      <c r="CE14" s="17">
        <v>0.15171044275064399</v>
      </c>
      <c r="CF14" s="17">
        <v>7.5846016156926099E-2</v>
      </c>
      <c r="CG14" s="17">
        <v>7.3224681980678899E-2</v>
      </c>
      <c r="CH14" s="17"/>
      <c r="CI14" s="17">
        <v>0.109648724792531</v>
      </c>
      <c r="CJ14" s="17">
        <v>0.118917560050725</v>
      </c>
      <c r="CK14" s="17">
        <v>8.9225707914571906E-2</v>
      </c>
      <c r="CL14" s="17">
        <v>0.119671209453836</v>
      </c>
    </row>
    <row r="15" spans="2:90" ht="29" x14ac:dyDescent="0.35">
      <c r="B15" s="21" t="s">
        <v>181</v>
      </c>
      <c r="C15" s="23">
        <v>0.20084226333149399</v>
      </c>
      <c r="D15" s="23">
        <v>0.167507715628639</v>
      </c>
      <c r="E15" s="23">
        <v>0.23189607303152199</v>
      </c>
      <c r="F15" s="23"/>
      <c r="G15" s="23">
        <v>0.15788042709359501</v>
      </c>
      <c r="H15" s="23">
        <v>0.22366956414017899</v>
      </c>
      <c r="I15" s="23">
        <v>0.23179871475861</v>
      </c>
      <c r="J15" s="23">
        <v>0.234006145893628</v>
      </c>
      <c r="K15" s="23">
        <v>0.19290861577892399</v>
      </c>
      <c r="L15" s="23">
        <v>0.226395214036342</v>
      </c>
      <c r="M15" s="23">
        <v>0.20714063197395699</v>
      </c>
      <c r="N15" s="23">
        <v>0.17414496287326101</v>
      </c>
      <c r="O15" s="23">
        <v>0.16540106782172001</v>
      </c>
      <c r="P15" s="23"/>
      <c r="Q15" s="23">
        <v>0.18523680138600601</v>
      </c>
      <c r="R15" s="23">
        <v>0.13101283017433701</v>
      </c>
      <c r="S15" s="23">
        <v>0.16880613780658901</v>
      </c>
      <c r="T15" s="23">
        <v>0.208904838355468</v>
      </c>
      <c r="U15" s="23"/>
      <c r="V15" s="23">
        <v>0.18703856661396301</v>
      </c>
      <c r="W15" s="23">
        <v>0.199839860625458</v>
      </c>
      <c r="X15" s="23">
        <v>0.220663059078852</v>
      </c>
      <c r="Y15" s="23">
        <v>0.12952776157383999</v>
      </c>
      <c r="Z15" s="23">
        <v>0.17330980390621301</v>
      </c>
      <c r="AA15" s="23">
        <v>0.18488756959924699</v>
      </c>
      <c r="AB15" s="23">
        <v>0.23532092712702801</v>
      </c>
      <c r="AC15" s="23">
        <v>0.28449465942492003</v>
      </c>
      <c r="AD15" s="23">
        <v>0.238120480387712</v>
      </c>
      <c r="AE15" s="23"/>
      <c r="AF15" s="23">
        <v>0.24522526826878299</v>
      </c>
      <c r="AG15" s="23">
        <v>0.22677970613484</v>
      </c>
      <c r="AH15" s="23">
        <v>0.172420869247709</v>
      </c>
      <c r="AI15" s="23">
        <v>0.14658510445127501</v>
      </c>
      <c r="AJ15" s="23">
        <v>0.203805337027999</v>
      </c>
      <c r="AK15" s="23">
        <v>0.16833501553997901</v>
      </c>
      <c r="AL15" s="23"/>
      <c r="AM15" s="23">
        <v>0.237019875668395</v>
      </c>
      <c r="AN15" s="23">
        <v>0.24833932281719101</v>
      </c>
      <c r="AO15" s="23">
        <v>0.26505834602054301</v>
      </c>
      <c r="AP15" s="23">
        <v>0.19541572823380601</v>
      </c>
      <c r="AQ15" s="23">
        <v>0.282629904327099</v>
      </c>
      <c r="AR15" s="23">
        <v>0.185043285408206</v>
      </c>
      <c r="AS15" s="23">
        <v>0.20742865917707001</v>
      </c>
      <c r="AT15" s="23">
        <v>0.21162268765997699</v>
      </c>
      <c r="AU15" s="23">
        <v>0.15247249050087</v>
      </c>
      <c r="AV15" s="23">
        <v>0.23012090743257199</v>
      </c>
      <c r="AW15" s="23">
        <v>0.13001983506133899</v>
      </c>
      <c r="AX15" s="23">
        <v>0.18274184238947799</v>
      </c>
      <c r="AY15" s="23">
        <v>0.14002484608661001</v>
      </c>
      <c r="AZ15" s="23">
        <v>0.11262857148807801</v>
      </c>
      <c r="BA15" s="23">
        <v>0.18491903989156899</v>
      </c>
      <c r="BB15" s="23">
        <v>0.117576757592109</v>
      </c>
      <c r="BC15" s="23"/>
      <c r="BD15" s="23">
        <v>0.18506625995613701</v>
      </c>
      <c r="BE15" s="23">
        <v>0.207696379495519</v>
      </c>
      <c r="BF15" s="23">
        <v>0.207174734239537</v>
      </c>
      <c r="BG15" s="23"/>
      <c r="BH15" s="23">
        <v>0.21427500569834501</v>
      </c>
      <c r="BI15" s="23">
        <v>0.121361809044903</v>
      </c>
      <c r="BJ15" s="23">
        <v>0.153717059988842</v>
      </c>
      <c r="BK15" s="23"/>
      <c r="BL15" s="23">
        <v>0.147820467576216</v>
      </c>
      <c r="BM15" s="23">
        <v>0.15644025119385699</v>
      </c>
      <c r="BN15" s="23">
        <v>0.139074237737524</v>
      </c>
      <c r="BO15" s="23"/>
      <c r="BP15" s="23">
        <v>0.17968902905050299</v>
      </c>
      <c r="BQ15" s="23">
        <v>0.21013133885690899</v>
      </c>
      <c r="BR15" s="23"/>
      <c r="BS15" s="23">
        <v>0.21428847649461599</v>
      </c>
      <c r="BT15" s="23">
        <v>0.21125594354218799</v>
      </c>
      <c r="BU15" s="23">
        <v>0.20026243180453099</v>
      </c>
      <c r="BV15" s="23">
        <v>0.190934172367583</v>
      </c>
      <c r="BW15" s="23"/>
      <c r="BX15" s="23">
        <v>0.20393710396095899</v>
      </c>
      <c r="BY15" s="23">
        <v>0.28290340431941102</v>
      </c>
      <c r="BZ15" s="23">
        <v>0.195492978235632</v>
      </c>
      <c r="CA15" s="23"/>
      <c r="CB15" s="23">
        <v>0.322109419705224</v>
      </c>
      <c r="CC15" s="23">
        <v>5.9045708620559099E-2</v>
      </c>
      <c r="CD15" s="23">
        <v>0.34562133892978297</v>
      </c>
      <c r="CE15" s="23">
        <v>0.180505096119803</v>
      </c>
      <c r="CF15" s="23">
        <v>0.12907183318889801</v>
      </c>
      <c r="CG15" s="23">
        <v>8.9803378978507403E-2</v>
      </c>
      <c r="CH15" s="23"/>
      <c r="CI15" s="23">
        <v>0.10782760085031901</v>
      </c>
      <c r="CJ15" s="23">
        <v>0.29112354763630599</v>
      </c>
      <c r="CK15" s="23">
        <v>0.111239520658765</v>
      </c>
      <c r="CL15" s="23">
        <v>0.192313147591785</v>
      </c>
    </row>
    <row r="16" spans="2:90" x14ac:dyDescent="0.35">
      <c r="B16" s="16"/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J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0" width="20.7265625" customWidth="1"/>
  </cols>
  <sheetData>
    <row r="2" spans="2:10" ht="40" customHeight="1" x14ac:dyDescent="0.35">
      <c r="D2" s="30" t="s">
        <v>203</v>
      </c>
      <c r="E2" s="26"/>
      <c r="F2" s="26"/>
      <c r="G2" s="26"/>
      <c r="H2" s="26"/>
      <c r="I2" s="26"/>
      <c r="J2" s="26"/>
    </row>
    <row r="6" spans="2:10" ht="50" customHeight="1" x14ac:dyDescent="0.35">
      <c r="B6" s="22" t="s">
        <v>14</v>
      </c>
      <c r="C6" s="22" t="s">
        <v>189</v>
      </c>
      <c r="D6" s="22" t="s">
        <v>190</v>
      </c>
      <c r="E6" s="22" t="s">
        <v>191</v>
      </c>
      <c r="F6" s="22" t="s">
        <v>192</v>
      </c>
      <c r="G6" s="22" t="s">
        <v>193</v>
      </c>
      <c r="H6" s="22" t="s">
        <v>194</v>
      </c>
      <c r="I6" s="22" t="s">
        <v>195</v>
      </c>
    </row>
    <row r="7" spans="2:10" x14ac:dyDescent="0.35">
      <c r="B7" s="21" t="s">
        <v>196</v>
      </c>
      <c r="C7" s="17">
        <v>0.19346256470789999</v>
      </c>
      <c r="D7" s="17">
        <v>0.17894378236155001</v>
      </c>
      <c r="E7" s="17">
        <v>5.9335225794153401E-2</v>
      </c>
      <c r="F7" s="17">
        <v>4.9244718257385599E-2</v>
      </c>
      <c r="G7" s="17">
        <v>3.92497153931416E-2</v>
      </c>
      <c r="H7" s="17">
        <v>3.10615118475316E-2</v>
      </c>
      <c r="I7" s="17">
        <v>2.84008055368065E-2</v>
      </c>
    </row>
    <row r="8" spans="2:10" x14ac:dyDescent="0.35">
      <c r="B8" s="21" t="s">
        <v>197</v>
      </c>
      <c r="C8" s="17">
        <v>0.26603144737816597</v>
      </c>
      <c r="D8" s="17">
        <v>0.148843151454254</v>
      </c>
      <c r="E8" s="17">
        <v>0.115218606265371</v>
      </c>
      <c r="F8" s="17">
        <v>0.100311559383579</v>
      </c>
      <c r="G8" s="17">
        <v>5.10046789124819E-2</v>
      </c>
      <c r="H8" s="17">
        <v>4.0486651485911997E-2</v>
      </c>
      <c r="I8" s="17">
        <v>3.98635814888081E-2</v>
      </c>
    </row>
    <row r="9" spans="2:10" x14ac:dyDescent="0.35">
      <c r="B9" s="21" t="s">
        <v>198</v>
      </c>
      <c r="C9" s="17">
        <v>0.21853895679906599</v>
      </c>
      <c r="D9" s="17">
        <v>0.14977545776731599</v>
      </c>
      <c r="E9" s="17">
        <v>0.18793911845183101</v>
      </c>
      <c r="F9" s="17">
        <v>0.198246669117743</v>
      </c>
      <c r="G9" s="17">
        <v>0.129299603147257</v>
      </c>
      <c r="H9" s="17">
        <v>0.122456941911553</v>
      </c>
      <c r="I9" s="17">
        <v>0.11260195842119899</v>
      </c>
    </row>
    <row r="10" spans="2:10" x14ac:dyDescent="0.35">
      <c r="B10" s="21" t="s">
        <v>199</v>
      </c>
      <c r="C10" s="17">
        <v>0.208955041559795</v>
      </c>
      <c r="D10" s="17">
        <v>0.233147105718083</v>
      </c>
      <c r="E10" s="17">
        <v>0.37310738499552298</v>
      </c>
      <c r="F10" s="17">
        <v>0.34447656992971298</v>
      </c>
      <c r="G10" s="17">
        <v>0.28125955700445199</v>
      </c>
      <c r="H10" s="17">
        <v>0.275793445787757</v>
      </c>
      <c r="I10" s="17">
        <v>0.30911095239964098</v>
      </c>
    </row>
    <row r="11" spans="2:10" x14ac:dyDescent="0.35">
      <c r="B11" s="21" t="s">
        <v>200</v>
      </c>
      <c r="C11" s="17">
        <v>0.10064744494231199</v>
      </c>
      <c r="D11" s="17">
        <v>0.27416495421507098</v>
      </c>
      <c r="E11" s="17">
        <v>0.25382920960260003</v>
      </c>
      <c r="F11" s="17">
        <v>0.28270695391845202</v>
      </c>
      <c r="G11" s="17">
        <v>0.48171230978415602</v>
      </c>
      <c r="H11" s="17">
        <v>0.50802075646535605</v>
      </c>
      <c r="I11" s="17">
        <v>0.48997962135280698</v>
      </c>
    </row>
    <row r="12" spans="2:10" x14ac:dyDescent="0.35">
      <c r="B12" s="21" t="s">
        <v>110</v>
      </c>
      <c r="C12" s="17">
        <v>1.2364544612760301E-2</v>
      </c>
      <c r="D12" s="17">
        <v>1.51255484837259E-2</v>
      </c>
      <c r="E12" s="17">
        <v>1.05704548905221E-2</v>
      </c>
      <c r="F12" s="17">
        <v>2.5013529393127499E-2</v>
      </c>
      <c r="G12" s="17">
        <v>1.74741357585118E-2</v>
      </c>
      <c r="H12" s="17">
        <v>2.2180692501890201E-2</v>
      </c>
      <c r="I12" s="17">
        <v>2.0043080800737901E-2</v>
      </c>
    </row>
    <row r="13" spans="2:10" x14ac:dyDescent="0.35">
      <c r="B13" s="20" t="s">
        <v>201</v>
      </c>
      <c r="C13" s="18">
        <v>0.45949401208606599</v>
      </c>
      <c r="D13" s="18">
        <v>0.32778693381580398</v>
      </c>
      <c r="E13" s="18">
        <v>0.17455383205952399</v>
      </c>
      <c r="F13" s="18">
        <v>0.14955627764096399</v>
      </c>
      <c r="G13" s="18">
        <v>9.02543943056235E-2</v>
      </c>
      <c r="H13" s="18">
        <v>7.1548163333443604E-2</v>
      </c>
      <c r="I13" s="18">
        <v>6.8264387025614701E-2</v>
      </c>
    </row>
    <row r="14" spans="2:10" x14ac:dyDescent="0.35">
      <c r="B14" s="20" t="s">
        <v>202</v>
      </c>
      <c r="C14" s="18">
        <v>0.30960248650210698</v>
      </c>
      <c r="D14" s="18">
        <v>0.50731205993315398</v>
      </c>
      <c r="E14" s="18">
        <v>0.62693659459812301</v>
      </c>
      <c r="F14" s="18">
        <v>0.627183523848165</v>
      </c>
      <c r="G14" s="18">
        <v>0.76297186678860796</v>
      </c>
      <c r="H14" s="18">
        <v>0.78381420225311305</v>
      </c>
      <c r="I14" s="18">
        <v>0.79909057375244896</v>
      </c>
    </row>
    <row r="15" spans="2:10" x14ac:dyDescent="0.35">
      <c r="B15" s="20" t="s">
        <v>113</v>
      </c>
      <c r="C15" s="19">
        <v>-0.14989152558395899</v>
      </c>
      <c r="D15" s="19">
        <v>0.17952512611735</v>
      </c>
      <c r="E15" s="19">
        <v>0.45238276253859899</v>
      </c>
      <c r="F15" s="19">
        <v>0.47762724620719998</v>
      </c>
      <c r="G15" s="19">
        <v>0.67271747248298397</v>
      </c>
      <c r="H15" s="19">
        <v>0.712266038919669</v>
      </c>
      <c r="I15" s="19">
        <v>0.73082618672683397</v>
      </c>
    </row>
    <row r="16" spans="2:10" x14ac:dyDescent="0.35">
      <c r="B16" s="16"/>
      <c r="C16" s="16"/>
      <c r="D16" s="16"/>
      <c r="E16" s="16"/>
      <c r="F16" s="16"/>
      <c r="G16" s="16"/>
      <c r="H16" s="16"/>
      <c r="I16" s="16"/>
    </row>
    <row r="17" spans="2:2" x14ac:dyDescent="0.35">
      <c r="B17" t="s">
        <v>118</v>
      </c>
    </row>
    <row r="18" spans="2:2" x14ac:dyDescent="0.35">
      <c r="B18" t="s">
        <v>119</v>
      </c>
    </row>
    <row r="22" spans="2:2" x14ac:dyDescent="0.35">
      <c r="B22" s="8" t="str">
        <f>HYPERLINK("#'Contents'!A1", "Return to Contents")</f>
        <v>Return to Contents</v>
      </c>
    </row>
  </sheetData>
  <mergeCells count="1">
    <mergeCell ref="D2:J2"/>
  </mergeCells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204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196</v>
      </c>
      <c r="C9" s="17">
        <v>5.9335225794153401E-2</v>
      </c>
      <c r="D9" s="17">
        <v>6.2174378961786098E-2</v>
      </c>
      <c r="E9" s="17">
        <v>5.47856201638596E-2</v>
      </c>
      <c r="F9" s="17"/>
      <c r="G9" s="17">
        <v>3.8028616659592999E-2</v>
      </c>
      <c r="H9" s="17">
        <v>6.1923354121184E-2</v>
      </c>
      <c r="I9" s="17">
        <v>0.10251678180143101</v>
      </c>
      <c r="J9" s="17">
        <v>7.4237517227841499E-2</v>
      </c>
      <c r="K9" s="17">
        <v>5.1253970938712798E-2</v>
      </c>
      <c r="L9" s="17">
        <v>6.4833500737917604E-2</v>
      </c>
      <c r="M9" s="17">
        <v>3.7029801170805697E-2</v>
      </c>
      <c r="N9" s="17">
        <v>5.1559708088816797E-2</v>
      </c>
      <c r="O9" s="17">
        <v>5.6042585988287701E-2</v>
      </c>
      <c r="P9" s="17"/>
      <c r="Q9" s="17">
        <v>5.7957921009252802E-2</v>
      </c>
      <c r="R9" s="17">
        <v>4.0256826538969802E-2</v>
      </c>
      <c r="S9" s="17">
        <v>5.9722173498056898E-2</v>
      </c>
      <c r="T9" s="17">
        <v>6.0949461999162902E-2</v>
      </c>
      <c r="U9" s="17"/>
      <c r="V9" s="17">
        <v>5.43309824831614E-2</v>
      </c>
      <c r="W9" s="17">
        <v>4.4581885378121799E-2</v>
      </c>
      <c r="X9" s="17">
        <v>9.0376614134770203E-2</v>
      </c>
      <c r="Y9" s="17">
        <v>4.6896623994583997E-2</v>
      </c>
      <c r="Z9" s="17">
        <v>8.6011361706286302E-2</v>
      </c>
      <c r="AA9" s="17">
        <v>6.1304332079576397E-2</v>
      </c>
      <c r="AB9" s="17">
        <v>5.3996403972416097E-2</v>
      </c>
      <c r="AC9" s="17">
        <v>3.5280286994403103E-2</v>
      </c>
      <c r="AD9" s="17">
        <v>6.1708559440790199E-2</v>
      </c>
      <c r="AE9" s="17"/>
      <c r="AF9" s="17">
        <v>8.1249962048871693E-2</v>
      </c>
      <c r="AG9" s="17">
        <v>7.3714163913223801E-2</v>
      </c>
      <c r="AH9" s="17">
        <v>5.8810331362155799E-2</v>
      </c>
      <c r="AI9" s="17">
        <v>7.14783195620394E-2</v>
      </c>
      <c r="AJ9" s="17">
        <v>4.25702135430822E-2</v>
      </c>
      <c r="AK9" s="17">
        <v>4.3840444711548403E-2</v>
      </c>
      <c r="AL9" s="17"/>
      <c r="AM9" s="17">
        <v>0.10320401870095799</v>
      </c>
      <c r="AN9" s="17">
        <v>9.7419875898890798E-2</v>
      </c>
      <c r="AO9" s="17">
        <v>9.5848533043274897E-2</v>
      </c>
      <c r="AP9" s="17">
        <v>3.7627504564441298E-2</v>
      </c>
      <c r="AQ9" s="17">
        <v>7.1677287698355005E-2</v>
      </c>
      <c r="AR9" s="17">
        <v>5.7176736124545803E-2</v>
      </c>
      <c r="AS9" s="17">
        <v>3.8460059098753802E-2</v>
      </c>
      <c r="AT9" s="17">
        <v>5.3935730995514602E-2</v>
      </c>
      <c r="AU9" s="17">
        <v>3.8992041858963003E-2</v>
      </c>
      <c r="AV9" s="17">
        <v>4.3639638500789397E-2</v>
      </c>
      <c r="AW9" s="17">
        <v>2.42195252720992E-2</v>
      </c>
      <c r="AX9" s="17">
        <v>2.9568501996240299E-2</v>
      </c>
      <c r="AY9" s="17">
        <v>4.7024146140035701E-2</v>
      </c>
      <c r="AZ9" s="17">
        <v>6.5044927144748105E-2</v>
      </c>
      <c r="BA9" s="17">
        <v>3.4928618486095298E-2</v>
      </c>
      <c r="BB9" s="17">
        <v>1.7489763867385499E-2</v>
      </c>
      <c r="BC9" s="17"/>
      <c r="BD9" s="17">
        <v>3.9885759182998498E-2</v>
      </c>
      <c r="BE9" s="17">
        <v>5.7215887085129702E-2</v>
      </c>
      <c r="BF9" s="17">
        <v>7.3026698420820393E-2</v>
      </c>
      <c r="BG9" s="17"/>
      <c r="BH9" s="17">
        <v>6.0605355529559701E-2</v>
      </c>
      <c r="BI9" s="17">
        <v>2.84723760219843E-2</v>
      </c>
      <c r="BJ9" s="17">
        <v>4.4823444380422399E-2</v>
      </c>
      <c r="BK9" s="17"/>
      <c r="BL9" s="17">
        <v>2.3534434618001601E-2</v>
      </c>
      <c r="BM9" s="17">
        <v>3.64204394100517E-2</v>
      </c>
      <c r="BN9" s="17">
        <v>2.1037404865761899E-2</v>
      </c>
      <c r="BO9" s="17"/>
      <c r="BP9" s="17">
        <v>4.9776560050736898E-2</v>
      </c>
      <c r="BQ9" s="17">
        <v>6.6721595609609705E-2</v>
      </c>
      <c r="BR9" s="17"/>
      <c r="BS9" s="17">
        <v>5.6734482120418699E-2</v>
      </c>
      <c r="BT9" s="17">
        <v>4.1267911768970801E-2</v>
      </c>
      <c r="BU9" s="17">
        <v>5.1266032698805697E-2</v>
      </c>
      <c r="BV9" s="17">
        <v>7.7023699873695298E-2</v>
      </c>
      <c r="BW9" s="17"/>
      <c r="BX9" s="17">
        <v>3.3987235756723799E-2</v>
      </c>
      <c r="BY9" s="17">
        <v>3.6938616114838799E-2</v>
      </c>
      <c r="BZ9" s="17">
        <v>6.3222691785243701E-2</v>
      </c>
      <c r="CA9" s="17"/>
      <c r="CB9" s="17">
        <v>3.1304308759673903E-2</v>
      </c>
      <c r="CC9" s="17">
        <v>1.6333130991334099E-2</v>
      </c>
      <c r="CD9" s="17">
        <v>0.142125451309664</v>
      </c>
      <c r="CE9" s="17">
        <v>3.4362114074799797E-2</v>
      </c>
      <c r="CF9" s="17">
        <v>1.7060226704740299E-2</v>
      </c>
      <c r="CG9" s="17">
        <v>8.50496773934067E-2</v>
      </c>
      <c r="CH9" s="17"/>
      <c r="CI9" s="17">
        <v>5.3340870916641303E-2</v>
      </c>
      <c r="CJ9" s="17">
        <v>8.8860431532670606E-2</v>
      </c>
      <c r="CK9" s="17">
        <v>4.0216108420635402E-2</v>
      </c>
      <c r="CL9" s="17">
        <v>4.83554953001743E-2</v>
      </c>
    </row>
    <row r="10" spans="2:90" x14ac:dyDescent="0.35">
      <c r="B10" s="21" t="s">
        <v>197</v>
      </c>
      <c r="C10" s="17">
        <v>0.115218606265371</v>
      </c>
      <c r="D10" s="17">
        <v>0.112637176534415</v>
      </c>
      <c r="E10" s="17">
        <v>0.11690145487168301</v>
      </c>
      <c r="F10" s="17"/>
      <c r="G10" s="17">
        <v>0.15795779264065199</v>
      </c>
      <c r="H10" s="17">
        <v>0.121928658641296</v>
      </c>
      <c r="I10" s="17">
        <v>9.1117887255671104E-2</v>
      </c>
      <c r="J10" s="17">
        <v>0.101853605832565</v>
      </c>
      <c r="K10" s="17">
        <v>0.15715548135643001</v>
      </c>
      <c r="L10" s="17">
        <v>0.1167418274072</v>
      </c>
      <c r="M10" s="17">
        <v>9.4492410366330395E-2</v>
      </c>
      <c r="N10" s="17">
        <v>0.10553398341802001</v>
      </c>
      <c r="O10" s="17">
        <v>9.4357275434326607E-2</v>
      </c>
      <c r="P10" s="17"/>
      <c r="Q10" s="17">
        <v>9.4755735508749897E-2</v>
      </c>
      <c r="R10" s="17">
        <v>9.7251967443125198E-2</v>
      </c>
      <c r="S10" s="17">
        <v>0.115748194322328</v>
      </c>
      <c r="T10" s="17">
        <v>0.119320492288538</v>
      </c>
      <c r="U10" s="17"/>
      <c r="V10" s="17">
        <v>0.11282334642070301</v>
      </c>
      <c r="W10" s="17">
        <v>0.136888144173506</v>
      </c>
      <c r="X10" s="17">
        <v>9.9668860828521694E-2</v>
      </c>
      <c r="Y10" s="17">
        <v>0.15012819612969899</v>
      </c>
      <c r="Z10" s="17">
        <v>0.114131970284346</v>
      </c>
      <c r="AA10" s="17">
        <v>0.103462240963689</v>
      </c>
      <c r="AB10" s="17">
        <v>0.12451302644540101</v>
      </c>
      <c r="AC10" s="17">
        <v>9.3389953444615995E-2</v>
      </c>
      <c r="AD10" s="17">
        <v>8.7722872806134403E-2</v>
      </c>
      <c r="AE10" s="17"/>
      <c r="AF10" s="17">
        <v>0.12730849409745101</v>
      </c>
      <c r="AG10" s="17">
        <v>0.10269805231750501</v>
      </c>
      <c r="AH10" s="17">
        <v>0.16960603220527401</v>
      </c>
      <c r="AI10" s="17">
        <v>7.8087687785613494E-2</v>
      </c>
      <c r="AJ10" s="17">
        <v>0.11898553475721101</v>
      </c>
      <c r="AK10" s="17">
        <v>0.101640009849743</v>
      </c>
      <c r="AL10" s="17"/>
      <c r="AM10" s="17">
        <v>0.14091170267550501</v>
      </c>
      <c r="AN10" s="17">
        <v>0.112848434491921</v>
      </c>
      <c r="AO10" s="17">
        <v>0.11602772663948201</v>
      </c>
      <c r="AP10" s="17">
        <v>0.12505073685521501</v>
      </c>
      <c r="AQ10" s="17">
        <v>0.13731849283179101</v>
      </c>
      <c r="AR10" s="17">
        <v>0.137053845739049</v>
      </c>
      <c r="AS10" s="17">
        <v>0.11723491370110201</v>
      </c>
      <c r="AT10" s="17">
        <v>5.9124153735149697E-2</v>
      </c>
      <c r="AU10" s="17">
        <v>8.3301386318767295E-2</v>
      </c>
      <c r="AV10" s="17">
        <v>7.7813820353186305E-2</v>
      </c>
      <c r="AW10" s="17">
        <v>0.16761042403977799</v>
      </c>
      <c r="AX10" s="17">
        <v>0.13487230379058801</v>
      </c>
      <c r="AY10" s="17">
        <v>8.6842657556067099E-2</v>
      </c>
      <c r="AZ10" s="17">
        <v>0.123753274586826</v>
      </c>
      <c r="BA10" s="17">
        <v>0.10337731261984801</v>
      </c>
      <c r="BB10" s="17">
        <v>8.4297248180854503E-2</v>
      </c>
      <c r="BC10" s="17"/>
      <c r="BD10" s="17">
        <v>8.8494291782908796E-2</v>
      </c>
      <c r="BE10" s="17">
        <v>0.134583958829019</v>
      </c>
      <c r="BF10" s="17">
        <v>0.12323896263643</v>
      </c>
      <c r="BG10" s="17"/>
      <c r="BH10" s="17">
        <v>0.120310806343673</v>
      </c>
      <c r="BI10" s="17">
        <v>8.5821036310550006E-2</v>
      </c>
      <c r="BJ10" s="17">
        <v>0.104350937126221</v>
      </c>
      <c r="BK10" s="17"/>
      <c r="BL10" s="17">
        <v>0.106976592623544</v>
      </c>
      <c r="BM10" s="17">
        <v>7.21548022865586E-2</v>
      </c>
      <c r="BN10" s="17">
        <v>7.1460810786988502E-2</v>
      </c>
      <c r="BO10" s="17"/>
      <c r="BP10" s="17">
        <v>8.6711863885893803E-2</v>
      </c>
      <c r="BQ10" s="17">
        <v>0.133901687240639</v>
      </c>
      <c r="BR10" s="17"/>
      <c r="BS10" s="17">
        <v>6.8606352545160995E-2</v>
      </c>
      <c r="BT10" s="17">
        <v>0.146008147716431</v>
      </c>
      <c r="BU10" s="17">
        <v>0.105512705118657</v>
      </c>
      <c r="BV10" s="17">
        <v>0.120802899984881</v>
      </c>
      <c r="BW10" s="17"/>
      <c r="BX10" s="17">
        <v>8.8364193973192701E-2</v>
      </c>
      <c r="BY10" s="17">
        <v>0.116603808785757</v>
      </c>
      <c r="BZ10" s="17">
        <v>0.117793911101502</v>
      </c>
      <c r="CA10" s="17"/>
      <c r="CB10" s="17">
        <v>0.116485818330766</v>
      </c>
      <c r="CC10" s="17">
        <v>7.0010103341264701E-2</v>
      </c>
      <c r="CD10" s="17">
        <v>0.175994964627531</v>
      </c>
      <c r="CE10" s="17">
        <v>0.10894038698143001</v>
      </c>
      <c r="CF10" s="17">
        <v>3.2486895903020903E-2</v>
      </c>
      <c r="CG10" s="17">
        <v>0.15330035472151901</v>
      </c>
      <c r="CH10" s="17"/>
      <c r="CI10" s="17">
        <v>7.75712574492472E-2</v>
      </c>
      <c r="CJ10" s="17">
        <v>0.120034570663253</v>
      </c>
      <c r="CK10" s="17">
        <v>0.122170851862271</v>
      </c>
      <c r="CL10" s="17">
        <v>0.118973941768322</v>
      </c>
    </row>
    <row r="11" spans="2:90" x14ac:dyDescent="0.35">
      <c r="B11" s="21" t="s">
        <v>198</v>
      </c>
      <c r="C11" s="17">
        <v>0.18793911845183101</v>
      </c>
      <c r="D11" s="17">
        <v>0.184189203605754</v>
      </c>
      <c r="E11" s="17">
        <v>0.19293355046859201</v>
      </c>
      <c r="F11" s="17"/>
      <c r="G11" s="17">
        <v>0.181415629523341</v>
      </c>
      <c r="H11" s="17">
        <v>0.159672256330434</v>
      </c>
      <c r="I11" s="17">
        <v>0.16175211934772801</v>
      </c>
      <c r="J11" s="17">
        <v>0.166490999748483</v>
      </c>
      <c r="K11" s="17">
        <v>0.21769739096065999</v>
      </c>
      <c r="L11" s="17">
        <v>0.165150916947822</v>
      </c>
      <c r="M11" s="17">
        <v>0.17517481320562001</v>
      </c>
      <c r="N11" s="17">
        <v>0.22872335168840599</v>
      </c>
      <c r="O11" s="17">
        <v>0.22811402044579601</v>
      </c>
      <c r="P11" s="17"/>
      <c r="Q11" s="17">
        <v>0.18618235385405299</v>
      </c>
      <c r="R11" s="17">
        <v>0.15043852051470399</v>
      </c>
      <c r="S11" s="17">
        <v>0.20040353223738799</v>
      </c>
      <c r="T11" s="17">
        <v>0.18571700191107501</v>
      </c>
      <c r="U11" s="17"/>
      <c r="V11" s="17">
        <v>0.16048649501381099</v>
      </c>
      <c r="W11" s="17">
        <v>0.15005730945795701</v>
      </c>
      <c r="X11" s="17">
        <v>0.176956144413392</v>
      </c>
      <c r="Y11" s="17">
        <v>0.200658655723743</v>
      </c>
      <c r="Z11" s="17">
        <v>0.243462082995232</v>
      </c>
      <c r="AA11" s="17">
        <v>0.22837332827981999</v>
      </c>
      <c r="AB11" s="17">
        <v>0.22708073350017299</v>
      </c>
      <c r="AC11" s="17">
        <v>0.19552467727642001</v>
      </c>
      <c r="AD11" s="17">
        <v>0.162167346519203</v>
      </c>
      <c r="AE11" s="17"/>
      <c r="AF11" s="17">
        <v>0.21207192686669599</v>
      </c>
      <c r="AG11" s="17">
        <v>0.19590517236611399</v>
      </c>
      <c r="AH11" s="17">
        <v>0.165493006719374</v>
      </c>
      <c r="AI11" s="17">
        <v>0.18806456780846501</v>
      </c>
      <c r="AJ11" s="17">
        <v>0.172007994761186</v>
      </c>
      <c r="AK11" s="17">
        <v>0.18316440941915499</v>
      </c>
      <c r="AL11" s="17"/>
      <c r="AM11" s="17">
        <v>0.21258377103228099</v>
      </c>
      <c r="AN11" s="17">
        <v>0.22545200806478699</v>
      </c>
      <c r="AO11" s="17">
        <v>0.202525610535504</v>
      </c>
      <c r="AP11" s="17">
        <v>0.29047700452955599</v>
      </c>
      <c r="AQ11" s="17">
        <v>0.19929291126735599</v>
      </c>
      <c r="AR11" s="17">
        <v>0.17788593931935501</v>
      </c>
      <c r="AS11" s="17">
        <v>0.21036764371021299</v>
      </c>
      <c r="AT11" s="17">
        <v>0.197253089248596</v>
      </c>
      <c r="AU11" s="17">
        <v>0.15048799046585101</v>
      </c>
      <c r="AV11" s="17">
        <v>0.16145892096049799</v>
      </c>
      <c r="AW11" s="17">
        <v>0.20801508921463899</v>
      </c>
      <c r="AX11" s="17">
        <v>0.12494205681437399</v>
      </c>
      <c r="AY11" s="17">
        <v>0.18284281985241299</v>
      </c>
      <c r="AZ11" s="17">
        <v>0.179555248548356</v>
      </c>
      <c r="BA11" s="17">
        <v>0.156670783222117</v>
      </c>
      <c r="BB11" s="17">
        <v>7.2094438956261303E-2</v>
      </c>
      <c r="BC11" s="17"/>
      <c r="BD11" s="17">
        <v>0.16744494102495699</v>
      </c>
      <c r="BE11" s="17">
        <v>0.18315347847447</v>
      </c>
      <c r="BF11" s="17">
        <v>0.202307030330247</v>
      </c>
      <c r="BG11" s="17"/>
      <c r="BH11" s="17">
        <v>0.189663631039758</v>
      </c>
      <c r="BI11" s="17">
        <v>0.15442262797263301</v>
      </c>
      <c r="BJ11" s="17">
        <v>0.12500476933392299</v>
      </c>
      <c r="BK11" s="17"/>
      <c r="BL11" s="17">
        <v>0.22952684696082601</v>
      </c>
      <c r="BM11" s="17">
        <v>0.152332219966935</v>
      </c>
      <c r="BN11" s="17">
        <v>0.13378284181227601</v>
      </c>
      <c r="BO11" s="17"/>
      <c r="BP11" s="17">
        <v>0.16093355832801901</v>
      </c>
      <c r="BQ11" s="17">
        <v>0.20564759594451801</v>
      </c>
      <c r="BR11" s="17"/>
      <c r="BS11" s="17">
        <v>0.15194086803957299</v>
      </c>
      <c r="BT11" s="17">
        <v>0.160155438747759</v>
      </c>
      <c r="BU11" s="17">
        <v>0.19345746637133901</v>
      </c>
      <c r="BV11" s="17">
        <v>0.19556337922595601</v>
      </c>
      <c r="BW11" s="17"/>
      <c r="BX11" s="17">
        <v>0.16332992833003099</v>
      </c>
      <c r="BY11" s="17">
        <v>0.15858948260179201</v>
      </c>
      <c r="BZ11" s="17">
        <v>0.19218065838276099</v>
      </c>
      <c r="CA11" s="17"/>
      <c r="CB11" s="17">
        <v>0.15580161537551299</v>
      </c>
      <c r="CC11" s="17">
        <v>0.10761342519129399</v>
      </c>
      <c r="CD11" s="17">
        <v>0.22732812845012801</v>
      </c>
      <c r="CE11" s="17">
        <v>0.181938013166418</v>
      </c>
      <c r="CF11" s="17">
        <v>0.100086907823474</v>
      </c>
      <c r="CG11" s="17">
        <v>0.343202219045947</v>
      </c>
      <c r="CH11" s="17"/>
      <c r="CI11" s="17">
        <v>0.19160028362540399</v>
      </c>
      <c r="CJ11" s="17">
        <v>0.142274008221522</v>
      </c>
      <c r="CK11" s="17">
        <v>0.40919200188860999</v>
      </c>
      <c r="CL11" s="17">
        <v>0.15515966479805501</v>
      </c>
    </row>
    <row r="12" spans="2:90" x14ac:dyDescent="0.35">
      <c r="B12" s="21" t="s">
        <v>199</v>
      </c>
      <c r="C12" s="17">
        <v>0.37310738499552298</v>
      </c>
      <c r="D12" s="17">
        <v>0.38307270085607398</v>
      </c>
      <c r="E12" s="17">
        <v>0.36228807900612398</v>
      </c>
      <c r="F12" s="17"/>
      <c r="G12" s="17">
        <v>0.377432149891131</v>
      </c>
      <c r="H12" s="17">
        <v>0.37030553233925001</v>
      </c>
      <c r="I12" s="17">
        <v>0.38165213742933701</v>
      </c>
      <c r="J12" s="17">
        <v>0.39789305480082598</v>
      </c>
      <c r="K12" s="17">
        <v>0.313558243510348</v>
      </c>
      <c r="L12" s="17">
        <v>0.388753231186791</v>
      </c>
      <c r="M12" s="17">
        <v>0.39773419128873899</v>
      </c>
      <c r="N12" s="17">
        <v>0.37994776882657999</v>
      </c>
      <c r="O12" s="17">
        <v>0.35050574130526901</v>
      </c>
      <c r="P12" s="17"/>
      <c r="Q12" s="17">
        <v>0.34803662240602601</v>
      </c>
      <c r="R12" s="17">
        <v>0.35621991188243901</v>
      </c>
      <c r="S12" s="17">
        <v>0.35016823905946498</v>
      </c>
      <c r="T12" s="17">
        <v>0.37938938431454799</v>
      </c>
      <c r="U12" s="17"/>
      <c r="V12" s="17">
        <v>0.35640973712004598</v>
      </c>
      <c r="W12" s="17">
        <v>0.414550333466984</v>
      </c>
      <c r="X12" s="17">
        <v>0.36649127734708697</v>
      </c>
      <c r="Y12" s="17">
        <v>0.31404330903557298</v>
      </c>
      <c r="Z12" s="17">
        <v>0.33963671942938101</v>
      </c>
      <c r="AA12" s="17">
        <v>0.35761806702677001</v>
      </c>
      <c r="AB12" s="17">
        <v>0.37441989218893501</v>
      </c>
      <c r="AC12" s="17">
        <v>0.39939852033207501</v>
      </c>
      <c r="AD12" s="17">
        <v>0.42098481966634799</v>
      </c>
      <c r="AE12" s="17"/>
      <c r="AF12" s="17">
        <v>0.368176674066096</v>
      </c>
      <c r="AG12" s="17">
        <v>0.34165086980706899</v>
      </c>
      <c r="AH12" s="17">
        <v>0.36259794924143701</v>
      </c>
      <c r="AI12" s="17">
        <v>0.38398635777667101</v>
      </c>
      <c r="AJ12" s="17">
        <v>0.39644392936666401</v>
      </c>
      <c r="AK12" s="17">
        <v>0.38162183286324097</v>
      </c>
      <c r="AL12" s="17"/>
      <c r="AM12" s="17">
        <v>0.31598196269274798</v>
      </c>
      <c r="AN12" s="17">
        <v>0.33127999901722899</v>
      </c>
      <c r="AO12" s="17">
        <v>0.35589661495659097</v>
      </c>
      <c r="AP12" s="17">
        <v>0.33635889611109798</v>
      </c>
      <c r="AQ12" s="17">
        <v>0.338710448845223</v>
      </c>
      <c r="AR12" s="17">
        <v>0.40742229006534902</v>
      </c>
      <c r="AS12" s="17">
        <v>0.35074833745220502</v>
      </c>
      <c r="AT12" s="17">
        <v>0.40226271814963399</v>
      </c>
      <c r="AU12" s="17">
        <v>0.43182651032303498</v>
      </c>
      <c r="AV12" s="17">
        <v>0.44901073152897603</v>
      </c>
      <c r="AW12" s="17">
        <v>0.34816537194300701</v>
      </c>
      <c r="AX12" s="17">
        <v>0.378201050542252</v>
      </c>
      <c r="AY12" s="17">
        <v>0.383558057611606</v>
      </c>
      <c r="AZ12" s="17">
        <v>0.26517803075593999</v>
      </c>
      <c r="BA12" s="17">
        <v>0.348982404838524</v>
      </c>
      <c r="BB12" s="17">
        <v>0.38705036572370399</v>
      </c>
      <c r="BC12" s="17"/>
      <c r="BD12" s="17">
        <v>0.39620883967213499</v>
      </c>
      <c r="BE12" s="17">
        <v>0.359174096055843</v>
      </c>
      <c r="BF12" s="17">
        <v>0.36995288220996497</v>
      </c>
      <c r="BG12" s="17"/>
      <c r="BH12" s="17">
        <v>0.38006058926717701</v>
      </c>
      <c r="BI12" s="17">
        <v>0.40148988511553502</v>
      </c>
      <c r="BJ12" s="17">
        <v>0.36246931951953598</v>
      </c>
      <c r="BK12" s="17"/>
      <c r="BL12" s="17">
        <v>0.43809847636225502</v>
      </c>
      <c r="BM12" s="17">
        <v>0.392039000246095</v>
      </c>
      <c r="BN12" s="17">
        <v>0.38150130151442602</v>
      </c>
      <c r="BO12" s="17"/>
      <c r="BP12" s="17">
        <v>0.378615353027766</v>
      </c>
      <c r="BQ12" s="17">
        <v>0.36264095498668603</v>
      </c>
      <c r="BR12" s="17"/>
      <c r="BS12" s="17">
        <v>0.35323936769555297</v>
      </c>
      <c r="BT12" s="17">
        <v>0.352187700883074</v>
      </c>
      <c r="BU12" s="17">
        <v>0.42833971070724203</v>
      </c>
      <c r="BV12" s="17">
        <v>0.361688088961096</v>
      </c>
      <c r="BW12" s="17"/>
      <c r="BX12" s="17">
        <v>0.42208504744027397</v>
      </c>
      <c r="BY12" s="17">
        <v>0.38561302518052598</v>
      </c>
      <c r="BZ12" s="17">
        <v>0.36748676642718198</v>
      </c>
      <c r="CA12" s="17"/>
      <c r="CB12" s="17">
        <v>0.40130272935212002</v>
      </c>
      <c r="CC12" s="17">
        <v>0.40731668042365998</v>
      </c>
      <c r="CD12" s="17">
        <v>0.32894143423609601</v>
      </c>
      <c r="CE12" s="17">
        <v>0.46511708962141302</v>
      </c>
      <c r="CF12" s="17">
        <v>0.33324594458281998</v>
      </c>
      <c r="CG12" s="17">
        <v>0.29480215329349202</v>
      </c>
      <c r="CH12" s="17"/>
      <c r="CI12" s="17">
        <v>0.35075609605257602</v>
      </c>
      <c r="CJ12" s="17">
        <v>0.35894776969306103</v>
      </c>
      <c r="CK12" s="17">
        <v>0.28919305883222202</v>
      </c>
      <c r="CL12" s="17">
        <v>0.408808368168114</v>
      </c>
    </row>
    <row r="13" spans="2:90" x14ac:dyDescent="0.35">
      <c r="B13" s="21" t="s">
        <v>200</v>
      </c>
      <c r="C13" s="17">
        <v>0.25382920960260003</v>
      </c>
      <c r="D13" s="17">
        <v>0.248256728439602</v>
      </c>
      <c r="E13" s="17">
        <v>0.261423701634104</v>
      </c>
      <c r="F13" s="17"/>
      <c r="G13" s="17">
        <v>0.24185581505738801</v>
      </c>
      <c r="H13" s="17">
        <v>0.28022120182672799</v>
      </c>
      <c r="I13" s="17">
        <v>0.25289193102672203</v>
      </c>
      <c r="J13" s="17">
        <v>0.23877475400425599</v>
      </c>
      <c r="K13" s="17">
        <v>0.23722683923073201</v>
      </c>
      <c r="L13" s="17">
        <v>0.25579507368379001</v>
      </c>
      <c r="M13" s="17">
        <v>0.291016532440947</v>
      </c>
      <c r="N13" s="17">
        <v>0.224193468861837</v>
      </c>
      <c r="O13" s="17">
        <v>0.26168464971934302</v>
      </c>
      <c r="P13" s="17"/>
      <c r="Q13" s="17">
        <v>0.30071819406024503</v>
      </c>
      <c r="R13" s="17">
        <v>0.34490380920371899</v>
      </c>
      <c r="S13" s="17">
        <v>0.270085130562705</v>
      </c>
      <c r="T13" s="17">
        <v>0.245026998972451</v>
      </c>
      <c r="U13" s="17"/>
      <c r="V13" s="17">
        <v>0.300800574205009</v>
      </c>
      <c r="W13" s="17">
        <v>0.25152332195486399</v>
      </c>
      <c r="X13" s="17">
        <v>0.25635803269046697</v>
      </c>
      <c r="Y13" s="17">
        <v>0.27324666013892401</v>
      </c>
      <c r="Z13" s="17">
        <v>0.21281044920508799</v>
      </c>
      <c r="AA13" s="17">
        <v>0.23376781428830001</v>
      </c>
      <c r="AB13" s="17">
        <v>0.203292201319455</v>
      </c>
      <c r="AC13" s="17">
        <v>0.258930739148649</v>
      </c>
      <c r="AD13" s="17">
        <v>0.26234543128660698</v>
      </c>
      <c r="AE13" s="17"/>
      <c r="AF13" s="17">
        <v>0.19597549387468099</v>
      </c>
      <c r="AG13" s="17">
        <v>0.27957645624398098</v>
      </c>
      <c r="AH13" s="17">
        <v>0.23225206675437701</v>
      </c>
      <c r="AI13" s="17">
        <v>0.23288206220302399</v>
      </c>
      <c r="AJ13" s="17">
        <v>0.26067630998135999</v>
      </c>
      <c r="AK13" s="17">
        <v>0.28432596007260602</v>
      </c>
      <c r="AL13" s="17"/>
      <c r="AM13" s="17">
        <v>0.19904497123171599</v>
      </c>
      <c r="AN13" s="17">
        <v>0.20551451817414901</v>
      </c>
      <c r="AO13" s="17">
        <v>0.229701514825148</v>
      </c>
      <c r="AP13" s="17">
        <v>0.20111208943704301</v>
      </c>
      <c r="AQ13" s="17">
        <v>0.24458751289708699</v>
      </c>
      <c r="AR13" s="17">
        <v>0.20547511951872299</v>
      </c>
      <c r="AS13" s="17">
        <v>0.276457729704915</v>
      </c>
      <c r="AT13" s="17">
        <v>0.28742430787110601</v>
      </c>
      <c r="AU13" s="17">
        <v>0.26823306978738498</v>
      </c>
      <c r="AV13" s="17">
        <v>0.265895997826463</v>
      </c>
      <c r="AW13" s="17">
        <v>0.240710996546495</v>
      </c>
      <c r="AX13" s="17">
        <v>0.32797862552754797</v>
      </c>
      <c r="AY13" s="17">
        <v>0.299732318839879</v>
      </c>
      <c r="AZ13" s="17">
        <v>0.34347715914343802</v>
      </c>
      <c r="BA13" s="17">
        <v>0.35604088083341601</v>
      </c>
      <c r="BB13" s="17">
        <v>0.43170814040157901</v>
      </c>
      <c r="BC13" s="17"/>
      <c r="BD13" s="17">
        <v>0.29564965205467197</v>
      </c>
      <c r="BE13" s="17">
        <v>0.25982273767396002</v>
      </c>
      <c r="BF13" s="17">
        <v>0.220558909057224</v>
      </c>
      <c r="BG13" s="17"/>
      <c r="BH13" s="17">
        <v>0.24191476510776699</v>
      </c>
      <c r="BI13" s="17">
        <v>0.31856221328016898</v>
      </c>
      <c r="BJ13" s="17">
        <v>0.34382790701076699</v>
      </c>
      <c r="BK13" s="17"/>
      <c r="BL13" s="17">
        <v>0.190946510604528</v>
      </c>
      <c r="BM13" s="17">
        <v>0.34521422567020299</v>
      </c>
      <c r="BN13" s="17">
        <v>0.36925800551951499</v>
      </c>
      <c r="BO13" s="17"/>
      <c r="BP13" s="17">
        <v>0.31665742133706298</v>
      </c>
      <c r="BQ13" s="17">
        <v>0.220893706791048</v>
      </c>
      <c r="BR13" s="17"/>
      <c r="BS13" s="17">
        <v>0.36446724346862402</v>
      </c>
      <c r="BT13" s="17">
        <v>0.298148074024841</v>
      </c>
      <c r="BU13" s="17">
        <v>0.21593629536053299</v>
      </c>
      <c r="BV13" s="17">
        <v>0.22764841640797401</v>
      </c>
      <c r="BW13" s="17"/>
      <c r="BX13" s="17">
        <v>0.280157405127264</v>
      </c>
      <c r="BY13" s="17">
        <v>0.29567365812579999</v>
      </c>
      <c r="BZ13" s="17">
        <v>0.248649560087876</v>
      </c>
      <c r="CA13" s="17"/>
      <c r="CB13" s="17">
        <v>0.29328886786666603</v>
      </c>
      <c r="CC13" s="17">
        <v>0.38469848464701001</v>
      </c>
      <c r="CD13" s="17">
        <v>0.117157966841136</v>
      </c>
      <c r="CE13" s="17">
        <v>0.201733873818221</v>
      </c>
      <c r="CF13" s="17">
        <v>0.50752418769449104</v>
      </c>
      <c r="CG13" s="17">
        <v>9.9640736454865E-2</v>
      </c>
      <c r="CH13" s="17"/>
      <c r="CI13" s="17">
        <v>0.31666137088234397</v>
      </c>
      <c r="CJ13" s="17">
        <v>0.28032826548239298</v>
      </c>
      <c r="CK13" s="17">
        <v>0.10515767614302</v>
      </c>
      <c r="CL13" s="17">
        <v>0.26367582394076899</v>
      </c>
    </row>
    <row r="14" spans="2:90" x14ac:dyDescent="0.35">
      <c r="B14" s="21" t="s">
        <v>110</v>
      </c>
      <c r="C14" s="17">
        <v>1.05704548905221E-2</v>
      </c>
      <c r="D14" s="17">
        <v>9.6698116023694308E-3</v>
      </c>
      <c r="E14" s="17">
        <v>1.1667593855637299E-2</v>
      </c>
      <c r="F14" s="17"/>
      <c r="G14" s="17">
        <v>3.3099962278949099E-3</v>
      </c>
      <c r="H14" s="17">
        <v>5.9489967411076204E-3</v>
      </c>
      <c r="I14" s="17">
        <v>1.0069143139110301E-2</v>
      </c>
      <c r="J14" s="17">
        <v>2.07500683860283E-2</v>
      </c>
      <c r="K14" s="17">
        <v>2.3108074003118199E-2</v>
      </c>
      <c r="L14" s="17">
        <v>8.72545003647952E-3</v>
      </c>
      <c r="M14" s="17">
        <v>4.55225152755804E-3</v>
      </c>
      <c r="N14" s="17">
        <v>1.0041719116339699E-2</v>
      </c>
      <c r="O14" s="17">
        <v>9.2957271069779093E-3</v>
      </c>
      <c r="P14" s="17"/>
      <c r="Q14" s="17">
        <v>1.2349173161672399E-2</v>
      </c>
      <c r="R14" s="17">
        <v>1.09289644170422E-2</v>
      </c>
      <c r="S14" s="17">
        <v>3.8727303200568699E-3</v>
      </c>
      <c r="T14" s="17">
        <v>9.5966605142255804E-3</v>
      </c>
      <c r="U14" s="17"/>
      <c r="V14" s="17">
        <v>1.5148864757269001E-2</v>
      </c>
      <c r="W14" s="17">
        <v>2.39900556856698E-3</v>
      </c>
      <c r="X14" s="17">
        <v>1.01490705857626E-2</v>
      </c>
      <c r="Y14" s="17">
        <v>1.5026554977477499E-2</v>
      </c>
      <c r="Z14" s="17">
        <v>3.9474163796669303E-3</v>
      </c>
      <c r="AA14" s="17">
        <v>1.54742173618452E-2</v>
      </c>
      <c r="AB14" s="17">
        <v>1.6697742573620201E-2</v>
      </c>
      <c r="AC14" s="17">
        <v>1.7475822803836898E-2</v>
      </c>
      <c r="AD14" s="17">
        <v>5.0709702809168603E-3</v>
      </c>
      <c r="AE14" s="17"/>
      <c r="AF14" s="17">
        <v>1.5217449046204701E-2</v>
      </c>
      <c r="AG14" s="17">
        <v>6.4552853521076996E-3</v>
      </c>
      <c r="AH14" s="17">
        <v>1.12406137173815E-2</v>
      </c>
      <c r="AI14" s="17">
        <v>4.5501004864186297E-2</v>
      </c>
      <c r="AJ14" s="17">
        <v>9.3160175904971904E-3</v>
      </c>
      <c r="AK14" s="17">
        <v>5.4073430837061299E-3</v>
      </c>
      <c r="AL14" s="17"/>
      <c r="AM14" s="17">
        <v>2.82735736667921E-2</v>
      </c>
      <c r="AN14" s="17">
        <v>2.74851643530232E-2</v>
      </c>
      <c r="AO14" s="17">
        <v>0</v>
      </c>
      <c r="AP14" s="17">
        <v>9.3737685026471802E-3</v>
      </c>
      <c r="AQ14" s="17">
        <v>8.4133464601880998E-3</v>
      </c>
      <c r="AR14" s="17">
        <v>1.49860692329781E-2</v>
      </c>
      <c r="AS14" s="17">
        <v>6.7313163328110498E-3</v>
      </c>
      <c r="AT14" s="17">
        <v>0</v>
      </c>
      <c r="AU14" s="17">
        <v>2.7159001245998401E-2</v>
      </c>
      <c r="AV14" s="17">
        <v>2.1808908300866799E-3</v>
      </c>
      <c r="AW14" s="17">
        <v>1.1278592983981201E-2</v>
      </c>
      <c r="AX14" s="17">
        <v>4.43746132899717E-3</v>
      </c>
      <c r="AY14" s="17">
        <v>0</v>
      </c>
      <c r="AZ14" s="17">
        <v>2.2991359820691601E-2</v>
      </c>
      <c r="BA14" s="17">
        <v>0</v>
      </c>
      <c r="BB14" s="17">
        <v>7.36004287021624E-3</v>
      </c>
      <c r="BC14" s="17"/>
      <c r="BD14" s="17">
        <v>1.23165162823292E-2</v>
      </c>
      <c r="BE14" s="17">
        <v>6.04984188157702E-3</v>
      </c>
      <c r="BF14" s="17">
        <v>1.0915517345313401E-2</v>
      </c>
      <c r="BG14" s="17"/>
      <c r="BH14" s="17">
        <v>7.4448527120649002E-3</v>
      </c>
      <c r="BI14" s="17">
        <v>1.12318612991286E-2</v>
      </c>
      <c r="BJ14" s="17">
        <v>1.9523622629130301E-2</v>
      </c>
      <c r="BK14" s="17"/>
      <c r="BL14" s="17">
        <v>1.0917138830845099E-2</v>
      </c>
      <c r="BM14" s="17">
        <v>1.83931242015665E-3</v>
      </c>
      <c r="BN14" s="17">
        <v>2.2959635501031899E-2</v>
      </c>
      <c r="BO14" s="17"/>
      <c r="BP14" s="17">
        <v>7.3052433705211297E-3</v>
      </c>
      <c r="BQ14" s="17">
        <v>1.01944594274997E-2</v>
      </c>
      <c r="BR14" s="17"/>
      <c r="BS14" s="17">
        <v>5.0116861306693699E-3</v>
      </c>
      <c r="BT14" s="17">
        <v>2.23272685892539E-3</v>
      </c>
      <c r="BU14" s="17">
        <v>5.4877897434229498E-3</v>
      </c>
      <c r="BV14" s="17">
        <v>1.72735155463981E-2</v>
      </c>
      <c r="BW14" s="17"/>
      <c r="BX14" s="17">
        <v>1.2076189372515299E-2</v>
      </c>
      <c r="BY14" s="17">
        <v>6.5814091912858698E-3</v>
      </c>
      <c r="BZ14" s="17">
        <v>1.06664122154347E-2</v>
      </c>
      <c r="CA14" s="17"/>
      <c r="CB14" s="17">
        <v>1.8166603152601499E-3</v>
      </c>
      <c r="CC14" s="17">
        <v>1.4028175405437699E-2</v>
      </c>
      <c r="CD14" s="17">
        <v>8.4520545354452494E-3</v>
      </c>
      <c r="CE14" s="17">
        <v>7.9085223377180405E-3</v>
      </c>
      <c r="CF14" s="17">
        <v>9.5958372914533904E-3</v>
      </c>
      <c r="CG14" s="17">
        <v>2.4004859090770402E-2</v>
      </c>
      <c r="CH14" s="17"/>
      <c r="CI14" s="17">
        <v>1.00701210737866E-2</v>
      </c>
      <c r="CJ14" s="17">
        <v>9.5549544071004706E-3</v>
      </c>
      <c r="CK14" s="17">
        <v>3.4070302853242002E-2</v>
      </c>
      <c r="CL14" s="17">
        <v>5.0267060245660303E-3</v>
      </c>
    </row>
    <row r="15" spans="2:90" x14ac:dyDescent="0.35">
      <c r="B15" s="21" t="s">
        <v>201</v>
      </c>
      <c r="C15" s="18">
        <v>0.17455383205952399</v>
      </c>
      <c r="D15" s="18">
        <v>0.174811555496201</v>
      </c>
      <c r="E15" s="18">
        <v>0.17168707503554301</v>
      </c>
      <c r="F15" s="18"/>
      <c r="G15" s="18">
        <v>0.195986409300245</v>
      </c>
      <c r="H15" s="18">
        <v>0.18385201276248</v>
      </c>
      <c r="I15" s="18">
        <v>0.193634669057102</v>
      </c>
      <c r="J15" s="18">
        <v>0.176091123060407</v>
      </c>
      <c r="K15" s="18">
        <v>0.20840945229514199</v>
      </c>
      <c r="L15" s="18">
        <v>0.18157532814511801</v>
      </c>
      <c r="M15" s="18">
        <v>0.131522211537136</v>
      </c>
      <c r="N15" s="18">
        <v>0.157093691506837</v>
      </c>
      <c r="O15" s="18">
        <v>0.150399861422614</v>
      </c>
      <c r="P15" s="18"/>
      <c r="Q15" s="18">
        <v>0.152713656518003</v>
      </c>
      <c r="R15" s="18">
        <v>0.13750879398209501</v>
      </c>
      <c r="S15" s="18">
        <v>0.175470367820385</v>
      </c>
      <c r="T15" s="18">
        <v>0.18026995428770101</v>
      </c>
      <c r="U15" s="18"/>
      <c r="V15" s="18">
        <v>0.167154328903865</v>
      </c>
      <c r="W15" s="18">
        <v>0.181470029551628</v>
      </c>
      <c r="X15" s="18">
        <v>0.19004547496329199</v>
      </c>
      <c r="Y15" s="18">
        <v>0.19702482012428299</v>
      </c>
      <c r="Z15" s="18">
        <v>0.200143331990632</v>
      </c>
      <c r="AA15" s="18">
        <v>0.164766573043265</v>
      </c>
      <c r="AB15" s="18">
        <v>0.178509430417817</v>
      </c>
      <c r="AC15" s="18">
        <v>0.12867024043901901</v>
      </c>
      <c r="AD15" s="18">
        <v>0.14943143224692501</v>
      </c>
      <c r="AE15" s="18"/>
      <c r="AF15" s="18">
        <v>0.20855845614632301</v>
      </c>
      <c r="AG15" s="18">
        <v>0.176412216230728</v>
      </c>
      <c r="AH15" s="18">
        <v>0.22841636356743</v>
      </c>
      <c r="AI15" s="18">
        <v>0.14956600734765299</v>
      </c>
      <c r="AJ15" s="18">
        <v>0.16155574830029401</v>
      </c>
      <c r="AK15" s="18">
        <v>0.14548045456129099</v>
      </c>
      <c r="AL15" s="18"/>
      <c r="AM15" s="18">
        <v>0.24411572137646301</v>
      </c>
      <c r="AN15" s="18">
        <v>0.21026831039081201</v>
      </c>
      <c r="AO15" s="18">
        <v>0.211876259682757</v>
      </c>
      <c r="AP15" s="18">
        <v>0.16267824141965601</v>
      </c>
      <c r="AQ15" s="18">
        <v>0.208995780530146</v>
      </c>
      <c r="AR15" s="18">
        <v>0.19423058186359499</v>
      </c>
      <c r="AS15" s="18">
        <v>0.155694972799856</v>
      </c>
      <c r="AT15" s="18">
        <v>0.113059884730664</v>
      </c>
      <c r="AU15" s="18">
        <v>0.12229342817772999</v>
      </c>
      <c r="AV15" s="18">
        <v>0.121453458853976</v>
      </c>
      <c r="AW15" s="18">
        <v>0.191829949311877</v>
      </c>
      <c r="AX15" s="18">
        <v>0.16444080578682799</v>
      </c>
      <c r="AY15" s="18">
        <v>0.13386680369610299</v>
      </c>
      <c r="AZ15" s="18">
        <v>0.18879820173157499</v>
      </c>
      <c r="BA15" s="18">
        <v>0.138305931105944</v>
      </c>
      <c r="BB15" s="18">
        <v>0.10178701204824001</v>
      </c>
      <c r="BC15" s="18"/>
      <c r="BD15" s="18">
        <v>0.12838005096590699</v>
      </c>
      <c r="BE15" s="18">
        <v>0.191799845914149</v>
      </c>
      <c r="BF15" s="18">
        <v>0.19626566105725099</v>
      </c>
      <c r="BG15" s="18"/>
      <c r="BH15" s="18">
        <v>0.18091616187323301</v>
      </c>
      <c r="BI15" s="18">
        <v>0.114293412332534</v>
      </c>
      <c r="BJ15" s="18">
        <v>0.149174381506643</v>
      </c>
      <c r="BK15" s="18"/>
      <c r="BL15" s="18">
        <v>0.13051102724154601</v>
      </c>
      <c r="BM15" s="18">
        <v>0.10857524169660999</v>
      </c>
      <c r="BN15" s="18">
        <v>9.2498215652750404E-2</v>
      </c>
      <c r="BO15" s="18"/>
      <c r="BP15" s="18">
        <v>0.13648842393663099</v>
      </c>
      <c r="BQ15" s="18">
        <v>0.200623282850249</v>
      </c>
      <c r="BR15" s="18"/>
      <c r="BS15" s="18">
        <v>0.12534083466557999</v>
      </c>
      <c r="BT15" s="18">
        <v>0.18727605948540199</v>
      </c>
      <c r="BU15" s="18">
        <v>0.15677873781746299</v>
      </c>
      <c r="BV15" s="18">
        <v>0.19782659985857701</v>
      </c>
      <c r="BW15" s="18"/>
      <c r="BX15" s="18">
        <v>0.122351429729916</v>
      </c>
      <c r="BY15" s="18">
        <v>0.153542424900596</v>
      </c>
      <c r="BZ15" s="18">
        <v>0.18101660288674601</v>
      </c>
      <c r="CA15" s="18"/>
      <c r="CB15" s="18">
        <v>0.14779012709044001</v>
      </c>
      <c r="CC15" s="18">
        <v>8.6343234332598703E-2</v>
      </c>
      <c r="CD15" s="18">
        <v>0.31812041593719498</v>
      </c>
      <c r="CE15" s="18">
        <v>0.14330250105622999</v>
      </c>
      <c r="CF15" s="18">
        <v>4.9547122607761299E-2</v>
      </c>
      <c r="CG15" s="18">
        <v>0.238350032114925</v>
      </c>
      <c r="CH15" s="18"/>
      <c r="CI15" s="18">
        <v>0.130912128365889</v>
      </c>
      <c r="CJ15" s="18">
        <v>0.208895002195923</v>
      </c>
      <c r="CK15" s="18">
        <v>0.162386960282906</v>
      </c>
      <c r="CL15" s="18">
        <v>0.16732943706849701</v>
      </c>
    </row>
    <row r="16" spans="2:90" x14ac:dyDescent="0.35">
      <c r="B16" s="21" t="s">
        <v>202</v>
      </c>
      <c r="C16" s="18">
        <v>0.62693659459812301</v>
      </c>
      <c r="D16" s="18">
        <v>0.63132942929567504</v>
      </c>
      <c r="E16" s="18">
        <v>0.62371178064022803</v>
      </c>
      <c r="F16" s="18"/>
      <c r="G16" s="18">
        <v>0.61928796494851901</v>
      </c>
      <c r="H16" s="18">
        <v>0.65052673416597795</v>
      </c>
      <c r="I16" s="18">
        <v>0.63454406845605904</v>
      </c>
      <c r="J16" s="18">
        <v>0.636667808805082</v>
      </c>
      <c r="K16" s="18">
        <v>0.55078508274107896</v>
      </c>
      <c r="L16" s="18">
        <v>0.64454830487058101</v>
      </c>
      <c r="M16" s="18">
        <v>0.68875072372968604</v>
      </c>
      <c r="N16" s="18">
        <v>0.60414123768841699</v>
      </c>
      <c r="O16" s="18">
        <v>0.61219039102461204</v>
      </c>
      <c r="P16" s="18"/>
      <c r="Q16" s="18">
        <v>0.64875481646627198</v>
      </c>
      <c r="R16" s="18">
        <v>0.70112372108615795</v>
      </c>
      <c r="S16" s="18">
        <v>0.62025336962217004</v>
      </c>
      <c r="T16" s="18">
        <v>0.624416383286998</v>
      </c>
      <c r="U16" s="18"/>
      <c r="V16" s="18">
        <v>0.65721031132505503</v>
      </c>
      <c r="W16" s="18">
        <v>0.66607365542184804</v>
      </c>
      <c r="X16" s="18">
        <v>0.62284931003755295</v>
      </c>
      <c r="Y16" s="18">
        <v>0.58728996917449705</v>
      </c>
      <c r="Z16" s="18">
        <v>0.55244716863446897</v>
      </c>
      <c r="AA16" s="18">
        <v>0.59138588131506897</v>
      </c>
      <c r="AB16" s="18">
        <v>0.57771209350838904</v>
      </c>
      <c r="AC16" s="18">
        <v>0.65832925948072396</v>
      </c>
      <c r="AD16" s="18">
        <v>0.68333025095295497</v>
      </c>
      <c r="AE16" s="18"/>
      <c r="AF16" s="18">
        <v>0.56415216794077605</v>
      </c>
      <c r="AG16" s="18">
        <v>0.62122732605105002</v>
      </c>
      <c r="AH16" s="18">
        <v>0.594850015995814</v>
      </c>
      <c r="AI16" s="18">
        <v>0.61686841997969599</v>
      </c>
      <c r="AJ16" s="18">
        <v>0.65712023934802399</v>
      </c>
      <c r="AK16" s="18">
        <v>0.66594779293584705</v>
      </c>
      <c r="AL16" s="18"/>
      <c r="AM16" s="18">
        <v>0.51502693392446397</v>
      </c>
      <c r="AN16" s="18">
        <v>0.53679451719137705</v>
      </c>
      <c r="AO16" s="18">
        <v>0.58559812978173997</v>
      </c>
      <c r="AP16" s="18">
        <v>0.53747098554814099</v>
      </c>
      <c r="AQ16" s="18">
        <v>0.58329796174230997</v>
      </c>
      <c r="AR16" s="18">
        <v>0.61289740958407202</v>
      </c>
      <c r="AS16" s="18">
        <v>0.62720606715712002</v>
      </c>
      <c r="AT16" s="18">
        <v>0.68968702602073995</v>
      </c>
      <c r="AU16" s="18">
        <v>0.70005958011042002</v>
      </c>
      <c r="AV16" s="18">
        <v>0.71490672935543897</v>
      </c>
      <c r="AW16" s="18">
        <v>0.58887636848950198</v>
      </c>
      <c r="AX16" s="18">
        <v>0.70617967606980003</v>
      </c>
      <c r="AY16" s="18">
        <v>0.68329037645148405</v>
      </c>
      <c r="AZ16" s="18">
        <v>0.60865518989937795</v>
      </c>
      <c r="BA16" s="18">
        <v>0.70502328567193995</v>
      </c>
      <c r="BB16" s="18">
        <v>0.818758506125282</v>
      </c>
      <c r="BC16" s="18"/>
      <c r="BD16" s="18">
        <v>0.69185849172680702</v>
      </c>
      <c r="BE16" s="18">
        <v>0.61899683372980396</v>
      </c>
      <c r="BF16" s="18">
        <v>0.590511791267189</v>
      </c>
      <c r="BG16" s="18"/>
      <c r="BH16" s="18">
        <v>0.621975354374944</v>
      </c>
      <c r="BI16" s="18">
        <v>0.72005209839570405</v>
      </c>
      <c r="BJ16" s="18">
        <v>0.70629722653030302</v>
      </c>
      <c r="BK16" s="18"/>
      <c r="BL16" s="18">
        <v>0.62904498696678302</v>
      </c>
      <c r="BM16" s="18">
        <v>0.73725322591629805</v>
      </c>
      <c r="BN16" s="18">
        <v>0.750759307033942</v>
      </c>
      <c r="BO16" s="18"/>
      <c r="BP16" s="18">
        <v>0.69527277436482904</v>
      </c>
      <c r="BQ16" s="18">
        <v>0.58353466177773405</v>
      </c>
      <c r="BR16" s="18"/>
      <c r="BS16" s="18">
        <v>0.717706611164178</v>
      </c>
      <c r="BT16" s="18">
        <v>0.65033577490791405</v>
      </c>
      <c r="BU16" s="18">
        <v>0.64427600606777502</v>
      </c>
      <c r="BV16" s="18">
        <v>0.58933650536907001</v>
      </c>
      <c r="BW16" s="18"/>
      <c r="BX16" s="18">
        <v>0.70224245256753803</v>
      </c>
      <c r="BY16" s="18">
        <v>0.68128668330632602</v>
      </c>
      <c r="BZ16" s="18">
        <v>0.61613632651505801</v>
      </c>
      <c r="CA16" s="18"/>
      <c r="CB16" s="18">
        <v>0.69459159721878605</v>
      </c>
      <c r="CC16" s="18">
        <v>0.79201516507066905</v>
      </c>
      <c r="CD16" s="18">
        <v>0.44609940107723201</v>
      </c>
      <c r="CE16" s="18">
        <v>0.66685096343963401</v>
      </c>
      <c r="CF16" s="18">
        <v>0.84077013227731101</v>
      </c>
      <c r="CG16" s="18">
        <v>0.39444288974835701</v>
      </c>
      <c r="CH16" s="18"/>
      <c r="CI16" s="18">
        <v>0.66741746693491999</v>
      </c>
      <c r="CJ16" s="18">
        <v>0.63927603517545395</v>
      </c>
      <c r="CK16" s="18">
        <v>0.39435073497524198</v>
      </c>
      <c r="CL16" s="18">
        <v>0.672484192108882</v>
      </c>
    </row>
    <row r="17" spans="2:90" x14ac:dyDescent="0.35">
      <c r="B17" s="21" t="s">
        <v>113</v>
      </c>
      <c r="C17" s="19">
        <v>0.45238276253859899</v>
      </c>
      <c r="D17" s="19">
        <v>0.45651787379947401</v>
      </c>
      <c r="E17" s="19">
        <v>0.452024705604685</v>
      </c>
      <c r="F17" s="19"/>
      <c r="G17" s="19">
        <v>0.42330155564827399</v>
      </c>
      <c r="H17" s="19">
        <v>0.46667472140349903</v>
      </c>
      <c r="I17" s="19">
        <v>0.44090939939895701</v>
      </c>
      <c r="J17" s="19">
        <v>0.46057668574467497</v>
      </c>
      <c r="K17" s="19">
        <v>0.342375630445937</v>
      </c>
      <c r="L17" s="19">
        <v>0.462972976725463</v>
      </c>
      <c r="M17" s="19">
        <v>0.55722851219254999</v>
      </c>
      <c r="N17" s="19">
        <v>0.44704754618157999</v>
      </c>
      <c r="O17" s="19">
        <v>0.46179052960199801</v>
      </c>
      <c r="P17" s="19"/>
      <c r="Q17" s="19">
        <v>0.49604115994826897</v>
      </c>
      <c r="R17" s="19">
        <v>0.56361492710406302</v>
      </c>
      <c r="S17" s="19">
        <v>0.44478300180178598</v>
      </c>
      <c r="T17" s="19">
        <v>0.44414642899929702</v>
      </c>
      <c r="U17" s="19"/>
      <c r="V17" s="19">
        <v>0.49005598242119103</v>
      </c>
      <c r="W17" s="19">
        <v>0.48460362587022099</v>
      </c>
      <c r="X17" s="19">
        <v>0.43280383507426101</v>
      </c>
      <c r="Y17" s="19">
        <v>0.39026514905021398</v>
      </c>
      <c r="Z17" s="19">
        <v>0.35230383664383702</v>
      </c>
      <c r="AA17" s="19">
        <v>0.426619308271804</v>
      </c>
      <c r="AB17" s="19">
        <v>0.39920266309057201</v>
      </c>
      <c r="AC17" s="19">
        <v>0.52965901904170498</v>
      </c>
      <c r="AD17" s="19">
        <v>0.53389881870603095</v>
      </c>
      <c r="AE17" s="19"/>
      <c r="AF17" s="19">
        <v>0.35559371179445398</v>
      </c>
      <c r="AG17" s="19">
        <v>0.44481510982032202</v>
      </c>
      <c r="AH17" s="19">
        <v>0.36643365242838399</v>
      </c>
      <c r="AI17" s="19">
        <v>0.46730241263204297</v>
      </c>
      <c r="AJ17" s="19">
        <v>0.49556449104772998</v>
      </c>
      <c r="AK17" s="19">
        <v>0.52046733837455605</v>
      </c>
      <c r="AL17" s="19"/>
      <c r="AM17" s="19">
        <v>0.27091121254800099</v>
      </c>
      <c r="AN17" s="19">
        <v>0.32652620680056499</v>
      </c>
      <c r="AO17" s="19">
        <v>0.373721870098983</v>
      </c>
      <c r="AP17" s="19">
        <v>0.37479274412848501</v>
      </c>
      <c r="AQ17" s="19">
        <v>0.37430218121216502</v>
      </c>
      <c r="AR17" s="19">
        <v>0.41866682772047698</v>
      </c>
      <c r="AS17" s="19">
        <v>0.47151109435726402</v>
      </c>
      <c r="AT17" s="19">
        <v>0.57662714129007597</v>
      </c>
      <c r="AU17" s="19">
        <v>0.57776615193268999</v>
      </c>
      <c r="AV17" s="19">
        <v>0.59345327050146401</v>
      </c>
      <c r="AW17" s="19">
        <v>0.39704641917762501</v>
      </c>
      <c r="AX17" s="19">
        <v>0.54173887028297196</v>
      </c>
      <c r="AY17" s="19">
        <v>0.54942357275538201</v>
      </c>
      <c r="AZ17" s="19">
        <v>0.41985698816780398</v>
      </c>
      <c r="BA17" s="19">
        <v>0.56671735456599603</v>
      </c>
      <c r="BB17" s="19">
        <v>0.71697149407704297</v>
      </c>
      <c r="BC17" s="19"/>
      <c r="BD17" s="19">
        <v>0.56347844076089904</v>
      </c>
      <c r="BE17" s="19">
        <v>0.42719698781565502</v>
      </c>
      <c r="BF17" s="19">
        <v>0.39424613020993798</v>
      </c>
      <c r="BG17" s="19"/>
      <c r="BH17" s="19">
        <v>0.44105919250171099</v>
      </c>
      <c r="BI17" s="19">
        <v>0.60575868606316996</v>
      </c>
      <c r="BJ17" s="19">
        <v>0.55712284502366005</v>
      </c>
      <c r="BK17" s="19"/>
      <c r="BL17" s="19">
        <v>0.49853395972523701</v>
      </c>
      <c r="BM17" s="19">
        <v>0.62867798421968801</v>
      </c>
      <c r="BN17" s="19">
        <v>0.65826109138119104</v>
      </c>
      <c r="BO17" s="19"/>
      <c r="BP17" s="19">
        <v>0.55878435042819796</v>
      </c>
      <c r="BQ17" s="19">
        <v>0.382911378927485</v>
      </c>
      <c r="BR17" s="19"/>
      <c r="BS17" s="19">
        <v>0.59236577649859801</v>
      </c>
      <c r="BT17" s="19">
        <v>0.46305971542251201</v>
      </c>
      <c r="BU17" s="19">
        <v>0.48749726825031198</v>
      </c>
      <c r="BV17" s="19">
        <v>0.39150990551049297</v>
      </c>
      <c r="BW17" s="19"/>
      <c r="BX17" s="19">
        <v>0.57989102283762095</v>
      </c>
      <c r="BY17" s="19">
        <v>0.52774425840573003</v>
      </c>
      <c r="BZ17" s="19">
        <v>0.43511972362831203</v>
      </c>
      <c r="CA17" s="19"/>
      <c r="CB17" s="19">
        <v>0.54680147012834601</v>
      </c>
      <c r="CC17" s="19">
        <v>0.705671930738071</v>
      </c>
      <c r="CD17" s="19">
        <v>0.127978985140037</v>
      </c>
      <c r="CE17" s="19">
        <v>0.52354846238340402</v>
      </c>
      <c r="CF17" s="19">
        <v>0.79122300966954995</v>
      </c>
      <c r="CG17" s="19">
        <v>0.156092857633431</v>
      </c>
      <c r="CH17" s="19"/>
      <c r="CI17" s="19">
        <v>0.53650533856903204</v>
      </c>
      <c r="CJ17" s="19">
        <v>0.43038103297953101</v>
      </c>
      <c r="CK17" s="19">
        <v>0.23196377469233601</v>
      </c>
      <c r="CL17" s="19">
        <v>0.50515475504038498</v>
      </c>
    </row>
    <row r="18" spans="2:90" x14ac:dyDescent="0.35">
      <c r="B18" s="16"/>
    </row>
    <row r="19" spans="2:90" x14ac:dyDescent="0.35">
      <c r="B19" t="s">
        <v>118</v>
      </c>
    </row>
    <row r="20" spans="2:90" x14ac:dyDescent="0.35">
      <c r="B20" t="s">
        <v>119</v>
      </c>
    </row>
    <row r="22" spans="2:90" x14ac:dyDescent="0.35">
      <c r="B2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205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196</v>
      </c>
      <c r="C9" s="17">
        <v>2.84008055368065E-2</v>
      </c>
      <c r="D9" s="17">
        <v>3.87438413926618E-2</v>
      </c>
      <c r="E9" s="17">
        <v>1.85922179158617E-2</v>
      </c>
      <c r="F9" s="17"/>
      <c r="G9" s="17">
        <v>2.05158297988789E-2</v>
      </c>
      <c r="H9" s="17">
        <v>1.90204485534478E-2</v>
      </c>
      <c r="I9" s="17">
        <v>4.8907046432700198E-2</v>
      </c>
      <c r="J9" s="17">
        <v>2.5909932232303999E-2</v>
      </c>
      <c r="K9" s="17">
        <v>2.8855866118008E-2</v>
      </c>
      <c r="L9" s="17">
        <v>3.0521070129153002E-2</v>
      </c>
      <c r="M9" s="17">
        <v>2.5246551391916498E-2</v>
      </c>
      <c r="N9" s="17">
        <v>3.3117404964452903E-2</v>
      </c>
      <c r="O9" s="17">
        <v>2.4181686118737399E-2</v>
      </c>
      <c r="P9" s="17"/>
      <c r="Q9" s="17">
        <v>2.4729535137698301E-2</v>
      </c>
      <c r="R9" s="17">
        <v>1.8141456745514699E-2</v>
      </c>
      <c r="S9" s="17">
        <v>1.56829075481013E-2</v>
      </c>
      <c r="T9" s="17">
        <v>2.9199091393310402E-2</v>
      </c>
      <c r="U9" s="17"/>
      <c r="V9" s="17">
        <v>3.9356197521320101E-2</v>
      </c>
      <c r="W9" s="17">
        <v>3.3221235819498603E-2</v>
      </c>
      <c r="X9" s="17">
        <v>1.8434828253884199E-2</v>
      </c>
      <c r="Y9" s="17">
        <v>1.5754856146576301E-2</v>
      </c>
      <c r="Z9" s="17">
        <v>3.08938608587065E-2</v>
      </c>
      <c r="AA9" s="17">
        <v>3.2057379450891703E-2</v>
      </c>
      <c r="AB9" s="17">
        <v>3.2203196218723897E-2</v>
      </c>
      <c r="AC9" s="17">
        <v>1.5151210375616999E-2</v>
      </c>
      <c r="AD9" s="17">
        <v>2.3166109549588001E-2</v>
      </c>
      <c r="AE9" s="17"/>
      <c r="AF9" s="17">
        <v>3.3871308150441801E-2</v>
      </c>
      <c r="AG9" s="17">
        <v>2.1896523615857401E-2</v>
      </c>
      <c r="AH9" s="17">
        <v>5.6407415195132898E-2</v>
      </c>
      <c r="AI9" s="17">
        <v>2.0250690831045502E-2</v>
      </c>
      <c r="AJ9" s="17">
        <v>1.9528898207016799E-2</v>
      </c>
      <c r="AK9" s="17">
        <v>2.73548965860438E-2</v>
      </c>
      <c r="AL9" s="17"/>
      <c r="AM9" s="17">
        <v>7.5113778100509704E-2</v>
      </c>
      <c r="AN9" s="17">
        <v>3.4044359772385999E-2</v>
      </c>
      <c r="AO9" s="17">
        <v>6.2591415045392298E-2</v>
      </c>
      <c r="AP9" s="17">
        <v>1.1455534743310101E-2</v>
      </c>
      <c r="AQ9" s="17">
        <v>3.77550534818967E-2</v>
      </c>
      <c r="AR9" s="17">
        <v>3.48751319773348E-2</v>
      </c>
      <c r="AS9" s="17">
        <v>3.0752044510111199E-2</v>
      </c>
      <c r="AT9" s="17">
        <v>1.25191823405074E-2</v>
      </c>
      <c r="AU9" s="17">
        <v>2.58746082392954E-2</v>
      </c>
      <c r="AV9" s="17">
        <v>0</v>
      </c>
      <c r="AW9" s="17">
        <v>8.3141856114711706E-3</v>
      </c>
      <c r="AX9" s="17">
        <v>2.86839551495746E-2</v>
      </c>
      <c r="AY9" s="17">
        <v>0</v>
      </c>
      <c r="AZ9" s="17">
        <v>2.97571081852669E-2</v>
      </c>
      <c r="BA9" s="17">
        <v>3.4928618486095298E-2</v>
      </c>
      <c r="BB9" s="17">
        <v>1.8475904495999899E-2</v>
      </c>
      <c r="BC9" s="17"/>
      <c r="BD9" s="17">
        <v>2.2354831888431501E-2</v>
      </c>
      <c r="BE9" s="17">
        <v>1.64032107163967E-2</v>
      </c>
      <c r="BF9" s="17">
        <v>3.8416864118962897E-2</v>
      </c>
      <c r="BG9" s="17"/>
      <c r="BH9" s="17">
        <v>2.4148567825247401E-2</v>
      </c>
      <c r="BI9" s="17">
        <v>2.2404076452096799E-2</v>
      </c>
      <c r="BJ9" s="17">
        <v>3.7484561260779599E-2</v>
      </c>
      <c r="BK9" s="17"/>
      <c r="BL9" s="17">
        <v>2.18147875755457E-2</v>
      </c>
      <c r="BM9" s="17">
        <v>2.0407975196959201E-2</v>
      </c>
      <c r="BN9" s="17">
        <v>1.7303786944423201E-2</v>
      </c>
      <c r="BO9" s="17"/>
      <c r="BP9" s="17">
        <v>1.76995840208077E-2</v>
      </c>
      <c r="BQ9" s="17">
        <v>3.3125405275984697E-2</v>
      </c>
      <c r="BR9" s="17"/>
      <c r="BS9" s="17">
        <v>1.3052506563953299E-2</v>
      </c>
      <c r="BT9" s="17">
        <v>2.23362934526108E-2</v>
      </c>
      <c r="BU9" s="17">
        <v>2.6101974558945602E-2</v>
      </c>
      <c r="BV9" s="17">
        <v>4.0122560964989402E-2</v>
      </c>
      <c r="BW9" s="17"/>
      <c r="BX9" s="17">
        <v>1.9273818636749901E-2</v>
      </c>
      <c r="BY9" s="17">
        <v>1.64656952243196E-2</v>
      </c>
      <c r="BZ9" s="17">
        <v>3.0038418743168201E-2</v>
      </c>
      <c r="CA9" s="17"/>
      <c r="CB9" s="17">
        <v>1.11045132759087E-2</v>
      </c>
      <c r="CC9" s="17">
        <v>1.1706967206693199E-2</v>
      </c>
      <c r="CD9" s="17">
        <v>3.31815269242514E-2</v>
      </c>
      <c r="CE9" s="17">
        <v>3.55899216655138E-2</v>
      </c>
      <c r="CF9" s="17">
        <v>2.2144682941346899E-2</v>
      </c>
      <c r="CG9" s="17">
        <v>5.9207253168160397E-2</v>
      </c>
      <c r="CH9" s="17"/>
      <c r="CI9" s="17">
        <v>3.6558698433545901E-2</v>
      </c>
      <c r="CJ9" s="17">
        <v>3.2684554780871899E-2</v>
      </c>
      <c r="CK9" s="17">
        <v>2.2501316314809901E-2</v>
      </c>
      <c r="CL9" s="17">
        <v>2.5614358034317299E-2</v>
      </c>
    </row>
    <row r="10" spans="2:90" x14ac:dyDescent="0.35">
      <c r="B10" s="21" t="s">
        <v>197</v>
      </c>
      <c r="C10" s="17">
        <v>3.98635814888081E-2</v>
      </c>
      <c r="D10" s="17">
        <v>3.9589095203514203E-2</v>
      </c>
      <c r="E10" s="17">
        <v>3.8309653549584398E-2</v>
      </c>
      <c r="F10" s="17"/>
      <c r="G10" s="17">
        <v>9.9778616347372794E-3</v>
      </c>
      <c r="H10" s="17">
        <v>1.52034320311349E-2</v>
      </c>
      <c r="I10" s="17">
        <v>6.5428307376713193E-2</v>
      </c>
      <c r="J10" s="17">
        <v>4.5228319316966997E-2</v>
      </c>
      <c r="K10" s="17">
        <v>1.86818286580346E-2</v>
      </c>
      <c r="L10" s="17">
        <v>6.7373234053017803E-2</v>
      </c>
      <c r="M10" s="17">
        <v>5.23349659904404E-2</v>
      </c>
      <c r="N10" s="17">
        <v>1.34012354050175E-2</v>
      </c>
      <c r="O10" s="17">
        <v>6.8680593648747998E-2</v>
      </c>
      <c r="P10" s="17"/>
      <c r="Q10" s="17">
        <v>3.8839735205667199E-2</v>
      </c>
      <c r="R10" s="17">
        <v>3.2072245602658297E-2</v>
      </c>
      <c r="S10" s="17">
        <v>1.9905181162491199E-2</v>
      </c>
      <c r="T10" s="17">
        <v>4.0289914243091203E-2</v>
      </c>
      <c r="U10" s="17"/>
      <c r="V10" s="17">
        <v>3.8619242408597397E-2</v>
      </c>
      <c r="W10" s="17">
        <v>2.07835994403411E-2</v>
      </c>
      <c r="X10" s="17">
        <v>3.3716407216601803E-2</v>
      </c>
      <c r="Y10" s="17">
        <v>5.7280905363058299E-2</v>
      </c>
      <c r="Z10" s="17">
        <v>3.8142799079247697E-2</v>
      </c>
      <c r="AA10" s="17">
        <v>6.1759015163503697E-2</v>
      </c>
      <c r="AB10" s="17">
        <v>3.3965307808972202E-2</v>
      </c>
      <c r="AC10" s="17">
        <v>6.5127545107385804E-2</v>
      </c>
      <c r="AD10" s="17">
        <v>3.4526691341499598E-2</v>
      </c>
      <c r="AE10" s="17"/>
      <c r="AF10" s="17">
        <v>4.0055667228567002E-2</v>
      </c>
      <c r="AG10" s="17">
        <v>3.9534455652315399E-2</v>
      </c>
      <c r="AH10" s="17">
        <v>3.5901996676299897E-2</v>
      </c>
      <c r="AI10" s="17">
        <v>1.62873579591018E-2</v>
      </c>
      <c r="AJ10" s="17">
        <v>3.6217554161559098E-2</v>
      </c>
      <c r="AK10" s="17">
        <v>4.5262779166593499E-2</v>
      </c>
      <c r="AL10" s="17"/>
      <c r="AM10" s="17">
        <v>6.5148514998948706E-2</v>
      </c>
      <c r="AN10" s="17">
        <v>4.5284711352297197E-2</v>
      </c>
      <c r="AO10" s="17">
        <v>7.6389333430585002E-2</v>
      </c>
      <c r="AP10" s="17">
        <v>9.1412358409578898E-2</v>
      </c>
      <c r="AQ10" s="17">
        <v>4.5005965891484E-2</v>
      </c>
      <c r="AR10" s="17">
        <v>4.3430099536813198E-2</v>
      </c>
      <c r="AS10" s="17">
        <v>5.6946951321064802E-2</v>
      </c>
      <c r="AT10" s="17">
        <v>1.8241833111069701E-2</v>
      </c>
      <c r="AU10" s="17">
        <v>6.36416070735101E-3</v>
      </c>
      <c r="AV10" s="17">
        <v>2.23352097373807E-2</v>
      </c>
      <c r="AW10" s="17">
        <v>2.4208021074910699E-2</v>
      </c>
      <c r="AX10" s="17">
        <v>3.4591486235280099E-2</v>
      </c>
      <c r="AY10" s="17">
        <v>1.0661651271907401E-2</v>
      </c>
      <c r="AZ10" s="17">
        <v>2.8460345043853402E-2</v>
      </c>
      <c r="BA10" s="17">
        <v>5.7573761253177001E-2</v>
      </c>
      <c r="BB10" s="17">
        <v>3.2964912939452799E-2</v>
      </c>
      <c r="BC10" s="17"/>
      <c r="BD10" s="17">
        <v>4.3301349223235898E-2</v>
      </c>
      <c r="BE10" s="17">
        <v>2.4702853527040498E-2</v>
      </c>
      <c r="BF10" s="17">
        <v>4.5548253930067298E-2</v>
      </c>
      <c r="BG10" s="17"/>
      <c r="BH10" s="17">
        <v>3.88645078806239E-2</v>
      </c>
      <c r="BI10" s="17">
        <v>3.8583934651595403E-2</v>
      </c>
      <c r="BJ10" s="17">
        <v>4.6632375708353602E-2</v>
      </c>
      <c r="BK10" s="17"/>
      <c r="BL10" s="17">
        <v>4.89433288745625E-2</v>
      </c>
      <c r="BM10" s="17">
        <v>2.5015610304521398E-2</v>
      </c>
      <c r="BN10" s="17">
        <v>5.7184827892336698E-2</v>
      </c>
      <c r="BO10" s="17"/>
      <c r="BP10" s="17">
        <v>3.5177504809974003E-2</v>
      </c>
      <c r="BQ10" s="17">
        <v>3.86704358169766E-2</v>
      </c>
      <c r="BR10" s="17"/>
      <c r="BS10" s="17">
        <v>4.4665124886359597E-2</v>
      </c>
      <c r="BT10" s="17">
        <v>5.3874589418070599E-2</v>
      </c>
      <c r="BU10" s="17">
        <v>2.9063610805968899E-2</v>
      </c>
      <c r="BV10" s="17">
        <v>3.49543948012839E-2</v>
      </c>
      <c r="BW10" s="17"/>
      <c r="BX10" s="17">
        <v>4.9499593914150798E-2</v>
      </c>
      <c r="BY10" s="17">
        <v>5.2234169084627802E-2</v>
      </c>
      <c r="BZ10" s="17">
        <v>3.8148779672724502E-2</v>
      </c>
      <c r="CA10" s="17"/>
      <c r="CB10" s="17">
        <v>2.6890374474434899E-2</v>
      </c>
      <c r="CC10" s="17">
        <v>2.2976911174848801E-2</v>
      </c>
      <c r="CD10" s="17">
        <v>5.1195746750518301E-2</v>
      </c>
      <c r="CE10" s="17">
        <v>2.1683944475104501E-2</v>
      </c>
      <c r="CF10" s="17">
        <v>1.8554104443441299E-2</v>
      </c>
      <c r="CG10" s="17">
        <v>9.6684873062210602E-2</v>
      </c>
      <c r="CH10" s="17"/>
      <c r="CI10" s="17">
        <v>4.0574996541966502E-2</v>
      </c>
      <c r="CJ10" s="17">
        <v>4.1537187232526702E-2</v>
      </c>
      <c r="CK10" s="17">
        <v>6.7294068642110599E-2</v>
      </c>
      <c r="CL10" s="17">
        <v>3.1415773635626601E-2</v>
      </c>
    </row>
    <row r="11" spans="2:90" x14ac:dyDescent="0.35">
      <c r="B11" s="21" t="s">
        <v>198</v>
      </c>
      <c r="C11" s="17">
        <v>0.11260195842119899</v>
      </c>
      <c r="D11" s="17">
        <v>0.10842960640553299</v>
      </c>
      <c r="E11" s="17">
        <v>0.118448007243121</v>
      </c>
      <c r="F11" s="17"/>
      <c r="G11" s="17">
        <v>7.0471352987442906E-2</v>
      </c>
      <c r="H11" s="17">
        <v>8.7981982972987302E-2</v>
      </c>
      <c r="I11" s="17">
        <v>0.102981512252665</v>
      </c>
      <c r="J11" s="17">
        <v>8.5323472299599995E-2</v>
      </c>
      <c r="K11" s="17">
        <v>0.104428970283259</v>
      </c>
      <c r="L11" s="17">
        <v>0.10050737449377101</v>
      </c>
      <c r="M11" s="17">
        <v>0.11750595006372901</v>
      </c>
      <c r="N11" s="17">
        <v>0.156058690339519</v>
      </c>
      <c r="O11" s="17">
        <v>0.17652755505367199</v>
      </c>
      <c r="P11" s="17"/>
      <c r="Q11" s="17">
        <v>0.10863624397758</v>
      </c>
      <c r="R11" s="17">
        <v>0.13335856820900899</v>
      </c>
      <c r="S11" s="17">
        <v>0.136830256955668</v>
      </c>
      <c r="T11" s="17">
        <v>0.11137102563640799</v>
      </c>
      <c r="U11" s="17"/>
      <c r="V11" s="17">
        <v>0.109136121161701</v>
      </c>
      <c r="W11" s="17">
        <v>7.9887674173752699E-2</v>
      </c>
      <c r="X11" s="17">
        <v>8.1033901359160193E-2</v>
      </c>
      <c r="Y11" s="17">
        <v>0.13313956375031499</v>
      </c>
      <c r="Z11" s="17">
        <v>0.15250161594988801</v>
      </c>
      <c r="AA11" s="17">
        <v>0.14586630482291901</v>
      </c>
      <c r="AB11" s="17">
        <v>0.12777347833077801</v>
      </c>
      <c r="AC11" s="17">
        <v>0.100748442877734</v>
      </c>
      <c r="AD11" s="17">
        <v>0.10084636194952599</v>
      </c>
      <c r="AE11" s="17"/>
      <c r="AF11" s="17">
        <v>0.13193368096014699</v>
      </c>
      <c r="AG11" s="17">
        <v>8.4019638688747803E-2</v>
      </c>
      <c r="AH11" s="17">
        <v>8.4216612276201794E-2</v>
      </c>
      <c r="AI11" s="17">
        <v>0.109877701484447</v>
      </c>
      <c r="AJ11" s="17">
        <v>0.126889275287457</v>
      </c>
      <c r="AK11" s="17">
        <v>0.114646290469804</v>
      </c>
      <c r="AL11" s="17"/>
      <c r="AM11" s="17">
        <v>0.10829308580114599</v>
      </c>
      <c r="AN11" s="17">
        <v>0.190349636613349</v>
      </c>
      <c r="AO11" s="17">
        <v>0.13391553011638399</v>
      </c>
      <c r="AP11" s="17">
        <v>0.134459703045199</v>
      </c>
      <c r="AQ11" s="17">
        <v>0.11453874710848599</v>
      </c>
      <c r="AR11" s="17">
        <v>0.153383711815261</v>
      </c>
      <c r="AS11" s="17">
        <v>0.104409469665628</v>
      </c>
      <c r="AT11" s="17">
        <v>0.100493462575776</v>
      </c>
      <c r="AU11" s="17">
        <v>8.9745130106840307E-2</v>
      </c>
      <c r="AV11" s="17">
        <v>8.8048438829115699E-2</v>
      </c>
      <c r="AW11" s="17">
        <v>8.7289414316883196E-2</v>
      </c>
      <c r="AX11" s="17">
        <v>7.3163156532990506E-2</v>
      </c>
      <c r="AY11" s="17">
        <v>7.9442746023157707E-2</v>
      </c>
      <c r="AZ11" s="17">
        <v>0.127491489187952</v>
      </c>
      <c r="BA11" s="17">
        <v>0.162549505261186</v>
      </c>
      <c r="BB11" s="17">
        <v>2.9912010641169599E-2</v>
      </c>
      <c r="BC11" s="17"/>
      <c r="BD11" s="17">
        <v>9.4834109377063797E-2</v>
      </c>
      <c r="BE11" s="17">
        <v>9.0981565755158006E-2</v>
      </c>
      <c r="BF11" s="17">
        <v>0.13608223555476301</v>
      </c>
      <c r="BG11" s="17"/>
      <c r="BH11" s="17">
        <v>0.102469708911285</v>
      </c>
      <c r="BI11" s="17">
        <v>0.107498086722202</v>
      </c>
      <c r="BJ11" s="17">
        <v>9.7606452856994305E-2</v>
      </c>
      <c r="BK11" s="17"/>
      <c r="BL11" s="17">
        <v>0.12700658455359901</v>
      </c>
      <c r="BM11" s="17">
        <v>9.6806705239160906E-2</v>
      </c>
      <c r="BN11" s="17">
        <v>0.100820144500845</v>
      </c>
      <c r="BO11" s="17"/>
      <c r="BP11" s="17">
        <v>9.2954183001446103E-2</v>
      </c>
      <c r="BQ11" s="17">
        <v>0.128540613428509</v>
      </c>
      <c r="BR11" s="17"/>
      <c r="BS11" s="17">
        <v>8.7334639183180296E-2</v>
      </c>
      <c r="BT11" s="17">
        <v>0.104648307369171</v>
      </c>
      <c r="BU11" s="17">
        <v>0.135066722411919</v>
      </c>
      <c r="BV11" s="17">
        <v>9.7081957341017405E-2</v>
      </c>
      <c r="BW11" s="17"/>
      <c r="BX11" s="17">
        <v>0.116381808321615</v>
      </c>
      <c r="BY11" s="17">
        <v>9.4060235063549297E-2</v>
      </c>
      <c r="BZ11" s="17">
        <v>0.11336688936898701</v>
      </c>
      <c r="CA11" s="17"/>
      <c r="CB11" s="17">
        <v>6.6021731757831298E-2</v>
      </c>
      <c r="CC11" s="17">
        <v>4.2234273734841399E-2</v>
      </c>
      <c r="CD11" s="17">
        <v>0.139077121454736</v>
      </c>
      <c r="CE11" s="17">
        <v>8.2124295590006294E-2</v>
      </c>
      <c r="CF11" s="17">
        <v>6.4787968408839894E-2</v>
      </c>
      <c r="CG11" s="17">
        <v>0.28647342031541401</v>
      </c>
      <c r="CH11" s="17"/>
      <c r="CI11" s="17">
        <v>7.9415385599534205E-2</v>
      </c>
      <c r="CJ11" s="17">
        <v>7.79482815777615E-2</v>
      </c>
      <c r="CK11" s="17">
        <v>0.302550916734391</v>
      </c>
      <c r="CL11" s="17">
        <v>8.99270584919305E-2</v>
      </c>
    </row>
    <row r="12" spans="2:90" x14ac:dyDescent="0.35">
      <c r="B12" s="21" t="s">
        <v>199</v>
      </c>
      <c r="C12" s="17">
        <v>0.30911095239964098</v>
      </c>
      <c r="D12" s="17">
        <v>0.29177764727914002</v>
      </c>
      <c r="E12" s="17">
        <v>0.32490498040532401</v>
      </c>
      <c r="F12" s="17"/>
      <c r="G12" s="17">
        <v>0.31923578528367103</v>
      </c>
      <c r="H12" s="17">
        <v>0.32110247499495298</v>
      </c>
      <c r="I12" s="17">
        <v>0.22483294165933401</v>
      </c>
      <c r="J12" s="17">
        <v>0.29164126696301601</v>
      </c>
      <c r="K12" s="17">
        <v>0.38179540035782</v>
      </c>
      <c r="L12" s="17">
        <v>0.273996170302513</v>
      </c>
      <c r="M12" s="17">
        <v>0.305392508551241</v>
      </c>
      <c r="N12" s="17">
        <v>0.36912889083507</v>
      </c>
      <c r="O12" s="17">
        <v>0.29122325368962898</v>
      </c>
      <c r="P12" s="17"/>
      <c r="Q12" s="17">
        <v>0.27308401845660801</v>
      </c>
      <c r="R12" s="17">
        <v>0.25644410653063099</v>
      </c>
      <c r="S12" s="17">
        <v>0.25779951655257899</v>
      </c>
      <c r="T12" s="17">
        <v>0.31918349858495698</v>
      </c>
      <c r="U12" s="17"/>
      <c r="V12" s="17">
        <v>0.27556155804273402</v>
      </c>
      <c r="W12" s="17">
        <v>0.309812789837417</v>
      </c>
      <c r="X12" s="17">
        <v>0.33419642268917799</v>
      </c>
      <c r="Y12" s="17">
        <v>0.35787695806140102</v>
      </c>
      <c r="Z12" s="17">
        <v>0.301473731039344</v>
      </c>
      <c r="AA12" s="17">
        <v>0.26797523678480301</v>
      </c>
      <c r="AB12" s="17">
        <v>0.31930983693653903</v>
      </c>
      <c r="AC12" s="17">
        <v>0.35081675753053498</v>
      </c>
      <c r="AD12" s="17">
        <v>0.31094567852990002</v>
      </c>
      <c r="AE12" s="17"/>
      <c r="AF12" s="17">
        <v>0.27945364758893998</v>
      </c>
      <c r="AG12" s="17">
        <v>0.31935613440111998</v>
      </c>
      <c r="AH12" s="17">
        <v>0.31338234337544202</v>
      </c>
      <c r="AI12" s="17">
        <v>0.31595546468605401</v>
      </c>
      <c r="AJ12" s="17">
        <v>0.33838989063555203</v>
      </c>
      <c r="AK12" s="17">
        <v>0.30420371305135702</v>
      </c>
      <c r="AL12" s="17"/>
      <c r="AM12" s="17">
        <v>0.368622604097811</v>
      </c>
      <c r="AN12" s="17">
        <v>0.31131826863152501</v>
      </c>
      <c r="AO12" s="17">
        <v>0.336390333350921</v>
      </c>
      <c r="AP12" s="17">
        <v>0.32024143053538601</v>
      </c>
      <c r="AQ12" s="17">
        <v>0.34772065949048497</v>
      </c>
      <c r="AR12" s="17">
        <v>0.28947332721095698</v>
      </c>
      <c r="AS12" s="17">
        <v>0.35282726103325301</v>
      </c>
      <c r="AT12" s="17">
        <v>0.31743746431505399</v>
      </c>
      <c r="AU12" s="17">
        <v>0.25702351618963598</v>
      </c>
      <c r="AV12" s="17">
        <v>0.29781817578374298</v>
      </c>
      <c r="AW12" s="17">
        <v>0.37373200757861602</v>
      </c>
      <c r="AX12" s="17">
        <v>0.26544620488819298</v>
      </c>
      <c r="AY12" s="17">
        <v>0.34043874543333502</v>
      </c>
      <c r="AZ12" s="17">
        <v>0.23053213697726899</v>
      </c>
      <c r="BA12" s="17">
        <v>0.20900307432561299</v>
      </c>
      <c r="BB12" s="17">
        <v>0.269900233984326</v>
      </c>
      <c r="BC12" s="17"/>
      <c r="BD12" s="17">
        <v>0.29991819971042299</v>
      </c>
      <c r="BE12" s="17">
        <v>0.32058883800275201</v>
      </c>
      <c r="BF12" s="17">
        <v>0.31264945497610602</v>
      </c>
      <c r="BG12" s="17"/>
      <c r="BH12" s="17">
        <v>0.31137951969501598</v>
      </c>
      <c r="BI12" s="17">
        <v>0.32063379110396201</v>
      </c>
      <c r="BJ12" s="17">
        <v>0.29209484732792501</v>
      </c>
      <c r="BK12" s="17"/>
      <c r="BL12" s="17">
        <v>0.38665601329057098</v>
      </c>
      <c r="BM12" s="17">
        <v>0.34878089942562401</v>
      </c>
      <c r="BN12" s="17">
        <v>0.28442377406781999</v>
      </c>
      <c r="BO12" s="17"/>
      <c r="BP12" s="17">
        <v>0.33828628158503499</v>
      </c>
      <c r="BQ12" s="17">
        <v>0.30789896827076801</v>
      </c>
      <c r="BR12" s="17"/>
      <c r="BS12" s="17">
        <v>0.30800349395235899</v>
      </c>
      <c r="BT12" s="17">
        <v>0.30196427171624501</v>
      </c>
      <c r="BU12" s="17">
        <v>0.33852853097610702</v>
      </c>
      <c r="BV12" s="17">
        <v>0.30086283231696698</v>
      </c>
      <c r="BW12" s="17"/>
      <c r="BX12" s="17">
        <v>0.288609539009407</v>
      </c>
      <c r="BY12" s="17">
        <v>0.30255160742763498</v>
      </c>
      <c r="BZ12" s="17">
        <v>0.31154507028783501</v>
      </c>
      <c r="CA12" s="17"/>
      <c r="CB12" s="17">
        <v>0.33927120308420999</v>
      </c>
      <c r="CC12" s="17">
        <v>0.21690331120845799</v>
      </c>
      <c r="CD12" s="17">
        <v>0.39579652748715699</v>
      </c>
      <c r="CE12" s="17">
        <v>0.29781794930196798</v>
      </c>
      <c r="CF12" s="17">
        <v>0.24812010328086401</v>
      </c>
      <c r="CG12" s="17">
        <v>0.31673166868941199</v>
      </c>
      <c r="CH12" s="17"/>
      <c r="CI12" s="17">
        <v>0.31254178282643602</v>
      </c>
      <c r="CJ12" s="17">
        <v>0.29702089102057999</v>
      </c>
      <c r="CK12" s="17">
        <v>0.31447419001489202</v>
      </c>
      <c r="CL12" s="17">
        <v>0.31404423650135199</v>
      </c>
    </row>
    <row r="13" spans="2:90" x14ac:dyDescent="0.35">
      <c r="B13" s="21" t="s">
        <v>200</v>
      </c>
      <c r="C13" s="17">
        <v>0.48997962135280698</v>
      </c>
      <c r="D13" s="17">
        <v>0.50292292208729095</v>
      </c>
      <c r="E13" s="17">
        <v>0.47782318058490197</v>
      </c>
      <c r="F13" s="17"/>
      <c r="G13" s="17">
        <v>0.57065189678038797</v>
      </c>
      <c r="H13" s="17">
        <v>0.54606782580101199</v>
      </c>
      <c r="I13" s="17">
        <v>0.53666783391625394</v>
      </c>
      <c r="J13" s="17">
        <v>0.50845547158295601</v>
      </c>
      <c r="K13" s="17">
        <v>0.45584892720213599</v>
      </c>
      <c r="L13" s="17">
        <v>0.51745115467196501</v>
      </c>
      <c r="M13" s="17">
        <v>0.48762271433780802</v>
      </c>
      <c r="N13" s="17">
        <v>0.39996872301617897</v>
      </c>
      <c r="O13" s="17">
        <v>0.40554942927662602</v>
      </c>
      <c r="P13" s="17"/>
      <c r="Q13" s="17">
        <v>0.53204981129901396</v>
      </c>
      <c r="R13" s="17">
        <v>0.54424091200145097</v>
      </c>
      <c r="S13" s="17">
        <v>0.55299843707894503</v>
      </c>
      <c r="T13" s="17">
        <v>0.480328764064268</v>
      </c>
      <c r="U13" s="17"/>
      <c r="V13" s="17">
        <v>0.51666608535885605</v>
      </c>
      <c r="W13" s="17">
        <v>0.53490619126716799</v>
      </c>
      <c r="X13" s="17">
        <v>0.51483470895512695</v>
      </c>
      <c r="Y13" s="17">
        <v>0.42768681473289299</v>
      </c>
      <c r="Z13" s="17">
        <v>0.44343949517818598</v>
      </c>
      <c r="AA13" s="17">
        <v>0.46912325555823198</v>
      </c>
      <c r="AB13" s="17">
        <v>0.46663778559563801</v>
      </c>
      <c r="AC13" s="17">
        <v>0.452368568131507</v>
      </c>
      <c r="AD13" s="17">
        <v>0.51237548062289395</v>
      </c>
      <c r="AE13" s="17"/>
      <c r="AF13" s="17">
        <v>0.49057605878538901</v>
      </c>
      <c r="AG13" s="17">
        <v>0.51377980215253805</v>
      </c>
      <c r="AH13" s="17">
        <v>0.50049868638754502</v>
      </c>
      <c r="AI13" s="17">
        <v>0.49518475565690001</v>
      </c>
      <c r="AJ13" s="17">
        <v>0.46887912619086503</v>
      </c>
      <c r="AK13" s="17">
        <v>0.48615808682581602</v>
      </c>
      <c r="AL13" s="17"/>
      <c r="AM13" s="17">
        <v>0.35945786126539703</v>
      </c>
      <c r="AN13" s="17">
        <v>0.39509401667100102</v>
      </c>
      <c r="AO13" s="17">
        <v>0.36642331405785</v>
      </c>
      <c r="AP13" s="17">
        <v>0.44243097326652597</v>
      </c>
      <c r="AQ13" s="17">
        <v>0.424125662625152</v>
      </c>
      <c r="AR13" s="17">
        <v>0.45783255325357602</v>
      </c>
      <c r="AS13" s="17">
        <v>0.42456358171259401</v>
      </c>
      <c r="AT13" s="17">
        <v>0.54803590825394599</v>
      </c>
      <c r="AU13" s="17">
        <v>0.61683806082036896</v>
      </c>
      <c r="AV13" s="17">
        <v>0.55970190848685697</v>
      </c>
      <c r="AW13" s="17">
        <v>0.50396641780818296</v>
      </c>
      <c r="AX13" s="17">
        <v>0.59603280071728604</v>
      </c>
      <c r="AY13" s="17">
        <v>0.54640447219756805</v>
      </c>
      <c r="AZ13" s="17">
        <v>0.57086554399949996</v>
      </c>
      <c r="BA13" s="17">
        <v>0.513379372479007</v>
      </c>
      <c r="BB13" s="17">
        <v>0.63113841904589696</v>
      </c>
      <c r="BC13" s="17"/>
      <c r="BD13" s="17">
        <v>0.52032552211382899</v>
      </c>
      <c r="BE13" s="17">
        <v>0.53434511773311599</v>
      </c>
      <c r="BF13" s="17">
        <v>0.44462160654775901</v>
      </c>
      <c r="BG13" s="17"/>
      <c r="BH13" s="17">
        <v>0.50535398851498203</v>
      </c>
      <c r="BI13" s="17">
        <v>0.49496368417194803</v>
      </c>
      <c r="BJ13" s="17">
        <v>0.50771126723260596</v>
      </c>
      <c r="BK13" s="17"/>
      <c r="BL13" s="17">
        <v>0.392644143382962</v>
      </c>
      <c r="BM13" s="17">
        <v>0.50270758426642803</v>
      </c>
      <c r="BN13" s="17">
        <v>0.51654844450984705</v>
      </c>
      <c r="BO13" s="17"/>
      <c r="BP13" s="17">
        <v>0.50505507680208395</v>
      </c>
      <c r="BQ13" s="17">
        <v>0.46932741489104701</v>
      </c>
      <c r="BR13" s="17"/>
      <c r="BS13" s="17">
        <v>0.52502945493210795</v>
      </c>
      <c r="BT13" s="17">
        <v>0.511266179656651</v>
      </c>
      <c r="BU13" s="17">
        <v>0.45191585995523798</v>
      </c>
      <c r="BV13" s="17">
        <v>0.503031960647083</v>
      </c>
      <c r="BW13" s="17"/>
      <c r="BX13" s="17">
        <v>0.50699042422836305</v>
      </c>
      <c r="BY13" s="17">
        <v>0.52029209194283799</v>
      </c>
      <c r="BZ13" s="17">
        <v>0.48643167563744799</v>
      </c>
      <c r="CA13" s="17"/>
      <c r="CB13" s="17">
        <v>0.54842551420794305</v>
      </c>
      <c r="CC13" s="17">
        <v>0.693437130898786</v>
      </c>
      <c r="CD13" s="17">
        <v>0.35807293536439699</v>
      </c>
      <c r="CE13" s="17">
        <v>0.54260501262504202</v>
      </c>
      <c r="CF13" s="17">
        <v>0.62853695124148501</v>
      </c>
      <c r="CG13" s="17">
        <v>0.200219010323439</v>
      </c>
      <c r="CH13" s="17"/>
      <c r="CI13" s="17">
        <v>0.50152194500508696</v>
      </c>
      <c r="CJ13" s="17">
        <v>0.53062889502899002</v>
      </c>
      <c r="CK13" s="17">
        <v>0.25871609711802601</v>
      </c>
      <c r="CL13" s="17">
        <v>0.52497094896466001</v>
      </c>
    </row>
    <row r="14" spans="2:90" x14ac:dyDescent="0.35">
      <c r="B14" s="21" t="s">
        <v>110</v>
      </c>
      <c r="C14" s="17">
        <v>2.0043080800737901E-2</v>
      </c>
      <c r="D14" s="17">
        <v>1.8536887631860201E-2</v>
      </c>
      <c r="E14" s="17">
        <v>2.19219603012068E-2</v>
      </c>
      <c r="F14" s="17"/>
      <c r="G14" s="17">
        <v>9.1472735148823495E-3</v>
      </c>
      <c r="H14" s="17">
        <v>1.0623835646464699E-2</v>
      </c>
      <c r="I14" s="17">
        <v>2.1182358362333901E-2</v>
      </c>
      <c r="J14" s="17">
        <v>4.3441537605157399E-2</v>
      </c>
      <c r="K14" s="17">
        <v>1.03890073807433E-2</v>
      </c>
      <c r="L14" s="17">
        <v>1.0150996349580299E-2</v>
      </c>
      <c r="M14" s="17">
        <v>1.1897309664865701E-2</v>
      </c>
      <c r="N14" s="17">
        <v>2.8325055439761299E-2</v>
      </c>
      <c r="O14" s="17">
        <v>3.3837482212587797E-2</v>
      </c>
      <c r="P14" s="17"/>
      <c r="Q14" s="17">
        <v>2.2660655923432201E-2</v>
      </c>
      <c r="R14" s="17">
        <v>1.5742710910735699E-2</v>
      </c>
      <c r="S14" s="17">
        <v>1.6783700702215399E-2</v>
      </c>
      <c r="T14" s="17">
        <v>1.96277060779655E-2</v>
      </c>
      <c r="U14" s="17"/>
      <c r="V14" s="17">
        <v>2.0660795506792701E-2</v>
      </c>
      <c r="W14" s="17">
        <v>2.1388509461822899E-2</v>
      </c>
      <c r="X14" s="17">
        <v>1.7783731526048799E-2</v>
      </c>
      <c r="Y14" s="17">
        <v>8.2609019457565592E-3</v>
      </c>
      <c r="Z14" s="17">
        <v>3.3548497894627799E-2</v>
      </c>
      <c r="AA14" s="17">
        <v>2.3218808219650802E-2</v>
      </c>
      <c r="AB14" s="17">
        <v>2.0110395109348402E-2</v>
      </c>
      <c r="AC14" s="17">
        <v>1.57874759772214E-2</v>
      </c>
      <c r="AD14" s="17">
        <v>1.81396780065925E-2</v>
      </c>
      <c r="AE14" s="17"/>
      <c r="AF14" s="17">
        <v>2.41096372865151E-2</v>
      </c>
      <c r="AG14" s="17">
        <v>2.1413445489421801E-2</v>
      </c>
      <c r="AH14" s="17">
        <v>9.5929460893782893E-3</v>
      </c>
      <c r="AI14" s="17">
        <v>4.2444029382451801E-2</v>
      </c>
      <c r="AJ14" s="17">
        <v>1.0095255517550399E-2</v>
      </c>
      <c r="AK14" s="17">
        <v>2.2374233900385201E-2</v>
      </c>
      <c r="AL14" s="17"/>
      <c r="AM14" s="17">
        <v>2.33641557361873E-2</v>
      </c>
      <c r="AN14" s="17">
        <v>2.3909006959442002E-2</v>
      </c>
      <c r="AO14" s="17">
        <v>2.4290073998866499E-2</v>
      </c>
      <c r="AP14" s="17">
        <v>0</v>
      </c>
      <c r="AQ14" s="17">
        <v>3.0853911402496201E-2</v>
      </c>
      <c r="AR14" s="17">
        <v>2.10051762060578E-2</v>
      </c>
      <c r="AS14" s="17">
        <v>3.0500691757348999E-2</v>
      </c>
      <c r="AT14" s="17">
        <v>3.2721494036475501E-3</v>
      </c>
      <c r="AU14" s="17">
        <v>4.1545239365075801E-3</v>
      </c>
      <c r="AV14" s="17">
        <v>3.2096267162903799E-2</v>
      </c>
      <c r="AW14" s="17">
        <v>2.4899536099361702E-3</v>
      </c>
      <c r="AX14" s="17">
        <v>2.0823964766755699E-3</v>
      </c>
      <c r="AY14" s="17">
        <v>2.3052385074031598E-2</v>
      </c>
      <c r="AZ14" s="17">
        <v>1.28933766061596E-2</v>
      </c>
      <c r="BA14" s="17">
        <v>2.25656681949222E-2</v>
      </c>
      <c r="BB14" s="17">
        <v>1.7608518893154498E-2</v>
      </c>
      <c r="BC14" s="17"/>
      <c r="BD14" s="17">
        <v>1.9265987687016799E-2</v>
      </c>
      <c r="BE14" s="17">
        <v>1.29784142655366E-2</v>
      </c>
      <c r="BF14" s="17">
        <v>2.2681584872341599E-2</v>
      </c>
      <c r="BG14" s="17"/>
      <c r="BH14" s="17">
        <v>1.7783707172846001E-2</v>
      </c>
      <c r="BI14" s="17">
        <v>1.5916426898196001E-2</v>
      </c>
      <c r="BJ14" s="17">
        <v>1.8470495613342099E-2</v>
      </c>
      <c r="BK14" s="17"/>
      <c r="BL14" s="17">
        <v>2.2935142322759401E-2</v>
      </c>
      <c r="BM14" s="17">
        <v>6.2812255673064098E-3</v>
      </c>
      <c r="BN14" s="17">
        <v>2.3719022084728099E-2</v>
      </c>
      <c r="BO14" s="17"/>
      <c r="BP14" s="17">
        <v>1.08273697806532E-2</v>
      </c>
      <c r="BQ14" s="17">
        <v>2.2437162316714301E-2</v>
      </c>
      <c r="BR14" s="17"/>
      <c r="BS14" s="17">
        <v>2.1914780482039799E-2</v>
      </c>
      <c r="BT14" s="17">
        <v>5.91035838725186E-3</v>
      </c>
      <c r="BU14" s="17">
        <v>1.9323301291821901E-2</v>
      </c>
      <c r="BV14" s="17">
        <v>2.3946293928659702E-2</v>
      </c>
      <c r="BW14" s="17"/>
      <c r="BX14" s="17">
        <v>1.9244815889715002E-2</v>
      </c>
      <c r="BY14" s="17">
        <v>1.43962012570302E-2</v>
      </c>
      <c r="BZ14" s="17">
        <v>2.0469166289836901E-2</v>
      </c>
      <c r="CA14" s="17"/>
      <c r="CB14" s="17">
        <v>8.2866631996724206E-3</v>
      </c>
      <c r="CC14" s="17">
        <v>1.2741405776372901E-2</v>
      </c>
      <c r="CD14" s="17">
        <v>2.26761420189408E-2</v>
      </c>
      <c r="CE14" s="17">
        <v>2.01788763423656E-2</v>
      </c>
      <c r="CF14" s="17">
        <v>1.7856189684022802E-2</v>
      </c>
      <c r="CG14" s="17">
        <v>4.0683774441363701E-2</v>
      </c>
      <c r="CH14" s="17"/>
      <c r="CI14" s="17">
        <v>2.9387191593430499E-2</v>
      </c>
      <c r="CJ14" s="17">
        <v>2.0180190359270201E-2</v>
      </c>
      <c r="CK14" s="17">
        <v>3.4463411175770099E-2</v>
      </c>
      <c r="CL14" s="17">
        <v>1.4027624372113299E-2</v>
      </c>
    </row>
    <row r="15" spans="2:90" x14ac:dyDescent="0.35">
      <c r="B15" s="21" t="s">
        <v>201</v>
      </c>
      <c r="C15" s="18">
        <v>6.8264387025614701E-2</v>
      </c>
      <c r="D15" s="18">
        <v>7.8332936596176003E-2</v>
      </c>
      <c r="E15" s="18">
        <v>5.6901871465446098E-2</v>
      </c>
      <c r="F15" s="18"/>
      <c r="G15" s="18">
        <v>3.0493691433616198E-2</v>
      </c>
      <c r="H15" s="18">
        <v>3.42238805845827E-2</v>
      </c>
      <c r="I15" s="18">
        <v>0.114335353809413</v>
      </c>
      <c r="J15" s="18">
        <v>7.1138251549271003E-2</v>
      </c>
      <c r="K15" s="18">
        <v>4.7537694776042597E-2</v>
      </c>
      <c r="L15" s="18">
        <v>9.7894304182170794E-2</v>
      </c>
      <c r="M15" s="18">
        <v>7.7581517382356802E-2</v>
      </c>
      <c r="N15" s="18">
        <v>4.6518640369470503E-2</v>
      </c>
      <c r="O15" s="18">
        <v>9.2862279767485401E-2</v>
      </c>
      <c r="P15" s="18"/>
      <c r="Q15" s="18">
        <v>6.3569270343365597E-2</v>
      </c>
      <c r="R15" s="18">
        <v>5.0213702348172899E-2</v>
      </c>
      <c r="S15" s="18">
        <v>3.5588088710592498E-2</v>
      </c>
      <c r="T15" s="18">
        <v>6.9489005636401605E-2</v>
      </c>
      <c r="U15" s="18"/>
      <c r="V15" s="18">
        <v>7.7975439929917498E-2</v>
      </c>
      <c r="W15" s="18">
        <v>5.4004835259839699E-2</v>
      </c>
      <c r="X15" s="18">
        <v>5.2151235470485897E-2</v>
      </c>
      <c r="Y15" s="18">
        <v>7.3035761509634603E-2</v>
      </c>
      <c r="Z15" s="18">
        <v>6.9036659937954103E-2</v>
      </c>
      <c r="AA15" s="18">
        <v>9.3816394614395504E-2</v>
      </c>
      <c r="AB15" s="18">
        <v>6.6168504027696098E-2</v>
      </c>
      <c r="AC15" s="18">
        <v>8.0278755483002895E-2</v>
      </c>
      <c r="AD15" s="18">
        <v>5.7692800891087602E-2</v>
      </c>
      <c r="AE15" s="18"/>
      <c r="AF15" s="18">
        <v>7.3926975379008802E-2</v>
      </c>
      <c r="AG15" s="18">
        <v>6.1430979268172703E-2</v>
      </c>
      <c r="AH15" s="18">
        <v>9.2309411871432906E-2</v>
      </c>
      <c r="AI15" s="18">
        <v>3.6538048790147298E-2</v>
      </c>
      <c r="AJ15" s="18">
        <v>5.5746452368575901E-2</v>
      </c>
      <c r="AK15" s="18">
        <v>7.2617675752637306E-2</v>
      </c>
      <c r="AL15" s="18"/>
      <c r="AM15" s="18">
        <v>0.14026229309945801</v>
      </c>
      <c r="AN15" s="18">
        <v>7.9329071124683195E-2</v>
      </c>
      <c r="AO15" s="18">
        <v>0.138980748475977</v>
      </c>
      <c r="AP15" s="18">
        <v>0.102867893152889</v>
      </c>
      <c r="AQ15" s="18">
        <v>8.2761019373380706E-2</v>
      </c>
      <c r="AR15" s="18">
        <v>7.8305231514148005E-2</v>
      </c>
      <c r="AS15" s="18">
        <v>8.7698995831176005E-2</v>
      </c>
      <c r="AT15" s="18">
        <v>3.0761015451577001E-2</v>
      </c>
      <c r="AU15" s="18">
        <v>3.2238768946646498E-2</v>
      </c>
      <c r="AV15" s="18">
        <v>2.23352097373807E-2</v>
      </c>
      <c r="AW15" s="18">
        <v>3.2522206686381797E-2</v>
      </c>
      <c r="AX15" s="18">
        <v>6.3275441384854705E-2</v>
      </c>
      <c r="AY15" s="18">
        <v>1.0661651271907401E-2</v>
      </c>
      <c r="AZ15" s="18">
        <v>5.8217453229120301E-2</v>
      </c>
      <c r="BA15" s="18">
        <v>9.2502379739272306E-2</v>
      </c>
      <c r="BB15" s="18">
        <v>5.1440817435452701E-2</v>
      </c>
      <c r="BC15" s="18"/>
      <c r="BD15" s="18">
        <v>6.5656181111667503E-2</v>
      </c>
      <c r="BE15" s="18">
        <v>4.1106064243437102E-2</v>
      </c>
      <c r="BF15" s="18">
        <v>8.3965118049030202E-2</v>
      </c>
      <c r="BG15" s="18"/>
      <c r="BH15" s="18">
        <v>6.3013075705871197E-2</v>
      </c>
      <c r="BI15" s="18">
        <v>6.0988011103692202E-2</v>
      </c>
      <c r="BJ15" s="18">
        <v>8.4116936969133194E-2</v>
      </c>
      <c r="BK15" s="18"/>
      <c r="BL15" s="18">
        <v>7.0758116450108197E-2</v>
      </c>
      <c r="BM15" s="18">
        <v>4.5423585501480603E-2</v>
      </c>
      <c r="BN15" s="18">
        <v>7.4488614836759906E-2</v>
      </c>
      <c r="BO15" s="18"/>
      <c r="BP15" s="18">
        <v>5.28770888307818E-2</v>
      </c>
      <c r="BQ15" s="18">
        <v>7.1795841092961193E-2</v>
      </c>
      <c r="BR15" s="18"/>
      <c r="BS15" s="18">
        <v>5.7717631450312903E-2</v>
      </c>
      <c r="BT15" s="18">
        <v>7.6210882870681396E-2</v>
      </c>
      <c r="BU15" s="18">
        <v>5.5165585364914498E-2</v>
      </c>
      <c r="BV15" s="18">
        <v>7.5076955766273296E-2</v>
      </c>
      <c r="BW15" s="18"/>
      <c r="BX15" s="18">
        <v>6.8773412550900706E-2</v>
      </c>
      <c r="BY15" s="18">
        <v>6.8699864308947506E-2</v>
      </c>
      <c r="BZ15" s="18">
        <v>6.81871984158927E-2</v>
      </c>
      <c r="CA15" s="18"/>
      <c r="CB15" s="18">
        <v>3.7994887750343501E-2</v>
      </c>
      <c r="CC15" s="18">
        <v>3.4683878381542001E-2</v>
      </c>
      <c r="CD15" s="18">
        <v>8.4377273674769701E-2</v>
      </c>
      <c r="CE15" s="18">
        <v>5.7273866140618197E-2</v>
      </c>
      <c r="CF15" s="18">
        <v>4.0698787384788201E-2</v>
      </c>
      <c r="CG15" s="18">
        <v>0.15589212623037099</v>
      </c>
      <c r="CH15" s="18"/>
      <c r="CI15" s="18">
        <v>7.7133694975512396E-2</v>
      </c>
      <c r="CJ15" s="18">
        <v>7.4221742013398595E-2</v>
      </c>
      <c r="CK15" s="18">
        <v>8.9795384956920493E-2</v>
      </c>
      <c r="CL15" s="18">
        <v>5.7030131669943897E-2</v>
      </c>
    </row>
    <row r="16" spans="2:90" x14ac:dyDescent="0.35">
      <c r="B16" s="21" t="s">
        <v>202</v>
      </c>
      <c r="C16" s="18">
        <v>0.79909057375244896</v>
      </c>
      <c r="D16" s="18">
        <v>0.79470056936643096</v>
      </c>
      <c r="E16" s="18">
        <v>0.80272816099022604</v>
      </c>
      <c r="F16" s="18"/>
      <c r="G16" s="18">
        <v>0.88988768206405899</v>
      </c>
      <c r="H16" s="18">
        <v>0.86717030079596502</v>
      </c>
      <c r="I16" s="18">
        <v>0.76150077557558804</v>
      </c>
      <c r="J16" s="18">
        <v>0.80009673854597196</v>
      </c>
      <c r="K16" s="18">
        <v>0.83764432755995499</v>
      </c>
      <c r="L16" s="18">
        <v>0.79144732497447801</v>
      </c>
      <c r="M16" s="18">
        <v>0.79301522288904902</v>
      </c>
      <c r="N16" s="18">
        <v>0.76909761385124897</v>
      </c>
      <c r="O16" s="18">
        <v>0.69677268296625405</v>
      </c>
      <c r="P16" s="18"/>
      <c r="Q16" s="18">
        <v>0.80513382975562298</v>
      </c>
      <c r="R16" s="18">
        <v>0.80068501853208296</v>
      </c>
      <c r="S16" s="18">
        <v>0.81079795363152496</v>
      </c>
      <c r="T16" s="18">
        <v>0.79951226264922504</v>
      </c>
      <c r="U16" s="18"/>
      <c r="V16" s="18">
        <v>0.79222764340158902</v>
      </c>
      <c r="W16" s="18">
        <v>0.84471898110458499</v>
      </c>
      <c r="X16" s="18">
        <v>0.84903113164430499</v>
      </c>
      <c r="Y16" s="18">
        <v>0.78556377279429401</v>
      </c>
      <c r="Z16" s="18">
        <v>0.74491322621752998</v>
      </c>
      <c r="AA16" s="18">
        <v>0.73709849234303504</v>
      </c>
      <c r="AB16" s="18">
        <v>0.78594762253217698</v>
      </c>
      <c r="AC16" s="18">
        <v>0.80318532566204204</v>
      </c>
      <c r="AD16" s="18">
        <v>0.82332115915279303</v>
      </c>
      <c r="AE16" s="18"/>
      <c r="AF16" s="18">
        <v>0.77002970637432899</v>
      </c>
      <c r="AG16" s="18">
        <v>0.83313593655365803</v>
      </c>
      <c r="AH16" s="18">
        <v>0.81388102976298704</v>
      </c>
      <c r="AI16" s="18">
        <v>0.81114022034295397</v>
      </c>
      <c r="AJ16" s="18">
        <v>0.80726901682641705</v>
      </c>
      <c r="AK16" s="18">
        <v>0.79036179987717303</v>
      </c>
      <c r="AL16" s="18"/>
      <c r="AM16" s="18">
        <v>0.72808046536320803</v>
      </c>
      <c r="AN16" s="18">
        <v>0.70641228530252598</v>
      </c>
      <c r="AO16" s="18">
        <v>0.70281364740877195</v>
      </c>
      <c r="AP16" s="18">
        <v>0.76267240380191204</v>
      </c>
      <c r="AQ16" s="18">
        <v>0.77184632211563697</v>
      </c>
      <c r="AR16" s="18">
        <v>0.74730588046453295</v>
      </c>
      <c r="AS16" s="18">
        <v>0.77739084274584702</v>
      </c>
      <c r="AT16" s="18">
        <v>0.86547337256900003</v>
      </c>
      <c r="AU16" s="18">
        <v>0.873861577010006</v>
      </c>
      <c r="AV16" s="18">
        <v>0.8575200842706</v>
      </c>
      <c r="AW16" s="18">
        <v>0.87769842538679899</v>
      </c>
      <c r="AX16" s="18">
        <v>0.86147900560547896</v>
      </c>
      <c r="AY16" s="18">
        <v>0.88684321763090301</v>
      </c>
      <c r="AZ16" s="18">
        <v>0.801397680976768</v>
      </c>
      <c r="BA16" s="18">
        <v>0.72238244680462005</v>
      </c>
      <c r="BB16" s="18">
        <v>0.90103865303022301</v>
      </c>
      <c r="BC16" s="18"/>
      <c r="BD16" s="18">
        <v>0.82024372182425198</v>
      </c>
      <c r="BE16" s="18">
        <v>0.85493395573586795</v>
      </c>
      <c r="BF16" s="18">
        <v>0.75727106152386503</v>
      </c>
      <c r="BG16" s="18"/>
      <c r="BH16" s="18">
        <v>0.81673350820999802</v>
      </c>
      <c r="BI16" s="18">
        <v>0.81559747527590998</v>
      </c>
      <c r="BJ16" s="18">
        <v>0.79980611456052997</v>
      </c>
      <c r="BK16" s="18"/>
      <c r="BL16" s="18">
        <v>0.77930015667353303</v>
      </c>
      <c r="BM16" s="18">
        <v>0.85148848369205199</v>
      </c>
      <c r="BN16" s="18">
        <v>0.80097221857766698</v>
      </c>
      <c r="BO16" s="18"/>
      <c r="BP16" s="18">
        <v>0.84334135838711899</v>
      </c>
      <c r="BQ16" s="18">
        <v>0.77722638316181503</v>
      </c>
      <c r="BR16" s="18"/>
      <c r="BS16" s="18">
        <v>0.83303294888446699</v>
      </c>
      <c r="BT16" s="18">
        <v>0.81323045137289596</v>
      </c>
      <c r="BU16" s="18">
        <v>0.790444390931344</v>
      </c>
      <c r="BV16" s="18">
        <v>0.80389479296404998</v>
      </c>
      <c r="BW16" s="18"/>
      <c r="BX16" s="18">
        <v>0.79559996323777005</v>
      </c>
      <c r="BY16" s="18">
        <v>0.82284369937047297</v>
      </c>
      <c r="BZ16" s="18">
        <v>0.797976745925283</v>
      </c>
      <c r="CA16" s="18"/>
      <c r="CB16" s="18">
        <v>0.88769671729215305</v>
      </c>
      <c r="CC16" s="18">
        <v>0.91034044210724396</v>
      </c>
      <c r="CD16" s="18">
        <v>0.75386946285155398</v>
      </c>
      <c r="CE16" s="18">
        <v>0.84042296192701005</v>
      </c>
      <c r="CF16" s="18">
        <v>0.87665705452234899</v>
      </c>
      <c r="CG16" s="18">
        <v>0.51695067901285097</v>
      </c>
      <c r="CH16" s="18"/>
      <c r="CI16" s="18">
        <v>0.81406372783152303</v>
      </c>
      <c r="CJ16" s="18">
        <v>0.82764978604956996</v>
      </c>
      <c r="CK16" s="18">
        <v>0.57319028713291797</v>
      </c>
      <c r="CL16" s="18">
        <v>0.83901518546601195</v>
      </c>
    </row>
    <row r="17" spans="2:90" x14ac:dyDescent="0.35">
      <c r="B17" s="21" t="s">
        <v>113</v>
      </c>
      <c r="C17" s="19">
        <v>0.73082618672683397</v>
      </c>
      <c r="D17" s="19">
        <v>0.71636763277025495</v>
      </c>
      <c r="E17" s="19">
        <v>0.74582628952478003</v>
      </c>
      <c r="F17" s="19"/>
      <c r="G17" s="19">
        <v>0.85939399063044197</v>
      </c>
      <c r="H17" s="19">
        <v>0.83294642021138299</v>
      </c>
      <c r="I17" s="19">
        <v>0.64716542176617498</v>
      </c>
      <c r="J17" s="19">
        <v>0.72895848699670096</v>
      </c>
      <c r="K17" s="19">
        <v>0.79010663278391302</v>
      </c>
      <c r="L17" s="19">
        <v>0.69355302079230696</v>
      </c>
      <c r="M17" s="19">
        <v>0.71543370550669205</v>
      </c>
      <c r="N17" s="19">
        <v>0.72257897348177802</v>
      </c>
      <c r="O17" s="19">
        <v>0.60391040319876899</v>
      </c>
      <c r="P17" s="19"/>
      <c r="Q17" s="19">
        <v>0.74156455941225696</v>
      </c>
      <c r="R17" s="19">
        <v>0.75047131618391005</v>
      </c>
      <c r="S17" s="19">
        <v>0.77520986492093202</v>
      </c>
      <c r="T17" s="19">
        <v>0.730023257012823</v>
      </c>
      <c r="U17" s="19"/>
      <c r="V17" s="19">
        <v>0.71425220347167195</v>
      </c>
      <c r="W17" s="19">
        <v>0.79071414584474498</v>
      </c>
      <c r="X17" s="19">
        <v>0.79687989617381905</v>
      </c>
      <c r="Y17" s="19">
        <v>0.71252801128466003</v>
      </c>
      <c r="Z17" s="19">
        <v>0.67587656627957604</v>
      </c>
      <c r="AA17" s="19">
        <v>0.64328209772863898</v>
      </c>
      <c r="AB17" s="19">
        <v>0.71977911850448095</v>
      </c>
      <c r="AC17" s="19">
        <v>0.72290657017903903</v>
      </c>
      <c r="AD17" s="19">
        <v>0.76562835826170605</v>
      </c>
      <c r="AE17" s="19"/>
      <c r="AF17" s="19">
        <v>0.69610273099532005</v>
      </c>
      <c r="AG17" s="19">
        <v>0.77170495728548505</v>
      </c>
      <c r="AH17" s="19">
        <v>0.721571617891554</v>
      </c>
      <c r="AI17" s="19">
        <v>0.77460217155280697</v>
      </c>
      <c r="AJ17" s="19">
        <v>0.75152256445784105</v>
      </c>
      <c r="AK17" s="19">
        <v>0.71774412412453603</v>
      </c>
      <c r="AL17" s="19"/>
      <c r="AM17" s="19">
        <v>0.58781817226374999</v>
      </c>
      <c r="AN17" s="19">
        <v>0.62708321417784296</v>
      </c>
      <c r="AO17" s="19">
        <v>0.56383289893279498</v>
      </c>
      <c r="AP17" s="19">
        <v>0.65980451064902301</v>
      </c>
      <c r="AQ17" s="19">
        <v>0.68908530274225599</v>
      </c>
      <c r="AR17" s="19">
        <v>0.66900064895038502</v>
      </c>
      <c r="AS17" s="19">
        <v>0.689691846914671</v>
      </c>
      <c r="AT17" s="19">
        <v>0.83471235711742298</v>
      </c>
      <c r="AU17" s="19">
        <v>0.84162280806335898</v>
      </c>
      <c r="AV17" s="19">
        <v>0.83518487453321899</v>
      </c>
      <c r="AW17" s="19">
        <v>0.84517621870041704</v>
      </c>
      <c r="AX17" s="19">
        <v>0.79820356422062499</v>
      </c>
      <c r="AY17" s="19">
        <v>0.87618156635899602</v>
      </c>
      <c r="AZ17" s="19">
        <v>0.74318022774764803</v>
      </c>
      <c r="BA17" s="19">
        <v>0.62988006706534805</v>
      </c>
      <c r="BB17" s="19">
        <v>0.84959783559476998</v>
      </c>
      <c r="BC17" s="19"/>
      <c r="BD17" s="19">
        <v>0.75458754071258405</v>
      </c>
      <c r="BE17" s="19">
        <v>0.81382789149243095</v>
      </c>
      <c r="BF17" s="19">
        <v>0.67330594347483497</v>
      </c>
      <c r="BG17" s="19"/>
      <c r="BH17" s="19">
        <v>0.75372043250412701</v>
      </c>
      <c r="BI17" s="19">
        <v>0.75460946417221797</v>
      </c>
      <c r="BJ17" s="19">
        <v>0.71568917759139705</v>
      </c>
      <c r="BK17" s="19"/>
      <c r="BL17" s="19">
        <v>0.70854204022342504</v>
      </c>
      <c r="BM17" s="19">
        <v>0.80606489819057103</v>
      </c>
      <c r="BN17" s="19">
        <v>0.72648360374090704</v>
      </c>
      <c r="BO17" s="19"/>
      <c r="BP17" s="19">
        <v>0.79046426955633697</v>
      </c>
      <c r="BQ17" s="19">
        <v>0.70543054206885403</v>
      </c>
      <c r="BR17" s="19"/>
      <c r="BS17" s="19">
        <v>0.77531531743415405</v>
      </c>
      <c r="BT17" s="19">
        <v>0.73701956850221395</v>
      </c>
      <c r="BU17" s="19">
        <v>0.73527880556642999</v>
      </c>
      <c r="BV17" s="19">
        <v>0.72881783719777604</v>
      </c>
      <c r="BW17" s="19"/>
      <c r="BX17" s="19">
        <v>0.72682655068686897</v>
      </c>
      <c r="BY17" s="19">
        <v>0.75414383506152505</v>
      </c>
      <c r="BZ17" s="19">
        <v>0.72978954750938996</v>
      </c>
      <c r="CA17" s="19"/>
      <c r="CB17" s="19">
        <v>0.84970182954180895</v>
      </c>
      <c r="CC17" s="19">
        <v>0.875656563725702</v>
      </c>
      <c r="CD17" s="19">
        <v>0.66949218917678399</v>
      </c>
      <c r="CE17" s="19">
        <v>0.78314909578639202</v>
      </c>
      <c r="CF17" s="19">
        <v>0.83595826713756105</v>
      </c>
      <c r="CG17" s="19">
        <v>0.36105855278248</v>
      </c>
      <c r="CH17" s="19"/>
      <c r="CI17" s="19">
        <v>0.73693003285601</v>
      </c>
      <c r="CJ17" s="19">
        <v>0.75342804403617103</v>
      </c>
      <c r="CK17" s="19">
        <v>0.48339490217599801</v>
      </c>
      <c r="CL17" s="19">
        <v>0.78198505379606797</v>
      </c>
    </row>
    <row r="18" spans="2:90" x14ac:dyDescent="0.35">
      <c r="B18" s="16"/>
    </row>
    <row r="19" spans="2:90" x14ac:dyDescent="0.35">
      <c r="B19" t="s">
        <v>118</v>
      </c>
    </row>
    <row r="20" spans="2:90" x14ac:dyDescent="0.35">
      <c r="B20" t="s">
        <v>119</v>
      </c>
    </row>
    <row r="22" spans="2:90" x14ac:dyDescent="0.35">
      <c r="B2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206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196</v>
      </c>
      <c r="C9" s="17">
        <v>0.19346256470789999</v>
      </c>
      <c r="D9" s="17">
        <v>0.204245802208746</v>
      </c>
      <c r="E9" s="17">
        <v>0.18501598650183301</v>
      </c>
      <c r="F9" s="17"/>
      <c r="G9" s="17">
        <v>0.27092687789374398</v>
      </c>
      <c r="H9" s="17">
        <v>0.23756955853050901</v>
      </c>
      <c r="I9" s="17">
        <v>0.178551984415487</v>
      </c>
      <c r="J9" s="17">
        <v>0.140213035798953</v>
      </c>
      <c r="K9" s="17">
        <v>0.19080865171373501</v>
      </c>
      <c r="L9" s="17">
        <v>0.17985158219510899</v>
      </c>
      <c r="M9" s="17">
        <v>0.180915544025888</v>
      </c>
      <c r="N9" s="17">
        <v>0.195086138782845</v>
      </c>
      <c r="O9" s="17">
        <v>0.170984277954359</v>
      </c>
      <c r="P9" s="17"/>
      <c r="Q9" s="17">
        <v>0.223002146586434</v>
      </c>
      <c r="R9" s="17">
        <v>0.25174153199618698</v>
      </c>
      <c r="S9" s="17">
        <v>0.182904100416907</v>
      </c>
      <c r="T9" s="17">
        <v>0.189226475226458</v>
      </c>
      <c r="U9" s="17"/>
      <c r="V9" s="17">
        <v>0.24206634234046001</v>
      </c>
      <c r="W9" s="17">
        <v>0.20731646350854999</v>
      </c>
      <c r="X9" s="17">
        <v>0.12968027296515</v>
      </c>
      <c r="Y9" s="17">
        <v>0.22838167283807101</v>
      </c>
      <c r="Z9" s="17">
        <v>0.177058156320648</v>
      </c>
      <c r="AA9" s="17">
        <v>0.17311316173052399</v>
      </c>
      <c r="AB9" s="17">
        <v>0.140920195737922</v>
      </c>
      <c r="AC9" s="17">
        <v>0.17416548212338201</v>
      </c>
      <c r="AD9" s="17">
        <v>0.21050377649723101</v>
      </c>
      <c r="AE9" s="17"/>
      <c r="AF9" s="17">
        <v>0.16512326435396499</v>
      </c>
      <c r="AG9" s="17">
        <v>0.20483229370315001</v>
      </c>
      <c r="AH9" s="17">
        <v>0.18569622913912401</v>
      </c>
      <c r="AI9" s="17">
        <v>0.18028988719811001</v>
      </c>
      <c r="AJ9" s="17">
        <v>0.20074494769623799</v>
      </c>
      <c r="AK9" s="17">
        <v>0.206444805394537</v>
      </c>
      <c r="AL9" s="17"/>
      <c r="AM9" s="17">
        <v>0.23592197031700901</v>
      </c>
      <c r="AN9" s="17">
        <v>0.124790952960099</v>
      </c>
      <c r="AO9" s="17">
        <v>0.163822912170731</v>
      </c>
      <c r="AP9" s="17">
        <v>0.131626924477864</v>
      </c>
      <c r="AQ9" s="17">
        <v>0.16209252208019401</v>
      </c>
      <c r="AR9" s="17">
        <v>0.14833602903900101</v>
      </c>
      <c r="AS9" s="17">
        <v>0.16636537824116501</v>
      </c>
      <c r="AT9" s="17">
        <v>0.22946230472243201</v>
      </c>
      <c r="AU9" s="17">
        <v>0.23902274826361999</v>
      </c>
      <c r="AV9" s="17">
        <v>0.19623761562828099</v>
      </c>
      <c r="AW9" s="17">
        <v>0.16065453775073499</v>
      </c>
      <c r="AX9" s="17">
        <v>0.2562302448039</v>
      </c>
      <c r="AY9" s="17">
        <v>0.28195745246168702</v>
      </c>
      <c r="AZ9" s="17">
        <v>0.19136087438972499</v>
      </c>
      <c r="BA9" s="17">
        <v>0.17323271146779401</v>
      </c>
      <c r="BB9" s="17">
        <v>0.367959785091789</v>
      </c>
      <c r="BC9" s="17"/>
      <c r="BD9" s="17">
        <v>0.18874083646510001</v>
      </c>
      <c r="BE9" s="17">
        <v>0.21910873563277999</v>
      </c>
      <c r="BF9" s="17">
        <v>0.18112078190752401</v>
      </c>
      <c r="BG9" s="17"/>
      <c r="BH9" s="17">
        <v>0.194978196098819</v>
      </c>
      <c r="BI9" s="17">
        <v>0.25589317076169998</v>
      </c>
      <c r="BJ9" s="17">
        <v>0.17571783731628199</v>
      </c>
      <c r="BK9" s="17"/>
      <c r="BL9" s="17">
        <v>0.173053936399238</v>
      </c>
      <c r="BM9" s="17">
        <v>0.203272277990864</v>
      </c>
      <c r="BN9" s="17">
        <v>0.20792892636642299</v>
      </c>
      <c r="BO9" s="17"/>
      <c r="BP9" s="17">
        <v>0.21529815240706901</v>
      </c>
      <c r="BQ9" s="17">
        <v>0.18650541013404301</v>
      </c>
      <c r="BR9" s="17"/>
      <c r="BS9" s="17">
        <v>0.16422937219859099</v>
      </c>
      <c r="BT9" s="17">
        <v>0.18890842614373099</v>
      </c>
      <c r="BU9" s="17">
        <v>0.15102075031261999</v>
      </c>
      <c r="BV9" s="17">
        <v>0.237183107259651</v>
      </c>
      <c r="BW9" s="17"/>
      <c r="BX9" s="17">
        <v>0.20081294476061101</v>
      </c>
      <c r="BY9" s="17">
        <v>0.192395151545287</v>
      </c>
      <c r="BZ9" s="17">
        <v>0.19279996656788001</v>
      </c>
      <c r="CA9" s="17"/>
      <c r="CB9" s="17">
        <v>0.144596995369245</v>
      </c>
      <c r="CC9" s="17">
        <v>0.39173252799013197</v>
      </c>
      <c r="CD9" s="17">
        <v>8.2640789341745305E-2</v>
      </c>
      <c r="CE9" s="17">
        <v>0.22117015183128999</v>
      </c>
      <c r="CF9" s="17">
        <v>0.27402632418477701</v>
      </c>
      <c r="CG9" s="17">
        <v>8.49029367197357E-2</v>
      </c>
      <c r="CH9" s="17"/>
      <c r="CI9" s="17">
        <v>0.244022734836081</v>
      </c>
      <c r="CJ9" s="17">
        <v>0.19790701956054199</v>
      </c>
      <c r="CK9" s="17">
        <v>9.2528276760496006E-2</v>
      </c>
      <c r="CL9" s="17">
        <v>0.20636367538473899</v>
      </c>
    </row>
    <row r="10" spans="2:90" x14ac:dyDescent="0.35">
      <c r="B10" s="21" t="s">
        <v>197</v>
      </c>
      <c r="C10" s="17">
        <v>0.26603144737816597</v>
      </c>
      <c r="D10" s="17">
        <v>0.24325251109642201</v>
      </c>
      <c r="E10" s="17">
        <v>0.29029645647464503</v>
      </c>
      <c r="F10" s="17"/>
      <c r="G10" s="17">
        <v>0.232068622816029</v>
      </c>
      <c r="H10" s="17">
        <v>0.33688944265112097</v>
      </c>
      <c r="I10" s="17">
        <v>0.25154986557206099</v>
      </c>
      <c r="J10" s="17">
        <v>0.32143306914792802</v>
      </c>
      <c r="K10" s="17">
        <v>0.25987288876943099</v>
      </c>
      <c r="L10" s="17">
        <v>0.22738127189124499</v>
      </c>
      <c r="M10" s="17">
        <v>0.31034894853842399</v>
      </c>
      <c r="N10" s="17">
        <v>0.25186331141821</v>
      </c>
      <c r="O10" s="17">
        <v>0.20924534800525199</v>
      </c>
      <c r="P10" s="17"/>
      <c r="Q10" s="17">
        <v>0.25905660319698198</v>
      </c>
      <c r="R10" s="17">
        <v>0.23799909337259001</v>
      </c>
      <c r="S10" s="17">
        <v>0.22805815399313301</v>
      </c>
      <c r="T10" s="17">
        <v>0.27072772170688097</v>
      </c>
      <c r="U10" s="17"/>
      <c r="V10" s="17">
        <v>0.22603005730725401</v>
      </c>
      <c r="W10" s="17">
        <v>0.28149815673953898</v>
      </c>
      <c r="X10" s="17">
        <v>0.34081422339812001</v>
      </c>
      <c r="Y10" s="17">
        <v>0.21406931260995399</v>
      </c>
      <c r="Z10" s="17">
        <v>0.204674061950787</v>
      </c>
      <c r="AA10" s="17">
        <v>0.299583333215382</v>
      </c>
      <c r="AB10" s="17">
        <v>0.30514136574761302</v>
      </c>
      <c r="AC10" s="17">
        <v>0.34224297509866702</v>
      </c>
      <c r="AD10" s="17">
        <v>0.243005742668711</v>
      </c>
      <c r="AE10" s="17"/>
      <c r="AF10" s="17">
        <v>0.26839121006042399</v>
      </c>
      <c r="AG10" s="17">
        <v>0.28307612580041602</v>
      </c>
      <c r="AH10" s="17">
        <v>0.292116836001865</v>
      </c>
      <c r="AI10" s="17">
        <v>0.242043432008683</v>
      </c>
      <c r="AJ10" s="17">
        <v>0.29166028427971402</v>
      </c>
      <c r="AK10" s="17">
        <v>0.235296627561591</v>
      </c>
      <c r="AL10" s="17"/>
      <c r="AM10" s="17">
        <v>0.16091931075801899</v>
      </c>
      <c r="AN10" s="17">
        <v>0.20086818974647699</v>
      </c>
      <c r="AO10" s="17">
        <v>0.16503718283819499</v>
      </c>
      <c r="AP10" s="17">
        <v>0.330354743749395</v>
      </c>
      <c r="AQ10" s="17">
        <v>0.24957788370139999</v>
      </c>
      <c r="AR10" s="17">
        <v>0.28957281499885501</v>
      </c>
      <c r="AS10" s="17">
        <v>0.29604541875212798</v>
      </c>
      <c r="AT10" s="17">
        <v>0.25674203953708502</v>
      </c>
      <c r="AU10" s="17">
        <v>0.26995484324292601</v>
      </c>
      <c r="AV10" s="17">
        <v>0.36323005863130903</v>
      </c>
      <c r="AW10" s="17">
        <v>0.38415589477030299</v>
      </c>
      <c r="AX10" s="17">
        <v>0.215918373684578</v>
      </c>
      <c r="AY10" s="17">
        <v>0.28917842709194203</v>
      </c>
      <c r="AZ10" s="17">
        <v>0.27158490970327298</v>
      </c>
      <c r="BA10" s="17">
        <v>0.34082248506444601</v>
      </c>
      <c r="BB10" s="17">
        <v>0.25674518633628002</v>
      </c>
      <c r="BC10" s="17"/>
      <c r="BD10" s="17">
        <v>0.28558709954268002</v>
      </c>
      <c r="BE10" s="17">
        <v>0.26785959018167499</v>
      </c>
      <c r="BF10" s="17">
        <v>0.252749339506808</v>
      </c>
      <c r="BG10" s="17"/>
      <c r="BH10" s="17">
        <v>0.28307787411463498</v>
      </c>
      <c r="BI10" s="17">
        <v>0.23660577505365299</v>
      </c>
      <c r="BJ10" s="17">
        <v>0.275036058077548</v>
      </c>
      <c r="BK10" s="17"/>
      <c r="BL10" s="17">
        <v>0.19579607782162201</v>
      </c>
      <c r="BM10" s="17">
        <v>0.29233113362429097</v>
      </c>
      <c r="BN10" s="17">
        <v>0.24040520199454499</v>
      </c>
      <c r="BO10" s="17"/>
      <c r="BP10" s="17">
        <v>0.28827116032006</v>
      </c>
      <c r="BQ10" s="17">
        <v>0.249341456481045</v>
      </c>
      <c r="BR10" s="17"/>
      <c r="BS10" s="17">
        <v>0.29775041769240101</v>
      </c>
      <c r="BT10" s="17">
        <v>0.25850735717224299</v>
      </c>
      <c r="BU10" s="17">
        <v>0.26819859687485198</v>
      </c>
      <c r="BV10" s="17">
        <v>0.26732674286431302</v>
      </c>
      <c r="BW10" s="17"/>
      <c r="BX10" s="17">
        <v>0.24989933796296501</v>
      </c>
      <c r="BY10" s="17">
        <v>0.33867611091793698</v>
      </c>
      <c r="BZ10" s="17">
        <v>0.263165592739591</v>
      </c>
      <c r="CA10" s="17"/>
      <c r="CB10" s="17">
        <v>0.31154940051596602</v>
      </c>
      <c r="CC10" s="17">
        <v>0.27724457689689902</v>
      </c>
      <c r="CD10" s="17">
        <v>0.238629455396388</v>
      </c>
      <c r="CE10" s="17">
        <v>0.34402176404651402</v>
      </c>
      <c r="CF10" s="17">
        <v>0.22504196471054899</v>
      </c>
      <c r="CG10" s="17">
        <v>0.185570492078899</v>
      </c>
      <c r="CH10" s="17"/>
      <c r="CI10" s="17">
        <v>0.27823067846245497</v>
      </c>
      <c r="CJ10" s="17">
        <v>0.23195955729095299</v>
      </c>
      <c r="CK10" s="17">
        <v>0.202670602863875</v>
      </c>
      <c r="CL10" s="17">
        <v>0.300254257117193</v>
      </c>
    </row>
    <row r="11" spans="2:90" x14ac:dyDescent="0.35">
      <c r="B11" s="21" t="s">
        <v>198</v>
      </c>
      <c r="C11" s="17">
        <v>0.21853895679906599</v>
      </c>
      <c r="D11" s="17">
        <v>0.22643581965225801</v>
      </c>
      <c r="E11" s="17">
        <v>0.210517021616282</v>
      </c>
      <c r="F11" s="17"/>
      <c r="G11" s="17">
        <v>0.20276985260858499</v>
      </c>
      <c r="H11" s="17">
        <v>0.22052667628243999</v>
      </c>
      <c r="I11" s="17">
        <v>0.193652390812384</v>
      </c>
      <c r="J11" s="17">
        <v>0.22089391809304901</v>
      </c>
      <c r="K11" s="17">
        <v>0.215160583578306</v>
      </c>
      <c r="L11" s="17">
        <v>0.244271289543321</v>
      </c>
      <c r="M11" s="17">
        <v>0.15695241014037101</v>
      </c>
      <c r="N11" s="17">
        <v>0.25287347414019501</v>
      </c>
      <c r="O11" s="17">
        <v>0.25467937789899597</v>
      </c>
      <c r="P11" s="17"/>
      <c r="Q11" s="17">
        <v>0.24965300096262899</v>
      </c>
      <c r="R11" s="17">
        <v>0.21685535737268199</v>
      </c>
      <c r="S11" s="17">
        <v>0.245097908875824</v>
      </c>
      <c r="T11" s="17">
        <v>0.211152968398964</v>
      </c>
      <c r="U11" s="17"/>
      <c r="V11" s="17">
        <v>0.20752776362904199</v>
      </c>
      <c r="W11" s="17">
        <v>0.18266062584920201</v>
      </c>
      <c r="X11" s="17">
        <v>0.233374817015255</v>
      </c>
      <c r="Y11" s="17">
        <v>0.22647430224436599</v>
      </c>
      <c r="Z11" s="17">
        <v>0.27453403820725902</v>
      </c>
      <c r="AA11" s="17">
        <v>0.23867490942276001</v>
      </c>
      <c r="AB11" s="17">
        <v>0.22248791509846</v>
      </c>
      <c r="AC11" s="17">
        <v>0.205768121946766</v>
      </c>
      <c r="AD11" s="17">
        <v>0.204141782060692</v>
      </c>
      <c r="AE11" s="17"/>
      <c r="AF11" s="17">
        <v>0.24692851012887901</v>
      </c>
      <c r="AG11" s="17">
        <v>0.16494135691317099</v>
      </c>
      <c r="AH11" s="17">
        <v>0.216884822725497</v>
      </c>
      <c r="AI11" s="17">
        <v>0.21277067878064501</v>
      </c>
      <c r="AJ11" s="17">
        <v>0.21734251483849501</v>
      </c>
      <c r="AK11" s="17">
        <v>0.23123863154715699</v>
      </c>
      <c r="AL11" s="17"/>
      <c r="AM11" s="17">
        <v>0.29037647590015597</v>
      </c>
      <c r="AN11" s="17">
        <v>0.285372354982872</v>
      </c>
      <c r="AO11" s="17">
        <v>0.26344943184477598</v>
      </c>
      <c r="AP11" s="17">
        <v>0.21808080371152599</v>
      </c>
      <c r="AQ11" s="17">
        <v>0.26003332700870602</v>
      </c>
      <c r="AR11" s="17">
        <v>0.28235969106724701</v>
      </c>
      <c r="AS11" s="17">
        <v>0.19293451291698099</v>
      </c>
      <c r="AT11" s="17">
        <v>0.23132671314652101</v>
      </c>
      <c r="AU11" s="17">
        <v>0.146293763301034</v>
      </c>
      <c r="AV11" s="17">
        <v>0.17302378736684801</v>
      </c>
      <c r="AW11" s="17">
        <v>0.17428122277150701</v>
      </c>
      <c r="AX11" s="17">
        <v>0.15587960678992499</v>
      </c>
      <c r="AY11" s="17">
        <v>0.16397838696380401</v>
      </c>
      <c r="AZ11" s="17">
        <v>0.27675753404887798</v>
      </c>
      <c r="BA11" s="17">
        <v>0.156806625477794</v>
      </c>
      <c r="BB11" s="17">
        <v>0.12375597512363699</v>
      </c>
      <c r="BC11" s="17"/>
      <c r="BD11" s="17">
        <v>0.21582672460176</v>
      </c>
      <c r="BE11" s="17">
        <v>0.21435749948183699</v>
      </c>
      <c r="BF11" s="17">
        <v>0.218287909068966</v>
      </c>
      <c r="BG11" s="17"/>
      <c r="BH11" s="17">
        <v>0.20299000933016501</v>
      </c>
      <c r="BI11" s="17">
        <v>0.19463867582670899</v>
      </c>
      <c r="BJ11" s="17">
        <v>0.25133211740393802</v>
      </c>
      <c r="BK11" s="17"/>
      <c r="BL11" s="17">
        <v>0.28310620835858402</v>
      </c>
      <c r="BM11" s="17">
        <v>0.22319462188361799</v>
      </c>
      <c r="BN11" s="17">
        <v>0.193567701789051</v>
      </c>
      <c r="BO11" s="17"/>
      <c r="BP11" s="17">
        <v>0.21369454008587099</v>
      </c>
      <c r="BQ11" s="17">
        <v>0.22217968635284799</v>
      </c>
      <c r="BR11" s="17"/>
      <c r="BS11" s="17">
        <v>0.182630673666589</v>
      </c>
      <c r="BT11" s="17">
        <v>0.21862836257618401</v>
      </c>
      <c r="BU11" s="17">
        <v>0.25159274067228798</v>
      </c>
      <c r="BV11" s="17">
        <v>0.20308193906153099</v>
      </c>
      <c r="BW11" s="17"/>
      <c r="BX11" s="17">
        <v>0.23501578404048101</v>
      </c>
      <c r="BY11" s="17">
        <v>0.16795241068241301</v>
      </c>
      <c r="BZ11" s="17">
        <v>0.22001518224349201</v>
      </c>
      <c r="CA11" s="17"/>
      <c r="CB11" s="17">
        <v>0.197334839665985</v>
      </c>
      <c r="CC11" s="17">
        <v>0.14447403818896901</v>
      </c>
      <c r="CD11" s="17">
        <v>0.26907563033273402</v>
      </c>
      <c r="CE11" s="17">
        <v>0.180079778922864</v>
      </c>
      <c r="CF11" s="17">
        <v>0.20650479032014801</v>
      </c>
      <c r="CG11" s="17">
        <v>0.30965623300796002</v>
      </c>
      <c r="CH11" s="17"/>
      <c r="CI11" s="17">
        <v>0.198822068167332</v>
      </c>
      <c r="CJ11" s="17">
        <v>0.16189023570132499</v>
      </c>
      <c r="CK11" s="17">
        <v>0.40478013604984903</v>
      </c>
      <c r="CL11" s="17">
        <v>0.20680133911343701</v>
      </c>
    </row>
    <row r="12" spans="2:90" x14ac:dyDescent="0.35">
      <c r="B12" s="21" t="s">
        <v>199</v>
      </c>
      <c r="C12" s="17">
        <v>0.208955041559795</v>
      </c>
      <c r="D12" s="17">
        <v>0.19757049567228999</v>
      </c>
      <c r="E12" s="17">
        <v>0.220046259054722</v>
      </c>
      <c r="F12" s="17"/>
      <c r="G12" s="17">
        <v>0.20580268232702101</v>
      </c>
      <c r="H12" s="17">
        <v>0.12843950087938499</v>
      </c>
      <c r="I12" s="17">
        <v>0.20782941147079101</v>
      </c>
      <c r="J12" s="17">
        <v>0.199835865334129</v>
      </c>
      <c r="K12" s="17">
        <v>0.21852738196174801</v>
      </c>
      <c r="L12" s="17">
        <v>0.20205245575861999</v>
      </c>
      <c r="M12" s="17">
        <v>0.25128514655879097</v>
      </c>
      <c r="N12" s="17">
        <v>0.20998247082024901</v>
      </c>
      <c r="O12" s="17">
        <v>0.249357045941</v>
      </c>
      <c r="P12" s="17"/>
      <c r="Q12" s="17">
        <v>0.196807217782381</v>
      </c>
      <c r="R12" s="17">
        <v>0.18137411802039399</v>
      </c>
      <c r="S12" s="17">
        <v>0.16883361279327799</v>
      </c>
      <c r="T12" s="17">
        <v>0.21182210997166701</v>
      </c>
      <c r="U12" s="17"/>
      <c r="V12" s="17">
        <v>0.19675906919480701</v>
      </c>
      <c r="W12" s="17">
        <v>0.22542224657128901</v>
      </c>
      <c r="X12" s="17">
        <v>0.20693517153082699</v>
      </c>
      <c r="Y12" s="17">
        <v>0.23352497582405199</v>
      </c>
      <c r="Z12" s="17">
        <v>0.222080463789149</v>
      </c>
      <c r="AA12" s="17">
        <v>0.212277163812126</v>
      </c>
      <c r="AB12" s="17">
        <v>0.203991819868133</v>
      </c>
      <c r="AC12" s="17">
        <v>0.14838581575338899</v>
      </c>
      <c r="AD12" s="17">
        <v>0.19872091631508201</v>
      </c>
      <c r="AE12" s="17"/>
      <c r="AF12" s="17">
        <v>0.19497937575521501</v>
      </c>
      <c r="AG12" s="17">
        <v>0.21587851608258801</v>
      </c>
      <c r="AH12" s="17">
        <v>0.19253230272387201</v>
      </c>
      <c r="AI12" s="17">
        <v>0.21901968455422099</v>
      </c>
      <c r="AJ12" s="17">
        <v>0.208008278123923</v>
      </c>
      <c r="AK12" s="17">
        <v>0.218746293584544</v>
      </c>
      <c r="AL12" s="17"/>
      <c r="AM12" s="17">
        <v>0.11276215589645799</v>
      </c>
      <c r="AN12" s="17">
        <v>0.242681100938899</v>
      </c>
      <c r="AO12" s="17">
        <v>0.24154496163591699</v>
      </c>
      <c r="AP12" s="17">
        <v>0.20106195695673701</v>
      </c>
      <c r="AQ12" s="17">
        <v>0.18422116314954401</v>
      </c>
      <c r="AR12" s="17">
        <v>0.19051719336577499</v>
      </c>
      <c r="AS12" s="17">
        <v>0.236734590159318</v>
      </c>
      <c r="AT12" s="17">
        <v>0.223872726172132</v>
      </c>
      <c r="AU12" s="17">
        <v>0.23871829986923901</v>
      </c>
      <c r="AV12" s="17">
        <v>0.18824101910861901</v>
      </c>
      <c r="AW12" s="17">
        <v>0.19216214654474101</v>
      </c>
      <c r="AX12" s="17">
        <v>0.244827815095816</v>
      </c>
      <c r="AY12" s="17">
        <v>0.16701040464625899</v>
      </c>
      <c r="AZ12" s="17">
        <v>0.20551186153887399</v>
      </c>
      <c r="BA12" s="17">
        <v>0.144243368495338</v>
      </c>
      <c r="BB12" s="17">
        <v>0.18053678420251201</v>
      </c>
      <c r="BC12" s="17"/>
      <c r="BD12" s="17">
        <v>0.20674228128927999</v>
      </c>
      <c r="BE12" s="17">
        <v>0.193064066804011</v>
      </c>
      <c r="BF12" s="17">
        <v>0.22987486470139901</v>
      </c>
      <c r="BG12" s="17"/>
      <c r="BH12" s="17">
        <v>0.21472554616067799</v>
      </c>
      <c r="BI12" s="17">
        <v>0.20983926224312799</v>
      </c>
      <c r="BJ12" s="17">
        <v>0.199662984489133</v>
      </c>
      <c r="BK12" s="17"/>
      <c r="BL12" s="17">
        <v>0.249287009078378</v>
      </c>
      <c r="BM12" s="17">
        <v>0.213400104859929</v>
      </c>
      <c r="BN12" s="17">
        <v>0.24252544236751</v>
      </c>
      <c r="BO12" s="17"/>
      <c r="BP12" s="17">
        <v>0.209109582777986</v>
      </c>
      <c r="BQ12" s="17">
        <v>0.213682622341786</v>
      </c>
      <c r="BR12" s="17"/>
      <c r="BS12" s="17">
        <v>0.209821875106213</v>
      </c>
      <c r="BT12" s="17">
        <v>0.21516257994966401</v>
      </c>
      <c r="BU12" s="17">
        <v>0.229951284414802</v>
      </c>
      <c r="BV12" s="17">
        <v>0.19044152377584</v>
      </c>
      <c r="BW12" s="17"/>
      <c r="BX12" s="17">
        <v>0.22891283331149101</v>
      </c>
      <c r="BY12" s="17">
        <v>0.14675366578399601</v>
      </c>
      <c r="BZ12" s="17">
        <v>0.21080014819486201</v>
      </c>
      <c r="CA12" s="17"/>
      <c r="CB12" s="17">
        <v>0.22246376349810101</v>
      </c>
      <c r="CC12" s="17">
        <v>0.12510765562539</v>
      </c>
      <c r="CD12" s="17">
        <v>0.244104168955115</v>
      </c>
      <c r="CE12" s="17">
        <v>0.19456722601595</v>
      </c>
      <c r="CF12" s="17">
        <v>0.20478397169103199</v>
      </c>
      <c r="CG12" s="17">
        <v>0.258836364334804</v>
      </c>
      <c r="CH12" s="17"/>
      <c r="CI12" s="17">
        <v>0.18946241293633001</v>
      </c>
      <c r="CJ12" s="17">
        <v>0.23532665843310099</v>
      </c>
      <c r="CK12" s="17">
        <v>0.213875949667823</v>
      </c>
      <c r="CL12" s="17">
        <v>0.1964648800729</v>
      </c>
    </row>
    <row r="13" spans="2:90" x14ac:dyDescent="0.35">
      <c r="B13" s="21" t="s">
        <v>200</v>
      </c>
      <c r="C13" s="17">
        <v>0.10064744494231199</v>
      </c>
      <c r="D13" s="17">
        <v>0.113735998404735</v>
      </c>
      <c r="E13" s="17">
        <v>8.3922957182851199E-2</v>
      </c>
      <c r="F13" s="17"/>
      <c r="G13" s="17">
        <v>7.8488244430523796E-2</v>
      </c>
      <c r="H13" s="17">
        <v>6.8992123778777101E-2</v>
      </c>
      <c r="I13" s="17">
        <v>0.14903985369735601</v>
      </c>
      <c r="J13" s="17">
        <v>9.3738260097555898E-2</v>
      </c>
      <c r="K13" s="17">
        <v>0.108429167636945</v>
      </c>
      <c r="L13" s="17">
        <v>0.12657499124020599</v>
      </c>
      <c r="M13" s="17">
        <v>9.9126896901241907E-2</v>
      </c>
      <c r="N13" s="17">
        <v>7.6560688032071805E-2</v>
      </c>
      <c r="O13" s="17">
        <v>0.106502474947687</v>
      </c>
      <c r="P13" s="17"/>
      <c r="Q13" s="17">
        <v>5.9157931405356703E-2</v>
      </c>
      <c r="R13" s="17">
        <v>9.0646942568151201E-2</v>
      </c>
      <c r="S13" s="17">
        <v>0.15495940827907301</v>
      </c>
      <c r="T13" s="17">
        <v>0.106347054374865</v>
      </c>
      <c r="U13" s="17"/>
      <c r="V13" s="17">
        <v>0.102445413172078</v>
      </c>
      <c r="W13" s="17">
        <v>9.7337870350434494E-2</v>
      </c>
      <c r="X13" s="17">
        <v>8.1889686382293603E-2</v>
      </c>
      <c r="Y13" s="17">
        <v>9.2941881440901E-2</v>
      </c>
      <c r="Z13" s="17">
        <v>0.10418068266683</v>
      </c>
      <c r="AA13" s="17">
        <v>6.0653344840438002E-2</v>
      </c>
      <c r="AB13" s="17">
        <v>0.12093864825541201</v>
      </c>
      <c r="AC13" s="17">
        <v>0.10310008040219799</v>
      </c>
      <c r="AD13" s="17">
        <v>0.13569047504831899</v>
      </c>
      <c r="AE13" s="17"/>
      <c r="AF13" s="17">
        <v>0.10733535918593801</v>
      </c>
      <c r="AG13" s="17">
        <v>0.11587087937691599</v>
      </c>
      <c r="AH13" s="17">
        <v>9.6393898934938299E-2</v>
      </c>
      <c r="AI13" s="17">
        <v>0.13008145768228499</v>
      </c>
      <c r="AJ13" s="17">
        <v>7.3209218150180902E-2</v>
      </c>
      <c r="AK13" s="17">
        <v>0.100436218820387</v>
      </c>
      <c r="AL13" s="17"/>
      <c r="AM13" s="17">
        <v>0.15742581766747299</v>
      </c>
      <c r="AN13" s="17">
        <v>0.108995066029629</v>
      </c>
      <c r="AO13" s="17">
        <v>0.15740164030095899</v>
      </c>
      <c r="AP13" s="17">
        <v>0.118875571104478</v>
      </c>
      <c r="AQ13" s="17">
        <v>0.124600126343844</v>
      </c>
      <c r="AR13" s="17">
        <v>8.16057999660839E-2</v>
      </c>
      <c r="AS13" s="17">
        <v>9.3463209725322197E-2</v>
      </c>
      <c r="AT13" s="17">
        <v>5.8596216421830397E-2</v>
      </c>
      <c r="AU13" s="17">
        <v>9.4379884400510206E-2</v>
      </c>
      <c r="AV13" s="17">
        <v>7.4492553511582404E-2</v>
      </c>
      <c r="AW13" s="17">
        <v>6.7215988001127797E-2</v>
      </c>
      <c r="AX13" s="17">
        <v>0.116565921882269</v>
      </c>
      <c r="AY13" s="17">
        <v>9.7875328836308798E-2</v>
      </c>
      <c r="AZ13" s="17">
        <v>5.4784820319250097E-2</v>
      </c>
      <c r="BA13" s="17">
        <v>0.184894809494627</v>
      </c>
      <c r="BB13" s="17">
        <v>7.1002269245782207E-2</v>
      </c>
      <c r="BC13" s="17"/>
      <c r="BD13" s="17">
        <v>9.2330867092860605E-2</v>
      </c>
      <c r="BE13" s="17">
        <v>9.8640454251396295E-2</v>
      </c>
      <c r="BF13" s="17">
        <v>0.10741288346182</v>
      </c>
      <c r="BG13" s="17"/>
      <c r="BH13" s="17">
        <v>9.5242280134865603E-2</v>
      </c>
      <c r="BI13" s="17">
        <v>9.7609275775260199E-2</v>
      </c>
      <c r="BJ13" s="17">
        <v>8.4416338849936698E-2</v>
      </c>
      <c r="BK13" s="17"/>
      <c r="BL13" s="17">
        <v>8.2837045214198504E-2</v>
      </c>
      <c r="BM13" s="17">
        <v>6.3157396058559204E-2</v>
      </c>
      <c r="BN13" s="17">
        <v>0.10574713969534601</v>
      </c>
      <c r="BO13" s="17"/>
      <c r="BP13" s="17">
        <v>6.7183982782255597E-2</v>
      </c>
      <c r="BQ13" s="17">
        <v>0.112992002361713</v>
      </c>
      <c r="BR13" s="17"/>
      <c r="BS13" s="17">
        <v>0.13122549496483499</v>
      </c>
      <c r="BT13" s="17">
        <v>0.115369885382656</v>
      </c>
      <c r="BU13" s="17">
        <v>8.6397519913699802E-2</v>
      </c>
      <c r="BV13" s="17">
        <v>8.8490314939484602E-2</v>
      </c>
      <c r="BW13" s="17"/>
      <c r="BX13" s="17">
        <v>7.6595946939555307E-2</v>
      </c>
      <c r="BY13" s="17">
        <v>0.15138042413955499</v>
      </c>
      <c r="BZ13" s="17">
        <v>9.9912632305835497E-2</v>
      </c>
      <c r="CA13" s="17"/>
      <c r="CB13" s="17">
        <v>0.12233417556859801</v>
      </c>
      <c r="CC13" s="17">
        <v>5.5816767691244003E-2</v>
      </c>
      <c r="CD13" s="17">
        <v>0.147873332737193</v>
      </c>
      <c r="CE13" s="17">
        <v>5.51927396661092E-2</v>
      </c>
      <c r="CF13" s="17">
        <v>8.1476612636273094E-2</v>
      </c>
      <c r="CG13" s="17">
        <v>0.123950240317083</v>
      </c>
      <c r="CH13" s="17"/>
      <c r="CI13" s="17">
        <v>6.5287288836813201E-2</v>
      </c>
      <c r="CJ13" s="17">
        <v>0.16341855022346</v>
      </c>
      <c r="CK13" s="17">
        <v>6.4280688901478603E-2</v>
      </c>
      <c r="CL13" s="17">
        <v>8.1238834764650603E-2</v>
      </c>
    </row>
    <row r="14" spans="2:90" x14ac:dyDescent="0.35">
      <c r="B14" s="21" t="s">
        <v>110</v>
      </c>
      <c r="C14" s="17">
        <v>1.2364544612760301E-2</v>
      </c>
      <c r="D14" s="17">
        <v>1.4759372965550299E-2</v>
      </c>
      <c r="E14" s="17">
        <v>1.02013191696677E-2</v>
      </c>
      <c r="F14" s="17"/>
      <c r="G14" s="17">
        <v>9.94371992409703E-3</v>
      </c>
      <c r="H14" s="17">
        <v>7.5826978777675897E-3</v>
      </c>
      <c r="I14" s="17">
        <v>1.9376494031920901E-2</v>
      </c>
      <c r="J14" s="17">
        <v>2.3885851528383802E-2</v>
      </c>
      <c r="K14" s="17">
        <v>7.2013263398349901E-3</v>
      </c>
      <c r="L14" s="17">
        <v>1.9868409371499699E-2</v>
      </c>
      <c r="M14" s="17">
        <v>1.3710538352836501E-3</v>
      </c>
      <c r="N14" s="17">
        <v>1.36339168064297E-2</v>
      </c>
      <c r="O14" s="17">
        <v>9.2314752527054601E-3</v>
      </c>
      <c r="P14" s="17"/>
      <c r="Q14" s="17">
        <v>1.23231000662174E-2</v>
      </c>
      <c r="R14" s="17">
        <v>2.1382956669995099E-2</v>
      </c>
      <c r="S14" s="17">
        <v>2.0146815641785901E-2</v>
      </c>
      <c r="T14" s="17">
        <v>1.07236703211644E-2</v>
      </c>
      <c r="U14" s="17"/>
      <c r="V14" s="17">
        <v>2.51713543563594E-2</v>
      </c>
      <c r="W14" s="17">
        <v>5.7646369809857103E-3</v>
      </c>
      <c r="X14" s="17">
        <v>7.3058287083545203E-3</v>
      </c>
      <c r="Y14" s="17">
        <v>4.6078550426554097E-3</v>
      </c>
      <c r="Z14" s="17">
        <v>1.7472597065327E-2</v>
      </c>
      <c r="AA14" s="17">
        <v>1.5698086978769201E-2</v>
      </c>
      <c r="AB14" s="17">
        <v>6.5200552924594302E-3</v>
      </c>
      <c r="AC14" s="17">
        <v>2.6337524675598401E-2</v>
      </c>
      <c r="AD14" s="17">
        <v>7.9373074099647507E-3</v>
      </c>
      <c r="AE14" s="17"/>
      <c r="AF14" s="17">
        <v>1.72422805155787E-2</v>
      </c>
      <c r="AG14" s="17">
        <v>1.54008281237599E-2</v>
      </c>
      <c r="AH14" s="17">
        <v>1.63759104747048E-2</v>
      </c>
      <c r="AI14" s="17">
        <v>1.57948597760562E-2</v>
      </c>
      <c r="AJ14" s="17">
        <v>9.0347569114489299E-3</v>
      </c>
      <c r="AK14" s="17">
        <v>7.8374230917849508E-3</v>
      </c>
      <c r="AL14" s="17"/>
      <c r="AM14" s="17">
        <v>4.2594269460884203E-2</v>
      </c>
      <c r="AN14" s="17">
        <v>3.7292335342024301E-2</v>
      </c>
      <c r="AO14" s="17">
        <v>8.7438712094212306E-3</v>
      </c>
      <c r="AP14" s="17">
        <v>0</v>
      </c>
      <c r="AQ14" s="17">
        <v>1.9474977716311698E-2</v>
      </c>
      <c r="AR14" s="17">
        <v>7.60847156303912E-3</v>
      </c>
      <c r="AS14" s="17">
        <v>1.44568902050857E-2</v>
      </c>
      <c r="AT14" s="17">
        <v>0</v>
      </c>
      <c r="AU14" s="17">
        <v>1.1630460922670701E-2</v>
      </c>
      <c r="AV14" s="17">
        <v>4.7749657533609101E-3</v>
      </c>
      <c r="AW14" s="17">
        <v>2.15302101615861E-2</v>
      </c>
      <c r="AX14" s="17">
        <v>1.0578037743512E-2</v>
      </c>
      <c r="AY14" s="17">
        <v>0</v>
      </c>
      <c r="AZ14" s="17">
        <v>0</v>
      </c>
      <c r="BA14" s="17">
        <v>0</v>
      </c>
      <c r="BB14" s="17">
        <v>0</v>
      </c>
      <c r="BC14" s="17"/>
      <c r="BD14" s="17">
        <v>1.0772191008319399E-2</v>
      </c>
      <c r="BE14" s="17">
        <v>6.9696536482999599E-3</v>
      </c>
      <c r="BF14" s="17">
        <v>1.05542213534838E-2</v>
      </c>
      <c r="BG14" s="17"/>
      <c r="BH14" s="17">
        <v>8.9860941608376505E-3</v>
      </c>
      <c r="BI14" s="17">
        <v>5.41384033954973E-3</v>
      </c>
      <c r="BJ14" s="17">
        <v>1.3834663863163E-2</v>
      </c>
      <c r="BK14" s="17"/>
      <c r="BL14" s="17">
        <v>1.5919723127979301E-2</v>
      </c>
      <c r="BM14" s="17">
        <v>4.6444655827395202E-3</v>
      </c>
      <c r="BN14" s="17">
        <v>9.8255877871245203E-3</v>
      </c>
      <c r="BO14" s="17"/>
      <c r="BP14" s="17">
        <v>6.4425816267582601E-3</v>
      </c>
      <c r="BQ14" s="17">
        <v>1.52988223285647E-2</v>
      </c>
      <c r="BR14" s="17"/>
      <c r="BS14" s="17">
        <v>1.4342166371370899E-2</v>
      </c>
      <c r="BT14" s="17">
        <v>3.4233887755226199E-3</v>
      </c>
      <c r="BU14" s="17">
        <v>1.28391078117388E-2</v>
      </c>
      <c r="BV14" s="17">
        <v>1.347637209918E-2</v>
      </c>
      <c r="BW14" s="17"/>
      <c r="BX14" s="17">
        <v>8.7631529848968895E-3</v>
      </c>
      <c r="BY14" s="17">
        <v>2.8422369308111102E-3</v>
      </c>
      <c r="BZ14" s="17">
        <v>1.33064779483393E-2</v>
      </c>
      <c r="CA14" s="17"/>
      <c r="CB14" s="17">
        <v>1.7208253821049701E-3</v>
      </c>
      <c r="CC14" s="17">
        <v>5.6244336073661503E-3</v>
      </c>
      <c r="CD14" s="17">
        <v>1.7676623236824399E-2</v>
      </c>
      <c r="CE14" s="17">
        <v>4.9683395172724102E-3</v>
      </c>
      <c r="CF14" s="17">
        <v>8.1663364572217793E-3</v>
      </c>
      <c r="CG14" s="17">
        <v>3.7083733541517797E-2</v>
      </c>
      <c r="CH14" s="17"/>
      <c r="CI14" s="17">
        <v>2.4174816760988999E-2</v>
      </c>
      <c r="CJ14" s="17">
        <v>9.4979787906182903E-3</v>
      </c>
      <c r="CK14" s="17">
        <v>2.1864345756478401E-2</v>
      </c>
      <c r="CL14" s="17">
        <v>8.8770135470805506E-3</v>
      </c>
    </row>
    <row r="15" spans="2:90" x14ac:dyDescent="0.35">
      <c r="B15" s="21" t="s">
        <v>201</v>
      </c>
      <c r="C15" s="18">
        <v>0.45949401208606599</v>
      </c>
      <c r="D15" s="18">
        <v>0.44749831330516798</v>
      </c>
      <c r="E15" s="18">
        <v>0.47531244297647801</v>
      </c>
      <c r="F15" s="18"/>
      <c r="G15" s="18">
        <v>0.50299550070977295</v>
      </c>
      <c r="H15" s="18">
        <v>0.57445900118162996</v>
      </c>
      <c r="I15" s="18">
        <v>0.43010184998754802</v>
      </c>
      <c r="J15" s="18">
        <v>0.46164610494688202</v>
      </c>
      <c r="K15" s="18">
        <v>0.450681540483166</v>
      </c>
      <c r="L15" s="18">
        <v>0.40723285408635401</v>
      </c>
      <c r="M15" s="18">
        <v>0.49126449256431198</v>
      </c>
      <c r="N15" s="18">
        <v>0.44694945020105498</v>
      </c>
      <c r="O15" s="18">
        <v>0.38022962595961202</v>
      </c>
      <c r="P15" s="18"/>
      <c r="Q15" s="18">
        <v>0.48205874978341601</v>
      </c>
      <c r="R15" s="18">
        <v>0.48974062536877699</v>
      </c>
      <c r="S15" s="18">
        <v>0.41096225441003997</v>
      </c>
      <c r="T15" s="18">
        <v>0.459954196933339</v>
      </c>
      <c r="U15" s="18"/>
      <c r="V15" s="18">
        <v>0.46809639964771399</v>
      </c>
      <c r="W15" s="18">
        <v>0.48881462024808803</v>
      </c>
      <c r="X15" s="18">
        <v>0.47049449636327001</v>
      </c>
      <c r="Y15" s="18">
        <v>0.44245098544802502</v>
      </c>
      <c r="Z15" s="18">
        <v>0.381732218271435</v>
      </c>
      <c r="AA15" s="18">
        <v>0.47269649494590599</v>
      </c>
      <c r="AB15" s="18">
        <v>0.446061561485535</v>
      </c>
      <c r="AC15" s="18">
        <v>0.51640845722204798</v>
      </c>
      <c r="AD15" s="18">
        <v>0.45350951916594201</v>
      </c>
      <c r="AE15" s="18"/>
      <c r="AF15" s="18">
        <v>0.43351447441438901</v>
      </c>
      <c r="AG15" s="18">
        <v>0.487908419503566</v>
      </c>
      <c r="AH15" s="18">
        <v>0.47781306514098798</v>
      </c>
      <c r="AI15" s="18">
        <v>0.42233331920679301</v>
      </c>
      <c r="AJ15" s="18">
        <v>0.49240523197595198</v>
      </c>
      <c r="AK15" s="18">
        <v>0.441741432956128</v>
      </c>
      <c r="AL15" s="18"/>
      <c r="AM15" s="18">
        <v>0.39684128107502897</v>
      </c>
      <c r="AN15" s="18">
        <v>0.32565914270657598</v>
      </c>
      <c r="AO15" s="18">
        <v>0.32886009500892599</v>
      </c>
      <c r="AP15" s="18">
        <v>0.46198166822726</v>
      </c>
      <c r="AQ15" s="18">
        <v>0.41167040578159397</v>
      </c>
      <c r="AR15" s="18">
        <v>0.43790884403785502</v>
      </c>
      <c r="AS15" s="18">
        <v>0.46241079699329302</v>
      </c>
      <c r="AT15" s="18">
        <v>0.48620434425951697</v>
      </c>
      <c r="AU15" s="18">
        <v>0.50897759150654498</v>
      </c>
      <c r="AV15" s="18">
        <v>0.55946767425958999</v>
      </c>
      <c r="AW15" s="18">
        <v>0.544810432521038</v>
      </c>
      <c r="AX15" s="18">
        <v>0.472148618488478</v>
      </c>
      <c r="AY15" s="18">
        <v>0.57113587955362899</v>
      </c>
      <c r="AZ15" s="18">
        <v>0.46294578409299803</v>
      </c>
      <c r="BA15" s="18">
        <v>0.51405519653224097</v>
      </c>
      <c r="BB15" s="18">
        <v>0.62470497142806902</v>
      </c>
      <c r="BC15" s="18"/>
      <c r="BD15" s="18">
        <v>0.47432793600778</v>
      </c>
      <c r="BE15" s="18">
        <v>0.48696832581445598</v>
      </c>
      <c r="BF15" s="18">
        <v>0.43387012141433201</v>
      </c>
      <c r="BG15" s="18"/>
      <c r="BH15" s="18">
        <v>0.47805607021345398</v>
      </c>
      <c r="BI15" s="18">
        <v>0.49249894581535297</v>
      </c>
      <c r="BJ15" s="18">
        <v>0.45075389539382898</v>
      </c>
      <c r="BK15" s="18"/>
      <c r="BL15" s="18">
        <v>0.36885001422086</v>
      </c>
      <c r="BM15" s="18">
        <v>0.49560341161515498</v>
      </c>
      <c r="BN15" s="18">
        <v>0.44833412836096798</v>
      </c>
      <c r="BO15" s="18"/>
      <c r="BP15" s="18">
        <v>0.50356931272712901</v>
      </c>
      <c r="BQ15" s="18">
        <v>0.43584686661508798</v>
      </c>
      <c r="BR15" s="18"/>
      <c r="BS15" s="18">
        <v>0.46197978989099198</v>
      </c>
      <c r="BT15" s="18">
        <v>0.44741578331597398</v>
      </c>
      <c r="BU15" s="18">
        <v>0.419219347187472</v>
      </c>
      <c r="BV15" s="18">
        <v>0.50450985012396399</v>
      </c>
      <c r="BW15" s="18"/>
      <c r="BX15" s="18">
        <v>0.450712282723576</v>
      </c>
      <c r="BY15" s="18">
        <v>0.531071262463224</v>
      </c>
      <c r="BZ15" s="18">
        <v>0.45596555930747101</v>
      </c>
      <c r="CA15" s="18"/>
      <c r="CB15" s="18">
        <v>0.456146395885211</v>
      </c>
      <c r="CC15" s="18">
        <v>0.66897710488703099</v>
      </c>
      <c r="CD15" s="18">
        <v>0.32127024473813398</v>
      </c>
      <c r="CE15" s="18">
        <v>0.56519191587780504</v>
      </c>
      <c r="CF15" s="18">
        <v>0.49906828889532501</v>
      </c>
      <c r="CG15" s="18">
        <v>0.27047342879863501</v>
      </c>
      <c r="CH15" s="18"/>
      <c r="CI15" s="18">
        <v>0.52225341329853603</v>
      </c>
      <c r="CJ15" s="18">
        <v>0.42986657685149499</v>
      </c>
      <c r="CK15" s="18">
        <v>0.29519887962437102</v>
      </c>
      <c r="CL15" s="18">
        <v>0.50661793250193199</v>
      </c>
    </row>
    <row r="16" spans="2:90" x14ac:dyDescent="0.35">
      <c r="B16" s="21" t="s">
        <v>202</v>
      </c>
      <c r="C16" s="18">
        <v>0.30960248650210698</v>
      </c>
      <c r="D16" s="18">
        <v>0.31130649407702499</v>
      </c>
      <c r="E16" s="18">
        <v>0.303969216237573</v>
      </c>
      <c r="F16" s="18"/>
      <c r="G16" s="18">
        <v>0.28429092675754503</v>
      </c>
      <c r="H16" s="18">
        <v>0.197431624658162</v>
      </c>
      <c r="I16" s="18">
        <v>0.35686926516814699</v>
      </c>
      <c r="J16" s="18">
        <v>0.29357412543168498</v>
      </c>
      <c r="K16" s="18">
        <v>0.32695654959869302</v>
      </c>
      <c r="L16" s="18">
        <v>0.32862744699882601</v>
      </c>
      <c r="M16" s="18">
        <v>0.35041204346003302</v>
      </c>
      <c r="N16" s="18">
        <v>0.28654315885232101</v>
      </c>
      <c r="O16" s="18">
        <v>0.355859520888687</v>
      </c>
      <c r="P16" s="18"/>
      <c r="Q16" s="18">
        <v>0.255965149187737</v>
      </c>
      <c r="R16" s="18">
        <v>0.27202106058854503</v>
      </c>
      <c r="S16" s="18">
        <v>0.32379302107235097</v>
      </c>
      <c r="T16" s="18">
        <v>0.31816916434653297</v>
      </c>
      <c r="U16" s="18"/>
      <c r="V16" s="18">
        <v>0.29920448236688402</v>
      </c>
      <c r="W16" s="18">
        <v>0.32276011692172402</v>
      </c>
      <c r="X16" s="18">
        <v>0.28882485791312001</v>
      </c>
      <c r="Y16" s="18">
        <v>0.326466857264953</v>
      </c>
      <c r="Z16" s="18">
        <v>0.32626114645597898</v>
      </c>
      <c r="AA16" s="18">
        <v>0.27293050865256402</v>
      </c>
      <c r="AB16" s="18">
        <v>0.32493046812354498</v>
      </c>
      <c r="AC16" s="18">
        <v>0.25148589615558797</v>
      </c>
      <c r="AD16" s="18">
        <v>0.33441139136340198</v>
      </c>
      <c r="AE16" s="18"/>
      <c r="AF16" s="18">
        <v>0.30231473494115302</v>
      </c>
      <c r="AG16" s="18">
        <v>0.33174939545950299</v>
      </c>
      <c r="AH16" s="18">
        <v>0.28892620165881</v>
      </c>
      <c r="AI16" s="18">
        <v>0.34910114223650601</v>
      </c>
      <c r="AJ16" s="18">
        <v>0.28121749627410397</v>
      </c>
      <c r="AK16" s="18">
        <v>0.31918251240493101</v>
      </c>
      <c r="AL16" s="18"/>
      <c r="AM16" s="18">
        <v>0.27018797356393098</v>
      </c>
      <c r="AN16" s="18">
        <v>0.35167616696852799</v>
      </c>
      <c r="AO16" s="18">
        <v>0.39894660193687698</v>
      </c>
      <c r="AP16" s="18">
        <v>0.319937528061215</v>
      </c>
      <c r="AQ16" s="18">
        <v>0.308821289493388</v>
      </c>
      <c r="AR16" s="18">
        <v>0.27212299333185902</v>
      </c>
      <c r="AS16" s="18">
        <v>0.33019779988464099</v>
      </c>
      <c r="AT16" s="18">
        <v>0.28246894259396199</v>
      </c>
      <c r="AU16" s="18">
        <v>0.33309818426975002</v>
      </c>
      <c r="AV16" s="18">
        <v>0.26273357262020097</v>
      </c>
      <c r="AW16" s="18">
        <v>0.259378134545868</v>
      </c>
      <c r="AX16" s="18">
        <v>0.36139373697808502</v>
      </c>
      <c r="AY16" s="18">
        <v>0.264885733482567</v>
      </c>
      <c r="AZ16" s="18">
        <v>0.26029668185812399</v>
      </c>
      <c r="BA16" s="18">
        <v>0.32913817798996597</v>
      </c>
      <c r="BB16" s="18">
        <v>0.25153905344829403</v>
      </c>
      <c r="BC16" s="18"/>
      <c r="BD16" s="18">
        <v>0.29907314838214</v>
      </c>
      <c r="BE16" s="18">
        <v>0.29170452105540801</v>
      </c>
      <c r="BF16" s="18">
        <v>0.33728774816321799</v>
      </c>
      <c r="BG16" s="18"/>
      <c r="BH16" s="18">
        <v>0.30996782629554298</v>
      </c>
      <c r="BI16" s="18">
        <v>0.30744853801838801</v>
      </c>
      <c r="BJ16" s="18">
        <v>0.28407932333906999</v>
      </c>
      <c r="BK16" s="18"/>
      <c r="BL16" s="18">
        <v>0.33212405429257702</v>
      </c>
      <c r="BM16" s="18">
        <v>0.27655750091848802</v>
      </c>
      <c r="BN16" s="18">
        <v>0.348272582062856</v>
      </c>
      <c r="BO16" s="18"/>
      <c r="BP16" s="18">
        <v>0.27629356556024198</v>
      </c>
      <c r="BQ16" s="18">
        <v>0.32667462470349901</v>
      </c>
      <c r="BR16" s="18"/>
      <c r="BS16" s="18">
        <v>0.34104737007104802</v>
      </c>
      <c r="BT16" s="18">
        <v>0.33053246533232</v>
      </c>
      <c r="BU16" s="18">
        <v>0.31634880432850099</v>
      </c>
      <c r="BV16" s="18">
        <v>0.27893183871532501</v>
      </c>
      <c r="BW16" s="18"/>
      <c r="BX16" s="18">
        <v>0.305508780251047</v>
      </c>
      <c r="BY16" s="18">
        <v>0.298134089923552</v>
      </c>
      <c r="BZ16" s="18">
        <v>0.310712780500698</v>
      </c>
      <c r="CA16" s="18"/>
      <c r="CB16" s="18">
        <v>0.34479793906669898</v>
      </c>
      <c r="CC16" s="18">
        <v>0.180924423316634</v>
      </c>
      <c r="CD16" s="18">
        <v>0.39197750169230799</v>
      </c>
      <c r="CE16" s="18">
        <v>0.24975996568205899</v>
      </c>
      <c r="CF16" s="18">
        <v>0.286260584327305</v>
      </c>
      <c r="CG16" s="18">
        <v>0.38278660465188702</v>
      </c>
      <c r="CH16" s="18"/>
      <c r="CI16" s="18">
        <v>0.25474970177314299</v>
      </c>
      <c r="CJ16" s="18">
        <v>0.39874520865656099</v>
      </c>
      <c r="CK16" s="18">
        <v>0.27815663856930201</v>
      </c>
      <c r="CL16" s="18">
        <v>0.27770371483755002</v>
      </c>
    </row>
    <row r="17" spans="2:90" x14ac:dyDescent="0.35">
      <c r="B17" s="21" t="s">
        <v>113</v>
      </c>
      <c r="C17" s="19">
        <v>-0.14989152558395899</v>
      </c>
      <c r="D17" s="19">
        <v>-0.136191819228143</v>
      </c>
      <c r="E17" s="19">
        <v>-0.17134322673890501</v>
      </c>
      <c r="F17" s="19"/>
      <c r="G17" s="19">
        <v>-0.218704573952228</v>
      </c>
      <c r="H17" s="19">
        <v>-0.37702737652346802</v>
      </c>
      <c r="I17" s="19">
        <v>-7.3232584819400301E-2</v>
      </c>
      <c r="J17" s="19">
        <v>-0.16807197951519601</v>
      </c>
      <c r="K17" s="19">
        <v>-0.123724990884473</v>
      </c>
      <c r="L17" s="19">
        <v>-7.8605407087527807E-2</v>
      </c>
      <c r="M17" s="19">
        <v>-0.14085244910427899</v>
      </c>
      <c r="N17" s="19">
        <v>-0.16040629134873499</v>
      </c>
      <c r="O17" s="19">
        <v>-2.4370105070924901E-2</v>
      </c>
      <c r="P17" s="19"/>
      <c r="Q17" s="19">
        <v>-0.22609360059567801</v>
      </c>
      <c r="R17" s="19">
        <v>-0.21771956478023199</v>
      </c>
      <c r="S17" s="19">
        <v>-8.7169233337688806E-2</v>
      </c>
      <c r="T17" s="19">
        <v>-0.141785032586806</v>
      </c>
      <c r="U17" s="19"/>
      <c r="V17" s="19">
        <v>-0.16889191728083</v>
      </c>
      <c r="W17" s="19">
        <v>-0.16605450332636501</v>
      </c>
      <c r="X17" s="19">
        <v>-0.18166963845015</v>
      </c>
      <c r="Y17" s="19">
        <v>-0.11598412818307199</v>
      </c>
      <c r="Z17" s="19">
        <v>-5.5471071815455901E-2</v>
      </c>
      <c r="AA17" s="19">
        <v>-0.199765986293342</v>
      </c>
      <c r="AB17" s="19">
        <v>-0.12113109336199</v>
      </c>
      <c r="AC17" s="19">
        <v>-0.264922561066461</v>
      </c>
      <c r="AD17" s="19">
        <v>-0.11909812780254</v>
      </c>
      <c r="AE17" s="19"/>
      <c r="AF17" s="19">
        <v>-0.13119973947323599</v>
      </c>
      <c r="AG17" s="19">
        <v>-0.15615902404406201</v>
      </c>
      <c r="AH17" s="19">
        <v>-0.18888686348217801</v>
      </c>
      <c r="AI17" s="19">
        <v>-7.32321769702865E-2</v>
      </c>
      <c r="AJ17" s="19">
        <v>-0.21118773570184801</v>
      </c>
      <c r="AK17" s="19">
        <v>-0.12255892055119701</v>
      </c>
      <c r="AL17" s="19"/>
      <c r="AM17" s="19">
        <v>-0.12665330751109799</v>
      </c>
      <c r="AN17" s="19">
        <v>2.6017024261951498E-2</v>
      </c>
      <c r="AO17" s="19">
        <v>7.0086506927951098E-2</v>
      </c>
      <c r="AP17" s="19">
        <v>-0.142044140166045</v>
      </c>
      <c r="AQ17" s="19">
        <v>-0.102849116288207</v>
      </c>
      <c r="AR17" s="19">
        <v>-0.165785850705996</v>
      </c>
      <c r="AS17" s="19">
        <v>-0.132212997108652</v>
      </c>
      <c r="AT17" s="19">
        <v>-0.20373540166555501</v>
      </c>
      <c r="AU17" s="19">
        <v>-0.17587940723679599</v>
      </c>
      <c r="AV17" s="19">
        <v>-0.29673410163938901</v>
      </c>
      <c r="AW17" s="19">
        <v>-0.28543229797517</v>
      </c>
      <c r="AX17" s="19">
        <v>-0.11075488151039301</v>
      </c>
      <c r="AY17" s="19">
        <v>-0.30625014607106199</v>
      </c>
      <c r="AZ17" s="19">
        <v>-0.20264910223487501</v>
      </c>
      <c r="BA17" s="19">
        <v>-0.18491701854227499</v>
      </c>
      <c r="BB17" s="19">
        <v>-0.373165917979776</v>
      </c>
      <c r="BC17" s="19"/>
      <c r="BD17" s="19">
        <v>-0.17525478762564001</v>
      </c>
      <c r="BE17" s="19">
        <v>-0.195263804759048</v>
      </c>
      <c r="BF17" s="19">
        <v>-9.6582373251113102E-2</v>
      </c>
      <c r="BG17" s="19"/>
      <c r="BH17" s="19">
        <v>-0.168088243917911</v>
      </c>
      <c r="BI17" s="19">
        <v>-0.18505040779696399</v>
      </c>
      <c r="BJ17" s="19">
        <v>-0.16667457205476</v>
      </c>
      <c r="BK17" s="19"/>
      <c r="BL17" s="19">
        <v>-3.6725959928283203E-2</v>
      </c>
      <c r="BM17" s="19">
        <v>-0.21904591069666701</v>
      </c>
      <c r="BN17" s="19">
        <v>-0.10006154629811299</v>
      </c>
      <c r="BO17" s="19"/>
      <c r="BP17" s="19">
        <v>-0.227275747166887</v>
      </c>
      <c r="BQ17" s="19">
        <v>-0.10917224191159</v>
      </c>
      <c r="BR17" s="19"/>
      <c r="BS17" s="19">
        <v>-0.120932419819944</v>
      </c>
      <c r="BT17" s="19">
        <v>-0.11688331798365401</v>
      </c>
      <c r="BU17" s="19">
        <v>-0.102870542858971</v>
      </c>
      <c r="BV17" s="19">
        <v>-0.22557801140863901</v>
      </c>
      <c r="BW17" s="19"/>
      <c r="BX17" s="19">
        <v>-0.145203502472529</v>
      </c>
      <c r="BY17" s="19">
        <v>-0.232937172539672</v>
      </c>
      <c r="BZ17" s="19">
        <v>-0.14525277880677401</v>
      </c>
      <c r="CA17" s="19"/>
      <c r="CB17" s="19">
        <v>-0.11134845681851099</v>
      </c>
      <c r="CC17" s="19">
        <v>-0.488052681570397</v>
      </c>
      <c r="CD17" s="19">
        <v>7.0707256954174305E-2</v>
      </c>
      <c r="CE17" s="19">
        <v>-0.31543195019574599</v>
      </c>
      <c r="CF17" s="19">
        <v>-0.21280770456802001</v>
      </c>
      <c r="CG17" s="19">
        <v>0.112313175853252</v>
      </c>
      <c r="CH17" s="19"/>
      <c r="CI17" s="19">
        <v>-0.26750371152539298</v>
      </c>
      <c r="CJ17" s="19">
        <v>-3.11213681949341E-2</v>
      </c>
      <c r="CK17" s="19">
        <v>-1.7042241055069102E-2</v>
      </c>
      <c r="CL17" s="19">
        <v>-0.228914217664382</v>
      </c>
    </row>
    <row r="18" spans="2:90" x14ac:dyDescent="0.35">
      <c r="B18" s="16"/>
    </row>
    <row r="19" spans="2:90" x14ac:dyDescent="0.35">
      <c r="B19" t="s">
        <v>118</v>
      </c>
    </row>
    <row r="20" spans="2:90" x14ac:dyDescent="0.35">
      <c r="B20" t="s">
        <v>119</v>
      </c>
    </row>
    <row r="22" spans="2:90" x14ac:dyDescent="0.35">
      <c r="B2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207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196</v>
      </c>
      <c r="C9" s="17">
        <v>3.92497153931416E-2</v>
      </c>
      <c r="D9" s="17">
        <v>5.0716206069872899E-2</v>
      </c>
      <c r="E9" s="17">
        <v>2.6765747346016701E-2</v>
      </c>
      <c r="F9" s="17"/>
      <c r="G9" s="17">
        <v>5.6501631903721601E-2</v>
      </c>
      <c r="H9" s="17">
        <v>2.5523958998433401E-2</v>
      </c>
      <c r="I9" s="17">
        <v>4.5515195809845803E-2</v>
      </c>
      <c r="J9" s="17">
        <v>2.8455749405097801E-2</v>
      </c>
      <c r="K9" s="17">
        <v>3.9017810515584103E-2</v>
      </c>
      <c r="L9" s="17">
        <v>3.0015209884411701E-2</v>
      </c>
      <c r="M9" s="17">
        <v>3.4782581538759801E-2</v>
      </c>
      <c r="N9" s="17">
        <v>6.2379245892455998E-2</v>
      </c>
      <c r="O9" s="17">
        <v>3.0797283124573999E-2</v>
      </c>
      <c r="P9" s="17"/>
      <c r="Q9" s="17">
        <v>5.68207994840415E-2</v>
      </c>
      <c r="R9" s="17">
        <v>4.4412730943648303E-2</v>
      </c>
      <c r="S9" s="17">
        <v>3.05966021165235E-2</v>
      </c>
      <c r="T9" s="17">
        <v>3.6211127442818902E-2</v>
      </c>
      <c r="U9" s="17"/>
      <c r="V9" s="17">
        <v>3.5029846888290701E-2</v>
      </c>
      <c r="W9" s="17">
        <v>4.0956033322760002E-2</v>
      </c>
      <c r="X9" s="17">
        <v>1.9473184023411701E-2</v>
      </c>
      <c r="Y9" s="17">
        <v>4.2122381335696103E-2</v>
      </c>
      <c r="Z9" s="17">
        <v>5.04817127466613E-2</v>
      </c>
      <c r="AA9" s="17">
        <v>5.6423470719108297E-2</v>
      </c>
      <c r="AB9" s="17">
        <v>4.4759416002930097E-2</v>
      </c>
      <c r="AC9" s="17">
        <v>5.2688860815941499E-2</v>
      </c>
      <c r="AD9" s="17">
        <v>2.4890463817980199E-2</v>
      </c>
      <c r="AE9" s="17"/>
      <c r="AF9" s="17">
        <v>5.0735960823676499E-2</v>
      </c>
      <c r="AG9" s="17">
        <v>4.0026815277934703E-2</v>
      </c>
      <c r="AH9" s="17">
        <v>3.2265060652953301E-2</v>
      </c>
      <c r="AI9" s="17">
        <v>5.7588146093103303E-2</v>
      </c>
      <c r="AJ9" s="17">
        <v>2.8383810681500001E-2</v>
      </c>
      <c r="AK9" s="17">
        <v>3.7038725556451602E-2</v>
      </c>
      <c r="AL9" s="17"/>
      <c r="AM9" s="17">
        <v>0.102698177129007</v>
      </c>
      <c r="AN9" s="17">
        <v>7.9345867664657399E-2</v>
      </c>
      <c r="AO9" s="17">
        <v>2.6951308753043898E-2</v>
      </c>
      <c r="AP9" s="17">
        <v>2.81872777277275E-2</v>
      </c>
      <c r="AQ9" s="17">
        <v>5.9841349190134799E-2</v>
      </c>
      <c r="AR9" s="17">
        <v>4.1304936789121199E-2</v>
      </c>
      <c r="AS9" s="17">
        <v>3.8315197527152602E-2</v>
      </c>
      <c r="AT9" s="17">
        <v>1.67193885912711E-2</v>
      </c>
      <c r="AU9" s="17">
        <v>2.13697956628736E-2</v>
      </c>
      <c r="AV9" s="17">
        <v>7.1361050451274497E-3</v>
      </c>
      <c r="AW9" s="17">
        <v>5.5629788439456797E-2</v>
      </c>
      <c r="AX9" s="17">
        <v>7.30329536774703E-2</v>
      </c>
      <c r="AY9" s="17">
        <v>2.0663856088080398E-2</v>
      </c>
      <c r="AZ9" s="17">
        <v>2.6220349606155598E-2</v>
      </c>
      <c r="BA9" s="17">
        <v>3.1901397936845703E-2</v>
      </c>
      <c r="BB9" s="17">
        <v>1.3730325994923701E-2</v>
      </c>
      <c r="BC9" s="17"/>
      <c r="BD9" s="17">
        <v>3.5643384047196101E-2</v>
      </c>
      <c r="BE9" s="17">
        <v>3.1718574814099801E-2</v>
      </c>
      <c r="BF9" s="17">
        <v>4.4839742899697603E-2</v>
      </c>
      <c r="BG9" s="17"/>
      <c r="BH9" s="17">
        <v>3.19971797614289E-2</v>
      </c>
      <c r="BI9" s="17">
        <v>6.1294955838347799E-2</v>
      </c>
      <c r="BJ9" s="17">
        <v>5.7342131339990998E-2</v>
      </c>
      <c r="BK9" s="17"/>
      <c r="BL9" s="17">
        <v>4.4472404563691198E-2</v>
      </c>
      <c r="BM9" s="17">
        <v>3.2168704555840803E-2</v>
      </c>
      <c r="BN9" s="17">
        <v>6.35564129057265E-2</v>
      </c>
      <c r="BO9" s="17"/>
      <c r="BP9" s="17">
        <v>3.3033462566212299E-2</v>
      </c>
      <c r="BQ9" s="17">
        <v>4.2266462571979101E-2</v>
      </c>
      <c r="BR9" s="17"/>
      <c r="BS9" s="17">
        <v>3.18263539892625E-2</v>
      </c>
      <c r="BT9" s="17">
        <v>3.12996529777659E-2</v>
      </c>
      <c r="BU9" s="17">
        <v>3.2200185924338098E-2</v>
      </c>
      <c r="BV9" s="17">
        <v>4.9045274982112697E-2</v>
      </c>
      <c r="BW9" s="17"/>
      <c r="BX9" s="17">
        <v>4.9645418614589702E-2</v>
      </c>
      <c r="BY9" s="17">
        <v>9.0008463662730395E-3</v>
      </c>
      <c r="BZ9" s="17">
        <v>4.0078631690503803E-2</v>
      </c>
      <c r="CA9" s="17"/>
      <c r="CB9" s="17">
        <v>1.6524796911214699E-2</v>
      </c>
      <c r="CC9" s="17">
        <v>2.12225616850177E-2</v>
      </c>
      <c r="CD9" s="17">
        <v>3.8477252657340498E-2</v>
      </c>
      <c r="CE9" s="17">
        <v>4.4052257402891697E-2</v>
      </c>
      <c r="CF9" s="17">
        <v>4.6943926650656102E-2</v>
      </c>
      <c r="CG9" s="17">
        <v>7.7402594399854599E-2</v>
      </c>
      <c r="CH9" s="17"/>
      <c r="CI9" s="17">
        <v>4.6984253649517901E-2</v>
      </c>
      <c r="CJ9" s="17">
        <v>3.4193548969817598E-2</v>
      </c>
      <c r="CK9" s="17">
        <v>4.1735806613112499E-2</v>
      </c>
      <c r="CL9" s="17">
        <v>3.9834795079122499E-2</v>
      </c>
    </row>
    <row r="10" spans="2:90" x14ac:dyDescent="0.35">
      <c r="B10" s="21" t="s">
        <v>197</v>
      </c>
      <c r="C10" s="17">
        <v>5.10046789124819E-2</v>
      </c>
      <c r="D10" s="17">
        <v>5.6634990238265397E-2</v>
      </c>
      <c r="E10" s="17">
        <v>4.5651146651899899E-2</v>
      </c>
      <c r="F10" s="17"/>
      <c r="G10" s="17">
        <v>2.6885007520205801E-2</v>
      </c>
      <c r="H10" s="17">
        <v>2.6930613275813201E-2</v>
      </c>
      <c r="I10" s="17">
        <v>7.4221111226022901E-2</v>
      </c>
      <c r="J10" s="17">
        <v>5.3014176124217501E-2</v>
      </c>
      <c r="K10" s="17">
        <v>6.4574650946305101E-2</v>
      </c>
      <c r="L10" s="17">
        <v>5.6362154473615797E-2</v>
      </c>
      <c r="M10" s="17">
        <v>5.67115319096669E-2</v>
      </c>
      <c r="N10" s="17">
        <v>3.48636563665434E-2</v>
      </c>
      <c r="O10" s="17">
        <v>6.5210534271331499E-2</v>
      </c>
      <c r="P10" s="17"/>
      <c r="Q10" s="17">
        <v>6.0108937984037603E-2</v>
      </c>
      <c r="R10" s="17">
        <v>4.0715505755563597E-2</v>
      </c>
      <c r="S10" s="17">
        <v>8.4051365774239994E-2</v>
      </c>
      <c r="T10" s="17">
        <v>4.9841654725683103E-2</v>
      </c>
      <c r="U10" s="17"/>
      <c r="V10" s="17">
        <v>5.7997108158865503E-2</v>
      </c>
      <c r="W10" s="17">
        <v>3.2906937104975199E-2</v>
      </c>
      <c r="X10" s="17">
        <v>4.7333567334333901E-2</v>
      </c>
      <c r="Y10" s="17">
        <v>4.7655464489895299E-2</v>
      </c>
      <c r="Z10" s="17">
        <v>5.3738521739363401E-2</v>
      </c>
      <c r="AA10" s="17">
        <v>8.6078600230751895E-2</v>
      </c>
      <c r="AB10" s="17">
        <v>4.0865247567170297E-2</v>
      </c>
      <c r="AC10" s="17">
        <v>4.89501942507908E-2</v>
      </c>
      <c r="AD10" s="17">
        <v>4.6837265978919899E-2</v>
      </c>
      <c r="AE10" s="17"/>
      <c r="AF10" s="17">
        <v>4.0298013835074697E-2</v>
      </c>
      <c r="AG10" s="17">
        <v>6.2625510560042605E-2</v>
      </c>
      <c r="AH10" s="17">
        <v>2.6862622186532101E-2</v>
      </c>
      <c r="AI10" s="17">
        <v>6.1618874006406997E-2</v>
      </c>
      <c r="AJ10" s="17">
        <v>5.1278675316063498E-2</v>
      </c>
      <c r="AK10" s="17">
        <v>5.6885621786478602E-2</v>
      </c>
      <c r="AL10" s="17"/>
      <c r="AM10" s="17">
        <v>4.19763898264311E-2</v>
      </c>
      <c r="AN10" s="17">
        <v>7.2323298094590996E-2</v>
      </c>
      <c r="AO10" s="17">
        <v>4.9674981913036001E-2</v>
      </c>
      <c r="AP10" s="17">
        <v>8.9664514638296097E-2</v>
      </c>
      <c r="AQ10" s="17">
        <v>6.9605304892929099E-2</v>
      </c>
      <c r="AR10" s="17">
        <v>7.0935876320307498E-2</v>
      </c>
      <c r="AS10" s="17">
        <v>5.8923503143127803E-2</v>
      </c>
      <c r="AT10" s="17">
        <v>2.4602869805671699E-2</v>
      </c>
      <c r="AU10" s="17">
        <v>4.7408232041081501E-2</v>
      </c>
      <c r="AV10" s="17">
        <v>3.3440409317325601E-2</v>
      </c>
      <c r="AW10" s="17">
        <v>2.3117246257510299E-2</v>
      </c>
      <c r="AX10" s="17">
        <v>5.5032614782573798E-2</v>
      </c>
      <c r="AY10" s="17">
        <v>4.3000545284228198E-2</v>
      </c>
      <c r="AZ10" s="17">
        <v>8.0320549074297906E-2</v>
      </c>
      <c r="BA10" s="17">
        <v>0</v>
      </c>
      <c r="BB10" s="17">
        <v>5.3659600683511402E-2</v>
      </c>
      <c r="BC10" s="17"/>
      <c r="BD10" s="17">
        <v>6.06109270478477E-2</v>
      </c>
      <c r="BE10" s="17">
        <v>4.0328966944416997E-2</v>
      </c>
      <c r="BF10" s="17">
        <v>4.6971193003806901E-2</v>
      </c>
      <c r="BG10" s="17"/>
      <c r="BH10" s="17">
        <v>4.8127869177030998E-2</v>
      </c>
      <c r="BI10" s="17">
        <v>6.04023307417191E-2</v>
      </c>
      <c r="BJ10" s="17">
        <v>5.8551093439968803E-2</v>
      </c>
      <c r="BK10" s="17"/>
      <c r="BL10" s="17">
        <v>4.9441565608112199E-2</v>
      </c>
      <c r="BM10" s="17">
        <v>4.2158526176983499E-2</v>
      </c>
      <c r="BN10" s="17">
        <v>2.0982874427449401E-2</v>
      </c>
      <c r="BO10" s="17"/>
      <c r="BP10" s="17">
        <v>4.3314336189719402E-2</v>
      </c>
      <c r="BQ10" s="17">
        <v>4.9017865016366999E-2</v>
      </c>
      <c r="BR10" s="17"/>
      <c r="BS10" s="17">
        <v>4.3190633101757803E-2</v>
      </c>
      <c r="BT10" s="17">
        <v>5.4923020961214597E-2</v>
      </c>
      <c r="BU10" s="17">
        <v>4.1340403011857103E-2</v>
      </c>
      <c r="BV10" s="17">
        <v>5.9661304502930397E-2</v>
      </c>
      <c r="BW10" s="17"/>
      <c r="BX10" s="17">
        <v>2.2653103670808201E-2</v>
      </c>
      <c r="BY10" s="17">
        <v>1.9617930995347501E-2</v>
      </c>
      <c r="BZ10" s="17">
        <v>5.5742152475330202E-2</v>
      </c>
      <c r="CA10" s="17"/>
      <c r="CB10" s="17">
        <v>2.4808998372376798E-2</v>
      </c>
      <c r="CC10" s="17">
        <v>1.56966206540411E-2</v>
      </c>
      <c r="CD10" s="17">
        <v>5.8581354467558397E-2</v>
      </c>
      <c r="CE10" s="17">
        <v>4.1988826011755798E-2</v>
      </c>
      <c r="CF10" s="17">
        <v>1.71278557171913E-2</v>
      </c>
      <c r="CG10" s="17">
        <v>0.15133407948974101</v>
      </c>
      <c r="CH10" s="17"/>
      <c r="CI10" s="17">
        <v>7.8318993454274899E-2</v>
      </c>
      <c r="CJ10" s="17">
        <v>3.9406169804745698E-2</v>
      </c>
      <c r="CK10" s="17">
        <v>8.4177131269141003E-2</v>
      </c>
      <c r="CL10" s="17">
        <v>4.2887852381365901E-2</v>
      </c>
    </row>
    <row r="11" spans="2:90" x14ac:dyDescent="0.35">
      <c r="B11" s="21" t="s">
        <v>198</v>
      </c>
      <c r="C11" s="17">
        <v>0.129299603147257</v>
      </c>
      <c r="D11" s="17">
        <v>0.12918496366695101</v>
      </c>
      <c r="E11" s="17">
        <v>0.130620512647178</v>
      </c>
      <c r="F11" s="17"/>
      <c r="G11" s="17">
        <v>7.4302776316748906E-2</v>
      </c>
      <c r="H11" s="17">
        <v>0.123164584905595</v>
      </c>
      <c r="I11" s="17">
        <v>0.100373942753928</v>
      </c>
      <c r="J11" s="17">
        <v>9.1584597971588605E-2</v>
      </c>
      <c r="K11" s="17">
        <v>0.16186680507583601</v>
      </c>
      <c r="L11" s="17">
        <v>7.7584183297869799E-2</v>
      </c>
      <c r="M11" s="17">
        <v>0.14358654546840299</v>
      </c>
      <c r="N11" s="17">
        <v>0.190783090256918</v>
      </c>
      <c r="O11" s="17">
        <v>0.188420873513438</v>
      </c>
      <c r="P11" s="17"/>
      <c r="Q11" s="17">
        <v>0.132000813495143</v>
      </c>
      <c r="R11" s="17">
        <v>0.114314826753475</v>
      </c>
      <c r="S11" s="17">
        <v>0.14558798085547001</v>
      </c>
      <c r="T11" s="17">
        <v>0.128837523749044</v>
      </c>
      <c r="U11" s="17"/>
      <c r="V11" s="17">
        <v>0.15343969112144001</v>
      </c>
      <c r="W11" s="17">
        <v>9.0069663619148602E-2</v>
      </c>
      <c r="X11" s="17">
        <v>0.12998952767249</v>
      </c>
      <c r="Y11" s="17">
        <v>0.16416098136962101</v>
      </c>
      <c r="Z11" s="17">
        <v>0.120900282426417</v>
      </c>
      <c r="AA11" s="17">
        <v>0.160815200664018</v>
      </c>
      <c r="AB11" s="17">
        <v>0.13646487257553699</v>
      </c>
      <c r="AC11" s="17">
        <v>0.106615079958828</v>
      </c>
      <c r="AD11" s="17">
        <v>0.10017965686156501</v>
      </c>
      <c r="AE11" s="17"/>
      <c r="AF11" s="17">
        <v>0.14980302164900899</v>
      </c>
      <c r="AG11" s="17">
        <v>0.12213166430156799</v>
      </c>
      <c r="AH11" s="17">
        <v>0.111218873044376</v>
      </c>
      <c r="AI11" s="17">
        <v>0.13894889814917699</v>
      </c>
      <c r="AJ11" s="17">
        <v>0.10092576312811</v>
      </c>
      <c r="AK11" s="17">
        <v>0.139930331279086</v>
      </c>
      <c r="AL11" s="17"/>
      <c r="AM11" s="17">
        <v>0.16448281886395699</v>
      </c>
      <c r="AN11" s="17">
        <v>0.15832156596557601</v>
      </c>
      <c r="AO11" s="17">
        <v>0.19245464989661801</v>
      </c>
      <c r="AP11" s="17">
        <v>0.17806934045393499</v>
      </c>
      <c r="AQ11" s="17">
        <v>0.136448870171023</v>
      </c>
      <c r="AR11" s="17">
        <v>0.122015330096226</v>
      </c>
      <c r="AS11" s="17">
        <v>0.10139646423503999</v>
      </c>
      <c r="AT11" s="17">
        <v>0.110047746180614</v>
      </c>
      <c r="AU11" s="17">
        <v>0.11163021321880801</v>
      </c>
      <c r="AV11" s="17">
        <v>0.10677298570197</v>
      </c>
      <c r="AW11" s="17">
        <v>0.15263480060297099</v>
      </c>
      <c r="AX11" s="17">
        <v>0.10065112208070701</v>
      </c>
      <c r="AY11" s="17">
        <v>0.108587753944455</v>
      </c>
      <c r="AZ11" s="17">
        <v>0.134671906314874</v>
      </c>
      <c r="BA11" s="17">
        <v>0.123439020014007</v>
      </c>
      <c r="BB11" s="17">
        <v>7.5709569847590794E-2</v>
      </c>
      <c r="BC11" s="17"/>
      <c r="BD11" s="17">
        <v>0.110121537715756</v>
      </c>
      <c r="BE11" s="17">
        <v>0.108806600369916</v>
      </c>
      <c r="BF11" s="17">
        <v>0.15852904410150401</v>
      </c>
      <c r="BG11" s="17"/>
      <c r="BH11" s="17">
        <v>0.115975194237843</v>
      </c>
      <c r="BI11" s="17">
        <v>0.13679887199853699</v>
      </c>
      <c r="BJ11" s="17">
        <v>0.110397722819262</v>
      </c>
      <c r="BK11" s="17"/>
      <c r="BL11" s="17">
        <v>0.20471731134655999</v>
      </c>
      <c r="BM11" s="17">
        <v>0.116024891698397</v>
      </c>
      <c r="BN11" s="17">
        <v>0.13331025652225201</v>
      </c>
      <c r="BO11" s="17"/>
      <c r="BP11" s="17">
        <v>0.13262674751669201</v>
      </c>
      <c r="BQ11" s="17">
        <v>0.13799980769418699</v>
      </c>
      <c r="BR11" s="17"/>
      <c r="BS11" s="17">
        <v>6.9909660245860303E-2</v>
      </c>
      <c r="BT11" s="17">
        <v>0.10954955180463</v>
      </c>
      <c r="BU11" s="17">
        <v>0.15560979697806801</v>
      </c>
      <c r="BV11" s="17">
        <v>0.128312141749857</v>
      </c>
      <c r="BW11" s="17"/>
      <c r="BX11" s="17">
        <v>0.107046407386358</v>
      </c>
      <c r="BY11" s="17">
        <v>8.0563561419632196E-2</v>
      </c>
      <c r="BZ11" s="17">
        <v>0.13449903925612999</v>
      </c>
      <c r="CA11" s="17"/>
      <c r="CB11" s="17">
        <v>4.9187095326957503E-2</v>
      </c>
      <c r="CC11" s="17">
        <v>5.2136484885713701E-2</v>
      </c>
      <c r="CD11" s="17">
        <v>0.18488290214901401</v>
      </c>
      <c r="CE11" s="17">
        <v>0.119916982524562</v>
      </c>
      <c r="CF11" s="17">
        <v>4.15732369731803E-2</v>
      </c>
      <c r="CG11" s="17">
        <v>0.31888593716443397</v>
      </c>
      <c r="CH11" s="17"/>
      <c r="CI11" s="17">
        <v>0.13413070022519699</v>
      </c>
      <c r="CJ11" s="17">
        <v>7.96163470197985E-2</v>
      </c>
      <c r="CK11" s="17">
        <v>0.34447145982833799</v>
      </c>
      <c r="CL11" s="17">
        <v>0.100246089809901</v>
      </c>
    </row>
    <row r="12" spans="2:90" x14ac:dyDescent="0.35">
      <c r="B12" s="21" t="s">
        <v>199</v>
      </c>
      <c r="C12" s="17">
        <v>0.28125955700445199</v>
      </c>
      <c r="D12" s="17">
        <v>0.26920222121745702</v>
      </c>
      <c r="E12" s="17">
        <v>0.292810841656506</v>
      </c>
      <c r="F12" s="17"/>
      <c r="G12" s="17">
        <v>0.27311840060014297</v>
      </c>
      <c r="H12" s="17">
        <v>0.30494007910112397</v>
      </c>
      <c r="I12" s="17">
        <v>0.25329840570121098</v>
      </c>
      <c r="J12" s="17">
        <v>0.32249398814955599</v>
      </c>
      <c r="K12" s="17">
        <v>0.305394905213213</v>
      </c>
      <c r="L12" s="17">
        <v>0.31214193098710702</v>
      </c>
      <c r="M12" s="17">
        <v>0.230271022301928</v>
      </c>
      <c r="N12" s="17">
        <v>0.25977984644657398</v>
      </c>
      <c r="O12" s="17">
        <v>0.27409029898236598</v>
      </c>
      <c r="P12" s="17"/>
      <c r="Q12" s="17">
        <v>0.31337732790732897</v>
      </c>
      <c r="R12" s="17">
        <v>0.333554429907848</v>
      </c>
      <c r="S12" s="17">
        <v>0.22833436883684699</v>
      </c>
      <c r="T12" s="17">
        <v>0.27132703259855401</v>
      </c>
      <c r="U12" s="17"/>
      <c r="V12" s="17">
        <v>0.282412302769459</v>
      </c>
      <c r="W12" s="17">
        <v>0.28576481853840202</v>
      </c>
      <c r="X12" s="17">
        <v>0.28884228686765101</v>
      </c>
      <c r="Y12" s="17">
        <v>0.27776718569662601</v>
      </c>
      <c r="Z12" s="17">
        <v>0.28412160063219</v>
      </c>
      <c r="AA12" s="17">
        <v>0.27579585865633799</v>
      </c>
      <c r="AB12" s="17">
        <v>0.27431033646200698</v>
      </c>
      <c r="AC12" s="17">
        <v>0.28334103474619599</v>
      </c>
      <c r="AD12" s="17">
        <v>0.27885525303908199</v>
      </c>
      <c r="AE12" s="17"/>
      <c r="AF12" s="17">
        <v>0.25234250472851399</v>
      </c>
      <c r="AG12" s="17">
        <v>0.237964587419882</v>
      </c>
      <c r="AH12" s="17">
        <v>0.32851806458071298</v>
      </c>
      <c r="AI12" s="17">
        <v>0.20826663092327499</v>
      </c>
      <c r="AJ12" s="17">
        <v>0.33466146636570498</v>
      </c>
      <c r="AK12" s="17">
        <v>0.28882972109635002</v>
      </c>
      <c r="AL12" s="17"/>
      <c r="AM12" s="17">
        <v>0.28322106012978199</v>
      </c>
      <c r="AN12" s="17">
        <v>0.27401379914144303</v>
      </c>
      <c r="AO12" s="17">
        <v>0.22220251817808501</v>
      </c>
      <c r="AP12" s="17">
        <v>0.25632476602035498</v>
      </c>
      <c r="AQ12" s="17">
        <v>0.25304749337155003</v>
      </c>
      <c r="AR12" s="17">
        <v>0.37384858759298401</v>
      </c>
      <c r="AS12" s="17">
        <v>0.27708629284983899</v>
      </c>
      <c r="AT12" s="17">
        <v>0.29251805026422401</v>
      </c>
      <c r="AU12" s="17">
        <v>0.260589000592721</v>
      </c>
      <c r="AV12" s="17">
        <v>0.31117882141028502</v>
      </c>
      <c r="AW12" s="17">
        <v>0.28221109378836501</v>
      </c>
      <c r="AX12" s="17">
        <v>0.27800901452125198</v>
      </c>
      <c r="AY12" s="17">
        <v>0.33203865188957499</v>
      </c>
      <c r="AZ12" s="17">
        <v>0.158595066120894</v>
      </c>
      <c r="BA12" s="17">
        <v>0.22768472506754101</v>
      </c>
      <c r="BB12" s="17">
        <v>0.274068113690144</v>
      </c>
      <c r="BC12" s="17"/>
      <c r="BD12" s="17">
        <v>0.29635348292707703</v>
      </c>
      <c r="BE12" s="17">
        <v>0.28883340302558702</v>
      </c>
      <c r="BF12" s="17">
        <v>0.264729974203393</v>
      </c>
      <c r="BG12" s="17"/>
      <c r="BH12" s="17">
        <v>0.27746052372576202</v>
      </c>
      <c r="BI12" s="17">
        <v>0.27795739598136998</v>
      </c>
      <c r="BJ12" s="17">
        <v>0.31781981022884798</v>
      </c>
      <c r="BK12" s="17"/>
      <c r="BL12" s="17">
        <v>0.27628743301554298</v>
      </c>
      <c r="BM12" s="17">
        <v>0.25354217107128202</v>
      </c>
      <c r="BN12" s="17">
        <v>0.28866036152278102</v>
      </c>
      <c r="BO12" s="17"/>
      <c r="BP12" s="17">
        <v>0.285862834531522</v>
      </c>
      <c r="BQ12" s="17">
        <v>0.28079701752451702</v>
      </c>
      <c r="BR12" s="17"/>
      <c r="BS12" s="17">
        <v>0.20093491096017399</v>
      </c>
      <c r="BT12" s="17">
        <v>0.26173190835184701</v>
      </c>
      <c r="BU12" s="17">
        <v>0.32383388083033898</v>
      </c>
      <c r="BV12" s="17">
        <v>0.29371814938945501</v>
      </c>
      <c r="BW12" s="17"/>
      <c r="BX12" s="17">
        <v>0.26208686272620002</v>
      </c>
      <c r="BY12" s="17">
        <v>0.24968484402670699</v>
      </c>
      <c r="BZ12" s="17">
        <v>0.28509924323623198</v>
      </c>
      <c r="CA12" s="17"/>
      <c r="CB12" s="17">
        <v>0.238384533430225</v>
      </c>
      <c r="CC12" s="17">
        <v>0.251029036287507</v>
      </c>
      <c r="CD12" s="17">
        <v>0.35278958981062503</v>
      </c>
      <c r="CE12" s="17">
        <v>0.32047050008373401</v>
      </c>
      <c r="CF12" s="17">
        <v>0.23091585945005499</v>
      </c>
      <c r="CG12" s="17">
        <v>0.26207841903499901</v>
      </c>
      <c r="CH12" s="17"/>
      <c r="CI12" s="17">
        <v>0.296036875929232</v>
      </c>
      <c r="CJ12" s="17">
        <v>0.228661493306902</v>
      </c>
      <c r="CK12" s="17">
        <v>0.27865784665924398</v>
      </c>
      <c r="CL12" s="17">
        <v>0.30965822154905798</v>
      </c>
    </row>
    <row r="13" spans="2:90" x14ac:dyDescent="0.35">
      <c r="B13" s="21" t="s">
        <v>200</v>
      </c>
      <c r="C13" s="17">
        <v>0.48171230978415602</v>
      </c>
      <c r="D13" s="17">
        <v>0.47735305628831398</v>
      </c>
      <c r="E13" s="17">
        <v>0.485786743184982</v>
      </c>
      <c r="F13" s="17"/>
      <c r="G13" s="17">
        <v>0.55634687561444496</v>
      </c>
      <c r="H13" s="17">
        <v>0.50792042444965202</v>
      </c>
      <c r="I13" s="17">
        <v>0.51554040094421005</v>
      </c>
      <c r="J13" s="17">
        <v>0.46551383667527901</v>
      </c>
      <c r="K13" s="17">
        <v>0.40530784604599401</v>
      </c>
      <c r="L13" s="17">
        <v>0.51495991903997496</v>
      </c>
      <c r="M13" s="17">
        <v>0.52246340142093906</v>
      </c>
      <c r="N13" s="17">
        <v>0.44048138114039997</v>
      </c>
      <c r="O13" s="17">
        <v>0.415171428564094</v>
      </c>
      <c r="P13" s="17"/>
      <c r="Q13" s="17">
        <v>0.42060729712797401</v>
      </c>
      <c r="R13" s="17">
        <v>0.44766249496712301</v>
      </c>
      <c r="S13" s="17">
        <v>0.48546179869874001</v>
      </c>
      <c r="T13" s="17">
        <v>0.49672209238620302</v>
      </c>
      <c r="U13" s="17"/>
      <c r="V13" s="17">
        <v>0.44390835796182199</v>
      </c>
      <c r="W13" s="17">
        <v>0.53823741810913694</v>
      </c>
      <c r="X13" s="17">
        <v>0.49399437044011602</v>
      </c>
      <c r="Y13" s="17">
        <v>0.45960424647690001</v>
      </c>
      <c r="Z13" s="17">
        <v>0.46704774374987801</v>
      </c>
      <c r="AA13" s="17">
        <v>0.40352026119238399</v>
      </c>
      <c r="AB13" s="17">
        <v>0.48492095536787</v>
      </c>
      <c r="AC13" s="17">
        <v>0.49360012833821398</v>
      </c>
      <c r="AD13" s="17">
        <v>0.53682365439200097</v>
      </c>
      <c r="AE13" s="17"/>
      <c r="AF13" s="17">
        <v>0.48391637351953998</v>
      </c>
      <c r="AG13" s="17">
        <v>0.52617767646491898</v>
      </c>
      <c r="AH13" s="17">
        <v>0.47744620675933203</v>
      </c>
      <c r="AI13" s="17">
        <v>0.50908095385815799</v>
      </c>
      <c r="AJ13" s="17">
        <v>0.47435780705983099</v>
      </c>
      <c r="AK13" s="17">
        <v>0.45826545918937001</v>
      </c>
      <c r="AL13" s="17"/>
      <c r="AM13" s="17">
        <v>0.37498762518179002</v>
      </c>
      <c r="AN13" s="17">
        <v>0.379576542133015</v>
      </c>
      <c r="AO13" s="17">
        <v>0.48188483135172</v>
      </c>
      <c r="AP13" s="17">
        <v>0.43464667754467401</v>
      </c>
      <c r="AQ13" s="17">
        <v>0.45546498813418201</v>
      </c>
      <c r="AR13" s="17">
        <v>0.37729847000813999</v>
      </c>
      <c r="AS13" s="17">
        <v>0.50255689388612201</v>
      </c>
      <c r="AT13" s="17">
        <v>0.54989443455353004</v>
      </c>
      <c r="AU13" s="17">
        <v>0.55732944975866905</v>
      </c>
      <c r="AV13" s="17">
        <v>0.52588956735568304</v>
      </c>
      <c r="AW13" s="17">
        <v>0.46995333163254799</v>
      </c>
      <c r="AX13" s="17">
        <v>0.48883683360899999</v>
      </c>
      <c r="AY13" s="17">
        <v>0.48694630749865497</v>
      </c>
      <c r="AZ13" s="17">
        <v>0.58530714437087294</v>
      </c>
      <c r="BA13" s="17">
        <v>0.61697485698160603</v>
      </c>
      <c r="BB13" s="17">
        <v>0.57075066174404698</v>
      </c>
      <c r="BC13" s="17"/>
      <c r="BD13" s="17">
        <v>0.48277720333834701</v>
      </c>
      <c r="BE13" s="17">
        <v>0.51584915896405703</v>
      </c>
      <c r="BF13" s="17">
        <v>0.46532401542308399</v>
      </c>
      <c r="BG13" s="17"/>
      <c r="BH13" s="17">
        <v>0.51229086747793995</v>
      </c>
      <c r="BI13" s="17">
        <v>0.436184068778045</v>
      </c>
      <c r="BJ13" s="17">
        <v>0.44413905155379302</v>
      </c>
      <c r="BK13" s="17"/>
      <c r="BL13" s="17">
        <v>0.40055827725160198</v>
      </c>
      <c r="BM13" s="17">
        <v>0.54886986547153405</v>
      </c>
      <c r="BN13" s="17">
        <v>0.478832170761614</v>
      </c>
      <c r="BO13" s="17"/>
      <c r="BP13" s="17">
        <v>0.49054561529983298</v>
      </c>
      <c r="BQ13" s="17">
        <v>0.47178170603313901</v>
      </c>
      <c r="BR13" s="17"/>
      <c r="BS13" s="17">
        <v>0.62694819199221197</v>
      </c>
      <c r="BT13" s="17">
        <v>0.53367662378518099</v>
      </c>
      <c r="BU13" s="17">
        <v>0.436073544762976</v>
      </c>
      <c r="BV13" s="17">
        <v>0.452354112300344</v>
      </c>
      <c r="BW13" s="17"/>
      <c r="BX13" s="17">
        <v>0.53429090431798398</v>
      </c>
      <c r="BY13" s="17">
        <v>0.63235829616366701</v>
      </c>
      <c r="BZ13" s="17">
        <v>0.46724618292707298</v>
      </c>
      <c r="CA13" s="17"/>
      <c r="CB13" s="17">
        <v>0.66052603697815104</v>
      </c>
      <c r="CC13" s="17">
        <v>0.64079341603114603</v>
      </c>
      <c r="CD13" s="17">
        <v>0.35334601981285602</v>
      </c>
      <c r="CE13" s="17">
        <v>0.46874061996212601</v>
      </c>
      <c r="CF13" s="17">
        <v>0.63345611875806496</v>
      </c>
      <c r="CG13" s="17">
        <v>0.15461869491071301</v>
      </c>
      <c r="CH13" s="17"/>
      <c r="CI13" s="17">
        <v>0.42544203082055798</v>
      </c>
      <c r="CJ13" s="17">
        <v>0.59659330725117199</v>
      </c>
      <c r="CK13" s="17">
        <v>0.225834582014939</v>
      </c>
      <c r="CL13" s="17">
        <v>0.49468828885154797</v>
      </c>
    </row>
    <row r="14" spans="2:90" x14ac:dyDescent="0.35">
      <c r="B14" s="21" t="s">
        <v>110</v>
      </c>
      <c r="C14" s="17">
        <v>1.74741357585118E-2</v>
      </c>
      <c r="D14" s="17">
        <v>1.6908562519140202E-2</v>
      </c>
      <c r="E14" s="17">
        <v>1.8365008513418001E-2</v>
      </c>
      <c r="F14" s="17"/>
      <c r="G14" s="17">
        <v>1.28453080447356E-2</v>
      </c>
      <c r="H14" s="17">
        <v>1.1520339269382E-2</v>
      </c>
      <c r="I14" s="17">
        <v>1.1050943564782501E-2</v>
      </c>
      <c r="J14" s="17">
        <v>3.8937651674261803E-2</v>
      </c>
      <c r="K14" s="17">
        <v>2.3837982203068101E-2</v>
      </c>
      <c r="L14" s="17">
        <v>8.9366023170207795E-3</v>
      </c>
      <c r="M14" s="17">
        <v>1.2184917360303801E-2</v>
      </c>
      <c r="N14" s="17">
        <v>1.17127798971088E-2</v>
      </c>
      <c r="O14" s="17">
        <v>2.6309581544196901E-2</v>
      </c>
      <c r="P14" s="17"/>
      <c r="Q14" s="17">
        <v>1.7084824001475402E-2</v>
      </c>
      <c r="R14" s="17">
        <v>1.9340011672341999E-2</v>
      </c>
      <c r="S14" s="17">
        <v>2.5967883718179301E-2</v>
      </c>
      <c r="T14" s="17">
        <v>1.70605690976958E-2</v>
      </c>
      <c r="U14" s="17"/>
      <c r="V14" s="17">
        <v>2.72126931001231E-2</v>
      </c>
      <c r="W14" s="17">
        <v>1.20651293055769E-2</v>
      </c>
      <c r="X14" s="17">
        <v>2.0367063661997999E-2</v>
      </c>
      <c r="Y14" s="17">
        <v>8.6897406312614403E-3</v>
      </c>
      <c r="Z14" s="17">
        <v>2.3710138705489801E-2</v>
      </c>
      <c r="AA14" s="17">
        <v>1.7366608537399901E-2</v>
      </c>
      <c r="AB14" s="17">
        <v>1.8679172024485699E-2</v>
      </c>
      <c r="AC14" s="17">
        <v>1.48047018900298E-2</v>
      </c>
      <c r="AD14" s="17">
        <v>1.2413705910452801E-2</v>
      </c>
      <c r="AE14" s="17"/>
      <c r="AF14" s="17">
        <v>2.2904125444185599E-2</v>
      </c>
      <c r="AG14" s="17">
        <v>1.1073745975653301E-2</v>
      </c>
      <c r="AH14" s="17">
        <v>2.3689172776092601E-2</v>
      </c>
      <c r="AI14" s="17">
        <v>2.4496496969879902E-2</v>
      </c>
      <c r="AJ14" s="17">
        <v>1.0392477448791499E-2</v>
      </c>
      <c r="AK14" s="17">
        <v>1.90501410922643E-2</v>
      </c>
      <c r="AL14" s="17"/>
      <c r="AM14" s="17">
        <v>3.2633928869032297E-2</v>
      </c>
      <c r="AN14" s="17">
        <v>3.64189270007177E-2</v>
      </c>
      <c r="AO14" s="17">
        <v>2.68317099074971E-2</v>
      </c>
      <c r="AP14" s="17">
        <v>1.31074236150117E-2</v>
      </c>
      <c r="AQ14" s="17">
        <v>2.5591994240181399E-2</v>
      </c>
      <c r="AR14" s="17">
        <v>1.4596799193221601E-2</v>
      </c>
      <c r="AS14" s="17">
        <v>2.1721648358718201E-2</v>
      </c>
      <c r="AT14" s="17">
        <v>6.2175106046892499E-3</v>
      </c>
      <c r="AU14" s="17">
        <v>1.6733087258470199E-3</v>
      </c>
      <c r="AV14" s="17">
        <v>1.55821111696087E-2</v>
      </c>
      <c r="AW14" s="17">
        <v>1.6453739279148699E-2</v>
      </c>
      <c r="AX14" s="17">
        <v>4.43746132899717E-3</v>
      </c>
      <c r="AY14" s="17">
        <v>8.7628852950065606E-3</v>
      </c>
      <c r="AZ14" s="17">
        <v>1.48849845129066E-2</v>
      </c>
      <c r="BA14" s="17">
        <v>0</v>
      </c>
      <c r="BB14" s="17">
        <v>1.20817280397825E-2</v>
      </c>
      <c r="BC14" s="17"/>
      <c r="BD14" s="17">
        <v>1.44934649237766E-2</v>
      </c>
      <c r="BE14" s="17">
        <v>1.4463295881922999E-2</v>
      </c>
      <c r="BF14" s="17">
        <v>1.9606030368514101E-2</v>
      </c>
      <c r="BG14" s="17"/>
      <c r="BH14" s="17">
        <v>1.41483656199946E-2</v>
      </c>
      <c r="BI14" s="17">
        <v>2.7362376661980901E-2</v>
      </c>
      <c r="BJ14" s="17">
        <v>1.17501906181369E-2</v>
      </c>
      <c r="BK14" s="17"/>
      <c r="BL14" s="17">
        <v>2.4523008214491201E-2</v>
      </c>
      <c r="BM14" s="17">
        <v>7.23584102596258E-3</v>
      </c>
      <c r="BN14" s="17">
        <v>1.46579238601777E-2</v>
      </c>
      <c r="BO14" s="17"/>
      <c r="BP14" s="17">
        <v>1.46170038960224E-2</v>
      </c>
      <c r="BQ14" s="17">
        <v>1.8137141159810799E-2</v>
      </c>
      <c r="BR14" s="17"/>
      <c r="BS14" s="17">
        <v>2.7190249710733701E-2</v>
      </c>
      <c r="BT14" s="17">
        <v>8.8192421193625699E-3</v>
      </c>
      <c r="BU14" s="17">
        <v>1.09421884924215E-2</v>
      </c>
      <c r="BV14" s="17">
        <v>1.6909017075300001E-2</v>
      </c>
      <c r="BW14" s="17"/>
      <c r="BX14" s="17">
        <v>2.4277303284060199E-2</v>
      </c>
      <c r="BY14" s="17">
        <v>8.7745210283737794E-3</v>
      </c>
      <c r="BZ14" s="17">
        <v>1.7334750414730801E-2</v>
      </c>
      <c r="CA14" s="17"/>
      <c r="CB14" s="17">
        <v>1.0568538981074901E-2</v>
      </c>
      <c r="CC14" s="17">
        <v>1.9121880456573901E-2</v>
      </c>
      <c r="CD14" s="17">
        <v>1.19228811026058E-2</v>
      </c>
      <c r="CE14" s="17">
        <v>4.8308140149308397E-3</v>
      </c>
      <c r="CF14" s="17">
        <v>2.9983002450852801E-2</v>
      </c>
      <c r="CG14" s="17">
        <v>3.5680275000258201E-2</v>
      </c>
      <c r="CH14" s="17"/>
      <c r="CI14" s="17">
        <v>1.9087145921219802E-2</v>
      </c>
      <c r="CJ14" s="17">
        <v>2.1529133647564199E-2</v>
      </c>
      <c r="CK14" s="17">
        <v>2.51231736152258E-2</v>
      </c>
      <c r="CL14" s="17">
        <v>1.26847523290052E-2</v>
      </c>
    </row>
    <row r="15" spans="2:90" x14ac:dyDescent="0.35">
      <c r="B15" s="21" t="s">
        <v>201</v>
      </c>
      <c r="C15" s="18">
        <v>9.02543943056235E-2</v>
      </c>
      <c r="D15" s="18">
        <v>0.107351196308138</v>
      </c>
      <c r="E15" s="18">
        <v>7.2416893997916607E-2</v>
      </c>
      <c r="F15" s="18"/>
      <c r="G15" s="18">
        <v>8.3386639423927406E-2</v>
      </c>
      <c r="H15" s="18">
        <v>5.2454572274246603E-2</v>
      </c>
      <c r="I15" s="18">
        <v>0.119736307035869</v>
      </c>
      <c r="J15" s="18">
        <v>8.1469925529315201E-2</v>
      </c>
      <c r="K15" s="18">
        <v>0.103592461461889</v>
      </c>
      <c r="L15" s="18">
        <v>8.6377364358027495E-2</v>
      </c>
      <c r="M15" s="18">
        <v>9.1494113448426798E-2</v>
      </c>
      <c r="N15" s="18">
        <v>9.7242902258999495E-2</v>
      </c>
      <c r="O15" s="18">
        <v>9.6007817395905498E-2</v>
      </c>
      <c r="P15" s="18"/>
      <c r="Q15" s="18">
        <v>0.116929737468079</v>
      </c>
      <c r="R15" s="18">
        <v>8.5128236699211907E-2</v>
      </c>
      <c r="S15" s="18">
        <v>0.11464796789076399</v>
      </c>
      <c r="T15" s="18">
        <v>8.6052782168501998E-2</v>
      </c>
      <c r="U15" s="18"/>
      <c r="V15" s="18">
        <v>9.3026955047156204E-2</v>
      </c>
      <c r="W15" s="18">
        <v>7.3862970427735306E-2</v>
      </c>
      <c r="X15" s="18">
        <v>6.6806751357745595E-2</v>
      </c>
      <c r="Y15" s="18">
        <v>8.9777845825591507E-2</v>
      </c>
      <c r="Z15" s="18">
        <v>0.10422023448602501</v>
      </c>
      <c r="AA15" s="18">
        <v>0.14250207094986</v>
      </c>
      <c r="AB15" s="18">
        <v>8.5624663570100304E-2</v>
      </c>
      <c r="AC15" s="18">
        <v>0.101639055066732</v>
      </c>
      <c r="AD15" s="18">
        <v>7.1727729796900105E-2</v>
      </c>
      <c r="AE15" s="18"/>
      <c r="AF15" s="18">
        <v>9.1033974658751196E-2</v>
      </c>
      <c r="AG15" s="18">
        <v>0.102652325837977</v>
      </c>
      <c r="AH15" s="18">
        <v>5.9127682839485503E-2</v>
      </c>
      <c r="AI15" s="18">
        <v>0.11920702009950999</v>
      </c>
      <c r="AJ15" s="18">
        <v>7.9662485997563495E-2</v>
      </c>
      <c r="AK15" s="18">
        <v>9.3924347342930203E-2</v>
      </c>
      <c r="AL15" s="18"/>
      <c r="AM15" s="18">
        <v>0.14467456695543801</v>
      </c>
      <c r="AN15" s="18">
        <v>0.15166916575924799</v>
      </c>
      <c r="AO15" s="18">
        <v>7.6626290666079899E-2</v>
      </c>
      <c r="AP15" s="18">
        <v>0.117851792366024</v>
      </c>
      <c r="AQ15" s="18">
        <v>0.12944665408306399</v>
      </c>
      <c r="AR15" s="18">
        <v>0.112240813109429</v>
      </c>
      <c r="AS15" s="18">
        <v>9.7238700670280495E-2</v>
      </c>
      <c r="AT15" s="18">
        <v>4.1322258396942799E-2</v>
      </c>
      <c r="AU15" s="18">
        <v>6.8778027703955094E-2</v>
      </c>
      <c r="AV15" s="18">
        <v>4.0576514362453103E-2</v>
      </c>
      <c r="AW15" s="18">
        <v>7.8747034696967103E-2</v>
      </c>
      <c r="AX15" s="18">
        <v>0.12806556846004399</v>
      </c>
      <c r="AY15" s="18">
        <v>6.3664401372308596E-2</v>
      </c>
      <c r="AZ15" s="18">
        <v>0.10654089868045399</v>
      </c>
      <c r="BA15" s="18">
        <v>3.1901397936845703E-2</v>
      </c>
      <c r="BB15" s="18">
        <v>6.7389926678435103E-2</v>
      </c>
      <c r="BC15" s="18"/>
      <c r="BD15" s="18">
        <v>9.6254311095043801E-2</v>
      </c>
      <c r="BE15" s="18">
        <v>7.2047541758516798E-2</v>
      </c>
      <c r="BF15" s="18">
        <v>9.1810935903504504E-2</v>
      </c>
      <c r="BG15" s="18"/>
      <c r="BH15" s="18">
        <v>8.0125048938459995E-2</v>
      </c>
      <c r="BI15" s="18">
        <v>0.121697286580067</v>
      </c>
      <c r="BJ15" s="18">
        <v>0.11589322477996</v>
      </c>
      <c r="BK15" s="18"/>
      <c r="BL15" s="18">
        <v>9.3913970171803404E-2</v>
      </c>
      <c r="BM15" s="18">
        <v>7.4327230732824295E-2</v>
      </c>
      <c r="BN15" s="18">
        <v>8.4539287333175894E-2</v>
      </c>
      <c r="BO15" s="18"/>
      <c r="BP15" s="18">
        <v>7.6347798755931701E-2</v>
      </c>
      <c r="BQ15" s="18">
        <v>9.1284327588346204E-2</v>
      </c>
      <c r="BR15" s="18"/>
      <c r="BS15" s="18">
        <v>7.5016987091020407E-2</v>
      </c>
      <c r="BT15" s="18">
        <v>8.6222673938980393E-2</v>
      </c>
      <c r="BU15" s="18">
        <v>7.3540588936195195E-2</v>
      </c>
      <c r="BV15" s="18">
        <v>0.108706579485043</v>
      </c>
      <c r="BW15" s="18"/>
      <c r="BX15" s="18">
        <v>7.2298522285398001E-2</v>
      </c>
      <c r="BY15" s="18">
        <v>2.8618777361620499E-2</v>
      </c>
      <c r="BZ15" s="18">
        <v>9.5820784165833894E-2</v>
      </c>
      <c r="CA15" s="18"/>
      <c r="CB15" s="18">
        <v>4.1333795283591497E-2</v>
      </c>
      <c r="CC15" s="18">
        <v>3.6919182339058797E-2</v>
      </c>
      <c r="CD15" s="18">
        <v>9.7058607124898805E-2</v>
      </c>
      <c r="CE15" s="18">
        <v>8.6041083414647501E-2</v>
      </c>
      <c r="CF15" s="18">
        <v>6.4071782367847399E-2</v>
      </c>
      <c r="CG15" s="18">
        <v>0.22873667388959601</v>
      </c>
      <c r="CH15" s="18"/>
      <c r="CI15" s="18">
        <v>0.12530324710379301</v>
      </c>
      <c r="CJ15" s="18">
        <v>7.3599718774563297E-2</v>
      </c>
      <c r="CK15" s="18">
        <v>0.12591293788225399</v>
      </c>
      <c r="CL15" s="18">
        <v>8.2722647460488394E-2</v>
      </c>
    </row>
    <row r="16" spans="2:90" x14ac:dyDescent="0.35">
      <c r="B16" s="21" t="s">
        <v>202</v>
      </c>
      <c r="C16" s="18">
        <v>0.76297186678860796</v>
      </c>
      <c r="D16" s="18">
        <v>0.746555277505771</v>
      </c>
      <c r="E16" s="18">
        <v>0.778597584841488</v>
      </c>
      <c r="F16" s="18"/>
      <c r="G16" s="18">
        <v>0.82946527621458799</v>
      </c>
      <c r="H16" s="18">
        <v>0.81286050355077599</v>
      </c>
      <c r="I16" s="18">
        <v>0.76883880664542104</v>
      </c>
      <c r="J16" s="18">
        <v>0.788007824824834</v>
      </c>
      <c r="K16" s="18">
        <v>0.71070275125920701</v>
      </c>
      <c r="L16" s="18">
        <v>0.82710185002708203</v>
      </c>
      <c r="M16" s="18">
        <v>0.75273442372286603</v>
      </c>
      <c r="N16" s="18">
        <v>0.70026122758697296</v>
      </c>
      <c r="O16" s="18">
        <v>0.68926172754645998</v>
      </c>
      <c r="P16" s="18"/>
      <c r="Q16" s="18">
        <v>0.73398462503530204</v>
      </c>
      <c r="R16" s="18">
        <v>0.78121692487497096</v>
      </c>
      <c r="S16" s="18">
        <v>0.71379616753558695</v>
      </c>
      <c r="T16" s="18">
        <v>0.76804912498475797</v>
      </c>
      <c r="U16" s="18"/>
      <c r="V16" s="18">
        <v>0.72632066073128099</v>
      </c>
      <c r="W16" s="18">
        <v>0.82400223664753902</v>
      </c>
      <c r="X16" s="18">
        <v>0.78283665730776697</v>
      </c>
      <c r="Y16" s="18">
        <v>0.73737143217352596</v>
      </c>
      <c r="Z16" s="18">
        <v>0.75116934438206795</v>
      </c>
      <c r="AA16" s="18">
        <v>0.67931611984872198</v>
      </c>
      <c r="AB16" s="18">
        <v>0.75923129182987703</v>
      </c>
      <c r="AC16" s="18">
        <v>0.77694116308440997</v>
      </c>
      <c r="AD16" s="18">
        <v>0.81567890743108196</v>
      </c>
      <c r="AE16" s="18"/>
      <c r="AF16" s="18">
        <v>0.73625887824805403</v>
      </c>
      <c r="AG16" s="18">
        <v>0.764142263884801</v>
      </c>
      <c r="AH16" s="18">
        <v>0.805964271340046</v>
      </c>
      <c r="AI16" s="18">
        <v>0.71734758478143301</v>
      </c>
      <c r="AJ16" s="18">
        <v>0.80901927342553503</v>
      </c>
      <c r="AK16" s="18">
        <v>0.74709518028571997</v>
      </c>
      <c r="AL16" s="18"/>
      <c r="AM16" s="18">
        <v>0.65820868531157295</v>
      </c>
      <c r="AN16" s="18">
        <v>0.65359034127445803</v>
      </c>
      <c r="AO16" s="18">
        <v>0.70408734952980501</v>
      </c>
      <c r="AP16" s="18">
        <v>0.69097144356503004</v>
      </c>
      <c r="AQ16" s="18">
        <v>0.70851248150573198</v>
      </c>
      <c r="AR16" s="18">
        <v>0.75114705760112399</v>
      </c>
      <c r="AS16" s="18">
        <v>0.779643186735961</v>
      </c>
      <c r="AT16" s="18">
        <v>0.84241248481775399</v>
      </c>
      <c r="AU16" s="18">
        <v>0.81791845035138999</v>
      </c>
      <c r="AV16" s="18">
        <v>0.83706838876596801</v>
      </c>
      <c r="AW16" s="18">
        <v>0.752164425420913</v>
      </c>
      <c r="AX16" s="18">
        <v>0.76684584813025103</v>
      </c>
      <c r="AY16" s="18">
        <v>0.81898495938823002</v>
      </c>
      <c r="AZ16" s="18">
        <v>0.74390221049176597</v>
      </c>
      <c r="BA16" s="18">
        <v>0.84465958204914704</v>
      </c>
      <c r="BB16" s="18">
        <v>0.84481877543419204</v>
      </c>
      <c r="BC16" s="18"/>
      <c r="BD16" s="18">
        <v>0.77913068626542303</v>
      </c>
      <c r="BE16" s="18">
        <v>0.80468256198964405</v>
      </c>
      <c r="BF16" s="18">
        <v>0.73005398962647705</v>
      </c>
      <c r="BG16" s="18"/>
      <c r="BH16" s="18">
        <v>0.78975139120370197</v>
      </c>
      <c r="BI16" s="18">
        <v>0.71414146475941498</v>
      </c>
      <c r="BJ16" s="18">
        <v>0.76195886178264105</v>
      </c>
      <c r="BK16" s="18"/>
      <c r="BL16" s="18">
        <v>0.67684571026714602</v>
      </c>
      <c r="BM16" s="18">
        <v>0.80241203654281601</v>
      </c>
      <c r="BN16" s="18">
        <v>0.76749253228439396</v>
      </c>
      <c r="BO16" s="18"/>
      <c r="BP16" s="18">
        <v>0.77640844983135404</v>
      </c>
      <c r="BQ16" s="18">
        <v>0.75257872355765598</v>
      </c>
      <c r="BR16" s="18"/>
      <c r="BS16" s="18">
        <v>0.82788310295238599</v>
      </c>
      <c r="BT16" s="18">
        <v>0.795408532137027</v>
      </c>
      <c r="BU16" s="18">
        <v>0.75990742559331603</v>
      </c>
      <c r="BV16" s="18">
        <v>0.74607226168980001</v>
      </c>
      <c r="BW16" s="18"/>
      <c r="BX16" s="18">
        <v>0.79637776704418395</v>
      </c>
      <c r="BY16" s="18">
        <v>0.882043140190374</v>
      </c>
      <c r="BZ16" s="18">
        <v>0.75234542616330502</v>
      </c>
      <c r="CA16" s="18"/>
      <c r="CB16" s="18">
        <v>0.89891057040837596</v>
      </c>
      <c r="CC16" s="18">
        <v>0.89182245231865398</v>
      </c>
      <c r="CD16" s="18">
        <v>0.70613560962348099</v>
      </c>
      <c r="CE16" s="18">
        <v>0.78921112004586003</v>
      </c>
      <c r="CF16" s="18">
        <v>0.86437197820811995</v>
      </c>
      <c r="CG16" s="18">
        <v>0.41669711394571202</v>
      </c>
      <c r="CH16" s="18"/>
      <c r="CI16" s="18">
        <v>0.72147890674978998</v>
      </c>
      <c r="CJ16" s="18">
        <v>0.82525480055807399</v>
      </c>
      <c r="CK16" s="18">
        <v>0.50449242867418198</v>
      </c>
      <c r="CL16" s="18">
        <v>0.80434651040060601</v>
      </c>
    </row>
    <row r="17" spans="2:90" x14ac:dyDescent="0.35">
      <c r="B17" s="21" t="s">
        <v>113</v>
      </c>
      <c r="C17" s="19">
        <v>0.67271747248298397</v>
      </c>
      <c r="D17" s="19">
        <v>0.63920408119763195</v>
      </c>
      <c r="E17" s="19">
        <v>0.70618069084357105</v>
      </c>
      <c r="F17" s="19"/>
      <c r="G17" s="19">
        <v>0.746078636790661</v>
      </c>
      <c r="H17" s="19">
        <v>0.760405931276529</v>
      </c>
      <c r="I17" s="19">
        <v>0.64910249960955202</v>
      </c>
      <c r="J17" s="19">
        <v>0.70653789929551902</v>
      </c>
      <c r="K17" s="19">
        <v>0.60711028979731796</v>
      </c>
      <c r="L17" s="19">
        <v>0.74072448566905502</v>
      </c>
      <c r="M17" s="19">
        <v>0.66124031027443897</v>
      </c>
      <c r="N17" s="19">
        <v>0.60301832532797395</v>
      </c>
      <c r="O17" s="19">
        <v>0.59325391015055395</v>
      </c>
      <c r="P17" s="19"/>
      <c r="Q17" s="19">
        <v>0.61705488756722304</v>
      </c>
      <c r="R17" s="19">
        <v>0.69608868817575897</v>
      </c>
      <c r="S17" s="19">
        <v>0.59914819964482402</v>
      </c>
      <c r="T17" s="19">
        <v>0.68199634281625598</v>
      </c>
      <c r="U17" s="19"/>
      <c r="V17" s="19">
        <v>0.63329370568412502</v>
      </c>
      <c r="W17" s="19">
        <v>0.75013926621980398</v>
      </c>
      <c r="X17" s="19">
        <v>0.71602990595002103</v>
      </c>
      <c r="Y17" s="19">
        <v>0.64759358634793496</v>
      </c>
      <c r="Z17" s="19">
        <v>0.64694910989604304</v>
      </c>
      <c r="AA17" s="19">
        <v>0.53681404889886197</v>
      </c>
      <c r="AB17" s="19">
        <v>0.67360662825977702</v>
      </c>
      <c r="AC17" s="19">
        <v>0.67530210801767798</v>
      </c>
      <c r="AD17" s="19">
        <v>0.74395117763418195</v>
      </c>
      <c r="AE17" s="19"/>
      <c r="AF17" s="19">
        <v>0.64522490358930296</v>
      </c>
      <c r="AG17" s="19">
        <v>0.66148993804682399</v>
      </c>
      <c r="AH17" s="19">
        <v>0.74683658850056001</v>
      </c>
      <c r="AI17" s="19">
        <v>0.598140564681922</v>
      </c>
      <c r="AJ17" s="19">
        <v>0.72935678742797205</v>
      </c>
      <c r="AK17" s="19">
        <v>0.65317083294278899</v>
      </c>
      <c r="AL17" s="19"/>
      <c r="AM17" s="19">
        <v>0.51353411835613405</v>
      </c>
      <c r="AN17" s="19">
        <v>0.50192117551520998</v>
      </c>
      <c r="AO17" s="19">
        <v>0.62746105886372505</v>
      </c>
      <c r="AP17" s="19">
        <v>0.57311965119900599</v>
      </c>
      <c r="AQ17" s="19">
        <v>0.57906582742266799</v>
      </c>
      <c r="AR17" s="19">
        <v>0.63890624449169497</v>
      </c>
      <c r="AS17" s="19">
        <v>0.68240448606568105</v>
      </c>
      <c r="AT17" s="19">
        <v>0.80109022642081096</v>
      </c>
      <c r="AU17" s="19">
        <v>0.74914042264743497</v>
      </c>
      <c r="AV17" s="19">
        <v>0.79649187440351499</v>
      </c>
      <c r="AW17" s="19">
        <v>0.67341739072394602</v>
      </c>
      <c r="AX17" s="19">
        <v>0.63878027967020701</v>
      </c>
      <c r="AY17" s="19">
        <v>0.75532055801592102</v>
      </c>
      <c r="AZ17" s="19">
        <v>0.63736131181131295</v>
      </c>
      <c r="BA17" s="19">
        <v>0.81275818411230105</v>
      </c>
      <c r="BB17" s="19">
        <v>0.77742884875575602</v>
      </c>
      <c r="BC17" s="19"/>
      <c r="BD17" s="19">
        <v>0.68287637517038002</v>
      </c>
      <c r="BE17" s="19">
        <v>0.73263502023112803</v>
      </c>
      <c r="BF17" s="19">
        <v>0.63824305372297296</v>
      </c>
      <c r="BG17" s="19"/>
      <c r="BH17" s="19">
        <v>0.70962634226524202</v>
      </c>
      <c r="BI17" s="19">
        <v>0.59244417817934802</v>
      </c>
      <c r="BJ17" s="19">
        <v>0.64606563700268105</v>
      </c>
      <c r="BK17" s="19"/>
      <c r="BL17" s="19">
        <v>0.58293174009534199</v>
      </c>
      <c r="BM17" s="19">
        <v>0.72808480580999202</v>
      </c>
      <c r="BN17" s="19">
        <v>0.68295324495121901</v>
      </c>
      <c r="BO17" s="19"/>
      <c r="BP17" s="19">
        <v>0.70006065107542204</v>
      </c>
      <c r="BQ17" s="19">
        <v>0.66129439596930994</v>
      </c>
      <c r="BR17" s="19"/>
      <c r="BS17" s="19">
        <v>0.75286611586136498</v>
      </c>
      <c r="BT17" s="19">
        <v>0.70918585819804703</v>
      </c>
      <c r="BU17" s="19">
        <v>0.68636683665712095</v>
      </c>
      <c r="BV17" s="19">
        <v>0.63736568220475698</v>
      </c>
      <c r="BW17" s="19"/>
      <c r="BX17" s="19">
        <v>0.72407924475878604</v>
      </c>
      <c r="BY17" s="19">
        <v>0.853424362828753</v>
      </c>
      <c r="BZ17" s="19">
        <v>0.65652464199747096</v>
      </c>
      <c r="CA17" s="19"/>
      <c r="CB17" s="19">
        <v>0.85757677512478503</v>
      </c>
      <c r="CC17" s="19">
        <v>0.85490326997959498</v>
      </c>
      <c r="CD17" s="19">
        <v>0.60907700249858199</v>
      </c>
      <c r="CE17" s="19">
        <v>0.70317003663121203</v>
      </c>
      <c r="CF17" s="19">
        <v>0.80030019584027201</v>
      </c>
      <c r="CG17" s="19">
        <v>0.18796044005611601</v>
      </c>
      <c r="CH17" s="19"/>
      <c r="CI17" s="19">
        <v>0.59617565964599695</v>
      </c>
      <c r="CJ17" s="19">
        <v>0.75165508178351104</v>
      </c>
      <c r="CK17" s="19">
        <v>0.37857949079192899</v>
      </c>
      <c r="CL17" s="19">
        <v>0.72162386294011704</v>
      </c>
    </row>
    <row r="18" spans="2:90" x14ac:dyDescent="0.35">
      <c r="B18" s="16"/>
    </row>
    <row r="19" spans="2:90" x14ac:dyDescent="0.35">
      <c r="B19" t="s">
        <v>118</v>
      </c>
    </row>
    <row r="20" spans="2:90" x14ac:dyDescent="0.35">
      <c r="B20" t="s">
        <v>119</v>
      </c>
    </row>
    <row r="22" spans="2:90" x14ac:dyDescent="0.35">
      <c r="B2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208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196</v>
      </c>
      <c r="C9" s="17">
        <v>4.9244718257385599E-2</v>
      </c>
      <c r="D9" s="17">
        <v>5.8774016299001398E-2</v>
      </c>
      <c r="E9" s="17">
        <v>3.9180779464951902E-2</v>
      </c>
      <c r="F9" s="17"/>
      <c r="G9" s="17">
        <v>7.4958485848821699E-2</v>
      </c>
      <c r="H9" s="17">
        <v>3.7561958047187698E-2</v>
      </c>
      <c r="I9" s="17">
        <v>7.4758848609719E-2</v>
      </c>
      <c r="J9" s="17">
        <v>4.3694406570892498E-2</v>
      </c>
      <c r="K9" s="17">
        <v>2.4653385903591001E-2</v>
      </c>
      <c r="L9" s="17">
        <v>3.5163999603414001E-2</v>
      </c>
      <c r="M9" s="17">
        <v>5.0796631884938701E-2</v>
      </c>
      <c r="N9" s="17">
        <v>3.3431668641700302E-2</v>
      </c>
      <c r="O9" s="17">
        <v>6.8567229669202104E-2</v>
      </c>
      <c r="P9" s="17"/>
      <c r="Q9" s="17">
        <v>5.1138208483832999E-2</v>
      </c>
      <c r="R9" s="17">
        <v>4.6791431215173998E-2</v>
      </c>
      <c r="S9" s="17">
        <v>5.6590424359816302E-2</v>
      </c>
      <c r="T9" s="17">
        <v>4.8987856417763397E-2</v>
      </c>
      <c r="U9" s="17"/>
      <c r="V9" s="17">
        <v>4.6519819112487003E-2</v>
      </c>
      <c r="W9" s="17">
        <v>4.6141695050819199E-2</v>
      </c>
      <c r="X9" s="17">
        <v>4.0220525310126203E-2</v>
      </c>
      <c r="Y9" s="17">
        <v>5.51927646432065E-2</v>
      </c>
      <c r="Z9" s="17">
        <v>5.4960304134372397E-2</v>
      </c>
      <c r="AA9" s="17">
        <v>5.1138877314746797E-2</v>
      </c>
      <c r="AB9" s="17">
        <v>5.2337600468035497E-2</v>
      </c>
      <c r="AC9" s="17">
        <v>3.7137332284951301E-2</v>
      </c>
      <c r="AD9" s="17">
        <v>5.4293612570933E-2</v>
      </c>
      <c r="AE9" s="17"/>
      <c r="AF9" s="17">
        <v>5.0075774301455003E-2</v>
      </c>
      <c r="AG9" s="17">
        <v>5.2370325533803302E-2</v>
      </c>
      <c r="AH9" s="17">
        <v>4.1897400915314201E-2</v>
      </c>
      <c r="AI9" s="17">
        <v>2.3758282402442599E-2</v>
      </c>
      <c r="AJ9" s="17">
        <v>3.9854899462292398E-2</v>
      </c>
      <c r="AK9" s="17">
        <v>5.7032802938582698E-2</v>
      </c>
      <c r="AL9" s="17"/>
      <c r="AM9" s="17">
        <v>8.9853583732772399E-2</v>
      </c>
      <c r="AN9" s="17">
        <v>5.3102037799467802E-2</v>
      </c>
      <c r="AO9" s="17">
        <v>5.7762335450519897E-2</v>
      </c>
      <c r="AP9" s="17">
        <v>3.21483391442911E-3</v>
      </c>
      <c r="AQ9" s="17">
        <v>5.8265872617676198E-2</v>
      </c>
      <c r="AR9" s="17">
        <v>2.9257653099177501E-2</v>
      </c>
      <c r="AS9" s="17">
        <v>8.2109689688047299E-2</v>
      </c>
      <c r="AT9" s="17">
        <v>1.64217693960063E-2</v>
      </c>
      <c r="AU9" s="17">
        <v>5.0097982802864698E-2</v>
      </c>
      <c r="AV9" s="17">
        <v>2.76078600305085E-2</v>
      </c>
      <c r="AW9" s="17">
        <v>6.1074061134886802E-2</v>
      </c>
      <c r="AX9" s="17">
        <v>6.5549804378704002E-2</v>
      </c>
      <c r="AY9" s="17">
        <v>4.8390661710142703E-2</v>
      </c>
      <c r="AZ9" s="17">
        <v>4.3471975776058498E-2</v>
      </c>
      <c r="BA9" s="17">
        <v>0</v>
      </c>
      <c r="BB9" s="17">
        <v>1.9657174292248E-2</v>
      </c>
      <c r="BC9" s="17"/>
      <c r="BD9" s="17">
        <v>3.8041098545855197E-2</v>
      </c>
      <c r="BE9" s="17">
        <v>5.91318854529038E-2</v>
      </c>
      <c r="BF9" s="17">
        <v>4.9510855097789998E-2</v>
      </c>
      <c r="BG9" s="17"/>
      <c r="BH9" s="17">
        <v>4.85280951055896E-2</v>
      </c>
      <c r="BI9" s="17">
        <v>3.2065587581728103E-2</v>
      </c>
      <c r="BJ9" s="17">
        <v>5.3654261808157903E-2</v>
      </c>
      <c r="BK9" s="17"/>
      <c r="BL9" s="17">
        <v>6.2148323104026702E-2</v>
      </c>
      <c r="BM9" s="17">
        <v>3.1029892543522699E-2</v>
      </c>
      <c r="BN9" s="17">
        <v>3.9181332540430901E-2</v>
      </c>
      <c r="BO9" s="17"/>
      <c r="BP9" s="17">
        <v>5.1136106224599798E-2</v>
      </c>
      <c r="BQ9" s="17">
        <v>5.2970393638319797E-2</v>
      </c>
      <c r="BR9" s="17"/>
      <c r="BS9" s="17">
        <v>4.0543330910439802E-2</v>
      </c>
      <c r="BT9" s="17">
        <v>2.9004757017752701E-2</v>
      </c>
      <c r="BU9" s="17">
        <v>4.6401618895104801E-2</v>
      </c>
      <c r="BV9" s="17">
        <v>6.6640137768031293E-2</v>
      </c>
      <c r="BW9" s="17"/>
      <c r="BX9" s="17">
        <v>6.1595868155909901E-2</v>
      </c>
      <c r="BY9" s="17">
        <v>7.4614522704245401E-2</v>
      </c>
      <c r="BZ9" s="17">
        <v>4.6462125759388503E-2</v>
      </c>
      <c r="CA9" s="17"/>
      <c r="CB9" s="17">
        <v>1.98053271340209E-2</v>
      </c>
      <c r="CC9" s="17">
        <v>3.9824047077616602E-2</v>
      </c>
      <c r="CD9" s="17">
        <v>6.3082757083855898E-2</v>
      </c>
      <c r="CE9" s="17">
        <v>7.9173155538340104E-2</v>
      </c>
      <c r="CF9" s="17">
        <v>1.6506469797710699E-2</v>
      </c>
      <c r="CG9" s="17">
        <v>6.9758349869187899E-2</v>
      </c>
      <c r="CH9" s="17"/>
      <c r="CI9" s="17">
        <v>5.1731803658084198E-2</v>
      </c>
      <c r="CJ9" s="17">
        <v>6.7153683911137102E-2</v>
      </c>
      <c r="CK9" s="17">
        <v>3.5069251052872098E-2</v>
      </c>
      <c r="CL9" s="17">
        <v>4.1897396882049402E-2</v>
      </c>
    </row>
    <row r="10" spans="2:90" x14ac:dyDescent="0.35">
      <c r="B10" s="21" t="s">
        <v>197</v>
      </c>
      <c r="C10" s="17">
        <v>0.100311559383579</v>
      </c>
      <c r="D10" s="17">
        <v>9.8713729089495897E-2</v>
      </c>
      <c r="E10" s="17">
        <v>0.10206197954915</v>
      </c>
      <c r="F10" s="17"/>
      <c r="G10" s="17">
        <v>8.3408053207417995E-2</v>
      </c>
      <c r="H10" s="17">
        <v>0.102656939074199</v>
      </c>
      <c r="I10" s="17">
        <v>0.104169406808878</v>
      </c>
      <c r="J10" s="17">
        <v>0.11329522823994299</v>
      </c>
      <c r="K10" s="17">
        <v>0.115593909675013</v>
      </c>
      <c r="L10" s="17">
        <v>6.9785353632335997E-2</v>
      </c>
      <c r="M10" s="17">
        <v>9.6732154918993798E-2</v>
      </c>
      <c r="N10" s="17">
        <v>0.117599838139164</v>
      </c>
      <c r="O10" s="17">
        <v>9.9737823994037494E-2</v>
      </c>
      <c r="P10" s="17"/>
      <c r="Q10" s="17">
        <v>8.52219710632241E-2</v>
      </c>
      <c r="R10" s="17">
        <v>7.4538248304538299E-2</v>
      </c>
      <c r="S10" s="17">
        <v>8.71743446092101E-2</v>
      </c>
      <c r="T10" s="17">
        <v>0.10412938633376</v>
      </c>
      <c r="U10" s="17"/>
      <c r="V10" s="17">
        <v>8.7586168912002396E-2</v>
      </c>
      <c r="W10" s="17">
        <v>0.10690199001076001</v>
      </c>
      <c r="X10" s="17">
        <v>0.12561249752221201</v>
      </c>
      <c r="Y10" s="17">
        <v>0.116239045248111</v>
      </c>
      <c r="Z10" s="17">
        <v>8.7182332801699E-2</v>
      </c>
      <c r="AA10" s="17">
        <v>0.124404096311395</v>
      </c>
      <c r="AB10" s="17">
        <v>0.11214034993737</v>
      </c>
      <c r="AC10" s="17">
        <v>5.0119769914767E-2</v>
      </c>
      <c r="AD10" s="17">
        <v>7.3934762319854894E-2</v>
      </c>
      <c r="AE10" s="17"/>
      <c r="AF10" s="17">
        <v>0.112646279019767</v>
      </c>
      <c r="AG10" s="17">
        <v>0.10113706322035999</v>
      </c>
      <c r="AH10" s="17">
        <v>8.3655602590505099E-2</v>
      </c>
      <c r="AI10" s="17">
        <v>0.12391518850642801</v>
      </c>
      <c r="AJ10" s="17">
        <v>0.113138670366071</v>
      </c>
      <c r="AK10" s="17">
        <v>8.4842923064446907E-2</v>
      </c>
      <c r="AL10" s="17"/>
      <c r="AM10" s="17">
        <v>7.2933317370262402E-2</v>
      </c>
      <c r="AN10" s="17">
        <v>0.117702598722986</v>
      </c>
      <c r="AO10" s="17">
        <v>0.11027052025300001</v>
      </c>
      <c r="AP10" s="17">
        <v>9.5679625554472694E-2</v>
      </c>
      <c r="AQ10" s="17">
        <v>0.1253291619121</v>
      </c>
      <c r="AR10" s="17">
        <v>9.6188563698297799E-2</v>
      </c>
      <c r="AS10" s="17">
        <v>0.110651419070188</v>
      </c>
      <c r="AT10" s="17">
        <v>0.10446799493851</v>
      </c>
      <c r="AU10" s="17">
        <v>7.6487020407665599E-2</v>
      </c>
      <c r="AV10" s="17">
        <v>7.6849903055977095E-2</v>
      </c>
      <c r="AW10" s="17">
        <v>0.112535130443589</v>
      </c>
      <c r="AX10" s="17">
        <v>0.137855297818438</v>
      </c>
      <c r="AY10" s="17">
        <v>9.7259247400365401E-2</v>
      </c>
      <c r="AZ10" s="17">
        <v>5.7646938345406497E-2</v>
      </c>
      <c r="BA10" s="17">
        <v>8.2439745593699196E-2</v>
      </c>
      <c r="BB10" s="17">
        <v>0.116625719924631</v>
      </c>
      <c r="BC10" s="17"/>
      <c r="BD10" s="17">
        <v>0.10656106903651801</v>
      </c>
      <c r="BE10" s="17">
        <v>9.49613440635491E-2</v>
      </c>
      <c r="BF10" s="17">
        <v>9.4142054560206898E-2</v>
      </c>
      <c r="BG10" s="17"/>
      <c r="BH10" s="17">
        <v>0.100760583467374</v>
      </c>
      <c r="BI10" s="17">
        <v>8.6234106887692494E-2</v>
      </c>
      <c r="BJ10" s="17">
        <v>0.109023706062626</v>
      </c>
      <c r="BK10" s="17"/>
      <c r="BL10" s="17">
        <v>0.104330866296779</v>
      </c>
      <c r="BM10" s="17">
        <v>9.0041167494179397E-2</v>
      </c>
      <c r="BN10" s="17">
        <v>6.8494068575936207E-2</v>
      </c>
      <c r="BO10" s="17"/>
      <c r="BP10" s="17">
        <v>8.5573052471917904E-2</v>
      </c>
      <c r="BQ10" s="17">
        <v>0.10010589083803299</v>
      </c>
      <c r="BR10" s="17"/>
      <c r="BS10" s="17">
        <v>8.2155339495627505E-2</v>
      </c>
      <c r="BT10" s="17">
        <v>9.7398367588677301E-2</v>
      </c>
      <c r="BU10" s="17">
        <v>9.2160671768074506E-2</v>
      </c>
      <c r="BV10" s="17">
        <v>0.119201135366687</v>
      </c>
      <c r="BW10" s="17"/>
      <c r="BX10" s="17">
        <v>8.6397335559728394E-2</v>
      </c>
      <c r="BY10" s="17">
        <v>0.101944903549942</v>
      </c>
      <c r="BZ10" s="17">
        <v>0.10158965094704001</v>
      </c>
      <c r="CA10" s="17"/>
      <c r="CB10" s="17">
        <v>6.6820284334604296E-2</v>
      </c>
      <c r="CC10" s="17">
        <v>4.65892041618476E-2</v>
      </c>
      <c r="CD10" s="17">
        <v>0.13941533888155899</v>
      </c>
      <c r="CE10" s="17">
        <v>0.13739965263142601</v>
      </c>
      <c r="CF10" s="17">
        <v>3.3541825593642299E-2</v>
      </c>
      <c r="CG10" s="17">
        <v>0.16104666175881299</v>
      </c>
      <c r="CH10" s="17"/>
      <c r="CI10" s="17">
        <v>0.15378786453964099</v>
      </c>
      <c r="CJ10" s="17">
        <v>0.10007111616259</v>
      </c>
      <c r="CK10" s="17">
        <v>8.3702182387299706E-2</v>
      </c>
      <c r="CL10" s="17">
        <v>9.2876858105187907E-2</v>
      </c>
    </row>
    <row r="11" spans="2:90" x14ac:dyDescent="0.35">
      <c r="B11" s="21" t="s">
        <v>198</v>
      </c>
      <c r="C11" s="17">
        <v>0.198246669117743</v>
      </c>
      <c r="D11" s="17">
        <v>0.19234943745663999</v>
      </c>
      <c r="E11" s="17">
        <v>0.205084191364064</v>
      </c>
      <c r="F11" s="17"/>
      <c r="G11" s="17">
        <v>0.19260751321651901</v>
      </c>
      <c r="H11" s="17">
        <v>0.188638792421225</v>
      </c>
      <c r="I11" s="17">
        <v>0.18880187208784999</v>
      </c>
      <c r="J11" s="17">
        <v>0.20164334403682499</v>
      </c>
      <c r="K11" s="17">
        <v>0.21373714496940699</v>
      </c>
      <c r="L11" s="17">
        <v>0.21127599324044599</v>
      </c>
      <c r="M11" s="17">
        <v>0.16807025608992501</v>
      </c>
      <c r="N11" s="17">
        <v>0.211775039104387</v>
      </c>
      <c r="O11" s="17">
        <v>0.20663678259767099</v>
      </c>
      <c r="P11" s="17"/>
      <c r="Q11" s="17">
        <v>0.21751642487947301</v>
      </c>
      <c r="R11" s="17">
        <v>0.169611034653294</v>
      </c>
      <c r="S11" s="17">
        <v>0.170044298818014</v>
      </c>
      <c r="T11" s="17">
        <v>0.19653838168462501</v>
      </c>
      <c r="U11" s="17"/>
      <c r="V11" s="17">
        <v>0.19815872489533201</v>
      </c>
      <c r="W11" s="17">
        <v>0.18840403381173201</v>
      </c>
      <c r="X11" s="17">
        <v>0.19949634684647799</v>
      </c>
      <c r="Y11" s="17">
        <v>0.20383028886621399</v>
      </c>
      <c r="Z11" s="17">
        <v>0.21715032144624399</v>
      </c>
      <c r="AA11" s="17">
        <v>0.17387221611524001</v>
      </c>
      <c r="AB11" s="17">
        <v>0.20462175714966799</v>
      </c>
      <c r="AC11" s="17">
        <v>0.226776866895783</v>
      </c>
      <c r="AD11" s="17">
        <v>0.197839198258806</v>
      </c>
      <c r="AE11" s="17"/>
      <c r="AF11" s="17">
        <v>0.20767255722510999</v>
      </c>
      <c r="AG11" s="17">
        <v>0.19837347292562499</v>
      </c>
      <c r="AH11" s="17">
        <v>0.21534724504743499</v>
      </c>
      <c r="AI11" s="17">
        <v>0.205007984915657</v>
      </c>
      <c r="AJ11" s="17">
        <v>0.18943094857967699</v>
      </c>
      <c r="AK11" s="17">
        <v>0.19136918043680501</v>
      </c>
      <c r="AL11" s="17"/>
      <c r="AM11" s="17">
        <v>0.227274566042906</v>
      </c>
      <c r="AN11" s="17">
        <v>0.28352625585702002</v>
      </c>
      <c r="AO11" s="17">
        <v>0.20683524090512001</v>
      </c>
      <c r="AP11" s="17">
        <v>0.231739333806982</v>
      </c>
      <c r="AQ11" s="17">
        <v>0.201928843421808</v>
      </c>
      <c r="AR11" s="17">
        <v>0.19713945187394299</v>
      </c>
      <c r="AS11" s="17">
        <v>0.178233157167241</v>
      </c>
      <c r="AT11" s="17">
        <v>0.18942940692603299</v>
      </c>
      <c r="AU11" s="17">
        <v>0.169443432331948</v>
      </c>
      <c r="AV11" s="17">
        <v>0.17517850769478799</v>
      </c>
      <c r="AW11" s="17">
        <v>0.162910983541071</v>
      </c>
      <c r="AX11" s="17">
        <v>0.14000126912403499</v>
      </c>
      <c r="AY11" s="17">
        <v>0.18528383267692899</v>
      </c>
      <c r="AZ11" s="17">
        <v>0.184167748411251</v>
      </c>
      <c r="BA11" s="17">
        <v>0.14722694666609801</v>
      </c>
      <c r="BB11" s="17">
        <v>0.216603444530579</v>
      </c>
      <c r="BC11" s="17"/>
      <c r="BD11" s="17">
        <v>0.184787501463756</v>
      </c>
      <c r="BE11" s="17">
        <v>0.19338327997313701</v>
      </c>
      <c r="BF11" s="17">
        <v>0.211482595497548</v>
      </c>
      <c r="BG11" s="17"/>
      <c r="BH11" s="17">
        <v>0.19580340233949201</v>
      </c>
      <c r="BI11" s="17">
        <v>0.18592337531794301</v>
      </c>
      <c r="BJ11" s="17">
        <v>0.17462241552520499</v>
      </c>
      <c r="BK11" s="17"/>
      <c r="BL11" s="17">
        <v>0.17540703173530101</v>
      </c>
      <c r="BM11" s="17">
        <v>0.19321377692057701</v>
      </c>
      <c r="BN11" s="17">
        <v>0.161461823092651</v>
      </c>
      <c r="BO11" s="17"/>
      <c r="BP11" s="17">
        <v>0.21016071541107301</v>
      </c>
      <c r="BQ11" s="17">
        <v>0.201656440664853</v>
      </c>
      <c r="BR11" s="17"/>
      <c r="BS11" s="17">
        <v>0.120923855496222</v>
      </c>
      <c r="BT11" s="17">
        <v>0.15935704156228001</v>
      </c>
      <c r="BU11" s="17">
        <v>0.243410322161737</v>
      </c>
      <c r="BV11" s="17">
        <v>0.201325889900241</v>
      </c>
      <c r="BW11" s="17"/>
      <c r="BX11" s="17">
        <v>0.180114973367037</v>
      </c>
      <c r="BY11" s="17">
        <v>0.16191971748451001</v>
      </c>
      <c r="BZ11" s="17">
        <v>0.20227525181855199</v>
      </c>
      <c r="CA11" s="17"/>
      <c r="CB11" s="17">
        <v>0.1360081021109</v>
      </c>
      <c r="CC11" s="17">
        <v>0.14253502283458999</v>
      </c>
      <c r="CD11" s="17">
        <v>0.27101506964306399</v>
      </c>
      <c r="CE11" s="17">
        <v>0.18677818878376301</v>
      </c>
      <c r="CF11" s="17">
        <v>8.9652644622261204E-2</v>
      </c>
      <c r="CG11" s="17">
        <v>0.33537073260196998</v>
      </c>
      <c r="CH11" s="17"/>
      <c r="CI11" s="17">
        <v>0.214390625655316</v>
      </c>
      <c r="CJ11" s="17">
        <v>0.12248399076694</v>
      </c>
      <c r="CK11" s="17">
        <v>0.411247916932304</v>
      </c>
      <c r="CL11" s="17">
        <v>0.18261407304868699</v>
      </c>
    </row>
    <row r="12" spans="2:90" x14ac:dyDescent="0.35">
      <c r="B12" s="21" t="s">
        <v>199</v>
      </c>
      <c r="C12" s="17">
        <v>0.34447656992971298</v>
      </c>
      <c r="D12" s="17">
        <v>0.34858256670399401</v>
      </c>
      <c r="E12" s="17">
        <v>0.33860214160080598</v>
      </c>
      <c r="F12" s="17"/>
      <c r="G12" s="17">
        <v>0.34346526226993701</v>
      </c>
      <c r="H12" s="17">
        <v>0.368330973445054</v>
      </c>
      <c r="I12" s="17">
        <v>0.33864121360986099</v>
      </c>
      <c r="J12" s="17">
        <v>0.31215495189070203</v>
      </c>
      <c r="K12" s="17">
        <v>0.36430884393707103</v>
      </c>
      <c r="L12" s="17">
        <v>0.35537569086508602</v>
      </c>
      <c r="M12" s="17">
        <v>0.34500639165643598</v>
      </c>
      <c r="N12" s="17">
        <v>0.35815733972309799</v>
      </c>
      <c r="O12" s="17">
        <v>0.31625502951121098</v>
      </c>
      <c r="P12" s="17"/>
      <c r="Q12" s="17">
        <v>0.34384422341990201</v>
      </c>
      <c r="R12" s="17">
        <v>0.32633485953449998</v>
      </c>
      <c r="S12" s="17">
        <v>0.35315345445120899</v>
      </c>
      <c r="T12" s="17">
        <v>0.343584919836184</v>
      </c>
      <c r="U12" s="17"/>
      <c r="V12" s="17">
        <v>0.33195160660665202</v>
      </c>
      <c r="W12" s="17">
        <v>0.34267787498333302</v>
      </c>
      <c r="X12" s="17">
        <v>0.336971275103229</v>
      </c>
      <c r="Y12" s="17">
        <v>0.36062873366449599</v>
      </c>
      <c r="Z12" s="17">
        <v>0.38763073922324298</v>
      </c>
      <c r="AA12" s="17">
        <v>0.325897109856703</v>
      </c>
      <c r="AB12" s="17">
        <v>0.33509427712824202</v>
      </c>
      <c r="AC12" s="17">
        <v>0.34339179404087999</v>
      </c>
      <c r="AD12" s="17">
        <v>0.34838481355916701</v>
      </c>
      <c r="AE12" s="17"/>
      <c r="AF12" s="17">
        <v>0.32222708108991299</v>
      </c>
      <c r="AG12" s="17">
        <v>0.31891458677651202</v>
      </c>
      <c r="AH12" s="17">
        <v>0.39442614328477998</v>
      </c>
      <c r="AI12" s="17">
        <v>0.30698794415117397</v>
      </c>
      <c r="AJ12" s="17">
        <v>0.383141188412019</v>
      </c>
      <c r="AK12" s="17">
        <v>0.34248642795714701</v>
      </c>
      <c r="AL12" s="17"/>
      <c r="AM12" s="17">
        <v>0.25232954273796498</v>
      </c>
      <c r="AN12" s="17">
        <v>0.28387016697030598</v>
      </c>
      <c r="AO12" s="17">
        <v>0.36669369856738099</v>
      </c>
      <c r="AP12" s="17">
        <v>0.35969971366403097</v>
      </c>
      <c r="AQ12" s="17">
        <v>0.31977783033984503</v>
      </c>
      <c r="AR12" s="17">
        <v>0.35473774606356401</v>
      </c>
      <c r="AS12" s="17">
        <v>0.38230627852976701</v>
      </c>
      <c r="AT12" s="17">
        <v>0.37119263521860602</v>
      </c>
      <c r="AU12" s="17">
        <v>0.39012784379031001</v>
      </c>
      <c r="AV12" s="17">
        <v>0.351980772106326</v>
      </c>
      <c r="AW12" s="17">
        <v>0.37562692329444097</v>
      </c>
      <c r="AX12" s="17">
        <v>0.31394504314847199</v>
      </c>
      <c r="AY12" s="17">
        <v>0.39114947984689602</v>
      </c>
      <c r="AZ12" s="17">
        <v>0.38025626948958502</v>
      </c>
      <c r="BA12" s="17">
        <v>0.37107700061376803</v>
      </c>
      <c r="BB12" s="17">
        <v>0.27950845625758503</v>
      </c>
      <c r="BC12" s="17"/>
      <c r="BD12" s="17">
        <v>0.34618856774441897</v>
      </c>
      <c r="BE12" s="17">
        <v>0.36755034849037799</v>
      </c>
      <c r="BF12" s="17">
        <v>0.33276859920548801</v>
      </c>
      <c r="BG12" s="17"/>
      <c r="BH12" s="17">
        <v>0.350592079350529</v>
      </c>
      <c r="BI12" s="17">
        <v>0.34256680589203398</v>
      </c>
      <c r="BJ12" s="17">
        <v>0.372809381433309</v>
      </c>
      <c r="BK12" s="17"/>
      <c r="BL12" s="17">
        <v>0.416853924778533</v>
      </c>
      <c r="BM12" s="17">
        <v>0.34395890737705598</v>
      </c>
      <c r="BN12" s="17">
        <v>0.32206098210370698</v>
      </c>
      <c r="BO12" s="17"/>
      <c r="BP12" s="17">
        <v>0.34531109754073702</v>
      </c>
      <c r="BQ12" s="17">
        <v>0.34818236386958801</v>
      </c>
      <c r="BR12" s="17"/>
      <c r="BS12" s="17">
        <v>0.31627770266705701</v>
      </c>
      <c r="BT12" s="17">
        <v>0.38550962276551298</v>
      </c>
      <c r="BU12" s="17">
        <v>0.360482950890743</v>
      </c>
      <c r="BV12" s="17">
        <v>0.32704696488167401</v>
      </c>
      <c r="BW12" s="17"/>
      <c r="BX12" s="17">
        <v>0.35242445536358802</v>
      </c>
      <c r="BY12" s="17">
        <v>0.39293181099694502</v>
      </c>
      <c r="BZ12" s="17">
        <v>0.34071159455713701</v>
      </c>
      <c r="CA12" s="17"/>
      <c r="CB12" s="17">
        <v>0.38005262762790898</v>
      </c>
      <c r="CC12" s="17">
        <v>0.35598266521224597</v>
      </c>
      <c r="CD12" s="17">
        <v>0.33534221050853602</v>
      </c>
      <c r="CE12" s="17">
        <v>0.36889850227216697</v>
      </c>
      <c r="CF12" s="17">
        <v>0.35587512763661699</v>
      </c>
      <c r="CG12" s="17">
        <v>0.264656113694197</v>
      </c>
      <c r="CH12" s="17"/>
      <c r="CI12" s="17">
        <v>0.30029670720616097</v>
      </c>
      <c r="CJ12" s="17">
        <v>0.33106121387902099</v>
      </c>
      <c r="CK12" s="17">
        <v>0.30511257783968598</v>
      </c>
      <c r="CL12" s="17">
        <v>0.37277793652964503</v>
      </c>
    </row>
    <row r="13" spans="2:90" x14ac:dyDescent="0.35">
      <c r="B13" s="21" t="s">
        <v>200</v>
      </c>
      <c r="C13" s="17">
        <v>0.28270695391845202</v>
      </c>
      <c r="D13" s="17">
        <v>0.27371697011935398</v>
      </c>
      <c r="E13" s="17">
        <v>0.29243961212653602</v>
      </c>
      <c r="F13" s="17"/>
      <c r="G13" s="17">
        <v>0.29021238144746803</v>
      </c>
      <c r="H13" s="17">
        <v>0.28632445741720403</v>
      </c>
      <c r="I13" s="17">
        <v>0.26350055710555298</v>
      </c>
      <c r="J13" s="17">
        <v>0.29186892089111799</v>
      </c>
      <c r="K13" s="17">
        <v>0.25843660806329</v>
      </c>
      <c r="L13" s="17">
        <v>0.28960555283544598</v>
      </c>
      <c r="M13" s="17">
        <v>0.33048052915438098</v>
      </c>
      <c r="N13" s="17">
        <v>0.250288424340808</v>
      </c>
      <c r="O13" s="17">
        <v>0.28263019041804399</v>
      </c>
      <c r="P13" s="17"/>
      <c r="Q13" s="17">
        <v>0.274596831886739</v>
      </c>
      <c r="R13" s="17">
        <v>0.35041302916703598</v>
      </c>
      <c r="S13" s="17">
        <v>0.30669724393791797</v>
      </c>
      <c r="T13" s="17">
        <v>0.28414485690368102</v>
      </c>
      <c r="U13" s="17"/>
      <c r="V13" s="17">
        <v>0.30158631887950099</v>
      </c>
      <c r="W13" s="17">
        <v>0.29382578178718699</v>
      </c>
      <c r="X13" s="17">
        <v>0.28146939765566098</v>
      </c>
      <c r="Y13" s="17">
        <v>0.241422548303239</v>
      </c>
      <c r="Z13" s="17">
        <v>0.225990070717802</v>
      </c>
      <c r="AA13" s="17">
        <v>0.291810333196314</v>
      </c>
      <c r="AB13" s="17">
        <v>0.27018807145283102</v>
      </c>
      <c r="AC13" s="17">
        <v>0.30265811408430798</v>
      </c>
      <c r="AD13" s="17">
        <v>0.312954837481699</v>
      </c>
      <c r="AE13" s="17"/>
      <c r="AF13" s="17">
        <v>0.28372837671767998</v>
      </c>
      <c r="AG13" s="17">
        <v>0.29642829993699099</v>
      </c>
      <c r="AH13" s="17">
        <v>0.236308155542929</v>
      </c>
      <c r="AI13" s="17">
        <v>0.312958463817615</v>
      </c>
      <c r="AJ13" s="17">
        <v>0.25927479121033398</v>
      </c>
      <c r="AK13" s="17">
        <v>0.29773211607827699</v>
      </c>
      <c r="AL13" s="17"/>
      <c r="AM13" s="17">
        <v>0.348408072380409</v>
      </c>
      <c r="AN13" s="17">
        <v>0.19662595605126601</v>
      </c>
      <c r="AO13" s="17">
        <v>0.246117979468855</v>
      </c>
      <c r="AP13" s="17">
        <v>0.28348229658777502</v>
      </c>
      <c r="AQ13" s="17">
        <v>0.26347219236068897</v>
      </c>
      <c r="AR13" s="17">
        <v>0.30631547777249402</v>
      </c>
      <c r="AS13" s="17">
        <v>0.22359209399090099</v>
      </c>
      <c r="AT13" s="17">
        <v>0.30635245440539999</v>
      </c>
      <c r="AU13" s="17">
        <v>0.28960627793957</v>
      </c>
      <c r="AV13" s="17">
        <v>0.325614865644763</v>
      </c>
      <c r="AW13" s="17">
        <v>0.25232579845973102</v>
      </c>
      <c r="AX13" s="17">
        <v>0.30771538108975299</v>
      </c>
      <c r="AY13" s="17">
        <v>0.27791677836566703</v>
      </c>
      <c r="AZ13" s="17">
        <v>0.31478508216641699</v>
      </c>
      <c r="BA13" s="17">
        <v>0.39925630712643501</v>
      </c>
      <c r="BB13" s="17">
        <v>0.361763257880026</v>
      </c>
      <c r="BC13" s="17"/>
      <c r="BD13" s="17">
        <v>0.292842393244583</v>
      </c>
      <c r="BE13" s="17">
        <v>0.26949567372786998</v>
      </c>
      <c r="BF13" s="17">
        <v>0.286390368344006</v>
      </c>
      <c r="BG13" s="17"/>
      <c r="BH13" s="17">
        <v>0.28224357688625201</v>
      </c>
      <c r="BI13" s="17">
        <v>0.34388166650959301</v>
      </c>
      <c r="BJ13" s="17">
        <v>0.23874277416484899</v>
      </c>
      <c r="BK13" s="17"/>
      <c r="BL13" s="17">
        <v>0.220006114322609</v>
      </c>
      <c r="BM13" s="17">
        <v>0.33729525435311097</v>
      </c>
      <c r="BN13" s="17">
        <v>0.38388642484330998</v>
      </c>
      <c r="BO13" s="17"/>
      <c r="BP13" s="17">
        <v>0.29279574781341</v>
      </c>
      <c r="BQ13" s="17">
        <v>0.27409038650505702</v>
      </c>
      <c r="BR13" s="17"/>
      <c r="BS13" s="17">
        <v>0.40886925549435899</v>
      </c>
      <c r="BT13" s="17">
        <v>0.30987075473923398</v>
      </c>
      <c r="BU13" s="17">
        <v>0.24616136594326499</v>
      </c>
      <c r="BV13" s="17">
        <v>0.25464960238105</v>
      </c>
      <c r="BW13" s="17"/>
      <c r="BX13" s="17">
        <v>0.30713034061032501</v>
      </c>
      <c r="BY13" s="17">
        <v>0.25713414105661597</v>
      </c>
      <c r="BZ13" s="17">
        <v>0.28185882366558501</v>
      </c>
      <c r="CA13" s="17"/>
      <c r="CB13" s="17">
        <v>0.38807932618725799</v>
      </c>
      <c r="CC13" s="17">
        <v>0.38980352856187001</v>
      </c>
      <c r="CD13" s="17">
        <v>0.162686146484806</v>
      </c>
      <c r="CE13" s="17">
        <v>0.21546598125123401</v>
      </c>
      <c r="CF13" s="17">
        <v>0.48759529276908398</v>
      </c>
      <c r="CG13" s="17">
        <v>0.109443043549435</v>
      </c>
      <c r="CH13" s="17"/>
      <c r="CI13" s="17">
        <v>0.24170180935663901</v>
      </c>
      <c r="CJ13" s="17">
        <v>0.357157065124247</v>
      </c>
      <c r="CK13" s="17">
        <v>0.128577928958685</v>
      </c>
      <c r="CL13" s="17">
        <v>0.28902134371007099</v>
      </c>
    </row>
    <row r="14" spans="2:90" x14ac:dyDescent="0.35">
      <c r="B14" s="21" t="s">
        <v>110</v>
      </c>
      <c r="C14" s="17">
        <v>2.5013529393127499E-2</v>
      </c>
      <c r="D14" s="17">
        <v>2.7863280331515E-2</v>
      </c>
      <c r="E14" s="17">
        <v>2.26312958944925E-2</v>
      </c>
      <c r="F14" s="17"/>
      <c r="G14" s="17">
        <v>1.5348304009836399E-2</v>
      </c>
      <c r="H14" s="17">
        <v>1.6486879595130399E-2</v>
      </c>
      <c r="I14" s="17">
        <v>3.0128101778137899E-2</v>
      </c>
      <c r="J14" s="17">
        <v>3.7343148370519698E-2</v>
      </c>
      <c r="K14" s="17">
        <v>2.3270107451628001E-2</v>
      </c>
      <c r="L14" s="17">
        <v>3.8793409823271202E-2</v>
      </c>
      <c r="M14" s="17">
        <v>8.9140362953263608E-3</v>
      </c>
      <c r="N14" s="17">
        <v>2.8747690050842701E-2</v>
      </c>
      <c r="O14" s="17">
        <v>2.6172943809835598E-2</v>
      </c>
      <c r="P14" s="17"/>
      <c r="Q14" s="17">
        <v>2.7682340266829301E-2</v>
      </c>
      <c r="R14" s="17">
        <v>3.2311397125458399E-2</v>
      </c>
      <c r="S14" s="17">
        <v>2.63402338238331E-2</v>
      </c>
      <c r="T14" s="17">
        <v>2.2614598823986799E-2</v>
      </c>
      <c r="U14" s="17"/>
      <c r="V14" s="17">
        <v>3.41973615940252E-2</v>
      </c>
      <c r="W14" s="17">
        <v>2.20486243561685E-2</v>
      </c>
      <c r="X14" s="17">
        <v>1.6229957562293201E-2</v>
      </c>
      <c r="Y14" s="17">
        <v>2.2686619274732998E-2</v>
      </c>
      <c r="Z14" s="17">
        <v>2.7086231676639701E-2</v>
      </c>
      <c r="AA14" s="17">
        <v>3.2877367205600999E-2</v>
      </c>
      <c r="AB14" s="17">
        <v>2.5617943863853802E-2</v>
      </c>
      <c r="AC14" s="17">
        <v>3.9916122779310503E-2</v>
      </c>
      <c r="AD14" s="17">
        <v>1.2592775809540499E-2</v>
      </c>
      <c r="AE14" s="17"/>
      <c r="AF14" s="17">
        <v>2.3649931646074301E-2</v>
      </c>
      <c r="AG14" s="17">
        <v>3.2776251606707801E-2</v>
      </c>
      <c r="AH14" s="17">
        <v>2.8365452619036099E-2</v>
      </c>
      <c r="AI14" s="17">
        <v>2.7372136206682999E-2</v>
      </c>
      <c r="AJ14" s="17">
        <v>1.5159501969606699E-2</v>
      </c>
      <c r="AK14" s="17">
        <v>2.6536549524742201E-2</v>
      </c>
      <c r="AL14" s="17"/>
      <c r="AM14" s="17">
        <v>9.2009177356850106E-3</v>
      </c>
      <c r="AN14" s="17">
        <v>6.5172984598954195E-2</v>
      </c>
      <c r="AO14" s="17">
        <v>1.23202253551239E-2</v>
      </c>
      <c r="AP14" s="17">
        <v>2.6184196472310801E-2</v>
      </c>
      <c r="AQ14" s="17">
        <v>3.1226099347881901E-2</v>
      </c>
      <c r="AR14" s="17">
        <v>1.6361107492522901E-2</v>
      </c>
      <c r="AS14" s="17">
        <v>2.3107361553855298E-2</v>
      </c>
      <c r="AT14" s="17">
        <v>1.21357391154449E-2</v>
      </c>
      <c r="AU14" s="17">
        <v>2.4237442727641799E-2</v>
      </c>
      <c r="AV14" s="17">
        <v>4.2768091467637603E-2</v>
      </c>
      <c r="AW14" s="17">
        <v>3.5527103126281601E-2</v>
      </c>
      <c r="AX14" s="17">
        <v>3.4933204440597998E-2</v>
      </c>
      <c r="AY14" s="17">
        <v>0</v>
      </c>
      <c r="AZ14" s="17">
        <v>1.9671985811281201E-2</v>
      </c>
      <c r="BA14" s="17">
        <v>0</v>
      </c>
      <c r="BB14" s="17">
        <v>5.8419471149315401E-3</v>
      </c>
      <c r="BC14" s="17"/>
      <c r="BD14" s="17">
        <v>3.1579369964868098E-2</v>
      </c>
      <c r="BE14" s="17">
        <v>1.54774682921628E-2</v>
      </c>
      <c r="BF14" s="17">
        <v>2.5705527294960801E-2</v>
      </c>
      <c r="BG14" s="17"/>
      <c r="BH14" s="17">
        <v>2.2072262850764302E-2</v>
      </c>
      <c r="BI14" s="17">
        <v>9.32845781100969E-3</v>
      </c>
      <c r="BJ14" s="17">
        <v>5.1147461005853302E-2</v>
      </c>
      <c r="BK14" s="17"/>
      <c r="BL14" s="17">
        <v>2.1253739762750998E-2</v>
      </c>
      <c r="BM14" s="17">
        <v>4.4610013115540499E-3</v>
      </c>
      <c r="BN14" s="17">
        <v>2.4915368843965401E-2</v>
      </c>
      <c r="BO14" s="17"/>
      <c r="BP14" s="17">
        <v>1.50232805382624E-2</v>
      </c>
      <c r="BQ14" s="17">
        <v>2.2994524484148501E-2</v>
      </c>
      <c r="BR14" s="17"/>
      <c r="BS14" s="17">
        <v>3.1230515936295399E-2</v>
      </c>
      <c r="BT14" s="17">
        <v>1.88594563265428E-2</v>
      </c>
      <c r="BU14" s="17">
        <v>1.13830703410755E-2</v>
      </c>
      <c r="BV14" s="17">
        <v>3.1136269702318298E-2</v>
      </c>
      <c r="BW14" s="17"/>
      <c r="BX14" s="17">
        <v>1.23370269434116E-2</v>
      </c>
      <c r="BY14" s="17">
        <v>1.14549042077421E-2</v>
      </c>
      <c r="BZ14" s="17">
        <v>2.7102553252297799E-2</v>
      </c>
      <c r="CA14" s="17"/>
      <c r="CB14" s="17">
        <v>9.2343326053080793E-3</v>
      </c>
      <c r="CC14" s="17">
        <v>2.5265532151830701E-2</v>
      </c>
      <c r="CD14" s="17">
        <v>2.84584773981796E-2</v>
      </c>
      <c r="CE14" s="17">
        <v>1.2284519523069901E-2</v>
      </c>
      <c r="CF14" s="17">
        <v>1.6828639580684802E-2</v>
      </c>
      <c r="CG14" s="17">
        <v>5.9725098526396E-2</v>
      </c>
      <c r="CH14" s="17"/>
      <c r="CI14" s="17">
        <v>3.80911895841584E-2</v>
      </c>
      <c r="CJ14" s="17">
        <v>2.20729301560646E-2</v>
      </c>
      <c r="CK14" s="17">
        <v>3.6290142829152001E-2</v>
      </c>
      <c r="CL14" s="17">
        <v>2.0812391724359398E-2</v>
      </c>
    </row>
    <row r="15" spans="2:90" x14ac:dyDescent="0.35">
      <c r="B15" s="21" t="s">
        <v>201</v>
      </c>
      <c r="C15" s="18">
        <v>0.14955627764096399</v>
      </c>
      <c r="D15" s="18">
        <v>0.157487745388497</v>
      </c>
      <c r="E15" s="18">
        <v>0.14124275901410199</v>
      </c>
      <c r="F15" s="18"/>
      <c r="G15" s="18">
        <v>0.15836653905624001</v>
      </c>
      <c r="H15" s="18">
        <v>0.14021889712138699</v>
      </c>
      <c r="I15" s="18">
        <v>0.178928255418597</v>
      </c>
      <c r="J15" s="18">
        <v>0.156989634810836</v>
      </c>
      <c r="K15" s="18">
        <v>0.14024729557860399</v>
      </c>
      <c r="L15" s="18">
        <v>0.10494935323575</v>
      </c>
      <c r="M15" s="18">
        <v>0.147528786803933</v>
      </c>
      <c r="N15" s="18">
        <v>0.15103150678086399</v>
      </c>
      <c r="O15" s="18">
        <v>0.16830505366324</v>
      </c>
      <c r="P15" s="18"/>
      <c r="Q15" s="18">
        <v>0.13636017954705701</v>
      </c>
      <c r="R15" s="18">
        <v>0.12132967951971201</v>
      </c>
      <c r="S15" s="18">
        <v>0.14376476896902601</v>
      </c>
      <c r="T15" s="18">
        <v>0.153117242751523</v>
      </c>
      <c r="U15" s="18"/>
      <c r="V15" s="18">
        <v>0.134105988024489</v>
      </c>
      <c r="W15" s="18">
        <v>0.15304368506158</v>
      </c>
      <c r="X15" s="18">
        <v>0.165833022832339</v>
      </c>
      <c r="Y15" s="18">
        <v>0.17143180989131801</v>
      </c>
      <c r="Z15" s="18">
        <v>0.14214263693607099</v>
      </c>
      <c r="AA15" s="18">
        <v>0.17554297362614199</v>
      </c>
      <c r="AB15" s="18">
        <v>0.164477950405405</v>
      </c>
      <c r="AC15" s="18">
        <v>8.7257102199718301E-2</v>
      </c>
      <c r="AD15" s="18">
        <v>0.128228374890788</v>
      </c>
      <c r="AE15" s="18"/>
      <c r="AF15" s="18">
        <v>0.162722053321222</v>
      </c>
      <c r="AG15" s="18">
        <v>0.153507388754164</v>
      </c>
      <c r="AH15" s="18">
        <v>0.12555300350581899</v>
      </c>
      <c r="AI15" s="18">
        <v>0.14767347090887101</v>
      </c>
      <c r="AJ15" s="18">
        <v>0.15299356982836301</v>
      </c>
      <c r="AK15" s="18">
        <v>0.14187572600303</v>
      </c>
      <c r="AL15" s="18"/>
      <c r="AM15" s="18">
        <v>0.16278690110303501</v>
      </c>
      <c r="AN15" s="18">
        <v>0.17080463652245401</v>
      </c>
      <c r="AO15" s="18">
        <v>0.16803285570352</v>
      </c>
      <c r="AP15" s="18">
        <v>9.8894459468901796E-2</v>
      </c>
      <c r="AQ15" s="18">
        <v>0.18359503452977599</v>
      </c>
      <c r="AR15" s="18">
        <v>0.125446216797475</v>
      </c>
      <c r="AS15" s="18">
        <v>0.19276110875823499</v>
      </c>
      <c r="AT15" s="18">
        <v>0.120889764334516</v>
      </c>
      <c r="AU15" s="18">
        <v>0.12658500321053001</v>
      </c>
      <c r="AV15" s="18">
        <v>0.10445776308648599</v>
      </c>
      <c r="AW15" s="18">
        <v>0.17360919157847601</v>
      </c>
      <c r="AX15" s="18">
        <v>0.203405102197142</v>
      </c>
      <c r="AY15" s="18">
        <v>0.14564990911050801</v>
      </c>
      <c r="AZ15" s="18">
        <v>0.101118914121465</v>
      </c>
      <c r="BA15" s="18">
        <v>8.2439745593699196E-2</v>
      </c>
      <c r="BB15" s="18">
        <v>0.136282894216879</v>
      </c>
      <c r="BC15" s="18"/>
      <c r="BD15" s="18">
        <v>0.14460216758237401</v>
      </c>
      <c r="BE15" s="18">
        <v>0.15409322951645299</v>
      </c>
      <c r="BF15" s="18">
        <v>0.14365290965799701</v>
      </c>
      <c r="BG15" s="18"/>
      <c r="BH15" s="18">
        <v>0.14928867857296299</v>
      </c>
      <c r="BI15" s="18">
        <v>0.118299694469421</v>
      </c>
      <c r="BJ15" s="18">
        <v>0.16267796787078401</v>
      </c>
      <c r="BK15" s="18"/>
      <c r="BL15" s="18">
        <v>0.166479189400805</v>
      </c>
      <c r="BM15" s="18">
        <v>0.121071060037702</v>
      </c>
      <c r="BN15" s="18">
        <v>0.107675401116367</v>
      </c>
      <c r="BO15" s="18"/>
      <c r="BP15" s="18">
        <v>0.13670915869651801</v>
      </c>
      <c r="BQ15" s="18">
        <v>0.15307628447635299</v>
      </c>
      <c r="BR15" s="18"/>
      <c r="BS15" s="18">
        <v>0.122698670406067</v>
      </c>
      <c r="BT15" s="18">
        <v>0.12640312460643</v>
      </c>
      <c r="BU15" s="18">
        <v>0.13856229066317899</v>
      </c>
      <c r="BV15" s="18">
        <v>0.18584127313471799</v>
      </c>
      <c r="BW15" s="18"/>
      <c r="BX15" s="18">
        <v>0.14799320371563801</v>
      </c>
      <c r="BY15" s="18">
        <v>0.176559426254188</v>
      </c>
      <c r="BZ15" s="18">
        <v>0.148051776706428</v>
      </c>
      <c r="CA15" s="18"/>
      <c r="CB15" s="18">
        <v>8.6625611468625199E-2</v>
      </c>
      <c r="CC15" s="18">
        <v>8.6413251239464195E-2</v>
      </c>
      <c r="CD15" s="18">
        <v>0.20249809596541499</v>
      </c>
      <c r="CE15" s="18">
        <v>0.21657280816976601</v>
      </c>
      <c r="CF15" s="18">
        <v>5.0048295391352998E-2</v>
      </c>
      <c r="CG15" s="18">
        <v>0.23080501162800099</v>
      </c>
      <c r="CH15" s="18"/>
      <c r="CI15" s="18">
        <v>0.20551966819772599</v>
      </c>
      <c r="CJ15" s="18">
        <v>0.167224800073727</v>
      </c>
      <c r="CK15" s="18">
        <v>0.11877143344017201</v>
      </c>
      <c r="CL15" s="18">
        <v>0.134774254987237</v>
      </c>
    </row>
    <row r="16" spans="2:90" x14ac:dyDescent="0.35">
      <c r="B16" s="21" t="s">
        <v>202</v>
      </c>
      <c r="C16" s="18">
        <v>0.627183523848165</v>
      </c>
      <c r="D16" s="18">
        <v>0.62229953682334804</v>
      </c>
      <c r="E16" s="18">
        <v>0.63104175372734195</v>
      </c>
      <c r="F16" s="18"/>
      <c r="G16" s="18">
        <v>0.63367764371740498</v>
      </c>
      <c r="H16" s="18">
        <v>0.65465543086225797</v>
      </c>
      <c r="I16" s="18">
        <v>0.60214177071541497</v>
      </c>
      <c r="J16" s="18">
        <v>0.60402387278181902</v>
      </c>
      <c r="K16" s="18">
        <v>0.62274545200036102</v>
      </c>
      <c r="L16" s="18">
        <v>0.644981243700533</v>
      </c>
      <c r="M16" s="18">
        <v>0.67548692081081696</v>
      </c>
      <c r="N16" s="18">
        <v>0.60844576406390605</v>
      </c>
      <c r="O16" s="18">
        <v>0.59888521992925403</v>
      </c>
      <c r="P16" s="18"/>
      <c r="Q16" s="18">
        <v>0.61844105530664095</v>
      </c>
      <c r="R16" s="18">
        <v>0.67674788870153502</v>
      </c>
      <c r="S16" s="18">
        <v>0.65985069838912702</v>
      </c>
      <c r="T16" s="18">
        <v>0.62772977673986496</v>
      </c>
      <c r="U16" s="18"/>
      <c r="V16" s="18">
        <v>0.63353792548615295</v>
      </c>
      <c r="W16" s="18">
        <v>0.63650365677052001</v>
      </c>
      <c r="X16" s="18">
        <v>0.61844067275889003</v>
      </c>
      <c r="Y16" s="18">
        <v>0.60205128196773505</v>
      </c>
      <c r="Z16" s="18">
        <v>0.61362080994104495</v>
      </c>
      <c r="AA16" s="18">
        <v>0.61770744305301695</v>
      </c>
      <c r="AB16" s="18">
        <v>0.60528234858107299</v>
      </c>
      <c r="AC16" s="18">
        <v>0.64604990812518803</v>
      </c>
      <c r="AD16" s="18">
        <v>0.66133965104086601</v>
      </c>
      <c r="AE16" s="18"/>
      <c r="AF16" s="18">
        <v>0.60595545780759297</v>
      </c>
      <c r="AG16" s="18">
        <v>0.61534288671350301</v>
      </c>
      <c r="AH16" s="18">
        <v>0.63073429882770904</v>
      </c>
      <c r="AI16" s="18">
        <v>0.61994640796878897</v>
      </c>
      <c r="AJ16" s="18">
        <v>0.64241597962235297</v>
      </c>
      <c r="AK16" s="18">
        <v>0.640218544035424</v>
      </c>
      <c r="AL16" s="18"/>
      <c r="AM16" s="18">
        <v>0.60073761511837398</v>
      </c>
      <c r="AN16" s="18">
        <v>0.48049612302157202</v>
      </c>
      <c r="AO16" s="18">
        <v>0.61281167803623604</v>
      </c>
      <c r="AP16" s="18">
        <v>0.64318201025180499</v>
      </c>
      <c r="AQ16" s="18">
        <v>0.58325002270053405</v>
      </c>
      <c r="AR16" s="18">
        <v>0.66105322383605802</v>
      </c>
      <c r="AS16" s="18">
        <v>0.60589837252066803</v>
      </c>
      <c r="AT16" s="18">
        <v>0.67754508962400495</v>
      </c>
      <c r="AU16" s="18">
        <v>0.67973412172988001</v>
      </c>
      <c r="AV16" s="18">
        <v>0.677595637751089</v>
      </c>
      <c r="AW16" s="18">
        <v>0.62795272175417205</v>
      </c>
      <c r="AX16" s="18">
        <v>0.62166042423822498</v>
      </c>
      <c r="AY16" s="18">
        <v>0.66906625821256305</v>
      </c>
      <c r="AZ16" s="18">
        <v>0.695041351656003</v>
      </c>
      <c r="BA16" s="18">
        <v>0.77033330774020303</v>
      </c>
      <c r="BB16" s="18">
        <v>0.64127171413760997</v>
      </c>
      <c r="BC16" s="18"/>
      <c r="BD16" s="18">
        <v>0.63903096098900303</v>
      </c>
      <c r="BE16" s="18">
        <v>0.63704602221824802</v>
      </c>
      <c r="BF16" s="18">
        <v>0.61915896754949495</v>
      </c>
      <c r="BG16" s="18"/>
      <c r="BH16" s="18">
        <v>0.63283565623678095</v>
      </c>
      <c r="BI16" s="18">
        <v>0.68644847240162699</v>
      </c>
      <c r="BJ16" s="18">
        <v>0.61155215559815801</v>
      </c>
      <c r="BK16" s="18"/>
      <c r="BL16" s="18">
        <v>0.63686003910114197</v>
      </c>
      <c r="BM16" s="18">
        <v>0.68125416173016695</v>
      </c>
      <c r="BN16" s="18">
        <v>0.70594740694701597</v>
      </c>
      <c r="BO16" s="18"/>
      <c r="BP16" s="18">
        <v>0.63810684535414697</v>
      </c>
      <c r="BQ16" s="18">
        <v>0.62227275037464502</v>
      </c>
      <c r="BR16" s="18"/>
      <c r="BS16" s="18">
        <v>0.72514695816141606</v>
      </c>
      <c r="BT16" s="18">
        <v>0.69538037750474802</v>
      </c>
      <c r="BU16" s="18">
        <v>0.60664431683400899</v>
      </c>
      <c r="BV16" s="18">
        <v>0.58169656726272301</v>
      </c>
      <c r="BW16" s="18"/>
      <c r="BX16" s="18">
        <v>0.65955479597391298</v>
      </c>
      <c r="BY16" s="18">
        <v>0.65006595205355999</v>
      </c>
      <c r="BZ16" s="18">
        <v>0.62257041822272197</v>
      </c>
      <c r="CA16" s="18"/>
      <c r="CB16" s="18">
        <v>0.76813195381516597</v>
      </c>
      <c r="CC16" s="18">
        <v>0.74578619377411504</v>
      </c>
      <c r="CD16" s="18">
        <v>0.49802835699334203</v>
      </c>
      <c r="CE16" s="18">
        <v>0.58436448352340098</v>
      </c>
      <c r="CF16" s="18">
        <v>0.84347042040570097</v>
      </c>
      <c r="CG16" s="18">
        <v>0.37409915724363202</v>
      </c>
      <c r="CH16" s="18"/>
      <c r="CI16" s="18">
        <v>0.54199851656279996</v>
      </c>
      <c r="CJ16" s="18">
        <v>0.68821827900326804</v>
      </c>
      <c r="CK16" s="18">
        <v>0.43369050679837201</v>
      </c>
      <c r="CL16" s="18">
        <v>0.66179928023971601</v>
      </c>
    </row>
    <row r="17" spans="2:90" x14ac:dyDescent="0.35">
      <c r="B17" s="21" t="s">
        <v>113</v>
      </c>
      <c r="C17" s="19">
        <v>0.47762724620719998</v>
      </c>
      <c r="D17" s="19">
        <v>0.46481179143485002</v>
      </c>
      <c r="E17" s="19">
        <v>0.48979899471324001</v>
      </c>
      <c r="F17" s="19"/>
      <c r="G17" s="19">
        <v>0.475311104661165</v>
      </c>
      <c r="H17" s="19">
        <v>0.51443653374087195</v>
      </c>
      <c r="I17" s="19">
        <v>0.423213515296818</v>
      </c>
      <c r="J17" s="19">
        <v>0.44703423797098302</v>
      </c>
      <c r="K17" s="19">
        <v>0.48249815642175597</v>
      </c>
      <c r="L17" s="19">
        <v>0.54003189046478295</v>
      </c>
      <c r="M17" s="19">
        <v>0.52795813400688396</v>
      </c>
      <c r="N17" s="19">
        <v>0.45741425728304203</v>
      </c>
      <c r="O17" s="19">
        <v>0.43058016626601497</v>
      </c>
      <c r="P17" s="19"/>
      <c r="Q17" s="19">
        <v>0.48208087575958403</v>
      </c>
      <c r="R17" s="19">
        <v>0.55541820918182305</v>
      </c>
      <c r="S17" s="19">
        <v>0.51608592942010101</v>
      </c>
      <c r="T17" s="19">
        <v>0.47461253398834202</v>
      </c>
      <c r="U17" s="19"/>
      <c r="V17" s="19">
        <v>0.49943193746166398</v>
      </c>
      <c r="W17" s="19">
        <v>0.48345997170894001</v>
      </c>
      <c r="X17" s="19">
        <v>0.452607649926552</v>
      </c>
      <c r="Y17" s="19">
        <v>0.43061947207641799</v>
      </c>
      <c r="Z17" s="19">
        <v>0.47147817300497402</v>
      </c>
      <c r="AA17" s="19">
        <v>0.44216446942687498</v>
      </c>
      <c r="AB17" s="19">
        <v>0.44080439817566802</v>
      </c>
      <c r="AC17" s="19">
        <v>0.55879280592546998</v>
      </c>
      <c r="AD17" s="19">
        <v>0.53311127615007803</v>
      </c>
      <c r="AE17" s="19"/>
      <c r="AF17" s="19">
        <v>0.443233404486371</v>
      </c>
      <c r="AG17" s="19">
        <v>0.46183549795933898</v>
      </c>
      <c r="AH17" s="19">
        <v>0.50518129532189004</v>
      </c>
      <c r="AI17" s="19">
        <v>0.47227293705991802</v>
      </c>
      <c r="AJ17" s="19">
        <v>0.48942240979398999</v>
      </c>
      <c r="AK17" s="19">
        <v>0.498342818032394</v>
      </c>
      <c r="AL17" s="19"/>
      <c r="AM17" s="19">
        <v>0.43795071401533903</v>
      </c>
      <c r="AN17" s="19">
        <v>0.30969148649911898</v>
      </c>
      <c r="AO17" s="19">
        <v>0.44477882233271698</v>
      </c>
      <c r="AP17" s="19">
        <v>0.54428755078290403</v>
      </c>
      <c r="AQ17" s="19">
        <v>0.39965498817075801</v>
      </c>
      <c r="AR17" s="19">
        <v>0.53560700703858299</v>
      </c>
      <c r="AS17" s="19">
        <v>0.41313726376243298</v>
      </c>
      <c r="AT17" s="19">
        <v>0.55665532528948902</v>
      </c>
      <c r="AU17" s="19">
        <v>0.553149118519349</v>
      </c>
      <c r="AV17" s="19">
        <v>0.57313787466460298</v>
      </c>
      <c r="AW17" s="19">
        <v>0.45434353017569701</v>
      </c>
      <c r="AX17" s="19">
        <v>0.41825532204108301</v>
      </c>
      <c r="AY17" s="19">
        <v>0.52341634910205503</v>
      </c>
      <c r="AZ17" s="19">
        <v>0.59392243753453799</v>
      </c>
      <c r="BA17" s="19">
        <v>0.68789356214650399</v>
      </c>
      <c r="BB17" s="19">
        <v>0.50498881992073197</v>
      </c>
      <c r="BC17" s="19"/>
      <c r="BD17" s="19">
        <v>0.49442879340662899</v>
      </c>
      <c r="BE17" s="19">
        <v>0.48295279270179498</v>
      </c>
      <c r="BF17" s="19">
        <v>0.47550605789149802</v>
      </c>
      <c r="BG17" s="19"/>
      <c r="BH17" s="19">
        <v>0.48354697766381799</v>
      </c>
      <c r="BI17" s="19">
        <v>0.56814877793220597</v>
      </c>
      <c r="BJ17" s="19">
        <v>0.44887418772737397</v>
      </c>
      <c r="BK17" s="19"/>
      <c r="BL17" s="19">
        <v>0.470380849700337</v>
      </c>
      <c r="BM17" s="19">
        <v>0.56018310169246499</v>
      </c>
      <c r="BN17" s="19">
        <v>0.59827200583064899</v>
      </c>
      <c r="BO17" s="19"/>
      <c r="BP17" s="19">
        <v>0.50139768665762996</v>
      </c>
      <c r="BQ17" s="19">
        <v>0.469196465898292</v>
      </c>
      <c r="BR17" s="19"/>
      <c r="BS17" s="19">
        <v>0.60244828775534798</v>
      </c>
      <c r="BT17" s="19">
        <v>0.56897725289831802</v>
      </c>
      <c r="BU17" s="19">
        <v>0.468082026170829</v>
      </c>
      <c r="BV17" s="19">
        <v>0.39585529412800502</v>
      </c>
      <c r="BW17" s="19"/>
      <c r="BX17" s="19">
        <v>0.51156159225827502</v>
      </c>
      <c r="BY17" s="19">
        <v>0.47350652579937302</v>
      </c>
      <c r="BZ17" s="19">
        <v>0.47451864151629403</v>
      </c>
      <c r="CA17" s="19"/>
      <c r="CB17" s="19">
        <v>0.68150634234654095</v>
      </c>
      <c r="CC17" s="19">
        <v>0.65937294253465095</v>
      </c>
      <c r="CD17" s="19">
        <v>0.29553026102792701</v>
      </c>
      <c r="CE17" s="19">
        <v>0.36779167535363599</v>
      </c>
      <c r="CF17" s="19">
        <v>0.79342212501434795</v>
      </c>
      <c r="CG17" s="19">
        <v>0.143294145615631</v>
      </c>
      <c r="CH17" s="19"/>
      <c r="CI17" s="19">
        <v>0.33647884836507502</v>
      </c>
      <c r="CJ17" s="19">
        <v>0.52099347892954095</v>
      </c>
      <c r="CK17" s="19">
        <v>0.31491907335820002</v>
      </c>
      <c r="CL17" s="19">
        <v>0.52702502525247796</v>
      </c>
    </row>
    <row r="18" spans="2:90" x14ac:dyDescent="0.35">
      <c r="B18" s="16"/>
    </row>
    <row r="19" spans="2:90" x14ac:dyDescent="0.35">
      <c r="B19" t="s">
        <v>118</v>
      </c>
    </row>
    <row r="20" spans="2:90" x14ac:dyDescent="0.35">
      <c r="B20" t="s">
        <v>119</v>
      </c>
    </row>
    <row r="22" spans="2:90" x14ac:dyDescent="0.35">
      <c r="B2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209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196</v>
      </c>
      <c r="C9" s="17">
        <v>0.17894378236155001</v>
      </c>
      <c r="D9" s="17">
        <v>0.19096915638560699</v>
      </c>
      <c r="E9" s="17">
        <v>0.168506846687626</v>
      </c>
      <c r="F9" s="17"/>
      <c r="G9" s="17">
        <v>0.24147816253337601</v>
      </c>
      <c r="H9" s="17">
        <v>0.20376845162927301</v>
      </c>
      <c r="I9" s="17">
        <v>0.18870593173485201</v>
      </c>
      <c r="J9" s="17">
        <v>0.162067645343839</v>
      </c>
      <c r="K9" s="17">
        <v>0.17401343071509501</v>
      </c>
      <c r="L9" s="17">
        <v>0.14011181898515099</v>
      </c>
      <c r="M9" s="17">
        <v>0.160466748800974</v>
      </c>
      <c r="N9" s="17">
        <v>0.19858636516658701</v>
      </c>
      <c r="O9" s="17">
        <v>0.14663748128391499</v>
      </c>
      <c r="P9" s="17"/>
      <c r="Q9" s="17">
        <v>0.227968598568598</v>
      </c>
      <c r="R9" s="17">
        <v>0.22770118727615599</v>
      </c>
      <c r="S9" s="17">
        <v>0.21809221124175099</v>
      </c>
      <c r="T9" s="17">
        <v>0.16876189254016999</v>
      </c>
      <c r="U9" s="17"/>
      <c r="V9" s="17">
        <v>0.22508083007417301</v>
      </c>
      <c r="W9" s="17">
        <v>0.14137064812502101</v>
      </c>
      <c r="X9" s="17">
        <v>0.118126371978373</v>
      </c>
      <c r="Y9" s="17">
        <v>0.24671328110938201</v>
      </c>
      <c r="Z9" s="17">
        <v>0.16729702418306699</v>
      </c>
      <c r="AA9" s="17">
        <v>0.18627231859826701</v>
      </c>
      <c r="AB9" s="17">
        <v>0.16018443416793601</v>
      </c>
      <c r="AC9" s="17">
        <v>0.168945376246219</v>
      </c>
      <c r="AD9" s="17">
        <v>0.17754733492755301</v>
      </c>
      <c r="AE9" s="17"/>
      <c r="AF9" s="17">
        <v>0.14000194219943801</v>
      </c>
      <c r="AG9" s="17">
        <v>0.180278155772405</v>
      </c>
      <c r="AH9" s="17">
        <v>0.13350277105417499</v>
      </c>
      <c r="AI9" s="17">
        <v>0.18359508634913099</v>
      </c>
      <c r="AJ9" s="17">
        <v>0.21332804037689901</v>
      </c>
      <c r="AK9" s="17">
        <v>0.19514715872603899</v>
      </c>
      <c r="AL9" s="17"/>
      <c r="AM9" s="17">
        <v>0.17516488657065701</v>
      </c>
      <c r="AN9" s="17">
        <v>0.17143182505839399</v>
      </c>
      <c r="AO9" s="17">
        <v>0.13679549352947001</v>
      </c>
      <c r="AP9" s="17">
        <v>0.112577482836078</v>
      </c>
      <c r="AQ9" s="17">
        <v>0.184195155112271</v>
      </c>
      <c r="AR9" s="17">
        <v>0.14225651283027799</v>
      </c>
      <c r="AS9" s="17">
        <v>0.182633351905165</v>
      </c>
      <c r="AT9" s="17">
        <v>0.15761934028096</v>
      </c>
      <c r="AU9" s="17">
        <v>0.169902695206161</v>
      </c>
      <c r="AV9" s="17">
        <v>0.16368218296470499</v>
      </c>
      <c r="AW9" s="17">
        <v>0.19394465982668199</v>
      </c>
      <c r="AX9" s="17">
        <v>0.171988613540875</v>
      </c>
      <c r="AY9" s="17">
        <v>0.253515288602634</v>
      </c>
      <c r="AZ9" s="17">
        <v>0.19516955979472</v>
      </c>
      <c r="BA9" s="17">
        <v>0.19579681121268899</v>
      </c>
      <c r="BB9" s="17">
        <v>0.314175806758627</v>
      </c>
      <c r="BC9" s="17"/>
      <c r="BD9" s="17">
        <v>0.18525249228202101</v>
      </c>
      <c r="BE9" s="17">
        <v>0.18261378928668101</v>
      </c>
      <c r="BF9" s="17">
        <v>0.167263362341533</v>
      </c>
      <c r="BG9" s="17"/>
      <c r="BH9" s="17">
        <v>0.18355582608124599</v>
      </c>
      <c r="BI9" s="17">
        <v>0.20771022031504499</v>
      </c>
      <c r="BJ9" s="17">
        <v>0.18799794762581201</v>
      </c>
      <c r="BK9" s="17"/>
      <c r="BL9" s="17">
        <v>0.115057233718071</v>
      </c>
      <c r="BM9" s="17">
        <v>0.179860808652785</v>
      </c>
      <c r="BN9" s="17">
        <v>0.19564707475752</v>
      </c>
      <c r="BO9" s="17"/>
      <c r="BP9" s="17">
        <v>0.196866228290065</v>
      </c>
      <c r="BQ9" s="17">
        <v>0.16550004167480301</v>
      </c>
      <c r="BR9" s="17"/>
      <c r="BS9" s="17">
        <v>0.17452888579989301</v>
      </c>
      <c r="BT9" s="17">
        <v>0.144253532698845</v>
      </c>
      <c r="BU9" s="17">
        <v>0.13766448841988599</v>
      </c>
      <c r="BV9" s="17">
        <v>0.23078974758989401</v>
      </c>
      <c r="BW9" s="17"/>
      <c r="BX9" s="17">
        <v>0.14696007108435799</v>
      </c>
      <c r="BY9" s="17">
        <v>0.208346526058168</v>
      </c>
      <c r="BZ9" s="17">
        <v>0.18030555202822901</v>
      </c>
      <c r="CA9" s="17"/>
      <c r="CB9" s="17">
        <v>8.7434961830846897E-2</v>
      </c>
      <c r="CC9" s="17">
        <v>0.32619756917077097</v>
      </c>
      <c r="CD9" s="17">
        <v>0.11857603276932301</v>
      </c>
      <c r="CE9" s="17">
        <v>0.26606398421933097</v>
      </c>
      <c r="CF9" s="17">
        <v>0.20170671967370099</v>
      </c>
      <c r="CG9" s="17">
        <v>9.0134872904264099E-2</v>
      </c>
      <c r="CH9" s="17"/>
      <c r="CI9" s="17">
        <v>0.26785291007612499</v>
      </c>
      <c r="CJ9" s="17">
        <v>0.17082342001650699</v>
      </c>
      <c r="CK9" s="17">
        <v>0.105332527514857</v>
      </c>
      <c r="CL9" s="17">
        <v>0.183379289505126</v>
      </c>
    </row>
    <row r="10" spans="2:90" x14ac:dyDescent="0.35">
      <c r="B10" s="21" t="s">
        <v>197</v>
      </c>
      <c r="C10" s="17">
        <v>0.148843151454254</v>
      </c>
      <c r="D10" s="17">
        <v>0.155852722629306</v>
      </c>
      <c r="E10" s="17">
        <v>0.142468223886864</v>
      </c>
      <c r="F10" s="17"/>
      <c r="G10" s="17">
        <v>0.18651106285295899</v>
      </c>
      <c r="H10" s="17">
        <v>0.209131508918384</v>
      </c>
      <c r="I10" s="17">
        <v>0.119709757189862</v>
      </c>
      <c r="J10" s="17">
        <v>0.106111212980231</v>
      </c>
      <c r="K10" s="17">
        <v>0.15915582898981401</v>
      </c>
      <c r="L10" s="17">
        <v>0.10937462375130801</v>
      </c>
      <c r="M10" s="17">
        <v>0.14050551278784101</v>
      </c>
      <c r="N10" s="17">
        <v>0.17865692279457601</v>
      </c>
      <c r="O10" s="17">
        <v>0.13146332369542901</v>
      </c>
      <c r="P10" s="17"/>
      <c r="Q10" s="17">
        <v>0.12657593962798699</v>
      </c>
      <c r="R10" s="17">
        <v>0.117762092963902</v>
      </c>
      <c r="S10" s="17">
        <v>0.134970231680934</v>
      </c>
      <c r="T10" s="17">
        <v>0.153782020437019</v>
      </c>
      <c r="U10" s="17"/>
      <c r="V10" s="17">
        <v>0.147672870205144</v>
      </c>
      <c r="W10" s="17">
        <v>0.15704645333560499</v>
      </c>
      <c r="X10" s="17">
        <v>0.159234545418099</v>
      </c>
      <c r="Y10" s="17">
        <v>0.11431256927896601</v>
      </c>
      <c r="Z10" s="17">
        <v>0.123918066170368</v>
      </c>
      <c r="AA10" s="17">
        <v>0.15580916257050101</v>
      </c>
      <c r="AB10" s="17">
        <v>0.13138618792505399</v>
      </c>
      <c r="AC10" s="17">
        <v>0.174800627389125</v>
      </c>
      <c r="AD10" s="17">
        <v>0.175546643300662</v>
      </c>
      <c r="AE10" s="17"/>
      <c r="AF10" s="17">
        <v>0.14348593005420901</v>
      </c>
      <c r="AG10" s="17">
        <v>0.15411906237464301</v>
      </c>
      <c r="AH10" s="17">
        <v>0.141623296843254</v>
      </c>
      <c r="AI10" s="17">
        <v>0.17878983553396199</v>
      </c>
      <c r="AJ10" s="17">
        <v>0.16301075338276599</v>
      </c>
      <c r="AK10" s="17">
        <v>0.138900320770173</v>
      </c>
      <c r="AL10" s="17"/>
      <c r="AM10" s="17">
        <v>0.16085180586691</v>
      </c>
      <c r="AN10" s="17">
        <v>7.6550561326637595E-2</v>
      </c>
      <c r="AO10" s="17">
        <v>0.120898817436584</v>
      </c>
      <c r="AP10" s="17">
        <v>0.125292402104352</v>
      </c>
      <c r="AQ10" s="17">
        <v>9.99877171010157E-2</v>
      </c>
      <c r="AR10" s="17">
        <v>0.13979170155929299</v>
      </c>
      <c r="AS10" s="17">
        <v>0.18184484738930401</v>
      </c>
      <c r="AT10" s="17">
        <v>0.13109297773421599</v>
      </c>
      <c r="AU10" s="17">
        <v>0.14943280497419401</v>
      </c>
      <c r="AV10" s="17">
        <v>0.156004178694336</v>
      </c>
      <c r="AW10" s="17">
        <v>0.206434147909803</v>
      </c>
      <c r="AX10" s="17">
        <v>0.20336567260581001</v>
      </c>
      <c r="AY10" s="17">
        <v>0.16290284003685501</v>
      </c>
      <c r="AZ10" s="17">
        <v>0.154812232403503</v>
      </c>
      <c r="BA10" s="17">
        <v>0.17717314118279001</v>
      </c>
      <c r="BB10" s="17">
        <v>0.17917475447390899</v>
      </c>
      <c r="BC10" s="17"/>
      <c r="BD10" s="17">
        <v>0.14377312053511199</v>
      </c>
      <c r="BE10" s="17">
        <v>0.17340687494604801</v>
      </c>
      <c r="BF10" s="17">
        <v>0.131693212998442</v>
      </c>
      <c r="BG10" s="17"/>
      <c r="BH10" s="17">
        <v>0.149117330069549</v>
      </c>
      <c r="BI10" s="17">
        <v>0.15613091130041901</v>
      </c>
      <c r="BJ10" s="17">
        <v>0.15497522478214201</v>
      </c>
      <c r="BK10" s="17"/>
      <c r="BL10" s="17">
        <v>0.12549208959368899</v>
      </c>
      <c r="BM10" s="17">
        <v>0.18089093692810401</v>
      </c>
      <c r="BN10" s="17">
        <v>0.13082072998741501</v>
      </c>
      <c r="BO10" s="17"/>
      <c r="BP10" s="17">
        <v>0.17937770894736499</v>
      </c>
      <c r="BQ10" s="17">
        <v>0.14127410942858001</v>
      </c>
      <c r="BR10" s="17"/>
      <c r="BS10" s="17">
        <v>0.122960735661916</v>
      </c>
      <c r="BT10" s="17">
        <v>0.140141474096419</v>
      </c>
      <c r="BU10" s="17">
        <v>0.16302809214367001</v>
      </c>
      <c r="BV10" s="17">
        <v>0.15407092351107601</v>
      </c>
      <c r="BW10" s="17"/>
      <c r="BX10" s="17">
        <v>0.113899357176863</v>
      </c>
      <c r="BY10" s="17">
        <v>0.116227109950808</v>
      </c>
      <c r="BZ10" s="17">
        <v>0.15430924667252099</v>
      </c>
      <c r="CA10" s="17"/>
      <c r="CB10" s="17">
        <v>0.115193093683639</v>
      </c>
      <c r="CC10" s="17">
        <v>0.16810364071508199</v>
      </c>
      <c r="CD10" s="17">
        <v>0.14799494381240699</v>
      </c>
      <c r="CE10" s="17">
        <v>0.17999679186738499</v>
      </c>
      <c r="CF10" s="17">
        <v>0.139007893337842</v>
      </c>
      <c r="CG10" s="17">
        <v>0.14192800954239301</v>
      </c>
      <c r="CH10" s="17"/>
      <c r="CI10" s="17">
        <v>0.189910176002072</v>
      </c>
      <c r="CJ10" s="17">
        <v>0.113932957209975</v>
      </c>
      <c r="CK10" s="17">
        <v>0.136409179459688</v>
      </c>
      <c r="CL10" s="17">
        <v>0.163528751177277</v>
      </c>
    </row>
    <row r="11" spans="2:90" x14ac:dyDescent="0.35">
      <c r="B11" s="21" t="s">
        <v>198</v>
      </c>
      <c r="C11" s="17">
        <v>0.14977545776731599</v>
      </c>
      <c r="D11" s="17">
        <v>0.15894522826212201</v>
      </c>
      <c r="E11" s="17">
        <v>0.142429337592269</v>
      </c>
      <c r="F11" s="17"/>
      <c r="G11" s="17">
        <v>8.5246160099921406E-2</v>
      </c>
      <c r="H11" s="17">
        <v>0.13723502253692499</v>
      </c>
      <c r="I11" s="17">
        <v>0.14715582597843199</v>
      </c>
      <c r="J11" s="17">
        <v>0.162121726215886</v>
      </c>
      <c r="K11" s="17">
        <v>0.159357053045457</v>
      </c>
      <c r="L11" s="17">
        <v>0.18007002586367099</v>
      </c>
      <c r="M11" s="17">
        <v>0.146258968955572</v>
      </c>
      <c r="N11" s="17">
        <v>0.163230706886313</v>
      </c>
      <c r="O11" s="17">
        <v>0.163178585933969</v>
      </c>
      <c r="P11" s="17"/>
      <c r="Q11" s="17">
        <v>0.187074322960541</v>
      </c>
      <c r="R11" s="17">
        <v>0.18570981936449299</v>
      </c>
      <c r="S11" s="17">
        <v>0.12466808089819401</v>
      </c>
      <c r="T11" s="17">
        <v>0.14177884724169601</v>
      </c>
      <c r="U11" s="17"/>
      <c r="V11" s="17">
        <v>0.17098660763529799</v>
      </c>
      <c r="W11" s="17">
        <v>0.143904946940763</v>
      </c>
      <c r="X11" s="17">
        <v>0.16032108478349899</v>
      </c>
      <c r="Y11" s="17">
        <v>0.14051532917288001</v>
      </c>
      <c r="Z11" s="17">
        <v>0.14342939951274</v>
      </c>
      <c r="AA11" s="17">
        <v>0.14870426402968701</v>
      </c>
      <c r="AB11" s="17">
        <v>0.143963532380807</v>
      </c>
      <c r="AC11" s="17">
        <v>0.1182330880325</v>
      </c>
      <c r="AD11" s="17">
        <v>0.149618925576462</v>
      </c>
      <c r="AE11" s="17"/>
      <c r="AF11" s="17">
        <v>0.15957138158298501</v>
      </c>
      <c r="AG11" s="17">
        <v>0.122158445445671</v>
      </c>
      <c r="AH11" s="17">
        <v>0.16372720288753001</v>
      </c>
      <c r="AI11" s="17">
        <v>0.12507611949584099</v>
      </c>
      <c r="AJ11" s="17">
        <v>0.14065937517869101</v>
      </c>
      <c r="AK11" s="17">
        <v>0.163994547516121</v>
      </c>
      <c r="AL11" s="17"/>
      <c r="AM11" s="17">
        <v>0.166453286409047</v>
      </c>
      <c r="AN11" s="17">
        <v>0.229894552269237</v>
      </c>
      <c r="AO11" s="17">
        <v>0.13581461672974901</v>
      </c>
      <c r="AP11" s="17">
        <v>0.178467325474439</v>
      </c>
      <c r="AQ11" s="17">
        <v>0.17834074498664601</v>
      </c>
      <c r="AR11" s="17">
        <v>0.113505686778923</v>
      </c>
      <c r="AS11" s="17">
        <v>0.107233823619078</v>
      </c>
      <c r="AT11" s="17">
        <v>0.15481196358837801</v>
      </c>
      <c r="AU11" s="17">
        <v>0.192523570486758</v>
      </c>
      <c r="AV11" s="17">
        <v>0.13097815287560199</v>
      </c>
      <c r="AW11" s="17">
        <v>0.146563098505959</v>
      </c>
      <c r="AX11" s="17">
        <v>0.101009229745966</v>
      </c>
      <c r="AY11" s="17">
        <v>0.133499766582792</v>
      </c>
      <c r="AZ11" s="17">
        <v>0.180863570490847</v>
      </c>
      <c r="BA11" s="17">
        <v>0.13087274161145701</v>
      </c>
      <c r="BB11" s="17">
        <v>0.10991200337880599</v>
      </c>
      <c r="BC11" s="17"/>
      <c r="BD11" s="17">
        <v>0.16915454944782601</v>
      </c>
      <c r="BE11" s="17">
        <v>0.13091933656097501</v>
      </c>
      <c r="BF11" s="17">
        <v>0.14581617116590201</v>
      </c>
      <c r="BG11" s="17"/>
      <c r="BH11" s="17">
        <v>0.133080755080243</v>
      </c>
      <c r="BI11" s="17">
        <v>0.18783277657901801</v>
      </c>
      <c r="BJ11" s="17">
        <v>0.15648330267184599</v>
      </c>
      <c r="BK11" s="17"/>
      <c r="BL11" s="17">
        <v>0.21269469541320701</v>
      </c>
      <c r="BM11" s="17">
        <v>0.123278526783443</v>
      </c>
      <c r="BN11" s="17">
        <v>0.17201458782385501</v>
      </c>
      <c r="BO11" s="17"/>
      <c r="BP11" s="17">
        <v>0.14318737672826901</v>
      </c>
      <c r="BQ11" s="17">
        <v>0.14726759561577099</v>
      </c>
      <c r="BR11" s="17"/>
      <c r="BS11" s="17">
        <v>0.10785186519265</v>
      </c>
      <c r="BT11" s="17">
        <v>0.141341508705178</v>
      </c>
      <c r="BU11" s="17">
        <v>0.20149673561954201</v>
      </c>
      <c r="BV11" s="17">
        <v>0.12397407651195499</v>
      </c>
      <c r="BW11" s="17"/>
      <c r="BX11" s="17">
        <v>0.14003165104078499</v>
      </c>
      <c r="BY11" s="17">
        <v>0.110581965459197</v>
      </c>
      <c r="BZ11" s="17">
        <v>0.153149214857805</v>
      </c>
      <c r="CA11" s="17"/>
      <c r="CB11" s="17">
        <v>0.100411384902029</v>
      </c>
      <c r="CC11" s="17">
        <v>0.120253665833345</v>
      </c>
      <c r="CD11" s="17">
        <v>0.138221184724035</v>
      </c>
      <c r="CE11" s="17">
        <v>0.15273135857971601</v>
      </c>
      <c r="CF11" s="17">
        <v>0.115242892302878</v>
      </c>
      <c r="CG11" s="17">
        <v>0.28680790947719698</v>
      </c>
      <c r="CH11" s="17"/>
      <c r="CI11" s="17">
        <v>0.168624170618796</v>
      </c>
      <c r="CJ11" s="17">
        <v>7.4982509329095198E-2</v>
      </c>
      <c r="CK11" s="17">
        <v>0.34449037001741301</v>
      </c>
      <c r="CL11" s="17">
        <v>0.13783136936059801</v>
      </c>
    </row>
    <row r="12" spans="2:90" x14ac:dyDescent="0.35">
      <c r="B12" s="21" t="s">
        <v>199</v>
      </c>
      <c r="C12" s="17">
        <v>0.233147105718083</v>
      </c>
      <c r="D12" s="17">
        <v>0.21779568174720901</v>
      </c>
      <c r="E12" s="17">
        <v>0.24890452068674501</v>
      </c>
      <c r="F12" s="17"/>
      <c r="G12" s="17">
        <v>0.21982545339795101</v>
      </c>
      <c r="H12" s="17">
        <v>0.22246796192058799</v>
      </c>
      <c r="I12" s="17">
        <v>0.24871603703428799</v>
      </c>
      <c r="J12" s="17">
        <v>0.21818072493840901</v>
      </c>
      <c r="K12" s="17">
        <v>0.231239874588548</v>
      </c>
      <c r="L12" s="17">
        <v>0.25354028245355498</v>
      </c>
      <c r="M12" s="17">
        <v>0.25644814039321201</v>
      </c>
      <c r="N12" s="17">
        <v>0.20744562928375701</v>
      </c>
      <c r="O12" s="17">
        <v>0.23990860193764199</v>
      </c>
      <c r="P12" s="17"/>
      <c r="Q12" s="17">
        <v>0.239991676109364</v>
      </c>
      <c r="R12" s="17">
        <v>0.24033531759283799</v>
      </c>
      <c r="S12" s="17">
        <v>0.29780897309265902</v>
      </c>
      <c r="T12" s="17">
        <v>0.231086272426826</v>
      </c>
      <c r="U12" s="17"/>
      <c r="V12" s="17">
        <v>0.18808750932815599</v>
      </c>
      <c r="W12" s="17">
        <v>0.23892141677148501</v>
      </c>
      <c r="X12" s="17">
        <v>0.27771781328693501</v>
      </c>
      <c r="Y12" s="17">
        <v>0.25361069649970602</v>
      </c>
      <c r="Z12" s="17">
        <v>0.226139849402472</v>
      </c>
      <c r="AA12" s="17">
        <v>0.25982100633481198</v>
      </c>
      <c r="AB12" s="17">
        <v>0.26596855949321901</v>
      </c>
      <c r="AC12" s="17">
        <v>0.22551395757159201</v>
      </c>
      <c r="AD12" s="17">
        <v>0.19431219819137299</v>
      </c>
      <c r="AE12" s="17"/>
      <c r="AF12" s="17">
        <v>0.208363147540021</v>
      </c>
      <c r="AG12" s="17">
        <v>0.25783532603321702</v>
      </c>
      <c r="AH12" s="17">
        <v>0.23222276177873499</v>
      </c>
      <c r="AI12" s="17">
        <v>0.22611401038439</v>
      </c>
      <c r="AJ12" s="17">
        <v>0.24235421485629399</v>
      </c>
      <c r="AK12" s="17">
        <v>0.232451775884464</v>
      </c>
      <c r="AL12" s="17"/>
      <c r="AM12" s="17">
        <v>0.200175039286066</v>
      </c>
      <c r="AN12" s="17">
        <v>0.226397846244943</v>
      </c>
      <c r="AO12" s="17">
        <v>0.20950953535557201</v>
      </c>
      <c r="AP12" s="17">
        <v>0.226974929330197</v>
      </c>
      <c r="AQ12" s="17">
        <v>0.26930759680334898</v>
      </c>
      <c r="AR12" s="17">
        <v>0.26386189770085899</v>
      </c>
      <c r="AS12" s="17">
        <v>0.232749688897818</v>
      </c>
      <c r="AT12" s="17">
        <v>0.27229040630717499</v>
      </c>
      <c r="AU12" s="17">
        <v>0.21106879195397801</v>
      </c>
      <c r="AV12" s="17">
        <v>0.28050341099248599</v>
      </c>
      <c r="AW12" s="17">
        <v>0.19261735863226501</v>
      </c>
      <c r="AX12" s="17">
        <v>0.28146133579861399</v>
      </c>
      <c r="AY12" s="17">
        <v>0.21247150257551201</v>
      </c>
      <c r="AZ12" s="17">
        <v>0.183564237799688</v>
      </c>
      <c r="BA12" s="17">
        <v>0.24177501821521799</v>
      </c>
      <c r="BB12" s="17">
        <v>0.22199041519815599</v>
      </c>
      <c r="BC12" s="17"/>
      <c r="BD12" s="17">
        <v>0.24071884932642201</v>
      </c>
      <c r="BE12" s="17">
        <v>0.237281356860125</v>
      </c>
      <c r="BF12" s="17">
        <v>0.22929790711575501</v>
      </c>
      <c r="BG12" s="17"/>
      <c r="BH12" s="17">
        <v>0.23667535193037301</v>
      </c>
      <c r="BI12" s="17">
        <v>0.234996956694217</v>
      </c>
      <c r="BJ12" s="17">
        <v>0.25185764116415998</v>
      </c>
      <c r="BK12" s="17"/>
      <c r="BL12" s="17">
        <v>0.263893158366656</v>
      </c>
      <c r="BM12" s="17">
        <v>0.22211735880715899</v>
      </c>
      <c r="BN12" s="17">
        <v>0.26892633471747301</v>
      </c>
      <c r="BO12" s="17"/>
      <c r="BP12" s="17">
        <v>0.24343435495885099</v>
      </c>
      <c r="BQ12" s="17">
        <v>0.22879530158047201</v>
      </c>
      <c r="BR12" s="17"/>
      <c r="BS12" s="17">
        <v>0.23744013038491399</v>
      </c>
      <c r="BT12" s="17">
        <v>0.25888378633890902</v>
      </c>
      <c r="BU12" s="17">
        <v>0.22801152044279099</v>
      </c>
      <c r="BV12" s="17">
        <v>0.23030233244718601</v>
      </c>
      <c r="BW12" s="17"/>
      <c r="BX12" s="17">
        <v>0.25706856465418798</v>
      </c>
      <c r="BY12" s="17">
        <v>0.22695627091762699</v>
      </c>
      <c r="BZ12" s="17">
        <v>0.23115767180545799</v>
      </c>
      <c r="CA12" s="17"/>
      <c r="CB12" s="17">
        <v>0.26604111029132699</v>
      </c>
      <c r="CC12" s="17">
        <v>0.21509755352812099</v>
      </c>
      <c r="CD12" s="17">
        <v>0.21291414858486901</v>
      </c>
      <c r="CE12" s="17">
        <v>0.208412123290767</v>
      </c>
      <c r="CF12" s="17">
        <v>0.260482279970079</v>
      </c>
      <c r="CG12" s="17">
        <v>0.248858748731833</v>
      </c>
      <c r="CH12" s="17"/>
      <c r="CI12" s="17">
        <v>0.194963293713866</v>
      </c>
      <c r="CJ12" s="17">
        <v>0.24011928353364101</v>
      </c>
      <c r="CK12" s="17">
        <v>0.22826932652884899</v>
      </c>
      <c r="CL12" s="17">
        <v>0.238899880297337</v>
      </c>
    </row>
    <row r="13" spans="2:90" x14ac:dyDescent="0.35">
      <c r="B13" s="21" t="s">
        <v>200</v>
      </c>
      <c r="C13" s="17">
        <v>0.27416495421507098</v>
      </c>
      <c r="D13" s="17">
        <v>0.25895471265262499</v>
      </c>
      <c r="E13" s="17">
        <v>0.28542005784361202</v>
      </c>
      <c r="F13" s="17"/>
      <c r="G13" s="17">
        <v>0.255887475052479</v>
      </c>
      <c r="H13" s="17">
        <v>0.21982997798594001</v>
      </c>
      <c r="I13" s="17">
        <v>0.279716484026377</v>
      </c>
      <c r="J13" s="17">
        <v>0.31767696839936099</v>
      </c>
      <c r="K13" s="17">
        <v>0.25832359414150202</v>
      </c>
      <c r="L13" s="17">
        <v>0.29908425772744401</v>
      </c>
      <c r="M13" s="17">
        <v>0.2947484420016</v>
      </c>
      <c r="N13" s="17">
        <v>0.238507218059412</v>
      </c>
      <c r="O13" s="17">
        <v>0.30134365002229202</v>
      </c>
      <c r="P13" s="17"/>
      <c r="Q13" s="17">
        <v>0.20529335443390401</v>
      </c>
      <c r="R13" s="17">
        <v>0.20527999642639999</v>
      </c>
      <c r="S13" s="17">
        <v>0.205690784067837</v>
      </c>
      <c r="T13" s="17">
        <v>0.29144270375085002</v>
      </c>
      <c r="U13" s="17"/>
      <c r="V13" s="17">
        <v>0.24868516955902201</v>
      </c>
      <c r="W13" s="17">
        <v>0.30330810521019802</v>
      </c>
      <c r="X13" s="17">
        <v>0.27209659923082102</v>
      </c>
      <c r="Y13" s="17">
        <v>0.232834701988926</v>
      </c>
      <c r="Z13" s="17">
        <v>0.32397389848685199</v>
      </c>
      <c r="AA13" s="17">
        <v>0.23344424645280701</v>
      </c>
      <c r="AB13" s="17">
        <v>0.28645187272262501</v>
      </c>
      <c r="AC13" s="17">
        <v>0.29543374166222203</v>
      </c>
      <c r="AD13" s="17">
        <v>0.28828728344084498</v>
      </c>
      <c r="AE13" s="17"/>
      <c r="AF13" s="17">
        <v>0.33530824534040699</v>
      </c>
      <c r="AG13" s="17">
        <v>0.27570591684499801</v>
      </c>
      <c r="AH13" s="17">
        <v>0.29905850658009397</v>
      </c>
      <c r="AI13" s="17">
        <v>0.267596176573003</v>
      </c>
      <c r="AJ13" s="17">
        <v>0.23164945788018201</v>
      </c>
      <c r="AK13" s="17">
        <v>0.25088402109010799</v>
      </c>
      <c r="AL13" s="17"/>
      <c r="AM13" s="17">
        <v>0.28077321953389101</v>
      </c>
      <c r="AN13" s="17">
        <v>0.282280814568793</v>
      </c>
      <c r="AO13" s="17">
        <v>0.36409410365073802</v>
      </c>
      <c r="AP13" s="17">
        <v>0.35518164225693999</v>
      </c>
      <c r="AQ13" s="17">
        <v>0.25452639658894699</v>
      </c>
      <c r="AR13" s="17">
        <v>0.33528536173733903</v>
      </c>
      <c r="AS13" s="17">
        <v>0.26647495806261201</v>
      </c>
      <c r="AT13" s="17">
        <v>0.266167428132974</v>
      </c>
      <c r="AU13" s="17">
        <v>0.25794404925529602</v>
      </c>
      <c r="AV13" s="17">
        <v>0.256324691078745</v>
      </c>
      <c r="AW13" s="17">
        <v>0.240915022877178</v>
      </c>
      <c r="AX13" s="17">
        <v>0.22246611399824601</v>
      </c>
      <c r="AY13" s="17">
        <v>0.22597083317373501</v>
      </c>
      <c r="AZ13" s="17">
        <v>0.28559039951124099</v>
      </c>
      <c r="BA13" s="17">
        <v>0.254382287777845</v>
      </c>
      <c r="BB13" s="17">
        <v>0.16890507307557001</v>
      </c>
      <c r="BC13" s="17"/>
      <c r="BD13" s="17">
        <v>0.24620539713470399</v>
      </c>
      <c r="BE13" s="17">
        <v>0.25900955190409902</v>
      </c>
      <c r="BF13" s="17">
        <v>0.31423244733453198</v>
      </c>
      <c r="BG13" s="17"/>
      <c r="BH13" s="17">
        <v>0.28621583954295199</v>
      </c>
      <c r="BI13" s="17">
        <v>0.19320647620318501</v>
      </c>
      <c r="BJ13" s="17">
        <v>0.232695680086104</v>
      </c>
      <c r="BK13" s="17"/>
      <c r="BL13" s="17">
        <v>0.282862822908377</v>
      </c>
      <c r="BM13" s="17">
        <v>0.29226326157986998</v>
      </c>
      <c r="BN13" s="17">
        <v>0.215116017094447</v>
      </c>
      <c r="BO13" s="17"/>
      <c r="BP13" s="17">
        <v>0.21961780617953799</v>
      </c>
      <c r="BQ13" s="17">
        <v>0.30325853918928802</v>
      </c>
      <c r="BR13" s="17"/>
      <c r="BS13" s="17">
        <v>0.33808992108182501</v>
      </c>
      <c r="BT13" s="17">
        <v>0.30415490194199701</v>
      </c>
      <c r="BU13" s="17">
        <v>0.25930963726765299</v>
      </c>
      <c r="BV13" s="17">
        <v>0.248103492588055</v>
      </c>
      <c r="BW13" s="17"/>
      <c r="BX13" s="17">
        <v>0.33058069292804299</v>
      </c>
      <c r="BY13" s="17">
        <v>0.332124388815774</v>
      </c>
      <c r="BZ13" s="17">
        <v>0.26501430617377703</v>
      </c>
      <c r="CA13" s="17"/>
      <c r="CB13" s="17">
        <v>0.42962007284293702</v>
      </c>
      <c r="CC13" s="17">
        <v>0.159402826826016</v>
      </c>
      <c r="CD13" s="17">
        <v>0.36238065135392999</v>
      </c>
      <c r="CE13" s="17">
        <v>0.18555998674111099</v>
      </c>
      <c r="CF13" s="17">
        <v>0.27430472147384799</v>
      </c>
      <c r="CG13" s="17">
        <v>0.18886138796722099</v>
      </c>
      <c r="CH13" s="17"/>
      <c r="CI13" s="17">
        <v>0.15337218547674999</v>
      </c>
      <c r="CJ13" s="17">
        <v>0.384904096447092</v>
      </c>
      <c r="CK13" s="17">
        <v>0.14952933367782401</v>
      </c>
      <c r="CL13" s="17">
        <v>0.26912680737635303</v>
      </c>
    </row>
    <row r="14" spans="2:90" x14ac:dyDescent="0.35">
      <c r="B14" s="21" t="s">
        <v>110</v>
      </c>
      <c r="C14" s="17">
        <v>1.51255484837259E-2</v>
      </c>
      <c r="D14" s="17">
        <v>1.74824983231298E-2</v>
      </c>
      <c r="E14" s="17">
        <v>1.2271013302884E-2</v>
      </c>
      <c r="F14" s="17"/>
      <c r="G14" s="17">
        <v>1.1051686063313399E-2</v>
      </c>
      <c r="H14" s="17">
        <v>7.5670770088900304E-3</v>
      </c>
      <c r="I14" s="17">
        <v>1.5995964036189102E-2</v>
      </c>
      <c r="J14" s="17">
        <v>3.3841722122274501E-2</v>
      </c>
      <c r="K14" s="17">
        <v>1.7910218519583E-2</v>
      </c>
      <c r="L14" s="17">
        <v>1.7818991218871601E-2</v>
      </c>
      <c r="M14" s="17">
        <v>1.5721870608010099E-3</v>
      </c>
      <c r="N14" s="17">
        <v>1.3573157809354201E-2</v>
      </c>
      <c r="O14" s="17">
        <v>1.7468357126753001E-2</v>
      </c>
      <c r="P14" s="17"/>
      <c r="Q14" s="17">
        <v>1.3096108299606E-2</v>
      </c>
      <c r="R14" s="17">
        <v>2.32115863762112E-2</v>
      </c>
      <c r="S14" s="17">
        <v>1.8769719018625199E-2</v>
      </c>
      <c r="T14" s="17">
        <v>1.31482636034384E-2</v>
      </c>
      <c r="U14" s="17"/>
      <c r="V14" s="17">
        <v>1.94870131982069E-2</v>
      </c>
      <c r="W14" s="17">
        <v>1.54484296169267E-2</v>
      </c>
      <c r="X14" s="17">
        <v>1.2503585302274699E-2</v>
      </c>
      <c r="Y14" s="17">
        <v>1.2013421950139901E-2</v>
      </c>
      <c r="Z14" s="17">
        <v>1.5241762244501E-2</v>
      </c>
      <c r="AA14" s="17">
        <v>1.5949002013926399E-2</v>
      </c>
      <c r="AB14" s="17">
        <v>1.2045413310359099E-2</v>
      </c>
      <c r="AC14" s="17">
        <v>1.7073209098341799E-2</v>
      </c>
      <c r="AD14" s="17">
        <v>1.46876145631059E-2</v>
      </c>
      <c r="AE14" s="17"/>
      <c r="AF14" s="17">
        <v>1.3269353282940601E-2</v>
      </c>
      <c r="AG14" s="17">
        <v>9.9030935290661901E-3</v>
      </c>
      <c r="AH14" s="17">
        <v>2.9865460856212299E-2</v>
      </c>
      <c r="AI14" s="17">
        <v>1.8828771663672E-2</v>
      </c>
      <c r="AJ14" s="17">
        <v>8.9981583251691998E-3</v>
      </c>
      <c r="AK14" s="17">
        <v>1.86221760130954E-2</v>
      </c>
      <c r="AL14" s="17"/>
      <c r="AM14" s="17">
        <v>1.6581762333429201E-2</v>
      </c>
      <c r="AN14" s="17">
        <v>1.34444005319958E-2</v>
      </c>
      <c r="AO14" s="17">
        <v>3.2887433297886598E-2</v>
      </c>
      <c r="AP14" s="17">
        <v>1.50621799799433E-3</v>
      </c>
      <c r="AQ14" s="17">
        <v>1.36423894077707E-2</v>
      </c>
      <c r="AR14" s="17">
        <v>5.2988393933087602E-3</v>
      </c>
      <c r="AS14" s="17">
        <v>2.9063330126022999E-2</v>
      </c>
      <c r="AT14" s="17">
        <v>1.8017883956296801E-2</v>
      </c>
      <c r="AU14" s="17">
        <v>1.9128088123613499E-2</v>
      </c>
      <c r="AV14" s="17">
        <v>1.2507383394125901E-2</v>
      </c>
      <c r="AW14" s="17">
        <v>1.9525712248113499E-2</v>
      </c>
      <c r="AX14" s="17">
        <v>1.97090343104885E-2</v>
      </c>
      <c r="AY14" s="17">
        <v>1.16397690284722E-2</v>
      </c>
      <c r="AZ14" s="17">
        <v>0</v>
      </c>
      <c r="BA14" s="17">
        <v>0</v>
      </c>
      <c r="BB14" s="17">
        <v>5.8419471149315401E-3</v>
      </c>
      <c r="BC14" s="17"/>
      <c r="BD14" s="17">
        <v>1.48955912739137E-2</v>
      </c>
      <c r="BE14" s="17">
        <v>1.6769090442072501E-2</v>
      </c>
      <c r="BF14" s="17">
        <v>1.16968990438358E-2</v>
      </c>
      <c r="BG14" s="17"/>
      <c r="BH14" s="17">
        <v>1.1354897295636801E-2</v>
      </c>
      <c r="BI14" s="17">
        <v>2.0122658908116101E-2</v>
      </c>
      <c r="BJ14" s="17">
        <v>1.5990203669935799E-2</v>
      </c>
      <c r="BK14" s="17"/>
      <c r="BL14" s="17">
        <v>0</v>
      </c>
      <c r="BM14" s="17">
        <v>1.5891072486393799E-3</v>
      </c>
      <c r="BN14" s="17">
        <v>1.7475255619289701E-2</v>
      </c>
      <c r="BO14" s="17"/>
      <c r="BP14" s="17">
        <v>1.7516524895912499E-2</v>
      </c>
      <c r="BQ14" s="17">
        <v>1.39044125110847E-2</v>
      </c>
      <c r="BR14" s="17"/>
      <c r="BS14" s="17">
        <v>1.9128461878801999E-2</v>
      </c>
      <c r="BT14" s="17">
        <v>1.1224796218651001E-2</v>
      </c>
      <c r="BU14" s="17">
        <v>1.04895261064576E-2</v>
      </c>
      <c r="BV14" s="17">
        <v>1.27594273518332E-2</v>
      </c>
      <c r="BW14" s="17"/>
      <c r="BX14" s="17">
        <v>1.14596631157622E-2</v>
      </c>
      <c r="BY14" s="17">
        <v>5.7637387984269704E-3</v>
      </c>
      <c r="BZ14" s="17">
        <v>1.6064008462209799E-2</v>
      </c>
      <c r="CA14" s="17"/>
      <c r="CB14" s="17">
        <v>1.29937644921993E-3</v>
      </c>
      <c r="CC14" s="17">
        <v>1.09447439266654E-2</v>
      </c>
      <c r="CD14" s="17">
        <v>1.99130387554361E-2</v>
      </c>
      <c r="CE14" s="17">
        <v>7.2357553016892196E-3</v>
      </c>
      <c r="CF14" s="17">
        <v>9.2554932416526407E-3</v>
      </c>
      <c r="CG14" s="17">
        <v>4.3409071377091997E-2</v>
      </c>
      <c r="CH14" s="17"/>
      <c r="CI14" s="17">
        <v>2.5277264112390299E-2</v>
      </c>
      <c r="CJ14" s="17">
        <v>1.52377334636892E-2</v>
      </c>
      <c r="CK14" s="17">
        <v>3.59692628013695E-2</v>
      </c>
      <c r="CL14" s="17">
        <v>7.2339022833093798E-3</v>
      </c>
    </row>
    <row r="15" spans="2:90" x14ac:dyDescent="0.35">
      <c r="B15" s="21" t="s">
        <v>201</v>
      </c>
      <c r="C15" s="18">
        <v>0.32778693381580398</v>
      </c>
      <c r="D15" s="18">
        <v>0.34682187901491401</v>
      </c>
      <c r="E15" s="18">
        <v>0.31097507057448998</v>
      </c>
      <c r="F15" s="18"/>
      <c r="G15" s="18">
        <v>0.42798922538633499</v>
      </c>
      <c r="H15" s="18">
        <v>0.41289996054765699</v>
      </c>
      <c r="I15" s="18">
        <v>0.30841568892471399</v>
      </c>
      <c r="J15" s="18">
        <v>0.26817885832406901</v>
      </c>
      <c r="K15" s="18">
        <v>0.33316925970490902</v>
      </c>
      <c r="L15" s="18">
        <v>0.24948644273645801</v>
      </c>
      <c r="M15" s="18">
        <v>0.30097226158881502</v>
      </c>
      <c r="N15" s="18">
        <v>0.37724328796116402</v>
      </c>
      <c r="O15" s="18">
        <v>0.27810080497934397</v>
      </c>
      <c r="P15" s="18"/>
      <c r="Q15" s="18">
        <v>0.35454453819658499</v>
      </c>
      <c r="R15" s="18">
        <v>0.34546328024005801</v>
      </c>
      <c r="S15" s="18">
        <v>0.35306244292268502</v>
      </c>
      <c r="T15" s="18">
        <v>0.32254391297718898</v>
      </c>
      <c r="U15" s="18"/>
      <c r="V15" s="18">
        <v>0.37275370027931698</v>
      </c>
      <c r="W15" s="18">
        <v>0.298417101460627</v>
      </c>
      <c r="X15" s="18">
        <v>0.27736091739647101</v>
      </c>
      <c r="Y15" s="18">
        <v>0.361025850388348</v>
      </c>
      <c r="Z15" s="18">
        <v>0.29121509035343501</v>
      </c>
      <c r="AA15" s="18">
        <v>0.34208148116876802</v>
      </c>
      <c r="AB15" s="18">
        <v>0.29157062209299001</v>
      </c>
      <c r="AC15" s="18">
        <v>0.34374600363534402</v>
      </c>
      <c r="AD15" s="18">
        <v>0.35309397822821498</v>
      </c>
      <c r="AE15" s="18"/>
      <c r="AF15" s="18">
        <v>0.28348787225364702</v>
      </c>
      <c r="AG15" s="18">
        <v>0.33439721814704798</v>
      </c>
      <c r="AH15" s="18">
        <v>0.27512606789742899</v>
      </c>
      <c r="AI15" s="18">
        <v>0.36238492188309401</v>
      </c>
      <c r="AJ15" s="18">
        <v>0.376338793759664</v>
      </c>
      <c r="AK15" s="18">
        <v>0.334047479496212</v>
      </c>
      <c r="AL15" s="18"/>
      <c r="AM15" s="18">
        <v>0.33601669243756699</v>
      </c>
      <c r="AN15" s="18">
        <v>0.24798238638503201</v>
      </c>
      <c r="AO15" s="18">
        <v>0.257694310966054</v>
      </c>
      <c r="AP15" s="18">
        <v>0.23786988494042999</v>
      </c>
      <c r="AQ15" s="18">
        <v>0.28418287221328697</v>
      </c>
      <c r="AR15" s="18">
        <v>0.28204821438957001</v>
      </c>
      <c r="AS15" s="18">
        <v>0.36447819929446901</v>
      </c>
      <c r="AT15" s="18">
        <v>0.28871231801517599</v>
      </c>
      <c r="AU15" s="18">
        <v>0.319335500180355</v>
      </c>
      <c r="AV15" s="18">
        <v>0.31968636165904202</v>
      </c>
      <c r="AW15" s="18">
        <v>0.40037880773648499</v>
      </c>
      <c r="AX15" s="18">
        <v>0.37535428614668498</v>
      </c>
      <c r="AY15" s="18">
        <v>0.41641812863949001</v>
      </c>
      <c r="AZ15" s="18">
        <v>0.34998179219822401</v>
      </c>
      <c r="BA15" s="18">
        <v>0.37296995239547898</v>
      </c>
      <c r="BB15" s="18">
        <v>0.49335056123253601</v>
      </c>
      <c r="BC15" s="18"/>
      <c r="BD15" s="18">
        <v>0.32902561281713399</v>
      </c>
      <c r="BE15" s="18">
        <v>0.35602066423272899</v>
      </c>
      <c r="BF15" s="18">
        <v>0.29895657533997499</v>
      </c>
      <c r="BG15" s="18"/>
      <c r="BH15" s="18">
        <v>0.33267315615079501</v>
      </c>
      <c r="BI15" s="18">
        <v>0.363841131615464</v>
      </c>
      <c r="BJ15" s="18">
        <v>0.342973172407955</v>
      </c>
      <c r="BK15" s="18"/>
      <c r="BL15" s="18">
        <v>0.24054932331175899</v>
      </c>
      <c r="BM15" s="18">
        <v>0.36075174558088902</v>
      </c>
      <c r="BN15" s="18">
        <v>0.32646780474493498</v>
      </c>
      <c r="BO15" s="18"/>
      <c r="BP15" s="18">
        <v>0.37624393723742999</v>
      </c>
      <c r="BQ15" s="18">
        <v>0.30677415110338302</v>
      </c>
      <c r="BR15" s="18"/>
      <c r="BS15" s="18">
        <v>0.29748962146180902</v>
      </c>
      <c r="BT15" s="18">
        <v>0.28439500679526403</v>
      </c>
      <c r="BU15" s="18">
        <v>0.30069258056355602</v>
      </c>
      <c r="BV15" s="18">
        <v>0.38486067110097</v>
      </c>
      <c r="BW15" s="18"/>
      <c r="BX15" s="18">
        <v>0.26085942826122199</v>
      </c>
      <c r="BY15" s="18">
        <v>0.32457363600897599</v>
      </c>
      <c r="BZ15" s="18">
        <v>0.33461479870075</v>
      </c>
      <c r="CA15" s="18"/>
      <c r="CB15" s="18">
        <v>0.20262805551448601</v>
      </c>
      <c r="CC15" s="18">
        <v>0.49430120988585302</v>
      </c>
      <c r="CD15" s="18">
        <v>0.26657097658173001</v>
      </c>
      <c r="CE15" s="18">
        <v>0.44606077608671602</v>
      </c>
      <c r="CF15" s="18">
        <v>0.34071461301154199</v>
      </c>
      <c r="CG15" s="18">
        <v>0.23206288244665699</v>
      </c>
      <c r="CH15" s="18"/>
      <c r="CI15" s="18">
        <v>0.45776308607819799</v>
      </c>
      <c r="CJ15" s="18">
        <v>0.284756377226482</v>
      </c>
      <c r="CK15" s="18">
        <v>0.241741706974545</v>
      </c>
      <c r="CL15" s="18">
        <v>0.346908040682402</v>
      </c>
    </row>
    <row r="16" spans="2:90" x14ac:dyDescent="0.35">
      <c r="B16" s="21" t="s">
        <v>202</v>
      </c>
      <c r="C16" s="18">
        <v>0.50731205993315398</v>
      </c>
      <c r="D16" s="18">
        <v>0.47675039439983502</v>
      </c>
      <c r="E16" s="18">
        <v>0.53432457853035698</v>
      </c>
      <c r="F16" s="18"/>
      <c r="G16" s="18">
        <v>0.47571292845043001</v>
      </c>
      <c r="H16" s="18">
        <v>0.44229793990652799</v>
      </c>
      <c r="I16" s="18">
        <v>0.52843252106066496</v>
      </c>
      <c r="J16" s="18">
        <v>0.535857693337771</v>
      </c>
      <c r="K16" s="18">
        <v>0.48956346873005102</v>
      </c>
      <c r="L16" s="18">
        <v>0.55262454018099905</v>
      </c>
      <c r="M16" s="18">
        <v>0.55119658239481195</v>
      </c>
      <c r="N16" s="18">
        <v>0.44595284734316898</v>
      </c>
      <c r="O16" s="18">
        <v>0.54125225195993498</v>
      </c>
      <c r="P16" s="18"/>
      <c r="Q16" s="18">
        <v>0.44528503054326801</v>
      </c>
      <c r="R16" s="18">
        <v>0.44561531401923798</v>
      </c>
      <c r="S16" s="18">
        <v>0.503499757160496</v>
      </c>
      <c r="T16" s="18">
        <v>0.52252897617767602</v>
      </c>
      <c r="U16" s="18"/>
      <c r="V16" s="18">
        <v>0.43677267888717802</v>
      </c>
      <c r="W16" s="18">
        <v>0.54222952198168295</v>
      </c>
      <c r="X16" s="18">
        <v>0.54981441251775498</v>
      </c>
      <c r="Y16" s="18">
        <v>0.486445398488632</v>
      </c>
      <c r="Z16" s="18">
        <v>0.55011374788932399</v>
      </c>
      <c r="AA16" s="18">
        <v>0.49326525278761901</v>
      </c>
      <c r="AB16" s="18">
        <v>0.55242043221584303</v>
      </c>
      <c r="AC16" s="18">
        <v>0.52094769923381401</v>
      </c>
      <c r="AD16" s="18">
        <v>0.482599481632217</v>
      </c>
      <c r="AE16" s="18"/>
      <c r="AF16" s="18">
        <v>0.54367139288042698</v>
      </c>
      <c r="AG16" s="18">
        <v>0.53354124287821503</v>
      </c>
      <c r="AH16" s="18">
        <v>0.53128126835882905</v>
      </c>
      <c r="AI16" s="18">
        <v>0.49371018695739299</v>
      </c>
      <c r="AJ16" s="18">
        <v>0.47400367273647598</v>
      </c>
      <c r="AK16" s="18">
        <v>0.48333579697457202</v>
      </c>
      <c r="AL16" s="18"/>
      <c r="AM16" s="18">
        <v>0.48094825881995701</v>
      </c>
      <c r="AN16" s="18">
        <v>0.50867866081373503</v>
      </c>
      <c r="AO16" s="18">
        <v>0.57360363900630995</v>
      </c>
      <c r="AP16" s="18">
        <v>0.58215657158713696</v>
      </c>
      <c r="AQ16" s="18">
        <v>0.52383399339229697</v>
      </c>
      <c r="AR16" s="18">
        <v>0.59914725943819802</v>
      </c>
      <c r="AS16" s="18">
        <v>0.49922464696043001</v>
      </c>
      <c r="AT16" s="18">
        <v>0.53845783444014905</v>
      </c>
      <c r="AU16" s="18">
        <v>0.469012841209273</v>
      </c>
      <c r="AV16" s="18">
        <v>0.53682810207123099</v>
      </c>
      <c r="AW16" s="18">
        <v>0.43353238150944301</v>
      </c>
      <c r="AX16" s="18">
        <v>0.50392744979685999</v>
      </c>
      <c r="AY16" s="18">
        <v>0.43844233574924701</v>
      </c>
      <c r="AZ16" s="18">
        <v>0.46915463731092899</v>
      </c>
      <c r="BA16" s="18">
        <v>0.49615730599306301</v>
      </c>
      <c r="BB16" s="18">
        <v>0.390895488273726</v>
      </c>
      <c r="BC16" s="18"/>
      <c r="BD16" s="18">
        <v>0.48692424646112598</v>
      </c>
      <c r="BE16" s="18">
        <v>0.49629090876422299</v>
      </c>
      <c r="BF16" s="18">
        <v>0.54353035445028697</v>
      </c>
      <c r="BG16" s="18"/>
      <c r="BH16" s="18">
        <v>0.52289119147332497</v>
      </c>
      <c r="BI16" s="18">
        <v>0.42820343289740198</v>
      </c>
      <c r="BJ16" s="18">
        <v>0.48455332125026301</v>
      </c>
      <c r="BK16" s="18"/>
      <c r="BL16" s="18">
        <v>0.546755981275034</v>
      </c>
      <c r="BM16" s="18">
        <v>0.51438062038702803</v>
      </c>
      <c r="BN16" s="18">
        <v>0.48404235181192001</v>
      </c>
      <c r="BO16" s="18"/>
      <c r="BP16" s="18">
        <v>0.46305216113838898</v>
      </c>
      <c r="BQ16" s="18">
        <v>0.53205384076976103</v>
      </c>
      <c r="BR16" s="18"/>
      <c r="BS16" s="18">
        <v>0.57553005146673897</v>
      </c>
      <c r="BT16" s="18">
        <v>0.56303868828090697</v>
      </c>
      <c r="BU16" s="18">
        <v>0.48732115771044399</v>
      </c>
      <c r="BV16" s="18">
        <v>0.47840582503524198</v>
      </c>
      <c r="BW16" s="18"/>
      <c r="BX16" s="18">
        <v>0.58764925758223097</v>
      </c>
      <c r="BY16" s="18">
        <v>0.55908065973340004</v>
      </c>
      <c r="BZ16" s="18">
        <v>0.49617197797923501</v>
      </c>
      <c r="CA16" s="18"/>
      <c r="CB16" s="18">
        <v>0.69566118313426395</v>
      </c>
      <c r="CC16" s="18">
        <v>0.37450038035413702</v>
      </c>
      <c r="CD16" s="18">
        <v>0.57529479993879895</v>
      </c>
      <c r="CE16" s="18">
        <v>0.39397211003187799</v>
      </c>
      <c r="CF16" s="18">
        <v>0.53478700144392699</v>
      </c>
      <c r="CG16" s="18">
        <v>0.43772013669905402</v>
      </c>
      <c r="CH16" s="18"/>
      <c r="CI16" s="18">
        <v>0.34833547919061603</v>
      </c>
      <c r="CJ16" s="18">
        <v>0.62502337998073298</v>
      </c>
      <c r="CK16" s="18">
        <v>0.37779866020667302</v>
      </c>
      <c r="CL16" s="18">
        <v>0.50802668767368997</v>
      </c>
    </row>
    <row r="17" spans="2:90" x14ac:dyDescent="0.35">
      <c r="B17" s="21" t="s">
        <v>113</v>
      </c>
      <c r="C17" s="19">
        <v>0.17952512611735</v>
      </c>
      <c r="D17" s="19">
        <v>0.12992851538492101</v>
      </c>
      <c r="E17" s="19">
        <v>0.223349507955867</v>
      </c>
      <c r="F17" s="19"/>
      <c r="G17" s="19">
        <v>4.7723703064094597E-2</v>
      </c>
      <c r="H17" s="19">
        <v>2.9397979358871101E-2</v>
      </c>
      <c r="I17" s="19">
        <v>0.220016832135951</v>
      </c>
      <c r="J17" s="19">
        <v>0.26767883501370099</v>
      </c>
      <c r="K17" s="19">
        <v>0.15639420902514201</v>
      </c>
      <c r="L17" s="19">
        <v>0.30313809744454001</v>
      </c>
      <c r="M17" s="19">
        <v>0.25022432080599699</v>
      </c>
      <c r="N17" s="19">
        <v>6.87095593820055E-2</v>
      </c>
      <c r="O17" s="19">
        <v>0.26315144698059101</v>
      </c>
      <c r="P17" s="19"/>
      <c r="Q17" s="19">
        <v>9.0740492346683396E-2</v>
      </c>
      <c r="R17" s="19">
        <v>0.10015203377918</v>
      </c>
      <c r="S17" s="19">
        <v>0.15043731423781101</v>
      </c>
      <c r="T17" s="19">
        <v>0.19998506320048701</v>
      </c>
      <c r="U17" s="19"/>
      <c r="V17" s="19">
        <v>6.4018978607860696E-2</v>
      </c>
      <c r="W17" s="19">
        <v>0.24381242052105601</v>
      </c>
      <c r="X17" s="19">
        <v>0.27245349512128397</v>
      </c>
      <c r="Y17" s="19">
        <v>0.125419548100284</v>
      </c>
      <c r="Z17" s="19">
        <v>0.25889865753588798</v>
      </c>
      <c r="AA17" s="19">
        <v>0.15118377161885099</v>
      </c>
      <c r="AB17" s="19">
        <v>0.26084981012285302</v>
      </c>
      <c r="AC17" s="19">
        <v>0.17720169559846999</v>
      </c>
      <c r="AD17" s="19">
        <v>0.12950550340400199</v>
      </c>
      <c r="AE17" s="19"/>
      <c r="AF17" s="19">
        <v>0.26018352062678102</v>
      </c>
      <c r="AG17" s="19">
        <v>0.19914402473116699</v>
      </c>
      <c r="AH17" s="19">
        <v>0.2561552004614</v>
      </c>
      <c r="AI17" s="19">
        <v>0.13132526507430001</v>
      </c>
      <c r="AJ17" s="19">
        <v>9.7664878976811795E-2</v>
      </c>
      <c r="AK17" s="19">
        <v>0.14928831747836099</v>
      </c>
      <c r="AL17" s="19"/>
      <c r="AM17" s="19">
        <v>0.14493156638238999</v>
      </c>
      <c r="AN17" s="19">
        <v>0.26069627442870402</v>
      </c>
      <c r="AO17" s="19">
        <v>0.31590932804025601</v>
      </c>
      <c r="AP17" s="19">
        <v>0.34428668664670697</v>
      </c>
      <c r="AQ17" s="19">
        <v>0.23965112117901</v>
      </c>
      <c r="AR17" s="19">
        <v>0.31709904504862801</v>
      </c>
      <c r="AS17" s="19">
        <v>0.134746447665962</v>
      </c>
      <c r="AT17" s="19">
        <v>0.249745516424973</v>
      </c>
      <c r="AU17" s="19">
        <v>0.149677341028918</v>
      </c>
      <c r="AV17" s="19">
        <v>0.217141740412189</v>
      </c>
      <c r="AW17" s="19">
        <v>3.3153573772958002E-2</v>
      </c>
      <c r="AX17" s="19">
        <v>0.12857316365017499</v>
      </c>
      <c r="AY17" s="19">
        <v>2.20242071097572E-2</v>
      </c>
      <c r="AZ17" s="19">
        <v>0.119172845112705</v>
      </c>
      <c r="BA17" s="19">
        <v>0.123187353597584</v>
      </c>
      <c r="BB17" s="19">
        <v>-0.10245507295881</v>
      </c>
      <c r="BC17" s="19"/>
      <c r="BD17" s="19">
        <v>0.15789863364399201</v>
      </c>
      <c r="BE17" s="19">
        <v>0.140270244531494</v>
      </c>
      <c r="BF17" s="19">
        <v>0.244573779110311</v>
      </c>
      <c r="BG17" s="19"/>
      <c r="BH17" s="19">
        <v>0.19021803532253101</v>
      </c>
      <c r="BI17" s="19">
        <v>6.4362301281938303E-2</v>
      </c>
      <c r="BJ17" s="19">
        <v>0.14158014884230899</v>
      </c>
      <c r="BK17" s="19"/>
      <c r="BL17" s="19">
        <v>0.30620665796327401</v>
      </c>
      <c r="BM17" s="19">
        <v>0.15362887480613999</v>
      </c>
      <c r="BN17" s="19">
        <v>0.15757454706698501</v>
      </c>
      <c r="BO17" s="19"/>
      <c r="BP17" s="19">
        <v>8.6808223900958895E-2</v>
      </c>
      <c r="BQ17" s="19">
        <v>0.22527968966637801</v>
      </c>
      <c r="BR17" s="19"/>
      <c r="BS17" s="19">
        <v>0.27804043000492901</v>
      </c>
      <c r="BT17" s="19">
        <v>0.278643681485643</v>
      </c>
      <c r="BU17" s="19">
        <v>0.18662857714688799</v>
      </c>
      <c r="BV17" s="19">
        <v>9.3545153934271499E-2</v>
      </c>
      <c r="BW17" s="19"/>
      <c r="BX17" s="19">
        <v>0.32678982932100897</v>
      </c>
      <c r="BY17" s="19">
        <v>0.234507023724424</v>
      </c>
      <c r="BZ17" s="19">
        <v>0.16155717927848501</v>
      </c>
      <c r="CA17" s="19"/>
      <c r="CB17" s="19">
        <v>0.49303312761977802</v>
      </c>
      <c r="CC17" s="19">
        <v>-0.119800829531716</v>
      </c>
      <c r="CD17" s="19">
        <v>0.30872382335706899</v>
      </c>
      <c r="CE17" s="19">
        <v>-5.2088666054838202E-2</v>
      </c>
      <c r="CF17" s="19">
        <v>0.194072388432385</v>
      </c>
      <c r="CG17" s="19">
        <v>0.205657254252397</v>
      </c>
      <c r="CH17" s="19"/>
      <c r="CI17" s="19">
        <v>-0.109427606887582</v>
      </c>
      <c r="CJ17" s="19">
        <v>0.34026700275425098</v>
      </c>
      <c r="CK17" s="19">
        <v>0.13605695323212799</v>
      </c>
      <c r="CL17" s="19">
        <v>0.161118646991287</v>
      </c>
    </row>
    <row r="18" spans="2:90" x14ac:dyDescent="0.35">
      <c r="B18" s="16"/>
    </row>
    <row r="19" spans="2:90" x14ac:dyDescent="0.35">
      <c r="B19" t="s">
        <v>118</v>
      </c>
    </row>
    <row r="20" spans="2:90" x14ac:dyDescent="0.35">
      <c r="B20" t="s">
        <v>119</v>
      </c>
    </row>
    <row r="22" spans="2:90" x14ac:dyDescent="0.35">
      <c r="B2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210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196</v>
      </c>
      <c r="C9" s="17">
        <v>3.10615118475316E-2</v>
      </c>
      <c r="D9" s="17">
        <v>3.6523380510576103E-2</v>
      </c>
      <c r="E9" s="17">
        <v>2.6181180593556799E-2</v>
      </c>
      <c r="F9" s="17"/>
      <c r="G9" s="17">
        <v>1.1551492279055201E-2</v>
      </c>
      <c r="H9" s="17">
        <v>2.4958596880149599E-2</v>
      </c>
      <c r="I9" s="17">
        <v>4.40196161038936E-2</v>
      </c>
      <c r="J9" s="17">
        <v>3.4793719066837703E-2</v>
      </c>
      <c r="K9" s="17">
        <v>3.4504060492937499E-2</v>
      </c>
      <c r="L9" s="17">
        <v>2.4967882109314301E-2</v>
      </c>
      <c r="M9" s="17">
        <v>3.1624306519049697E-2</v>
      </c>
      <c r="N9" s="17">
        <v>3.4599391984477097E-2</v>
      </c>
      <c r="O9" s="17">
        <v>3.79311128261288E-2</v>
      </c>
      <c r="P9" s="17"/>
      <c r="Q9" s="17">
        <v>4.8220373178554099E-2</v>
      </c>
      <c r="R9" s="17">
        <v>3.1574903333977999E-2</v>
      </c>
      <c r="S9" s="17">
        <v>2.0320745552612301E-2</v>
      </c>
      <c r="T9" s="17">
        <v>2.9350349115921801E-2</v>
      </c>
      <c r="U9" s="17"/>
      <c r="V9" s="17">
        <v>3.2212420731124701E-2</v>
      </c>
      <c r="W9" s="17">
        <v>1.6498266370048701E-2</v>
      </c>
      <c r="X9" s="17">
        <v>2.9831626953184202E-2</v>
      </c>
      <c r="Y9" s="17">
        <v>3.0152491001087699E-2</v>
      </c>
      <c r="Z9" s="17">
        <v>4.2609542402287703E-2</v>
      </c>
      <c r="AA9" s="17">
        <v>4.3985022962629197E-2</v>
      </c>
      <c r="AB9" s="17">
        <v>2.7470213027187201E-2</v>
      </c>
      <c r="AC9" s="17">
        <v>1.9135272036341501E-2</v>
      </c>
      <c r="AD9" s="17">
        <v>3.6432844458449597E-2</v>
      </c>
      <c r="AE9" s="17"/>
      <c r="AF9" s="17">
        <v>3.8027231720815298E-2</v>
      </c>
      <c r="AG9" s="17">
        <v>3.1800624336083501E-2</v>
      </c>
      <c r="AH9" s="17">
        <v>4.5842552860946698E-2</v>
      </c>
      <c r="AI9" s="17">
        <v>3.664978765785E-2</v>
      </c>
      <c r="AJ9" s="17">
        <v>1.7617661016967701E-2</v>
      </c>
      <c r="AK9" s="17">
        <v>2.9449955133661599E-2</v>
      </c>
      <c r="AL9" s="17"/>
      <c r="AM9" s="17">
        <v>4.35394946934941E-2</v>
      </c>
      <c r="AN9" s="17">
        <v>7.3279285023155602E-2</v>
      </c>
      <c r="AO9" s="17">
        <v>5.5490289213900798E-2</v>
      </c>
      <c r="AP9" s="17">
        <v>4.7861029846348997E-2</v>
      </c>
      <c r="AQ9" s="17">
        <v>3.3892876818544498E-2</v>
      </c>
      <c r="AR9" s="17">
        <v>2.5289254868987799E-2</v>
      </c>
      <c r="AS9" s="17">
        <v>2.43470178910755E-2</v>
      </c>
      <c r="AT9" s="17">
        <v>4.9611292562503899E-2</v>
      </c>
      <c r="AU9" s="17">
        <v>2.26343882663767E-2</v>
      </c>
      <c r="AV9" s="17">
        <v>2.1120697038726302E-3</v>
      </c>
      <c r="AW9" s="17">
        <v>1.83469929095894E-2</v>
      </c>
      <c r="AX9" s="17">
        <v>3.9807101390030901E-2</v>
      </c>
      <c r="AY9" s="17">
        <v>8.9406837563680702E-3</v>
      </c>
      <c r="AZ9" s="17">
        <v>2.9712855550821898E-2</v>
      </c>
      <c r="BA9" s="17">
        <v>0</v>
      </c>
      <c r="BB9" s="17">
        <v>1.3833505539876299E-2</v>
      </c>
      <c r="BC9" s="17"/>
      <c r="BD9" s="17">
        <v>2.39079891338192E-2</v>
      </c>
      <c r="BE9" s="17">
        <v>2.7673555409162599E-2</v>
      </c>
      <c r="BF9" s="17">
        <v>3.8216633092208803E-2</v>
      </c>
      <c r="BG9" s="17"/>
      <c r="BH9" s="17">
        <v>2.91419524109243E-2</v>
      </c>
      <c r="BI9" s="17">
        <v>3.4188758250611198E-2</v>
      </c>
      <c r="BJ9" s="17">
        <v>3.3167415176362097E-2</v>
      </c>
      <c r="BK9" s="17"/>
      <c r="BL9" s="17">
        <v>2.5687684593209598E-2</v>
      </c>
      <c r="BM9" s="17">
        <v>2.9432391394060599E-2</v>
      </c>
      <c r="BN9" s="17">
        <v>3.0892067696284099E-2</v>
      </c>
      <c r="BO9" s="17"/>
      <c r="BP9" s="17">
        <v>2.0857220054017099E-2</v>
      </c>
      <c r="BQ9" s="17">
        <v>3.8125328019112198E-2</v>
      </c>
      <c r="BR9" s="17"/>
      <c r="BS9" s="17">
        <v>3.91864791740641E-2</v>
      </c>
      <c r="BT9" s="17">
        <v>3.4009447734633498E-2</v>
      </c>
      <c r="BU9" s="17">
        <v>3.2683450495935601E-2</v>
      </c>
      <c r="BV9" s="17">
        <v>2.56368014881223E-2</v>
      </c>
      <c r="BW9" s="17"/>
      <c r="BX9" s="17">
        <v>3.7720932124003799E-2</v>
      </c>
      <c r="BY9" s="17">
        <v>2.2607668512781599E-2</v>
      </c>
      <c r="BZ9" s="17">
        <v>3.09212645936385E-2</v>
      </c>
      <c r="CA9" s="17"/>
      <c r="CB9" s="17">
        <v>2.0307567148824601E-2</v>
      </c>
      <c r="CC9" s="17">
        <v>1.8870519547842701E-2</v>
      </c>
      <c r="CD9" s="17">
        <v>3.1146187638666601E-2</v>
      </c>
      <c r="CE9" s="17">
        <v>2.4171587883935801E-2</v>
      </c>
      <c r="CF9" s="17">
        <v>3.6207869587019201E-2</v>
      </c>
      <c r="CG9" s="17">
        <v>6.16612660118609E-2</v>
      </c>
      <c r="CH9" s="17"/>
      <c r="CI9" s="17">
        <v>3.2486162346010802E-2</v>
      </c>
      <c r="CJ9" s="17">
        <v>3.74380689056883E-2</v>
      </c>
      <c r="CK9" s="17">
        <v>2.2548755794270198E-2</v>
      </c>
      <c r="CL9" s="17">
        <v>2.9246933673306101E-2</v>
      </c>
    </row>
    <row r="10" spans="2:90" x14ac:dyDescent="0.35">
      <c r="B10" s="21" t="s">
        <v>197</v>
      </c>
      <c r="C10" s="17">
        <v>4.0486651485911997E-2</v>
      </c>
      <c r="D10" s="17">
        <v>4.14878784004344E-2</v>
      </c>
      <c r="E10" s="17">
        <v>3.95708710443574E-2</v>
      </c>
      <c r="F10" s="17"/>
      <c r="G10" s="17">
        <v>1.5152216718148899E-2</v>
      </c>
      <c r="H10" s="17">
        <v>2.7691671665920702E-2</v>
      </c>
      <c r="I10" s="17">
        <v>3.1948123322380201E-2</v>
      </c>
      <c r="J10" s="17">
        <v>4.7556272929453997E-2</v>
      </c>
      <c r="K10" s="17">
        <v>4.5520096758633499E-2</v>
      </c>
      <c r="L10" s="17">
        <v>3.8531169698076399E-2</v>
      </c>
      <c r="M10" s="17">
        <v>5.2761283401285101E-2</v>
      </c>
      <c r="N10" s="17">
        <v>5.0780817875334103E-2</v>
      </c>
      <c r="O10" s="17">
        <v>5.1222815417711003E-2</v>
      </c>
      <c r="P10" s="17"/>
      <c r="Q10" s="17">
        <v>2.54830559065242E-2</v>
      </c>
      <c r="R10" s="17">
        <v>3.0107868280567201E-2</v>
      </c>
      <c r="S10" s="17">
        <v>3.01000345816551E-2</v>
      </c>
      <c r="T10" s="17">
        <v>4.28298362900544E-2</v>
      </c>
      <c r="U10" s="17"/>
      <c r="V10" s="17">
        <v>5.0160963075984701E-2</v>
      </c>
      <c r="W10" s="17">
        <v>4.4743734995662497E-2</v>
      </c>
      <c r="X10" s="17">
        <v>3.2669755806801697E-2</v>
      </c>
      <c r="Y10" s="17">
        <v>4.1426472989603599E-2</v>
      </c>
      <c r="Z10" s="17">
        <v>2.2711799901007201E-2</v>
      </c>
      <c r="AA10" s="17">
        <v>4.2629534318918701E-2</v>
      </c>
      <c r="AB10" s="17">
        <v>2.5832479598047998E-2</v>
      </c>
      <c r="AC10" s="17">
        <v>6.0610050814312699E-2</v>
      </c>
      <c r="AD10" s="17">
        <v>4.3482119014099201E-2</v>
      </c>
      <c r="AE10" s="17"/>
      <c r="AF10" s="17">
        <v>3.6343846083164502E-2</v>
      </c>
      <c r="AG10" s="17">
        <v>5.1630571971625697E-2</v>
      </c>
      <c r="AH10" s="17">
        <v>2.14629503070288E-2</v>
      </c>
      <c r="AI10" s="17">
        <v>0</v>
      </c>
      <c r="AJ10" s="17">
        <v>4.2179830210932599E-2</v>
      </c>
      <c r="AK10" s="17">
        <v>4.6374724909715899E-2</v>
      </c>
      <c r="AL10" s="17"/>
      <c r="AM10" s="17">
        <v>3.5978990085276497E-2</v>
      </c>
      <c r="AN10" s="17">
        <v>4.3280561894636298E-2</v>
      </c>
      <c r="AO10" s="17">
        <v>5.2602429369508701E-2</v>
      </c>
      <c r="AP10" s="17">
        <v>6.0260675178581302E-2</v>
      </c>
      <c r="AQ10" s="17">
        <v>7.2440011575430494E-2</v>
      </c>
      <c r="AR10" s="17">
        <v>5.9389666252102999E-2</v>
      </c>
      <c r="AS10" s="17">
        <v>4.8165798186562102E-2</v>
      </c>
      <c r="AT10" s="17">
        <v>2.0823983834890699E-2</v>
      </c>
      <c r="AU10" s="17">
        <v>6.5252459856593604E-3</v>
      </c>
      <c r="AV10" s="17">
        <v>1.93903246841352E-2</v>
      </c>
      <c r="AW10" s="17">
        <v>3.2802922621274801E-2</v>
      </c>
      <c r="AX10" s="17">
        <v>2.1139475866506399E-2</v>
      </c>
      <c r="AY10" s="17">
        <v>1.90134440923149E-2</v>
      </c>
      <c r="AZ10" s="17">
        <v>3.5239826434250901E-2</v>
      </c>
      <c r="BA10" s="17">
        <v>4.5357254845878797E-2</v>
      </c>
      <c r="BB10" s="17">
        <v>4.5782778646502202E-2</v>
      </c>
      <c r="BC10" s="17"/>
      <c r="BD10" s="17">
        <v>3.2017273339539298E-2</v>
      </c>
      <c r="BE10" s="17">
        <v>3.37815877129558E-2</v>
      </c>
      <c r="BF10" s="17">
        <v>5.2771589579114001E-2</v>
      </c>
      <c r="BG10" s="17"/>
      <c r="BH10" s="17">
        <v>3.8933788237748602E-2</v>
      </c>
      <c r="BI10" s="17">
        <v>3.8039567334536097E-2</v>
      </c>
      <c r="BJ10" s="17">
        <v>3.7034051440194803E-2</v>
      </c>
      <c r="BK10" s="17"/>
      <c r="BL10" s="17">
        <v>6.6034278962563406E-2</v>
      </c>
      <c r="BM10" s="17">
        <v>1.39386693775374E-2</v>
      </c>
      <c r="BN10" s="17">
        <v>3.1353256638662001E-2</v>
      </c>
      <c r="BO10" s="17"/>
      <c r="BP10" s="17">
        <v>2.6547934463313699E-2</v>
      </c>
      <c r="BQ10" s="17">
        <v>4.8259018624588798E-2</v>
      </c>
      <c r="BR10" s="17"/>
      <c r="BS10" s="17">
        <v>2.46226991149525E-2</v>
      </c>
      <c r="BT10" s="17">
        <v>5.3595328485741202E-2</v>
      </c>
      <c r="BU10" s="17">
        <v>3.3280958650810703E-2</v>
      </c>
      <c r="BV10" s="17">
        <v>4.1159433908137699E-2</v>
      </c>
      <c r="BW10" s="17"/>
      <c r="BX10" s="17">
        <v>1.7477386461164701E-2</v>
      </c>
      <c r="BY10" s="17">
        <v>4.25756826025665E-2</v>
      </c>
      <c r="BZ10" s="17">
        <v>4.2637772904482799E-2</v>
      </c>
      <c r="CA10" s="17"/>
      <c r="CB10" s="17">
        <v>1.5780776102178401E-2</v>
      </c>
      <c r="CC10" s="17">
        <v>1.0339017529409401E-2</v>
      </c>
      <c r="CD10" s="17">
        <v>5.24342450433435E-2</v>
      </c>
      <c r="CE10" s="17">
        <v>3.71258231472835E-2</v>
      </c>
      <c r="CF10" s="17">
        <v>2.0061327325658199E-2</v>
      </c>
      <c r="CG10" s="17">
        <v>0.10904941075668199</v>
      </c>
      <c r="CH10" s="17"/>
      <c r="CI10" s="17">
        <v>4.0774933147245E-2</v>
      </c>
      <c r="CJ10" s="17">
        <v>2.59674227527769E-2</v>
      </c>
      <c r="CK10" s="17">
        <v>7.7305804677201606E-2</v>
      </c>
      <c r="CL10" s="17">
        <v>3.9185068528256602E-2</v>
      </c>
    </row>
    <row r="11" spans="2:90" x14ac:dyDescent="0.35">
      <c r="B11" s="21" t="s">
        <v>198</v>
      </c>
      <c r="C11" s="17">
        <v>0.122456941911553</v>
      </c>
      <c r="D11" s="17">
        <v>0.137017977870804</v>
      </c>
      <c r="E11" s="17">
        <v>0.109213289193933</v>
      </c>
      <c r="F11" s="17"/>
      <c r="G11" s="17">
        <v>0.12450061719377099</v>
      </c>
      <c r="H11" s="17">
        <v>0.13070811681519501</v>
      </c>
      <c r="I11" s="17">
        <v>0.110635575789504</v>
      </c>
      <c r="J11" s="17">
        <v>0.110135863041381</v>
      </c>
      <c r="K11" s="17">
        <v>0.118997961729171</v>
      </c>
      <c r="L11" s="17">
        <v>0.111045344109474</v>
      </c>
      <c r="M11" s="17">
        <v>8.7137536521727094E-2</v>
      </c>
      <c r="N11" s="17">
        <v>0.14647415975188599</v>
      </c>
      <c r="O11" s="17">
        <v>0.158631415255158</v>
      </c>
      <c r="P11" s="17"/>
      <c r="Q11" s="17">
        <v>0.120975586267102</v>
      </c>
      <c r="R11" s="17">
        <v>0.116408531652752</v>
      </c>
      <c r="S11" s="17">
        <v>0.139177118209729</v>
      </c>
      <c r="T11" s="17">
        <v>0.120769177080132</v>
      </c>
      <c r="U11" s="17"/>
      <c r="V11" s="17">
        <v>0.106338574143082</v>
      </c>
      <c r="W11" s="17">
        <v>8.13509467499067E-2</v>
      </c>
      <c r="X11" s="17">
        <v>0.124407470955008</v>
      </c>
      <c r="Y11" s="17">
        <v>0.17746198701935501</v>
      </c>
      <c r="Z11" s="17">
        <v>0.122818119383538</v>
      </c>
      <c r="AA11" s="17">
        <v>0.15577522681834</v>
      </c>
      <c r="AB11" s="17">
        <v>0.15830239691195999</v>
      </c>
      <c r="AC11" s="17">
        <v>0.11038225242746801</v>
      </c>
      <c r="AD11" s="17">
        <v>9.6001828536080303E-2</v>
      </c>
      <c r="AE11" s="17"/>
      <c r="AF11" s="17">
        <v>0.15916295988379101</v>
      </c>
      <c r="AG11" s="17">
        <v>0.101683030764484</v>
      </c>
      <c r="AH11" s="17">
        <v>9.2816813610070104E-2</v>
      </c>
      <c r="AI11" s="17">
        <v>0.142009644222859</v>
      </c>
      <c r="AJ11" s="17">
        <v>0.117394916401499</v>
      </c>
      <c r="AK11" s="17">
        <v>0.117414769554892</v>
      </c>
      <c r="AL11" s="17"/>
      <c r="AM11" s="17">
        <v>0.211772439350943</v>
      </c>
      <c r="AN11" s="17">
        <v>0.197524027449058</v>
      </c>
      <c r="AO11" s="17">
        <v>0.14682682644351799</v>
      </c>
      <c r="AP11" s="17">
        <v>5.7852175482870201E-2</v>
      </c>
      <c r="AQ11" s="17">
        <v>0.124601597407744</v>
      </c>
      <c r="AR11" s="17">
        <v>0.118885778246098</v>
      </c>
      <c r="AS11" s="17">
        <v>0.114019992798693</v>
      </c>
      <c r="AT11" s="17">
        <v>9.5866984224883101E-2</v>
      </c>
      <c r="AU11" s="17">
        <v>0.154383837075838</v>
      </c>
      <c r="AV11" s="17">
        <v>0.113997364165069</v>
      </c>
      <c r="AW11" s="17">
        <v>0.110003419132134</v>
      </c>
      <c r="AX11" s="17">
        <v>8.8200505717284799E-2</v>
      </c>
      <c r="AY11" s="17">
        <v>0.10919724720396499</v>
      </c>
      <c r="AZ11" s="17">
        <v>0.144272230353435</v>
      </c>
      <c r="BA11" s="17">
        <v>6.9362508811755694E-2</v>
      </c>
      <c r="BB11" s="17">
        <v>6.8871195473569499E-2</v>
      </c>
      <c r="BC11" s="17"/>
      <c r="BD11" s="17">
        <v>0.115436387425519</v>
      </c>
      <c r="BE11" s="17">
        <v>0.114708989680957</v>
      </c>
      <c r="BF11" s="17">
        <v>0.122026736406793</v>
      </c>
      <c r="BG11" s="17"/>
      <c r="BH11" s="17">
        <v>0.10919720223629401</v>
      </c>
      <c r="BI11" s="17">
        <v>0.132110873164756</v>
      </c>
      <c r="BJ11" s="17">
        <v>0.107412148094491</v>
      </c>
      <c r="BK11" s="17"/>
      <c r="BL11" s="17">
        <v>0.117640358823923</v>
      </c>
      <c r="BM11" s="17">
        <v>8.8578963515481904E-2</v>
      </c>
      <c r="BN11" s="17">
        <v>0.112461652182822</v>
      </c>
      <c r="BO11" s="17"/>
      <c r="BP11" s="17">
        <v>9.6204656542503195E-2</v>
      </c>
      <c r="BQ11" s="17">
        <v>0.13283253652044899</v>
      </c>
      <c r="BR11" s="17"/>
      <c r="BS11" s="17">
        <v>6.0080701165668098E-2</v>
      </c>
      <c r="BT11" s="17">
        <v>9.5105609028515697E-2</v>
      </c>
      <c r="BU11" s="17">
        <v>0.147549846085651</v>
      </c>
      <c r="BV11" s="17">
        <v>0.124178633767488</v>
      </c>
      <c r="BW11" s="17"/>
      <c r="BX11" s="17">
        <v>0.100605466304619</v>
      </c>
      <c r="BY11" s="17">
        <v>8.8291299506149098E-2</v>
      </c>
      <c r="BZ11" s="17">
        <v>0.12672122441505701</v>
      </c>
      <c r="CA11" s="17"/>
      <c r="CB11" s="17">
        <v>5.1937900127418897E-2</v>
      </c>
      <c r="CC11" s="17">
        <v>3.6599034253395203E-2</v>
      </c>
      <c r="CD11" s="17">
        <v>0.174832651056051</v>
      </c>
      <c r="CE11" s="17">
        <v>0.10304665190329</v>
      </c>
      <c r="CF11" s="17">
        <v>5.20200437312573E-2</v>
      </c>
      <c r="CG11" s="17">
        <v>0.31205910617069699</v>
      </c>
      <c r="CH11" s="17"/>
      <c r="CI11" s="17">
        <v>0.15222382793626099</v>
      </c>
      <c r="CJ11" s="17">
        <v>6.3999719684916204E-2</v>
      </c>
      <c r="CK11" s="17">
        <v>0.35016698391444501</v>
      </c>
      <c r="CL11" s="17">
        <v>8.9646551813167996E-2</v>
      </c>
    </row>
    <row r="12" spans="2:90" x14ac:dyDescent="0.35">
      <c r="B12" s="21" t="s">
        <v>199</v>
      </c>
      <c r="C12" s="17">
        <v>0.275793445787757</v>
      </c>
      <c r="D12" s="17">
        <v>0.251721615146212</v>
      </c>
      <c r="E12" s="17">
        <v>0.29819233231462899</v>
      </c>
      <c r="F12" s="17"/>
      <c r="G12" s="17">
        <v>0.33487175551399401</v>
      </c>
      <c r="H12" s="17">
        <v>0.26404962695072398</v>
      </c>
      <c r="I12" s="17">
        <v>0.29055492595718302</v>
      </c>
      <c r="J12" s="17">
        <v>0.24539381459111001</v>
      </c>
      <c r="K12" s="17">
        <v>0.292359084202088</v>
      </c>
      <c r="L12" s="17">
        <v>0.25043432020216899</v>
      </c>
      <c r="M12" s="17">
        <v>0.27037123196206497</v>
      </c>
      <c r="N12" s="17">
        <v>0.258125599529201</v>
      </c>
      <c r="O12" s="17">
        <v>0.279198540556577</v>
      </c>
      <c r="P12" s="17"/>
      <c r="Q12" s="17">
        <v>0.32624739645816703</v>
      </c>
      <c r="R12" s="17">
        <v>0.25541236721729799</v>
      </c>
      <c r="S12" s="17">
        <v>0.279054131479338</v>
      </c>
      <c r="T12" s="17">
        <v>0.26790731632188902</v>
      </c>
      <c r="U12" s="17"/>
      <c r="V12" s="17">
        <v>0.28573314948273798</v>
      </c>
      <c r="W12" s="17">
        <v>0.26312976641923003</v>
      </c>
      <c r="X12" s="17">
        <v>0.22851235812433601</v>
      </c>
      <c r="Y12" s="17">
        <v>0.294786898732111</v>
      </c>
      <c r="Z12" s="17">
        <v>0.29018934603371899</v>
      </c>
      <c r="AA12" s="17">
        <v>0.30526853204911097</v>
      </c>
      <c r="AB12" s="17">
        <v>0.255606031918926</v>
      </c>
      <c r="AC12" s="17">
        <v>0.31857420553007099</v>
      </c>
      <c r="AD12" s="17">
        <v>0.26638225040622299</v>
      </c>
      <c r="AE12" s="17"/>
      <c r="AF12" s="17">
        <v>0.25002920166320203</v>
      </c>
      <c r="AG12" s="17">
        <v>0.27715228711331102</v>
      </c>
      <c r="AH12" s="17">
        <v>0.23096630503698201</v>
      </c>
      <c r="AI12" s="17">
        <v>0.22514448136239601</v>
      </c>
      <c r="AJ12" s="17">
        <v>0.33894000416827302</v>
      </c>
      <c r="AK12" s="17">
        <v>0.27344844916454503</v>
      </c>
      <c r="AL12" s="17"/>
      <c r="AM12" s="17">
        <v>0.24857916337477001</v>
      </c>
      <c r="AN12" s="17">
        <v>0.221998605862369</v>
      </c>
      <c r="AO12" s="17">
        <v>0.25020835723642199</v>
      </c>
      <c r="AP12" s="17">
        <v>0.33020354819984798</v>
      </c>
      <c r="AQ12" s="17">
        <v>0.26283670729480002</v>
      </c>
      <c r="AR12" s="17">
        <v>0.31232992804899101</v>
      </c>
      <c r="AS12" s="17">
        <v>0.26291818247718302</v>
      </c>
      <c r="AT12" s="17">
        <v>0.245502145481484</v>
      </c>
      <c r="AU12" s="17">
        <v>0.25101527326593098</v>
      </c>
      <c r="AV12" s="17">
        <v>0.32881104603782602</v>
      </c>
      <c r="AW12" s="17">
        <v>0.316242223955785</v>
      </c>
      <c r="AX12" s="17">
        <v>0.23279629891892201</v>
      </c>
      <c r="AY12" s="17">
        <v>0.34830859829125399</v>
      </c>
      <c r="AZ12" s="17">
        <v>0.27317921292292602</v>
      </c>
      <c r="BA12" s="17">
        <v>0.24462519143921799</v>
      </c>
      <c r="BB12" s="17">
        <v>0.23041844390824301</v>
      </c>
      <c r="BC12" s="17"/>
      <c r="BD12" s="17">
        <v>0.27207205961631897</v>
      </c>
      <c r="BE12" s="17">
        <v>0.29630421275618402</v>
      </c>
      <c r="BF12" s="17">
        <v>0.26298409680335499</v>
      </c>
      <c r="BG12" s="17"/>
      <c r="BH12" s="17">
        <v>0.27785195967856502</v>
      </c>
      <c r="BI12" s="17">
        <v>0.26342449475963298</v>
      </c>
      <c r="BJ12" s="17">
        <v>0.30045025152895699</v>
      </c>
      <c r="BK12" s="17"/>
      <c r="BL12" s="17">
        <v>0.30437705312093599</v>
      </c>
      <c r="BM12" s="17">
        <v>0.26851933551523899</v>
      </c>
      <c r="BN12" s="17">
        <v>0.26926898546093803</v>
      </c>
      <c r="BO12" s="17"/>
      <c r="BP12" s="17">
        <v>0.30534218999444102</v>
      </c>
      <c r="BQ12" s="17">
        <v>0.27331789304930898</v>
      </c>
      <c r="BR12" s="17"/>
      <c r="BS12" s="17">
        <v>0.228868586165723</v>
      </c>
      <c r="BT12" s="17">
        <v>0.26840128216287801</v>
      </c>
      <c r="BU12" s="17">
        <v>0.30310906023059397</v>
      </c>
      <c r="BV12" s="17">
        <v>0.28292157753931302</v>
      </c>
      <c r="BW12" s="17"/>
      <c r="BX12" s="17">
        <v>0.305690002769058</v>
      </c>
      <c r="BY12" s="17">
        <v>0.26978892599967902</v>
      </c>
      <c r="BZ12" s="17">
        <v>0.27320061883632502</v>
      </c>
      <c r="CA12" s="17"/>
      <c r="CB12" s="17">
        <v>0.25310240575777498</v>
      </c>
      <c r="CC12" s="17">
        <v>0.239303932483729</v>
      </c>
      <c r="CD12" s="17">
        <v>0.33776912906458501</v>
      </c>
      <c r="CE12" s="17">
        <v>0.28759380195691803</v>
      </c>
      <c r="CF12" s="17">
        <v>0.22960371988308201</v>
      </c>
      <c r="CG12" s="17">
        <v>0.280460424292235</v>
      </c>
      <c r="CH12" s="17"/>
      <c r="CI12" s="17">
        <v>0.27046434876269798</v>
      </c>
      <c r="CJ12" s="17">
        <v>0.22283534714505099</v>
      </c>
      <c r="CK12" s="17">
        <v>0.29425889814698902</v>
      </c>
      <c r="CL12" s="17">
        <v>0.303307907251883</v>
      </c>
    </row>
    <row r="13" spans="2:90" x14ac:dyDescent="0.35">
      <c r="B13" s="21" t="s">
        <v>200</v>
      </c>
      <c r="C13" s="17">
        <v>0.50802075646535605</v>
      </c>
      <c r="D13" s="17">
        <v>0.50855925821568104</v>
      </c>
      <c r="E13" s="17">
        <v>0.50675627071277995</v>
      </c>
      <c r="F13" s="17"/>
      <c r="G13" s="17">
        <v>0.502111945845515</v>
      </c>
      <c r="H13" s="17">
        <v>0.53973089207943503</v>
      </c>
      <c r="I13" s="17">
        <v>0.50172521103796097</v>
      </c>
      <c r="J13" s="17">
        <v>0.52506841200477194</v>
      </c>
      <c r="K13" s="17">
        <v>0.48180643187018002</v>
      </c>
      <c r="L13" s="17">
        <v>0.55643912277553598</v>
      </c>
      <c r="M13" s="17">
        <v>0.53718638284893305</v>
      </c>
      <c r="N13" s="17">
        <v>0.50111539879496003</v>
      </c>
      <c r="O13" s="17">
        <v>0.43220699394088602</v>
      </c>
      <c r="P13" s="17"/>
      <c r="Q13" s="17">
        <v>0.45329277161591602</v>
      </c>
      <c r="R13" s="17">
        <v>0.54950326688097095</v>
      </c>
      <c r="S13" s="17">
        <v>0.51459090508177896</v>
      </c>
      <c r="T13" s="17">
        <v>0.51681237656064205</v>
      </c>
      <c r="U13" s="17"/>
      <c r="V13" s="17">
        <v>0.49536566615751998</v>
      </c>
      <c r="W13" s="17">
        <v>0.56325576464924398</v>
      </c>
      <c r="X13" s="17">
        <v>0.55569453357671605</v>
      </c>
      <c r="Y13" s="17">
        <v>0.44975816194352702</v>
      </c>
      <c r="Z13" s="17">
        <v>0.49710546416326501</v>
      </c>
      <c r="AA13" s="17">
        <v>0.42422948872362098</v>
      </c>
      <c r="AB13" s="17">
        <v>0.51943610480073599</v>
      </c>
      <c r="AC13" s="17">
        <v>0.47409885848865702</v>
      </c>
      <c r="AD13" s="17">
        <v>0.54644633856130798</v>
      </c>
      <c r="AE13" s="17"/>
      <c r="AF13" s="17">
        <v>0.493188030016948</v>
      </c>
      <c r="AG13" s="17">
        <v>0.50558852546881605</v>
      </c>
      <c r="AH13" s="17">
        <v>0.58810413736639799</v>
      </c>
      <c r="AI13" s="17">
        <v>0.58040122698083896</v>
      </c>
      <c r="AJ13" s="17">
        <v>0.46617025901840298</v>
      </c>
      <c r="AK13" s="17">
        <v>0.513334815315171</v>
      </c>
      <c r="AL13" s="17"/>
      <c r="AM13" s="17">
        <v>0.44598087983255502</v>
      </c>
      <c r="AN13" s="17">
        <v>0.42153401536118201</v>
      </c>
      <c r="AO13" s="17">
        <v>0.47785464838360397</v>
      </c>
      <c r="AP13" s="17">
        <v>0.48389213526478297</v>
      </c>
      <c r="AQ13" s="17">
        <v>0.48531494684931598</v>
      </c>
      <c r="AR13" s="17">
        <v>0.46455994223816899</v>
      </c>
      <c r="AS13" s="17">
        <v>0.52230487317404095</v>
      </c>
      <c r="AT13" s="17">
        <v>0.56662794406207595</v>
      </c>
      <c r="AU13" s="17">
        <v>0.55663247930552295</v>
      </c>
      <c r="AV13" s="17">
        <v>0.51685741978815603</v>
      </c>
      <c r="AW13" s="17">
        <v>0.49818920914315301</v>
      </c>
      <c r="AX13" s="17">
        <v>0.61108806946322203</v>
      </c>
      <c r="AY13" s="17">
        <v>0.51454002665609899</v>
      </c>
      <c r="AZ13" s="17">
        <v>0.50470249813240597</v>
      </c>
      <c r="BA13" s="17">
        <v>0.58985879224559501</v>
      </c>
      <c r="BB13" s="17">
        <v>0.62179135234829297</v>
      </c>
      <c r="BC13" s="17"/>
      <c r="BD13" s="17">
        <v>0.536350735968531</v>
      </c>
      <c r="BE13" s="17">
        <v>0.507771073416448</v>
      </c>
      <c r="BF13" s="17">
        <v>0.49962453754046698</v>
      </c>
      <c r="BG13" s="17"/>
      <c r="BH13" s="17">
        <v>0.527918038769707</v>
      </c>
      <c r="BI13" s="17">
        <v>0.51644146433794802</v>
      </c>
      <c r="BJ13" s="17">
        <v>0.488860824223531</v>
      </c>
      <c r="BK13" s="17"/>
      <c r="BL13" s="17">
        <v>0.44197751244757999</v>
      </c>
      <c r="BM13" s="17">
        <v>0.58880488473943404</v>
      </c>
      <c r="BN13" s="17">
        <v>0.528754021941924</v>
      </c>
      <c r="BO13" s="17"/>
      <c r="BP13" s="17">
        <v>0.53092611767221398</v>
      </c>
      <c r="BQ13" s="17">
        <v>0.48414447615671102</v>
      </c>
      <c r="BR13" s="17"/>
      <c r="BS13" s="17">
        <v>0.62233152081708798</v>
      </c>
      <c r="BT13" s="17">
        <v>0.52566790194734703</v>
      </c>
      <c r="BU13" s="17">
        <v>0.47154305585841699</v>
      </c>
      <c r="BV13" s="17">
        <v>0.50141599995474595</v>
      </c>
      <c r="BW13" s="17"/>
      <c r="BX13" s="17">
        <v>0.52020886957380597</v>
      </c>
      <c r="BY13" s="17">
        <v>0.56682757959446906</v>
      </c>
      <c r="BZ13" s="17">
        <v>0.50319960005536402</v>
      </c>
      <c r="CA13" s="17"/>
      <c r="CB13" s="17">
        <v>0.64121355204153996</v>
      </c>
      <c r="CC13" s="17">
        <v>0.67942204842361198</v>
      </c>
      <c r="CD13" s="17">
        <v>0.37451643615636498</v>
      </c>
      <c r="CE13" s="17">
        <v>0.53857721439926398</v>
      </c>
      <c r="CF13" s="17">
        <v>0.64648001748054595</v>
      </c>
      <c r="CG13" s="17">
        <v>0.192145693011777</v>
      </c>
      <c r="CH13" s="17"/>
      <c r="CI13" s="17">
        <v>0.46551700910411897</v>
      </c>
      <c r="CJ13" s="17">
        <v>0.63346664115260998</v>
      </c>
      <c r="CK13" s="17">
        <v>0.23198213445705901</v>
      </c>
      <c r="CL13" s="17">
        <v>0.51704341927587505</v>
      </c>
    </row>
    <row r="14" spans="2:90" x14ac:dyDescent="0.35">
      <c r="B14" s="21" t="s">
        <v>110</v>
      </c>
      <c r="C14" s="17">
        <v>2.2180692501890201E-2</v>
      </c>
      <c r="D14" s="17">
        <v>2.4689889856292099E-2</v>
      </c>
      <c r="E14" s="17">
        <v>2.0086056140744799E-2</v>
      </c>
      <c r="F14" s="17"/>
      <c r="G14" s="17">
        <v>1.1811972449515699E-2</v>
      </c>
      <c r="H14" s="17">
        <v>1.2861095608575301E-2</v>
      </c>
      <c r="I14" s="17">
        <v>2.1116547789078701E-2</v>
      </c>
      <c r="J14" s="17">
        <v>3.70519183664458E-2</v>
      </c>
      <c r="K14" s="17">
        <v>2.6812364946989901E-2</v>
      </c>
      <c r="L14" s="17">
        <v>1.8582161105429301E-2</v>
      </c>
      <c r="M14" s="17">
        <v>2.0919258746939701E-2</v>
      </c>
      <c r="N14" s="17">
        <v>8.9046320641422705E-3</v>
      </c>
      <c r="O14" s="17">
        <v>4.08091220035387E-2</v>
      </c>
      <c r="P14" s="17"/>
      <c r="Q14" s="17">
        <v>2.5780816573737101E-2</v>
      </c>
      <c r="R14" s="17">
        <v>1.6993062634433301E-2</v>
      </c>
      <c r="S14" s="17">
        <v>1.67570650948871E-2</v>
      </c>
      <c r="T14" s="17">
        <v>2.2330944631361101E-2</v>
      </c>
      <c r="U14" s="17"/>
      <c r="V14" s="17">
        <v>3.0189226409550601E-2</v>
      </c>
      <c r="W14" s="17">
        <v>3.1021520815907699E-2</v>
      </c>
      <c r="X14" s="17">
        <v>2.8884254583954001E-2</v>
      </c>
      <c r="Y14" s="17">
        <v>6.4139883143156202E-3</v>
      </c>
      <c r="Z14" s="17">
        <v>2.4565728116183402E-2</v>
      </c>
      <c r="AA14" s="17">
        <v>2.8112195127379998E-2</v>
      </c>
      <c r="AB14" s="17">
        <v>1.3352773743142801E-2</v>
      </c>
      <c r="AC14" s="17">
        <v>1.7199360703149699E-2</v>
      </c>
      <c r="AD14" s="17">
        <v>1.1254619023839899E-2</v>
      </c>
      <c r="AE14" s="17"/>
      <c r="AF14" s="17">
        <v>2.3248730632079401E-2</v>
      </c>
      <c r="AG14" s="17">
        <v>3.2144960345678798E-2</v>
      </c>
      <c r="AH14" s="17">
        <v>2.0807240818574199E-2</v>
      </c>
      <c r="AI14" s="17">
        <v>1.57948597760562E-2</v>
      </c>
      <c r="AJ14" s="17">
        <v>1.7697329183925001E-2</v>
      </c>
      <c r="AK14" s="17">
        <v>1.99772859220144E-2</v>
      </c>
      <c r="AL14" s="17"/>
      <c r="AM14" s="17">
        <v>1.41490326629614E-2</v>
      </c>
      <c r="AN14" s="17">
        <v>4.2383504409599398E-2</v>
      </c>
      <c r="AO14" s="17">
        <v>1.70174493530467E-2</v>
      </c>
      <c r="AP14" s="17">
        <v>1.9930436027568301E-2</v>
      </c>
      <c r="AQ14" s="17">
        <v>2.0913860054164402E-2</v>
      </c>
      <c r="AR14" s="17">
        <v>1.9545430345651899E-2</v>
      </c>
      <c r="AS14" s="17">
        <v>2.82441354724461E-2</v>
      </c>
      <c r="AT14" s="17">
        <v>2.1567649834162001E-2</v>
      </c>
      <c r="AU14" s="17">
        <v>8.80877610067206E-3</v>
      </c>
      <c r="AV14" s="17">
        <v>1.88317756209407E-2</v>
      </c>
      <c r="AW14" s="17">
        <v>2.4415232238062998E-2</v>
      </c>
      <c r="AX14" s="17">
        <v>6.9685486440340698E-3</v>
      </c>
      <c r="AY14" s="17">
        <v>0</v>
      </c>
      <c r="AZ14" s="17">
        <v>1.28933766061596E-2</v>
      </c>
      <c r="BA14" s="17">
        <v>5.0796252657553199E-2</v>
      </c>
      <c r="BB14" s="17">
        <v>1.93027240835154E-2</v>
      </c>
      <c r="BC14" s="17"/>
      <c r="BD14" s="17">
        <v>2.0215554516272299E-2</v>
      </c>
      <c r="BE14" s="17">
        <v>1.9760581024293199E-2</v>
      </c>
      <c r="BF14" s="17">
        <v>2.4376406578062702E-2</v>
      </c>
      <c r="BG14" s="17"/>
      <c r="BH14" s="17">
        <v>1.6957058666761001E-2</v>
      </c>
      <c r="BI14" s="17">
        <v>1.5794842152516302E-2</v>
      </c>
      <c r="BJ14" s="17">
        <v>3.3075309536464599E-2</v>
      </c>
      <c r="BK14" s="17"/>
      <c r="BL14" s="17">
        <v>4.4283112051788698E-2</v>
      </c>
      <c r="BM14" s="17">
        <v>1.0725755458246699E-2</v>
      </c>
      <c r="BN14" s="17">
        <v>2.7270016079369502E-2</v>
      </c>
      <c r="BO14" s="17"/>
      <c r="BP14" s="17">
        <v>2.01218812735111E-2</v>
      </c>
      <c r="BQ14" s="17">
        <v>2.3320747629829799E-2</v>
      </c>
      <c r="BR14" s="17"/>
      <c r="BS14" s="17">
        <v>2.4910013562504999E-2</v>
      </c>
      <c r="BT14" s="17">
        <v>2.3220430640884401E-2</v>
      </c>
      <c r="BU14" s="17">
        <v>1.18336286785919E-2</v>
      </c>
      <c r="BV14" s="17">
        <v>2.4687553342192799E-2</v>
      </c>
      <c r="BW14" s="17"/>
      <c r="BX14" s="17">
        <v>1.82973427673488E-2</v>
      </c>
      <c r="BY14" s="17">
        <v>9.9088437843552705E-3</v>
      </c>
      <c r="BZ14" s="17">
        <v>2.3319519195132799E-2</v>
      </c>
      <c r="CA14" s="17"/>
      <c r="CB14" s="17">
        <v>1.7657798822263E-2</v>
      </c>
      <c r="CC14" s="17">
        <v>1.54654477620114E-2</v>
      </c>
      <c r="CD14" s="17">
        <v>2.9301351040988199E-2</v>
      </c>
      <c r="CE14" s="17">
        <v>9.4849207093083004E-3</v>
      </c>
      <c r="CF14" s="17">
        <v>1.5627021992437699E-2</v>
      </c>
      <c r="CG14" s="17">
        <v>4.4624099756748498E-2</v>
      </c>
      <c r="CH14" s="17"/>
      <c r="CI14" s="17">
        <v>3.85337187036663E-2</v>
      </c>
      <c r="CJ14" s="17">
        <v>1.6292800358957901E-2</v>
      </c>
      <c r="CK14" s="17">
        <v>2.3737423010033801E-2</v>
      </c>
      <c r="CL14" s="17">
        <v>2.1570119457511298E-2</v>
      </c>
    </row>
    <row r="15" spans="2:90" x14ac:dyDescent="0.35">
      <c r="B15" s="21" t="s">
        <v>201</v>
      </c>
      <c r="C15" s="18">
        <v>7.1548163333443604E-2</v>
      </c>
      <c r="D15" s="18">
        <v>7.8011258911010503E-2</v>
      </c>
      <c r="E15" s="18">
        <v>6.5752051637914199E-2</v>
      </c>
      <c r="F15" s="18"/>
      <c r="G15" s="18">
        <v>2.6703708997204E-2</v>
      </c>
      <c r="H15" s="18">
        <v>5.26502685460703E-2</v>
      </c>
      <c r="I15" s="18">
        <v>7.5967739426273898E-2</v>
      </c>
      <c r="J15" s="18">
        <v>8.2349991996291699E-2</v>
      </c>
      <c r="K15" s="18">
        <v>8.0024157251570999E-2</v>
      </c>
      <c r="L15" s="18">
        <v>6.3499051807390697E-2</v>
      </c>
      <c r="M15" s="18">
        <v>8.4385589920334805E-2</v>
      </c>
      <c r="N15" s="18">
        <v>8.5380209859811207E-2</v>
      </c>
      <c r="O15" s="18">
        <v>8.91539282438399E-2</v>
      </c>
      <c r="P15" s="18"/>
      <c r="Q15" s="18">
        <v>7.3703429085078306E-2</v>
      </c>
      <c r="R15" s="18">
        <v>6.1682771614545197E-2</v>
      </c>
      <c r="S15" s="18">
        <v>5.0420780134267401E-2</v>
      </c>
      <c r="T15" s="18">
        <v>7.2180185405976205E-2</v>
      </c>
      <c r="U15" s="18"/>
      <c r="V15" s="18">
        <v>8.2373383807109499E-2</v>
      </c>
      <c r="W15" s="18">
        <v>6.1242001365711299E-2</v>
      </c>
      <c r="X15" s="18">
        <v>6.2501382759985999E-2</v>
      </c>
      <c r="Y15" s="18">
        <v>7.1578963990691302E-2</v>
      </c>
      <c r="Z15" s="18">
        <v>6.5321342303294797E-2</v>
      </c>
      <c r="AA15" s="18">
        <v>8.6614557281547905E-2</v>
      </c>
      <c r="AB15" s="18">
        <v>5.3302692625235203E-2</v>
      </c>
      <c r="AC15" s="18">
        <v>7.9745322850654193E-2</v>
      </c>
      <c r="AD15" s="18">
        <v>7.9914963472548797E-2</v>
      </c>
      <c r="AE15" s="18"/>
      <c r="AF15" s="18">
        <v>7.4371077803979793E-2</v>
      </c>
      <c r="AG15" s="18">
        <v>8.3431196307709093E-2</v>
      </c>
      <c r="AH15" s="18">
        <v>6.7305503167975497E-2</v>
      </c>
      <c r="AI15" s="18">
        <v>3.664978765785E-2</v>
      </c>
      <c r="AJ15" s="18">
        <v>5.97974912279002E-2</v>
      </c>
      <c r="AK15" s="18">
        <v>7.5824680043377501E-2</v>
      </c>
      <c r="AL15" s="18"/>
      <c r="AM15" s="18">
        <v>7.9518484778770604E-2</v>
      </c>
      <c r="AN15" s="18">
        <v>0.116559846917792</v>
      </c>
      <c r="AO15" s="18">
        <v>0.10809271858341001</v>
      </c>
      <c r="AP15" s="18">
        <v>0.10812170502493</v>
      </c>
      <c r="AQ15" s="18">
        <v>0.10633288839397501</v>
      </c>
      <c r="AR15" s="18">
        <v>8.4678921121090794E-2</v>
      </c>
      <c r="AS15" s="18">
        <v>7.2512816077637599E-2</v>
      </c>
      <c r="AT15" s="18">
        <v>7.0435276397394594E-2</v>
      </c>
      <c r="AU15" s="18">
        <v>2.9159634252036101E-2</v>
      </c>
      <c r="AV15" s="18">
        <v>2.1502394388007801E-2</v>
      </c>
      <c r="AW15" s="18">
        <v>5.1149915530864301E-2</v>
      </c>
      <c r="AX15" s="18">
        <v>6.09465772565373E-2</v>
      </c>
      <c r="AY15" s="18">
        <v>2.7954127848683001E-2</v>
      </c>
      <c r="AZ15" s="18">
        <v>6.4952681985072799E-2</v>
      </c>
      <c r="BA15" s="18">
        <v>4.5357254845878797E-2</v>
      </c>
      <c r="BB15" s="18">
        <v>5.9616284186378501E-2</v>
      </c>
      <c r="BC15" s="18"/>
      <c r="BD15" s="18">
        <v>5.5925262473358398E-2</v>
      </c>
      <c r="BE15" s="18">
        <v>6.1455143122118402E-2</v>
      </c>
      <c r="BF15" s="18">
        <v>9.0988222671322699E-2</v>
      </c>
      <c r="BG15" s="18"/>
      <c r="BH15" s="18">
        <v>6.8075740648672903E-2</v>
      </c>
      <c r="BI15" s="18">
        <v>7.2228325585147302E-2</v>
      </c>
      <c r="BJ15" s="18">
        <v>7.0201466616556907E-2</v>
      </c>
      <c r="BK15" s="18"/>
      <c r="BL15" s="18">
        <v>9.1721963555773098E-2</v>
      </c>
      <c r="BM15" s="18">
        <v>4.3371060771597997E-2</v>
      </c>
      <c r="BN15" s="18">
        <v>6.2245324334946103E-2</v>
      </c>
      <c r="BO15" s="18"/>
      <c r="BP15" s="18">
        <v>4.7405154517330801E-2</v>
      </c>
      <c r="BQ15" s="18">
        <v>8.6384346643700996E-2</v>
      </c>
      <c r="BR15" s="18"/>
      <c r="BS15" s="18">
        <v>6.3809178289016499E-2</v>
      </c>
      <c r="BT15" s="18">
        <v>8.76047762203747E-2</v>
      </c>
      <c r="BU15" s="18">
        <v>6.5964409146746297E-2</v>
      </c>
      <c r="BV15" s="18">
        <v>6.6796235396260006E-2</v>
      </c>
      <c r="BW15" s="18"/>
      <c r="BX15" s="18">
        <v>5.51983185851685E-2</v>
      </c>
      <c r="BY15" s="18">
        <v>6.5183351115348107E-2</v>
      </c>
      <c r="BZ15" s="18">
        <v>7.3559037498121399E-2</v>
      </c>
      <c r="CA15" s="18"/>
      <c r="CB15" s="18">
        <v>3.6088343251002998E-2</v>
      </c>
      <c r="CC15" s="18">
        <v>2.9209537077252101E-2</v>
      </c>
      <c r="CD15" s="18">
        <v>8.3580432682010097E-2</v>
      </c>
      <c r="CE15" s="18">
        <v>6.1297411031219301E-2</v>
      </c>
      <c r="CF15" s="18">
        <v>5.6269196912677497E-2</v>
      </c>
      <c r="CG15" s="18">
        <v>0.17071067676854301</v>
      </c>
      <c r="CH15" s="18"/>
      <c r="CI15" s="18">
        <v>7.3261095493255796E-2</v>
      </c>
      <c r="CJ15" s="18">
        <v>6.3405491658465096E-2</v>
      </c>
      <c r="CK15" s="18">
        <v>9.9854560471471801E-2</v>
      </c>
      <c r="CL15" s="18">
        <v>6.8432002201562606E-2</v>
      </c>
    </row>
    <row r="16" spans="2:90" x14ac:dyDescent="0.35">
      <c r="B16" s="21" t="s">
        <v>202</v>
      </c>
      <c r="C16" s="18">
        <v>0.78381420225311305</v>
      </c>
      <c r="D16" s="18">
        <v>0.76028087336189298</v>
      </c>
      <c r="E16" s="18">
        <v>0.80494860302740801</v>
      </c>
      <c r="F16" s="18"/>
      <c r="G16" s="18">
        <v>0.83698370135950895</v>
      </c>
      <c r="H16" s="18">
        <v>0.80378051903015901</v>
      </c>
      <c r="I16" s="18">
        <v>0.79228013699514399</v>
      </c>
      <c r="J16" s="18">
        <v>0.77046222659588204</v>
      </c>
      <c r="K16" s="18">
        <v>0.77416551607226802</v>
      </c>
      <c r="L16" s="18">
        <v>0.80687344297770602</v>
      </c>
      <c r="M16" s="18">
        <v>0.80755761481099797</v>
      </c>
      <c r="N16" s="18">
        <v>0.75924099832416103</v>
      </c>
      <c r="O16" s="18">
        <v>0.71140553449746302</v>
      </c>
      <c r="P16" s="18"/>
      <c r="Q16" s="18">
        <v>0.779540168074083</v>
      </c>
      <c r="R16" s="18">
        <v>0.80491563409827005</v>
      </c>
      <c r="S16" s="18">
        <v>0.79364503656111696</v>
      </c>
      <c r="T16" s="18">
        <v>0.78471969288253096</v>
      </c>
      <c r="U16" s="18"/>
      <c r="V16" s="18">
        <v>0.78109881564025796</v>
      </c>
      <c r="W16" s="18">
        <v>0.82638553106847401</v>
      </c>
      <c r="X16" s="18">
        <v>0.78420689170105196</v>
      </c>
      <c r="Y16" s="18">
        <v>0.74454506067563797</v>
      </c>
      <c r="Z16" s="18">
        <v>0.787294810196984</v>
      </c>
      <c r="AA16" s="18">
        <v>0.72949802077273196</v>
      </c>
      <c r="AB16" s="18">
        <v>0.77504213671966204</v>
      </c>
      <c r="AC16" s="18">
        <v>0.79267306401872795</v>
      </c>
      <c r="AD16" s="18">
        <v>0.81282858896753096</v>
      </c>
      <c r="AE16" s="18"/>
      <c r="AF16" s="18">
        <v>0.74321723168014997</v>
      </c>
      <c r="AG16" s="18">
        <v>0.78274081258212702</v>
      </c>
      <c r="AH16" s="18">
        <v>0.81907044240338001</v>
      </c>
      <c r="AI16" s="18">
        <v>0.80554570834323502</v>
      </c>
      <c r="AJ16" s="18">
        <v>0.805110263186676</v>
      </c>
      <c r="AK16" s="18">
        <v>0.78678326447971603</v>
      </c>
      <c r="AL16" s="18"/>
      <c r="AM16" s="18">
        <v>0.69456004320732501</v>
      </c>
      <c r="AN16" s="18">
        <v>0.64353262122355104</v>
      </c>
      <c r="AO16" s="18">
        <v>0.72806300562002602</v>
      </c>
      <c r="AP16" s="18">
        <v>0.81409568346463101</v>
      </c>
      <c r="AQ16" s="18">
        <v>0.748151654144116</v>
      </c>
      <c r="AR16" s="18">
        <v>0.77688987028715994</v>
      </c>
      <c r="AS16" s="18">
        <v>0.78522305565122397</v>
      </c>
      <c r="AT16" s="18">
        <v>0.81213008954356003</v>
      </c>
      <c r="AU16" s="18">
        <v>0.80764775257145405</v>
      </c>
      <c r="AV16" s="18">
        <v>0.84566846582598199</v>
      </c>
      <c r="AW16" s="18">
        <v>0.81443143309893895</v>
      </c>
      <c r="AX16" s="18">
        <v>0.84388436838214398</v>
      </c>
      <c r="AY16" s="18">
        <v>0.86284862494735304</v>
      </c>
      <c r="AZ16" s="18">
        <v>0.77788171105533199</v>
      </c>
      <c r="BA16" s="18">
        <v>0.83448398368481203</v>
      </c>
      <c r="BB16" s="18">
        <v>0.85220979625653603</v>
      </c>
      <c r="BC16" s="18"/>
      <c r="BD16" s="18">
        <v>0.80842279558484997</v>
      </c>
      <c r="BE16" s="18">
        <v>0.80407528617263102</v>
      </c>
      <c r="BF16" s="18">
        <v>0.76260863434382198</v>
      </c>
      <c r="BG16" s="18"/>
      <c r="BH16" s="18">
        <v>0.80576999844827202</v>
      </c>
      <c r="BI16" s="18">
        <v>0.77986595909758105</v>
      </c>
      <c r="BJ16" s="18">
        <v>0.78931107575248804</v>
      </c>
      <c r="BK16" s="18"/>
      <c r="BL16" s="18">
        <v>0.74635456556851598</v>
      </c>
      <c r="BM16" s="18">
        <v>0.85732422025467303</v>
      </c>
      <c r="BN16" s="18">
        <v>0.79802300740286203</v>
      </c>
      <c r="BO16" s="18"/>
      <c r="BP16" s="18">
        <v>0.83626830766665505</v>
      </c>
      <c r="BQ16" s="18">
        <v>0.75746236920601995</v>
      </c>
      <c r="BR16" s="18"/>
      <c r="BS16" s="18">
        <v>0.85120010698281001</v>
      </c>
      <c r="BT16" s="18">
        <v>0.79406918411022498</v>
      </c>
      <c r="BU16" s="18">
        <v>0.77465211608901097</v>
      </c>
      <c r="BV16" s="18">
        <v>0.78433757749405897</v>
      </c>
      <c r="BW16" s="18"/>
      <c r="BX16" s="18">
        <v>0.82589887234286397</v>
      </c>
      <c r="BY16" s="18">
        <v>0.83661650559414802</v>
      </c>
      <c r="BZ16" s="18">
        <v>0.77640021889168898</v>
      </c>
      <c r="CA16" s="18"/>
      <c r="CB16" s="18">
        <v>0.89431595779931505</v>
      </c>
      <c r="CC16" s="18">
        <v>0.91872598090734103</v>
      </c>
      <c r="CD16" s="18">
        <v>0.71228556522094999</v>
      </c>
      <c r="CE16" s="18">
        <v>0.82617101635618295</v>
      </c>
      <c r="CF16" s="18">
        <v>0.87608373736362699</v>
      </c>
      <c r="CG16" s="18">
        <v>0.47260611730401098</v>
      </c>
      <c r="CH16" s="18"/>
      <c r="CI16" s="18">
        <v>0.73598135786681695</v>
      </c>
      <c r="CJ16" s="18">
        <v>0.85630198829766102</v>
      </c>
      <c r="CK16" s="18">
        <v>0.52624103260404897</v>
      </c>
      <c r="CL16" s="18">
        <v>0.820351326527758</v>
      </c>
    </row>
    <row r="17" spans="2:90" x14ac:dyDescent="0.35">
      <c r="B17" s="21" t="s">
        <v>113</v>
      </c>
      <c r="C17" s="19">
        <v>0.712266038919669</v>
      </c>
      <c r="D17" s="19">
        <v>0.68226961445088297</v>
      </c>
      <c r="E17" s="19">
        <v>0.73919655138949403</v>
      </c>
      <c r="F17" s="19"/>
      <c r="G17" s="19">
        <v>0.81027999236230497</v>
      </c>
      <c r="H17" s="19">
        <v>0.75113025048408899</v>
      </c>
      <c r="I17" s="19">
        <v>0.71631239756887</v>
      </c>
      <c r="J17" s="19">
        <v>0.68811223459959003</v>
      </c>
      <c r="K17" s="19">
        <v>0.69414135882069705</v>
      </c>
      <c r="L17" s="19">
        <v>0.74337439117031501</v>
      </c>
      <c r="M17" s="19">
        <v>0.72317202489066401</v>
      </c>
      <c r="N17" s="19">
        <v>0.67386078846435005</v>
      </c>
      <c r="O17" s="19">
        <v>0.62225160625362297</v>
      </c>
      <c r="P17" s="19"/>
      <c r="Q17" s="19">
        <v>0.70583673898900401</v>
      </c>
      <c r="R17" s="19">
        <v>0.743232862483724</v>
      </c>
      <c r="S17" s="19">
        <v>0.74322425642684897</v>
      </c>
      <c r="T17" s="19">
        <v>0.71253950747655503</v>
      </c>
      <c r="U17" s="19"/>
      <c r="V17" s="19">
        <v>0.69872543183314795</v>
      </c>
      <c r="W17" s="19">
        <v>0.765143529702763</v>
      </c>
      <c r="X17" s="19">
        <v>0.721705508941066</v>
      </c>
      <c r="Y17" s="19">
        <v>0.672966096684947</v>
      </c>
      <c r="Z17" s="19">
        <v>0.72197346789368899</v>
      </c>
      <c r="AA17" s="19">
        <v>0.64288346349118397</v>
      </c>
      <c r="AB17" s="19">
        <v>0.72173944409442703</v>
      </c>
      <c r="AC17" s="19">
        <v>0.712927741168074</v>
      </c>
      <c r="AD17" s="19">
        <v>0.73291362549498196</v>
      </c>
      <c r="AE17" s="19"/>
      <c r="AF17" s="19">
        <v>0.66884615387616997</v>
      </c>
      <c r="AG17" s="19">
        <v>0.69930961627441801</v>
      </c>
      <c r="AH17" s="19">
        <v>0.75176493923540499</v>
      </c>
      <c r="AI17" s="19">
        <v>0.76889592068538504</v>
      </c>
      <c r="AJ17" s="19">
        <v>0.74531277195877599</v>
      </c>
      <c r="AK17" s="19">
        <v>0.71095858443633897</v>
      </c>
      <c r="AL17" s="19"/>
      <c r="AM17" s="19">
        <v>0.61504155842855401</v>
      </c>
      <c r="AN17" s="19">
        <v>0.52697277430575895</v>
      </c>
      <c r="AO17" s="19">
        <v>0.61997028703661705</v>
      </c>
      <c r="AP17" s="19">
        <v>0.705973978439701</v>
      </c>
      <c r="AQ17" s="19">
        <v>0.64181876575014096</v>
      </c>
      <c r="AR17" s="19">
        <v>0.69221094916606896</v>
      </c>
      <c r="AS17" s="19">
        <v>0.71271023957358604</v>
      </c>
      <c r="AT17" s="19">
        <v>0.74169481314616603</v>
      </c>
      <c r="AU17" s="19">
        <v>0.778488118319418</v>
      </c>
      <c r="AV17" s="19">
        <v>0.82416607143797505</v>
      </c>
      <c r="AW17" s="19">
        <v>0.76328151756807405</v>
      </c>
      <c r="AX17" s="19">
        <v>0.78293779112560702</v>
      </c>
      <c r="AY17" s="19">
        <v>0.83489449709867003</v>
      </c>
      <c r="AZ17" s="19">
        <v>0.71292902907025901</v>
      </c>
      <c r="BA17" s="19">
        <v>0.78912672883893298</v>
      </c>
      <c r="BB17" s="19">
        <v>0.79259351207015805</v>
      </c>
      <c r="BC17" s="19"/>
      <c r="BD17" s="19">
        <v>0.75249753311149203</v>
      </c>
      <c r="BE17" s="19">
        <v>0.74262014305051305</v>
      </c>
      <c r="BF17" s="19">
        <v>0.67162041167249897</v>
      </c>
      <c r="BG17" s="19"/>
      <c r="BH17" s="19">
        <v>0.73769425779959896</v>
      </c>
      <c r="BI17" s="19">
        <v>0.70763763351243303</v>
      </c>
      <c r="BJ17" s="19">
        <v>0.71910960913593103</v>
      </c>
      <c r="BK17" s="19"/>
      <c r="BL17" s="19">
        <v>0.65463260201274298</v>
      </c>
      <c r="BM17" s="19">
        <v>0.81395315948307501</v>
      </c>
      <c r="BN17" s="19">
        <v>0.73577768306791602</v>
      </c>
      <c r="BO17" s="19"/>
      <c r="BP17" s="19">
        <v>0.78886315314932398</v>
      </c>
      <c r="BQ17" s="19">
        <v>0.67107802256231897</v>
      </c>
      <c r="BR17" s="19"/>
      <c r="BS17" s="19">
        <v>0.78739092869379401</v>
      </c>
      <c r="BT17" s="19">
        <v>0.70646440788984999</v>
      </c>
      <c r="BU17" s="19">
        <v>0.70868770694226502</v>
      </c>
      <c r="BV17" s="19">
        <v>0.71754134209779896</v>
      </c>
      <c r="BW17" s="19"/>
      <c r="BX17" s="19">
        <v>0.77070055375769497</v>
      </c>
      <c r="BY17" s="19">
        <v>0.77143315447880001</v>
      </c>
      <c r="BZ17" s="19">
        <v>0.70284118139356799</v>
      </c>
      <c r="CA17" s="19"/>
      <c r="CB17" s="19">
        <v>0.85822761454831198</v>
      </c>
      <c r="CC17" s="19">
        <v>0.88951644383008899</v>
      </c>
      <c r="CD17" s="19">
        <v>0.62870513253894</v>
      </c>
      <c r="CE17" s="19">
        <v>0.76487360532496396</v>
      </c>
      <c r="CF17" s="19">
        <v>0.81981454045095004</v>
      </c>
      <c r="CG17" s="19">
        <v>0.30189544053546802</v>
      </c>
      <c r="CH17" s="19"/>
      <c r="CI17" s="19">
        <v>0.66272026237356196</v>
      </c>
      <c r="CJ17" s="19">
        <v>0.79289649663919604</v>
      </c>
      <c r="CK17" s="19">
        <v>0.42638647213257702</v>
      </c>
      <c r="CL17" s="19">
        <v>0.75191932432619502</v>
      </c>
    </row>
    <row r="18" spans="2:90" x14ac:dyDescent="0.35">
      <c r="B18" s="16"/>
    </row>
    <row r="19" spans="2:90" x14ac:dyDescent="0.35">
      <c r="B19" t="s">
        <v>118</v>
      </c>
    </row>
    <row r="20" spans="2:90" x14ac:dyDescent="0.35">
      <c r="B20" t="s">
        <v>119</v>
      </c>
    </row>
    <row r="22" spans="2:90" x14ac:dyDescent="0.35">
      <c r="B2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CL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214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211</v>
      </c>
      <c r="C9" s="17">
        <v>0.57180554810592099</v>
      </c>
      <c r="D9" s="17">
        <v>0.54411595295340798</v>
      </c>
      <c r="E9" s="17">
        <v>0.599051094989971</v>
      </c>
      <c r="F9" s="17"/>
      <c r="G9" s="17">
        <v>0.75236779757251704</v>
      </c>
      <c r="H9" s="17">
        <v>0.79329098975472101</v>
      </c>
      <c r="I9" s="17">
        <v>0.70967121744714401</v>
      </c>
      <c r="J9" s="17">
        <v>0.71315097364194202</v>
      </c>
      <c r="K9" s="17">
        <v>0.61354277669580004</v>
      </c>
      <c r="L9" s="17">
        <v>0.54061864977055896</v>
      </c>
      <c r="M9" s="17">
        <v>0.40411777869513299</v>
      </c>
      <c r="N9" s="17">
        <v>0.334035717612298</v>
      </c>
      <c r="O9" s="17">
        <v>0.350153363232101</v>
      </c>
      <c r="P9" s="17"/>
      <c r="Q9" s="17">
        <v>0.58097838781536304</v>
      </c>
      <c r="R9" s="17">
        <v>0.52203919410998401</v>
      </c>
      <c r="S9" s="17">
        <v>0.63187632890872103</v>
      </c>
      <c r="T9" s="17">
        <v>0.57461315944620095</v>
      </c>
      <c r="U9" s="17"/>
      <c r="V9" s="17">
        <v>0.58233546007759196</v>
      </c>
      <c r="W9" s="17">
        <v>0.64165962510795405</v>
      </c>
      <c r="X9" s="17">
        <v>0.604947016983438</v>
      </c>
      <c r="Y9" s="17">
        <v>0.57921446205329596</v>
      </c>
      <c r="Z9" s="17">
        <v>0.53270574719840702</v>
      </c>
      <c r="AA9" s="17">
        <v>0.50858890055440997</v>
      </c>
      <c r="AB9" s="17">
        <v>0.48705897149507699</v>
      </c>
      <c r="AC9" s="17">
        <v>0.537713754458777</v>
      </c>
      <c r="AD9" s="17">
        <v>0.59946127116641701</v>
      </c>
      <c r="AE9" s="17"/>
      <c r="AF9" s="17">
        <v>0.54541579157028897</v>
      </c>
      <c r="AG9" s="17">
        <v>0.61178618124734396</v>
      </c>
      <c r="AH9" s="17">
        <v>0.62261472425574704</v>
      </c>
      <c r="AI9" s="17">
        <v>0.58627454885614505</v>
      </c>
      <c r="AJ9" s="17">
        <v>0.58543034822204099</v>
      </c>
      <c r="AK9" s="17">
        <v>0.54329398528477701</v>
      </c>
      <c r="AL9" s="17"/>
      <c r="AM9" s="17">
        <v>0.63340105868664498</v>
      </c>
      <c r="AN9" s="17">
        <v>0.44239888177803199</v>
      </c>
      <c r="AO9" s="17">
        <v>0.48314052628729498</v>
      </c>
      <c r="AP9" s="17">
        <v>0.53311882985501102</v>
      </c>
      <c r="AQ9" s="17">
        <v>0.56876337196973703</v>
      </c>
      <c r="AR9" s="17">
        <v>0.50681747746605399</v>
      </c>
      <c r="AS9" s="17">
        <v>0.58244681708620905</v>
      </c>
      <c r="AT9" s="17">
        <v>0.67951866555664397</v>
      </c>
      <c r="AU9" s="17">
        <v>0.52612296992875496</v>
      </c>
      <c r="AV9" s="17">
        <v>0.62482743721976997</v>
      </c>
      <c r="AW9" s="17">
        <v>0.52342367868057504</v>
      </c>
      <c r="AX9" s="17">
        <v>0.65678880397771799</v>
      </c>
      <c r="AY9" s="17">
        <v>0.64860555804639997</v>
      </c>
      <c r="AZ9" s="17">
        <v>0.57577597565051897</v>
      </c>
      <c r="BA9" s="17">
        <v>0.57715644301231595</v>
      </c>
      <c r="BB9" s="17">
        <v>0.61587055466283702</v>
      </c>
      <c r="BC9" s="17"/>
      <c r="BD9" s="17">
        <v>0.62188025467391295</v>
      </c>
      <c r="BE9" s="17">
        <v>0.74695380113782806</v>
      </c>
      <c r="BF9" s="17">
        <v>0.40376310947910399</v>
      </c>
      <c r="BG9" s="17"/>
      <c r="BH9" s="17">
        <v>0.59970236708819102</v>
      </c>
      <c r="BI9" s="17">
        <v>0.55441394549753398</v>
      </c>
      <c r="BJ9" s="17">
        <v>0.54312317719465497</v>
      </c>
      <c r="BK9" s="17"/>
      <c r="BL9" s="17">
        <v>0.41025583551390499</v>
      </c>
      <c r="BM9" s="17">
        <v>0.45041470134001299</v>
      </c>
      <c r="BN9" s="17">
        <v>0.41998597943869098</v>
      </c>
      <c r="BO9" s="17"/>
      <c r="BP9" s="17">
        <v>0.576308726449414</v>
      </c>
      <c r="BQ9" s="17">
        <v>0.52862467901022203</v>
      </c>
      <c r="BR9" s="17"/>
      <c r="BS9" s="17">
        <v>0.60389898428824795</v>
      </c>
      <c r="BT9" s="17">
        <v>0.623678672901955</v>
      </c>
      <c r="BU9" s="17">
        <v>0.54547878396500904</v>
      </c>
      <c r="BV9" s="17">
        <v>0.55860281705650905</v>
      </c>
      <c r="BW9" s="17"/>
      <c r="BX9" s="17">
        <v>0.42540825934707299</v>
      </c>
      <c r="BY9" s="17">
        <v>0.79210821893637695</v>
      </c>
      <c r="BZ9" s="17">
        <v>0.57277123485782899</v>
      </c>
      <c r="CA9" s="17"/>
      <c r="CB9" s="17">
        <v>0.63566064211909401</v>
      </c>
      <c r="CC9" s="17">
        <v>0.60413431558506903</v>
      </c>
      <c r="CD9" s="17">
        <v>0.56605508359409396</v>
      </c>
      <c r="CE9" s="17">
        <v>0.60970298538232504</v>
      </c>
      <c r="CF9" s="17">
        <v>0.61190105401021</v>
      </c>
      <c r="CG9" s="17">
        <v>0.38940274656555501</v>
      </c>
      <c r="CH9" s="17"/>
      <c r="CI9" s="17">
        <v>0.46994011269529201</v>
      </c>
      <c r="CJ9" s="17">
        <v>0.60922851368698505</v>
      </c>
      <c r="CK9" s="17">
        <v>0.465110409933639</v>
      </c>
      <c r="CL9" s="17">
        <v>0.600986519320312</v>
      </c>
    </row>
    <row r="10" spans="2:90" ht="29" x14ac:dyDescent="0.35">
      <c r="B10" s="21" t="s">
        <v>212</v>
      </c>
      <c r="C10" s="17">
        <v>0.31030860250762299</v>
      </c>
      <c r="D10" s="17">
        <v>0.322124799984153</v>
      </c>
      <c r="E10" s="17">
        <v>0.298824646312704</v>
      </c>
      <c r="F10" s="17"/>
      <c r="G10" s="17">
        <v>0.168120221614246</v>
      </c>
      <c r="H10" s="17">
        <v>0.123734356847976</v>
      </c>
      <c r="I10" s="17">
        <v>0.151789125676908</v>
      </c>
      <c r="J10" s="17">
        <v>0.16064264081252</v>
      </c>
      <c r="K10" s="17">
        <v>0.26042917763887402</v>
      </c>
      <c r="L10" s="17">
        <v>0.35516657142623498</v>
      </c>
      <c r="M10" s="17">
        <v>0.470289377879127</v>
      </c>
      <c r="N10" s="17">
        <v>0.54959332954227003</v>
      </c>
      <c r="O10" s="17">
        <v>0.49229440253719597</v>
      </c>
      <c r="P10" s="17"/>
      <c r="Q10" s="17">
        <v>0.30347348496270099</v>
      </c>
      <c r="R10" s="17">
        <v>0.334361133411953</v>
      </c>
      <c r="S10" s="17">
        <v>0.23531115950524301</v>
      </c>
      <c r="T10" s="17">
        <v>0.31442902700104403</v>
      </c>
      <c r="U10" s="17"/>
      <c r="V10" s="17">
        <v>0.29680471767444</v>
      </c>
      <c r="W10" s="17">
        <v>0.28145388331663201</v>
      </c>
      <c r="X10" s="17">
        <v>0.32035431394896702</v>
      </c>
      <c r="Y10" s="17">
        <v>0.29119519906195701</v>
      </c>
      <c r="Z10" s="17">
        <v>0.32352885499204198</v>
      </c>
      <c r="AA10" s="17">
        <v>0.34511999134869398</v>
      </c>
      <c r="AB10" s="17">
        <v>0.408908166454861</v>
      </c>
      <c r="AC10" s="17">
        <v>0.31329620812500802</v>
      </c>
      <c r="AD10" s="17">
        <v>0.25607786863149801</v>
      </c>
      <c r="AE10" s="17"/>
      <c r="AF10" s="17">
        <v>0.30808767397255798</v>
      </c>
      <c r="AG10" s="17">
        <v>0.29068127590870602</v>
      </c>
      <c r="AH10" s="17">
        <v>0.28979505854196203</v>
      </c>
      <c r="AI10" s="17">
        <v>0.36075768016580201</v>
      </c>
      <c r="AJ10" s="17">
        <v>0.30099122442248299</v>
      </c>
      <c r="AK10" s="17">
        <v>0.327630943715081</v>
      </c>
      <c r="AL10" s="17"/>
      <c r="AM10" s="17">
        <v>0.24945550075220199</v>
      </c>
      <c r="AN10" s="17">
        <v>0.337644117687743</v>
      </c>
      <c r="AO10" s="17">
        <v>0.38095592759033098</v>
      </c>
      <c r="AP10" s="17">
        <v>0.32690188060458403</v>
      </c>
      <c r="AQ10" s="17">
        <v>0.34823642086302597</v>
      </c>
      <c r="AR10" s="17">
        <v>0.36413394813989602</v>
      </c>
      <c r="AS10" s="17">
        <v>0.238764125159491</v>
      </c>
      <c r="AT10" s="17">
        <v>0.22896405380158799</v>
      </c>
      <c r="AU10" s="17">
        <v>0.36523621705898901</v>
      </c>
      <c r="AV10" s="17">
        <v>0.28848141610322903</v>
      </c>
      <c r="AW10" s="17">
        <v>0.38329517711694999</v>
      </c>
      <c r="AX10" s="17">
        <v>0.228620941765316</v>
      </c>
      <c r="AY10" s="17">
        <v>0.24251359639297199</v>
      </c>
      <c r="AZ10" s="17">
        <v>0.31073364764165501</v>
      </c>
      <c r="BA10" s="17">
        <v>0.33728028943228799</v>
      </c>
      <c r="BB10" s="17">
        <v>0.27982882329386399</v>
      </c>
      <c r="BC10" s="17"/>
      <c r="BD10" s="17">
        <v>0.26142320447421502</v>
      </c>
      <c r="BE10" s="17">
        <v>0.16085649637529101</v>
      </c>
      <c r="BF10" s="17">
        <v>0.46893873650068402</v>
      </c>
      <c r="BG10" s="17"/>
      <c r="BH10" s="17">
        <v>0.30414763171863801</v>
      </c>
      <c r="BI10" s="17">
        <v>0.33789997514292103</v>
      </c>
      <c r="BJ10" s="17">
        <v>0.28477539331132301</v>
      </c>
      <c r="BK10" s="17"/>
      <c r="BL10" s="17">
        <v>0.44479740376953703</v>
      </c>
      <c r="BM10" s="17">
        <v>0.471298725515996</v>
      </c>
      <c r="BN10" s="17">
        <v>0.483967792112238</v>
      </c>
      <c r="BO10" s="17"/>
      <c r="BP10" s="17">
        <v>0.33966484368321898</v>
      </c>
      <c r="BQ10" s="17">
        <v>0.34222430355900701</v>
      </c>
      <c r="BR10" s="17"/>
      <c r="BS10" s="17">
        <v>0.27278964905928399</v>
      </c>
      <c r="BT10" s="17">
        <v>0.28187841650307299</v>
      </c>
      <c r="BU10" s="17">
        <v>0.320066531148192</v>
      </c>
      <c r="BV10" s="17">
        <v>0.34104656773400999</v>
      </c>
      <c r="BW10" s="17"/>
      <c r="BX10" s="17">
        <v>0.48891230568461602</v>
      </c>
      <c r="BY10" s="17">
        <v>0.12858458525743399</v>
      </c>
      <c r="BZ10" s="17">
        <v>0.303781604157492</v>
      </c>
      <c r="CA10" s="17"/>
      <c r="CB10" s="17">
        <v>0.28116478737614298</v>
      </c>
      <c r="CC10" s="17">
        <v>0.340264519261118</v>
      </c>
      <c r="CD10" s="17">
        <v>0.30243610907069002</v>
      </c>
      <c r="CE10" s="17">
        <v>0.305979489703678</v>
      </c>
      <c r="CF10" s="17">
        <v>0.28009737421537501</v>
      </c>
      <c r="CG10" s="17">
        <v>0.35199691394786797</v>
      </c>
      <c r="CH10" s="17"/>
      <c r="CI10" s="17">
        <v>0.327918550654968</v>
      </c>
      <c r="CJ10" s="17">
        <v>0.307446518596805</v>
      </c>
      <c r="CK10" s="17">
        <v>0.33143083750996699</v>
      </c>
      <c r="CL10" s="17">
        <v>0.30242374287899199</v>
      </c>
    </row>
    <row r="11" spans="2:90" ht="72.5" x14ac:dyDescent="0.35">
      <c r="B11" s="21" t="s">
        <v>213</v>
      </c>
      <c r="C11" s="17">
        <v>8.7709489003000102E-2</v>
      </c>
      <c r="D11" s="17">
        <v>9.5876072208597493E-2</v>
      </c>
      <c r="E11" s="17">
        <v>7.9088524383029296E-2</v>
      </c>
      <c r="F11" s="17"/>
      <c r="G11" s="17">
        <v>6.8328544254913998E-2</v>
      </c>
      <c r="H11" s="17">
        <v>5.2601163879359703E-2</v>
      </c>
      <c r="I11" s="17">
        <v>0.108883259043804</v>
      </c>
      <c r="J11" s="17">
        <v>9.3849834205759902E-2</v>
      </c>
      <c r="K11" s="17">
        <v>9.8555960985757002E-2</v>
      </c>
      <c r="L11" s="17">
        <v>7.8321967717717406E-2</v>
      </c>
      <c r="M11" s="17">
        <v>8.6791462035563205E-2</v>
      </c>
      <c r="N11" s="17">
        <v>7.8587655764385603E-2</v>
      </c>
      <c r="O11" s="17">
        <v>0.121329816410716</v>
      </c>
      <c r="P11" s="17"/>
      <c r="Q11" s="17">
        <v>8.5530121013215304E-2</v>
      </c>
      <c r="R11" s="17">
        <v>0.127512542672159</v>
      </c>
      <c r="S11" s="17">
        <v>0.113097408070163</v>
      </c>
      <c r="T11" s="17">
        <v>8.1528824432602495E-2</v>
      </c>
      <c r="U11" s="17"/>
      <c r="V11" s="17">
        <v>8.1211752893787695E-2</v>
      </c>
      <c r="W11" s="17">
        <v>5.4609762492032601E-2</v>
      </c>
      <c r="X11" s="17">
        <v>7.0333168928874604E-2</v>
      </c>
      <c r="Y11" s="17">
        <v>0.10553993215867501</v>
      </c>
      <c r="Z11" s="17">
        <v>0.118361230564427</v>
      </c>
      <c r="AA11" s="17">
        <v>0.10556451174323001</v>
      </c>
      <c r="AB11" s="17">
        <v>4.7844720901955497E-2</v>
      </c>
      <c r="AC11" s="17">
        <v>0.110306505432475</v>
      </c>
      <c r="AD11" s="17">
        <v>0.120658758381625</v>
      </c>
      <c r="AE11" s="17"/>
      <c r="AF11" s="17">
        <v>0.10517759528006999</v>
      </c>
      <c r="AG11" s="17">
        <v>7.3361657771845501E-2</v>
      </c>
      <c r="AH11" s="17">
        <v>6.3584739036640095E-2</v>
      </c>
      <c r="AI11" s="17">
        <v>2.9452302905557001E-2</v>
      </c>
      <c r="AJ11" s="17">
        <v>8.4131200878562906E-2</v>
      </c>
      <c r="AK11" s="17">
        <v>0.100701325205191</v>
      </c>
      <c r="AL11" s="17"/>
      <c r="AM11" s="17">
        <v>6.7863247587552897E-2</v>
      </c>
      <c r="AN11" s="17">
        <v>0.14515813994434901</v>
      </c>
      <c r="AO11" s="17">
        <v>8.9652886954770306E-2</v>
      </c>
      <c r="AP11" s="17">
        <v>0.113714135711432</v>
      </c>
      <c r="AQ11" s="17">
        <v>6.7766463740621494E-2</v>
      </c>
      <c r="AR11" s="17">
        <v>9.9191581601145495E-2</v>
      </c>
      <c r="AS11" s="17">
        <v>0.13909677726435701</v>
      </c>
      <c r="AT11" s="17">
        <v>7.2969047970263295E-2</v>
      </c>
      <c r="AU11" s="17">
        <v>8.9284299754022703E-2</v>
      </c>
      <c r="AV11" s="17">
        <v>6.9042595257723105E-2</v>
      </c>
      <c r="AW11" s="17">
        <v>7.0661377236289694E-2</v>
      </c>
      <c r="AX11" s="17">
        <v>0.102225278345366</v>
      </c>
      <c r="AY11" s="17">
        <v>0.10888084556062801</v>
      </c>
      <c r="AZ11" s="17">
        <v>7.4256731863427905E-2</v>
      </c>
      <c r="BA11" s="17">
        <v>8.5563267555395298E-2</v>
      </c>
      <c r="BB11" s="17">
        <v>7.6637950479837694E-2</v>
      </c>
      <c r="BC11" s="17"/>
      <c r="BD11" s="17">
        <v>9.5712787084961198E-2</v>
      </c>
      <c r="BE11" s="17">
        <v>7.9863248149438099E-2</v>
      </c>
      <c r="BF11" s="17">
        <v>8.4099560823802405E-2</v>
      </c>
      <c r="BG11" s="17"/>
      <c r="BH11" s="17">
        <v>7.2710242511086598E-2</v>
      </c>
      <c r="BI11" s="17">
        <v>9.7042496417897195E-2</v>
      </c>
      <c r="BJ11" s="17">
        <v>0.14190449666576099</v>
      </c>
      <c r="BK11" s="17"/>
      <c r="BL11" s="17">
        <v>0.117663557471322</v>
      </c>
      <c r="BM11" s="17">
        <v>6.6632067565854797E-2</v>
      </c>
      <c r="BN11" s="17">
        <v>8.5534849026701401E-2</v>
      </c>
      <c r="BO11" s="17"/>
      <c r="BP11" s="17">
        <v>5.6237973540619102E-2</v>
      </c>
      <c r="BQ11" s="17">
        <v>9.5995218918588296E-2</v>
      </c>
      <c r="BR11" s="17"/>
      <c r="BS11" s="17">
        <v>9.3399175050733502E-2</v>
      </c>
      <c r="BT11" s="17">
        <v>6.8962164963557906E-2</v>
      </c>
      <c r="BU11" s="17">
        <v>0.111868788170292</v>
      </c>
      <c r="BV11" s="17">
        <v>7.2006105247088101E-2</v>
      </c>
      <c r="BW11" s="17"/>
      <c r="BX11" s="17">
        <v>7.08826547539569E-2</v>
      </c>
      <c r="BY11" s="17">
        <v>6.6780957280227704E-2</v>
      </c>
      <c r="BZ11" s="17">
        <v>9.0662563116349806E-2</v>
      </c>
      <c r="CA11" s="17"/>
      <c r="CB11" s="17">
        <v>6.1407261074467402E-2</v>
      </c>
      <c r="CC11" s="17">
        <v>5.0269044711541401E-2</v>
      </c>
      <c r="CD11" s="17">
        <v>8.6317078124465693E-2</v>
      </c>
      <c r="CE11" s="17">
        <v>6.4672163811857794E-2</v>
      </c>
      <c r="CF11" s="17">
        <v>9.6547688954493796E-2</v>
      </c>
      <c r="CG11" s="17">
        <v>0.183839807370133</v>
      </c>
      <c r="CH11" s="17"/>
      <c r="CI11" s="17">
        <v>0.13745705477375</v>
      </c>
      <c r="CJ11" s="17">
        <v>6.4952252511712605E-2</v>
      </c>
      <c r="CK11" s="17">
        <v>0.130051348793357</v>
      </c>
      <c r="CL11" s="17">
        <v>7.8700385656530897E-2</v>
      </c>
    </row>
    <row r="12" spans="2:90" x14ac:dyDescent="0.35">
      <c r="B12" s="21" t="s">
        <v>110</v>
      </c>
      <c r="C12" s="23">
        <v>3.01763603834556E-2</v>
      </c>
      <c r="D12" s="23">
        <v>3.7883174853841503E-2</v>
      </c>
      <c r="E12" s="23">
        <v>2.3035734314294801E-2</v>
      </c>
      <c r="F12" s="23"/>
      <c r="G12" s="23">
        <v>1.1183436558323601E-2</v>
      </c>
      <c r="H12" s="23">
        <v>3.0373489517943001E-2</v>
      </c>
      <c r="I12" s="23">
        <v>2.9656397832143098E-2</v>
      </c>
      <c r="J12" s="23">
        <v>3.2356551339777502E-2</v>
      </c>
      <c r="K12" s="23">
        <v>2.7472084679568801E-2</v>
      </c>
      <c r="L12" s="23">
        <v>2.5892811085489398E-2</v>
      </c>
      <c r="M12" s="23">
        <v>3.8801381390176901E-2</v>
      </c>
      <c r="N12" s="23">
        <v>3.7783297081045601E-2</v>
      </c>
      <c r="O12" s="23">
        <v>3.62224178199856E-2</v>
      </c>
      <c r="P12" s="23"/>
      <c r="Q12" s="23">
        <v>3.0018006208720801E-2</v>
      </c>
      <c r="R12" s="23">
        <v>1.60871298059037E-2</v>
      </c>
      <c r="S12" s="23">
        <v>1.97151035158738E-2</v>
      </c>
      <c r="T12" s="23">
        <v>2.9428989120152401E-2</v>
      </c>
      <c r="U12" s="23"/>
      <c r="V12" s="23">
        <v>3.9648069354179701E-2</v>
      </c>
      <c r="W12" s="23">
        <v>2.2276729083380999E-2</v>
      </c>
      <c r="X12" s="23">
        <v>4.3655001387202397E-3</v>
      </c>
      <c r="Y12" s="23">
        <v>2.4050406726072501E-2</v>
      </c>
      <c r="Z12" s="23">
        <v>2.5404167245124398E-2</v>
      </c>
      <c r="AA12" s="23">
        <v>4.0726596353665399E-2</v>
      </c>
      <c r="AB12" s="23">
        <v>5.6188141148107003E-2</v>
      </c>
      <c r="AC12" s="23">
        <v>3.8683531983740298E-2</v>
      </c>
      <c r="AD12" s="23">
        <v>2.3802101820459901E-2</v>
      </c>
      <c r="AE12" s="23"/>
      <c r="AF12" s="23">
        <v>4.1318939177082598E-2</v>
      </c>
      <c r="AG12" s="23">
        <v>2.4170885072103802E-2</v>
      </c>
      <c r="AH12" s="23">
        <v>2.4005478165650601E-2</v>
      </c>
      <c r="AI12" s="23">
        <v>2.3515468072495702E-2</v>
      </c>
      <c r="AJ12" s="23">
        <v>2.9447226476913401E-2</v>
      </c>
      <c r="AK12" s="23">
        <v>2.8373745794951399E-2</v>
      </c>
      <c r="AL12" s="23"/>
      <c r="AM12" s="23">
        <v>4.9280192973599903E-2</v>
      </c>
      <c r="AN12" s="23">
        <v>7.4798860589875393E-2</v>
      </c>
      <c r="AO12" s="23">
        <v>4.6250659167604E-2</v>
      </c>
      <c r="AP12" s="23">
        <v>2.6265153828973899E-2</v>
      </c>
      <c r="AQ12" s="23">
        <v>1.5233743426614901E-2</v>
      </c>
      <c r="AR12" s="23">
        <v>2.9856992792904501E-2</v>
      </c>
      <c r="AS12" s="23">
        <v>3.9692280489943103E-2</v>
      </c>
      <c r="AT12" s="23">
        <v>1.8548232671505498E-2</v>
      </c>
      <c r="AU12" s="23">
        <v>1.9356513258232701E-2</v>
      </c>
      <c r="AV12" s="23">
        <v>1.7648551419278E-2</v>
      </c>
      <c r="AW12" s="23">
        <v>2.2619766966184798E-2</v>
      </c>
      <c r="AX12" s="23">
        <v>1.23649759115999E-2</v>
      </c>
      <c r="AY12" s="23">
        <v>0</v>
      </c>
      <c r="AZ12" s="23">
        <v>3.9233644844398501E-2</v>
      </c>
      <c r="BA12" s="23">
        <v>0</v>
      </c>
      <c r="BB12" s="23">
        <v>2.76626715634605E-2</v>
      </c>
      <c r="BC12" s="23"/>
      <c r="BD12" s="23">
        <v>2.0983753766910401E-2</v>
      </c>
      <c r="BE12" s="23">
        <v>1.23264543374423E-2</v>
      </c>
      <c r="BF12" s="23">
        <v>4.319859319641E-2</v>
      </c>
      <c r="BG12" s="23"/>
      <c r="BH12" s="23">
        <v>2.34397586820842E-2</v>
      </c>
      <c r="BI12" s="23">
        <v>1.06435829416481E-2</v>
      </c>
      <c r="BJ12" s="23">
        <v>3.0196932828261198E-2</v>
      </c>
      <c r="BK12" s="23"/>
      <c r="BL12" s="23">
        <v>2.72832032452359E-2</v>
      </c>
      <c r="BM12" s="23">
        <v>1.16545055781365E-2</v>
      </c>
      <c r="BN12" s="23">
        <v>1.05113794223686E-2</v>
      </c>
      <c r="BO12" s="23"/>
      <c r="BP12" s="23">
        <v>2.77884563267486E-2</v>
      </c>
      <c r="BQ12" s="23">
        <v>3.31557985121822E-2</v>
      </c>
      <c r="BR12" s="23"/>
      <c r="BS12" s="23">
        <v>2.9912191601734001E-2</v>
      </c>
      <c r="BT12" s="23">
        <v>2.54807456314135E-2</v>
      </c>
      <c r="BU12" s="23">
        <v>2.25858967165064E-2</v>
      </c>
      <c r="BV12" s="23">
        <v>2.83445099623926E-2</v>
      </c>
      <c r="BW12" s="23"/>
      <c r="BX12" s="23">
        <v>1.4796780214354001E-2</v>
      </c>
      <c r="BY12" s="23">
        <v>1.25262385259609E-2</v>
      </c>
      <c r="BZ12" s="23">
        <v>3.2784597868329102E-2</v>
      </c>
      <c r="CA12" s="23"/>
      <c r="CB12" s="23">
        <v>2.1767309430295399E-2</v>
      </c>
      <c r="CC12" s="23">
        <v>5.33212044227163E-3</v>
      </c>
      <c r="CD12" s="23">
        <v>4.5191729210750597E-2</v>
      </c>
      <c r="CE12" s="23">
        <v>1.96453611021387E-2</v>
      </c>
      <c r="CF12" s="23">
        <v>1.14538828199211E-2</v>
      </c>
      <c r="CG12" s="23">
        <v>7.4760532116443595E-2</v>
      </c>
      <c r="CH12" s="23"/>
      <c r="CI12" s="23">
        <v>6.4684281875990304E-2</v>
      </c>
      <c r="CJ12" s="23">
        <v>1.8372715204496601E-2</v>
      </c>
      <c r="CK12" s="23">
        <v>7.3407403763037504E-2</v>
      </c>
      <c r="CL12" s="23">
        <v>1.7889352144165298E-2</v>
      </c>
    </row>
    <row r="13" spans="2:90" x14ac:dyDescent="0.35">
      <c r="B13" s="16"/>
    </row>
    <row r="14" spans="2:90" x14ac:dyDescent="0.35">
      <c r="B14" t="s">
        <v>118</v>
      </c>
    </row>
    <row r="15" spans="2:90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838</v>
      </c>
      <c r="D7" s="10">
        <v>353</v>
      </c>
      <c r="E7" s="10">
        <v>473</v>
      </c>
      <c r="F7" s="10"/>
      <c r="G7" s="10">
        <v>240</v>
      </c>
      <c r="H7" s="10">
        <v>248</v>
      </c>
      <c r="I7" s="10">
        <v>189</v>
      </c>
      <c r="J7" s="10">
        <v>48</v>
      </c>
      <c r="K7" s="10">
        <v>30</v>
      </c>
      <c r="L7" s="10">
        <v>17</v>
      </c>
      <c r="M7" s="10">
        <v>19</v>
      </c>
      <c r="N7" s="10">
        <v>19</v>
      </c>
      <c r="O7" s="10">
        <v>28</v>
      </c>
      <c r="P7" s="10"/>
      <c r="Q7" s="10">
        <v>112</v>
      </c>
      <c r="R7" s="10">
        <v>84</v>
      </c>
      <c r="S7" s="10">
        <v>71</v>
      </c>
      <c r="T7" s="10">
        <v>555</v>
      </c>
      <c r="U7" s="10"/>
      <c r="V7" s="10">
        <v>142</v>
      </c>
      <c r="W7" s="10">
        <v>146</v>
      </c>
      <c r="X7" s="10">
        <v>89</v>
      </c>
      <c r="Y7" s="10">
        <v>71</v>
      </c>
      <c r="Z7" s="10">
        <v>71</v>
      </c>
      <c r="AA7" s="10">
        <v>94</v>
      </c>
      <c r="AB7" s="10">
        <v>59</v>
      </c>
      <c r="AC7" s="10">
        <v>37</v>
      </c>
      <c r="AD7" s="10">
        <v>129</v>
      </c>
      <c r="AE7" s="10"/>
      <c r="AF7" s="10">
        <v>195</v>
      </c>
      <c r="AG7" s="10">
        <v>153</v>
      </c>
      <c r="AH7" s="10">
        <v>94</v>
      </c>
      <c r="AI7" s="10">
        <v>33</v>
      </c>
      <c r="AJ7" s="10">
        <v>175</v>
      </c>
      <c r="AK7" s="10">
        <v>187</v>
      </c>
      <c r="AL7" s="10"/>
      <c r="AM7" s="10">
        <v>54</v>
      </c>
      <c r="AN7" s="10">
        <v>45</v>
      </c>
      <c r="AO7" s="10">
        <v>53</v>
      </c>
      <c r="AP7" s="10">
        <v>33</v>
      </c>
      <c r="AQ7" s="10">
        <v>51</v>
      </c>
      <c r="AR7" s="10">
        <v>53</v>
      </c>
      <c r="AS7" s="10">
        <v>50</v>
      </c>
      <c r="AT7" s="10">
        <v>53</v>
      </c>
      <c r="AU7" s="10">
        <v>48</v>
      </c>
      <c r="AV7" s="10">
        <v>47</v>
      </c>
      <c r="AW7" s="10">
        <v>48</v>
      </c>
      <c r="AX7" s="10">
        <v>40</v>
      </c>
      <c r="AY7" s="10">
        <v>30</v>
      </c>
      <c r="AZ7" s="10">
        <v>22</v>
      </c>
      <c r="BA7" s="10">
        <v>16</v>
      </c>
      <c r="BB7" s="10">
        <v>52</v>
      </c>
      <c r="BC7" s="10"/>
      <c r="BD7" s="10" t="s">
        <v>114</v>
      </c>
      <c r="BE7" s="10">
        <v>838</v>
      </c>
      <c r="BF7" s="10" t="s">
        <v>114</v>
      </c>
      <c r="BG7" s="10"/>
      <c r="BH7" s="10">
        <v>569</v>
      </c>
      <c r="BI7" s="10">
        <v>88</v>
      </c>
      <c r="BJ7" s="10">
        <v>95</v>
      </c>
      <c r="BK7" s="10"/>
      <c r="BL7" s="10">
        <v>3</v>
      </c>
      <c r="BM7" s="10">
        <v>8</v>
      </c>
      <c r="BN7" s="10">
        <v>5</v>
      </c>
      <c r="BO7" s="10"/>
      <c r="BP7" s="10">
        <v>245</v>
      </c>
      <c r="BQ7" s="10">
        <v>593</v>
      </c>
      <c r="BR7" s="10"/>
      <c r="BS7" s="10">
        <v>107</v>
      </c>
      <c r="BT7" s="10">
        <v>181</v>
      </c>
      <c r="BU7" s="10">
        <v>197</v>
      </c>
      <c r="BV7" s="10">
        <v>324</v>
      </c>
      <c r="BW7" s="10"/>
      <c r="BX7" s="10">
        <v>11</v>
      </c>
      <c r="BY7" s="10">
        <v>158</v>
      </c>
      <c r="BZ7" s="10">
        <v>669</v>
      </c>
      <c r="CA7" s="10"/>
      <c r="CB7" s="10">
        <v>151</v>
      </c>
      <c r="CC7" s="10">
        <v>158</v>
      </c>
      <c r="CD7" s="10">
        <v>211</v>
      </c>
      <c r="CE7" s="10">
        <v>131</v>
      </c>
      <c r="CF7" s="10">
        <v>92</v>
      </c>
      <c r="CG7" s="10">
        <v>95</v>
      </c>
      <c r="CH7" s="10"/>
      <c r="CI7" s="10">
        <v>102</v>
      </c>
      <c r="CJ7" s="10">
        <v>221</v>
      </c>
      <c r="CK7" s="10">
        <v>101</v>
      </c>
      <c r="CL7" s="10">
        <v>414</v>
      </c>
    </row>
    <row r="8" spans="2:90" ht="30" customHeight="1" x14ac:dyDescent="0.35">
      <c r="B8" s="11" t="s">
        <v>19</v>
      </c>
      <c r="C8" s="11">
        <v>859</v>
      </c>
      <c r="D8" s="11">
        <v>438</v>
      </c>
      <c r="E8" s="11">
        <v>410</v>
      </c>
      <c r="F8" s="11"/>
      <c r="G8" s="11">
        <v>294</v>
      </c>
      <c r="H8" s="11">
        <v>245</v>
      </c>
      <c r="I8" s="11">
        <v>159</v>
      </c>
      <c r="J8" s="11">
        <v>49</v>
      </c>
      <c r="K8" s="11">
        <v>27</v>
      </c>
      <c r="L8" s="11">
        <v>16</v>
      </c>
      <c r="M8" s="11">
        <v>20</v>
      </c>
      <c r="N8" s="11">
        <v>24</v>
      </c>
      <c r="O8" s="11">
        <v>25</v>
      </c>
      <c r="P8" s="11"/>
      <c r="Q8" s="11">
        <v>68</v>
      </c>
      <c r="R8" s="11">
        <v>32</v>
      </c>
      <c r="S8" s="11">
        <v>28</v>
      </c>
      <c r="T8" s="11">
        <v>711</v>
      </c>
      <c r="U8" s="11"/>
      <c r="V8" s="11">
        <v>114</v>
      </c>
      <c r="W8" s="11">
        <v>170</v>
      </c>
      <c r="X8" s="11">
        <v>105</v>
      </c>
      <c r="Y8" s="11">
        <v>96</v>
      </c>
      <c r="Z8" s="11">
        <v>65</v>
      </c>
      <c r="AA8" s="11">
        <v>80</v>
      </c>
      <c r="AB8" s="11">
        <v>69</v>
      </c>
      <c r="AC8" s="11">
        <v>30</v>
      </c>
      <c r="AD8" s="11">
        <v>132</v>
      </c>
      <c r="AE8" s="11"/>
      <c r="AF8" s="11">
        <v>204</v>
      </c>
      <c r="AG8" s="11">
        <v>148</v>
      </c>
      <c r="AH8" s="11">
        <v>112</v>
      </c>
      <c r="AI8" s="11">
        <v>38</v>
      </c>
      <c r="AJ8" s="11">
        <v>188</v>
      </c>
      <c r="AK8" s="11">
        <v>168</v>
      </c>
      <c r="AL8" s="11"/>
      <c r="AM8" s="11">
        <v>63</v>
      </c>
      <c r="AN8" s="11">
        <v>37</v>
      </c>
      <c r="AO8" s="11">
        <v>52</v>
      </c>
      <c r="AP8" s="11">
        <v>31</v>
      </c>
      <c r="AQ8" s="11">
        <v>52</v>
      </c>
      <c r="AR8" s="11">
        <v>44</v>
      </c>
      <c r="AS8" s="11">
        <v>55</v>
      </c>
      <c r="AT8" s="11">
        <v>61</v>
      </c>
      <c r="AU8" s="11">
        <v>51</v>
      </c>
      <c r="AV8" s="11">
        <v>50</v>
      </c>
      <c r="AW8" s="11">
        <v>50</v>
      </c>
      <c r="AX8" s="11">
        <v>41</v>
      </c>
      <c r="AY8" s="11">
        <v>33</v>
      </c>
      <c r="AZ8" s="11">
        <v>24</v>
      </c>
      <c r="BA8" s="11">
        <v>20</v>
      </c>
      <c r="BB8" s="11">
        <v>59</v>
      </c>
      <c r="BC8" s="11"/>
      <c r="BD8" s="11" t="s">
        <v>114</v>
      </c>
      <c r="BE8" s="11">
        <v>859</v>
      </c>
      <c r="BF8" s="11" t="s">
        <v>114</v>
      </c>
      <c r="BG8" s="11"/>
      <c r="BH8" s="11">
        <v>591</v>
      </c>
      <c r="BI8" s="11">
        <v>84</v>
      </c>
      <c r="BJ8" s="11">
        <v>89</v>
      </c>
      <c r="BK8" s="11"/>
      <c r="BL8" s="11">
        <v>3</v>
      </c>
      <c r="BM8" s="11">
        <v>5</v>
      </c>
      <c r="BN8" s="11">
        <v>6</v>
      </c>
      <c r="BO8" s="11"/>
      <c r="BP8" s="11">
        <v>247</v>
      </c>
      <c r="BQ8" s="11">
        <v>612</v>
      </c>
      <c r="BR8" s="11"/>
      <c r="BS8" s="11">
        <v>111</v>
      </c>
      <c r="BT8" s="11">
        <v>176</v>
      </c>
      <c r="BU8" s="11">
        <v>202</v>
      </c>
      <c r="BV8" s="11">
        <v>342</v>
      </c>
      <c r="BW8" s="11"/>
      <c r="BX8" s="11">
        <v>10</v>
      </c>
      <c r="BY8" s="11">
        <v>160</v>
      </c>
      <c r="BZ8" s="11">
        <v>688</v>
      </c>
      <c r="CA8" s="11"/>
      <c r="CB8" s="11">
        <v>149</v>
      </c>
      <c r="CC8" s="11">
        <v>159</v>
      </c>
      <c r="CD8" s="11">
        <v>233</v>
      </c>
      <c r="CE8" s="11">
        <v>136</v>
      </c>
      <c r="CF8" s="11">
        <v>84</v>
      </c>
      <c r="CG8" s="11">
        <v>98</v>
      </c>
      <c r="CH8" s="11"/>
      <c r="CI8" s="11">
        <v>110</v>
      </c>
      <c r="CJ8" s="11">
        <v>228</v>
      </c>
      <c r="CK8" s="11">
        <v>108</v>
      </c>
      <c r="CL8" s="11">
        <v>414</v>
      </c>
    </row>
    <row r="9" spans="2:90" x14ac:dyDescent="0.35">
      <c r="B9" s="21" t="s">
        <v>106</v>
      </c>
      <c r="C9" s="17">
        <v>0.44218277870870998</v>
      </c>
      <c r="D9" s="17">
        <v>0.43764859475354001</v>
      </c>
      <c r="E9" s="17">
        <v>0.44997054856580099</v>
      </c>
      <c r="F9" s="17"/>
      <c r="G9" s="17">
        <v>0.38915329680483701</v>
      </c>
      <c r="H9" s="17">
        <v>0.55576895399181803</v>
      </c>
      <c r="I9" s="17">
        <v>0.48015960060587598</v>
      </c>
      <c r="J9" s="17">
        <v>0.38541910774317201</v>
      </c>
      <c r="K9" s="17">
        <v>0.32453856800493103</v>
      </c>
      <c r="L9" s="17">
        <v>0.36155971896380101</v>
      </c>
      <c r="M9" s="17">
        <v>0.33517470121780002</v>
      </c>
      <c r="N9" s="17">
        <v>0.12769929058426499</v>
      </c>
      <c r="O9" s="17">
        <v>0.382415217625103</v>
      </c>
      <c r="P9" s="17"/>
      <c r="Q9" s="17">
        <v>0.57338847201649901</v>
      </c>
      <c r="R9" s="17">
        <v>0.41322814727920498</v>
      </c>
      <c r="S9" s="17">
        <v>0.36940789944484798</v>
      </c>
      <c r="T9" s="17">
        <v>0.43140997579484502</v>
      </c>
      <c r="U9" s="17"/>
      <c r="V9" s="17">
        <v>0.474362754695763</v>
      </c>
      <c r="W9" s="17">
        <v>0.45898787179748401</v>
      </c>
      <c r="X9" s="17">
        <v>0.41635898283702899</v>
      </c>
      <c r="Y9" s="17">
        <v>0.51249472012291797</v>
      </c>
      <c r="Z9" s="17">
        <v>0.34773161671133301</v>
      </c>
      <c r="AA9" s="17">
        <v>0.44368043761239101</v>
      </c>
      <c r="AB9" s="17">
        <v>0.37401554904330597</v>
      </c>
      <c r="AC9" s="17">
        <v>0.48832959570223</v>
      </c>
      <c r="AD9" s="17">
        <v>0.43337710807097801</v>
      </c>
      <c r="AE9" s="17"/>
      <c r="AF9" s="17">
        <v>0.386527239364578</v>
      </c>
      <c r="AG9" s="17">
        <v>0.43541824577159899</v>
      </c>
      <c r="AH9" s="17">
        <v>0.332904066127715</v>
      </c>
      <c r="AI9" s="17">
        <v>0.450832893677235</v>
      </c>
      <c r="AJ9" s="17">
        <v>0.51147883886621504</v>
      </c>
      <c r="AK9" s="17">
        <v>0.50513163700188901</v>
      </c>
      <c r="AL9" s="17"/>
      <c r="AM9" s="17">
        <v>0.36276561135626401</v>
      </c>
      <c r="AN9" s="17">
        <v>0.36985939940898899</v>
      </c>
      <c r="AO9" s="17">
        <v>0.301881957916876</v>
      </c>
      <c r="AP9" s="17">
        <v>0.35503684021489501</v>
      </c>
      <c r="AQ9" s="17">
        <v>0.27987157798784701</v>
      </c>
      <c r="AR9" s="17">
        <v>0.308124718801499</v>
      </c>
      <c r="AS9" s="17">
        <v>0.50759350493850797</v>
      </c>
      <c r="AT9" s="17">
        <v>0.49326039190064702</v>
      </c>
      <c r="AU9" s="17">
        <v>0.59603637408919796</v>
      </c>
      <c r="AV9" s="17">
        <v>0.46037694573503701</v>
      </c>
      <c r="AW9" s="17">
        <v>0.409326730691842</v>
      </c>
      <c r="AX9" s="17">
        <v>0.46457342959769399</v>
      </c>
      <c r="AY9" s="17">
        <v>0.635753493873635</v>
      </c>
      <c r="AZ9" s="17">
        <v>0.53309444006735796</v>
      </c>
      <c r="BA9" s="17">
        <v>0.78867751588514301</v>
      </c>
      <c r="BB9" s="17">
        <v>0.72346256428346001</v>
      </c>
      <c r="BC9" s="17"/>
      <c r="BD9" s="17" t="s">
        <v>115</v>
      </c>
      <c r="BE9" s="17">
        <v>0.44218277870870998</v>
      </c>
      <c r="BF9" s="17" t="s">
        <v>115</v>
      </c>
      <c r="BG9" s="17"/>
      <c r="BH9" s="17">
        <v>0.44211879036900398</v>
      </c>
      <c r="BI9" s="17">
        <v>0.60193019133443804</v>
      </c>
      <c r="BJ9" s="17">
        <v>0.50562041312163397</v>
      </c>
      <c r="BK9" s="17"/>
      <c r="BL9" s="17">
        <v>0.41203720303566699</v>
      </c>
      <c r="BM9" s="17">
        <v>0.29346110936758601</v>
      </c>
      <c r="BN9" s="17">
        <v>0.61935112684759297</v>
      </c>
      <c r="BO9" s="17"/>
      <c r="BP9" s="17">
        <v>0.60169280268305403</v>
      </c>
      <c r="BQ9" s="17">
        <v>0.37777423606870097</v>
      </c>
      <c r="BR9" s="17"/>
      <c r="BS9" s="17">
        <v>0.54271688330516499</v>
      </c>
      <c r="BT9" s="17">
        <v>0.45914533653231598</v>
      </c>
      <c r="BU9" s="17">
        <v>0.449930109590364</v>
      </c>
      <c r="BV9" s="17">
        <v>0.413966205364592</v>
      </c>
      <c r="BW9" s="17"/>
      <c r="BX9" s="17">
        <v>0.46229794885560799</v>
      </c>
      <c r="BY9" s="17">
        <v>0.638794388205709</v>
      </c>
      <c r="BZ9" s="17">
        <v>0.39603788563126002</v>
      </c>
      <c r="CA9" s="17"/>
      <c r="CB9" s="17">
        <v>0.54221089394794897</v>
      </c>
      <c r="CC9" s="17">
        <v>0.58699863025431598</v>
      </c>
      <c r="CD9" s="17">
        <v>0.281851869153741</v>
      </c>
      <c r="CE9" s="17">
        <v>0.52115650732643004</v>
      </c>
      <c r="CF9" s="17">
        <v>0.57369295116494101</v>
      </c>
      <c r="CG9" s="17">
        <v>0.21100920771363299</v>
      </c>
      <c r="CH9" s="17"/>
      <c r="CI9" s="17">
        <v>0.40094424515924199</v>
      </c>
      <c r="CJ9" s="17">
        <v>0.52041598181161397</v>
      </c>
      <c r="CK9" s="17">
        <v>0.23280226466897599</v>
      </c>
      <c r="CL9" s="17">
        <v>0.46456523406425898</v>
      </c>
    </row>
    <row r="10" spans="2:90" x14ac:dyDescent="0.35">
      <c r="B10" s="21" t="s">
        <v>107</v>
      </c>
      <c r="C10" s="17">
        <v>0.26289163588112102</v>
      </c>
      <c r="D10" s="17">
        <v>0.25787823494362799</v>
      </c>
      <c r="E10" s="17">
        <v>0.264169953872881</v>
      </c>
      <c r="F10" s="17"/>
      <c r="G10" s="17">
        <v>0.285841775700511</v>
      </c>
      <c r="H10" s="17">
        <v>0.23135292188863599</v>
      </c>
      <c r="I10" s="17">
        <v>0.216799855964424</v>
      </c>
      <c r="J10" s="17">
        <v>0.219514399730249</v>
      </c>
      <c r="K10" s="17">
        <v>0.255974905762195</v>
      </c>
      <c r="L10" s="17">
        <v>0.43609690540805501</v>
      </c>
      <c r="M10" s="17">
        <v>0.31707957665145098</v>
      </c>
      <c r="N10" s="17">
        <v>0.50057284618995901</v>
      </c>
      <c r="O10" s="17">
        <v>0.31016767947480001</v>
      </c>
      <c r="P10" s="17"/>
      <c r="Q10" s="17">
        <v>0.249360113709339</v>
      </c>
      <c r="R10" s="17">
        <v>0.33944403192463501</v>
      </c>
      <c r="S10" s="17">
        <v>0.303508881887257</v>
      </c>
      <c r="T10" s="17">
        <v>0.26054427296759097</v>
      </c>
      <c r="U10" s="17"/>
      <c r="V10" s="17">
        <v>0.24203457592090299</v>
      </c>
      <c r="W10" s="17">
        <v>0.23309560326870499</v>
      </c>
      <c r="X10" s="17">
        <v>0.29191575543570503</v>
      </c>
      <c r="Y10" s="17">
        <v>0.21588229496873201</v>
      </c>
      <c r="Z10" s="17">
        <v>0.32426013345347399</v>
      </c>
      <c r="AA10" s="17">
        <v>0.32142004175587202</v>
      </c>
      <c r="AB10" s="17">
        <v>0.260247019145456</v>
      </c>
      <c r="AC10" s="17">
        <v>0.32798070436953503</v>
      </c>
      <c r="AD10" s="17">
        <v>0.251396949495515</v>
      </c>
      <c r="AE10" s="17"/>
      <c r="AF10" s="17">
        <v>0.2730335936089</v>
      </c>
      <c r="AG10" s="17">
        <v>0.30102780849744498</v>
      </c>
      <c r="AH10" s="17">
        <v>0.33450725671151599</v>
      </c>
      <c r="AI10" s="17">
        <v>0.203625175231749</v>
      </c>
      <c r="AJ10" s="17">
        <v>0.23374100295081801</v>
      </c>
      <c r="AK10" s="17">
        <v>0.21707799845501</v>
      </c>
      <c r="AL10" s="17"/>
      <c r="AM10" s="17">
        <v>0.20439730479259399</v>
      </c>
      <c r="AN10" s="17">
        <v>0.233434584096679</v>
      </c>
      <c r="AO10" s="17">
        <v>0.22287583716032799</v>
      </c>
      <c r="AP10" s="17">
        <v>0.26783109937801902</v>
      </c>
      <c r="AQ10" s="17">
        <v>0.34359708846692799</v>
      </c>
      <c r="AR10" s="17">
        <v>0.46633459577782899</v>
      </c>
      <c r="AS10" s="17">
        <v>0.170179722884788</v>
      </c>
      <c r="AT10" s="17">
        <v>0.30924803110204002</v>
      </c>
      <c r="AU10" s="17">
        <v>0.205457044653961</v>
      </c>
      <c r="AV10" s="17">
        <v>0.29467234868615499</v>
      </c>
      <c r="AW10" s="17">
        <v>0.30651506302210602</v>
      </c>
      <c r="AX10" s="17">
        <v>0.20785357337852001</v>
      </c>
      <c r="AY10" s="17">
        <v>0.15117095168574901</v>
      </c>
      <c r="AZ10" s="17">
        <v>0.33079061425190998</v>
      </c>
      <c r="BA10" s="17">
        <v>6.8626282489988699E-2</v>
      </c>
      <c r="BB10" s="17">
        <v>0.119820587862453</v>
      </c>
      <c r="BC10" s="17"/>
      <c r="BD10" s="17" t="s">
        <v>115</v>
      </c>
      <c r="BE10" s="17">
        <v>0.26289163588112102</v>
      </c>
      <c r="BF10" s="17" t="s">
        <v>115</v>
      </c>
      <c r="BG10" s="17"/>
      <c r="BH10" s="17">
        <v>0.252269979135263</v>
      </c>
      <c r="BI10" s="17">
        <v>0.26771590639633402</v>
      </c>
      <c r="BJ10" s="17">
        <v>0.31515061180097997</v>
      </c>
      <c r="BK10" s="17"/>
      <c r="BL10" s="17">
        <v>0.34366003437375098</v>
      </c>
      <c r="BM10" s="17">
        <v>0.26385084336161901</v>
      </c>
      <c r="BN10" s="17">
        <v>0</v>
      </c>
      <c r="BO10" s="17"/>
      <c r="BP10" s="17">
        <v>0.20435363356480901</v>
      </c>
      <c r="BQ10" s="17">
        <v>0.28652869218836302</v>
      </c>
      <c r="BR10" s="17"/>
      <c r="BS10" s="17">
        <v>0.273174937154811</v>
      </c>
      <c r="BT10" s="17">
        <v>0.25357486253953199</v>
      </c>
      <c r="BU10" s="17">
        <v>0.29694479624710002</v>
      </c>
      <c r="BV10" s="17">
        <v>0.24093432705778101</v>
      </c>
      <c r="BW10" s="17"/>
      <c r="BX10" s="17">
        <v>0.124249538871331</v>
      </c>
      <c r="BY10" s="17">
        <v>0.27743302307497802</v>
      </c>
      <c r="BZ10" s="17">
        <v>0.26159853357766499</v>
      </c>
      <c r="CA10" s="17"/>
      <c r="CB10" s="17">
        <v>0.260310872500149</v>
      </c>
      <c r="CC10" s="17">
        <v>0.216956873470524</v>
      </c>
      <c r="CD10" s="17">
        <v>0.24497412409170699</v>
      </c>
      <c r="CE10" s="17">
        <v>0.29008024491576401</v>
      </c>
      <c r="CF10" s="17">
        <v>0.27172107085184899</v>
      </c>
      <c r="CG10" s="17">
        <v>0.33918208390496901</v>
      </c>
      <c r="CH10" s="17"/>
      <c r="CI10" s="17">
        <v>0.25375663239389401</v>
      </c>
      <c r="CJ10" s="17">
        <v>0.28282290202245403</v>
      </c>
      <c r="CK10" s="17">
        <v>0.29277398937669702</v>
      </c>
      <c r="CL10" s="17">
        <v>0.24655878908432799</v>
      </c>
    </row>
    <row r="11" spans="2:90" x14ac:dyDescent="0.35">
      <c r="B11" s="21" t="s">
        <v>108</v>
      </c>
      <c r="C11" s="17">
        <v>0.112172010587004</v>
      </c>
      <c r="D11" s="17">
        <v>0.136105942735501</v>
      </c>
      <c r="E11" s="17">
        <v>8.7765350531975705E-2</v>
      </c>
      <c r="F11" s="17"/>
      <c r="G11" s="17">
        <v>0.107711415309832</v>
      </c>
      <c r="H11" s="17">
        <v>7.9305749099623096E-2</v>
      </c>
      <c r="I11" s="17">
        <v>0.129757777738333</v>
      </c>
      <c r="J11" s="17">
        <v>0.12900266237022501</v>
      </c>
      <c r="K11" s="17">
        <v>0.320653098309653</v>
      </c>
      <c r="L11" s="17">
        <v>0</v>
      </c>
      <c r="M11" s="17">
        <v>0.20797406751829201</v>
      </c>
      <c r="N11" s="17">
        <v>0.146619569902427</v>
      </c>
      <c r="O11" s="17">
        <v>8.0907688640720302E-2</v>
      </c>
      <c r="P11" s="17"/>
      <c r="Q11" s="17">
        <v>7.6028263878210295E-2</v>
      </c>
      <c r="R11" s="17">
        <v>0.111714921968425</v>
      </c>
      <c r="S11" s="17">
        <v>0.12055719373142899</v>
      </c>
      <c r="T11" s="17">
        <v>0.112535861658598</v>
      </c>
      <c r="U11" s="17"/>
      <c r="V11" s="17">
        <v>0.13258282661337201</v>
      </c>
      <c r="W11" s="17">
        <v>0.16459311669479301</v>
      </c>
      <c r="X11" s="17">
        <v>9.3216990660386606E-2</v>
      </c>
      <c r="Y11" s="17">
        <v>0.112085024746293</v>
      </c>
      <c r="Z11" s="17">
        <v>8.5956463803637306E-2</v>
      </c>
      <c r="AA11" s="17">
        <v>8.7731405645094407E-2</v>
      </c>
      <c r="AB11" s="17">
        <v>0.13686474913767799</v>
      </c>
      <c r="AC11" s="17">
        <v>1.9532707493887799E-2</v>
      </c>
      <c r="AD11" s="17">
        <v>7.7662357189880696E-2</v>
      </c>
      <c r="AE11" s="17"/>
      <c r="AF11" s="17">
        <v>0.13072020582752999</v>
      </c>
      <c r="AG11" s="17">
        <v>9.5769909003676296E-2</v>
      </c>
      <c r="AH11" s="17">
        <v>0.138548278756045</v>
      </c>
      <c r="AI11" s="17">
        <v>0.11832949689778</v>
      </c>
      <c r="AJ11" s="17">
        <v>6.7858241443588499E-2</v>
      </c>
      <c r="AK11" s="17">
        <v>0.13547138916306001</v>
      </c>
      <c r="AL11" s="17"/>
      <c r="AM11" s="17">
        <v>0.167627850630967</v>
      </c>
      <c r="AN11" s="17">
        <v>0.28359124520209</v>
      </c>
      <c r="AO11" s="17">
        <v>5.8826367487291899E-2</v>
      </c>
      <c r="AP11" s="17">
        <v>7.71458955515434E-2</v>
      </c>
      <c r="AQ11" s="17">
        <v>0.142509744109965</v>
      </c>
      <c r="AR11" s="17">
        <v>9.9494972178307606E-2</v>
      </c>
      <c r="AS11" s="17">
        <v>0.149412556228504</v>
      </c>
      <c r="AT11" s="17">
        <v>6.3716428352384197E-2</v>
      </c>
      <c r="AU11" s="17">
        <v>0.17447937962221399</v>
      </c>
      <c r="AV11" s="17">
        <v>7.6884394829321898E-2</v>
      </c>
      <c r="AW11" s="17">
        <v>0.18349442418949399</v>
      </c>
      <c r="AX11" s="17">
        <v>0.145396266535955</v>
      </c>
      <c r="AY11" s="17">
        <v>5.4090222307764002E-2</v>
      </c>
      <c r="AZ11" s="17">
        <v>0</v>
      </c>
      <c r="BA11" s="17">
        <v>0</v>
      </c>
      <c r="BB11" s="17">
        <v>5.5586207874880403E-2</v>
      </c>
      <c r="BC11" s="17"/>
      <c r="BD11" s="17" t="s">
        <v>115</v>
      </c>
      <c r="BE11" s="17">
        <v>0.112172010587004</v>
      </c>
      <c r="BF11" s="17" t="s">
        <v>115</v>
      </c>
      <c r="BG11" s="17"/>
      <c r="BH11" s="17">
        <v>0.113382069340475</v>
      </c>
      <c r="BI11" s="17">
        <v>7.0442674095017296E-2</v>
      </c>
      <c r="BJ11" s="17">
        <v>5.4631809251924797E-2</v>
      </c>
      <c r="BK11" s="17"/>
      <c r="BL11" s="17">
        <v>0.24430276259058201</v>
      </c>
      <c r="BM11" s="17">
        <v>0.23394661183375401</v>
      </c>
      <c r="BN11" s="17">
        <v>0</v>
      </c>
      <c r="BO11" s="17"/>
      <c r="BP11" s="17">
        <v>5.3101321224389403E-2</v>
      </c>
      <c r="BQ11" s="17">
        <v>0.13602416056347599</v>
      </c>
      <c r="BR11" s="17"/>
      <c r="BS11" s="17">
        <v>7.7186572783489699E-2</v>
      </c>
      <c r="BT11" s="17">
        <v>0.11870449989843899</v>
      </c>
      <c r="BU11" s="17">
        <v>9.0467589954473904E-2</v>
      </c>
      <c r="BV11" s="17">
        <v>0.123557231736399</v>
      </c>
      <c r="BW11" s="17"/>
      <c r="BX11" s="17">
        <v>0.22218953976535799</v>
      </c>
      <c r="BY11" s="17">
        <v>3.0123032728976901E-2</v>
      </c>
      <c r="BZ11" s="17">
        <v>0.129637726784461</v>
      </c>
      <c r="CA11" s="17"/>
      <c r="CB11" s="17">
        <v>6.0178880236763203E-2</v>
      </c>
      <c r="CC11" s="17">
        <v>7.6029529655730996E-2</v>
      </c>
      <c r="CD11" s="17">
        <v>0.169501331462586</v>
      </c>
      <c r="CE11" s="17">
        <v>7.7767637341593296E-2</v>
      </c>
      <c r="CF11" s="17">
        <v>2.0666242169068701E-2</v>
      </c>
      <c r="CG11" s="17">
        <v>0.24119021058346701</v>
      </c>
      <c r="CH11" s="17"/>
      <c r="CI11" s="17">
        <v>9.4710935689548803E-2</v>
      </c>
      <c r="CJ11" s="17">
        <v>5.7042908658074397E-2</v>
      </c>
      <c r="CK11" s="17">
        <v>0.223165737262153</v>
      </c>
      <c r="CL11" s="17">
        <v>0.11829261650980601</v>
      </c>
    </row>
    <row r="12" spans="2:90" x14ac:dyDescent="0.35">
      <c r="B12" s="21" t="s">
        <v>109</v>
      </c>
      <c r="C12" s="17">
        <v>0.130439527542592</v>
      </c>
      <c r="D12" s="17">
        <v>0.139111287245828</v>
      </c>
      <c r="E12" s="17">
        <v>0.122560858347041</v>
      </c>
      <c r="F12" s="17"/>
      <c r="G12" s="17">
        <v>0.13742127857482</v>
      </c>
      <c r="H12" s="17">
        <v>9.3765503336512193E-2</v>
      </c>
      <c r="I12" s="17">
        <v>0.15261404007153101</v>
      </c>
      <c r="J12" s="17">
        <v>0.161856175056798</v>
      </c>
      <c r="K12" s="17">
        <v>5.6099821460479697E-2</v>
      </c>
      <c r="L12" s="17">
        <v>0.202343375628144</v>
      </c>
      <c r="M12" s="17">
        <v>0.112162359488358</v>
      </c>
      <c r="N12" s="17">
        <v>0.184004632999798</v>
      </c>
      <c r="O12" s="17">
        <v>0.203447803322131</v>
      </c>
      <c r="P12" s="17"/>
      <c r="Q12" s="17">
        <v>5.9121746893226697E-2</v>
      </c>
      <c r="R12" s="17">
        <v>0.12730373384973601</v>
      </c>
      <c r="S12" s="17">
        <v>0.12142583333927</v>
      </c>
      <c r="T12" s="17">
        <v>0.14162943516332699</v>
      </c>
      <c r="U12" s="17"/>
      <c r="V12" s="17">
        <v>0.11936616861433499</v>
      </c>
      <c r="W12" s="17">
        <v>0.111185693873438</v>
      </c>
      <c r="X12" s="17">
        <v>0.14198381256968201</v>
      </c>
      <c r="Y12" s="17">
        <v>5.41223043297899E-2</v>
      </c>
      <c r="Z12" s="17">
        <v>0.195090636861566</v>
      </c>
      <c r="AA12" s="17">
        <v>0.12052511364169501</v>
      </c>
      <c r="AB12" s="17">
        <v>0.19441109139225399</v>
      </c>
      <c r="AC12" s="17">
        <v>0.13360939885957099</v>
      </c>
      <c r="AD12" s="17">
        <v>0.15093912872576601</v>
      </c>
      <c r="AE12" s="17"/>
      <c r="AF12" s="17">
        <v>0.15202506458956699</v>
      </c>
      <c r="AG12" s="17">
        <v>0.11490774398723</v>
      </c>
      <c r="AH12" s="17">
        <v>0.14037022516671599</v>
      </c>
      <c r="AI12" s="17">
        <v>0.14094951629859201</v>
      </c>
      <c r="AJ12" s="17">
        <v>0.13537182164449099</v>
      </c>
      <c r="AK12" s="17">
        <v>0.10442969726413</v>
      </c>
      <c r="AL12" s="17"/>
      <c r="AM12" s="17">
        <v>0.22965593697964801</v>
      </c>
      <c r="AN12" s="17">
        <v>9.8705226894416506E-2</v>
      </c>
      <c r="AO12" s="17">
        <v>0.23841054592320199</v>
      </c>
      <c r="AP12" s="17">
        <v>0.221112202628617</v>
      </c>
      <c r="AQ12" s="17">
        <v>0.19850600888721001</v>
      </c>
      <c r="AR12" s="17">
        <v>9.9959991496934103E-2</v>
      </c>
      <c r="AS12" s="17">
        <v>0.15714193651978101</v>
      </c>
      <c r="AT12" s="17">
        <v>0.10434708407264399</v>
      </c>
      <c r="AU12" s="17">
        <v>0</v>
      </c>
      <c r="AV12" s="17">
        <v>0.111626809060292</v>
      </c>
      <c r="AW12" s="17">
        <v>5.1941476040631103E-2</v>
      </c>
      <c r="AX12" s="17">
        <v>0.18217673048783101</v>
      </c>
      <c r="AY12" s="17">
        <v>0.15898533213285199</v>
      </c>
      <c r="AZ12" s="17">
        <v>3.92526739471886E-2</v>
      </c>
      <c r="BA12" s="17">
        <v>0.14269620162486801</v>
      </c>
      <c r="BB12" s="17">
        <v>5.3657147195763498E-2</v>
      </c>
      <c r="BC12" s="17"/>
      <c r="BD12" s="17" t="s">
        <v>115</v>
      </c>
      <c r="BE12" s="17">
        <v>0.130439527542592</v>
      </c>
      <c r="BF12" s="17" t="s">
        <v>115</v>
      </c>
      <c r="BG12" s="17"/>
      <c r="BH12" s="17">
        <v>0.12876769931770399</v>
      </c>
      <c r="BI12" s="17">
        <v>5.0265594835140898E-2</v>
      </c>
      <c r="BJ12" s="17">
        <v>0.11156498264126601</v>
      </c>
      <c r="BK12" s="17"/>
      <c r="BL12" s="17">
        <v>0</v>
      </c>
      <c r="BM12" s="17">
        <v>0.20874143543703999</v>
      </c>
      <c r="BN12" s="17">
        <v>0.38064887315240697</v>
      </c>
      <c r="BO12" s="17"/>
      <c r="BP12" s="17">
        <v>9.07164557948964E-2</v>
      </c>
      <c r="BQ12" s="17">
        <v>0.14647930420807001</v>
      </c>
      <c r="BR12" s="17"/>
      <c r="BS12" s="17">
        <v>9.4513455219974396E-2</v>
      </c>
      <c r="BT12" s="17">
        <v>0.139672739335925</v>
      </c>
      <c r="BU12" s="17">
        <v>0.113780178382442</v>
      </c>
      <c r="BV12" s="17">
        <v>0.14544037030846699</v>
      </c>
      <c r="BW12" s="17"/>
      <c r="BX12" s="17">
        <v>0.19126297250770299</v>
      </c>
      <c r="BY12" s="17">
        <v>3.1024198272787899E-2</v>
      </c>
      <c r="BZ12" s="17">
        <v>0.15269843138776601</v>
      </c>
      <c r="CA12" s="17"/>
      <c r="CB12" s="17">
        <v>0.107769026151928</v>
      </c>
      <c r="CC12" s="17">
        <v>8.0337725472512403E-2</v>
      </c>
      <c r="CD12" s="17">
        <v>0.21428320654205099</v>
      </c>
      <c r="CE12" s="17">
        <v>6.8864041219375796E-2</v>
      </c>
      <c r="CF12" s="17">
        <v>0.10820640820609</v>
      </c>
      <c r="CG12" s="17">
        <v>0.15203393037473401</v>
      </c>
      <c r="CH12" s="17"/>
      <c r="CI12" s="17">
        <v>0.17186154589581401</v>
      </c>
      <c r="CJ12" s="17">
        <v>8.8419972468050598E-2</v>
      </c>
      <c r="CK12" s="17">
        <v>0.16215257271219199</v>
      </c>
      <c r="CL12" s="17">
        <v>0.13431571904508699</v>
      </c>
    </row>
    <row r="13" spans="2:90" x14ac:dyDescent="0.35">
      <c r="B13" s="21" t="s">
        <v>110</v>
      </c>
      <c r="C13" s="17">
        <v>5.23140472805734E-2</v>
      </c>
      <c r="D13" s="17">
        <v>2.92559403215038E-2</v>
      </c>
      <c r="E13" s="17">
        <v>7.5533288682301594E-2</v>
      </c>
      <c r="F13" s="17"/>
      <c r="G13" s="17">
        <v>7.9872233609999094E-2</v>
      </c>
      <c r="H13" s="17">
        <v>3.9806871683410898E-2</v>
      </c>
      <c r="I13" s="17">
        <v>2.0668725619836001E-2</v>
      </c>
      <c r="J13" s="17">
        <v>0.104207655099556</v>
      </c>
      <c r="K13" s="17">
        <v>4.27336064627412E-2</v>
      </c>
      <c r="L13" s="17">
        <v>0</v>
      </c>
      <c r="M13" s="17">
        <v>2.76092951240983E-2</v>
      </c>
      <c r="N13" s="17">
        <v>4.11036603235512E-2</v>
      </c>
      <c r="O13" s="17">
        <v>2.3061610937246201E-2</v>
      </c>
      <c r="P13" s="17"/>
      <c r="Q13" s="17">
        <v>4.2101403502725399E-2</v>
      </c>
      <c r="R13" s="17">
        <v>8.3091649779995207E-3</v>
      </c>
      <c r="S13" s="17">
        <v>8.5100191597196395E-2</v>
      </c>
      <c r="T13" s="17">
        <v>5.3880454415640003E-2</v>
      </c>
      <c r="U13" s="17"/>
      <c r="V13" s="17">
        <v>3.1653674155626803E-2</v>
      </c>
      <c r="W13" s="17">
        <v>3.2137714365580099E-2</v>
      </c>
      <c r="X13" s="17">
        <v>5.65244584971967E-2</v>
      </c>
      <c r="Y13" s="17">
        <v>0.105415655832266</v>
      </c>
      <c r="Z13" s="17">
        <v>4.6961149169989599E-2</v>
      </c>
      <c r="AA13" s="17">
        <v>2.6643001344948E-2</v>
      </c>
      <c r="AB13" s="17">
        <v>3.4461591281306402E-2</v>
      </c>
      <c r="AC13" s="17">
        <v>3.0547593574776301E-2</v>
      </c>
      <c r="AD13" s="17">
        <v>8.6624456517860202E-2</v>
      </c>
      <c r="AE13" s="17"/>
      <c r="AF13" s="17">
        <v>5.7693896609424797E-2</v>
      </c>
      <c r="AG13" s="17">
        <v>5.2876292740049999E-2</v>
      </c>
      <c r="AH13" s="17">
        <v>5.36701732380079E-2</v>
      </c>
      <c r="AI13" s="17">
        <v>8.6262917894644298E-2</v>
      </c>
      <c r="AJ13" s="17">
        <v>5.15500950948884E-2</v>
      </c>
      <c r="AK13" s="17">
        <v>3.7889278115910301E-2</v>
      </c>
      <c r="AL13" s="17"/>
      <c r="AM13" s="17">
        <v>3.5553296240527402E-2</v>
      </c>
      <c r="AN13" s="17">
        <v>1.44095443978253E-2</v>
      </c>
      <c r="AO13" s="17">
        <v>0.17800529151230299</v>
      </c>
      <c r="AP13" s="17">
        <v>7.8873962226925706E-2</v>
      </c>
      <c r="AQ13" s="17">
        <v>3.5515580548051102E-2</v>
      </c>
      <c r="AR13" s="17">
        <v>2.6085721745430199E-2</v>
      </c>
      <c r="AS13" s="17">
        <v>1.5672279428418499E-2</v>
      </c>
      <c r="AT13" s="17">
        <v>2.9428064572285199E-2</v>
      </c>
      <c r="AU13" s="17">
        <v>2.4027201634626801E-2</v>
      </c>
      <c r="AV13" s="17">
        <v>5.6439501689194198E-2</v>
      </c>
      <c r="AW13" s="17">
        <v>4.8722306055926999E-2</v>
      </c>
      <c r="AX13" s="17">
        <v>0</v>
      </c>
      <c r="AY13" s="17">
        <v>0</v>
      </c>
      <c r="AZ13" s="17">
        <v>9.6862271733543504E-2</v>
      </c>
      <c r="BA13" s="17">
        <v>0</v>
      </c>
      <c r="BB13" s="17">
        <v>4.7473492783442199E-2</v>
      </c>
      <c r="BC13" s="17"/>
      <c r="BD13" s="17" t="s">
        <v>115</v>
      </c>
      <c r="BE13" s="17">
        <v>5.23140472805734E-2</v>
      </c>
      <c r="BF13" s="17" t="s">
        <v>115</v>
      </c>
      <c r="BG13" s="17"/>
      <c r="BH13" s="17">
        <v>6.3461461837553801E-2</v>
      </c>
      <c r="BI13" s="17">
        <v>9.6456333390707392E-3</v>
      </c>
      <c r="BJ13" s="17">
        <v>1.30321831841947E-2</v>
      </c>
      <c r="BK13" s="17"/>
      <c r="BL13" s="17">
        <v>0</v>
      </c>
      <c r="BM13" s="17">
        <v>0</v>
      </c>
      <c r="BN13" s="17">
        <v>0</v>
      </c>
      <c r="BO13" s="17"/>
      <c r="BP13" s="17">
        <v>5.0135786732851399E-2</v>
      </c>
      <c r="BQ13" s="17">
        <v>5.3193606971389799E-2</v>
      </c>
      <c r="BR13" s="17"/>
      <c r="BS13" s="17">
        <v>1.2408151536560301E-2</v>
      </c>
      <c r="BT13" s="17">
        <v>2.8902561693787601E-2</v>
      </c>
      <c r="BU13" s="17">
        <v>4.8877325825620002E-2</v>
      </c>
      <c r="BV13" s="17">
        <v>7.6101865532761104E-2</v>
      </c>
      <c r="BW13" s="17"/>
      <c r="BX13" s="17">
        <v>0</v>
      </c>
      <c r="BY13" s="17">
        <v>2.2625357717549099E-2</v>
      </c>
      <c r="BZ13" s="17">
        <v>6.0027422618848698E-2</v>
      </c>
      <c r="CA13" s="17"/>
      <c r="CB13" s="17">
        <v>2.9530327163210801E-2</v>
      </c>
      <c r="CC13" s="17">
        <v>3.9677241146916301E-2</v>
      </c>
      <c r="CD13" s="17">
        <v>8.9389468749913895E-2</v>
      </c>
      <c r="CE13" s="17">
        <v>4.2131569196837498E-2</v>
      </c>
      <c r="CF13" s="17">
        <v>2.5713327608051301E-2</v>
      </c>
      <c r="CG13" s="17">
        <v>5.6584567423198499E-2</v>
      </c>
      <c r="CH13" s="17"/>
      <c r="CI13" s="17">
        <v>7.8726640861501093E-2</v>
      </c>
      <c r="CJ13" s="17">
        <v>5.12982350398071E-2</v>
      </c>
      <c r="CK13" s="17">
        <v>8.9105435979980802E-2</v>
      </c>
      <c r="CL13" s="17">
        <v>3.6267641296519999E-2</v>
      </c>
    </row>
    <row r="14" spans="2:90" x14ac:dyDescent="0.35">
      <c r="B14" s="21" t="s">
        <v>111</v>
      </c>
      <c r="C14" s="18">
        <v>0.705074414589831</v>
      </c>
      <c r="D14" s="18">
        <v>0.69552682969716795</v>
      </c>
      <c r="E14" s="18">
        <v>0.71414050243868199</v>
      </c>
      <c r="F14" s="18"/>
      <c r="G14" s="18">
        <v>0.67499507250534796</v>
      </c>
      <c r="H14" s="18">
        <v>0.78712187588045401</v>
      </c>
      <c r="I14" s="18">
        <v>0.69695945657029901</v>
      </c>
      <c r="J14" s="18">
        <v>0.60493350747342001</v>
      </c>
      <c r="K14" s="18">
        <v>0.58051347376712603</v>
      </c>
      <c r="L14" s="18">
        <v>0.79765662437185603</v>
      </c>
      <c r="M14" s="18">
        <v>0.65225427786925105</v>
      </c>
      <c r="N14" s="18">
        <v>0.628272136774224</v>
      </c>
      <c r="O14" s="18">
        <v>0.69258289709990295</v>
      </c>
      <c r="P14" s="18"/>
      <c r="Q14" s="18">
        <v>0.82274858572583798</v>
      </c>
      <c r="R14" s="18">
        <v>0.75267217920384</v>
      </c>
      <c r="S14" s="18">
        <v>0.67291678133210497</v>
      </c>
      <c r="T14" s="18">
        <v>0.69195424876243605</v>
      </c>
      <c r="U14" s="18"/>
      <c r="V14" s="18">
        <v>0.71639733061666599</v>
      </c>
      <c r="W14" s="18">
        <v>0.69208347506618895</v>
      </c>
      <c r="X14" s="18">
        <v>0.70827473827273402</v>
      </c>
      <c r="Y14" s="18">
        <v>0.72837701509165098</v>
      </c>
      <c r="Z14" s="18">
        <v>0.67199175016480694</v>
      </c>
      <c r="AA14" s="18">
        <v>0.76510047936826298</v>
      </c>
      <c r="AB14" s="18">
        <v>0.63426256818876203</v>
      </c>
      <c r="AC14" s="18">
        <v>0.81631030007176497</v>
      </c>
      <c r="AD14" s="18">
        <v>0.68477405756649301</v>
      </c>
      <c r="AE14" s="18"/>
      <c r="AF14" s="18">
        <v>0.65956083297347801</v>
      </c>
      <c r="AG14" s="18">
        <v>0.73644605426904297</v>
      </c>
      <c r="AH14" s="18">
        <v>0.66741132283923099</v>
      </c>
      <c r="AI14" s="18">
        <v>0.65445806890898395</v>
      </c>
      <c r="AJ14" s="18">
        <v>0.74521984181703205</v>
      </c>
      <c r="AK14" s="18">
        <v>0.72220963545689898</v>
      </c>
      <c r="AL14" s="18"/>
      <c r="AM14" s="18">
        <v>0.56716291614885805</v>
      </c>
      <c r="AN14" s="18">
        <v>0.60329398350566799</v>
      </c>
      <c r="AO14" s="18">
        <v>0.52475779507720299</v>
      </c>
      <c r="AP14" s="18">
        <v>0.62286793959291398</v>
      </c>
      <c r="AQ14" s="18">
        <v>0.62346866645477494</v>
      </c>
      <c r="AR14" s="18">
        <v>0.77445931457932804</v>
      </c>
      <c r="AS14" s="18">
        <v>0.67777322782329597</v>
      </c>
      <c r="AT14" s="18">
        <v>0.80250842300268699</v>
      </c>
      <c r="AU14" s="18">
        <v>0.80149341874315905</v>
      </c>
      <c r="AV14" s="18">
        <v>0.75504929442119195</v>
      </c>
      <c r="AW14" s="18">
        <v>0.71584179371394796</v>
      </c>
      <c r="AX14" s="18">
        <v>0.67242700297621405</v>
      </c>
      <c r="AY14" s="18">
        <v>0.78692444555938401</v>
      </c>
      <c r="AZ14" s="18">
        <v>0.86388505431926799</v>
      </c>
      <c r="BA14" s="18">
        <v>0.85730379837513204</v>
      </c>
      <c r="BB14" s="18">
        <v>0.84328315214591398</v>
      </c>
      <c r="BC14" s="18"/>
      <c r="BD14" s="18" t="s">
        <v>115</v>
      </c>
      <c r="BE14" s="18">
        <v>0.705074414589831</v>
      </c>
      <c r="BF14" s="18" t="s">
        <v>115</v>
      </c>
      <c r="BG14" s="18"/>
      <c r="BH14" s="18">
        <v>0.69438876950426798</v>
      </c>
      <c r="BI14" s="18">
        <v>0.86964609773077095</v>
      </c>
      <c r="BJ14" s="18">
        <v>0.820771024922614</v>
      </c>
      <c r="BK14" s="18"/>
      <c r="BL14" s="18">
        <v>0.75569723740941797</v>
      </c>
      <c r="BM14" s="18">
        <v>0.55731195272920597</v>
      </c>
      <c r="BN14" s="18">
        <v>0.61935112684759297</v>
      </c>
      <c r="BO14" s="18"/>
      <c r="BP14" s="18">
        <v>0.80604643624786299</v>
      </c>
      <c r="BQ14" s="18">
        <v>0.66430292825706405</v>
      </c>
      <c r="BR14" s="18"/>
      <c r="BS14" s="18">
        <v>0.81589182045997599</v>
      </c>
      <c r="BT14" s="18">
        <v>0.71272019907184803</v>
      </c>
      <c r="BU14" s="18">
        <v>0.74687490583746396</v>
      </c>
      <c r="BV14" s="18">
        <v>0.65490053242237301</v>
      </c>
      <c r="BW14" s="18"/>
      <c r="BX14" s="18">
        <v>0.58654748772693899</v>
      </c>
      <c r="BY14" s="18">
        <v>0.91622741128068597</v>
      </c>
      <c r="BZ14" s="18">
        <v>0.65763641920892402</v>
      </c>
      <c r="CA14" s="18"/>
      <c r="CB14" s="18">
        <v>0.80252176644809803</v>
      </c>
      <c r="CC14" s="18">
        <v>0.80395550372484004</v>
      </c>
      <c r="CD14" s="18">
        <v>0.52682599324544899</v>
      </c>
      <c r="CE14" s="18">
        <v>0.81123675224219305</v>
      </c>
      <c r="CF14" s="18">
        <v>0.84541402201679094</v>
      </c>
      <c r="CG14" s="18">
        <v>0.55019129161860103</v>
      </c>
      <c r="CH14" s="18"/>
      <c r="CI14" s="18">
        <v>0.654700877553137</v>
      </c>
      <c r="CJ14" s="18">
        <v>0.80323888383406805</v>
      </c>
      <c r="CK14" s="18">
        <v>0.52557625404567399</v>
      </c>
      <c r="CL14" s="18">
        <v>0.71112402314858703</v>
      </c>
    </row>
    <row r="15" spans="2:90" x14ac:dyDescent="0.35">
      <c r="B15" s="21" t="s">
        <v>112</v>
      </c>
      <c r="C15" s="18">
        <v>0.24261153812959599</v>
      </c>
      <c r="D15" s="18">
        <v>0.27521722998132903</v>
      </c>
      <c r="E15" s="18">
        <v>0.21032620887901701</v>
      </c>
      <c r="F15" s="18"/>
      <c r="G15" s="18">
        <v>0.245132693884653</v>
      </c>
      <c r="H15" s="18">
        <v>0.173071252436135</v>
      </c>
      <c r="I15" s="18">
        <v>0.28237181780986398</v>
      </c>
      <c r="J15" s="18">
        <v>0.29085883742702401</v>
      </c>
      <c r="K15" s="18">
        <v>0.37675291977013198</v>
      </c>
      <c r="L15" s="18">
        <v>0.202343375628144</v>
      </c>
      <c r="M15" s="18">
        <v>0.32013642700665101</v>
      </c>
      <c r="N15" s="18">
        <v>0.330624202902224</v>
      </c>
      <c r="O15" s="18">
        <v>0.28435549196285098</v>
      </c>
      <c r="P15" s="18"/>
      <c r="Q15" s="18">
        <v>0.13515001077143701</v>
      </c>
      <c r="R15" s="18">
        <v>0.23901865581816101</v>
      </c>
      <c r="S15" s="18">
        <v>0.24198302707069899</v>
      </c>
      <c r="T15" s="18">
        <v>0.25416529682192401</v>
      </c>
      <c r="U15" s="18"/>
      <c r="V15" s="18">
        <v>0.25194899522770797</v>
      </c>
      <c r="W15" s="18">
        <v>0.275778810568231</v>
      </c>
      <c r="X15" s="18">
        <v>0.23520080323006901</v>
      </c>
      <c r="Y15" s="18">
        <v>0.16620732907608299</v>
      </c>
      <c r="Z15" s="18">
        <v>0.281047100665203</v>
      </c>
      <c r="AA15" s="18">
        <v>0.20825651928678901</v>
      </c>
      <c r="AB15" s="18">
        <v>0.33127584052993198</v>
      </c>
      <c r="AC15" s="18">
        <v>0.15314210635345901</v>
      </c>
      <c r="AD15" s="18">
        <v>0.228601485915647</v>
      </c>
      <c r="AE15" s="18"/>
      <c r="AF15" s="18">
        <v>0.28274527041709702</v>
      </c>
      <c r="AG15" s="18">
        <v>0.21067765299090699</v>
      </c>
      <c r="AH15" s="18">
        <v>0.27891850392276102</v>
      </c>
      <c r="AI15" s="18">
        <v>0.25927901319637198</v>
      </c>
      <c r="AJ15" s="18">
        <v>0.203230063088079</v>
      </c>
      <c r="AK15" s="18">
        <v>0.23990108642719099</v>
      </c>
      <c r="AL15" s="18"/>
      <c r="AM15" s="18">
        <v>0.397283787610615</v>
      </c>
      <c r="AN15" s="18">
        <v>0.38229647209650702</v>
      </c>
      <c r="AO15" s="18">
        <v>0.29723691341049402</v>
      </c>
      <c r="AP15" s="18">
        <v>0.29825809818016003</v>
      </c>
      <c r="AQ15" s="18">
        <v>0.34101575299717402</v>
      </c>
      <c r="AR15" s="18">
        <v>0.19945496367524199</v>
      </c>
      <c r="AS15" s="18">
        <v>0.306554492748286</v>
      </c>
      <c r="AT15" s="18">
        <v>0.16806351242502801</v>
      </c>
      <c r="AU15" s="18">
        <v>0.17447937962221399</v>
      </c>
      <c r="AV15" s="18">
        <v>0.18851120388961401</v>
      </c>
      <c r="AW15" s="18">
        <v>0.23543590023012501</v>
      </c>
      <c r="AX15" s="18">
        <v>0.32757299702378601</v>
      </c>
      <c r="AY15" s="18">
        <v>0.21307555444061599</v>
      </c>
      <c r="AZ15" s="18">
        <v>3.92526739471886E-2</v>
      </c>
      <c r="BA15" s="18">
        <v>0.14269620162486801</v>
      </c>
      <c r="BB15" s="18">
        <v>0.109243355070644</v>
      </c>
      <c r="BC15" s="18"/>
      <c r="BD15" s="18" t="s">
        <v>115</v>
      </c>
      <c r="BE15" s="18">
        <v>0.24261153812959599</v>
      </c>
      <c r="BF15" s="18" t="s">
        <v>115</v>
      </c>
      <c r="BG15" s="18"/>
      <c r="BH15" s="18">
        <v>0.242149768658178</v>
      </c>
      <c r="BI15" s="18">
        <v>0.120708268930158</v>
      </c>
      <c r="BJ15" s="18">
        <v>0.166196791893191</v>
      </c>
      <c r="BK15" s="18"/>
      <c r="BL15" s="18">
        <v>0.24430276259058201</v>
      </c>
      <c r="BM15" s="18">
        <v>0.44268804727079403</v>
      </c>
      <c r="BN15" s="18">
        <v>0.38064887315240697</v>
      </c>
      <c r="BO15" s="18"/>
      <c r="BP15" s="18">
        <v>0.143817777019286</v>
      </c>
      <c r="BQ15" s="18">
        <v>0.28250346477154598</v>
      </c>
      <c r="BR15" s="18"/>
      <c r="BS15" s="18">
        <v>0.17170002800346401</v>
      </c>
      <c r="BT15" s="18">
        <v>0.25837723923436401</v>
      </c>
      <c r="BU15" s="18">
        <v>0.20424776833691599</v>
      </c>
      <c r="BV15" s="18">
        <v>0.268997602044866</v>
      </c>
      <c r="BW15" s="18"/>
      <c r="BX15" s="18">
        <v>0.41345251227306101</v>
      </c>
      <c r="BY15" s="18">
        <v>6.11472310017648E-2</v>
      </c>
      <c r="BZ15" s="18">
        <v>0.28233615817222701</v>
      </c>
      <c r="CA15" s="18"/>
      <c r="CB15" s="18">
        <v>0.167947906388691</v>
      </c>
      <c r="CC15" s="18">
        <v>0.15636725512824301</v>
      </c>
      <c r="CD15" s="18">
        <v>0.38378453800463702</v>
      </c>
      <c r="CE15" s="18">
        <v>0.14663167856096901</v>
      </c>
      <c r="CF15" s="18">
        <v>0.12887265037515799</v>
      </c>
      <c r="CG15" s="18">
        <v>0.39322414095820002</v>
      </c>
      <c r="CH15" s="18"/>
      <c r="CI15" s="18">
        <v>0.26657248158536201</v>
      </c>
      <c r="CJ15" s="18">
        <v>0.14546288112612499</v>
      </c>
      <c r="CK15" s="18">
        <v>0.38531830997434502</v>
      </c>
      <c r="CL15" s="18">
        <v>0.25260833555489298</v>
      </c>
    </row>
    <row r="16" spans="2:90" x14ac:dyDescent="0.35">
      <c r="B16" s="21" t="s">
        <v>113</v>
      </c>
      <c r="C16" s="19">
        <v>0.46246287646023498</v>
      </c>
      <c r="D16" s="19">
        <v>0.42030959971583898</v>
      </c>
      <c r="E16" s="19">
        <v>0.50381429355966501</v>
      </c>
      <c r="F16" s="19"/>
      <c r="G16" s="19">
        <v>0.42986237862069498</v>
      </c>
      <c r="H16" s="19">
        <v>0.61405062344431804</v>
      </c>
      <c r="I16" s="19">
        <v>0.41458763876043497</v>
      </c>
      <c r="J16" s="19">
        <v>0.314074670046397</v>
      </c>
      <c r="K16" s="19">
        <v>0.203760553996994</v>
      </c>
      <c r="L16" s="19">
        <v>0.59531324874371105</v>
      </c>
      <c r="M16" s="19">
        <v>0.33211785086259998</v>
      </c>
      <c r="N16" s="19">
        <v>0.297647933872</v>
      </c>
      <c r="O16" s="19">
        <v>0.40822740513705102</v>
      </c>
      <c r="P16" s="19"/>
      <c r="Q16" s="19">
        <v>0.68759857495440102</v>
      </c>
      <c r="R16" s="19">
        <v>0.51365352338567904</v>
      </c>
      <c r="S16" s="19">
        <v>0.43093375426140501</v>
      </c>
      <c r="T16" s="19">
        <v>0.43778895194051098</v>
      </c>
      <c r="U16" s="19"/>
      <c r="V16" s="19">
        <v>0.46444833538895802</v>
      </c>
      <c r="W16" s="19">
        <v>0.416304664497958</v>
      </c>
      <c r="X16" s="19">
        <v>0.47307393504266498</v>
      </c>
      <c r="Y16" s="19">
        <v>0.56216968601556705</v>
      </c>
      <c r="Z16" s="19">
        <v>0.390944649499604</v>
      </c>
      <c r="AA16" s="19">
        <v>0.55684396008147397</v>
      </c>
      <c r="AB16" s="19">
        <v>0.30298672765883</v>
      </c>
      <c r="AC16" s="19">
        <v>0.66316819371830604</v>
      </c>
      <c r="AD16" s="19">
        <v>0.45617257165084601</v>
      </c>
      <c r="AE16" s="19"/>
      <c r="AF16" s="19">
        <v>0.37681556255638099</v>
      </c>
      <c r="AG16" s="19">
        <v>0.52576840127813695</v>
      </c>
      <c r="AH16" s="19">
        <v>0.38849281891646997</v>
      </c>
      <c r="AI16" s="19">
        <v>0.39517905571261203</v>
      </c>
      <c r="AJ16" s="19">
        <v>0.54198977872895304</v>
      </c>
      <c r="AK16" s="19">
        <v>0.48230854902970799</v>
      </c>
      <c r="AL16" s="19"/>
      <c r="AM16" s="19">
        <v>0.169879128538243</v>
      </c>
      <c r="AN16" s="19">
        <v>0.22099751140916099</v>
      </c>
      <c r="AO16" s="19">
        <v>0.227520881666709</v>
      </c>
      <c r="AP16" s="19">
        <v>0.32460984141275301</v>
      </c>
      <c r="AQ16" s="19">
        <v>0.28245291345759999</v>
      </c>
      <c r="AR16" s="19">
        <v>0.57500435090408597</v>
      </c>
      <c r="AS16" s="19">
        <v>0.37121873507501002</v>
      </c>
      <c r="AT16" s="19">
        <v>0.63444491057765895</v>
      </c>
      <c r="AU16" s="19">
        <v>0.627014039120945</v>
      </c>
      <c r="AV16" s="19">
        <v>0.566538090531578</v>
      </c>
      <c r="AW16" s="19">
        <v>0.48040589348382301</v>
      </c>
      <c r="AX16" s="19">
        <v>0.34485400595242899</v>
      </c>
      <c r="AY16" s="19">
        <v>0.57384889111876802</v>
      </c>
      <c r="AZ16" s="19">
        <v>0.82463238037207898</v>
      </c>
      <c r="BA16" s="19">
        <v>0.71460759675026397</v>
      </c>
      <c r="BB16" s="19">
        <v>0.73403979707527001</v>
      </c>
      <c r="BC16" s="19"/>
      <c r="BD16" s="19" t="s">
        <v>115</v>
      </c>
      <c r="BE16" s="19">
        <v>0.46246287646023498</v>
      </c>
      <c r="BF16" s="19" t="s">
        <v>115</v>
      </c>
      <c r="BG16" s="19"/>
      <c r="BH16" s="19">
        <v>0.45223900084608898</v>
      </c>
      <c r="BI16" s="19">
        <v>0.74893782880061299</v>
      </c>
      <c r="BJ16" s="19">
        <v>0.65457423302942397</v>
      </c>
      <c r="BK16" s="19"/>
      <c r="BL16" s="19">
        <v>0.51139447481883604</v>
      </c>
      <c r="BM16" s="19">
        <v>0.114623905458412</v>
      </c>
      <c r="BN16" s="19">
        <v>0.238702253695186</v>
      </c>
      <c r="BO16" s="19"/>
      <c r="BP16" s="19">
        <v>0.66222865922857699</v>
      </c>
      <c r="BQ16" s="19">
        <v>0.38179946348551802</v>
      </c>
      <c r="BR16" s="19"/>
      <c r="BS16" s="19">
        <v>0.64419179245651204</v>
      </c>
      <c r="BT16" s="19">
        <v>0.45434295983748502</v>
      </c>
      <c r="BU16" s="19">
        <v>0.54262713750054803</v>
      </c>
      <c r="BV16" s="19">
        <v>0.385902930377508</v>
      </c>
      <c r="BW16" s="19"/>
      <c r="BX16" s="19">
        <v>0.173094975453877</v>
      </c>
      <c r="BY16" s="19">
        <v>0.85508018027892196</v>
      </c>
      <c r="BZ16" s="19">
        <v>0.375300261036698</v>
      </c>
      <c r="CA16" s="19"/>
      <c r="CB16" s="19">
        <v>0.63457386005940697</v>
      </c>
      <c r="CC16" s="19">
        <v>0.64758824859659703</v>
      </c>
      <c r="CD16" s="19">
        <v>0.14304145524081099</v>
      </c>
      <c r="CE16" s="19">
        <v>0.66460507368122401</v>
      </c>
      <c r="CF16" s="19">
        <v>0.71654137164163201</v>
      </c>
      <c r="CG16" s="19">
        <v>0.15696715066040101</v>
      </c>
      <c r="CH16" s="19"/>
      <c r="CI16" s="19">
        <v>0.38812839596777399</v>
      </c>
      <c r="CJ16" s="19">
        <v>0.65777600270794301</v>
      </c>
      <c r="CK16" s="19">
        <v>0.14025794407132799</v>
      </c>
      <c r="CL16" s="19">
        <v>0.45851568759369399</v>
      </c>
    </row>
    <row r="17" spans="2:2" x14ac:dyDescent="0.35">
      <c r="B17" s="16" t="s">
        <v>117</v>
      </c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K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1" width="20.7265625" customWidth="1"/>
  </cols>
  <sheetData>
    <row r="2" spans="2:11" ht="40" customHeight="1" x14ac:dyDescent="0.35">
      <c r="D2" s="30" t="s">
        <v>228</v>
      </c>
      <c r="E2" s="26"/>
      <c r="F2" s="26"/>
      <c r="G2" s="26"/>
      <c r="H2" s="26"/>
      <c r="I2" s="26"/>
      <c r="J2" s="26"/>
      <c r="K2" s="26"/>
    </row>
    <row r="6" spans="2:11" ht="50" customHeight="1" x14ac:dyDescent="0.35">
      <c r="B6" s="22" t="s">
        <v>14</v>
      </c>
      <c r="C6" s="22" t="s">
        <v>215</v>
      </c>
      <c r="D6" s="22" t="s">
        <v>216</v>
      </c>
      <c r="E6" s="22" t="s">
        <v>217</v>
      </c>
      <c r="F6" s="22" t="s">
        <v>218</v>
      </c>
      <c r="G6" s="22" t="s">
        <v>219</v>
      </c>
      <c r="H6" s="22" t="s">
        <v>220</v>
      </c>
      <c r="I6" s="22" t="s">
        <v>221</v>
      </c>
      <c r="J6" s="22" t="s">
        <v>222</v>
      </c>
    </row>
    <row r="7" spans="2:11" x14ac:dyDescent="0.35">
      <c r="B7" s="21" t="s">
        <v>223</v>
      </c>
      <c r="C7" s="17">
        <v>0.29507864333614597</v>
      </c>
      <c r="D7" s="17">
        <v>0.17541949365078599</v>
      </c>
      <c r="E7" s="17">
        <v>0.33256956057742598</v>
      </c>
      <c r="F7" s="17">
        <v>0.31568417279753302</v>
      </c>
      <c r="G7" s="17">
        <v>0.37523747415484499</v>
      </c>
      <c r="H7" s="17">
        <v>0.33299483927887302</v>
      </c>
      <c r="I7" s="17">
        <v>0.334146891676255</v>
      </c>
      <c r="J7" s="17">
        <v>0.34489438311853698</v>
      </c>
    </row>
    <row r="8" spans="2:11" x14ac:dyDescent="0.35">
      <c r="B8" s="21" t="s">
        <v>224</v>
      </c>
      <c r="C8" s="17">
        <v>0.327623981937119</v>
      </c>
      <c r="D8" s="17">
        <v>0.30024092091169802</v>
      </c>
      <c r="E8" s="17">
        <v>0.35462355777624599</v>
      </c>
      <c r="F8" s="17">
        <v>0.35238579588936397</v>
      </c>
      <c r="G8" s="17">
        <v>0.34077119335829797</v>
      </c>
      <c r="H8" s="17">
        <v>0.38701136387086599</v>
      </c>
      <c r="I8" s="17">
        <v>0.36348348956878401</v>
      </c>
      <c r="J8" s="17">
        <v>0.36819311678369399</v>
      </c>
    </row>
    <row r="9" spans="2:11" ht="29" x14ac:dyDescent="0.35">
      <c r="B9" s="21" t="s">
        <v>225</v>
      </c>
      <c r="C9" s="17">
        <v>0.23688954435649601</v>
      </c>
      <c r="D9" s="17">
        <v>0.24613900407943701</v>
      </c>
      <c r="E9" s="17">
        <v>0.248466894082089</v>
      </c>
      <c r="F9" s="17">
        <v>0.245859471484144</v>
      </c>
      <c r="G9" s="17">
        <v>0.19968362739811801</v>
      </c>
      <c r="H9" s="17">
        <v>0.22548537946136701</v>
      </c>
      <c r="I9" s="17">
        <v>0.222726985540498</v>
      </c>
      <c r="J9" s="17">
        <v>0.21419895254205301</v>
      </c>
    </row>
    <row r="10" spans="2:11" x14ac:dyDescent="0.35">
      <c r="B10" s="21" t="s">
        <v>226</v>
      </c>
      <c r="C10" s="17">
        <v>0.104384939498917</v>
      </c>
      <c r="D10" s="17">
        <v>0.17203789936507399</v>
      </c>
      <c r="E10" s="17">
        <v>5.30675773273592E-2</v>
      </c>
      <c r="F10" s="17">
        <v>6.5873232834458201E-2</v>
      </c>
      <c r="G10" s="17">
        <v>6.7050841795749605E-2</v>
      </c>
      <c r="H10" s="17">
        <v>4.2685041288437899E-2</v>
      </c>
      <c r="I10" s="17">
        <v>5.9734408762199202E-2</v>
      </c>
      <c r="J10" s="17">
        <v>5.9352402658337598E-2</v>
      </c>
    </row>
    <row r="11" spans="2:11" x14ac:dyDescent="0.35">
      <c r="B11" s="21" t="s">
        <v>227</v>
      </c>
      <c r="C11" s="17">
        <v>3.6022890871322301E-2</v>
      </c>
      <c r="D11" s="17">
        <v>0.10616268199300501</v>
      </c>
      <c r="E11" s="17">
        <v>1.12724102368802E-2</v>
      </c>
      <c r="F11" s="17">
        <v>2.0197326994500601E-2</v>
      </c>
      <c r="G11" s="17">
        <v>1.7256863292988901E-2</v>
      </c>
      <c r="H11" s="17">
        <v>1.1823376100455699E-2</v>
      </c>
      <c r="I11" s="17">
        <v>1.9908224452263E-2</v>
      </c>
      <c r="J11" s="17">
        <v>1.3361144897378699E-2</v>
      </c>
    </row>
    <row r="12" spans="2:11" x14ac:dyDescent="0.35">
      <c r="B12" s="16"/>
      <c r="C12" s="16"/>
      <c r="D12" s="16"/>
      <c r="E12" s="16"/>
      <c r="F12" s="16"/>
      <c r="G12" s="16"/>
      <c r="H12" s="16"/>
      <c r="I12" s="16"/>
      <c r="J12" s="16"/>
    </row>
    <row r="13" spans="2:11" x14ac:dyDescent="0.35">
      <c r="B13" t="s">
        <v>118</v>
      </c>
    </row>
    <row r="14" spans="2:11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K2"/>
  </mergeCells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229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223</v>
      </c>
      <c r="C9" s="17">
        <v>0.29507864333614597</v>
      </c>
      <c r="D9" s="17">
        <v>0.29453159080022001</v>
      </c>
      <c r="E9" s="17">
        <v>0.29273862450878901</v>
      </c>
      <c r="F9" s="17"/>
      <c r="G9" s="17">
        <v>0.28948693032980599</v>
      </c>
      <c r="H9" s="17">
        <v>0.27476901298184703</v>
      </c>
      <c r="I9" s="17">
        <v>0.334551889460728</v>
      </c>
      <c r="J9" s="17">
        <v>0.29807551345880001</v>
      </c>
      <c r="K9" s="17">
        <v>0.34429986502721599</v>
      </c>
      <c r="L9" s="17">
        <v>0.32237019060824001</v>
      </c>
      <c r="M9" s="17">
        <v>0.31634064147396601</v>
      </c>
      <c r="N9" s="17">
        <v>0.23528241930534</v>
      </c>
      <c r="O9" s="17">
        <v>0.24970680863362299</v>
      </c>
      <c r="P9" s="17"/>
      <c r="Q9" s="17">
        <v>0.27103247402593</v>
      </c>
      <c r="R9" s="17">
        <v>0.21011904525314001</v>
      </c>
      <c r="S9" s="17">
        <v>0.29474817690046101</v>
      </c>
      <c r="T9" s="17">
        <v>0.30563533606286503</v>
      </c>
      <c r="U9" s="17"/>
      <c r="V9" s="17">
        <v>0.27375454777504199</v>
      </c>
      <c r="W9" s="17">
        <v>0.303378589308609</v>
      </c>
      <c r="X9" s="17">
        <v>0.323566531904807</v>
      </c>
      <c r="Y9" s="17">
        <v>0.29012319261444502</v>
      </c>
      <c r="Z9" s="17">
        <v>0.36377845731235903</v>
      </c>
      <c r="AA9" s="17">
        <v>0.25997773409685798</v>
      </c>
      <c r="AB9" s="17">
        <v>0.25742306860053599</v>
      </c>
      <c r="AC9" s="17">
        <v>0.29277177334731702</v>
      </c>
      <c r="AD9" s="17">
        <v>0.30585029367429301</v>
      </c>
      <c r="AE9" s="17"/>
      <c r="AF9" s="17">
        <v>0.32466934187323099</v>
      </c>
      <c r="AG9" s="17">
        <v>0.29552391350187102</v>
      </c>
      <c r="AH9" s="17">
        <v>0.28970943431399299</v>
      </c>
      <c r="AI9" s="17">
        <v>0.21092113502603099</v>
      </c>
      <c r="AJ9" s="17">
        <v>0.28895245398370301</v>
      </c>
      <c r="AK9" s="17">
        <v>0.29066782661329699</v>
      </c>
      <c r="AL9" s="17"/>
      <c r="AM9" s="17">
        <v>0.327159184007771</v>
      </c>
      <c r="AN9" s="17">
        <v>0.28207388363623598</v>
      </c>
      <c r="AO9" s="17">
        <v>0.391437859289612</v>
      </c>
      <c r="AP9" s="17">
        <v>0.33487875068079798</v>
      </c>
      <c r="AQ9" s="17">
        <v>0.374533423135406</v>
      </c>
      <c r="AR9" s="17">
        <v>0.257308824107643</v>
      </c>
      <c r="AS9" s="17">
        <v>0.28694063895407002</v>
      </c>
      <c r="AT9" s="17">
        <v>0.31860719759723599</v>
      </c>
      <c r="AU9" s="17">
        <v>0.31179477525928401</v>
      </c>
      <c r="AV9" s="17">
        <v>0.20007658342924001</v>
      </c>
      <c r="AW9" s="17">
        <v>0.31163932261411398</v>
      </c>
      <c r="AX9" s="17">
        <v>0.28897854074414298</v>
      </c>
      <c r="AY9" s="17">
        <v>0.27069179064966398</v>
      </c>
      <c r="AZ9" s="17">
        <v>0.20197617902958201</v>
      </c>
      <c r="BA9" s="17">
        <v>0.32117760874960499</v>
      </c>
      <c r="BB9" s="17">
        <v>0.23931096465780399</v>
      </c>
      <c r="BC9" s="17"/>
      <c r="BD9" s="17">
        <v>0.28643221868028801</v>
      </c>
      <c r="BE9" s="17">
        <v>0.28981107928606498</v>
      </c>
      <c r="BF9" s="17">
        <v>0.30612705704441701</v>
      </c>
      <c r="BG9" s="17"/>
      <c r="BH9" s="17">
        <v>0.32450601716459598</v>
      </c>
      <c r="BI9" s="17">
        <v>0.19878247385460299</v>
      </c>
      <c r="BJ9" s="17">
        <v>0.26454837576407503</v>
      </c>
      <c r="BK9" s="17"/>
      <c r="BL9" s="17">
        <v>0.254186588481566</v>
      </c>
      <c r="BM9" s="17">
        <v>0.264795491881478</v>
      </c>
      <c r="BN9" s="17">
        <v>0.33732654446146698</v>
      </c>
      <c r="BO9" s="17"/>
      <c r="BP9" s="17">
        <v>0.27528629968149598</v>
      </c>
      <c r="BQ9" s="17">
        <v>0.29984083973397202</v>
      </c>
      <c r="BR9" s="17"/>
      <c r="BS9" s="17">
        <v>0.39038785598641002</v>
      </c>
      <c r="BT9" s="17">
        <v>0.30370593002057</v>
      </c>
      <c r="BU9" s="17">
        <v>0.27444889602063999</v>
      </c>
      <c r="BV9" s="17">
        <v>0.28583879385272298</v>
      </c>
      <c r="BW9" s="17"/>
      <c r="BX9" s="17">
        <v>0.33417144118771103</v>
      </c>
      <c r="BY9" s="17">
        <v>0.39291821964696499</v>
      </c>
      <c r="BZ9" s="17">
        <v>0.285193505094195</v>
      </c>
      <c r="CA9" s="17"/>
      <c r="CB9" s="17">
        <v>0.34893504194132202</v>
      </c>
      <c r="CC9" s="17">
        <v>0.27135711868235202</v>
      </c>
      <c r="CD9" s="17">
        <v>0.30073991367318498</v>
      </c>
      <c r="CE9" s="17">
        <v>0.31717106353764202</v>
      </c>
      <c r="CF9" s="17">
        <v>0.34221578230660998</v>
      </c>
      <c r="CG9" s="17">
        <v>0.18554631823821999</v>
      </c>
      <c r="CH9" s="17"/>
      <c r="CI9" s="17">
        <v>0</v>
      </c>
      <c r="CJ9" s="17">
        <v>0.76041050067156701</v>
      </c>
      <c r="CK9" s="17">
        <v>3.1067636211853201E-2</v>
      </c>
      <c r="CL9" s="17">
        <v>0.15710601593750201</v>
      </c>
    </row>
    <row r="10" spans="2:90" x14ac:dyDescent="0.35">
      <c r="B10" s="21" t="s">
        <v>224</v>
      </c>
      <c r="C10" s="17">
        <v>0.327623981937119</v>
      </c>
      <c r="D10" s="17">
        <v>0.31726008345633</v>
      </c>
      <c r="E10" s="17">
        <v>0.33912058477768903</v>
      </c>
      <c r="F10" s="17"/>
      <c r="G10" s="17">
        <v>0.286599373447745</v>
      </c>
      <c r="H10" s="17">
        <v>0.2894256909097</v>
      </c>
      <c r="I10" s="17">
        <v>0.31276222563409101</v>
      </c>
      <c r="J10" s="17">
        <v>0.32843006527748297</v>
      </c>
      <c r="K10" s="17">
        <v>0.33543209370119897</v>
      </c>
      <c r="L10" s="17">
        <v>0.30056739326118498</v>
      </c>
      <c r="M10" s="17">
        <v>0.37432398240513198</v>
      </c>
      <c r="N10" s="17">
        <v>0.35557834913216002</v>
      </c>
      <c r="O10" s="17">
        <v>0.357061685922892</v>
      </c>
      <c r="P10" s="17"/>
      <c r="Q10" s="17">
        <v>0.33973614631284699</v>
      </c>
      <c r="R10" s="17">
        <v>0.30175465340566598</v>
      </c>
      <c r="S10" s="17">
        <v>0.313675541188496</v>
      </c>
      <c r="T10" s="17">
        <v>0.32964545535025902</v>
      </c>
      <c r="U10" s="17"/>
      <c r="V10" s="17">
        <v>0.28926548596667001</v>
      </c>
      <c r="W10" s="17">
        <v>0.34385248406296298</v>
      </c>
      <c r="X10" s="17">
        <v>0.350289726783863</v>
      </c>
      <c r="Y10" s="17">
        <v>0.31301331576335201</v>
      </c>
      <c r="Z10" s="17">
        <v>0.29011247732037199</v>
      </c>
      <c r="AA10" s="17">
        <v>0.350873725507655</v>
      </c>
      <c r="AB10" s="17">
        <v>0.35042082242405997</v>
      </c>
      <c r="AC10" s="17">
        <v>0.33711195574973701</v>
      </c>
      <c r="AD10" s="17">
        <v>0.33645849428742203</v>
      </c>
      <c r="AE10" s="17"/>
      <c r="AF10" s="17">
        <v>0.31674705630309702</v>
      </c>
      <c r="AG10" s="17">
        <v>0.30528730203591797</v>
      </c>
      <c r="AH10" s="17">
        <v>0.32601154637503998</v>
      </c>
      <c r="AI10" s="17">
        <v>0.348021450046404</v>
      </c>
      <c r="AJ10" s="17">
        <v>0.33754612086090702</v>
      </c>
      <c r="AK10" s="17">
        <v>0.33962685186798902</v>
      </c>
      <c r="AL10" s="17"/>
      <c r="AM10" s="17">
        <v>0.22659303364517999</v>
      </c>
      <c r="AN10" s="17">
        <v>0.28823357691707302</v>
      </c>
      <c r="AO10" s="17">
        <v>0.26336183523922202</v>
      </c>
      <c r="AP10" s="17">
        <v>0.36741895404054598</v>
      </c>
      <c r="AQ10" s="17">
        <v>0.31109292561531598</v>
      </c>
      <c r="AR10" s="17">
        <v>0.33835107993640801</v>
      </c>
      <c r="AS10" s="17">
        <v>0.31971377438426402</v>
      </c>
      <c r="AT10" s="17">
        <v>0.39282722936782899</v>
      </c>
      <c r="AU10" s="17">
        <v>0.35784681063336998</v>
      </c>
      <c r="AV10" s="17">
        <v>0.42539975974776201</v>
      </c>
      <c r="AW10" s="17">
        <v>0.332255835757992</v>
      </c>
      <c r="AX10" s="17">
        <v>0.28433877337840802</v>
      </c>
      <c r="AY10" s="17">
        <v>0.33911072024919597</v>
      </c>
      <c r="AZ10" s="17">
        <v>0.31854683094851399</v>
      </c>
      <c r="BA10" s="17">
        <v>0.264752815723934</v>
      </c>
      <c r="BB10" s="17">
        <v>0.38082974591123098</v>
      </c>
      <c r="BC10" s="17"/>
      <c r="BD10" s="17">
        <v>0.35631090821237299</v>
      </c>
      <c r="BE10" s="17">
        <v>0.30624170010586499</v>
      </c>
      <c r="BF10" s="17">
        <v>0.32138516177974502</v>
      </c>
      <c r="BG10" s="17"/>
      <c r="BH10" s="17">
        <v>0.32071718369787999</v>
      </c>
      <c r="BI10" s="17">
        <v>0.34565770494513198</v>
      </c>
      <c r="BJ10" s="17">
        <v>0.38500182055455601</v>
      </c>
      <c r="BK10" s="17"/>
      <c r="BL10" s="17">
        <v>0.37562526556637299</v>
      </c>
      <c r="BM10" s="17">
        <v>0.39776416201780701</v>
      </c>
      <c r="BN10" s="17">
        <v>0.33356648357824997</v>
      </c>
      <c r="BO10" s="17"/>
      <c r="BP10" s="17">
        <v>0.34995420119618997</v>
      </c>
      <c r="BQ10" s="17">
        <v>0.31317004787334801</v>
      </c>
      <c r="BR10" s="17"/>
      <c r="BS10" s="17">
        <v>0.30175316337479502</v>
      </c>
      <c r="BT10" s="17">
        <v>0.35979685023074998</v>
      </c>
      <c r="BU10" s="17">
        <v>0.35586257802513599</v>
      </c>
      <c r="BV10" s="17">
        <v>0.307113348846487</v>
      </c>
      <c r="BW10" s="17"/>
      <c r="BX10" s="17">
        <v>0.36428261213464702</v>
      </c>
      <c r="BY10" s="17">
        <v>0.23433993686367999</v>
      </c>
      <c r="BZ10" s="17">
        <v>0.32972460196425302</v>
      </c>
      <c r="CA10" s="17"/>
      <c r="CB10" s="17">
        <v>0.345982494475021</v>
      </c>
      <c r="CC10" s="17">
        <v>0.32478489191352</v>
      </c>
      <c r="CD10" s="17">
        <v>0.32954423365281799</v>
      </c>
      <c r="CE10" s="17">
        <v>0.31899917423707103</v>
      </c>
      <c r="CF10" s="17">
        <v>0.36355268750078801</v>
      </c>
      <c r="CG10" s="17">
        <v>0.28551306090304102</v>
      </c>
      <c r="CH10" s="17"/>
      <c r="CI10" s="17">
        <v>1.6098602475728498E-2</v>
      </c>
      <c r="CJ10" s="17">
        <v>0.21711360415792899</v>
      </c>
      <c r="CK10" s="17">
        <v>0.21395701648712601</v>
      </c>
      <c r="CL10" s="17">
        <v>0.49294645678188098</v>
      </c>
    </row>
    <row r="11" spans="2:90" ht="29" x14ac:dyDescent="0.35">
      <c r="B11" s="21" t="s">
        <v>225</v>
      </c>
      <c r="C11" s="17">
        <v>0.23688954435649601</v>
      </c>
      <c r="D11" s="17">
        <v>0.22735922220424401</v>
      </c>
      <c r="E11" s="17">
        <v>0.24645968578320701</v>
      </c>
      <c r="F11" s="17"/>
      <c r="G11" s="17">
        <v>0.25933655088851498</v>
      </c>
      <c r="H11" s="17">
        <v>0.28054726315832901</v>
      </c>
      <c r="I11" s="17">
        <v>0.22494683218599801</v>
      </c>
      <c r="J11" s="17">
        <v>0.25770512265207601</v>
      </c>
      <c r="K11" s="17">
        <v>0.20434025305164</v>
      </c>
      <c r="L11" s="17">
        <v>0.21947131477586401</v>
      </c>
      <c r="M11" s="17">
        <v>0.17436735501220901</v>
      </c>
      <c r="N11" s="17">
        <v>0.26966036314090902</v>
      </c>
      <c r="O11" s="17">
        <v>0.24268369893588501</v>
      </c>
      <c r="P11" s="17"/>
      <c r="Q11" s="17">
        <v>0.24387822924756</v>
      </c>
      <c r="R11" s="17">
        <v>0.25909091753060998</v>
      </c>
      <c r="S11" s="17">
        <v>0.21446104925460799</v>
      </c>
      <c r="T11" s="17">
        <v>0.22981520826346699</v>
      </c>
      <c r="U11" s="17"/>
      <c r="V11" s="17">
        <v>0.30102743090193201</v>
      </c>
      <c r="W11" s="17">
        <v>0.22479456247165</v>
      </c>
      <c r="X11" s="17">
        <v>0.21253222901156199</v>
      </c>
      <c r="Y11" s="17">
        <v>0.22294304569053799</v>
      </c>
      <c r="Z11" s="17">
        <v>0.217332104978571</v>
      </c>
      <c r="AA11" s="17">
        <v>0.24793406671061899</v>
      </c>
      <c r="AB11" s="17">
        <v>0.234693814241489</v>
      </c>
      <c r="AC11" s="17">
        <v>0.24944135973659201</v>
      </c>
      <c r="AD11" s="17">
        <v>0.20317850148168501</v>
      </c>
      <c r="AE11" s="17"/>
      <c r="AF11" s="17">
        <v>0.23161160661472299</v>
      </c>
      <c r="AG11" s="17">
        <v>0.26732915915601302</v>
      </c>
      <c r="AH11" s="17">
        <v>0.23605924952142801</v>
      </c>
      <c r="AI11" s="17">
        <v>0.25835376434519602</v>
      </c>
      <c r="AJ11" s="17">
        <v>0.231522974003395</v>
      </c>
      <c r="AK11" s="17">
        <v>0.22400592588350501</v>
      </c>
      <c r="AL11" s="17"/>
      <c r="AM11" s="17">
        <v>0.33437451229097598</v>
      </c>
      <c r="AN11" s="17">
        <v>0.29704449321153098</v>
      </c>
      <c r="AO11" s="17">
        <v>0.22323837828286899</v>
      </c>
      <c r="AP11" s="17">
        <v>0.204399621182556</v>
      </c>
      <c r="AQ11" s="17">
        <v>0.212332050182239</v>
      </c>
      <c r="AR11" s="17">
        <v>0.231214410415575</v>
      </c>
      <c r="AS11" s="17">
        <v>0.25672037437031497</v>
      </c>
      <c r="AT11" s="17">
        <v>0.194876603904962</v>
      </c>
      <c r="AU11" s="17">
        <v>0.18236482266847601</v>
      </c>
      <c r="AV11" s="17">
        <v>0.20928015908157699</v>
      </c>
      <c r="AW11" s="17">
        <v>0.24033694674619499</v>
      </c>
      <c r="AX11" s="17">
        <v>0.255687492908656</v>
      </c>
      <c r="AY11" s="17">
        <v>0.26887632179196302</v>
      </c>
      <c r="AZ11" s="17">
        <v>0.27810112880726401</v>
      </c>
      <c r="BA11" s="17">
        <v>0.18691318715895</v>
      </c>
      <c r="BB11" s="17">
        <v>0.16900253646871799</v>
      </c>
      <c r="BC11" s="17"/>
      <c r="BD11" s="17">
        <v>0.22446030544151699</v>
      </c>
      <c r="BE11" s="17">
        <v>0.25341812485305598</v>
      </c>
      <c r="BF11" s="17">
        <v>0.23315224221588199</v>
      </c>
      <c r="BG11" s="17"/>
      <c r="BH11" s="17">
        <v>0.21591701662676899</v>
      </c>
      <c r="BI11" s="17">
        <v>0.26838186810095999</v>
      </c>
      <c r="BJ11" s="17">
        <v>0.21847795666161501</v>
      </c>
      <c r="BK11" s="17"/>
      <c r="BL11" s="17">
        <v>0.233965664845072</v>
      </c>
      <c r="BM11" s="17">
        <v>0.18550187853314001</v>
      </c>
      <c r="BN11" s="17">
        <v>0.201253441645977</v>
      </c>
      <c r="BO11" s="17"/>
      <c r="BP11" s="17">
        <v>0.23022212730008901</v>
      </c>
      <c r="BQ11" s="17">
        <v>0.24071394850125799</v>
      </c>
      <c r="BR11" s="17"/>
      <c r="BS11" s="17">
        <v>0.17713127867373299</v>
      </c>
      <c r="BT11" s="17">
        <v>0.21219570238660901</v>
      </c>
      <c r="BU11" s="17">
        <v>0.24282170538787501</v>
      </c>
      <c r="BV11" s="17">
        <v>0.24762836715794601</v>
      </c>
      <c r="BW11" s="17"/>
      <c r="BX11" s="17">
        <v>0.19782623668223101</v>
      </c>
      <c r="BY11" s="17">
        <v>0.26290124012521698</v>
      </c>
      <c r="BZ11" s="17">
        <v>0.23916105992658601</v>
      </c>
      <c r="CA11" s="17"/>
      <c r="CB11" s="17">
        <v>0.186315802894858</v>
      </c>
      <c r="CC11" s="17">
        <v>0.241171852869487</v>
      </c>
      <c r="CD11" s="17">
        <v>0.242631991103991</v>
      </c>
      <c r="CE11" s="17">
        <v>0.231081039306994</v>
      </c>
      <c r="CF11" s="17">
        <v>0.16399299847021301</v>
      </c>
      <c r="CG11" s="17">
        <v>0.35190707430719398</v>
      </c>
      <c r="CH11" s="17"/>
      <c r="CI11" s="17">
        <v>0.24186443591306001</v>
      </c>
      <c r="CJ11" s="17">
        <v>2.0615075494222802E-2</v>
      </c>
      <c r="CK11" s="17">
        <v>0.650133172238757</v>
      </c>
      <c r="CL11" s="17">
        <v>0.25333598632417698</v>
      </c>
    </row>
    <row r="12" spans="2:90" x14ac:dyDescent="0.35">
      <c r="B12" s="21" t="s">
        <v>226</v>
      </c>
      <c r="C12" s="17">
        <v>0.104384939498917</v>
      </c>
      <c r="D12" s="17">
        <v>0.11511278476429999</v>
      </c>
      <c r="E12" s="17">
        <v>9.4695495610083294E-2</v>
      </c>
      <c r="F12" s="17"/>
      <c r="G12" s="17">
        <v>0.112651916835542</v>
      </c>
      <c r="H12" s="17">
        <v>0.115452568704354</v>
      </c>
      <c r="I12" s="17">
        <v>9.4430932854324898E-2</v>
      </c>
      <c r="J12" s="17">
        <v>8.5425172360116805E-2</v>
      </c>
      <c r="K12" s="17">
        <v>7.3164581430008799E-2</v>
      </c>
      <c r="L12" s="17">
        <v>0.130843242852516</v>
      </c>
      <c r="M12" s="17">
        <v>0.110109628170265</v>
      </c>
      <c r="N12" s="17">
        <v>0.115352856965075</v>
      </c>
      <c r="O12" s="17">
        <v>9.97323679534559E-2</v>
      </c>
      <c r="P12" s="17"/>
      <c r="Q12" s="17">
        <v>0.116811326286859</v>
      </c>
      <c r="R12" s="17">
        <v>0.160352787045033</v>
      </c>
      <c r="S12" s="17">
        <v>0.123854773360072</v>
      </c>
      <c r="T12" s="17">
        <v>0.100587984965037</v>
      </c>
      <c r="U12" s="17"/>
      <c r="V12" s="17">
        <v>9.4823582343930998E-2</v>
      </c>
      <c r="W12" s="17">
        <v>9.41982244365068E-2</v>
      </c>
      <c r="X12" s="17">
        <v>6.7550571334645607E-2</v>
      </c>
      <c r="Y12" s="17">
        <v>0.123014846422834</v>
      </c>
      <c r="Z12" s="17">
        <v>0.101299877409225</v>
      </c>
      <c r="AA12" s="17">
        <v>0.104101702978857</v>
      </c>
      <c r="AB12" s="17">
        <v>0.123280920112622</v>
      </c>
      <c r="AC12" s="17">
        <v>0.112304622236386</v>
      </c>
      <c r="AD12" s="17">
        <v>0.12587062928845499</v>
      </c>
      <c r="AE12" s="17"/>
      <c r="AF12" s="17">
        <v>9.9747294646122794E-2</v>
      </c>
      <c r="AG12" s="17">
        <v>0.10259466095191699</v>
      </c>
      <c r="AH12" s="17">
        <v>0.105655116994072</v>
      </c>
      <c r="AI12" s="17">
        <v>0.148377161682438</v>
      </c>
      <c r="AJ12" s="17">
        <v>0.100759877791526</v>
      </c>
      <c r="AK12" s="17">
        <v>0.104537548861503</v>
      </c>
      <c r="AL12" s="17"/>
      <c r="AM12" s="17">
        <v>7.8532569123933194E-2</v>
      </c>
      <c r="AN12" s="17">
        <v>9.8210741514859701E-2</v>
      </c>
      <c r="AO12" s="17">
        <v>9.9115208110232597E-2</v>
      </c>
      <c r="AP12" s="17">
        <v>8.2938791857911504E-2</v>
      </c>
      <c r="AQ12" s="17">
        <v>9.2529393826808498E-2</v>
      </c>
      <c r="AR12" s="17">
        <v>0.113689478735798</v>
      </c>
      <c r="AS12" s="17">
        <v>0.106878705570574</v>
      </c>
      <c r="AT12" s="17">
        <v>5.3509564022580801E-2</v>
      </c>
      <c r="AU12" s="17">
        <v>0.121977327567456</v>
      </c>
      <c r="AV12" s="17">
        <v>0.126380739202406</v>
      </c>
      <c r="AW12" s="17">
        <v>9.2064542310364997E-2</v>
      </c>
      <c r="AX12" s="17">
        <v>0.10904274278715</v>
      </c>
      <c r="AY12" s="17">
        <v>0.111657597983896</v>
      </c>
      <c r="AZ12" s="17">
        <v>0.12692235863222801</v>
      </c>
      <c r="BA12" s="17">
        <v>0.14584954061295699</v>
      </c>
      <c r="BB12" s="17">
        <v>0.13766972260421301</v>
      </c>
      <c r="BC12" s="17"/>
      <c r="BD12" s="17">
        <v>0.102290285447023</v>
      </c>
      <c r="BE12" s="17">
        <v>0.111248850297383</v>
      </c>
      <c r="BF12" s="17">
        <v>0.101283749170403</v>
      </c>
      <c r="BG12" s="17"/>
      <c r="BH12" s="17">
        <v>0.10639162351369599</v>
      </c>
      <c r="BI12" s="17">
        <v>0.133065692482287</v>
      </c>
      <c r="BJ12" s="17">
        <v>9.5167728282716899E-2</v>
      </c>
      <c r="BK12" s="17"/>
      <c r="BL12" s="17">
        <v>0.102905282734447</v>
      </c>
      <c r="BM12" s="17">
        <v>0.13365024676627801</v>
      </c>
      <c r="BN12" s="17">
        <v>9.3053628613243594E-2</v>
      </c>
      <c r="BO12" s="17"/>
      <c r="BP12" s="17">
        <v>0.103940564434352</v>
      </c>
      <c r="BQ12" s="17">
        <v>0.10900459327746501</v>
      </c>
      <c r="BR12" s="17"/>
      <c r="BS12" s="17">
        <v>9.5835222179447496E-2</v>
      </c>
      <c r="BT12" s="17">
        <v>0.101885933577667</v>
      </c>
      <c r="BU12" s="17">
        <v>0.101831950375581</v>
      </c>
      <c r="BV12" s="17">
        <v>0.11072753810296899</v>
      </c>
      <c r="BW12" s="17"/>
      <c r="BX12" s="17">
        <v>6.8939380207742498E-2</v>
      </c>
      <c r="BY12" s="17">
        <v>7.8853790035278995E-2</v>
      </c>
      <c r="BZ12" s="17">
        <v>0.10946537488762501</v>
      </c>
      <c r="CA12" s="17"/>
      <c r="CB12" s="17">
        <v>9.2282195333948797E-2</v>
      </c>
      <c r="CC12" s="17">
        <v>0.123143789765081</v>
      </c>
      <c r="CD12" s="17">
        <v>9.3774881593865697E-2</v>
      </c>
      <c r="CE12" s="17">
        <v>8.5767475769279206E-2</v>
      </c>
      <c r="CF12" s="17">
        <v>9.2166756959818394E-2</v>
      </c>
      <c r="CG12" s="17">
        <v>0.14344161966925401</v>
      </c>
      <c r="CH12" s="17"/>
      <c r="CI12" s="17">
        <v>0.47758397234726102</v>
      </c>
      <c r="CJ12" s="17">
        <v>1.8608196762814201E-3</v>
      </c>
      <c r="CK12" s="17">
        <v>0.104842175062264</v>
      </c>
      <c r="CL12" s="17">
        <v>8.1003066867465806E-2</v>
      </c>
    </row>
    <row r="13" spans="2:90" x14ac:dyDescent="0.35">
      <c r="B13" s="21" t="s">
        <v>227</v>
      </c>
      <c r="C13" s="23">
        <v>3.6022890871322301E-2</v>
      </c>
      <c r="D13" s="23">
        <v>4.57363187749062E-2</v>
      </c>
      <c r="E13" s="23">
        <v>2.6985609320231901E-2</v>
      </c>
      <c r="F13" s="23"/>
      <c r="G13" s="23">
        <v>5.1925228498391603E-2</v>
      </c>
      <c r="H13" s="23">
        <v>3.9805464245770202E-2</v>
      </c>
      <c r="I13" s="23">
        <v>3.3308119864857801E-2</v>
      </c>
      <c r="J13" s="23">
        <v>3.0364126251523599E-2</v>
      </c>
      <c r="K13" s="23">
        <v>4.2763206789937003E-2</v>
      </c>
      <c r="L13" s="23">
        <v>2.67478585021961E-2</v>
      </c>
      <c r="M13" s="23">
        <v>2.4858392938428401E-2</v>
      </c>
      <c r="N13" s="23">
        <v>2.41260114565164E-2</v>
      </c>
      <c r="O13" s="23">
        <v>5.08154385541447E-2</v>
      </c>
      <c r="P13" s="23"/>
      <c r="Q13" s="23">
        <v>2.85418241268038E-2</v>
      </c>
      <c r="R13" s="23">
        <v>6.8682596765551496E-2</v>
      </c>
      <c r="S13" s="23">
        <v>5.32604592963625E-2</v>
      </c>
      <c r="T13" s="23">
        <v>3.43160153583714E-2</v>
      </c>
      <c r="U13" s="23"/>
      <c r="V13" s="23">
        <v>4.1128953012425501E-2</v>
      </c>
      <c r="W13" s="23">
        <v>3.3776139720271402E-2</v>
      </c>
      <c r="X13" s="23">
        <v>4.60609409651224E-2</v>
      </c>
      <c r="Y13" s="23">
        <v>5.0905599508830897E-2</v>
      </c>
      <c r="Z13" s="23">
        <v>2.74770829794725E-2</v>
      </c>
      <c r="AA13" s="23">
        <v>3.7112770706011697E-2</v>
      </c>
      <c r="AB13" s="23">
        <v>3.4181374621293198E-2</v>
      </c>
      <c r="AC13" s="23">
        <v>8.3702889299679898E-3</v>
      </c>
      <c r="AD13" s="23">
        <v>2.8642081268144499E-2</v>
      </c>
      <c r="AE13" s="23"/>
      <c r="AF13" s="23">
        <v>2.72247005628273E-2</v>
      </c>
      <c r="AG13" s="23">
        <v>2.9264964354280699E-2</v>
      </c>
      <c r="AH13" s="23">
        <v>4.2564652795467103E-2</v>
      </c>
      <c r="AI13" s="23">
        <v>3.43264888999305E-2</v>
      </c>
      <c r="AJ13" s="23">
        <v>4.12185733604684E-2</v>
      </c>
      <c r="AK13" s="23">
        <v>4.11618467737059E-2</v>
      </c>
      <c r="AL13" s="23"/>
      <c r="AM13" s="23">
        <v>3.3340700932140699E-2</v>
      </c>
      <c r="AN13" s="23">
        <v>3.4437304720299801E-2</v>
      </c>
      <c r="AO13" s="23">
        <v>2.2846719078064699E-2</v>
      </c>
      <c r="AP13" s="23">
        <v>1.03638822381872E-2</v>
      </c>
      <c r="AQ13" s="23">
        <v>9.5122072402299401E-3</v>
      </c>
      <c r="AR13" s="23">
        <v>5.9436206804575099E-2</v>
      </c>
      <c r="AS13" s="23">
        <v>2.9746506720777E-2</v>
      </c>
      <c r="AT13" s="23">
        <v>4.0179405107392097E-2</v>
      </c>
      <c r="AU13" s="23">
        <v>2.60162638714143E-2</v>
      </c>
      <c r="AV13" s="23">
        <v>3.8862758539014303E-2</v>
      </c>
      <c r="AW13" s="23">
        <v>2.3703352571334099E-2</v>
      </c>
      <c r="AX13" s="23">
        <v>6.19524501816439E-2</v>
      </c>
      <c r="AY13" s="23">
        <v>9.6635693252804106E-3</v>
      </c>
      <c r="AZ13" s="23">
        <v>7.4453502582411804E-2</v>
      </c>
      <c r="BA13" s="23">
        <v>8.1306847754553394E-2</v>
      </c>
      <c r="BB13" s="23">
        <v>7.3187030358034103E-2</v>
      </c>
      <c r="BC13" s="23"/>
      <c r="BD13" s="23">
        <v>3.05062822187986E-2</v>
      </c>
      <c r="BE13" s="23">
        <v>3.9280245457630598E-2</v>
      </c>
      <c r="BF13" s="23">
        <v>3.8051789789553501E-2</v>
      </c>
      <c r="BG13" s="23"/>
      <c r="BH13" s="23">
        <v>3.2468158997059397E-2</v>
      </c>
      <c r="BI13" s="23">
        <v>5.4112260617018203E-2</v>
      </c>
      <c r="BJ13" s="23">
        <v>3.6804118737036803E-2</v>
      </c>
      <c r="BK13" s="23"/>
      <c r="BL13" s="23">
        <v>3.3317198372541802E-2</v>
      </c>
      <c r="BM13" s="23">
        <v>1.8288220801297099E-2</v>
      </c>
      <c r="BN13" s="23">
        <v>3.4799901701062501E-2</v>
      </c>
      <c r="BO13" s="23"/>
      <c r="BP13" s="23">
        <v>4.05968073878731E-2</v>
      </c>
      <c r="BQ13" s="23">
        <v>3.7270570613957298E-2</v>
      </c>
      <c r="BR13" s="23"/>
      <c r="BS13" s="23">
        <v>3.4892479785614099E-2</v>
      </c>
      <c r="BT13" s="23">
        <v>2.2415583784404398E-2</v>
      </c>
      <c r="BU13" s="23">
        <v>2.5034870190767899E-2</v>
      </c>
      <c r="BV13" s="23">
        <v>4.8691952039874802E-2</v>
      </c>
      <c r="BW13" s="23"/>
      <c r="BX13" s="23">
        <v>3.47803297876687E-2</v>
      </c>
      <c r="BY13" s="23">
        <v>3.0986813328859199E-2</v>
      </c>
      <c r="BZ13" s="23">
        <v>3.6455458127340599E-2</v>
      </c>
      <c r="CA13" s="23"/>
      <c r="CB13" s="23">
        <v>2.6484465354850401E-2</v>
      </c>
      <c r="CC13" s="23">
        <v>3.9542346769560498E-2</v>
      </c>
      <c r="CD13" s="23">
        <v>3.3308979976140698E-2</v>
      </c>
      <c r="CE13" s="23">
        <v>4.6981247149014499E-2</v>
      </c>
      <c r="CF13" s="23">
        <v>3.8071774762570197E-2</v>
      </c>
      <c r="CG13" s="23">
        <v>3.3591926882290603E-2</v>
      </c>
      <c r="CH13" s="23"/>
      <c r="CI13" s="23">
        <v>0.264452989263951</v>
      </c>
      <c r="CJ13" s="23">
        <v>0</v>
      </c>
      <c r="CK13" s="23">
        <v>0</v>
      </c>
      <c r="CL13" s="23">
        <v>1.5608474088975E-2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230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223</v>
      </c>
      <c r="C9" s="17">
        <v>0.17541949365078599</v>
      </c>
      <c r="D9" s="17">
        <v>0.16966082194982901</v>
      </c>
      <c r="E9" s="17">
        <v>0.17741551489947899</v>
      </c>
      <c r="F9" s="17"/>
      <c r="G9" s="17">
        <v>0.15107990405704799</v>
      </c>
      <c r="H9" s="17">
        <v>0.16882354605448499</v>
      </c>
      <c r="I9" s="17">
        <v>0.21493835298356101</v>
      </c>
      <c r="J9" s="17">
        <v>0.155691630861922</v>
      </c>
      <c r="K9" s="17">
        <v>0.17747965035583099</v>
      </c>
      <c r="L9" s="17">
        <v>0.18900422241449699</v>
      </c>
      <c r="M9" s="17">
        <v>0.18140137189008401</v>
      </c>
      <c r="N9" s="17">
        <v>0.16133729095721699</v>
      </c>
      <c r="O9" s="17">
        <v>0.17974816341124999</v>
      </c>
      <c r="P9" s="17"/>
      <c r="Q9" s="17">
        <v>0.15054194000409199</v>
      </c>
      <c r="R9" s="17">
        <v>0.117256704893259</v>
      </c>
      <c r="S9" s="17">
        <v>0.14948335065313501</v>
      </c>
      <c r="T9" s="17">
        <v>0.18555442812443701</v>
      </c>
      <c r="U9" s="17"/>
      <c r="V9" s="17">
        <v>0.154785839852879</v>
      </c>
      <c r="W9" s="17">
        <v>0.149780504275424</v>
      </c>
      <c r="X9" s="17">
        <v>0.223385486498487</v>
      </c>
      <c r="Y9" s="17">
        <v>0.17076652333165801</v>
      </c>
      <c r="Z9" s="17">
        <v>0.19125799265917801</v>
      </c>
      <c r="AA9" s="17">
        <v>0.16355617796403599</v>
      </c>
      <c r="AB9" s="17">
        <v>0.181177709834562</v>
      </c>
      <c r="AC9" s="17">
        <v>0.166770143024526</v>
      </c>
      <c r="AD9" s="17">
        <v>0.196336877215503</v>
      </c>
      <c r="AE9" s="17"/>
      <c r="AF9" s="17">
        <v>0.19962310730697799</v>
      </c>
      <c r="AG9" s="17">
        <v>0.18164179240863601</v>
      </c>
      <c r="AH9" s="17">
        <v>0.129602026627119</v>
      </c>
      <c r="AI9" s="17">
        <v>0.14831394040597601</v>
      </c>
      <c r="AJ9" s="17">
        <v>0.17679965347423099</v>
      </c>
      <c r="AK9" s="17">
        <v>0.17095926930366301</v>
      </c>
      <c r="AL9" s="17"/>
      <c r="AM9" s="17">
        <v>0.16596747258553099</v>
      </c>
      <c r="AN9" s="17">
        <v>0.14474851923571599</v>
      </c>
      <c r="AO9" s="17">
        <v>0.25752439154492601</v>
      </c>
      <c r="AP9" s="17">
        <v>0.20982264516366</v>
      </c>
      <c r="AQ9" s="17">
        <v>0.190625121346475</v>
      </c>
      <c r="AR9" s="17">
        <v>0.19687661850988999</v>
      </c>
      <c r="AS9" s="17">
        <v>0.21679120367665899</v>
      </c>
      <c r="AT9" s="17">
        <v>0.199121614413832</v>
      </c>
      <c r="AU9" s="17">
        <v>0.18986997502196501</v>
      </c>
      <c r="AV9" s="17">
        <v>0.15328110228202799</v>
      </c>
      <c r="AW9" s="17">
        <v>0.18863304140970499</v>
      </c>
      <c r="AX9" s="17">
        <v>0.117277273814143</v>
      </c>
      <c r="AY9" s="17">
        <v>0.15457828034332399</v>
      </c>
      <c r="AZ9" s="17">
        <v>7.73984124633013E-2</v>
      </c>
      <c r="BA9" s="17">
        <v>4.1520722072905199E-2</v>
      </c>
      <c r="BB9" s="17">
        <v>0.115386860143602</v>
      </c>
      <c r="BC9" s="17"/>
      <c r="BD9" s="17">
        <v>0.174285171473269</v>
      </c>
      <c r="BE9" s="17">
        <v>0.16389917829947101</v>
      </c>
      <c r="BF9" s="17">
        <v>0.18447155657952799</v>
      </c>
      <c r="BG9" s="17"/>
      <c r="BH9" s="17">
        <v>0.19095788818814999</v>
      </c>
      <c r="BI9" s="17">
        <v>0.110373266149578</v>
      </c>
      <c r="BJ9" s="17">
        <v>0.151993908800517</v>
      </c>
      <c r="BK9" s="17"/>
      <c r="BL9" s="17">
        <v>0.14495604056228201</v>
      </c>
      <c r="BM9" s="17">
        <v>0.15640943345578201</v>
      </c>
      <c r="BN9" s="17">
        <v>0.198673664544608</v>
      </c>
      <c r="BO9" s="17"/>
      <c r="BP9" s="17">
        <v>0.14675879166460401</v>
      </c>
      <c r="BQ9" s="17">
        <v>0.18611011879217301</v>
      </c>
      <c r="BR9" s="17"/>
      <c r="BS9" s="17">
        <v>0.196681718834914</v>
      </c>
      <c r="BT9" s="17">
        <v>0.197239861847335</v>
      </c>
      <c r="BU9" s="17">
        <v>0.16465664384765299</v>
      </c>
      <c r="BV9" s="17">
        <v>0.17368531089891301</v>
      </c>
      <c r="BW9" s="17"/>
      <c r="BX9" s="17">
        <v>0.21596514022410501</v>
      </c>
      <c r="BY9" s="17">
        <v>0.19114196264323999</v>
      </c>
      <c r="BZ9" s="17">
        <v>0.17043654695257299</v>
      </c>
      <c r="CA9" s="17"/>
      <c r="CB9" s="17">
        <v>0.237232985691398</v>
      </c>
      <c r="CC9" s="17">
        <v>0.134060025602142</v>
      </c>
      <c r="CD9" s="17">
        <v>0.19074648413672601</v>
      </c>
      <c r="CE9" s="17">
        <v>0.15568627790655001</v>
      </c>
      <c r="CF9" s="17">
        <v>0.17637518081909401</v>
      </c>
      <c r="CG9" s="17">
        <v>0.147578299642177</v>
      </c>
      <c r="CH9" s="17"/>
      <c r="CI9" s="17">
        <v>4.3905783525318796E-3</v>
      </c>
      <c r="CJ9" s="17">
        <v>0.50616830708515603</v>
      </c>
      <c r="CK9" s="17">
        <v>3.0464148981521302E-2</v>
      </c>
      <c r="CL9" s="17">
        <v>5.7302260522538097E-2</v>
      </c>
    </row>
    <row r="10" spans="2:90" x14ac:dyDescent="0.35">
      <c r="B10" s="21" t="s">
        <v>224</v>
      </c>
      <c r="C10" s="17">
        <v>0.30024092091169802</v>
      </c>
      <c r="D10" s="17">
        <v>0.28775682993243301</v>
      </c>
      <c r="E10" s="17">
        <v>0.31259955465557299</v>
      </c>
      <c r="F10" s="17"/>
      <c r="G10" s="17">
        <v>0.29648233995781798</v>
      </c>
      <c r="H10" s="17">
        <v>0.27705484734937302</v>
      </c>
      <c r="I10" s="17">
        <v>0.28683012776095601</v>
      </c>
      <c r="J10" s="17">
        <v>0.37079925983880302</v>
      </c>
      <c r="K10" s="17">
        <v>0.37840599985104001</v>
      </c>
      <c r="L10" s="17">
        <v>0.259090639713975</v>
      </c>
      <c r="M10" s="17">
        <v>0.30530116213156899</v>
      </c>
      <c r="N10" s="17">
        <v>0.26313419411458699</v>
      </c>
      <c r="O10" s="17">
        <v>0.272910099847263</v>
      </c>
      <c r="P10" s="17"/>
      <c r="Q10" s="17">
        <v>0.30801258940247001</v>
      </c>
      <c r="R10" s="17">
        <v>0.26091782864544999</v>
      </c>
      <c r="S10" s="17">
        <v>0.26765485591169902</v>
      </c>
      <c r="T10" s="17">
        <v>0.30128470274932601</v>
      </c>
      <c r="U10" s="17"/>
      <c r="V10" s="17">
        <v>0.30549832106178998</v>
      </c>
      <c r="W10" s="17">
        <v>0.344529385657038</v>
      </c>
      <c r="X10" s="17">
        <v>0.32552467654209299</v>
      </c>
      <c r="Y10" s="17">
        <v>0.23257845697485499</v>
      </c>
      <c r="Z10" s="17">
        <v>0.33024084817479299</v>
      </c>
      <c r="AA10" s="17">
        <v>0.26780023059415797</v>
      </c>
      <c r="AB10" s="17">
        <v>0.28139113215864398</v>
      </c>
      <c r="AC10" s="17">
        <v>0.35054148956689302</v>
      </c>
      <c r="AD10" s="17">
        <v>0.28052995185194501</v>
      </c>
      <c r="AE10" s="17"/>
      <c r="AF10" s="17">
        <v>0.29310194722960897</v>
      </c>
      <c r="AG10" s="17">
        <v>0.34475449739268599</v>
      </c>
      <c r="AH10" s="17">
        <v>0.27071244162309599</v>
      </c>
      <c r="AI10" s="17">
        <v>0.242682543053753</v>
      </c>
      <c r="AJ10" s="17">
        <v>0.27583549660304602</v>
      </c>
      <c r="AK10" s="17">
        <v>0.310720422429905</v>
      </c>
      <c r="AL10" s="17"/>
      <c r="AM10" s="17">
        <v>0.30961585664962799</v>
      </c>
      <c r="AN10" s="17">
        <v>0.29314017211711002</v>
      </c>
      <c r="AO10" s="17">
        <v>0.32463250818563399</v>
      </c>
      <c r="AP10" s="17">
        <v>0.29240512151535702</v>
      </c>
      <c r="AQ10" s="17">
        <v>0.30974476729158501</v>
      </c>
      <c r="AR10" s="17">
        <v>0.288110792099874</v>
      </c>
      <c r="AS10" s="17">
        <v>0.30890751615512502</v>
      </c>
      <c r="AT10" s="17">
        <v>0.33062925090942202</v>
      </c>
      <c r="AU10" s="17">
        <v>0.28479516291510998</v>
      </c>
      <c r="AV10" s="17">
        <v>0.34582906017789899</v>
      </c>
      <c r="AW10" s="17">
        <v>0.25206269714728102</v>
      </c>
      <c r="AX10" s="17">
        <v>0.37214194423277502</v>
      </c>
      <c r="AY10" s="17">
        <v>0.35997965677989202</v>
      </c>
      <c r="AZ10" s="17">
        <v>0.27910773819533402</v>
      </c>
      <c r="BA10" s="17">
        <v>0.25241817425417101</v>
      </c>
      <c r="BB10" s="17">
        <v>0.23209417485992101</v>
      </c>
      <c r="BC10" s="17"/>
      <c r="BD10" s="17">
        <v>0.32612896701966398</v>
      </c>
      <c r="BE10" s="17">
        <v>0.30033089809737101</v>
      </c>
      <c r="BF10" s="17">
        <v>0.279303572610899</v>
      </c>
      <c r="BG10" s="17"/>
      <c r="BH10" s="17">
        <v>0.31703917105778201</v>
      </c>
      <c r="BI10" s="17">
        <v>0.24021709050797399</v>
      </c>
      <c r="BJ10" s="17">
        <v>0.29008798786267997</v>
      </c>
      <c r="BK10" s="17"/>
      <c r="BL10" s="17">
        <v>0.35508192764669599</v>
      </c>
      <c r="BM10" s="17">
        <v>0.28562033080433602</v>
      </c>
      <c r="BN10" s="17">
        <v>0.28610096474084401</v>
      </c>
      <c r="BO10" s="17"/>
      <c r="BP10" s="17">
        <v>0.30579677223812701</v>
      </c>
      <c r="BQ10" s="17">
        <v>0.28497151474107602</v>
      </c>
      <c r="BR10" s="17"/>
      <c r="BS10" s="17">
        <v>0.362141553760986</v>
      </c>
      <c r="BT10" s="17">
        <v>0.31192422549481802</v>
      </c>
      <c r="BU10" s="17">
        <v>0.30198276093533399</v>
      </c>
      <c r="BV10" s="17">
        <v>0.27930637344371601</v>
      </c>
      <c r="BW10" s="17"/>
      <c r="BX10" s="17">
        <v>0.315200711033852</v>
      </c>
      <c r="BY10" s="17">
        <v>0.36338330937113</v>
      </c>
      <c r="BZ10" s="17">
        <v>0.29487875674896302</v>
      </c>
      <c r="CA10" s="17"/>
      <c r="CB10" s="17">
        <v>0.31589159198189098</v>
      </c>
      <c r="CC10" s="17">
        <v>0.28964500630895901</v>
      </c>
      <c r="CD10" s="17">
        <v>0.30594255716511898</v>
      </c>
      <c r="CE10" s="17">
        <v>0.29773224347815502</v>
      </c>
      <c r="CF10" s="17">
        <v>0.33029883472687399</v>
      </c>
      <c r="CG10" s="17">
        <v>0.26307627742721901</v>
      </c>
      <c r="CH10" s="17"/>
      <c r="CI10" s="17">
        <v>5.3598100387902303E-2</v>
      </c>
      <c r="CJ10" s="17">
        <v>0.41809744076743499</v>
      </c>
      <c r="CK10" s="17">
        <v>0.28419686003202199</v>
      </c>
      <c r="CL10" s="17">
        <v>0.29033584319667999</v>
      </c>
    </row>
    <row r="11" spans="2:90" ht="29" x14ac:dyDescent="0.35">
      <c r="B11" s="21" t="s">
        <v>225</v>
      </c>
      <c r="C11" s="17">
        <v>0.24613900407943701</v>
      </c>
      <c r="D11" s="17">
        <v>0.23151054967194501</v>
      </c>
      <c r="E11" s="17">
        <v>0.262993542846163</v>
      </c>
      <c r="F11" s="17"/>
      <c r="G11" s="17">
        <v>0.22649814261729201</v>
      </c>
      <c r="H11" s="17">
        <v>0.23988269178677399</v>
      </c>
      <c r="I11" s="17">
        <v>0.19802845401093599</v>
      </c>
      <c r="J11" s="17">
        <v>0.23243847766741901</v>
      </c>
      <c r="K11" s="17">
        <v>0.21213293486191301</v>
      </c>
      <c r="L11" s="17">
        <v>0.27305550348976898</v>
      </c>
      <c r="M11" s="17">
        <v>0.24825042666639</v>
      </c>
      <c r="N11" s="17">
        <v>0.27432852393329799</v>
      </c>
      <c r="O11" s="17">
        <v>0.29918077478956601</v>
      </c>
      <c r="P11" s="17"/>
      <c r="Q11" s="17">
        <v>0.23288288255001</v>
      </c>
      <c r="R11" s="17">
        <v>0.28530561508275698</v>
      </c>
      <c r="S11" s="17">
        <v>0.24282388641619701</v>
      </c>
      <c r="T11" s="17">
        <v>0.243569663498029</v>
      </c>
      <c r="U11" s="17"/>
      <c r="V11" s="17">
        <v>0.22792183545487299</v>
      </c>
      <c r="W11" s="17">
        <v>0.194042089498182</v>
      </c>
      <c r="X11" s="17">
        <v>0.176492920923119</v>
      </c>
      <c r="Y11" s="17">
        <v>0.30726300193082101</v>
      </c>
      <c r="Z11" s="17">
        <v>0.24875439263846699</v>
      </c>
      <c r="AA11" s="17">
        <v>0.29826848954413598</v>
      </c>
      <c r="AB11" s="17">
        <v>0.26942196778363697</v>
      </c>
      <c r="AC11" s="17">
        <v>0.25284313615397502</v>
      </c>
      <c r="AD11" s="17">
        <v>0.26894973532587901</v>
      </c>
      <c r="AE11" s="17"/>
      <c r="AF11" s="17">
        <v>0.24305780565625901</v>
      </c>
      <c r="AG11" s="17">
        <v>0.24002989104530201</v>
      </c>
      <c r="AH11" s="17">
        <v>0.24166605997260401</v>
      </c>
      <c r="AI11" s="17">
        <v>0.24750285643525899</v>
      </c>
      <c r="AJ11" s="17">
        <v>0.247934563331799</v>
      </c>
      <c r="AK11" s="17">
        <v>0.25204205574319999</v>
      </c>
      <c r="AL11" s="17"/>
      <c r="AM11" s="17">
        <v>0.26417260471684201</v>
      </c>
      <c r="AN11" s="17">
        <v>0.29817987707178301</v>
      </c>
      <c r="AO11" s="17">
        <v>0.25990392996740502</v>
      </c>
      <c r="AP11" s="17">
        <v>0.276581497071965</v>
      </c>
      <c r="AQ11" s="17">
        <v>0.245781621378308</v>
      </c>
      <c r="AR11" s="17">
        <v>0.209556628596096</v>
      </c>
      <c r="AS11" s="17">
        <v>0.23771494673010299</v>
      </c>
      <c r="AT11" s="17">
        <v>0.21849759818246101</v>
      </c>
      <c r="AU11" s="17">
        <v>0.20739546352751401</v>
      </c>
      <c r="AV11" s="17">
        <v>0.185011702046254</v>
      </c>
      <c r="AW11" s="17">
        <v>0.28364178721080702</v>
      </c>
      <c r="AX11" s="17">
        <v>0.206468138956347</v>
      </c>
      <c r="AY11" s="17">
        <v>0.26450539211968299</v>
      </c>
      <c r="AZ11" s="17">
        <v>0.32331430549039197</v>
      </c>
      <c r="BA11" s="17">
        <v>0.32070524672718098</v>
      </c>
      <c r="BB11" s="17">
        <v>0.19231560238339199</v>
      </c>
      <c r="BC11" s="17"/>
      <c r="BD11" s="17">
        <v>0.21853068947145399</v>
      </c>
      <c r="BE11" s="17">
        <v>0.23353574701603</v>
      </c>
      <c r="BF11" s="17">
        <v>0.27619904995511302</v>
      </c>
      <c r="BG11" s="17"/>
      <c r="BH11" s="17">
        <v>0.223049861280677</v>
      </c>
      <c r="BI11" s="17">
        <v>0.29186400997277501</v>
      </c>
      <c r="BJ11" s="17">
        <v>0.24351850497896499</v>
      </c>
      <c r="BK11" s="17"/>
      <c r="BL11" s="17">
        <v>0.27140625206032698</v>
      </c>
      <c r="BM11" s="17">
        <v>0.253255641954512</v>
      </c>
      <c r="BN11" s="17">
        <v>0.219521345255902</v>
      </c>
      <c r="BO11" s="17"/>
      <c r="BP11" s="17">
        <v>0.23220036049939399</v>
      </c>
      <c r="BQ11" s="17">
        <v>0.26322057652198599</v>
      </c>
      <c r="BR11" s="17"/>
      <c r="BS11" s="17">
        <v>0.19512318223205399</v>
      </c>
      <c r="BT11" s="17">
        <v>0.21852285420912099</v>
      </c>
      <c r="BU11" s="17">
        <v>0.28181948154956699</v>
      </c>
      <c r="BV11" s="17">
        <v>0.236121143023623</v>
      </c>
      <c r="BW11" s="17"/>
      <c r="BX11" s="17">
        <v>0.213146682948542</v>
      </c>
      <c r="BY11" s="17">
        <v>0.14605606738199101</v>
      </c>
      <c r="BZ11" s="17">
        <v>0.25555763255386499</v>
      </c>
      <c r="CA11" s="17"/>
      <c r="CB11" s="17">
        <v>0.19203602279885801</v>
      </c>
      <c r="CC11" s="17">
        <v>0.190556299883818</v>
      </c>
      <c r="CD11" s="17">
        <v>0.27972169000599301</v>
      </c>
      <c r="CE11" s="17">
        <v>0.22154028736576201</v>
      </c>
      <c r="CF11" s="17">
        <v>0.187270461746012</v>
      </c>
      <c r="CG11" s="17">
        <v>0.40400279591889199</v>
      </c>
      <c r="CH11" s="17"/>
      <c r="CI11" s="17">
        <v>0.174714012904535</v>
      </c>
      <c r="CJ11" s="17">
        <v>5.8467295469484301E-2</v>
      </c>
      <c r="CK11" s="17">
        <v>0.58141826178602996</v>
      </c>
      <c r="CL11" s="17">
        <v>0.283608000460075</v>
      </c>
    </row>
    <row r="12" spans="2:90" x14ac:dyDescent="0.35">
      <c r="B12" s="21" t="s">
        <v>226</v>
      </c>
      <c r="C12" s="17">
        <v>0.17203789936507399</v>
      </c>
      <c r="D12" s="17">
        <v>0.16993672926724601</v>
      </c>
      <c r="E12" s="17">
        <v>0.173805196209007</v>
      </c>
      <c r="F12" s="17"/>
      <c r="G12" s="17">
        <v>0.20289511472042199</v>
      </c>
      <c r="H12" s="17">
        <v>0.1917631414913</v>
      </c>
      <c r="I12" s="17">
        <v>0.17826568619487801</v>
      </c>
      <c r="J12" s="17">
        <v>0.14493796078162299</v>
      </c>
      <c r="K12" s="17">
        <v>0.148361943608254</v>
      </c>
      <c r="L12" s="17">
        <v>0.175055955630776</v>
      </c>
      <c r="M12" s="17">
        <v>0.170909171390768</v>
      </c>
      <c r="N12" s="17">
        <v>0.189491159188036</v>
      </c>
      <c r="O12" s="17">
        <v>0.148011894463699</v>
      </c>
      <c r="P12" s="17"/>
      <c r="Q12" s="17">
        <v>0.18330262199078701</v>
      </c>
      <c r="R12" s="17">
        <v>0.20237279156607799</v>
      </c>
      <c r="S12" s="17">
        <v>0.210258906704827</v>
      </c>
      <c r="T12" s="17">
        <v>0.16717348805894799</v>
      </c>
      <c r="U12" s="17"/>
      <c r="V12" s="17">
        <v>0.20344290572084001</v>
      </c>
      <c r="W12" s="17">
        <v>0.20722094173394001</v>
      </c>
      <c r="X12" s="17">
        <v>0.16268448735032601</v>
      </c>
      <c r="Y12" s="17">
        <v>0.15060793779211601</v>
      </c>
      <c r="Z12" s="17">
        <v>0.15662413820235699</v>
      </c>
      <c r="AA12" s="17">
        <v>0.17142619605367801</v>
      </c>
      <c r="AB12" s="17">
        <v>0.16310354859194701</v>
      </c>
      <c r="AC12" s="17">
        <v>0.142284596758809</v>
      </c>
      <c r="AD12" s="17">
        <v>0.143224194459769</v>
      </c>
      <c r="AE12" s="17"/>
      <c r="AF12" s="17">
        <v>0.159382363651114</v>
      </c>
      <c r="AG12" s="17">
        <v>0.13836306519491701</v>
      </c>
      <c r="AH12" s="17">
        <v>0.208089210141537</v>
      </c>
      <c r="AI12" s="17">
        <v>0.16285017368841201</v>
      </c>
      <c r="AJ12" s="17">
        <v>0.19885809933981299</v>
      </c>
      <c r="AK12" s="17">
        <v>0.174180961017632</v>
      </c>
      <c r="AL12" s="17"/>
      <c r="AM12" s="17">
        <v>0.115748565855224</v>
      </c>
      <c r="AN12" s="17">
        <v>0.16735223036552799</v>
      </c>
      <c r="AO12" s="17">
        <v>0.11333157168821199</v>
      </c>
      <c r="AP12" s="17">
        <v>0.171498312012762</v>
      </c>
      <c r="AQ12" s="17">
        <v>0.15912020246075201</v>
      </c>
      <c r="AR12" s="17">
        <v>0.19026788000714701</v>
      </c>
      <c r="AS12" s="17">
        <v>0.13543324657449099</v>
      </c>
      <c r="AT12" s="17">
        <v>0.19528575317994801</v>
      </c>
      <c r="AU12" s="17">
        <v>0.213762849029105</v>
      </c>
      <c r="AV12" s="17">
        <v>0.22766599735718801</v>
      </c>
      <c r="AW12" s="17">
        <v>0.14849719484625701</v>
      </c>
      <c r="AX12" s="17">
        <v>0.169524000630602</v>
      </c>
      <c r="AY12" s="17">
        <v>0.12573194494860401</v>
      </c>
      <c r="AZ12" s="17">
        <v>0.17356972251654801</v>
      </c>
      <c r="BA12" s="17">
        <v>0.25458284475843002</v>
      </c>
      <c r="BB12" s="17">
        <v>0.25747085998827601</v>
      </c>
      <c r="BC12" s="17"/>
      <c r="BD12" s="17">
        <v>0.17811281612966701</v>
      </c>
      <c r="BE12" s="17">
        <v>0.18636612737073499</v>
      </c>
      <c r="BF12" s="17">
        <v>0.15939032054487001</v>
      </c>
      <c r="BG12" s="17"/>
      <c r="BH12" s="17">
        <v>0.16232318659095499</v>
      </c>
      <c r="BI12" s="17">
        <v>0.20533517747916299</v>
      </c>
      <c r="BJ12" s="17">
        <v>0.23865941618877401</v>
      </c>
      <c r="BK12" s="17"/>
      <c r="BL12" s="17">
        <v>0.18552820604684001</v>
      </c>
      <c r="BM12" s="17">
        <v>0.219222840890202</v>
      </c>
      <c r="BN12" s="17">
        <v>0.17576805561065301</v>
      </c>
      <c r="BO12" s="17"/>
      <c r="BP12" s="17">
        <v>0.195398130063132</v>
      </c>
      <c r="BQ12" s="17">
        <v>0.16668348513804801</v>
      </c>
      <c r="BR12" s="17"/>
      <c r="BS12" s="17">
        <v>0.152225194823319</v>
      </c>
      <c r="BT12" s="17">
        <v>0.17110627360653899</v>
      </c>
      <c r="BU12" s="17">
        <v>0.18117414605260401</v>
      </c>
      <c r="BV12" s="17">
        <v>0.175442897763429</v>
      </c>
      <c r="BW12" s="17"/>
      <c r="BX12" s="17">
        <v>0.18458061116810201</v>
      </c>
      <c r="BY12" s="17">
        <v>0.203103307598826</v>
      </c>
      <c r="BZ12" s="17">
        <v>0.16888633240597201</v>
      </c>
      <c r="CA12" s="17"/>
      <c r="CB12" s="17">
        <v>0.16481807208676499</v>
      </c>
      <c r="CC12" s="17">
        <v>0.21506822264905101</v>
      </c>
      <c r="CD12" s="17">
        <v>0.15944734552609599</v>
      </c>
      <c r="CE12" s="17">
        <v>0.196803578161413</v>
      </c>
      <c r="CF12" s="17">
        <v>0.16979648219551599</v>
      </c>
      <c r="CG12" s="17">
        <v>0.12315356715030699</v>
      </c>
      <c r="CH12" s="17"/>
      <c r="CI12" s="17">
        <v>0.34294564395351901</v>
      </c>
      <c r="CJ12" s="17">
        <v>1.72669566779248E-2</v>
      </c>
      <c r="CK12" s="17">
        <v>9.2073095354072598E-2</v>
      </c>
      <c r="CL12" s="17">
        <v>0.24626020480138699</v>
      </c>
    </row>
    <row r="13" spans="2:90" x14ac:dyDescent="0.35">
      <c r="B13" s="21" t="s">
        <v>227</v>
      </c>
      <c r="C13" s="23">
        <v>0.10616268199300501</v>
      </c>
      <c r="D13" s="23">
        <v>0.14113506917854701</v>
      </c>
      <c r="E13" s="23">
        <v>7.3186191389777999E-2</v>
      </c>
      <c r="F13" s="23"/>
      <c r="G13" s="23">
        <v>0.12304449864741999</v>
      </c>
      <c r="H13" s="23">
        <v>0.122475773318068</v>
      </c>
      <c r="I13" s="23">
        <v>0.121937379049669</v>
      </c>
      <c r="J13" s="23">
        <v>9.6132670850232693E-2</v>
      </c>
      <c r="K13" s="23">
        <v>8.3619471322962199E-2</v>
      </c>
      <c r="L13" s="23">
        <v>0.103793678750983</v>
      </c>
      <c r="M13" s="23">
        <v>9.4137867921189194E-2</v>
      </c>
      <c r="N13" s="23">
        <v>0.111708831806862</v>
      </c>
      <c r="O13" s="23">
        <v>0.100149067488222</v>
      </c>
      <c r="P13" s="23"/>
      <c r="Q13" s="23">
        <v>0.125259966052642</v>
      </c>
      <c r="R13" s="23">
        <v>0.134147059812456</v>
      </c>
      <c r="S13" s="23">
        <v>0.12977900031414299</v>
      </c>
      <c r="T13" s="23">
        <v>0.10241771756925901</v>
      </c>
      <c r="U13" s="23"/>
      <c r="V13" s="23">
        <v>0.108351097909618</v>
      </c>
      <c r="W13" s="23">
        <v>0.10442707883541701</v>
      </c>
      <c r="X13" s="23">
        <v>0.11191242868597601</v>
      </c>
      <c r="Y13" s="23">
        <v>0.13878407997055001</v>
      </c>
      <c r="Z13" s="23">
        <v>7.3122628325205594E-2</v>
      </c>
      <c r="AA13" s="23">
        <v>9.8948905843992005E-2</v>
      </c>
      <c r="AB13" s="23">
        <v>0.10490564163121099</v>
      </c>
      <c r="AC13" s="23">
        <v>8.7560634495796305E-2</v>
      </c>
      <c r="AD13" s="23">
        <v>0.110959241146905</v>
      </c>
      <c r="AE13" s="23"/>
      <c r="AF13" s="23">
        <v>0.10483477615603901</v>
      </c>
      <c r="AG13" s="23">
        <v>9.5210753958459696E-2</v>
      </c>
      <c r="AH13" s="23">
        <v>0.14993026163564399</v>
      </c>
      <c r="AI13" s="23">
        <v>0.19865048641659999</v>
      </c>
      <c r="AJ13" s="23">
        <v>0.100572187251111</v>
      </c>
      <c r="AK13" s="23">
        <v>9.2097291505600296E-2</v>
      </c>
      <c r="AL13" s="23"/>
      <c r="AM13" s="23">
        <v>0.14449550019277499</v>
      </c>
      <c r="AN13" s="23">
        <v>9.6579201209862894E-2</v>
      </c>
      <c r="AO13" s="23">
        <v>4.4607598613823199E-2</v>
      </c>
      <c r="AP13" s="23">
        <v>4.9692424236256298E-2</v>
      </c>
      <c r="AQ13" s="23">
        <v>9.4728287522880206E-2</v>
      </c>
      <c r="AR13" s="23">
        <v>0.115188080786993</v>
      </c>
      <c r="AS13" s="23">
        <v>0.101153086863622</v>
      </c>
      <c r="AT13" s="23">
        <v>5.6465783314336902E-2</v>
      </c>
      <c r="AU13" s="23">
        <v>0.104176549506306</v>
      </c>
      <c r="AV13" s="23">
        <v>8.8212138136631396E-2</v>
      </c>
      <c r="AW13" s="23">
        <v>0.12716527938595101</v>
      </c>
      <c r="AX13" s="23">
        <v>0.13458864236613299</v>
      </c>
      <c r="AY13" s="23">
        <v>9.5204725808497301E-2</v>
      </c>
      <c r="AZ13" s="23">
        <v>0.14660982133442499</v>
      </c>
      <c r="BA13" s="23">
        <v>0.13077301218731199</v>
      </c>
      <c r="BB13" s="23">
        <v>0.20273250262480899</v>
      </c>
      <c r="BC13" s="23"/>
      <c r="BD13" s="23">
        <v>0.102942355905946</v>
      </c>
      <c r="BE13" s="23">
        <v>0.115868049216393</v>
      </c>
      <c r="BF13" s="23">
        <v>0.10063550030959099</v>
      </c>
      <c r="BG13" s="23"/>
      <c r="BH13" s="23">
        <v>0.106629892882436</v>
      </c>
      <c r="BI13" s="23">
        <v>0.15221045589051099</v>
      </c>
      <c r="BJ13" s="23">
        <v>7.5740182169064002E-2</v>
      </c>
      <c r="BK13" s="23"/>
      <c r="BL13" s="23">
        <v>4.3027573683855701E-2</v>
      </c>
      <c r="BM13" s="23">
        <v>8.5491752895167999E-2</v>
      </c>
      <c r="BN13" s="23">
        <v>0.119935969847994</v>
      </c>
      <c r="BO13" s="23"/>
      <c r="BP13" s="23">
        <v>0.11984594553474399</v>
      </c>
      <c r="BQ13" s="23">
        <v>9.9014304806716705E-2</v>
      </c>
      <c r="BR13" s="23"/>
      <c r="BS13" s="23">
        <v>9.3828350348726594E-2</v>
      </c>
      <c r="BT13" s="23">
        <v>0.10120678484218799</v>
      </c>
      <c r="BU13" s="23">
        <v>7.0366967614842194E-2</v>
      </c>
      <c r="BV13" s="23">
        <v>0.13544427487031899</v>
      </c>
      <c r="BW13" s="23"/>
      <c r="BX13" s="23">
        <v>7.1106854625399799E-2</v>
      </c>
      <c r="BY13" s="23">
        <v>9.6315353004813906E-2</v>
      </c>
      <c r="BZ13" s="23">
        <v>0.110240731338627</v>
      </c>
      <c r="CA13" s="23"/>
      <c r="CB13" s="23">
        <v>9.0021327441087706E-2</v>
      </c>
      <c r="CC13" s="23">
        <v>0.17067044555603</v>
      </c>
      <c r="CD13" s="23">
        <v>6.4141923166066303E-2</v>
      </c>
      <c r="CE13" s="23">
        <v>0.12823761308812001</v>
      </c>
      <c r="CF13" s="23">
        <v>0.13625904051250501</v>
      </c>
      <c r="CG13" s="23">
        <v>6.2189059861405598E-2</v>
      </c>
      <c r="CH13" s="23"/>
      <c r="CI13" s="23">
        <v>0.42435166440151101</v>
      </c>
      <c r="CJ13" s="23">
        <v>0</v>
      </c>
      <c r="CK13" s="23">
        <v>1.18476338463544E-2</v>
      </c>
      <c r="CL13" s="23">
        <v>0.12249369101931901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231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223</v>
      </c>
      <c r="C9" s="17">
        <v>0.33256956057742598</v>
      </c>
      <c r="D9" s="17">
        <v>0.31351993639099601</v>
      </c>
      <c r="E9" s="17">
        <v>0.34751710282343101</v>
      </c>
      <c r="F9" s="17"/>
      <c r="G9" s="17">
        <v>0.33031364814771902</v>
      </c>
      <c r="H9" s="17">
        <v>0.31109558940002302</v>
      </c>
      <c r="I9" s="17">
        <v>0.379282762241265</v>
      </c>
      <c r="J9" s="17">
        <v>0.37488078848991202</v>
      </c>
      <c r="K9" s="17">
        <v>0.377828396257748</v>
      </c>
      <c r="L9" s="17">
        <v>0.327710341883372</v>
      </c>
      <c r="M9" s="17">
        <v>0.32898746328586698</v>
      </c>
      <c r="N9" s="17">
        <v>0.27991653190691401</v>
      </c>
      <c r="O9" s="17">
        <v>0.29412528589258602</v>
      </c>
      <c r="P9" s="17"/>
      <c r="Q9" s="17">
        <v>0.30484400556185598</v>
      </c>
      <c r="R9" s="17">
        <v>0.35889387075115597</v>
      </c>
      <c r="S9" s="17">
        <v>0.32466405462682302</v>
      </c>
      <c r="T9" s="17">
        <v>0.33384107616912201</v>
      </c>
      <c r="U9" s="17"/>
      <c r="V9" s="17">
        <v>0.35209392111139298</v>
      </c>
      <c r="W9" s="17">
        <v>0.34926775856745002</v>
      </c>
      <c r="X9" s="17">
        <v>0.36271892682059398</v>
      </c>
      <c r="Y9" s="17">
        <v>0.30635115535355201</v>
      </c>
      <c r="Z9" s="17">
        <v>0.308064288337009</v>
      </c>
      <c r="AA9" s="17">
        <v>0.308670759550709</v>
      </c>
      <c r="AB9" s="17">
        <v>0.30745239429931698</v>
      </c>
      <c r="AC9" s="17">
        <v>0.33379784036237498</v>
      </c>
      <c r="AD9" s="17">
        <v>0.341708411234525</v>
      </c>
      <c r="AE9" s="17"/>
      <c r="AF9" s="17">
        <v>0.33780360475500298</v>
      </c>
      <c r="AG9" s="17">
        <v>0.34701102284236501</v>
      </c>
      <c r="AH9" s="17">
        <v>0.32034271732994701</v>
      </c>
      <c r="AI9" s="17">
        <v>0.26547520817459502</v>
      </c>
      <c r="AJ9" s="17">
        <v>0.303923641953249</v>
      </c>
      <c r="AK9" s="17">
        <v>0.35060078714971299</v>
      </c>
      <c r="AL9" s="17"/>
      <c r="AM9" s="17">
        <v>0.31225450497003798</v>
      </c>
      <c r="AN9" s="17">
        <v>0.29314281040852302</v>
      </c>
      <c r="AO9" s="17">
        <v>0.37609000981464602</v>
      </c>
      <c r="AP9" s="17">
        <v>0.34485448386364898</v>
      </c>
      <c r="AQ9" s="17">
        <v>0.34845621599809401</v>
      </c>
      <c r="AR9" s="17">
        <v>0.31871809119532202</v>
      </c>
      <c r="AS9" s="17">
        <v>0.336395282564384</v>
      </c>
      <c r="AT9" s="17">
        <v>0.381057852800462</v>
      </c>
      <c r="AU9" s="17">
        <v>0.37000940028084101</v>
      </c>
      <c r="AV9" s="17">
        <v>0.37327030579312598</v>
      </c>
      <c r="AW9" s="17">
        <v>0.28387792134183099</v>
      </c>
      <c r="AX9" s="17">
        <v>0.28102430050452698</v>
      </c>
      <c r="AY9" s="17">
        <v>0.234086941925914</v>
      </c>
      <c r="AZ9" s="17">
        <v>0.34674340617503602</v>
      </c>
      <c r="BA9" s="17">
        <v>0.28521910297456299</v>
      </c>
      <c r="BB9" s="17">
        <v>0.37700503597127599</v>
      </c>
      <c r="BC9" s="17"/>
      <c r="BD9" s="17">
        <v>0.37034516394467898</v>
      </c>
      <c r="BE9" s="17">
        <v>0.30967659897484701</v>
      </c>
      <c r="BF9" s="17">
        <v>0.31614539826431298</v>
      </c>
      <c r="BG9" s="17"/>
      <c r="BH9" s="17">
        <v>0.35410583294033698</v>
      </c>
      <c r="BI9" s="17">
        <v>0.369540487003786</v>
      </c>
      <c r="BJ9" s="17">
        <v>0.212491666928874</v>
      </c>
      <c r="BK9" s="17"/>
      <c r="BL9" s="17">
        <v>0.22325191200754699</v>
      </c>
      <c r="BM9" s="17">
        <v>0.33622473300330502</v>
      </c>
      <c r="BN9" s="17">
        <v>0.31315160209373499</v>
      </c>
      <c r="BO9" s="17"/>
      <c r="BP9" s="17">
        <v>0.30708262760538801</v>
      </c>
      <c r="BQ9" s="17">
        <v>0.31646415846475701</v>
      </c>
      <c r="BR9" s="17"/>
      <c r="BS9" s="17">
        <v>0.45632462755867698</v>
      </c>
      <c r="BT9" s="17">
        <v>0.39270432186600601</v>
      </c>
      <c r="BU9" s="17">
        <v>0.256604203726012</v>
      </c>
      <c r="BV9" s="17">
        <v>0.32051970755784898</v>
      </c>
      <c r="BW9" s="17"/>
      <c r="BX9" s="17">
        <v>0.31076104699824197</v>
      </c>
      <c r="BY9" s="17">
        <v>0.39481989048041</v>
      </c>
      <c r="BZ9" s="17">
        <v>0.330904793905761</v>
      </c>
      <c r="CA9" s="17"/>
      <c r="CB9" s="17">
        <v>0.434005565760537</v>
      </c>
      <c r="CC9" s="17">
        <v>0.40127789643527101</v>
      </c>
      <c r="CD9" s="17">
        <v>0.28037062875097901</v>
      </c>
      <c r="CE9" s="17">
        <v>0.28950654940331499</v>
      </c>
      <c r="CF9" s="17">
        <v>0.45574449067167</v>
      </c>
      <c r="CG9" s="17">
        <v>0.15071082931921301</v>
      </c>
      <c r="CH9" s="17"/>
      <c r="CI9" s="17">
        <v>9.9985750288622097E-2</v>
      </c>
      <c r="CJ9" s="17">
        <v>0.68597657770443998</v>
      </c>
      <c r="CK9" s="17">
        <v>2.1436002020049399E-2</v>
      </c>
      <c r="CL9" s="17">
        <v>0.25913017403637001</v>
      </c>
    </row>
    <row r="10" spans="2:90" x14ac:dyDescent="0.35">
      <c r="B10" s="21" t="s">
        <v>224</v>
      </c>
      <c r="C10" s="17">
        <v>0.35462355777624599</v>
      </c>
      <c r="D10" s="17">
        <v>0.34302572733489001</v>
      </c>
      <c r="E10" s="17">
        <v>0.368056699060403</v>
      </c>
      <c r="F10" s="17"/>
      <c r="G10" s="17">
        <v>0.31790777868111703</v>
      </c>
      <c r="H10" s="17">
        <v>0.35971258926161098</v>
      </c>
      <c r="I10" s="17">
        <v>0.30852859392128201</v>
      </c>
      <c r="J10" s="17">
        <v>0.328450136499222</v>
      </c>
      <c r="K10" s="17">
        <v>0.356276994629252</v>
      </c>
      <c r="L10" s="17">
        <v>0.36118368955829999</v>
      </c>
      <c r="M10" s="17">
        <v>0.38282765396743501</v>
      </c>
      <c r="N10" s="17">
        <v>0.38221779565391401</v>
      </c>
      <c r="O10" s="17">
        <v>0.38498818774334298</v>
      </c>
      <c r="P10" s="17"/>
      <c r="Q10" s="17">
        <v>0.407084417141586</v>
      </c>
      <c r="R10" s="17">
        <v>0.35929171550462402</v>
      </c>
      <c r="S10" s="17">
        <v>0.32327467004772698</v>
      </c>
      <c r="T10" s="17">
        <v>0.35505553821506802</v>
      </c>
      <c r="U10" s="17"/>
      <c r="V10" s="17">
        <v>0.32924506707953299</v>
      </c>
      <c r="W10" s="17">
        <v>0.39583593647006898</v>
      </c>
      <c r="X10" s="17">
        <v>0.32970951748475402</v>
      </c>
      <c r="Y10" s="17">
        <v>0.32253519748160397</v>
      </c>
      <c r="Z10" s="17">
        <v>0.34890363323469797</v>
      </c>
      <c r="AA10" s="17">
        <v>0.36198114600437198</v>
      </c>
      <c r="AB10" s="17">
        <v>0.39201439327420701</v>
      </c>
      <c r="AC10" s="17">
        <v>0.37531914967945601</v>
      </c>
      <c r="AD10" s="17">
        <v>0.34387980434339399</v>
      </c>
      <c r="AE10" s="17"/>
      <c r="AF10" s="17">
        <v>0.33719589189348498</v>
      </c>
      <c r="AG10" s="17">
        <v>0.36801647090859602</v>
      </c>
      <c r="AH10" s="17">
        <v>0.37923099567456098</v>
      </c>
      <c r="AI10" s="17">
        <v>0.27535151121255103</v>
      </c>
      <c r="AJ10" s="17">
        <v>0.35167673085907097</v>
      </c>
      <c r="AK10" s="17">
        <v>0.36606273275071199</v>
      </c>
      <c r="AL10" s="17"/>
      <c r="AM10" s="17">
        <v>0.27122060790690999</v>
      </c>
      <c r="AN10" s="17">
        <v>0.31775077236510701</v>
      </c>
      <c r="AO10" s="17">
        <v>0.30475789166334</v>
      </c>
      <c r="AP10" s="17">
        <v>0.29740186935033103</v>
      </c>
      <c r="AQ10" s="17">
        <v>0.35915095324631302</v>
      </c>
      <c r="AR10" s="17">
        <v>0.35643546887059102</v>
      </c>
      <c r="AS10" s="17">
        <v>0.34359648268627602</v>
      </c>
      <c r="AT10" s="17">
        <v>0.34932405557537599</v>
      </c>
      <c r="AU10" s="17">
        <v>0.36290818739340402</v>
      </c>
      <c r="AV10" s="17">
        <v>0.37421271520893801</v>
      </c>
      <c r="AW10" s="17">
        <v>0.41807799061867701</v>
      </c>
      <c r="AX10" s="17">
        <v>0.368304406957502</v>
      </c>
      <c r="AY10" s="17">
        <v>0.42501835921787801</v>
      </c>
      <c r="AZ10" s="17">
        <v>0.36738274807638999</v>
      </c>
      <c r="BA10" s="17">
        <v>0.42360186809683198</v>
      </c>
      <c r="BB10" s="17">
        <v>0.37033742408174097</v>
      </c>
      <c r="BC10" s="17"/>
      <c r="BD10" s="17">
        <v>0.36533404597281999</v>
      </c>
      <c r="BE10" s="17">
        <v>0.33593019500214699</v>
      </c>
      <c r="BF10" s="17">
        <v>0.366943284731514</v>
      </c>
      <c r="BG10" s="17"/>
      <c r="BH10" s="17">
        <v>0.35738973878646302</v>
      </c>
      <c r="BI10" s="17">
        <v>0.31996066208403001</v>
      </c>
      <c r="BJ10" s="17">
        <v>0.43259043600257602</v>
      </c>
      <c r="BK10" s="17"/>
      <c r="BL10" s="17">
        <v>0.40372950988654299</v>
      </c>
      <c r="BM10" s="17">
        <v>0.416334768964428</v>
      </c>
      <c r="BN10" s="17">
        <v>0.40423629392923999</v>
      </c>
      <c r="BO10" s="17"/>
      <c r="BP10" s="17">
        <v>0.399049878407787</v>
      </c>
      <c r="BQ10" s="17">
        <v>0.339348973707218</v>
      </c>
      <c r="BR10" s="17"/>
      <c r="BS10" s="17">
        <v>0.34159644949652801</v>
      </c>
      <c r="BT10" s="17">
        <v>0.344621773013703</v>
      </c>
      <c r="BU10" s="17">
        <v>0.408742348042963</v>
      </c>
      <c r="BV10" s="17">
        <v>0.33971199799148899</v>
      </c>
      <c r="BW10" s="17"/>
      <c r="BX10" s="17">
        <v>0.40780485122248</v>
      </c>
      <c r="BY10" s="17">
        <v>0.31857656080177099</v>
      </c>
      <c r="BZ10" s="17">
        <v>0.35157006725939699</v>
      </c>
      <c r="CA10" s="17"/>
      <c r="CB10" s="17">
        <v>0.37976779162969598</v>
      </c>
      <c r="CC10" s="17">
        <v>0.35828172470537301</v>
      </c>
      <c r="CD10" s="17">
        <v>0.352532689421311</v>
      </c>
      <c r="CE10" s="17">
        <v>0.38678061013679499</v>
      </c>
      <c r="CF10" s="17">
        <v>0.354452815404521</v>
      </c>
      <c r="CG10" s="17">
        <v>0.28738088417465102</v>
      </c>
      <c r="CH10" s="17"/>
      <c r="CI10" s="17">
        <v>0.21967098700898</v>
      </c>
      <c r="CJ10" s="17">
        <v>0.27157648869881101</v>
      </c>
      <c r="CK10" s="17">
        <v>0.207915655554861</v>
      </c>
      <c r="CL10" s="17">
        <v>0.47292899118169701</v>
      </c>
    </row>
    <row r="11" spans="2:90" ht="29" x14ac:dyDescent="0.35">
      <c r="B11" s="21" t="s">
        <v>225</v>
      </c>
      <c r="C11" s="17">
        <v>0.248466894082089</v>
      </c>
      <c r="D11" s="17">
        <v>0.259545864369368</v>
      </c>
      <c r="E11" s="17">
        <v>0.239208807524805</v>
      </c>
      <c r="F11" s="17"/>
      <c r="G11" s="17">
        <v>0.30887353319316502</v>
      </c>
      <c r="H11" s="17">
        <v>0.244653822358958</v>
      </c>
      <c r="I11" s="17">
        <v>0.25827255019578099</v>
      </c>
      <c r="J11" s="17">
        <v>0.222032129443473</v>
      </c>
      <c r="K11" s="17">
        <v>0.21967617536755801</v>
      </c>
      <c r="L11" s="17">
        <v>0.259260487576633</v>
      </c>
      <c r="M11" s="17">
        <v>0.22109417749194701</v>
      </c>
      <c r="N11" s="17">
        <v>0.27138248940193099</v>
      </c>
      <c r="O11" s="17">
        <v>0.232397017533574</v>
      </c>
      <c r="P11" s="17"/>
      <c r="Q11" s="17">
        <v>0.23178355730369901</v>
      </c>
      <c r="R11" s="17">
        <v>0.22428222284664401</v>
      </c>
      <c r="S11" s="17">
        <v>0.28921146270016501</v>
      </c>
      <c r="T11" s="17">
        <v>0.24658715405461001</v>
      </c>
      <c r="U11" s="17"/>
      <c r="V11" s="17">
        <v>0.253243316376214</v>
      </c>
      <c r="W11" s="17">
        <v>0.21136740104912399</v>
      </c>
      <c r="X11" s="17">
        <v>0.238122878511007</v>
      </c>
      <c r="Y11" s="17">
        <v>0.30754065298226801</v>
      </c>
      <c r="Z11" s="17">
        <v>0.26377118437052699</v>
      </c>
      <c r="AA11" s="17">
        <v>0.26397411507052498</v>
      </c>
      <c r="AB11" s="17">
        <v>0.23607040305037</v>
      </c>
      <c r="AC11" s="17">
        <v>0.205481902034759</v>
      </c>
      <c r="AD11" s="17">
        <v>0.24792183508089299</v>
      </c>
      <c r="AE11" s="17"/>
      <c r="AF11" s="17">
        <v>0.27864251048914501</v>
      </c>
      <c r="AG11" s="17">
        <v>0.221539234812311</v>
      </c>
      <c r="AH11" s="17">
        <v>0.22960822891670901</v>
      </c>
      <c r="AI11" s="17">
        <v>0.37350539673307398</v>
      </c>
      <c r="AJ11" s="17">
        <v>0.26553813264599802</v>
      </c>
      <c r="AK11" s="17">
        <v>0.21969689479249699</v>
      </c>
      <c r="AL11" s="17"/>
      <c r="AM11" s="17">
        <v>0.34484450228986002</v>
      </c>
      <c r="AN11" s="17">
        <v>0.28188643729261498</v>
      </c>
      <c r="AO11" s="17">
        <v>0.25974880879565498</v>
      </c>
      <c r="AP11" s="17">
        <v>0.30841106980128402</v>
      </c>
      <c r="AQ11" s="17">
        <v>0.22312669560853099</v>
      </c>
      <c r="AR11" s="17">
        <v>0.25226653861516701</v>
      </c>
      <c r="AS11" s="17">
        <v>0.288192603446847</v>
      </c>
      <c r="AT11" s="17">
        <v>0.212064964930616</v>
      </c>
      <c r="AU11" s="17">
        <v>0.22388533847216599</v>
      </c>
      <c r="AV11" s="17">
        <v>0.213049940588316</v>
      </c>
      <c r="AW11" s="17">
        <v>0.18808872315995201</v>
      </c>
      <c r="AX11" s="17">
        <v>0.25611209489207398</v>
      </c>
      <c r="AY11" s="17">
        <v>0.26715935297077098</v>
      </c>
      <c r="AZ11" s="17">
        <v>0.25688907907792602</v>
      </c>
      <c r="BA11" s="17">
        <v>0.23731311593423399</v>
      </c>
      <c r="BB11" s="17">
        <v>0.17095809072798199</v>
      </c>
      <c r="BC11" s="17"/>
      <c r="BD11" s="17">
        <v>0.20902146844942601</v>
      </c>
      <c r="BE11" s="17">
        <v>0.28891619546157599</v>
      </c>
      <c r="BF11" s="17">
        <v>0.246338335962731</v>
      </c>
      <c r="BG11" s="17"/>
      <c r="BH11" s="17">
        <v>0.228679456974519</v>
      </c>
      <c r="BI11" s="17">
        <v>0.24884692006394599</v>
      </c>
      <c r="BJ11" s="17">
        <v>0.257898372827779</v>
      </c>
      <c r="BK11" s="17"/>
      <c r="BL11" s="17">
        <v>0.26657872076234401</v>
      </c>
      <c r="BM11" s="17">
        <v>0.18295011290866101</v>
      </c>
      <c r="BN11" s="17">
        <v>0.217095355267133</v>
      </c>
      <c r="BO11" s="17"/>
      <c r="BP11" s="17">
        <v>0.22309905699135499</v>
      </c>
      <c r="BQ11" s="17">
        <v>0.27553261521379402</v>
      </c>
      <c r="BR11" s="17"/>
      <c r="BS11" s="17">
        <v>0.16382828690667101</v>
      </c>
      <c r="BT11" s="17">
        <v>0.210684838645357</v>
      </c>
      <c r="BU11" s="17">
        <v>0.27318889787155998</v>
      </c>
      <c r="BV11" s="17">
        <v>0.26211465079269097</v>
      </c>
      <c r="BW11" s="17"/>
      <c r="BX11" s="17">
        <v>0.20924989009594899</v>
      </c>
      <c r="BY11" s="17">
        <v>0.24700723558971199</v>
      </c>
      <c r="BZ11" s="17">
        <v>0.2524417598059</v>
      </c>
      <c r="CA11" s="17"/>
      <c r="CB11" s="17">
        <v>0.16082598741232401</v>
      </c>
      <c r="CC11" s="17">
        <v>0.202748923169214</v>
      </c>
      <c r="CD11" s="17">
        <v>0.29523293808609402</v>
      </c>
      <c r="CE11" s="17">
        <v>0.245341181825908</v>
      </c>
      <c r="CF11" s="17">
        <v>0.14396106534653899</v>
      </c>
      <c r="CG11" s="17">
        <v>0.43023603707775099</v>
      </c>
      <c r="CH11" s="17"/>
      <c r="CI11" s="17">
        <v>0.44026889055993801</v>
      </c>
      <c r="CJ11" s="17">
        <v>4.2446933596748899E-2</v>
      </c>
      <c r="CK11" s="17">
        <v>0.62647119015045205</v>
      </c>
      <c r="CL11" s="17">
        <v>0.226330351310981</v>
      </c>
    </row>
    <row r="12" spans="2:90" x14ac:dyDescent="0.35">
      <c r="B12" s="21" t="s">
        <v>226</v>
      </c>
      <c r="C12" s="17">
        <v>5.30675773273592E-2</v>
      </c>
      <c r="D12" s="17">
        <v>6.7733470219628195E-2</v>
      </c>
      <c r="E12" s="17">
        <v>3.8635040635376802E-2</v>
      </c>
      <c r="F12" s="17"/>
      <c r="G12" s="17">
        <v>4.1271417133274299E-2</v>
      </c>
      <c r="H12" s="17">
        <v>6.8867852377330993E-2</v>
      </c>
      <c r="I12" s="17">
        <v>4.0533915291075702E-2</v>
      </c>
      <c r="J12" s="17">
        <v>5.8791627634629001E-2</v>
      </c>
      <c r="K12" s="17">
        <v>3.8743472495207598E-2</v>
      </c>
      <c r="L12" s="17">
        <v>4.1223113557308698E-2</v>
      </c>
      <c r="M12" s="17">
        <v>5.4867837934001101E-2</v>
      </c>
      <c r="N12" s="17">
        <v>6.5661676806647501E-2</v>
      </c>
      <c r="O12" s="17">
        <v>6.5152807496391102E-2</v>
      </c>
      <c r="P12" s="17"/>
      <c r="Q12" s="17">
        <v>4.6991323035322399E-2</v>
      </c>
      <c r="R12" s="17">
        <v>5.13055334770222E-2</v>
      </c>
      <c r="S12" s="17">
        <v>4.4572846944326297E-2</v>
      </c>
      <c r="T12" s="17">
        <v>5.4800362754171099E-2</v>
      </c>
      <c r="U12" s="17"/>
      <c r="V12" s="17">
        <v>5.5339338054293398E-2</v>
      </c>
      <c r="W12" s="17">
        <v>2.9009010974786101E-2</v>
      </c>
      <c r="X12" s="17">
        <v>6.2729840658627203E-2</v>
      </c>
      <c r="Y12" s="17">
        <v>5.0696417831761501E-2</v>
      </c>
      <c r="Z12" s="17">
        <v>6.4184636453727198E-2</v>
      </c>
      <c r="AA12" s="17">
        <v>5.11326904079904E-2</v>
      </c>
      <c r="AB12" s="17">
        <v>4.5644489276711303E-2</v>
      </c>
      <c r="AC12" s="17">
        <v>8.5401107923410199E-2</v>
      </c>
      <c r="AD12" s="17">
        <v>6.2457496350339203E-2</v>
      </c>
      <c r="AE12" s="17"/>
      <c r="AF12" s="17">
        <v>3.8502714918742999E-2</v>
      </c>
      <c r="AG12" s="17">
        <v>5.6493366785924003E-2</v>
      </c>
      <c r="AH12" s="17">
        <v>5.1870299062096198E-2</v>
      </c>
      <c r="AI12" s="17">
        <v>6.5136196444934902E-2</v>
      </c>
      <c r="AJ12" s="17">
        <v>6.5975398393564297E-2</v>
      </c>
      <c r="AK12" s="17">
        <v>5.1947958757153398E-2</v>
      </c>
      <c r="AL12" s="17"/>
      <c r="AM12" s="17">
        <v>4.0871622721539103E-2</v>
      </c>
      <c r="AN12" s="17">
        <v>8.1188004746304596E-2</v>
      </c>
      <c r="AO12" s="17">
        <v>4.9806727905410797E-2</v>
      </c>
      <c r="AP12" s="17">
        <v>4.5371545464523599E-2</v>
      </c>
      <c r="AQ12" s="17">
        <v>5.8492468457273503E-2</v>
      </c>
      <c r="AR12" s="17">
        <v>4.31427699694946E-2</v>
      </c>
      <c r="AS12" s="17">
        <v>3.1815631302493499E-2</v>
      </c>
      <c r="AT12" s="17">
        <v>5.7553126693545599E-2</v>
      </c>
      <c r="AU12" s="17">
        <v>4.31970738535883E-2</v>
      </c>
      <c r="AV12" s="17">
        <v>3.09691647409874E-2</v>
      </c>
      <c r="AW12" s="17">
        <v>0.107395970964606</v>
      </c>
      <c r="AX12" s="17">
        <v>8.5987718244643102E-2</v>
      </c>
      <c r="AY12" s="17">
        <v>7.3735345885436399E-2</v>
      </c>
      <c r="AZ12" s="17">
        <v>0</v>
      </c>
      <c r="BA12" s="17">
        <v>5.3865912994370803E-2</v>
      </c>
      <c r="BB12" s="17">
        <v>7.5280875482523199E-2</v>
      </c>
      <c r="BC12" s="17"/>
      <c r="BD12" s="17">
        <v>4.8245087147725498E-2</v>
      </c>
      <c r="BE12" s="17">
        <v>5.6409810337900698E-2</v>
      </c>
      <c r="BF12" s="17">
        <v>5.5113731568184603E-2</v>
      </c>
      <c r="BG12" s="17"/>
      <c r="BH12" s="17">
        <v>5.0640952628567798E-2</v>
      </c>
      <c r="BI12" s="17">
        <v>5.1788191475896202E-2</v>
      </c>
      <c r="BJ12" s="17">
        <v>7.9640892655279502E-2</v>
      </c>
      <c r="BK12" s="17"/>
      <c r="BL12" s="17">
        <v>9.2882754956961897E-2</v>
      </c>
      <c r="BM12" s="17">
        <v>5.9515733467410598E-2</v>
      </c>
      <c r="BN12" s="17">
        <v>6.3772902603317902E-2</v>
      </c>
      <c r="BO12" s="17"/>
      <c r="BP12" s="17">
        <v>6.5480100658286106E-2</v>
      </c>
      <c r="BQ12" s="17">
        <v>5.4320474259110199E-2</v>
      </c>
      <c r="BR12" s="17"/>
      <c r="BS12" s="17">
        <v>2.9214394201521901E-2</v>
      </c>
      <c r="BT12" s="17">
        <v>4.0648070330253701E-2</v>
      </c>
      <c r="BU12" s="17">
        <v>5.7284483459096598E-2</v>
      </c>
      <c r="BV12" s="17">
        <v>6.21624864028869E-2</v>
      </c>
      <c r="BW12" s="17"/>
      <c r="BX12" s="17">
        <v>6.8126915152908502E-2</v>
      </c>
      <c r="BY12" s="17">
        <v>2.57732838779864E-2</v>
      </c>
      <c r="BZ12" s="17">
        <v>5.32529147682506E-2</v>
      </c>
      <c r="CA12" s="17"/>
      <c r="CB12" s="17">
        <v>2.3839921831610301E-2</v>
      </c>
      <c r="CC12" s="17">
        <v>3.1228099016169499E-2</v>
      </c>
      <c r="CD12" s="17">
        <v>5.3093617514784898E-2</v>
      </c>
      <c r="CE12" s="17">
        <v>6.9051547614825098E-2</v>
      </c>
      <c r="CF12" s="17">
        <v>3.3278024224737003E-2</v>
      </c>
      <c r="CG12" s="17">
        <v>0.112900274134711</v>
      </c>
      <c r="CH12" s="17"/>
      <c r="CI12" s="17">
        <v>0.16693976006396199</v>
      </c>
      <c r="CJ12" s="17">
        <v>0</v>
      </c>
      <c r="CK12" s="17">
        <v>0.12522655488919601</v>
      </c>
      <c r="CL12" s="17">
        <v>3.96122691670431E-2</v>
      </c>
    </row>
    <row r="13" spans="2:90" x14ac:dyDescent="0.35">
      <c r="B13" s="21" t="s">
        <v>227</v>
      </c>
      <c r="C13" s="23">
        <v>1.12724102368802E-2</v>
      </c>
      <c r="D13" s="23">
        <v>1.6175001685117801E-2</v>
      </c>
      <c r="E13" s="23">
        <v>6.58234995598409E-3</v>
      </c>
      <c r="F13" s="23"/>
      <c r="G13" s="23">
        <v>1.6336228447245301E-3</v>
      </c>
      <c r="H13" s="23">
        <v>1.56701466020755E-2</v>
      </c>
      <c r="I13" s="23">
        <v>1.33821783505968E-2</v>
      </c>
      <c r="J13" s="23">
        <v>1.5845317932763399E-2</v>
      </c>
      <c r="K13" s="23">
        <v>7.4749612502345002E-3</v>
      </c>
      <c r="L13" s="23">
        <v>1.06223674243859E-2</v>
      </c>
      <c r="M13" s="23">
        <v>1.222286732075E-2</v>
      </c>
      <c r="N13" s="23">
        <v>8.2150623059315899E-4</v>
      </c>
      <c r="O13" s="23">
        <v>2.3336701334106199E-2</v>
      </c>
      <c r="P13" s="23"/>
      <c r="Q13" s="23">
        <v>9.2966969575372198E-3</v>
      </c>
      <c r="R13" s="23">
        <v>6.2266574205543102E-3</v>
      </c>
      <c r="S13" s="23">
        <v>1.8276965680958501E-2</v>
      </c>
      <c r="T13" s="23">
        <v>9.7158688070289791E-3</v>
      </c>
      <c r="U13" s="23"/>
      <c r="V13" s="23">
        <v>1.00783573785675E-2</v>
      </c>
      <c r="W13" s="23">
        <v>1.45198929385708E-2</v>
      </c>
      <c r="X13" s="23">
        <v>6.7188365250174702E-3</v>
      </c>
      <c r="Y13" s="23">
        <v>1.28765763508149E-2</v>
      </c>
      <c r="Z13" s="23">
        <v>1.5076257604039E-2</v>
      </c>
      <c r="AA13" s="23">
        <v>1.42412889664027E-2</v>
      </c>
      <c r="AB13" s="23">
        <v>1.8818320099394499E-2</v>
      </c>
      <c r="AC13" s="23">
        <v>0</v>
      </c>
      <c r="AD13" s="23">
        <v>4.0324529908483302E-3</v>
      </c>
      <c r="AE13" s="23"/>
      <c r="AF13" s="23">
        <v>7.8552779436234493E-3</v>
      </c>
      <c r="AG13" s="23">
        <v>6.9399046508036803E-3</v>
      </c>
      <c r="AH13" s="23">
        <v>1.89477590166869E-2</v>
      </c>
      <c r="AI13" s="23">
        <v>2.0531687434845299E-2</v>
      </c>
      <c r="AJ13" s="23">
        <v>1.2886096148118699E-2</v>
      </c>
      <c r="AK13" s="23">
        <v>1.1691626549925499E-2</v>
      </c>
      <c r="AL13" s="23"/>
      <c r="AM13" s="23">
        <v>3.0808762111653499E-2</v>
      </c>
      <c r="AN13" s="23">
        <v>2.6031975187451099E-2</v>
      </c>
      <c r="AO13" s="23">
        <v>9.59656182094803E-3</v>
      </c>
      <c r="AP13" s="23">
        <v>3.9610315202112303E-3</v>
      </c>
      <c r="AQ13" s="23">
        <v>1.07736666897879E-2</v>
      </c>
      <c r="AR13" s="23">
        <v>2.94371313494243E-2</v>
      </c>
      <c r="AS13" s="23">
        <v>0</v>
      </c>
      <c r="AT13" s="23">
        <v>0</v>
      </c>
      <c r="AU13" s="23">
        <v>0</v>
      </c>
      <c r="AV13" s="23">
        <v>8.4978736686326002E-3</v>
      </c>
      <c r="AW13" s="23">
        <v>2.5593939149348402E-3</v>
      </c>
      <c r="AX13" s="23">
        <v>8.5714794012537298E-3</v>
      </c>
      <c r="AY13" s="23">
        <v>0</v>
      </c>
      <c r="AZ13" s="23">
        <v>2.8984766670646998E-2</v>
      </c>
      <c r="BA13" s="23">
        <v>0</v>
      </c>
      <c r="BB13" s="23">
        <v>6.4185737364776197E-3</v>
      </c>
      <c r="BC13" s="23"/>
      <c r="BD13" s="23">
        <v>7.0542344853488604E-3</v>
      </c>
      <c r="BE13" s="23">
        <v>9.0672002235294494E-3</v>
      </c>
      <c r="BF13" s="23">
        <v>1.54592494732569E-2</v>
      </c>
      <c r="BG13" s="23"/>
      <c r="BH13" s="23">
        <v>9.1840186701134998E-3</v>
      </c>
      <c r="BI13" s="23">
        <v>9.8637393723420893E-3</v>
      </c>
      <c r="BJ13" s="23">
        <v>1.7378631585491001E-2</v>
      </c>
      <c r="BK13" s="23"/>
      <c r="BL13" s="23">
        <v>1.35571023866037E-2</v>
      </c>
      <c r="BM13" s="23">
        <v>4.9746516561955901E-3</v>
      </c>
      <c r="BN13" s="23">
        <v>1.7438461065741599E-3</v>
      </c>
      <c r="BO13" s="23"/>
      <c r="BP13" s="23">
        <v>5.2883363371843302E-3</v>
      </c>
      <c r="BQ13" s="23">
        <v>1.4333778355120501E-2</v>
      </c>
      <c r="BR13" s="23"/>
      <c r="BS13" s="23">
        <v>9.0362418366012904E-3</v>
      </c>
      <c r="BT13" s="23">
        <v>1.1340996144680499E-2</v>
      </c>
      <c r="BU13" s="23">
        <v>4.1800669003696101E-3</v>
      </c>
      <c r="BV13" s="23">
        <v>1.54911572550844E-2</v>
      </c>
      <c r="BW13" s="23"/>
      <c r="BX13" s="23">
        <v>4.0572965304196996E-3</v>
      </c>
      <c r="BY13" s="23">
        <v>1.3823029250120199E-2</v>
      </c>
      <c r="BZ13" s="23">
        <v>1.1830464260691001E-2</v>
      </c>
      <c r="CA13" s="23"/>
      <c r="CB13" s="23">
        <v>1.5607333658330101E-3</v>
      </c>
      <c r="CC13" s="23">
        <v>6.4633566739721298E-3</v>
      </c>
      <c r="CD13" s="23">
        <v>1.87701262268305E-2</v>
      </c>
      <c r="CE13" s="23">
        <v>9.3201110191579208E-3</v>
      </c>
      <c r="CF13" s="23">
        <v>1.25636043525336E-2</v>
      </c>
      <c r="CG13" s="23">
        <v>1.87719752936748E-2</v>
      </c>
      <c r="CH13" s="23"/>
      <c r="CI13" s="23">
        <v>7.3134612078496905E-2</v>
      </c>
      <c r="CJ13" s="23">
        <v>0</v>
      </c>
      <c r="CK13" s="23">
        <v>1.8950597385441099E-2</v>
      </c>
      <c r="CL13" s="23">
        <v>1.9982143039085801E-3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232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223</v>
      </c>
      <c r="C9" s="17">
        <v>0.31568417279753302</v>
      </c>
      <c r="D9" s="17">
        <v>0.304305633738503</v>
      </c>
      <c r="E9" s="17">
        <v>0.32174211578058298</v>
      </c>
      <c r="F9" s="17"/>
      <c r="G9" s="17">
        <v>0.28008291965493398</v>
      </c>
      <c r="H9" s="17">
        <v>0.31228841442975303</v>
      </c>
      <c r="I9" s="17">
        <v>0.37122524279431202</v>
      </c>
      <c r="J9" s="17">
        <v>0.334336878017582</v>
      </c>
      <c r="K9" s="17">
        <v>0.284044501408031</v>
      </c>
      <c r="L9" s="17">
        <v>0.32078840818017601</v>
      </c>
      <c r="M9" s="17">
        <v>0.36355886522079001</v>
      </c>
      <c r="N9" s="17">
        <v>0.26742967838387099</v>
      </c>
      <c r="O9" s="17">
        <v>0.31034157416646102</v>
      </c>
      <c r="P9" s="17"/>
      <c r="Q9" s="17">
        <v>0.28592504348834602</v>
      </c>
      <c r="R9" s="17">
        <v>0.27506197580866198</v>
      </c>
      <c r="S9" s="17">
        <v>0.343287058436056</v>
      </c>
      <c r="T9" s="17">
        <v>0.322089793562718</v>
      </c>
      <c r="U9" s="17"/>
      <c r="V9" s="17">
        <v>0.28435435311665802</v>
      </c>
      <c r="W9" s="17">
        <v>0.31284964996881298</v>
      </c>
      <c r="X9" s="17">
        <v>0.32120480257873701</v>
      </c>
      <c r="Y9" s="17">
        <v>0.34172044167686699</v>
      </c>
      <c r="Z9" s="17">
        <v>0.32092240080809697</v>
      </c>
      <c r="AA9" s="17">
        <v>0.33481740159680501</v>
      </c>
      <c r="AB9" s="17">
        <v>0.31338566624094699</v>
      </c>
      <c r="AC9" s="17">
        <v>0.29547943055778703</v>
      </c>
      <c r="AD9" s="17">
        <v>0.32223905719183399</v>
      </c>
      <c r="AE9" s="17"/>
      <c r="AF9" s="17">
        <v>0.32363657903945398</v>
      </c>
      <c r="AG9" s="17">
        <v>0.34916066949538499</v>
      </c>
      <c r="AH9" s="17">
        <v>0.282361904426292</v>
      </c>
      <c r="AI9" s="17">
        <v>0.297159242729849</v>
      </c>
      <c r="AJ9" s="17">
        <v>0.282269473907239</v>
      </c>
      <c r="AK9" s="17">
        <v>0.32310387827293002</v>
      </c>
      <c r="AL9" s="17"/>
      <c r="AM9" s="17">
        <v>0.31742835387024099</v>
      </c>
      <c r="AN9" s="17">
        <v>0.29936845019193797</v>
      </c>
      <c r="AO9" s="17">
        <v>0.346820525284809</v>
      </c>
      <c r="AP9" s="17">
        <v>0.31697345192330001</v>
      </c>
      <c r="AQ9" s="17">
        <v>0.326061504329551</v>
      </c>
      <c r="AR9" s="17">
        <v>0.292686033325883</v>
      </c>
      <c r="AS9" s="17">
        <v>0.29046907313139803</v>
      </c>
      <c r="AT9" s="17">
        <v>0.28927116473553399</v>
      </c>
      <c r="AU9" s="17">
        <v>0.32500600110378203</v>
      </c>
      <c r="AV9" s="17">
        <v>0.35613815760073497</v>
      </c>
      <c r="AW9" s="17">
        <v>0.34139170589801299</v>
      </c>
      <c r="AX9" s="17">
        <v>0.397309668588544</v>
      </c>
      <c r="AY9" s="17">
        <v>0.290241396824373</v>
      </c>
      <c r="AZ9" s="17">
        <v>0.28798162538384398</v>
      </c>
      <c r="BA9" s="17">
        <v>0.16597372726312801</v>
      </c>
      <c r="BB9" s="17">
        <v>0.306890849511815</v>
      </c>
      <c r="BC9" s="17"/>
      <c r="BD9" s="17">
        <v>0.29732762109924399</v>
      </c>
      <c r="BE9" s="17">
        <v>0.31080237171375102</v>
      </c>
      <c r="BF9" s="17">
        <v>0.33526343804134501</v>
      </c>
      <c r="BG9" s="17"/>
      <c r="BH9" s="17">
        <v>0.33876601803636203</v>
      </c>
      <c r="BI9" s="17">
        <v>0.26867462799084602</v>
      </c>
      <c r="BJ9" s="17">
        <v>0.28571005412029599</v>
      </c>
      <c r="BK9" s="17"/>
      <c r="BL9" s="17">
        <v>0.27092181877148802</v>
      </c>
      <c r="BM9" s="17">
        <v>0.35021241068894299</v>
      </c>
      <c r="BN9" s="17">
        <v>0.34679301518514499</v>
      </c>
      <c r="BO9" s="17"/>
      <c r="BP9" s="17">
        <v>0.32452831279879502</v>
      </c>
      <c r="BQ9" s="17">
        <v>0.31908904104924501</v>
      </c>
      <c r="BR9" s="17"/>
      <c r="BS9" s="17">
        <v>0.392825227154187</v>
      </c>
      <c r="BT9" s="17">
        <v>0.30902744615155098</v>
      </c>
      <c r="BU9" s="17">
        <v>0.29001045250333002</v>
      </c>
      <c r="BV9" s="17">
        <v>0.32255916457775402</v>
      </c>
      <c r="BW9" s="17"/>
      <c r="BX9" s="17">
        <v>0.32753413395636399</v>
      </c>
      <c r="BY9" s="17">
        <v>0.42047164505536599</v>
      </c>
      <c r="BZ9" s="17">
        <v>0.30807099068113197</v>
      </c>
      <c r="CA9" s="17"/>
      <c r="CB9" s="17">
        <v>0.408274127077211</v>
      </c>
      <c r="CC9" s="17">
        <v>0.353939576258955</v>
      </c>
      <c r="CD9" s="17">
        <v>0.30488129874873898</v>
      </c>
      <c r="CE9" s="17">
        <v>0.28020962451904202</v>
      </c>
      <c r="CF9" s="17">
        <v>0.40162241285271699</v>
      </c>
      <c r="CG9" s="17">
        <v>0.142072704275719</v>
      </c>
      <c r="CH9" s="17"/>
      <c r="CI9" s="17">
        <v>5.64356534293231E-2</v>
      </c>
      <c r="CJ9" s="17">
        <v>0.64460106512397497</v>
      </c>
      <c r="CK9" s="17">
        <v>1.73109864829443E-2</v>
      </c>
      <c r="CL9" s="17">
        <v>0.25927446856444403</v>
      </c>
    </row>
    <row r="10" spans="2:90" x14ac:dyDescent="0.35">
      <c r="B10" s="21" t="s">
        <v>224</v>
      </c>
      <c r="C10" s="17">
        <v>0.35238579588936397</v>
      </c>
      <c r="D10" s="17">
        <v>0.35180653833616199</v>
      </c>
      <c r="E10" s="17">
        <v>0.35416335056348602</v>
      </c>
      <c r="F10" s="17"/>
      <c r="G10" s="17">
        <v>0.37512814885582502</v>
      </c>
      <c r="H10" s="17">
        <v>0.34234886690600902</v>
      </c>
      <c r="I10" s="17">
        <v>0.32752097363047</v>
      </c>
      <c r="J10" s="17">
        <v>0.32725968218087298</v>
      </c>
      <c r="K10" s="17">
        <v>0.36837072464856901</v>
      </c>
      <c r="L10" s="17">
        <v>0.38463409529281301</v>
      </c>
      <c r="M10" s="17">
        <v>0.34257875845934999</v>
      </c>
      <c r="N10" s="17">
        <v>0.38191081983678399</v>
      </c>
      <c r="O10" s="17">
        <v>0.321252059605586</v>
      </c>
      <c r="P10" s="17"/>
      <c r="Q10" s="17">
        <v>0.36812252005427099</v>
      </c>
      <c r="R10" s="17">
        <v>0.35225323412732101</v>
      </c>
      <c r="S10" s="17">
        <v>0.33840239430308799</v>
      </c>
      <c r="T10" s="17">
        <v>0.35078464871241999</v>
      </c>
      <c r="U10" s="17"/>
      <c r="V10" s="17">
        <v>0.34595169399451697</v>
      </c>
      <c r="W10" s="17">
        <v>0.354308804367237</v>
      </c>
      <c r="X10" s="17">
        <v>0.416183659879582</v>
      </c>
      <c r="Y10" s="17">
        <v>0.31356584213799399</v>
      </c>
      <c r="Z10" s="17">
        <v>0.34678881332195</v>
      </c>
      <c r="AA10" s="17">
        <v>0.31301528498960601</v>
      </c>
      <c r="AB10" s="17">
        <v>0.40577042180686701</v>
      </c>
      <c r="AC10" s="17">
        <v>0.39190156671207599</v>
      </c>
      <c r="AD10" s="17">
        <v>0.32460808187444301</v>
      </c>
      <c r="AE10" s="17"/>
      <c r="AF10" s="17">
        <v>0.35309004536140598</v>
      </c>
      <c r="AG10" s="17">
        <v>0.350873991958423</v>
      </c>
      <c r="AH10" s="17">
        <v>0.32251206818241401</v>
      </c>
      <c r="AI10" s="17">
        <v>0.35849214980576899</v>
      </c>
      <c r="AJ10" s="17">
        <v>0.37027354716518202</v>
      </c>
      <c r="AK10" s="17">
        <v>0.349009002342138</v>
      </c>
      <c r="AL10" s="17"/>
      <c r="AM10" s="17">
        <v>0.24575008329417899</v>
      </c>
      <c r="AN10" s="17">
        <v>0.37621639232647602</v>
      </c>
      <c r="AO10" s="17">
        <v>0.29684895560115498</v>
      </c>
      <c r="AP10" s="17">
        <v>0.31103955824113999</v>
      </c>
      <c r="AQ10" s="17">
        <v>0.35214907721521999</v>
      </c>
      <c r="AR10" s="17">
        <v>0.361452070638979</v>
      </c>
      <c r="AS10" s="17">
        <v>0.38779771243481198</v>
      </c>
      <c r="AT10" s="17">
        <v>0.37178957156737902</v>
      </c>
      <c r="AU10" s="17">
        <v>0.41366519296408299</v>
      </c>
      <c r="AV10" s="17">
        <v>0.37391319096258202</v>
      </c>
      <c r="AW10" s="17">
        <v>0.33485647971660998</v>
      </c>
      <c r="AX10" s="17">
        <v>0.25092754363268499</v>
      </c>
      <c r="AY10" s="17">
        <v>0.37794108331558401</v>
      </c>
      <c r="AZ10" s="17">
        <v>0.32114837358673498</v>
      </c>
      <c r="BA10" s="17">
        <v>0.45292151338523401</v>
      </c>
      <c r="BB10" s="17">
        <v>0.43002574727188703</v>
      </c>
      <c r="BC10" s="17"/>
      <c r="BD10" s="17">
        <v>0.393740099903791</v>
      </c>
      <c r="BE10" s="17">
        <v>0.34765688625635299</v>
      </c>
      <c r="BF10" s="17">
        <v>0.32273819971340001</v>
      </c>
      <c r="BG10" s="17"/>
      <c r="BH10" s="17">
        <v>0.35559814382184601</v>
      </c>
      <c r="BI10" s="17">
        <v>0.36755719776966</v>
      </c>
      <c r="BJ10" s="17">
        <v>0.38457635966507298</v>
      </c>
      <c r="BK10" s="17"/>
      <c r="BL10" s="17">
        <v>0.34438071467503001</v>
      </c>
      <c r="BM10" s="17">
        <v>0.33310058033279699</v>
      </c>
      <c r="BN10" s="17">
        <v>0.34899304900675499</v>
      </c>
      <c r="BO10" s="17"/>
      <c r="BP10" s="17">
        <v>0.33205751252869697</v>
      </c>
      <c r="BQ10" s="17">
        <v>0.33900460921132902</v>
      </c>
      <c r="BR10" s="17"/>
      <c r="BS10" s="17">
        <v>0.34033747350128501</v>
      </c>
      <c r="BT10" s="17">
        <v>0.39845462282265998</v>
      </c>
      <c r="BU10" s="17">
        <v>0.35638877351197701</v>
      </c>
      <c r="BV10" s="17">
        <v>0.336568951458592</v>
      </c>
      <c r="BW10" s="17"/>
      <c r="BX10" s="17">
        <v>0.32380153223443903</v>
      </c>
      <c r="BY10" s="17">
        <v>0.28311298555595499</v>
      </c>
      <c r="BZ10" s="17">
        <v>0.35947443245191002</v>
      </c>
      <c r="CA10" s="17"/>
      <c r="CB10" s="17">
        <v>0.37177785777094002</v>
      </c>
      <c r="CC10" s="17">
        <v>0.38940234748029101</v>
      </c>
      <c r="CD10" s="17">
        <v>0.34941008691466602</v>
      </c>
      <c r="CE10" s="17">
        <v>0.34977490645169601</v>
      </c>
      <c r="CF10" s="17">
        <v>0.337102615351206</v>
      </c>
      <c r="CG10" s="17">
        <v>0.30536389987868601</v>
      </c>
      <c r="CH10" s="17"/>
      <c r="CI10" s="17">
        <v>0.22495392994240199</v>
      </c>
      <c r="CJ10" s="17">
        <v>0.28994991301329398</v>
      </c>
      <c r="CK10" s="17">
        <v>0.245120989321577</v>
      </c>
      <c r="CL10" s="17">
        <v>0.44634930772216003</v>
      </c>
    </row>
    <row r="11" spans="2:90" ht="29" x14ac:dyDescent="0.35">
      <c r="B11" s="21" t="s">
        <v>225</v>
      </c>
      <c r="C11" s="17">
        <v>0.245859471484144</v>
      </c>
      <c r="D11" s="17">
        <v>0.24560861554871299</v>
      </c>
      <c r="E11" s="17">
        <v>0.24942632857795299</v>
      </c>
      <c r="F11" s="17"/>
      <c r="G11" s="17">
        <v>0.28612856466907299</v>
      </c>
      <c r="H11" s="17">
        <v>0.25737566979057003</v>
      </c>
      <c r="I11" s="17">
        <v>0.20978668005321499</v>
      </c>
      <c r="J11" s="17">
        <v>0.255019156962902</v>
      </c>
      <c r="K11" s="17">
        <v>0.24865259210149601</v>
      </c>
      <c r="L11" s="17">
        <v>0.22149623317256001</v>
      </c>
      <c r="M11" s="17">
        <v>0.219067999845074</v>
      </c>
      <c r="N11" s="17">
        <v>0.25909719628387701</v>
      </c>
      <c r="O11" s="17">
        <v>0.25580303884126898</v>
      </c>
      <c r="P11" s="17"/>
      <c r="Q11" s="17">
        <v>0.243370546144004</v>
      </c>
      <c r="R11" s="17">
        <v>0.25818023084591102</v>
      </c>
      <c r="S11" s="17">
        <v>0.25168011958748499</v>
      </c>
      <c r="T11" s="17">
        <v>0.24221501942858201</v>
      </c>
      <c r="U11" s="17"/>
      <c r="V11" s="17">
        <v>0.28216214668959599</v>
      </c>
      <c r="W11" s="17">
        <v>0.242314201676952</v>
      </c>
      <c r="X11" s="17">
        <v>0.19239697951613399</v>
      </c>
      <c r="Y11" s="17">
        <v>0.27933109871265899</v>
      </c>
      <c r="Z11" s="17">
        <v>0.23122699559972501</v>
      </c>
      <c r="AA11" s="17">
        <v>0.26064774450636002</v>
      </c>
      <c r="AB11" s="17">
        <v>0.21354093757284701</v>
      </c>
      <c r="AC11" s="17">
        <v>0.23413834425521299</v>
      </c>
      <c r="AD11" s="17">
        <v>0.244648589722607</v>
      </c>
      <c r="AE11" s="17"/>
      <c r="AF11" s="17">
        <v>0.245306567863458</v>
      </c>
      <c r="AG11" s="17">
        <v>0.21167576724932</v>
      </c>
      <c r="AH11" s="17">
        <v>0.27121419820354797</v>
      </c>
      <c r="AI11" s="17">
        <v>0.246499251530995</v>
      </c>
      <c r="AJ11" s="17">
        <v>0.26718895492465899</v>
      </c>
      <c r="AK11" s="17">
        <v>0.24560073587263601</v>
      </c>
      <c r="AL11" s="17"/>
      <c r="AM11" s="17">
        <v>0.32769163599962697</v>
      </c>
      <c r="AN11" s="17">
        <v>0.25520357021680201</v>
      </c>
      <c r="AO11" s="17">
        <v>0.273901697226133</v>
      </c>
      <c r="AP11" s="17">
        <v>0.27256656641180699</v>
      </c>
      <c r="AQ11" s="17">
        <v>0.234309004827228</v>
      </c>
      <c r="AR11" s="17">
        <v>0.24570981948874801</v>
      </c>
      <c r="AS11" s="17">
        <v>0.22822315695803699</v>
      </c>
      <c r="AT11" s="17">
        <v>0.26500702227487799</v>
      </c>
      <c r="AU11" s="17">
        <v>0.199256057264595</v>
      </c>
      <c r="AV11" s="17">
        <v>0.180148966810941</v>
      </c>
      <c r="AW11" s="17">
        <v>0.25653610167007801</v>
      </c>
      <c r="AX11" s="17">
        <v>0.23827984510052599</v>
      </c>
      <c r="AY11" s="17">
        <v>0.25631117069311299</v>
      </c>
      <c r="AZ11" s="17">
        <v>0.26699945669097802</v>
      </c>
      <c r="BA11" s="17">
        <v>0.21994061037495299</v>
      </c>
      <c r="BB11" s="17">
        <v>0.16942591795046699</v>
      </c>
      <c r="BC11" s="17"/>
      <c r="BD11" s="17">
        <v>0.22576955885744901</v>
      </c>
      <c r="BE11" s="17">
        <v>0.26131018618211399</v>
      </c>
      <c r="BF11" s="17">
        <v>0.24830695388243801</v>
      </c>
      <c r="BG11" s="17"/>
      <c r="BH11" s="17">
        <v>0.229762380981412</v>
      </c>
      <c r="BI11" s="17">
        <v>0.25629397217953098</v>
      </c>
      <c r="BJ11" s="17">
        <v>0.23798238381139</v>
      </c>
      <c r="BK11" s="17"/>
      <c r="BL11" s="17">
        <v>0.28994689530645601</v>
      </c>
      <c r="BM11" s="17">
        <v>0.22351265252138</v>
      </c>
      <c r="BN11" s="17">
        <v>0.20112646793790301</v>
      </c>
      <c r="BO11" s="17"/>
      <c r="BP11" s="17">
        <v>0.25985496134017</v>
      </c>
      <c r="BQ11" s="17">
        <v>0.25227660642254002</v>
      </c>
      <c r="BR11" s="17"/>
      <c r="BS11" s="17">
        <v>0.19468199695464999</v>
      </c>
      <c r="BT11" s="17">
        <v>0.21359890891206301</v>
      </c>
      <c r="BU11" s="17">
        <v>0.25169908319860701</v>
      </c>
      <c r="BV11" s="17">
        <v>0.258787299138942</v>
      </c>
      <c r="BW11" s="17"/>
      <c r="BX11" s="17">
        <v>0.253415851222137</v>
      </c>
      <c r="BY11" s="17">
        <v>0.22666088927508099</v>
      </c>
      <c r="BZ11" s="17">
        <v>0.246290631527422</v>
      </c>
      <c r="CA11" s="17"/>
      <c r="CB11" s="17">
        <v>0.15749937654743901</v>
      </c>
      <c r="CC11" s="17">
        <v>0.189803980120025</v>
      </c>
      <c r="CD11" s="17">
        <v>0.286761787584773</v>
      </c>
      <c r="CE11" s="17">
        <v>0.26601400380443102</v>
      </c>
      <c r="CF11" s="17">
        <v>0.17128395439635799</v>
      </c>
      <c r="CG11" s="17">
        <v>0.39853168992196802</v>
      </c>
      <c r="CH11" s="17"/>
      <c r="CI11" s="17">
        <v>0.40070285454454602</v>
      </c>
      <c r="CJ11" s="17">
        <v>4.8613930938333098E-2</v>
      </c>
      <c r="CK11" s="17">
        <v>0.611109411985717</v>
      </c>
      <c r="CL11" s="17">
        <v>0.23023439576226401</v>
      </c>
    </row>
    <row r="12" spans="2:90" x14ac:dyDescent="0.35">
      <c r="B12" s="21" t="s">
        <v>226</v>
      </c>
      <c r="C12" s="17">
        <v>6.5873232834458201E-2</v>
      </c>
      <c r="D12" s="17">
        <v>6.9477001666658406E-2</v>
      </c>
      <c r="E12" s="17">
        <v>6.2695050697925095E-2</v>
      </c>
      <c r="F12" s="17"/>
      <c r="G12" s="17">
        <v>4.2285577853431698E-2</v>
      </c>
      <c r="H12" s="17">
        <v>5.6404474761718802E-2</v>
      </c>
      <c r="I12" s="17">
        <v>7.1607404756659804E-2</v>
      </c>
      <c r="J12" s="17">
        <v>5.8392776239858599E-2</v>
      </c>
      <c r="K12" s="17">
        <v>6.7543815354375203E-2</v>
      </c>
      <c r="L12" s="17">
        <v>6.5728352662098699E-2</v>
      </c>
      <c r="M12" s="17">
        <v>5.2384191676956501E-2</v>
      </c>
      <c r="N12" s="17">
        <v>7.6842939522379403E-2</v>
      </c>
      <c r="O12" s="17">
        <v>9.7916563607162499E-2</v>
      </c>
      <c r="P12" s="17"/>
      <c r="Q12" s="17">
        <v>7.3660268990804897E-2</v>
      </c>
      <c r="R12" s="17">
        <v>9.6203052498567296E-2</v>
      </c>
      <c r="S12" s="17">
        <v>4.6665967036534098E-2</v>
      </c>
      <c r="T12" s="17">
        <v>6.4943862905430999E-2</v>
      </c>
      <c r="U12" s="17"/>
      <c r="V12" s="17">
        <v>7.0855423223916303E-2</v>
      </c>
      <c r="W12" s="17">
        <v>6.8390202968180394E-2</v>
      </c>
      <c r="X12" s="17">
        <v>5.2199214332819703E-2</v>
      </c>
      <c r="Y12" s="17">
        <v>5.06039601089215E-2</v>
      </c>
      <c r="Z12" s="17">
        <v>8.7622667333981899E-2</v>
      </c>
      <c r="AA12" s="17">
        <v>7.6163159210982601E-2</v>
      </c>
      <c r="AB12" s="17">
        <v>4.11029600465143E-2</v>
      </c>
      <c r="AC12" s="17">
        <v>6.0474555672983502E-2</v>
      </c>
      <c r="AD12" s="17">
        <v>7.5941733944492704E-2</v>
      </c>
      <c r="AE12" s="17"/>
      <c r="AF12" s="17">
        <v>5.5950506347834703E-2</v>
      </c>
      <c r="AG12" s="17">
        <v>7.3308682645047696E-2</v>
      </c>
      <c r="AH12" s="17">
        <v>7.5135249458024106E-2</v>
      </c>
      <c r="AI12" s="17">
        <v>5.8617834601826999E-2</v>
      </c>
      <c r="AJ12" s="17">
        <v>6.6245573689271406E-2</v>
      </c>
      <c r="AK12" s="17">
        <v>6.6966607170779194E-2</v>
      </c>
      <c r="AL12" s="17"/>
      <c r="AM12" s="17">
        <v>8.8476009974601394E-2</v>
      </c>
      <c r="AN12" s="17">
        <v>5.25449164377828E-2</v>
      </c>
      <c r="AO12" s="17">
        <v>6.7976385744254395E-2</v>
      </c>
      <c r="AP12" s="17">
        <v>7.6355616592020698E-2</v>
      </c>
      <c r="AQ12" s="17">
        <v>6.6934872380932403E-2</v>
      </c>
      <c r="AR12" s="17">
        <v>7.84854601442289E-2</v>
      </c>
      <c r="AS12" s="17">
        <v>7.8894608038051706E-2</v>
      </c>
      <c r="AT12" s="17">
        <v>4.9441853798610901E-2</v>
      </c>
      <c r="AU12" s="17">
        <v>4.0837229095605901E-2</v>
      </c>
      <c r="AV12" s="17">
        <v>7.2555105948698295E-2</v>
      </c>
      <c r="AW12" s="17">
        <v>3.8364856377766897E-2</v>
      </c>
      <c r="AX12" s="17">
        <v>6.87393583479491E-2</v>
      </c>
      <c r="AY12" s="17">
        <v>5.5593190850393499E-2</v>
      </c>
      <c r="AZ12" s="17">
        <v>0.11567568332056299</v>
      </c>
      <c r="BA12" s="17">
        <v>0.12926275103984</v>
      </c>
      <c r="BB12" s="17">
        <v>7.2248483972450997E-2</v>
      </c>
      <c r="BC12" s="17"/>
      <c r="BD12" s="17">
        <v>6.1327934468879901E-2</v>
      </c>
      <c r="BE12" s="17">
        <v>5.9064391332137499E-2</v>
      </c>
      <c r="BF12" s="17">
        <v>7.7743859289783598E-2</v>
      </c>
      <c r="BG12" s="17"/>
      <c r="BH12" s="17">
        <v>6.0315901442730101E-2</v>
      </c>
      <c r="BI12" s="17">
        <v>7.9902219370245303E-2</v>
      </c>
      <c r="BJ12" s="17">
        <v>5.0094981921335498E-2</v>
      </c>
      <c r="BK12" s="17"/>
      <c r="BL12" s="17">
        <v>8.5363786523906499E-2</v>
      </c>
      <c r="BM12" s="17">
        <v>8.2587367105158405E-2</v>
      </c>
      <c r="BN12" s="17">
        <v>9.66473084319147E-2</v>
      </c>
      <c r="BO12" s="17"/>
      <c r="BP12" s="17">
        <v>6.9128411758344194E-2</v>
      </c>
      <c r="BQ12" s="17">
        <v>6.9219088149086394E-2</v>
      </c>
      <c r="BR12" s="17"/>
      <c r="BS12" s="17">
        <v>5.1644922140041398E-2</v>
      </c>
      <c r="BT12" s="17">
        <v>6.8993769843194996E-2</v>
      </c>
      <c r="BU12" s="17">
        <v>8.4032793612015294E-2</v>
      </c>
      <c r="BV12" s="17">
        <v>5.84313400840695E-2</v>
      </c>
      <c r="BW12" s="17"/>
      <c r="BX12" s="17">
        <v>7.9064332522633493E-2</v>
      </c>
      <c r="BY12" s="17">
        <v>4.3676543750070899E-2</v>
      </c>
      <c r="BZ12" s="17">
        <v>6.5930404346836294E-2</v>
      </c>
      <c r="CA12" s="17"/>
      <c r="CB12" s="17">
        <v>5.2467559304353602E-2</v>
      </c>
      <c r="CC12" s="17">
        <v>4.5004467981123397E-2</v>
      </c>
      <c r="CD12" s="17">
        <v>4.3950368773662499E-2</v>
      </c>
      <c r="CE12" s="17">
        <v>8.45508152425994E-2</v>
      </c>
      <c r="CF12" s="17">
        <v>6.6359547920590595E-2</v>
      </c>
      <c r="CG12" s="17">
        <v>0.117767810245458</v>
      </c>
      <c r="CH12" s="17"/>
      <c r="CI12" s="17">
        <v>0.226296015991681</v>
      </c>
      <c r="CJ12" s="17">
        <v>1.23537516777803E-2</v>
      </c>
      <c r="CK12" s="17">
        <v>0.110426425558198</v>
      </c>
      <c r="CL12" s="17">
        <v>4.9588620517202697E-2</v>
      </c>
    </row>
    <row r="13" spans="2:90" x14ac:dyDescent="0.35">
      <c r="B13" s="21" t="s">
        <v>227</v>
      </c>
      <c r="C13" s="23">
        <v>2.0197326994500601E-2</v>
      </c>
      <c r="D13" s="23">
        <v>2.8802210709963999E-2</v>
      </c>
      <c r="E13" s="23">
        <v>1.19731543800534E-2</v>
      </c>
      <c r="F13" s="23"/>
      <c r="G13" s="23">
        <v>1.63747889667357E-2</v>
      </c>
      <c r="H13" s="23">
        <v>3.1582574111949799E-2</v>
      </c>
      <c r="I13" s="23">
        <v>1.9859698765343301E-2</v>
      </c>
      <c r="J13" s="23">
        <v>2.4991506598784699E-2</v>
      </c>
      <c r="K13" s="23">
        <v>3.1388366487527602E-2</v>
      </c>
      <c r="L13" s="23">
        <v>7.3529106923521702E-3</v>
      </c>
      <c r="M13" s="23">
        <v>2.2410184797829101E-2</v>
      </c>
      <c r="N13" s="23">
        <v>1.4719365973087701E-2</v>
      </c>
      <c r="O13" s="23">
        <v>1.46867637795213E-2</v>
      </c>
      <c r="P13" s="23"/>
      <c r="Q13" s="23">
        <v>2.89216213225734E-2</v>
      </c>
      <c r="R13" s="23">
        <v>1.8301506719539E-2</v>
      </c>
      <c r="S13" s="23">
        <v>1.9964460636837499E-2</v>
      </c>
      <c r="T13" s="23">
        <v>1.99666753908486E-2</v>
      </c>
      <c r="U13" s="23"/>
      <c r="V13" s="23">
        <v>1.6676382975313198E-2</v>
      </c>
      <c r="W13" s="23">
        <v>2.2137141018817402E-2</v>
      </c>
      <c r="X13" s="23">
        <v>1.8015343692727701E-2</v>
      </c>
      <c r="Y13" s="23">
        <v>1.47786573635583E-2</v>
      </c>
      <c r="Z13" s="23">
        <v>1.3439122936246699E-2</v>
      </c>
      <c r="AA13" s="23">
        <v>1.5356409696246E-2</v>
      </c>
      <c r="AB13" s="23">
        <v>2.6200014332825299E-2</v>
      </c>
      <c r="AC13" s="23">
        <v>1.8006102801940101E-2</v>
      </c>
      <c r="AD13" s="23">
        <v>3.2562537266622997E-2</v>
      </c>
      <c r="AE13" s="23"/>
      <c r="AF13" s="23">
        <v>2.2016301387847999E-2</v>
      </c>
      <c r="AG13" s="23">
        <v>1.4980888651825199E-2</v>
      </c>
      <c r="AH13" s="23">
        <v>4.87765797297217E-2</v>
      </c>
      <c r="AI13" s="23">
        <v>3.9231521331559799E-2</v>
      </c>
      <c r="AJ13" s="23">
        <v>1.4022450313649E-2</v>
      </c>
      <c r="AK13" s="23">
        <v>1.5319776341517899E-2</v>
      </c>
      <c r="AL13" s="23"/>
      <c r="AM13" s="23">
        <v>2.06539168613512E-2</v>
      </c>
      <c r="AN13" s="23">
        <v>1.66666708270021E-2</v>
      </c>
      <c r="AO13" s="23">
        <v>1.44524361436488E-2</v>
      </c>
      <c r="AP13" s="23">
        <v>2.3064806831732201E-2</v>
      </c>
      <c r="AQ13" s="23">
        <v>2.0545541247069001E-2</v>
      </c>
      <c r="AR13" s="23">
        <v>2.1666616402161599E-2</v>
      </c>
      <c r="AS13" s="23">
        <v>1.46154494377016E-2</v>
      </c>
      <c r="AT13" s="23">
        <v>2.44903876235977E-2</v>
      </c>
      <c r="AU13" s="23">
        <v>2.1235519571934099E-2</v>
      </c>
      <c r="AV13" s="23">
        <v>1.7244578677044001E-2</v>
      </c>
      <c r="AW13" s="23">
        <v>2.8850856337531299E-2</v>
      </c>
      <c r="AX13" s="23">
        <v>4.4743584330295599E-2</v>
      </c>
      <c r="AY13" s="23">
        <v>1.9913158316535898E-2</v>
      </c>
      <c r="AZ13" s="23">
        <v>8.1948610178803304E-3</v>
      </c>
      <c r="BA13" s="23">
        <v>3.1901397936845703E-2</v>
      </c>
      <c r="BB13" s="23">
        <v>2.1409001293379599E-2</v>
      </c>
      <c r="BC13" s="23"/>
      <c r="BD13" s="23">
        <v>2.1834785670635699E-2</v>
      </c>
      <c r="BE13" s="23">
        <v>2.1166164515645399E-2</v>
      </c>
      <c r="BF13" s="23">
        <v>1.59475490730327E-2</v>
      </c>
      <c r="BG13" s="23"/>
      <c r="BH13" s="23">
        <v>1.55575557176493E-2</v>
      </c>
      <c r="BI13" s="23">
        <v>2.75719826897174E-2</v>
      </c>
      <c r="BJ13" s="23">
        <v>4.1636220481904802E-2</v>
      </c>
      <c r="BK13" s="23"/>
      <c r="BL13" s="23">
        <v>9.3867847231193808E-3</v>
      </c>
      <c r="BM13" s="23">
        <v>1.05869893517226E-2</v>
      </c>
      <c r="BN13" s="23">
        <v>6.4401594382826896E-3</v>
      </c>
      <c r="BO13" s="23"/>
      <c r="BP13" s="23">
        <v>1.44308015739929E-2</v>
      </c>
      <c r="BQ13" s="23">
        <v>2.0410655167799999E-2</v>
      </c>
      <c r="BR13" s="23"/>
      <c r="BS13" s="23">
        <v>2.0510380249836702E-2</v>
      </c>
      <c r="BT13" s="23">
        <v>9.9252522705316308E-3</v>
      </c>
      <c r="BU13" s="23">
        <v>1.7868897174070801E-2</v>
      </c>
      <c r="BV13" s="23">
        <v>2.36532447406426E-2</v>
      </c>
      <c r="BW13" s="23"/>
      <c r="BX13" s="23">
        <v>1.6184150064427399E-2</v>
      </c>
      <c r="BY13" s="23">
        <v>2.6077936363526899E-2</v>
      </c>
      <c r="BZ13" s="23">
        <v>2.0233540992699899E-2</v>
      </c>
      <c r="CA13" s="23"/>
      <c r="CB13" s="23">
        <v>9.9810793000572398E-3</v>
      </c>
      <c r="CC13" s="23">
        <v>2.1849628159605901E-2</v>
      </c>
      <c r="CD13" s="23">
        <v>1.49964579781594E-2</v>
      </c>
      <c r="CE13" s="23">
        <v>1.9450649982231699E-2</v>
      </c>
      <c r="CF13" s="23">
        <v>2.3631469479128701E-2</v>
      </c>
      <c r="CG13" s="23">
        <v>3.6263895678169497E-2</v>
      </c>
      <c r="CH13" s="23"/>
      <c r="CI13" s="23">
        <v>9.1611546092048204E-2</v>
      </c>
      <c r="CJ13" s="23">
        <v>4.4813392466171104E-3</v>
      </c>
      <c r="CK13" s="23">
        <v>1.6032186651563699E-2</v>
      </c>
      <c r="CL13" s="23">
        <v>1.45532074339291E-2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233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223</v>
      </c>
      <c r="C9" s="17">
        <v>0.37523747415484499</v>
      </c>
      <c r="D9" s="17">
        <v>0.36114195797550203</v>
      </c>
      <c r="E9" s="17">
        <v>0.387011546624348</v>
      </c>
      <c r="F9" s="17"/>
      <c r="G9" s="17">
        <v>0.35928361111983498</v>
      </c>
      <c r="H9" s="17">
        <v>0.33238660375237999</v>
      </c>
      <c r="I9" s="17">
        <v>0.42496881811863002</v>
      </c>
      <c r="J9" s="17">
        <v>0.40654409564916399</v>
      </c>
      <c r="K9" s="17">
        <v>0.40509200854244598</v>
      </c>
      <c r="L9" s="17">
        <v>0.39957981688897098</v>
      </c>
      <c r="M9" s="17">
        <v>0.42464247838849001</v>
      </c>
      <c r="N9" s="17">
        <v>0.28852290244399798</v>
      </c>
      <c r="O9" s="17">
        <v>0.34450224681753899</v>
      </c>
      <c r="P9" s="17"/>
      <c r="Q9" s="17">
        <v>0.32091615965782899</v>
      </c>
      <c r="R9" s="17">
        <v>0.28157577493027403</v>
      </c>
      <c r="S9" s="17">
        <v>0.32930006166396503</v>
      </c>
      <c r="T9" s="17">
        <v>0.38905639816362603</v>
      </c>
      <c r="U9" s="17"/>
      <c r="V9" s="17">
        <v>0.347044115196186</v>
      </c>
      <c r="W9" s="17">
        <v>0.38263909024313297</v>
      </c>
      <c r="X9" s="17">
        <v>0.41851410845933801</v>
      </c>
      <c r="Y9" s="17">
        <v>0.36899482606728801</v>
      </c>
      <c r="Z9" s="17">
        <v>0.39650245787536098</v>
      </c>
      <c r="AA9" s="17">
        <v>0.35117527131760401</v>
      </c>
      <c r="AB9" s="17">
        <v>0.38800930181673299</v>
      </c>
      <c r="AC9" s="17">
        <v>0.37884793810040501</v>
      </c>
      <c r="AD9" s="17">
        <v>0.368861282021411</v>
      </c>
      <c r="AE9" s="17"/>
      <c r="AF9" s="17">
        <v>0.35970731894464703</v>
      </c>
      <c r="AG9" s="17">
        <v>0.37703945741408101</v>
      </c>
      <c r="AH9" s="17">
        <v>0.378993727984337</v>
      </c>
      <c r="AI9" s="17">
        <v>0.341263523793357</v>
      </c>
      <c r="AJ9" s="17">
        <v>0.36034640212295799</v>
      </c>
      <c r="AK9" s="17">
        <v>0.397228331327036</v>
      </c>
      <c r="AL9" s="17"/>
      <c r="AM9" s="17">
        <v>0.31087591639638601</v>
      </c>
      <c r="AN9" s="17">
        <v>0.27781359760810098</v>
      </c>
      <c r="AO9" s="17">
        <v>0.44216021993749499</v>
      </c>
      <c r="AP9" s="17">
        <v>0.389037434758433</v>
      </c>
      <c r="AQ9" s="17">
        <v>0.384856647757708</v>
      </c>
      <c r="AR9" s="17">
        <v>0.39632665537732498</v>
      </c>
      <c r="AS9" s="17">
        <v>0.38982271655210998</v>
      </c>
      <c r="AT9" s="17">
        <v>0.43553070717112502</v>
      </c>
      <c r="AU9" s="17">
        <v>0.49308625028351299</v>
      </c>
      <c r="AV9" s="17">
        <v>0.379332681446791</v>
      </c>
      <c r="AW9" s="17">
        <v>0.34543467475357997</v>
      </c>
      <c r="AX9" s="17">
        <v>0.3567911802698</v>
      </c>
      <c r="AY9" s="17">
        <v>0.320912172570893</v>
      </c>
      <c r="AZ9" s="17">
        <v>0.30758038270919102</v>
      </c>
      <c r="BA9" s="17">
        <v>0.163486274628794</v>
      </c>
      <c r="BB9" s="17">
        <v>0.44814099167945098</v>
      </c>
      <c r="BC9" s="17"/>
      <c r="BD9" s="17">
        <v>0.395496176903681</v>
      </c>
      <c r="BE9" s="17">
        <v>0.34977233117397999</v>
      </c>
      <c r="BF9" s="17">
        <v>0.38160439677879898</v>
      </c>
      <c r="BG9" s="17"/>
      <c r="BH9" s="17">
        <v>0.407564908218013</v>
      </c>
      <c r="BI9" s="17">
        <v>0.308406901143433</v>
      </c>
      <c r="BJ9" s="17">
        <v>0.31065775549156699</v>
      </c>
      <c r="BK9" s="17"/>
      <c r="BL9" s="17">
        <v>0.29441928919229199</v>
      </c>
      <c r="BM9" s="17">
        <v>0.339884871617882</v>
      </c>
      <c r="BN9" s="17">
        <v>0.37620602750882698</v>
      </c>
      <c r="BO9" s="17"/>
      <c r="BP9" s="17">
        <v>0.39465100206349202</v>
      </c>
      <c r="BQ9" s="17">
        <v>0.34959045682714801</v>
      </c>
      <c r="BR9" s="17"/>
      <c r="BS9" s="17">
        <v>0.46868443099776802</v>
      </c>
      <c r="BT9" s="17">
        <v>0.40209675632716702</v>
      </c>
      <c r="BU9" s="17">
        <v>0.34300400116497998</v>
      </c>
      <c r="BV9" s="17">
        <v>0.36624554250816399</v>
      </c>
      <c r="BW9" s="17"/>
      <c r="BX9" s="17">
        <v>0.36080457827857698</v>
      </c>
      <c r="BY9" s="17">
        <v>0.456780264111871</v>
      </c>
      <c r="BZ9" s="17">
        <v>0.371656488227746</v>
      </c>
      <c r="CA9" s="17"/>
      <c r="CB9" s="17">
        <v>0.50284538190228001</v>
      </c>
      <c r="CC9" s="17">
        <v>0.42162939403183902</v>
      </c>
      <c r="CD9" s="17">
        <v>0.33698917485320001</v>
      </c>
      <c r="CE9" s="17">
        <v>0.38722896903299903</v>
      </c>
      <c r="CF9" s="17">
        <v>0.40779391511229901</v>
      </c>
      <c r="CG9" s="17">
        <v>0.1817464097682</v>
      </c>
      <c r="CH9" s="17"/>
      <c r="CI9" s="17">
        <v>8.8891368083275996E-2</v>
      </c>
      <c r="CJ9" s="17">
        <v>0.74742042441433898</v>
      </c>
      <c r="CK9" s="17">
        <v>1.9137343609504101E-2</v>
      </c>
      <c r="CL9" s="17">
        <v>0.31475461810486599</v>
      </c>
    </row>
    <row r="10" spans="2:90" x14ac:dyDescent="0.35">
      <c r="B10" s="21" t="s">
        <v>224</v>
      </c>
      <c r="C10" s="17">
        <v>0.34077119335829797</v>
      </c>
      <c r="D10" s="17">
        <v>0.33679983567488497</v>
      </c>
      <c r="E10" s="17">
        <v>0.34341146481275803</v>
      </c>
      <c r="F10" s="17"/>
      <c r="G10" s="17">
        <v>0.353878494352941</v>
      </c>
      <c r="H10" s="17">
        <v>0.38269230830086698</v>
      </c>
      <c r="I10" s="17">
        <v>0.34726568802145402</v>
      </c>
      <c r="J10" s="17">
        <v>0.28644608412660699</v>
      </c>
      <c r="K10" s="17">
        <v>0.29147287997511101</v>
      </c>
      <c r="L10" s="17">
        <v>0.365744891148855</v>
      </c>
      <c r="M10" s="17">
        <v>0.32526042004765698</v>
      </c>
      <c r="N10" s="17">
        <v>0.39170985583339701</v>
      </c>
      <c r="O10" s="17">
        <v>0.32027212705853397</v>
      </c>
      <c r="P10" s="17"/>
      <c r="Q10" s="17">
        <v>0.33375252206656097</v>
      </c>
      <c r="R10" s="17">
        <v>0.28651290955509201</v>
      </c>
      <c r="S10" s="17">
        <v>0.35781013347146101</v>
      </c>
      <c r="T10" s="17">
        <v>0.347492584066798</v>
      </c>
      <c r="U10" s="17"/>
      <c r="V10" s="17">
        <v>0.33277576881303</v>
      </c>
      <c r="W10" s="17">
        <v>0.36412202939103699</v>
      </c>
      <c r="X10" s="17">
        <v>0.363220900936367</v>
      </c>
      <c r="Y10" s="17">
        <v>0.335485790512077</v>
      </c>
      <c r="Z10" s="17">
        <v>0.28917229079771201</v>
      </c>
      <c r="AA10" s="17">
        <v>0.34570932273094201</v>
      </c>
      <c r="AB10" s="17">
        <v>0.33892674938762402</v>
      </c>
      <c r="AC10" s="17">
        <v>0.30237379646373402</v>
      </c>
      <c r="AD10" s="17">
        <v>0.355106088270703</v>
      </c>
      <c r="AE10" s="17"/>
      <c r="AF10" s="17">
        <v>0.34030914497725401</v>
      </c>
      <c r="AG10" s="17">
        <v>0.35589914816470503</v>
      </c>
      <c r="AH10" s="17">
        <v>0.35318572427204498</v>
      </c>
      <c r="AI10" s="17">
        <v>0.38922126496815102</v>
      </c>
      <c r="AJ10" s="17">
        <v>0.36887017835522901</v>
      </c>
      <c r="AK10" s="17">
        <v>0.30584427682141502</v>
      </c>
      <c r="AL10" s="17"/>
      <c r="AM10" s="17">
        <v>0.34338669721324999</v>
      </c>
      <c r="AN10" s="17">
        <v>0.32471009581070998</v>
      </c>
      <c r="AO10" s="17">
        <v>0.28524818206657299</v>
      </c>
      <c r="AP10" s="17">
        <v>0.323152388969421</v>
      </c>
      <c r="AQ10" s="17">
        <v>0.35326969525002</v>
      </c>
      <c r="AR10" s="17">
        <v>0.31190097158197599</v>
      </c>
      <c r="AS10" s="17">
        <v>0.35094051013210398</v>
      </c>
      <c r="AT10" s="17">
        <v>0.33340109771189902</v>
      </c>
      <c r="AU10" s="17">
        <v>0.30066475860420599</v>
      </c>
      <c r="AV10" s="17">
        <v>0.36908558597031599</v>
      </c>
      <c r="AW10" s="17">
        <v>0.35223883880333201</v>
      </c>
      <c r="AX10" s="17">
        <v>0.36542325464140701</v>
      </c>
      <c r="AY10" s="17">
        <v>0.32609659436291899</v>
      </c>
      <c r="AZ10" s="17">
        <v>0.33269014017924098</v>
      </c>
      <c r="BA10" s="17">
        <v>0.47799588550780903</v>
      </c>
      <c r="BB10" s="17">
        <v>0.33394648043191699</v>
      </c>
      <c r="BC10" s="17"/>
      <c r="BD10" s="17">
        <v>0.33160996510562502</v>
      </c>
      <c r="BE10" s="17">
        <v>0.36577454929629499</v>
      </c>
      <c r="BF10" s="17">
        <v>0.33399307048474097</v>
      </c>
      <c r="BG10" s="17"/>
      <c r="BH10" s="17">
        <v>0.34630789985829602</v>
      </c>
      <c r="BI10" s="17">
        <v>0.32819417841440202</v>
      </c>
      <c r="BJ10" s="17">
        <v>0.37428918280943302</v>
      </c>
      <c r="BK10" s="17"/>
      <c r="BL10" s="17">
        <v>0.424221119641845</v>
      </c>
      <c r="BM10" s="17">
        <v>0.387593880468181</v>
      </c>
      <c r="BN10" s="17">
        <v>0.35975794851417198</v>
      </c>
      <c r="BO10" s="17"/>
      <c r="BP10" s="17">
        <v>0.34480077465126502</v>
      </c>
      <c r="BQ10" s="17">
        <v>0.34704143033278501</v>
      </c>
      <c r="BR10" s="17"/>
      <c r="BS10" s="17">
        <v>0.32838714624220799</v>
      </c>
      <c r="BT10" s="17">
        <v>0.37466116045380699</v>
      </c>
      <c r="BU10" s="17">
        <v>0.32859093034776798</v>
      </c>
      <c r="BV10" s="17">
        <v>0.33841965717126998</v>
      </c>
      <c r="BW10" s="17"/>
      <c r="BX10" s="17">
        <v>0.40745827681664099</v>
      </c>
      <c r="BY10" s="17">
        <v>0.29564345532934799</v>
      </c>
      <c r="BZ10" s="17">
        <v>0.336937719169006</v>
      </c>
      <c r="CA10" s="17"/>
      <c r="CB10" s="17">
        <v>0.35584089838153798</v>
      </c>
      <c r="CC10" s="17">
        <v>0.36124035745865202</v>
      </c>
      <c r="CD10" s="17">
        <v>0.34955746819962602</v>
      </c>
      <c r="CE10" s="17">
        <v>0.33157471453565901</v>
      </c>
      <c r="CF10" s="17">
        <v>0.35551844689072698</v>
      </c>
      <c r="CG10" s="17">
        <v>0.283441815085473</v>
      </c>
      <c r="CH10" s="17"/>
      <c r="CI10" s="17">
        <v>0.34157119050854001</v>
      </c>
      <c r="CJ10" s="17">
        <v>0.22875516078337901</v>
      </c>
      <c r="CK10" s="17">
        <v>0.16493468263455999</v>
      </c>
      <c r="CL10" s="17">
        <v>0.45345907932087198</v>
      </c>
    </row>
    <row r="11" spans="2:90" ht="29" x14ac:dyDescent="0.35">
      <c r="B11" s="21" t="s">
        <v>225</v>
      </c>
      <c r="C11" s="17">
        <v>0.19968362739811801</v>
      </c>
      <c r="D11" s="17">
        <v>0.19989443906166399</v>
      </c>
      <c r="E11" s="17">
        <v>0.20154538231551999</v>
      </c>
      <c r="F11" s="17"/>
      <c r="G11" s="17">
        <v>0.20651235510042201</v>
      </c>
      <c r="H11" s="17">
        <v>0.21827572993365299</v>
      </c>
      <c r="I11" s="17">
        <v>0.15853292895971</v>
      </c>
      <c r="J11" s="17">
        <v>0.17660852330292201</v>
      </c>
      <c r="K11" s="17">
        <v>0.229369621310517</v>
      </c>
      <c r="L11" s="17">
        <v>0.179031313374025</v>
      </c>
      <c r="M11" s="17">
        <v>0.168462770800549</v>
      </c>
      <c r="N11" s="17">
        <v>0.239721279591604</v>
      </c>
      <c r="O11" s="17">
        <v>0.21697165015335901</v>
      </c>
      <c r="P11" s="17"/>
      <c r="Q11" s="17">
        <v>0.236731117242996</v>
      </c>
      <c r="R11" s="17">
        <v>0.26736582721732399</v>
      </c>
      <c r="S11" s="17">
        <v>0.21134461467874299</v>
      </c>
      <c r="T11" s="17">
        <v>0.18801726220901799</v>
      </c>
      <c r="U11" s="17"/>
      <c r="V11" s="17">
        <v>0.233166032391945</v>
      </c>
      <c r="W11" s="17">
        <v>0.186388684729686</v>
      </c>
      <c r="X11" s="17">
        <v>0.17189181597407599</v>
      </c>
      <c r="Y11" s="17">
        <v>0.212105993101915</v>
      </c>
      <c r="Z11" s="17">
        <v>0.20329442004547199</v>
      </c>
      <c r="AA11" s="17">
        <v>0.19689362904795801</v>
      </c>
      <c r="AB11" s="17">
        <v>0.184856253209425</v>
      </c>
      <c r="AC11" s="17">
        <v>0.198902196251795</v>
      </c>
      <c r="AD11" s="17">
        <v>0.19618821596542699</v>
      </c>
      <c r="AE11" s="17"/>
      <c r="AF11" s="17">
        <v>0.210117453785228</v>
      </c>
      <c r="AG11" s="17">
        <v>0.18132534020685301</v>
      </c>
      <c r="AH11" s="17">
        <v>0.203404456902714</v>
      </c>
      <c r="AI11" s="17">
        <v>0.14540417509758299</v>
      </c>
      <c r="AJ11" s="17">
        <v>0.20389722477471101</v>
      </c>
      <c r="AK11" s="17">
        <v>0.20705919277235499</v>
      </c>
      <c r="AL11" s="17"/>
      <c r="AM11" s="17">
        <v>0.274225443236084</v>
      </c>
      <c r="AN11" s="17">
        <v>0.245842901597637</v>
      </c>
      <c r="AO11" s="17">
        <v>0.21246869412317201</v>
      </c>
      <c r="AP11" s="17">
        <v>0.19261001246012599</v>
      </c>
      <c r="AQ11" s="17">
        <v>0.16987131898736199</v>
      </c>
      <c r="AR11" s="17">
        <v>0.19597201063365499</v>
      </c>
      <c r="AS11" s="17">
        <v>0.19340490553134801</v>
      </c>
      <c r="AT11" s="17">
        <v>0.14957223083446</v>
      </c>
      <c r="AU11" s="17">
        <v>0.14554445780733399</v>
      </c>
      <c r="AV11" s="17">
        <v>0.21506536924700501</v>
      </c>
      <c r="AW11" s="17">
        <v>0.19130683477854901</v>
      </c>
      <c r="AX11" s="17">
        <v>0.17040553559872601</v>
      </c>
      <c r="AY11" s="17">
        <v>0.217694998065982</v>
      </c>
      <c r="AZ11" s="17">
        <v>0.31059676769257699</v>
      </c>
      <c r="BA11" s="17">
        <v>0.22204791391220399</v>
      </c>
      <c r="BB11" s="17">
        <v>0.13418192777657301</v>
      </c>
      <c r="BC11" s="17"/>
      <c r="BD11" s="17">
        <v>0.17400163570129801</v>
      </c>
      <c r="BE11" s="17">
        <v>0.21525467812190599</v>
      </c>
      <c r="BF11" s="17">
        <v>0.201017690842513</v>
      </c>
      <c r="BG11" s="17"/>
      <c r="BH11" s="17">
        <v>0.18072805283201801</v>
      </c>
      <c r="BI11" s="17">
        <v>0.22822509435885899</v>
      </c>
      <c r="BJ11" s="17">
        <v>0.19304687656900599</v>
      </c>
      <c r="BK11" s="17"/>
      <c r="BL11" s="17">
        <v>0.21945246172267499</v>
      </c>
      <c r="BM11" s="17">
        <v>0.18599999913366599</v>
      </c>
      <c r="BN11" s="17">
        <v>0.16060381479813299</v>
      </c>
      <c r="BO11" s="17"/>
      <c r="BP11" s="17">
        <v>0.191750306985571</v>
      </c>
      <c r="BQ11" s="17">
        <v>0.21625630263682399</v>
      </c>
      <c r="BR11" s="17"/>
      <c r="BS11" s="17">
        <v>0.12778323937327399</v>
      </c>
      <c r="BT11" s="17">
        <v>0.15905529410540001</v>
      </c>
      <c r="BU11" s="17">
        <v>0.24090046289799</v>
      </c>
      <c r="BV11" s="17">
        <v>0.20068677768415299</v>
      </c>
      <c r="BW11" s="17"/>
      <c r="BX11" s="17">
        <v>0.17314677007291801</v>
      </c>
      <c r="BY11" s="17">
        <v>0.15439966035661501</v>
      </c>
      <c r="BZ11" s="17">
        <v>0.20509530825807601</v>
      </c>
      <c r="CA11" s="17"/>
      <c r="CB11" s="17">
        <v>0.103735220141794</v>
      </c>
      <c r="CC11" s="17">
        <v>0.15381654928090499</v>
      </c>
      <c r="CD11" s="17">
        <v>0.24475264723430101</v>
      </c>
      <c r="CE11" s="17">
        <v>0.198149277960915</v>
      </c>
      <c r="CF11" s="17">
        <v>0.14642601020190499</v>
      </c>
      <c r="CG11" s="17">
        <v>0.34976501630947698</v>
      </c>
      <c r="CH11" s="17"/>
      <c r="CI11" s="17">
        <v>0.33895393666393703</v>
      </c>
      <c r="CJ11" s="17">
        <v>1.9119026253730499E-2</v>
      </c>
      <c r="CK11" s="17">
        <v>0.57282259360080801</v>
      </c>
      <c r="CL11" s="17">
        <v>0.17561441832406199</v>
      </c>
    </row>
    <row r="12" spans="2:90" x14ac:dyDescent="0.35">
      <c r="B12" s="21" t="s">
        <v>226</v>
      </c>
      <c r="C12" s="17">
        <v>6.7050841795749605E-2</v>
      </c>
      <c r="D12" s="17">
        <v>7.7219153380913799E-2</v>
      </c>
      <c r="E12" s="17">
        <v>5.8137037995653798E-2</v>
      </c>
      <c r="F12" s="17"/>
      <c r="G12" s="17">
        <v>6.0673261255552002E-2</v>
      </c>
      <c r="H12" s="17">
        <v>3.9001596697760599E-2</v>
      </c>
      <c r="I12" s="17">
        <v>5.3729563638196802E-2</v>
      </c>
      <c r="J12" s="17">
        <v>9.7737560340859106E-2</v>
      </c>
      <c r="K12" s="17">
        <v>6.8636249296898197E-2</v>
      </c>
      <c r="L12" s="17">
        <v>4.1322460981723999E-2</v>
      </c>
      <c r="M12" s="17">
        <v>7.3057681787134093E-2</v>
      </c>
      <c r="N12" s="17">
        <v>7.5947888716957096E-2</v>
      </c>
      <c r="O12" s="17">
        <v>9.0199073527887794E-2</v>
      </c>
      <c r="P12" s="17"/>
      <c r="Q12" s="17">
        <v>9.8841788085290594E-2</v>
      </c>
      <c r="R12" s="17">
        <v>0.12945811138355701</v>
      </c>
      <c r="S12" s="17">
        <v>9.4450217481874293E-2</v>
      </c>
      <c r="T12" s="17">
        <v>5.7557305062035401E-2</v>
      </c>
      <c r="U12" s="17"/>
      <c r="V12" s="17">
        <v>6.5481347539367907E-2</v>
      </c>
      <c r="W12" s="17">
        <v>6.1534277210007898E-2</v>
      </c>
      <c r="X12" s="17">
        <v>4.50596258459827E-2</v>
      </c>
      <c r="Y12" s="17">
        <v>6.0709917789690503E-2</v>
      </c>
      <c r="Z12" s="17">
        <v>9.1874814950160394E-2</v>
      </c>
      <c r="AA12" s="17">
        <v>8.1368552332414301E-2</v>
      </c>
      <c r="AB12" s="17">
        <v>5.5086982388645601E-2</v>
      </c>
      <c r="AC12" s="17">
        <v>9.9921658464056304E-2</v>
      </c>
      <c r="AD12" s="17">
        <v>6.6658746959629006E-2</v>
      </c>
      <c r="AE12" s="17"/>
      <c r="AF12" s="17">
        <v>6.93414320354869E-2</v>
      </c>
      <c r="AG12" s="17">
        <v>6.7172312572064199E-2</v>
      </c>
      <c r="AH12" s="17">
        <v>4.2624214515198003E-2</v>
      </c>
      <c r="AI12" s="17">
        <v>7.6709565806996394E-2</v>
      </c>
      <c r="AJ12" s="17">
        <v>6.3884598258749606E-2</v>
      </c>
      <c r="AK12" s="17">
        <v>7.2170958022838405E-2</v>
      </c>
      <c r="AL12" s="17"/>
      <c r="AM12" s="17">
        <v>4.3717066770598403E-2</v>
      </c>
      <c r="AN12" s="17">
        <v>0.11575152549143999</v>
      </c>
      <c r="AO12" s="17">
        <v>5.3995563008620101E-2</v>
      </c>
      <c r="AP12" s="17">
        <v>7.5044561656185296E-2</v>
      </c>
      <c r="AQ12" s="17">
        <v>8.8747563925420297E-2</v>
      </c>
      <c r="AR12" s="17">
        <v>7.4307031040375504E-2</v>
      </c>
      <c r="AS12" s="17">
        <v>6.2956549714399707E-2</v>
      </c>
      <c r="AT12" s="17">
        <v>6.6617757300673E-2</v>
      </c>
      <c r="AU12" s="17">
        <v>5.74059435583762E-2</v>
      </c>
      <c r="AV12" s="17">
        <v>3.6516363335888903E-2</v>
      </c>
      <c r="AW12" s="17">
        <v>7.78925205281807E-2</v>
      </c>
      <c r="AX12" s="17">
        <v>6.7791081422170205E-2</v>
      </c>
      <c r="AY12" s="17">
        <v>0.106614278932848</v>
      </c>
      <c r="AZ12" s="17">
        <v>3.0696454029699099E-2</v>
      </c>
      <c r="BA12" s="17">
        <v>7.7827278706754405E-2</v>
      </c>
      <c r="BB12" s="17">
        <v>6.7671815705913504E-2</v>
      </c>
      <c r="BC12" s="17"/>
      <c r="BD12" s="17">
        <v>8.4839762920690898E-2</v>
      </c>
      <c r="BE12" s="17">
        <v>4.8813037434497199E-2</v>
      </c>
      <c r="BF12" s="17">
        <v>6.8349054649308599E-2</v>
      </c>
      <c r="BG12" s="17"/>
      <c r="BH12" s="17">
        <v>5.15810329720717E-2</v>
      </c>
      <c r="BI12" s="17">
        <v>0.111146093590329</v>
      </c>
      <c r="BJ12" s="17">
        <v>0.109918110286747</v>
      </c>
      <c r="BK12" s="17"/>
      <c r="BL12" s="17">
        <v>5.1716398896823099E-2</v>
      </c>
      <c r="BM12" s="17">
        <v>7.4934151192828799E-2</v>
      </c>
      <c r="BN12" s="17">
        <v>8.4832223674531804E-2</v>
      </c>
      <c r="BO12" s="17"/>
      <c r="BP12" s="17">
        <v>6.4355327963998094E-2</v>
      </c>
      <c r="BQ12" s="17">
        <v>6.4338102055698093E-2</v>
      </c>
      <c r="BR12" s="17"/>
      <c r="BS12" s="17">
        <v>6.6695229922706406E-2</v>
      </c>
      <c r="BT12" s="17">
        <v>5.4861640512807598E-2</v>
      </c>
      <c r="BU12" s="17">
        <v>7.9143387366385598E-2</v>
      </c>
      <c r="BV12" s="17">
        <v>6.8128822680943502E-2</v>
      </c>
      <c r="BW12" s="17"/>
      <c r="BX12" s="17">
        <v>4.98193314484199E-2</v>
      </c>
      <c r="BY12" s="17">
        <v>5.5765302080872103E-2</v>
      </c>
      <c r="BZ12" s="17">
        <v>6.9451441548991397E-2</v>
      </c>
      <c r="CA12" s="17"/>
      <c r="CB12" s="17">
        <v>3.4225505706821903E-2</v>
      </c>
      <c r="CC12" s="17">
        <v>5.2219194317299801E-2</v>
      </c>
      <c r="CD12" s="17">
        <v>5.3997934122917597E-2</v>
      </c>
      <c r="CE12" s="17">
        <v>6.2597562702455395E-2</v>
      </c>
      <c r="CF12" s="17">
        <v>6.3719053691171104E-2</v>
      </c>
      <c r="CG12" s="17">
        <v>0.15119930458224201</v>
      </c>
      <c r="CH12" s="17"/>
      <c r="CI12" s="17">
        <v>0.152863475188801</v>
      </c>
      <c r="CJ12" s="17">
        <v>4.7053885485520601E-3</v>
      </c>
      <c r="CK12" s="17">
        <v>0.194945474269445</v>
      </c>
      <c r="CL12" s="17">
        <v>5.0527542211927901E-2</v>
      </c>
    </row>
    <row r="13" spans="2:90" x14ac:dyDescent="0.35">
      <c r="B13" s="21" t="s">
        <v>227</v>
      </c>
      <c r="C13" s="23">
        <v>1.7256863292988901E-2</v>
      </c>
      <c r="D13" s="23">
        <v>2.4944613907035899E-2</v>
      </c>
      <c r="E13" s="23">
        <v>9.8945682517199898E-3</v>
      </c>
      <c r="F13" s="23"/>
      <c r="G13" s="23">
        <v>1.9652278171249701E-2</v>
      </c>
      <c r="H13" s="23">
        <v>2.7643761315339799E-2</v>
      </c>
      <c r="I13" s="23">
        <v>1.5503001262009399E-2</v>
      </c>
      <c r="J13" s="23">
        <v>3.2663736580447703E-2</v>
      </c>
      <c r="K13" s="23">
        <v>5.4292408750276902E-3</v>
      </c>
      <c r="L13" s="23">
        <v>1.43215176064242E-2</v>
      </c>
      <c r="M13" s="23">
        <v>8.5766489761701908E-3</v>
      </c>
      <c r="N13" s="23">
        <v>4.0980734140434504E-3</v>
      </c>
      <c r="O13" s="23">
        <v>2.8054902442680701E-2</v>
      </c>
      <c r="P13" s="23"/>
      <c r="Q13" s="23">
        <v>9.7584129473239703E-3</v>
      </c>
      <c r="R13" s="23">
        <v>3.5087376913753E-2</v>
      </c>
      <c r="S13" s="23">
        <v>7.09497270395721E-3</v>
      </c>
      <c r="T13" s="23">
        <v>1.7876450498522899E-2</v>
      </c>
      <c r="U13" s="23"/>
      <c r="V13" s="23">
        <v>2.15327360594708E-2</v>
      </c>
      <c r="W13" s="23">
        <v>5.3159184261363903E-3</v>
      </c>
      <c r="X13" s="23">
        <v>1.31354878423584E-3</v>
      </c>
      <c r="Y13" s="23">
        <v>2.2703472529029899E-2</v>
      </c>
      <c r="Z13" s="23">
        <v>1.9156016331295302E-2</v>
      </c>
      <c r="AA13" s="23">
        <v>2.4853224571082098E-2</v>
      </c>
      <c r="AB13" s="23">
        <v>3.3120713197572697E-2</v>
      </c>
      <c r="AC13" s="23">
        <v>1.9954410720009402E-2</v>
      </c>
      <c r="AD13" s="23">
        <v>1.31856667828299E-2</v>
      </c>
      <c r="AE13" s="23"/>
      <c r="AF13" s="23">
        <v>2.0524650257384199E-2</v>
      </c>
      <c r="AG13" s="23">
        <v>1.85637416422967E-2</v>
      </c>
      <c r="AH13" s="23">
        <v>2.17918763257057E-2</v>
      </c>
      <c r="AI13" s="23">
        <v>4.74014703339126E-2</v>
      </c>
      <c r="AJ13" s="23">
        <v>3.0015964883517098E-3</v>
      </c>
      <c r="AK13" s="23">
        <v>1.76972410563551E-2</v>
      </c>
      <c r="AL13" s="23"/>
      <c r="AM13" s="23">
        <v>2.7794876383681999E-2</v>
      </c>
      <c r="AN13" s="23">
        <v>3.5881879492112599E-2</v>
      </c>
      <c r="AO13" s="23">
        <v>6.1273408641402804E-3</v>
      </c>
      <c r="AP13" s="23">
        <v>2.0155602155834399E-2</v>
      </c>
      <c r="AQ13" s="23">
        <v>3.25477407948978E-3</v>
      </c>
      <c r="AR13" s="23">
        <v>2.1493331366668301E-2</v>
      </c>
      <c r="AS13" s="23">
        <v>2.8753180700374502E-3</v>
      </c>
      <c r="AT13" s="23">
        <v>1.4878206981842401E-2</v>
      </c>
      <c r="AU13" s="23">
        <v>3.2985897465708002E-3</v>
      </c>
      <c r="AV13" s="23">
        <v>0</v>
      </c>
      <c r="AW13" s="23">
        <v>3.3127131136359102E-2</v>
      </c>
      <c r="AX13" s="23">
        <v>3.9588948067896999E-2</v>
      </c>
      <c r="AY13" s="23">
        <v>2.8681956067357999E-2</v>
      </c>
      <c r="AZ13" s="23">
        <v>1.8436255389292399E-2</v>
      </c>
      <c r="BA13" s="23">
        <v>5.8642647244439003E-2</v>
      </c>
      <c r="BB13" s="23">
        <v>1.60587844061451E-2</v>
      </c>
      <c r="BC13" s="23"/>
      <c r="BD13" s="23">
        <v>1.4052459368706E-2</v>
      </c>
      <c r="BE13" s="23">
        <v>2.03854039733222E-2</v>
      </c>
      <c r="BF13" s="23">
        <v>1.50357872446375E-2</v>
      </c>
      <c r="BG13" s="23"/>
      <c r="BH13" s="23">
        <v>1.3818106119602099E-2</v>
      </c>
      <c r="BI13" s="23">
        <v>2.4027732492976999E-2</v>
      </c>
      <c r="BJ13" s="23">
        <v>1.20880748432474E-2</v>
      </c>
      <c r="BK13" s="23"/>
      <c r="BL13" s="23">
        <v>1.01907305463647E-2</v>
      </c>
      <c r="BM13" s="23">
        <v>1.1587097587442099E-2</v>
      </c>
      <c r="BN13" s="23">
        <v>1.85999855043367E-2</v>
      </c>
      <c r="BO13" s="23"/>
      <c r="BP13" s="23">
        <v>4.44258833567409E-3</v>
      </c>
      <c r="BQ13" s="23">
        <v>2.2773708147544501E-2</v>
      </c>
      <c r="BR13" s="23"/>
      <c r="BS13" s="23">
        <v>8.4499534640434509E-3</v>
      </c>
      <c r="BT13" s="23">
        <v>9.3251486008184906E-3</v>
      </c>
      <c r="BU13" s="23">
        <v>8.3612182228766496E-3</v>
      </c>
      <c r="BV13" s="23">
        <v>2.6519199955469301E-2</v>
      </c>
      <c r="BW13" s="23"/>
      <c r="BX13" s="23">
        <v>8.7710433834437898E-3</v>
      </c>
      <c r="BY13" s="23">
        <v>3.7411318121293301E-2</v>
      </c>
      <c r="BZ13" s="23">
        <v>1.6859042796180598E-2</v>
      </c>
      <c r="CA13" s="23"/>
      <c r="CB13" s="23">
        <v>3.35299386756659E-3</v>
      </c>
      <c r="CC13" s="23">
        <v>1.1094504911304801E-2</v>
      </c>
      <c r="CD13" s="23">
        <v>1.47027755899554E-2</v>
      </c>
      <c r="CE13" s="23">
        <v>2.0449475767972E-2</v>
      </c>
      <c r="CF13" s="23">
        <v>2.6542574103897001E-2</v>
      </c>
      <c r="CG13" s="23">
        <v>3.3847454254608E-2</v>
      </c>
      <c r="CH13" s="23"/>
      <c r="CI13" s="23">
        <v>7.7720029555445894E-2</v>
      </c>
      <c r="CJ13" s="23">
        <v>0</v>
      </c>
      <c r="CK13" s="23">
        <v>4.8159905885683703E-2</v>
      </c>
      <c r="CL13" s="23">
        <v>5.6443420382720298E-3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234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223</v>
      </c>
      <c r="C9" s="17">
        <v>0.33299483927887302</v>
      </c>
      <c r="D9" s="17">
        <v>0.31215306908002699</v>
      </c>
      <c r="E9" s="17">
        <v>0.35028489658720502</v>
      </c>
      <c r="F9" s="17"/>
      <c r="G9" s="17">
        <v>0.28226105184232497</v>
      </c>
      <c r="H9" s="17">
        <v>0.31040125903862298</v>
      </c>
      <c r="I9" s="17">
        <v>0.36155832802519999</v>
      </c>
      <c r="J9" s="17">
        <v>0.33327163620912698</v>
      </c>
      <c r="K9" s="17">
        <v>0.30921469705252103</v>
      </c>
      <c r="L9" s="17">
        <v>0.36834235661694098</v>
      </c>
      <c r="M9" s="17">
        <v>0.41258495484915297</v>
      </c>
      <c r="N9" s="17">
        <v>0.28328094929389502</v>
      </c>
      <c r="O9" s="17">
        <v>0.334128497900884</v>
      </c>
      <c r="P9" s="17"/>
      <c r="Q9" s="17">
        <v>0.32283485154261299</v>
      </c>
      <c r="R9" s="17">
        <v>0.36601992446616499</v>
      </c>
      <c r="S9" s="17">
        <v>0.344723278672602</v>
      </c>
      <c r="T9" s="17">
        <v>0.33641503237460901</v>
      </c>
      <c r="U9" s="17"/>
      <c r="V9" s="17">
        <v>0.34670036788922798</v>
      </c>
      <c r="W9" s="17">
        <v>0.313799706958449</v>
      </c>
      <c r="X9" s="17">
        <v>0.29750373242304301</v>
      </c>
      <c r="Y9" s="17">
        <v>0.32543153785662099</v>
      </c>
      <c r="Z9" s="17">
        <v>0.331339641610081</v>
      </c>
      <c r="AA9" s="17">
        <v>0.33933476057818102</v>
      </c>
      <c r="AB9" s="17">
        <v>0.32994808921541702</v>
      </c>
      <c r="AC9" s="17">
        <v>0.31506853766009602</v>
      </c>
      <c r="AD9" s="17">
        <v>0.37396844947951102</v>
      </c>
      <c r="AE9" s="17"/>
      <c r="AF9" s="17">
        <v>0.34338134837866202</v>
      </c>
      <c r="AG9" s="17">
        <v>0.35683367647745801</v>
      </c>
      <c r="AH9" s="17">
        <v>0.25913968875321602</v>
      </c>
      <c r="AI9" s="17">
        <v>0.29430096481283702</v>
      </c>
      <c r="AJ9" s="17">
        <v>0.29117020032586499</v>
      </c>
      <c r="AK9" s="17">
        <v>0.36311068144727998</v>
      </c>
      <c r="AL9" s="17"/>
      <c r="AM9" s="17">
        <v>0.362569386094869</v>
      </c>
      <c r="AN9" s="17">
        <v>0.35819231608373098</v>
      </c>
      <c r="AO9" s="17">
        <v>0.40759947397655499</v>
      </c>
      <c r="AP9" s="17">
        <v>0.33343187187212298</v>
      </c>
      <c r="AQ9" s="17">
        <v>0.36045723388774098</v>
      </c>
      <c r="AR9" s="17">
        <v>0.30853472494568401</v>
      </c>
      <c r="AS9" s="17">
        <v>0.32346412144766001</v>
      </c>
      <c r="AT9" s="17">
        <v>0.34103622425173302</v>
      </c>
      <c r="AU9" s="17">
        <v>0.319689100164052</v>
      </c>
      <c r="AV9" s="17">
        <v>0.37252429167565698</v>
      </c>
      <c r="AW9" s="17">
        <v>0.33822984100335002</v>
      </c>
      <c r="AX9" s="17">
        <v>0.32203082203370598</v>
      </c>
      <c r="AY9" s="17">
        <v>0.28646165579572802</v>
      </c>
      <c r="AZ9" s="17">
        <v>0.357742843910693</v>
      </c>
      <c r="BA9" s="17">
        <v>0.27002497165183498</v>
      </c>
      <c r="BB9" s="17">
        <v>0.256348804317796</v>
      </c>
      <c r="BC9" s="17"/>
      <c r="BD9" s="17">
        <v>0.36193054250843298</v>
      </c>
      <c r="BE9" s="17">
        <v>0.28757486019261203</v>
      </c>
      <c r="BF9" s="17">
        <v>0.34863607540084601</v>
      </c>
      <c r="BG9" s="17"/>
      <c r="BH9" s="17">
        <v>0.35311236005551999</v>
      </c>
      <c r="BI9" s="17">
        <v>0.30873406680938797</v>
      </c>
      <c r="BJ9" s="17">
        <v>0.28967353945740298</v>
      </c>
      <c r="BK9" s="17"/>
      <c r="BL9" s="17">
        <v>0.244857210564218</v>
      </c>
      <c r="BM9" s="17">
        <v>0.32236127343054799</v>
      </c>
      <c r="BN9" s="17">
        <v>0.38325919137894898</v>
      </c>
      <c r="BO9" s="17"/>
      <c r="BP9" s="17">
        <v>0.30654471513188603</v>
      </c>
      <c r="BQ9" s="17">
        <v>0.32387323241420601</v>
      </c>
      <c r="BR9" s="17"/>
      <c r="BS9" s="17">
        <v>0.41633464522470298</v>
      </c>
      <c r="BT9" s="17">
        <v>0.38033693356666598</v>
      </c>
      <c r="BU9" s="17">
        <v>0.290311431049876</v>
      </c>
      <c r="BV9" s="17">
        <v>0.32213216759069602</v>
      </c>
      <c r="BW9" s="17"/>
      <c r="BX9" s="17">
        <v>0.34879228871705398</v>
      </c>
      <c r="BY9" s="17">
        <v>0.342972532400876</v>
      </c>
      <c r="BZ9" s="17">
        <v>0.33081667736988202</v>
      </c>
      <c r="CA9" s="17"/>
      <c r="CB9" s="17">
        <v>0.41893819722117298</v>
      </c>
      <c r="CC9" s="17">
        <v>0.39236761679102999</v>
      </c>
      <c r="CD9" s="17">
        <v>0.26720769930905403</v>
      </c>
      <c r="CE9" s="17">
        <v>0.30086661998320502</v>
      </c>
      <c r="CF9" s="17">
        <v>0.46515769055023498</v>
      </c>
      <c r="CG9" s="17">
        <v>0.18126625003906099</v>
      </c>
      <c r="CH9" s="17"/>
      <c r="CI9" s="17">
        <v>0.11321488863693099</v>
      </c>
      <c r="CJ9" s="17">
        <v>0.64050101373382196</v>
      </c>
      <c r="CK9" s="17">
        <v>3.26020386074845E-2</v>
      </c>
      <c r="CL9" s="17">
        <v>0.28089560598341601</v>
      </c>
    </row>
    <row r="10" spans="2:90" x14ac:dyDescent="0.35">
      <c r="B10" s="21" t="s">
        <v>224</v>
      </c>
      <c r="C10" s="17">
        <v>0.38701136387086599</v>
      </c>
      <c r="D10" s="17">
        <v>0.38331793372525003</v>
      </c>
      <c r="E10" s="17">
        <v>0.39103449340283097</v>
      </c>
      <c r="F10" s="17"/>
      <c r="G10" s="17">
        <v>0.40210706126192097</v>
      </c>
      <c r="H10" s="17">
        <v>0.38913147392689501</v>
      </c>
      <c r="I10" s="17">
        <v>0.38236360751168202</v>
      </c>
      <c r="J10" s="17">
        <v>0.39814253171206299</v>
      </c>
      <c r="K10" s="17">
        <v>0.44272954836784001</v>
      </c>
      <c r="L10" s="17">
        <v>0.35842997434754298</v>
      </c>
      <c r="M10" s="17">
        <v>0.33107135920523401</v>
      </c>
      <c r="N10" s="17">
        <v>0.41863798771259197</v>
      </c>
      <c r="O10" s="17">
        <v>0.365144343369875</v>
      </c>
      <c r="P10" s="17"/>
      <c r="Q10" s="17">
        <v>0.38765614465536902</v>
      </c>
      <c r="R10" s="17">
        <v>0.34818989500778602</v>
      </c>
      <c r="S10" s="17">
        <v>0.352436871213967</v>
      </c>
      <c r="T10" s="17">
        <v>0.39081296256113601</v>
      </c>
      <c r="U10" s="17"/>
      <c r="V10" s="17">
        <v>0.38011024420407602</v>
      </c>
      <c r="W10" s="17">
        <v>0.41711333353140301</v>
      </c>
      <c r="X10" s="17">
        <v>0.43980364283489498</v>
      </c>
      <c r="Y10" s="17">
        <v>0.38772050579428502</v>
      </c>
      <c r="Z10" s="17">
        <v>0.38183326905557802</v>
      </c>
      <c r="AA10" s="17">
        <v>0.328033439668791</v>
      </c>
      <c r="AB10" s="17">
        <v>0.40050369539435898</v>
      </c>
      <c r="AC10" s="17">
        <v>0.40875201938921402</v>
      </c>
      <c r="AD10" s="17">
        <v>0.35579001386255099</v>
      </c>
      <c r="AE10" s="17"/>
      <c r="AF10" s="17">
        <v>0.350749713762952</v>
      </c>
      <c r="AG10" s="17">
        <v>0.35501837966328598</v>
      </c>
      <c r="AH10" s="17">
        <v>0.414860141018707</v>
      </c>
      <c r="AI10" s="17">
        <v>0.425824226856305</v>
      </c>
      <c r="AJ10" s="17">
        <v>0.429750812214304</v>
      </c>
      <c r="AK10" s="17">
        <v>0.39056228615306599</v>
      </c>
      <c r="AL10" s="17"/>
      <c r="AM10" s="17">
        <v>0.289307795240756</v>
      </c>
      <c r="AN10" s="17">
        <v>0.275199277282827</v>
      </c>
      <c r="AO10" s="17">
        <v>0.32774036301583698</v>
      </c>
      <c r="AP10" s="17">
        <v>0.33098794946056798</v>
      </c>
      <c r="AQ10" s="17">
        <v>0.36843995291040399</v>
      </c>
      <c r="AR10" s="17">
        <v>0.42799792297418598</v>
      </c>
      <c r="AS10" s="17">
        <v>0.395899410239894</v>
      </c>
      <c r="AT10" s="17">
        <v>0.40336349014242701</v>
      </c>
      <c r="AU10" s="17">
        <v>0.39827809802814601</v>
      </c>
      <c r="AV10" s="17">
        <v>0.356041299209781</v>
      </c>
      <c r="AW10" s="17">
        <v>0.43817101888696203</v>
      </c>
      <c r="AX10" s="17">
        <v>0.42040671825438197</v>
      </c>
      <c r="AY10" s="17">
        <v>0.44473008583578599</v>
      </c>
      <c r="AZ10" s="17">
        <v>0.38420899457471003</v>
      </c>
      <c r="BA10" s="17">
        <v>0.42002218606959801</v>
      </c>
      <c r="BB10" s="17">
        <v>0.50903749626667805</v>
      </c>
      <c r="BC10" s="17"/>
      <c r="BD10" s="17">
        <v>0.39697451242734899</v>
      </c>
      <c r="BE10" s="17">
        <v>0.397438663643704</v>
      </c>
      <c r="BF10" s="17">
        <v>0.37005280383093703</v>
      </c>
      <c r="BG10" s="17"/>
      <c r="BH10" s="17">
        <v>0.388926822951214</v>
      </c>
      <c r="BI10" s="17">
        <v>0.42894741688497201</v>
      </c>
      <c r="BJ10" s="17">
        <v>0.40249142389402398</v>
      </c>
      <c r="BK10" s="17"/>
      <c r="BL10" s="17">
        <v>0.46338374863628201</v>
      </c>
      <c r="BM10" s="17">
        <v>0.44816748175841298</v>
      </c>
      <c r="BN10" s="17">
        <v>0.37438335544206103</v>
      </c>
      <c r="BO10" s="17"/>
      <c r="BP10" s="17">
        <v>0.42536963358781599</v>
      </c>
      <c r="BQ10" s="17">
        <v>0.37320558797855802</v>
      </c>
      <c r="BR10" s="17"/>
      <c r="BS10" s="17">
        <v>0.36109368257874402</v>
      </c>
      <c r="BT10" s="17">
        <v>0.390401279725062</v>
      </c>
      <c r="BU10" s="17">
        <v>0.40306559719816698</v>
      </c>
      <c r="BV10" s="17">
        <v>0.39821687236273801</v>
      </c>
      <c r="BW10" s="17"/>
      <c r="BX10" s="17">
        <v>0.362078177318994</v>
      </c>
      <c r="BY10" s="17">
        <v>0.39878346248542901</v>
      </c>
      <c r="BZ10" s="17">
        <v>0.38875805762273802</v>
      </c>
      <c r="CA10" s="17"/>
      <c r="CB10" s="17">
        <v>0.42748064918063</v>
      </c>
      <c r="CC10" s="17">
        <v>0.41673116259830201</v>
      </c>
      <c r="CD10" s="17">
        <v>0.36569964375397601</v>
      </c>
      <c r="CE10" s="17">
        <v>0.42192581394594297</v>
      </c>
      <c r="CF10" s="17">
        <v>0.34001247958886099</v>
      </c>
      <c r="CG10" s="17">
        <v>0.33474604985805301</v>
      </c>
      <c r="CH10" s="17"/>
      <c r="CI10" s="17">
        <v>0.348578642428926</v>
      </c>
      <c r="CJ10" s="17">
        <v>0.302203599937581</v>
      </c>
      <c r="CK10" s="17">
        <v>0.21909727049799099</v>
      </c>
      <c r="CL10" s="17">
        <v>0.49034542567424699</v>
      </c>
    </row>
    <row r="11" spans="2:90" ht="29" x14ac:dyDescent="0.35">
      <c r="B11" s="21" t="s">
        <v>225</v>
      </c>
      <c r="C11" s="17">
        <v>0.22548537946136701</v>
      </c>
      <c r="D11" s="17">
        <v>0.23418704677016899</v>
      </c>
      <c r="E11" s="17">
        <v>0.22042136423973199</v>
      </c>
      <c r="F11" s="17"/>
      <c r="G11" s="17">
        <v>0.269394389705436</v>
      </c>
      <c r="H11" s="17">
        <v>0.24045242854085599</v>
      </c>
      <c r="I11" s="17">
        <v>0.20003084108327701</v>
      </c>
      <c r="J11" s="17">
        <v>0.20805822025430101</v>
      </c>
      <c r="K11" s="17">
        <v>0.227082698769911</v>
      </c>
      <c r="L11" s="17">
        <v>0.22765861540860899</v>
      </c>
      <c r="M11" s="17">
        <v>0.191650875964574</v>
      </c>
      <c r="N11" s="17">
        <v>0.23384893312060201</v>
      </c>
      <c r="O11" s="17">
        <v>0.231362581013979</v>
      </c>
      <c r="P11" s="17"/>
      <c r="Q11" s="17">
        <v>0.245256281352905</v>
      </c>
      <c r="R11" s="17">
        <v>0.23950955785769301</v>
      </c>
      <c r="S11" s="17">
        <v>0.26350330380599502</v>
      </c>
      <c r="T11" s="17">
        <v>0.21419404239151299</v>
      </c>
      <c r="U11" s="17"/>
      <c r="V11" s="17">
        <v>0.21810966783116101</v>
      </c>
      <c r="W11" s="17">
        <v>0.22652503369416699</v>
      </c>
      <c r="X11" s="17">
        <v>0.19851324971137299</v>
      </c>
      <c r="Y11" s="17">
        <v>0.25605375241108502</v>
      </c>
      <c r="Z11" s="17">
        <v>0.234831455126813</v>
      </c>
      <c r="AA11" s="17">
        <v>0.264703457045395</v>
      </c>
      <c r="AB11" s="17">
        <v>0.20732623919489099</v>
      </c>
      <c r="AC11" s="17">
        <v>0.226698460336759</v>
      </c>
      <c r="AD11" s="17">
        <v>0.20476175897896701</v>
      </c>
      <c r="AE11" s="17"/>
      <c r="AF11" s="17">
        <v>0.24776687106821499</v>
      </c>
      <c r="AG11" s="17">
        <v>0.23009734999887901</v>
      </c>
      <c r="AH11" s="17">
        <v>0.26635499223883102</v>
      </c>
      <c r="AI11" s="17">
        <v>0.23676887789821</v>
      </c>
      <c r="AJ11" s="17">
        <v>0.22451495361357901</v>
      </c>
      <c r="AK11" s="17">
        <v>0.19599186205581101</v>
      </c>
      <c r="AL11" s="17"/>
      <c r="AM11" s="17">
        <v>0.272818691473594</v>
      </c>
      <c r="AN11" s="17">
        <v>0.296033863898646</v>
      </c>
      <c r="AO11" s="17">
        <v>0.216318809512445</v>
      </c>
      <c r="AP11" s="17">
        <v>0.293255408433099</v>
      </c>
      <c r="AQ11" s="17">
        <v>0.23333272557520299</v>
      </c>
      <c r="AR11" s="17">
        <v>0.20269810645223599</v>
      </c>
      <c r="AS11" s="17">
        <v>0.21007149629920599</v>
      </c>
      <c r="AT11" s="17">
        <v>0.20069354903053899</v>
      </c>
      <c r="AU11" s="17">
        <v>0.23637401460156299</v>
      </c>
      <c r="AV11" s="17">
        <v>0.22570853911640501</v>
      </c>
      <c r="AW11" s="17">
        <v>0.162362074389657</v>
      </c>
      <c r="AX11" s="17">
        <v>0.20057888842684801</v>
      </c>
      <c r="AY11" s="17">
        <v>0.19862285887513201</v>
      </c>
      <c r="AZ11" s="17">
        <v>0.20753210182444801</v>
      </c>
      <c r="BA11" s="17">
        <v>0.26666908868460798</v>
      </c>
      <c r="BB11" s="17">
        <v>0.17588765580940599</v>
      </c>
      <c r="BC11" s="17"/>
      <c r="BD11" s="17">
        <v>0.19618239205563301</v>
      </c>
      <c r="BE11" s="17">
        <v>0.25736535787362602</v>
      </c>
      <c r="BF11" s="17">
        <v>0.22228682620094101</v>
      </c>
      <c r="BG11" s="17"/>
      <c r="BH11" s="17">
        <v>0.20883824574816001</v>
      </c>
      <c r="BI11" s="17">
        <v>0.19849534520766299</v>
      </c>
      <c r="BJ11" s="17">
        <v>0.234845455809232</v>
      </c>
      <c r="BK11" s="17"/>
      <c r="BL11" s="17">
        <v>0.23049129274868099</v>
      </c>
      <c r="BM11" s="17">
        <v>0.17955705175276401</v>
      </c>
      <c r="BN11" s="17">
        <v>0.19621562471804099</v>
      </c>
      <c r="BO11" s="17"/>
      <c r="BP11" s="17">
        <v>0.22989012962528799</v>
      </c>
      <c r="BQ11" s="17">
        <v>0.237884676248479</v>
      </c>
      <c r="BR11" s="17"/>
      <c r="BS11" s="17">
        <v>0.17331013961636399</v>
      </c>
      <c r="BT11" s="17">
        <v>0.17644130920143999</v>
      </c>
      <c r="BU11" s="17">
        <v>0.25390199643894601</v>
      </c>
      <c r="BV11" s="17">
        <v>0.22503813487181801</v>
      </c>
      <c r="BW11" s="17"/>
      <c r="BX11" s="17">
        <v>0.222285885809415</v>
      </c>
      <c r="BY11" s="17">
        <v>0.196084105415326</v>
      </c>
      <c r="BZ11" s="17">
        <v>0.22760906634914699</v>
      </c>
      <c r="CA11" s="17"/>
      <c r="CB11" s="17">
        <v>0.128089724441661</v>
      </c>
      <c r="CC11" s="17">
        <v>0.160598213638387</v>
      </c>
      <c r="CD11" s="17">
        <v>0.30319389322456902</v>
      </c>
      <c r="CE11" s="17">
        <v>0.216285072546167</v>
      </c>
      <c r="CF11" s="17">
        <v>0.161769411833835</v>
      </c>
      <c r="CG11" s="17">
        <v>0.36889607997794199</v>
      </c>
      <c r="CH11" s="17"/>
      <c r="CI11" s="17">
        <v>0.35965713846456399</v>
      </c>
      <c r="CJ11" s="17">
        <v>5.16334905961068E-2</v>
      </c>
      <c r="CK11" s="17">
        <v>0.59864211135784295</v>
      </c>
      <c r="CL11" s="17">
        <v>0.19859625541019901</v>
      </c>
    </row>
    <row r="12" spans="2:90" x14ac:dyDescent="0.35">
      <c r="B12" s="21" t="s">
        <v>226</v>
      </c>
      <c r="C12" s="17">
        <v>4.2685041288437899E-2</v>
      </c>
      <c r="D12" s="17">
        <v>5.4285453020946499E-2</v>
      </c>
      <c r="E12" s="17">
        <v>3.0446534949598099E-2</v>
      </c>
      <c r="F12" s="17"/>
      <c r="G12" s="17">
        <v>3.8783695167380498E-2</v>
      </c>
      <c r="H12" s="17">
        <v>3.9239712237660103E-2</v>
      </c>
      <c r="I12" s="17">
        <v>4.2585767739888702E-2</v>
      </c>
      <c r="J12" s="17">
        <v>5.2423934548482001E-2</v>
      </c>
      <c r="K12" s="17">
        <v>1.6223634593345099E-2</v>
      </c>
      <c r="L12" s="17">
        <v>4.55690536269069E-2</v>
      </c>
      <c r="M12" s="17">
        <v>4.4180582250893802E-2</v>
      </c>
      <c r="N12" s="17">
        <v>4.5669170622738203E-2</v>
      </c>
      <c r="O12" s="17">
        <v>5.7243374136625599E-2</v>
      </c>
      <c r="P12" s="17"/>
      <c r="Q12" s="17">
        <v>4.1730077937493802E-2</v>
      </c>
      <c r="R12" s="17">
        <v>3.9290945624640798E-2</v>
      </c>
      <c r="S12" s="17">
        <v>3.3823930601329197E-2</v>
      </c>
      <c r="T12" s="17">
        <v>4.47658017558554E-2</v>
      </c>
      <c r="U12" s="17"/>
      <c r="V12" s="17">
        <v>3.9251546466381897E-2</v>
      </c>
      <c r="W12" s="17">
        <v>3.3992397896155997E-2</v>
      </c>
      <c r="X12" s="17">
        <v>4.8459336085180597E-2</v>
      </c>
      <c r="Y12" s="17">
        <v>3.0794203938008601E-2</v>
      </c>
      <c r="Z12" s="17">
        <v>4.77234486394921E-2</v>
      </c>
      <c r="AA12" s="17">
        <v>5.8227206398379E-2</v>
      </c>
      <c r="AB12" s="17">
        <v>3.5057642708997298E-2</v>
      </c>
      <c r="AC12" s="17">
        <v>3.16708757237395E-2</v>
      </c>
      <c r="AD12" s="17">
        <v>5.5122150213597697E-2</v>
      </c>
      <c r="AE12" s="17"/>
      <c r="AF12" s="17">
        <v>4.0966522888931503E-2</v>
      </c>
      <c r="AG12" s="17">
        <v>4.7182528247061803E-2</v>
      </c>
      <c r="AH12" s="17">
        <v>2.9952097750953002E-2</v>
      </c>
      <c r="AI12" s="17">
        <v>3.05933589215149E-2</v>
      </c>
      <c r="AJ12" s="17">
        <v>4.6941628538581297E-2</v>
      </c>
      <c r="AK12" s="17">
        <v>4.3945941676877098E-2</v>
      </c>
      <c r="AL12" s="17"/>
      <c r="AM12" s="17">
        <v>4.7191140932943999E-2</v>
      </c>
      <c r="AN12" s="17">
        <v>4.8403177796929202E-2</v>
      </c>
      <c r="AO12" s="17">
        <v>3.2855667888687601E-2</v>
      </c>
      <c r="AP12" s="17">
        <v>4.0276155621060503E-2</v>
      </c>
      <c r="AQ12" s="17">
        <v>3.5082797735274597E-2</v>
      </c>
      <c r="AR12" s="17">
        <v>5.0755934297590302E-2</v>
      </c>
      <c r="AS12" s="17">
        <v>6.1647967979689897E-2</v>
      </c>
      <c r="AT12" s="17">
        <v>4.3644428344088E-2</v>
      </c>
      <c r="AU12" s="17">
        <v>4.3766010180722702E-2</v>
      </c>
      <c r="AV12" s="17">
        <v>4.5725869998156497E-2</v>
      </c>
      <c r="AW12" s="17">
        <v>4.09136825977564E-2</v>
      </c>
      <c r="AX12" s="17">
        <v>5.6983571285064601E-2</v>
      </c>
      <c r="AY12" s="17">
        <v>3.6708129353010703E-2</v>
      </c>
      <c r="AZ12" s="17">
        <v>5.0516059690149301E-2</v>
      </c>
      <c r="BA12" s="17">
        <v>2.11168735946618E-2</v>
      </c>
      <c r="BB12" s="17">
        <v>4.5894158046793802E-2</v>
      </c>
      <c r="BC12" s="17"/>
      <c r="BD12" s="17">
        <v>4.1379934425755202E-2</v>
      </c>
      <c r="BE12" s="17">
        <v>4.2593338673962498E-2</v>
      </c>
      <c r="BF12" s="17">
        <v>4.4226869190070101E-2</v>
      </c>
      <c r="BG12" s="17"/>
      <c r="BH12" s="17">
        <v>3.7579439295631199E-2</v>
      </c>
      <c r="BI12" s="17">
        <v>5.4671987907892801E-2</v>
      </c>
      <c r="BJ12" s="17">
        <v>6.3633107866403901E-2</v>
      </c>
      <c r="BK12" s="17"/>
      <c r="BL12" s="17">
        <v>5.0350609219974501E-2</v>
      </c>
      <c r="BM12" s="17">
        <v>3.8457190162904997E-2</v>
      </c>
      <c r="BN12" s="17">
        <v>4.0397921438751601E-2</v>
      </c>
      <c r="BO12" s="17"/>
      <c r="BP12" s="17">
        <v>3.1465460203848598E-2</v>
      </c>
      <c r="BQ12" s="17">
        <v>4.8796024776490303E-2</v>
      </c>
      <c r="BR12" s="17"/>
      <c r="BS12" s="17">
        <v>3.4073561532058698E-2</v>
      </c>
      <c r="BT12" s="17">
        <v>4.6345498971914798E-2</v>
      </c>
      <c r="BU12" s="17">
        <v>4.4907347545790698E-2</v>
      </c>
      <c r="BV12" s="17">
        <v>4.07897347392015E-2</v>
      </c>
      <c r="BW12" s="17"/>
      <c r="BX12" s="17">
        <v>5.3320684266320098E-2</v>
      </c>
      <c r="BY12" s="17">
        <v>3.1797079150461198E-2</v>
      </c>
      <c r="BZ12" s="17">
        <v>4.2300453064806003E-2</v>
      </c>
      <c r="CA12" s="17"/>
      <c r="CB12" s="17">
        <v>2.34555736449619E-2</v>
      </c>
      <c r="CC12" s="17">
        <v>2.0853899026998201E-2</v>
      </c>
      <c r="CD12" s="17">
        <v>4.6270864938071803E-2</v>
      </c>
      <c r="CE12" s="17">
        <v>4.9706244324789602E-2</v>
      </c>
      <c r="CF12" s="17">
        <v>2.4772979401033499E-2</v>
      </c>
      <c r="CG12" s="17">
        <v>9.3520568840059798E-2</v>
      </c>
      <c r="CH12" s="17"/>
      <c r="CI12" s="17">
        <v>0.141322551312351</v>
      </c>
      <c r="CJ12" s="17">
        <v>2.1951472182649501E-3</v>
      </c>
      <c r="CK12" s="17">
        <v>0.10776205999005201</v>
      </c>
      <c r="CL12" s="17">
        <v>2.71145191259347E-2</v>
      </c>
    </row>
    <row r="13" spans="2:90" x14ac:dyDescent="0.35">
      <c r="B13" s="21" t="s">
        <v>227</v>
      </c>
      <c r="C13" s="23">
        <v>1.1823376100455699E-2</v>
      </c>
      <c r="D13" s="23">
        <v>1.60564974036074E-2</v>
      </c>
      <c r="E13" s="23">
        <v>7.8127108206340595E-3</v>
      </c>
      <c r="F13" s="23"/>
      <c r="G13" s="23">
        <v>7.4538020229374703E-3</v>
      </c>
      <c r="H13" s="23">
        <v>2.07751262559655E-2</v>
      </c>
      <c r="I13" s="23">
        <v>1.34614556399517E-2</v>
      </c>
      <c r="J13" s="23">
        <v>8.1036772760277494E-3</v>
      </c>
      <c r="K13" s="23">
        <v>4.74942121638242E-3</v>
      </c>
      <c r="L13" s="23">
        <v>0</v>
      </c>
      <c r="M13" s="23">
        <v>2.0512227730145501E-2</v>
      </c>
      <c r="N13" s="23">
        <v>1.85629592501729E-2</v>
      </c>
      <c r="O13" s="23">
        <v>1.21212035786361E-2</v>
      </c>
      <c r="P13" s="23"/>
      <c r="Q13" s="23">
        <v>2.5226445116191001E-3</v>
      </c>
      <c r="R13" s="23">
        <v>6.9896770437148804E-3</v>
      </c>
      <c r="S13" s="23">
        <v>5.5126157061075199E-3</v>
      </c>
      <c r="T13" s="23">
        <v>1.38121609168874E-2</v>
      </c>
      <c r="U13" s="23"/>
      <c r="V13" s="23">
        <v>1.5828173609153499E-2</v>
      </c>
      <c r="W13" s="23">
        <v>8.5695279198246405E-3</v>
      </c>
      <c r="X13" s="23">
        <v>1.5720038945508601E-2</v>
      </c>
      <c r="Y13" s="23">
        <v>0</v>
      </c>
      <c r="Z13" s="23">
        <v>4.2721855680352304E-3</v>
      </c>
      <c r="AA13" s="23">
        <v>9.7011363092535299E-3</v>
      </c>
      <c r="AB13" s="23">
        <v>2.71643334863351E-2</v>
      </c>
      <c r="AC13" s="23">
        <v>1.7810106890191298E-2</v>
      </c>
      <c r="AD13" s="23">
        <v>1.03576274653738E-2</v>
      </c>
      <c r="AE13" s="23"/>
      <c r="AF13" s="23">
        <v>1.7135543901239201E-2</v>
      </c>
      <c r="AG13" s="23">
        <v>1.08680656133155E-2</v>
      </c>
      <c r="AH13" s="23">
        <v>2.9693080238293101E-2</v>
      </c>
      <c r="AI13" s="23">
        <v>1.25125715111337E-2</v>
      </c>
      <c r="AJ13" s="23">
        <v>7.6224053076704998E-3</v>
      </c>
      <c r="AK13" s="23">
        <v>6.3892286669663002E-3</v>
      </c>
      <c r="AL13" s="23"/>
      <c r="AM13" s="23">
        <v>2.81129862578368E-2</v>
      </c>
      <c r="AN13" s="23">
        <v>2.2171364937866998E-2</v>
      </c>
      <c r="AO13" s="23">
        <v>1.5485685606476399E-2</v>
      </c>
      <c r="AP13" s="23">
        <v>2.04861461315007E-3</v>
      </c>
      <c r="AQ13" s="23">
        <v>2.6872898913778702E-3</v>
      </c>
      <c r="AR13" s="23">
        <v>1.0013311330304E-2</v>
      </c>
      <c r="AS13" s="23">
        <v>8.9170040335501497E-3</v>
      </c>
      <c r="AT13" s="23">
        <v>1.12623082312137E-2</v>
      </c>
      <c r="AU13" s="23">
        <v>1.8927770255159899E-3</v>
      </c>
      <c r="AV13" s="23">
        <v>0</v>
      </c>
      <c r="AW13" s="23">
        <v>2.03233831222751E-2</v>
      </c>
      <c r="AX13" s="23">
        <v>0</v>
      </c>
      <c r="AY13" s="23">
        <v>3.3477270140343102E-2</v>
      </c>
      <c r="AZ13" s="23">
        <v>0</v>
      </c>
      <c r="BA13" s="23">
        <v>2.21668799992976E-2</v>
      </c>
      <c r="BB13" s="23">
        <v>1.2831885559326701E-2</v>
      </c>
      <c r="BC13" s="23"/>
      <c r="BD13" s="23">
        <v>3.53261858282982E-3</v>
      </c>
      <c r="BE13" s="23">
        <v>1.5027779616096099E-2</v>
      </c>
      <c r="BF13" s="23">
        <v>1.47974253772054E-2</v>
      </c>
      <c r="BG13" s="23"/>
      <c r="BH13" s="23">
        <v>1.1543131949474801E-2</v>
      </c>
      <c r="BI13" s="23">
        <v>9.1511831900842801E-3</v>
      </c>
      <c r="BJ13" s="23">
        <v>9.3564729729372995E-3</v>
      </c>
      <c r="BK13" s="23"/>
      <c r="BL13" s="23">
        <v>1.0917138830845099E-2</v>
      </c>
      <c r="BM13" s="23">
        <v>1.14570028953698E-2</v>
      </c>
      <c r="BN13" s="23">
        <v>5.7439070221975801E-3</v>
      </c>
      <c r="BO13" s="23"/>
      <c r="BP13" s="23">
        <v>6.7300614511600198E-3</v>
      </c>
      <c r="BQ13" s="23">
        <v>1.6240478582266599E-2</v>
      </c>
      <c r="BR13" s="23"/>
      <c r="BS13" s="23">
        <v>1.51879710481297E-2</v>
      </c>
      <c r="BT13" s="23">
        <v>6.4749785349169503E-3</v>
      </c>
      <c r="BU13" s="23">
        <v>7.81362776721993E-3</v>
      </c>
      <c r="BV13" s="23">
        <v>1.38230904355466E-2</v>
      </c>
      <c r="BW13" s="23"/>
      <c r="BX13" s="23">
        <v>1.3522963888217601E-2</v>
      </c>
      <c r="BY13" s="23">
        <v>3.03628205479071E-2</v>
      </c>
      <c r="BZ13" s="23">
        <v>1.0515745593427699E-2</v>
      </c>
      <c r="CA13" s="23"/>
      <c r="CB13" s="23">
        <v>2.0358555115749699E-3</v>
      </c>
      <c r="CC13" s="23">
        <v>9.4491079452828294E-3</v>
      </c>
      <c r="CD13" s="23">
        <v>1.7627898774329302E-2</v>
      </c>
      <c r="CE13" s="23">
        <v>1.1216249199895501E-2</v>
      </c>
      <c r="CF13" s="23">
        <v>8.28743862603472E-3</v>
      </c>
      <c r="CG13" s="23">
        <v>2.15710512848841E-2</v>
      </c>
      <c r="CH13" s="23"/>
      <c r="CI13" s="23">
        <v>3.7226779157228503E-2</v>
      </c>
      <c r="CJ13" s="23">
        <v>3.4667485142253701E-3</v>
      </c>
      <c r="CK13" s="23">
        <v>4.1896519546628999E-2</v>
      </c>
      <c r="CL13" s="23">
        <v>3.0481938062034402E-3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235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223</v>
      </c>
      <c r="C9" s="17">
        <v>0.334146891676255</v>
      </c>
      <c r="D9" s="17">
        <v>0.31183948719108801</v>
      </c>
      <c r="E9" s="17">
        <v>0.351565356357047</v>
      </c>
      <c r="F9" s="17"/>
      <c r="G9" s="17">
        <v>0.28255886592220503</v>
      </c>
      <c r="H9" s="17">
        <v>0.29931878008422602</v>
      </c>
      <c r="I9" s="17">
        <v>0.34579081431515002</v>
      </c>
      <c r="J9" s="17">
        <v>0.37808692507435099</v>
      </c>
      <c r="K9" s="17">
        <v>0.32089308068323802</v>
      </c>
      <c r="L9" s="17">
        <v>0.42454685549698301</v>
      </c>
      <c r="M9" s="17">
        <v>0.36276847086127401</v>
      </c>
      <c r="N9" s="17">
        <v>0.296571846474112</v>
      </c>
      <c r="O9" s="17">
        <v>0.29856502005255497</v>
      </c>
      <c r="P9" s="17"/>
      <c r="Q9" s="17">
        <v>0.32556256283947799</v>
      </c>
      <c r="R9" s="17">
        <v>0.371643035185521</v>
      </c>
      <c r="S9" s="17">
        <v>0.31848028625331198</v>
      </c>
      <c r="T9" s="17">
        <v>0.33437507363713298</v>
      </c>
      <c r="U9" s="17"/>
      <c r="V9" s="17">
        <v>0.33356150579995802</v>
      </c>
      <c r="W9" s="17">
        <v>0.32771264679700501</v>
      </c>
      <c r="X9" s="17">
        <v>0.354249788117733</v>
      </c>
      <c r="Y9" s="17">
        <v>0.31138036764120902</v>
      </c>
      <c r="Z9" s="17">
        <v>0.33202568258536103</v>
      </c>
      <c r="AA9" s="17">
        <v>0.33982377409441</v>
      </c>
      <c r="AB9" s="17">
        <v>0.33060180969980901</v>
      </c>
      <c r="AC9" s="17">
        <v>0.287967723666535</v>
      </c>
      <c r="AD9" s="17">
        <v>0.35918696986793902</v>
      </c>
      <c r="AE9" s="17"/>
      <c r="AF9" s="17">
        <v>0.34038999557143201</v>
      </c>
      <c r="AG9" s="17">
        <v>0.31481631461535697</v>
      </c>
      <c r="AH9" s="17">
        <v>0.31911438372060402</v>
      </c>
      <c r="AI9" s="17">
        <v>0.28082043974059301</v>
      </c>
      <c r="AJ9" s="17">
        <v>0.303221283717305</v>
      </c>
      <c r="AK9" s="17">
        <v>0.37052746996659702</v>
      </c>
      <c r="AL9" s="17"/>
      <c r="AM9" s="17">
        <v>0.41055506018110099</v>
      </c>
      <c r="AN9" s="17">
        <v>0.27869923320141698</v>
      </c>
      <c r="AO9" s="17">
        <v>0.36081532456392701</v>
      </c>
      <c r="AP9" s="17">
        <v>0.31905164652271101</v>
      </c>
      <c r="AQ9" s="17">
        <v>0.29887941122655798</v>
      </c>
      <c r="AR9" s="17">
        <v>0.28856837302196198</v>
      </c>
      <c r="AS9" s="17">
        <v>0.35618409393761502</v>
      </c>
      <c r="AT9" s="17">
        <v>0.37560352452995099</v>
      </c>
      <c r="AU9" s="17">
        <v>0.30688183961846</v>
      </c>
      <c r="AV9" s="17">
        <v>0.35685031718892801</v>
      </c>
      <c r="AW9" s="17">
        <v>0.30387736662412002</v>
      </c>
      <c r="AX9" s="17">
        <v>0.41593840499503298</v>
      </c>
      <c r="AY9" s="17">
        <v>0.271150032384192</v>
      </c>
      <c r="AZ9" s="17">
        <v>0.32490586808922001</v>
      </c>
      <c r="BA9" s="17">
        <v>0.186745640265327</v>
      </c>
      <c r="BB9" s="17">
        <v>0.389489030509241</v>
      </c>
      <c r="BC9" s="17"/>
      <c r="BD9" s="17">
        <v>0.36527070695151698</v>
      </c>
      <c r="BE9" s="17">
        <v>0.30458059003576798</v>
      </c>
      <c r="BF9" s="17">
        <v>0.32687348855599901</v>
      </c>
      <c r="BG9" s="17"/>
      <c r="BH9" s="17">
        <v>0.35287537990255902</v>
      </c>
      <c r="BI9" s="17">
        <v>0.32663469597644801</v>
      </c>
      <c r="BJ9" s="17">
        <v>0.26188538167796399</v>
      </c>
      <c r="BK9" s="17"/>
      <c r="BL9" s="17">
        <v>0.264574231950926</v>
      </c>
      <c r="BM9" s="17">
        <v>0.37441940111177702</v>
      </c>
      <c r="BN9" s="17">
        <v>0.37324049266267101</v>
      </c>
      <c r="BO9" s="17"/>
      <c r="BP9" s="17">
        <v>0.33304260896092502</v>
      </c>
      <c r="BQ9" s="17">
        <v>0.32063036598905598</v>
      </c>
      <c r="BR9" s="17"/>
      <c r="BS9" s="17">
        <v>0.427490937920456</v>
      </c>
      <c r="BT9" s="17">
        <v>0.40081098981878499</v>
      </c>
      <c r="BU9" s="17">
        <v>0.279040147714957</v>
      </c>
      <c r="BV9" s="17">
        <v>0.316427957026442</v>
      </c>
      <c r="BW9" s="17"/>
      <c r="BX9" s="17">
        <v>0.374913182986015</v>
      </c>
      <c r="BY9" s="17">
        <v>0.41182739390515199</v>
      </c>
      <c r="BZ9" s="17">
        <v>0.325334744657302</v>
      </c>
      <c r="CA9" s="17"/>
      <c r="CB9" s="17">
        <v>0.47264756449804801</v>
      </c>
      <c r="CC9" s="17">
        <v>0.42911439276522101</v>
      </c>
      <c r="CD9" s="17">
        <v>0.27417621889821397</v>
      </c>
      <c r="CE9" s="17">
        <v>0.274802637916505</v>
      </c>
      <c r="CF9" s="17">
        <v>0.40549295823860698</v>
      </c>
      <c r="CG9" s="17">
        <v>0.149103823955132</v>
      </c>
      <c r="CH9" s="17"/>
      <c r="CI9" s="17">
        <v>7.7767260094302404E-2</v>
      </c>
      <c r="CJ9" s="17">
        <v>0.65982006799626003</v>
      </c>
      <c r="CK9" s="17">
        <v>2.81253279828887E-2</v>
      </c>
      <c r="CL9" s="17">
        <v>0.28104240090636101</v>
      </c>
    </row>
    <row r="10" spans="2:90" x14ac:dyDescent="0.35">
      <c r="B10" s="21" t="s">
        <v>224</v>
      </c>
      <c r="C10" s="17">
        <v>0.36348348956878401</v>
      </c>
      <c r="D10" s="17">
        <v>0.35005922431060699</v>
      </c>
      <c r="E10" s="17">
        <v>0.37921717915783898</v>
      </c>
      <c r="F10" s="17"/>
      <c r="G10" s="17">
        <v>0.345295919999699</v>
      </c>
      <c r="H10" s="17">
        <v>0.37292127922825202</v>
      </c>
      <c r="I10" s="17">
        <v>0.38864492689364999</v>
      </c>
      <c r="J10" s="17">
        <v>0.34884846744305098</v>
      </c>
      <c r="K10" s="17">
        <v>0.37638742326461599</v>
      </c>
      <c r="L10" s="17">
        <v>0.32825760830510797</v>
      </c>
      <c r="M10" s="17">
        <v>0.354179003000541</v>
      </c>
      <c r="N10" s="17">
        <v>0.35180944870647601</v>
      </c>
      <c r="O10" s="17">
        <v>0.40416947928947</v>
      </c>
      <c r="P10" s="17"/>
      <c r="Q10" s="17">
        <v>0.34532243871263102</v>
      </c>
      <c r="R10" s="17">
        <v>0.35690185361923799</v>
      </c>
      <c r="S10" s="17">
        <v>0.37863714014929001</v>
      </c>
      <c r="T10" s="17">
        <v>0.37131288046577898</v>
      </c>
      <c r="U10" s="17"/>
      <c r="V10" s="17">
        <v>0.325233436318277</v>
      </c>
      <c r="W10" s="17">
        <v>0.40066830547112597</v>
      </c>
      <c r="X10" s="17">
        <v>0.33900842246111801</v>
      </c>
      <c r="Y10" s="17">
        <v>0.36385884310814798</v>
      </c>
      <c r="Z10" s="17">
        <v>0.34802747600551998</v>
      </c>
      <c r="AA10" s="17">
        <v>0.34643565409086602</v>
      </c>
      <c r="AB10" s="17">
        <v>0.39338992026514003</v>
      </c>
      <c r="AC10" s="17">
        <v>0.41646553696526001</v>
      </c>
      <c r="AD10" s="17">
        <v>0.36938258624527298</v>
      </c>
      <c r="AE10" s="17"/>
      <c r="AF10" s="17">
        <v>0.349553272866441</v>
      </c>
      <c r="AG10" s="17">
        <v>0.35074604114820701</v>
      </c>
      <c r="AH10" s="17">
        <v>0.38852565955789498</v>
      </c>
      <c r="AI10" s="17">
        <v>0.35894948930687498</v>
      </c>
      <c r="AJ10" s="17">
        <v>0.40991959910947101</v>
      </c>
      <c r="AK10" s="17">
        <v>0.34600844084837801</v>
      </c>
      <c r="AL10" s="17"/>
      <c r="AM10" s="17">
        <v>0.223232276909898</v>
      </c>
      <c r="AN10" s="17">
        <v>0.29674866028316998</v>
      </c>
      <c r="AO10" s="17">
        <v>0.32319748549986999</v>
      </c>
      <c r="AP10" s="17">
        <v>0.35166658330238598</v>
      </c>
      <c r="AQ10" s="17">
        <v>0.42184402346377797</v>
      </c>
      <c r="AR10" s="17">
        <v>0.44121170426789003</v>
      </c>
      <c r="AS10" s="17">
        <v>0.36690800379502803</v>
      </c>
      <c r="AT10" s="17">
        <v>0.373800804897439</v>
      </c>
      <c r="AU10" s="17">
        <v>0.417640396404585</v>
      </c>
      <c r="AV10" s="17">
        <v>0.41578640474688</v>
      </c>
      <c r="AW10" s="17">
        <v>0.329215926410383</v>
      </c>
      <c r="AX10" s="17">
        <v>0.36740669881446397</v>
      </c>
      <c r="AY10" s="17">
        <v>0.36948073548126298</v>
      </c>
      <c r="AZ10" s="17">
        <v>0.33832982200265099</v>
      </c>
      <c r="BA10" s="17">
        <v>0.414073516602942</v>
      </c>
      <c r="BB10" s="17">
        <v>0.33060435197430998</v>
      </c>
      <c r="BC10" s="17"/>
      <c r="BD10" s="17">
        <v>0.36319174232469398</v>
      </c>
      <c r="BE10" s="17">
        <v>0.37003632088598798</v>
      </c>
      <c r="BF10" s="17">
        <v>0.363159733336471</v>
      </c>
      <c r="BG10" s="17"/>
      <c r="BH10" s="17">
        <v>0.37922257981325103</v>
      </c>
      <c r="BI10" s="17">
        <v>0.30921958948950901</v>
      </c>
      <c r="BJ10" s="17">
        <v>0.40293915451498702</v>
      </c>
      <c r="BK10" s="17"/>
      <c r="BL10" s="17">
        <v>0.41373725578024301</v>
      </c>
      <c r="BM10" s="17">
        <v>0.33909166847855099</v>
      </c>
      <c r="BN10" s="17">
        <v>0.33387584120011099</v>
      </c>
      <c r="BO10" s="17"/>
      <c r="BP10" s="17">
        <v>0.36632520628722998</v>
      </c>
      <c r="BQ10" s="17">
        <v>0.35561638480645902</v>
      </c>
      <c r="BR10" s="17"/>
      <c r="BS10" s="17">
        <v>0.33239672555338801</v>
      </c>
      <c r="BT10" s="17">
        <v>0.371206353271189</v>
      </c>
      <c r="BU10" s="17">
        <v>0.39566879938546301</v>
      </c>
      <c r="BV10" s="17">
        <v>0.35593286310006</v>
      </c>
      <c r="BW10" s="17"/>
      <c r="BX10" s="17">
        <v>0.38618301027396101</v>
      </c>
      <c r="BY10" s="17">
        <v>0.298364194118867</v>
      </c>
      <c r="BZ10" s="17">
        <v>0.36523628438294597</v>
      </c>
      <c r="CA10" s="17"/>
      <c r="CB10" s="17">
        <v>0.36468588606485303</v>
      </c>
      <c r="CC10" s="17">
        <v>0.34715646023427199</v>
      </c>
      <c r="CD10" s="17">
        <v>0.39796980429174</v>
      </c>
      <c r="CE10" s="17">
        <v>0.41696650847458899</v>
      </c>
      <c r="CF10" s="17">
        <v>0.35421683158082801</v>
      </c>
      <c r="CG10" s="17">
        <v>0.27892299321277603</v>
      </c>
      <c r="CH10" s="17"/>
      <c r="CI10" s="17">
        <v>0.33926820283553599</v>
      </c>
      <c r="CJ10" s="17">
        <v>0.26337094857486198</v>
      </c>
      <c r="CK10" s="17">
        <v>0.18545027363137501</v>
      </c>
      <c r="CL10" s="17">
        <v>0.47534776666584999</v>
      </c>
    </row>
    <row r="11" spans="2:90" ht="29" x14ac:dyDescent="0.35">
      <c r="B11" s="21" t="s">
        <v>225</v>
      </c>
      <c r="C11" s="17">
        <v>0.222726985540498</v>
      </c>
      <c r="D11" s="17">
        <v>0.23947588090351499</v>
      </c>
      <c r="E11" s="17">
        <v>0.207867625625831</v>
      </c>
      <c r="F11" s="17"/>
      <c r="G11" s="17">
        <v>0.285180617687877</v>
      </c>
      <c r="H11" s="17">
        <v>0.25575750650971601</v>
      </c>
      <c r="I11" s="17">
        <v>0.17789348080776801</v>
      </c>
      <c r="J11" s="17">
        <v>0.20146841275579999</v>
      </c>
      <c r="K11" s="17">
        <v>0.221323472122784</v>
      </c>
      <c r="L11" s="17">
        <v>0.15169949096312599</v>
      </c>
      <c r="M11" s="17">
        <v>0.22953039670995001</v>
      </c>
      <c r="N11" s="17">
        <v>0.27875891299195499</v>
      </c>
      <c r="O11" s="17">
        <v>0.20194633728497899</v>
      </c>
      <c r="P11" s="17"/>
      <c r="Q11" s="17">
        <v>0.23853550904192999</v>
      </c>
      <c r="R11" s="17">
        <v>0.19758838623618899</v>
      </c>
      <c r="S11" s="17">
        <v>0.24364080789269399</v>
      </c>
      <c r="T11" s="17">
        <v>0.21541900883942</v>
      </c>
      <c r="U11" s="17"/>
      <c r="V11" s="17">
        <v>0.25499138256292397</v>
      </c>
      <c r="W11" s="17">
        <v>0.209571555599919</v>
      </c>
      <c r="X11" s="17">
        <v>0.23935346644822</v>
      </c>
      <c r="Y11" s="17">
        <v>0.23854902892642599</v>
      </c>
      <c r="Z11" s="17">
        <v>0.233027790758214</v>
      </c>
      <c r="AA11" s="17">
        <v>0.234831866334479</v>
      </c>
      <c r="AB11" s="17">
        <v>0.19763023940416599</v>
      </c>
      <c r="AC11" s="17">
        <v>0.184398241546673</v>
      </c>
      <c r="AD11" s="17">
        <v>0.18880704197237999</v>
      </c>
      <c r="AE11" s="17"/>
      <c r="AF11" s="17">
        <v>0.238538158044594</v>
      </c>
      <c r="AG11" s="17">
        <v>0.249349546080605</v>
      </c>
      <c r="AH11" s="17">
        <v>0.224694768098467</v>
      </c>
      <c r="AI11" s="17">
        <v>0.256517771174189</v>
      </c>
      <c r="AJ11" s="17">
        <v>0.220075720729108</v>
      </c>
      <c r="AK11" s="17">
        <v>0.193274191248379</v>
      </c>
      <c r="AL11" s="17"/>
      <c r="AM11" s="17">
        <v>0.29480915493720899</v>
      </c>
      <c r="AN11" s="17">
        <v>0.32153882986890597</v>
      </c>
      <c r="AO11" s="17">
        <v>0.244286079105272</v>
      </c>
      <c r="AP11" s="17">
        <v>0.27428409170917101</v>
      </c>
      <c r="AQ11" s="17">
        <v>0.19577061021036299</v>
      </c>
      <c r="AR11" s="17">
        <v>0.180129101726381</v>
      </c>
      <c r="AS11" s="17">
        <v>0.21026721617178901</v>
      </c>
      <c r="AT11" s="17">
        <v>0.22130793778524499</v>
      </c>
      <c r="AU11" s="17">
        <v>0.19099937673106901</v>
      </c>
      <c r="AV11" s="17">
        <v>0.13062466471628201</v>
      </c>
      <c r="AW11" s="17">
        <v>0.25077103379639298</v>
      </c>
      <c r="AX11" s="17">
        <v>0.136516499468921</v>
      </c>
      <c r="AY11" s="17">
        <v>0.244916343956876</v>
      </c>
      <c r="AZ11" s="17">
        <v>0.25159916326835302</v>
      </c>
      <c r="BA11" s="17">
        <v>0.25238765127517099</v>
      </c>
      <c r="BB11" s="17">
        <v>0.20765707579258599</v>
      </c>
      <c r="BC11" s="17"/>
      <c r="BD11" s="17">
        <v>0.19024573074328199</v>
      </c>
      <c r="BE11" s="17">
        <v>0.251320019766202</v>
      </c>
      <c r="BF11" s="17">
        <v>0.22895118600962699</v>
      </c>
      <c r="BG11" s="17"/>
      <c r="BH11" s="17">
        <v>0.203165328263158</v>
      </c>
      <c r="BI11" s="17">
        <v>0.26168867433716098</v>
      </c>
      <c r="BJ11" s="17">
        <v>0.21229972767910599</v>
      </c>
      <c r="BK11" s="17"/>
      <c r="BL11" s="17">
        <v>0.230613505098094</v>
      </c>
      <c r="BM11" s="17">
        <v>0.188601988735426</v>
      </c>
      <c r="BN11" s="17">
        <v>0.21076945017668</v>
      </c>
      <c r="BO11" s="17"/>
      <c r="BP11" s="17">
        <v>0.241996362902859</v>
      </c>
      <c r="BQ11" s="17">
        <v>0.23231293780128401</v>
      </c>
      <c r="BR11" s="17"/>
      <c r="BS11" s="17">
        <v>0.16409362997066701</v>
      </c>
      <c r="BT11" s="17">
        <v>0.168043387201501</v>
      </c>
      <c r="BU11" s="17">
        <v>0.23521226966511</v>
      </c>
      <c r="BV11" s="17">
        <v>0.25084411842318299</v>
      </c>
      <c r="BW11" s="17"/>
      <c r="BX11" s="17">
        <v>0.15476836946096101</v>
      </c>
      <c r="BY11" s="17">
        <v>0.23577323038029399</v>
      </c>
      <c r="BZ11" s="17">
        <v>0.22865784677791201</v>
      </c>
      <c r="CA11" s="17"/>
      <c r="CB11" s="17">
        <v>0.12789952674382299</v>
      </c>
      <c r="CC11" s="17">
        <v>0.15825017308659201</v>
      </c>
      <c r="CD11" s="17">
        <v>0.25078195917649398</v>
      </c>
      <c r="CE11" s="17">
        <v>0.24938024256251801</v>
      </c>
      <c r="CF11" s="17">
        <v>0.16190586191822701</v>
      </c>
      <c r="CG11" s="17">
        <v>0.39336720567973299</v>
      </c>
      <c r="CH11" s="17"/>
      <c r="CI11" s="17">
        <v>0.348259742306469</v>
      </c>
      <c r="CJ11" s="17">
        <v>5.9009782524952301E-2</v>
      </c>
      <c r="CK11" s="17">
        <v>0.61318968333152202</v>
      </c>
      <c r="CL11" s="17">
        <v>0.18719244598978599</v>
      </c>
    </row>
    <row r="12" spans="2:90" x14ac:dyDescent="0.35">
      <c r="B12" s="21" t="s">
        <v>226</v>
      </c>
      <c r="C12" s="17">
        <v>5.9734408762199202E-2</v>
      </c>
      <c r="D12" s="17">
        <v>7.0905337162811499E-2</v>
      </c>
      <c r="E12" s="17">
        <v>4.8878539990121803E-2</v>
      </c>
      <c r="F12" s="17"/>
      <c r="G12" s="17">
        <v>6.7615111445480602E-2</v>
      </c>
      <c r="H12" s="17">
        <v>4.4808948887811499E-2</v>
      </c>
      <c r="I12" s="17">
        <v>5.0967136435816997E-2</v>
      </c>
      <c r="J12" s="17">
        <v>4.9393895309446802E-2</v>
      </c>
      <c r="K12" s="17">
        <v>6.7963055130065106E-2</v>
      </c>
      <c r="L12" s="17">
        <v>7.7966741079842097E-2</v>
      </c>
      <c r="M12" s="17">
        <v>4.3174526650811999E-2</v>
      </c>
      <c r="N12" s="17">
        <v>6.6080448707385303E-2</v>
      </c>
      <c r="O12" s="17">
        <v>6.8142976107670894E-2</v>
      </c>
      <c r="P12" s="17"/>
      <c r="Q12" s="17">
        <v>8.0927510607818401E-2</v>
      </c>
      <c r="R12" s="17">
        <v>6.2271096710854103E-2</v>
      </c>
      <c r="S12" s="17">
        <v>4.85822093400387E-2</v>
      </c>
      <c r="T12" s="17">
        <v>5.6970963891839699E-2</v>
      </c>
      <c r="U12" s="17"/>
      <c r="V12" s="17">
        <v>6.1859959547589403E-2</v>
      </c>
      <c r="W12" s="17">
        <v>5.4869152470461702E-2</v>
      </c>
      <c r="X12" s="17">
        <v>5.1983041686424099E-2</v>
      </c>
      <c r="Y12" s="17">
        <v>6.7651808876592501E-2</v>
      </c>
      <c r="Z12" s="17">
        <v>6.3046131744328396E-2</v>
      </c>
      <c r="AA12" s="17">
        <v>5.5671247041072097E-2</v>
      </c>
      <c r="AB12" s="17">
        <v>5.0972279933890897E-2</v>
      </c>
      <c r="AC12" s="17">
        <v>7.0647514260531896E-2</v>
      </c>
      <c r="AD12" s="17">
        <v>6.6500394862706896E-2</v>
      </c>
      <c r="AE12" s="17"/>
      <c r="AF12" s="17">
        <v>4.8078289757796801E-2</v>
      </c>
      <c r="AG12" s="17">
        <v>6.3454668176023896E-2</v>
      </c>
      <c r="AH12" s="17">
        <v>2.9752262911887799E-2</v>
      </c>
      <c r="AI12" s="17">
        <v>4.9985335492373197E-2</v>
      </c>
      <c r="AJ12" s="17">
        <v>5.6928721621826599E-2</v>
      </c>
      <c r="AK12" s="17">
        <v>7.7004095395515601E-2</v>
      </c>
      <c r="AL12" s="17"/>
      <c r="AM12" s="17">
        <v>3.08892504278893E-2</v>
      </c>
      <c r="AN12" s="17">
        <v>6.0864063205618303E-2</v>
      </c>
      <c r="AO12" s="17">
        <v>6.7965213674414396E-2</v>
      </c>
      <c r="AP12" s="17">
        <v>4.8814975611661302E-2</v>
      </c>
      <c r="AQ12" s="17">
        <v>7.2085802344424701E-2</v>
      </c>
      <c r="AR12" s="17">
        <v>5.67508998464289E-2</v>
      </c>
      <c r="AS12" s="17">
        <v>4.2246632720360999E-2</v>
      </c>
      <c r="AT12" s="17">
        <v>2.3417533282784599E-2</v>
      </c>
      <c r="AU12" s="17">
        <v>7.6393864654152002E-2</v>
      </c>
      <c r="AV12" s="17">
        <v>8.4269000424227899E-2</v>
      </c>
      <c r="AW12" s="17">
        <v>8.3257983405653893E-2</v>
      </c>
      <c r="AX12" s="17">
        <v>7.2789974036935795E-2</v>
      </c>
      <c r="AY12" s="17">
        <v>0.105927753026041</v>
      </c>
      <c r="AZ12" s="17">
        <v>6.1693222192437801E-2</v>
      </c>
      <c r="BA12" s="17">
        <v>0.109560053787833</v>
      </c>
      <c r="BB12" s="17">
        <v>6.0747243907414997E-2</v>
      </c>
      <c r="BC12" s="17"/>
      <c r="BD12" s="17">
        <v>6.3292076419035198E-2</v>
      </c>
      <c r="BE12" s="17">
        <v>5.8863098260147802E-2</v>
      </c>
      <c r="BF12" s="17">
        <v>5.7609928227818102E-2</v>
      </c>
      <c r="BG12" s="17"/>
      <c r="BH12" s="17">
        <v>5.1895944890395E-2</v>
      </c>
      <c r="BI12" s="17">
        <v>7.2312930162934802E-2</v>
      </c>
      <c r="BJ12" s="17">
        <v>9.1776594060849107E-2</v>
      </c>
      <c r="BK12" s="17"/>
      <c r="BL12" s="17">
        <v>7.4312964012217403E-2</v>
      </c>
      <c r="BM12" s="17">
        <v>8.3377370506764095E-2</v>
      </c>
      <c r="BN12" s="17">
        <v>6.8590319338228803E-2</v>
      </c>
      <c r="BO12" s="17"/>
      <c r="BP12" s="17">
        <v>4.8966753422657897E-2</v>
      </c>
      <c r="BQ12" s="17">
        <v>6.7138966686805496E-2</v>
      </c>
      <c r="BR12" s="17"/>
      <c r="BS12" s="17">
        <v>6.1175788197471298E-2</v>
      </c>
      <c r="BT12" s="17">
        <v>4.9150962273618502E-2</v>
      </c>
      <c r="BU12" s="17">
        <v>6.5687242567359402E-2</v>
      </c>
      <c r="BV12" s="17">
        <v>5.87690406565805E-2</v>
      </c>
      <c r="BW12" s="17"/>
      <c r="BX12" s="17">
        <v>6.4420222917757397E-2</v>
      </c>
      <c r="BY12" s="17">
        <v>3.98713084048559E-2</v>
      </c>
      <c r="BZ12" s="17">
        <v>6.0490786250597499E-2</v>
      </c>
      <c r="CA12" s="17"/>
      <c r="CB12" s="17">
        <v>2.8823378597664501E-2</v>
      </c>
      <c r="CC12" s="17">
        <v>5.8560251876414698E-2</v>
      </c>
      <c r="CD12" s="17">
        <v>5.0476693819312898E-2</v>
      </c>
      <c r="CE12" s="17">
        <v>4.9064025296821398E-2</v>
      </c>
      <c r="CF12" s="17">
        <v>5.3416937500513302E-2</v>
      </c>
      <c r="CG12" s="17">
        <v>0.12931473190774001</v>
      </c>
      <c r="CH12" s="17"/>
      <c r="CI12" s="17">
        <v>0.16338299855156399</v>
      </c>
      <c r="CJ12" s="17">
        <v>9.3143611765230394E-3</v>
      </c>
      <c r="CK12" s="17">
        <v>0.13212414073056</v>
      </c>
      <c r="CL12" s="17">
        <v>4.6949874751442501E-2</v>
      </c>
    </row>
    <row r="13" spans="2:90" x14ac:dyDescent="0.35">
      <c r="B13" s="21" t="s">
        <v>227</v>
      </c>
      <c r="C13" s="23">
        <v>1.9908224452263E-2</v>
      </c>
      <c r="D13" s="23">
        <v>2.7720070431979001E-2</v>
      </c>
      <c r="E13" s="23">
        <v>1.24712988691601E-2</v>
      </c>
      <c r="F13" s="23"/>
      <c r="G13" s="23">
        <v>1.9349484944738898E-2</v>
      </c>
      <c r="H13" s="23">
        <v>2.7193485289995101E-2</v>
      </c>
      <c r="I13" s="23">
        <v>3.6703641547614803E-2</v>
      </c>
      <c r="J13" s="23">
        <v>2.22022994173512E-2</v>
      </c>
      <c r="K13" s="23">
        <v>1.3432968799296299E-2</v>
      </c>
      <c r="L13" s="23">
        <v>1.7529304154941999E-2</v>
      </c>
      <c r="M13" s="23">
        <v>1.03476027774229E-2</v>
      </c>
      <c r="N13" s="23">
        <v>6.7793431200714599E-3</v>
      </c>
      <c r="O13" s="23">
        <v>2.71761872653252E-2</v>
      </c>
      <c r="P13" s="23"/>
      <c r="Q13" s="23">
        <v>9.6519787981426703E-3</v>
      </c>
      <c r="R13" s="23">
        <v>1.1595628248196699E-2</v>
      </c>
      <c r="S13" s="23">
        <v>1.0659556364664299E-2</v>
      </c>
      <c r="T13" s="23">
        <v>2.1922073165828102E-2</v>
      </c>
      <c r="U13" s="23"/>
      <c r="V13" s="23">
        <v>2.4353715771250499E-2</v>
      </c>
      <c r="W13" s="23">
        <v>7.1783396614884696E-3</v>
      </c>
      <c r="X13" s="23">
        <v>1.5405281286504299E-2</v>
      </c>
      <c r="Y13" s="23">
        <v>1.8559951447624401E-2</v>
      </c>
      <c r="Z13" s="23">
        <v>2.38729189065769E-2</v>
      </c>
      <c r="AA13" s="23">
        <v>2.3237458439172801E-2</v>
      </c>
      <c r="AB13" s="23">
        <v>2.7405750696994399E-2</v>
      </c>
      <c r="AC13" s="23">
        <v>4.0520983561000902E-2</v>
      </c>
      <c r="AD13" s="23">
        <v>1.6123007051700802E-2</v>
      </c>
      <c r="AE13" s="23"/>
      <c r="AF13" s="23">
        <v>2.3440283759735701E-2</v>
      </c>
      <c r="AG13" s="23">
        <v>2.16334299798073E-2</v>
      </c>
      <c r="AH13" s="23">
        <v>3.7912925711146503E-2</v>
      </c>
      <c r="AI13" s="23">
        <v>5.3726964285970499E-2</v>
      </c>
      <c r="AJ13" s="23">
        <v>9.8546748222903807E-3</v>
      </c>
      <c r="AK13" s="23">
        <v>1.31858025411305E-2</v>
      </c>
      <c r="AL13" s="23"/>
      <c r="AM13" s="23">
        <v>4.0514257543901602E-2</v>
      </c>
      <c r="AN13" s="23">
        <v>4.21492134408884E-2</v>
      </c>
      <c r="AO13" s="23">
        <v>3.7358971565167902E-3</v>
      </c>
      <c r="AP13" s="23">
        <v>6.1827028540698504E-3</v>
      </c>
      <c r="AQ13" s="23">
        <v>1.1420152754875601E-2</v>
      </c>
      <c r="AR13" s="23">
        <v>3.3339921137338697E-2</v>
      </c>
      <c r="AS13" s="23">
        <v>2.4394053375207701E-2</v>
      </c>
      <c r="AT13" s="23">
        <v>5.8701995045802504E-3</v>
      </c>
      <c r="AU13" s="23">
        <v>8.0845225917336502E-3</v>
      </c>
      <c r="AV13" s="23">
        <v>1.24696129236831E-2</v>
      </c>
      <c r="AW13" s="23">
        <v>3.2877689763450402E-2</v>
      </c>
      <c r="AX13" s="23">
        <v>7.3484226846457197E-3</v>
      </c>
      <c r="AY13" s="23">
        <v>8.5251351516276008E-3</v>
      </c>
      <c r="AZ13" s="23">
        <v>2.34719244473377E-2</v>
      </c>
      <c r="BA13" s="23">
        <v>3.7233138068726197E-2</v>
      </c>
      <c r="BB13" s="23">
        <v>1.15022978164484E-2</v>
      </c>
      <c r="BC13" s="23"/>
      <c r="BD13" s="23">
        <v>1.7999743561471999E-2</v>
      </c>
      <c r="BE13" s="23">
        <v>1.51999710518936E-2</v>
      </c>
      <c r="BF13" s="23">
        <v>2.3405663870084598E-2</v>
      </c>
      <c r="BG13" s="23"/>
      <c r="BH13" s="23">
        <v>1.2840767130636E-2</v>
      </c>
      <c r="BI13" s="23">
        <v>3.01441100339471E-2</v>
      </c>
      <c r="BJ13" s="23">
        <v>3.1099142067093601E-2</v>
      </c>
      <c r="BK13" s="23"/>
      <c r="BL13" s="23">
        <v>1.6762043158519001E-2</v>
      </c>
      <c r="BM13" s="23">
        <v>1.4509571167482201E-2</v>
      </c>
      <c r="BN13" s="23">
        <v>1.3523896622309199E-2</v>
      </c>
      <c r="BO13" s="23"/>
      <c r="BP13" s="23">
        <v>9.6690684263285899E-3</v>
      </c>
      <c r="BQ13" s="23">
        <v>2.43013447163954E-2</v>
      </c>
      <c r="BR13" s="23"/>
      <c r="BS13" s="23">
        <v>1.4842918358018001E-2</v>
      </c>
      <c r="BT13" s="23">
        <v>1.07883074349057E-2</v>
      </c>
      <c r="BU13" s="23">
        <v>2.43915406671107E-2</v>
      </c>
      <c r="BV13" s="23">
        <v>1.8026020793733499E-2</v>
      </c>
      <c r="BW13" s="23"/>
      <c r="BX13" s="23">
        <v>1.97152143613064E-2</v>
      </c>
      <c r="BY13" s="23">
        <v>1.41638731908311E-2</v>
      </c>
      <c r="BZ13" s="23">
        <v>2.0280337931242402E-2</v>
      </c>
      <c r="CA13" s="23"/>
      <c r="CB13" s="23">
        <v>5.9436440956115704E-3</v>
      </c>
      <c r="CC13" s="23">
        <v>6.9187220374999202E-3</v>
      </c>
      <c r="CD13" s="23">
        <v>2.65953238142385E-2</v>
      </c>
      <c r="CE13" s="23">
        <v>9.7865857495661197E-3</v>
      </c>
      <c r="CF13" s="23">
        <v>2.4967410761824901E-2</v>
      </c>
      <c r="CG13" s="23">
        <v>4.9291245244619503E-2</v>
      </c>
      <c r="CH13" s="23"/>
      <c r="CI13" s="23">
        <v>7.1321796212128905E-2</v>
      </c>
      <c r="CJ13" s="23">
        <v>8.4848397274027102E-3</v>
      </c>
      <c r="CK13" s="23">
        <v>4.1110574323655003E-2</v>
      </c>
      <c r="CL13" s="23">
        <v>9.4675116865603499E-3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236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223</v>
      </c>
      <c r="C9" s="17">
        <v>0.34489438311853698</v>
      </c>
      <c r="D9" s="17">
        <v>0.32566397644652301</v>
      </c>
      <c r="E9" s="17">
        <v>0.36601344152322302</v>
      </c>
      <c r="F9" s="17"/>
      <c r="G9" s="17">
        <v>0.34066783813346602</v>
      </c>
      <c r="H9" s="17">
        <v>0.417796816079686</v>
      </c>
      <c r="I9" s="17">
        <v>0.34542173779674501</v>
      </c>
      <c r="J9" s="17">
        <v>0.32191362217090602</v>
      </c>
      <c r="K9" s="17">
        <v>0.34839137363207101</v>
      </c>
      <c r="L9" s="17">
        <v>0.31901217269204002</v>
      </c>
      <c r="M9" s="17">
        <v>0.37614925886621797</v>
      </c>
      <c r="N9" s="17">
        <v>0.315314633772663</v>
      </c>
      <c r="O9" s="17">
        <v>0.323747944483747</v>
      </c>
      <c r="P9" s="17"/>
      <c r="Q9" s="17">
        <v>0.35752132923128999</v>
      </c>
      <c r="R9" s="17">
        <v>0.36843613832953398</v>
      </c>
      <c r="S9" s="17">
        <v>0.34284847080534198</v>
      </c>
      <c r="T9" s="17">
        <v>0.342300593444332</v>
      </c>
      <c r="U9" s="17"/>
      <c r="V9" s="17">
        <v>0.35262642079996498</v>
      </c>
      <c r="W9" s="17">
        <v>0.34662436706898297</v>
      </c>
      <c r="X9" s="17">
        <v>0.316245535274156</v>
      </c>
      <c r="Y9" s="17">
        <v>0.342217873610003</v>
      </c>
      <c r="Z9" s="17">
        <v>0.36209793993116701</v>
      </c>
      <c r="AA9" s="17">
        <v>0.33185283803037302</v>
      </c>
      <c r="AB9" s="17">
        <v>0.32941743627717801</v>
      </c>
      <c r="AC9" s="17">
        <v>0.322774108587146</v>
      </c>
      <c r="AD9" s="17">
        <v>0.37386410109712997</v>
      </c>
      <c r="AE9" s="17"/>
      <c r="AF9" s="17">
        <v>0.333519991443189</v>
      </c>
      <c r="AG9" s="17">
        <v>0.34734942434406801</v>
      </c>
      <c r="AH9" s="17">
        <v>0.35398673201008601</v>
      </c>
      <c r="AI9" s="17">
        <v>0.34199122160628198</v>
      </c>
      <c r="AJ9" s="17">
        <v>0.34046120931349699</v>
      </c>
      <c r="AK9" s="17">
        <v>0.352704659985068</v>
      </c>
      <c r="AL9" s="17"/>
      <c r="AM9" s="17">
        <v>0.356124365288082</v>
      </c>
      <c r="AN9" s="17">
        <v>0.25898352309516998</v>
      </c>
      <c r="AO9" s="17">
        <v>0.39494964817206202</v>
      </c>
      <c r="AP9" s="17">
        <v>0.30819307674472701</v>
      </c>
      <c r="AQ9" s="17">
        <v>0.33845793737035901</v>
      </c>
      <c r="AR9" s="17">
        <v>0.32185810797403902</v>
      </c>
      <c r="AS9" s="17">
        <v>0.37563855127400098</v>
      </c>
      <c r="AT9" s="17">
        <v>0.43412488447938002</v>
      </c>
      <c r="AU9" s="17">
        <v>0.291503055499999</v>
      </c>
      <c r="AV9" s="17">
        <v>0.33688231454746997</v>
      </c>
      <c r="AW9" s="17">
        <v>0.31898556069156803</v>
      </c>
      <c r="AX9" s="17">
        <v>0.32310993332874899</v>
      </c>
      <c r="AY9" s="17">
        <v>0.376667254218157</v>
      </c>
      <c r="AZ9" s="17">
        <v>0.42663190231280002</v>
      </c>
      <c r="BA9" s="17">
        <v>0.42536072476534698</v>
      </c>
      <c r="BB9" s="17">
        <v>0.43481060607393901</v>
      </c>
      <c r="BC9" s="17"/>
      <c r="BD9" s="17">
        <v>0.37601021178882099</v>
      </c>
      <c r="BE9" s="17">
        <v>0.35341592132598298</v>
      </c>
      <c r="BF9" s="17">
        <v>0.31502431529531999</v>
      </c>
      <c r="BG9" s="17"/>
      <c r="BH9" s="17">
        <v>0.35281479700914598</v>
      </c>
      <c r="BI9" s="17">
        <v>0.38239505444988697</v>
      </c>
      <c r="BJ9" s="17">
        <v>0.31078140985678698</v>
      </c>
      <c r="BK9" s="17"/>
      <c r="BL9" s="17">
        <v>0.277094166796785</v>
      </c>
      <c r="BM9" s="17">
        <v>0.36523295205713802</v>
      </c>
      <c r="BN9" s="17">
        <v>0.41675905579220801</v>
      </c>
      <c r="BO9" s="17"/>
      <c r="BP9" s="17">
        <v>0.39317943439376002</v>
      </c>
      <c r="BQ9" s="17">
        <v>0.320265912575811</v>
      </c>
      <c r="BR9" s="17"/>
      <c r="BS9" s="17">
        <v>0.45341959306268498</v>
      </c>
      <c r="BT9" s="17">
        <v>0.37387286472745401</v>
      </c>
      <c r="BU9" s="17">
        <v>0.30452945908171902</v>
      </c>
      <c r="BV9" s="17">
        <v>0.32792642770312902</v>
      </c>
      <c r="BW9" s="17"/>
      <c r="BX9" s="17">
        <v>0.37901034939374101</v>
      </c>
      <c r="BY9" s="17">
        <v>0.423416980171688</v>
      </c>
      <c r="BZ9" s="17">
        <v>0.33668932673393198</v>
      </c>
      <c r="CA9" s="17"/>
      <c r="CB9" s="17">
        <v>0.41342089350167199</v>
      </c>
      <c r="CC9" s="17">
        <v>0.46367188506072599</v>
      </c>
      <c r="CD9" s="17">
        <v>0.272080049972585</v>
      </c>
      <c r="CE9" s="17">
        <v>0.32135268625476499</v>
      </c>
      <c r="CF9" s="17">
        <v>0.470409386994737</v>
      </c>
      <c r="CG9" s="17">
        <v>0.15084392609754599</v>
      </c>
      <c r="CH9" s="17"/>
      <c r="CI9" s="17">
        <v>0.242876884144165</v>
      </c>
      <c r="CJ9" s="17">
        <v>0.55766306497819695</v>
      </c>
      <c r="CK9" s="17">
        <v>1.1651558654825899E-2</v>
      </c>
      <c r="CL9" s="17">
        <v>0.33099339119618099</v>
      </c>
    </row>
    <row r="10" spans="2:90" x14ac:dyDescent="0.35">
      <c r="B10" s="21" t="s">
        <v>224</v>
      </c>
      <c r="C10" s="17">
        <v>0.36819311678369399</v>
      </c>
      <c r="D10" s="17">
        <v>0.36371272626458301</v>
      </c>
      <c r="E10" s="17">
        <v>0.36910321348744102</v>
      </c>
      <c r="F10" s="17"/>
      <c r="G10" s="17">
        <v>0.375492923757408</v>
      </c>
      <c r="H10" s="17">
        <v>0.31110965501516102</v>
      </c>
      <c r="I10" s="17">
        <v>0.36186508182409099</v>
      </c>
      <c r="J10" s="17">
        <v>0.38602524280626799</v>
      </c>
      <c r="K10" s="17">
        <v>0.35697643869585299</v>
      </c>
      <c r="L10" s="17">
        <v>0.434577597361121</v>
      </c>
      <c r="M10" s="17">
        <v>0.39164286495442302</v>
      </c>
      <c r="N10" s="17">
        <v>0.33697696526984899</v>
      </c>
      <c r="O10" s="17">
        <v>0.35830946681647702</v>
      </c>
      <c r="P10" s="17"/>
      <c r="Q10" s="17">
        <v>0.32822538735134499</v>
      </c>
      <c r="R10" s="17">
        <v>0.36096854260710498</v>
      </c>
      <c r="S10" s="17">
        <v>0.28783612234051198</v>
      </c>
      <c r="T10" s="17">
        <v>0.377184266207025</v>
      </c>
      <c r="U10" s="17"/>
      <c r="V10" s="17">
        <v>0.33654856991188897</v>
      </c>
      <c r="W10" s="17">
        <v>0.44395075945208501</v>
      </c>
      <c r="X10" s="17">
        <v>0.43091798380867602</v>
      </c>
      <c r="Y10" s="17">
        <v>0.32666879148279798</v>
      </c>
      <c r="Z10" s="17">
        <v>0.29410174531662397</v>
      </c>
      <c r="AA10" s="17">
        <v>0.34537807717401597</v>
      </c>
      <c r="AB10" s="17">
        <v>0.38701848181939003</v>
      </c>
      <c r="AC10" s="17">
        <v>0.36142501967648799</v>
      </c>
      <c r="AD10" s="17">
        <v>0.36115066456262501</v>
      </c>
      <c r="AE10" s="17"/>
      <c r="AF10" s="17">
        <v>0.36518402731895999</v>
      </c>
      <c r="AG10" s="17">
        <v>0.32916936985152501</v>
      </c>
      <c r="AH10" s="17">
        <v>0.38581800801566501</v>
      </c>
      <c r="AI10" s="17">
        <v>0.33233070754882499</v>
      </c>
      <c r="AJ10" s="17">
        <v>0.38025890132325801</v>
      </c>
      <c r="AK10" s="17">
        <v>0.38411873013230602</v>
      </c>
      <c r="AL10" s="17"/>
      <c r="AM10" s="17">
        <v>0.242369652922235</v>
      </c>
      <c r="AN10" s="17">
        <v>0.33192419747151403</v>
      </c>
      <c r="AO10" s="17">
        <v>0.303166129809741</v>
      </c>
      <c r="AP10" s="17">
        <v>0.30239821703453501</v>
      </c>
      <c r="AQ10" s="17">
        <v>0.344184960465791</v>
      </c>
      <c r="AR10" s="17">
        <v>0.42928284179911702</v>
      </c>
      <c r="AS10" s="17">
        <v>0.33504423944468498</v>
      </c>
      <c r="AT10" s="17">
        <v>0.36197976434011198</v>
      </c>
      <c r="AU10" s="17">
        <v>0.46081704605013701</v>
      </c>
      <c r="AV10" s="17">
        <v>0.42169119500063201</v>
      </c>
      <c r="AW10" s="17">
        <v>0.31760728225121299</v>
      </c>
      <c r="AX10" s="17">
        <v>0.40739238022602697</v>
      </c>
      <c r="AY10" s="17">
        <v>0.34625610601371798</v>
      </c>
      <c r="AZ10" s="17">
        <v>0.371694634051287</v>
      </c>
      <c r="BA10" s="17">
        <v>0.42434908555563999</v>
      </c>
      <c r="BB10" s="17">
        <v>0.370894913074928</v>
      </c>
      <c r="BC10" s="17"/>
      <c r="BD10" s="17">
        <v>0.382684323220494</v>
      </c>
      <c r="BE10" s="17">
        <v>0.35700664870871701</v>
      </c>
      <c r="BF10" s="17">
        <v>0.374513333401853</v>
      </c>
      <c r="BG10" s="17"/>
      <c r="BH10" s="17">
        <v>0.38026711602861801</v>
      </c>
      <c r="BI10" s="17">
        <v>0.35471267294117398</v>
      </c>
      <c r="BJ10" s="17">
        <v>0.39610338949374402</v>
      </c>
      <c r="BK10" s="17"/>
      <c r="BL10" s="17">
        <v>0.40931240275309699</v>
      </c>
      <c r="BM10" s="17">
        <v>0.41868315536469403</v>
      </c>
      <c r="BN10" s="17">
        <v>0.37290519896972502</v>
      </c>
      <c r="BO10" s="17"/>
      <c r="BP10" s="17">
        <v>0.38074453345056503</v>
      </c>
      <c r="BQ10" s="17">
        <v>0.35753928409497598</v>
      </c>
      <c r="BR10" s="17"/>
      <c r="BS10" s="17">
        <v>0.33730597443036497</v>
      </c>
      <c r="BT10" s="17">
        <v>0.38691882423778301</v>
      </c>
      <c r="BU10" s="17">
        <v>0.39824013245363399</v>
      </c>
      <c r="BV10" s="17">
        <v>0.36566122235940401</v>
      </c>
      <c r="BW10" s="17"/>
      <c r="BX10" s="17">
        <v>0.381849910911021</v>
      </c>
      <c r="BY10" s="17">
        <v>0.35798228727578602</v>
      </c>
      <c r="BZ10" s="17">
        <v>0.367467617666691</v>
      </c>
      <c r="CA10" s="17"/>
      <c r="CB10" s="17">
        <v>0.42042111458089299</v>
      </c>
      <c r="CC10" s="17">
        <v>0.35950517932234399</v>
      </c>
      <c r="CD10" s="17">
        <v>0.36168666130591598</v>
      </c>
      <c r="CE10" s="17">
        <v>0.41483797218145402</v>
      </c>
      <c r="CF10" s="17">
        <v>0.34076394004294802</v>
      </c>
      <c r="CG10" s="17">
        <v>0.29572255553526999</v>
      </c>
      <c r="CH10" s="17"/>
      <c r="CI10" s="17">
        <v>0.407182780003356</v>
      </c>
      <c r="CJ10" s="17">
        <v>0.32285271037728402</v>
      </c>
      <c r="CK10" s="17">
        <v>0.11415539876435001</v>
      </c>
      <c r="CL10" s="17">
        <v>0.453803693003414</v>
      </c>
    </row>
    <row r="11" spans="2:90" ht="29" x14ac:dyDescent="0.35">
      <c r="B11" s="21" t="s">
        <v>225</v>
      </c>
      <c r="C11" s="17">
        <v>0.21419895254205301</v>
      </c>
      <c r="D11" s="17">
        <v>0.218861423074446</v>
      </c>
      <c r="E11" s="17">
        <v>0.21063419552554499</v>
      </c>
      <c r="F11" s="17"/>
      <c r="G11" s="17">
        <v>0.19514764706767401</v>
      </c>
      <c r="H11" s="17">
        <v>0.221699500484729</v>
      </c>
      <c r="I11" s="17">
        <v>0.216511697150261</v>
      </c>
      <c r="J11" s="17">
        <v>0.20466921033829999</v>
      </c>
      <c r="K11" s="17">
        <v>0.222521900704227</v>
      </c>
      <c r="L11" s="17">
        <v>0.18118383586793499</v>
      </c>
      <c r="M11" s="17">
        <v>0.19120211885538199</v>
      </c>
      <c r="N11" s="17">
        <v>0.25412127358757802</v>
      </c>
      <c r="O11" s="17">
        <v>0.237411089538176</v>
      </c>
      <c r="P11" s="17"/>
      <c r="Q11" s="17">
        <v>0.23626788347319599</v>
      </c>
      <c r="R11" s="17">
        <v>0.20000317656723601</v>
      </c>
      <c r="S11" s="17">
        <v>0.282842142852051</v>
      </c>
      <c r="T11" s="17">
        <v>0.208909355879</v>
      </c>
      <c r="U11" s="17"/>
      <c r="V11" s="17">
        <v>0.22245214524926099</v>
      </c>
      <c r="W11" s="17">
        <v>0.154824852775791</v>
      </c>
      <c r="X11" s="17">
        <v>0.17886277474658399</v>
      </c>
      <c r="Y11" s="17">
        <v>0.24956271412628001</v>
      </c>
      <c r="Z11" s="17">
        <v>0.25605369747101497</v>
      </c>
      <c r="AA11" s="17">
        <v>0.254843104109576</v>
      </c>
      <c r="AB11" s="17">
        <v>0.22109840943141201</v>
      </c>
      <c r="AC11" s="17">
        <v>0.22983981191344</v>
      </c>
      <c r="AD11" s="17">
        <v>0.20069659619083799</v>
      </c>
      <c r="AE11" s="17"/>
      <c r="AF11" s="17">
        <v>0.22589471846508</v>
      </c>
      <c r="AG11" s="17">
        <v>0.227316852404088</v>
      </c>
      <c r="AH11" s="17">
        <v>0.18810914480826799</v>
      </c>
      <c r="AI11" s="17">
        <v>0.22369572009629601</v>
      </c>
      <c r="AJ11" s="17">
        <v>0.21755358290009799</v>
      </c>
      <c r="AK11" s="17">
        <v>0.20234006437690499</v>
      </c>
      <c r="AL11" s="17"/>
      <c r="AM11" s="17">
        <v>0.28357694452440801</v>
      </c>
      <c r="AN11" s="17">
        <v>0.29114572883393502</v>
      </c>
      <c r="AO11" s="17">
        <v>0.21290570702503001</v>
      </c>
      <c r="AP11" s="17">
        <v>0.33326601713564002</v>
      </c>
      <c r="AQ11" s="17">
        <v>0.22347780524309999</v>
      </c>
      <c r="AR11" s="17">
        <v>0.180401996615278</v>
      </c>
      <c r="AS11" s="17">
        <v>0.21834334187222801</v>
      </c>
      <c r="AT11" s="17">
        <v>0.17617755237955099</v>
      </c>
      <c r="AU11" s="17">
        <v>0.18812586224375299</v>
      </c>
      <c r="AV11" s="17">
        <v>0.175903388511261</v>
      </c>
      <c r="AW11" s="17">
        <v>0.26510105607516998</v>
      </c>
      <c r="AX11" s="17">
        <v>0.20592544712046501</v>
      </c>
      <c r="AY11" s="17">
        <v>0.22847919254415</v>
      </c>
      <c r="AZ11" s="17">
        <v>0.162101209994266</v>
      </c>
      <c r="BA11" s="17">
        <v>0.11239969198118401</v>
      </c>
      <c r="BB11" s="17">
        <v>0.13012734014194</v>
      </c>
      <c r="BC11" s="17"/>
      <c r="BD11" s="17">
        <v>0.18653465783113199</v>
      </c>
      <c r="BE11" s="17">
        <v>0.21101435888001399</v>
      </c>
      <c r="BF11" s="17">
        <v>0.229648012183645</v>
      </c>
      <c r="BG11" s="17"/>
      <c r="BH11" s="17">
        <v>0.196072727646044</v>
      </c>
      <c r="BI11" s="17">
        <v>0.196925993356766</v>
      </c>
      <c r="BJ11" s="17">
        <v>0.21614973032012899</v>
      </c>
      <c r="BK11" s="17"/>
      <c r="BL11" s="17">
        <v>0.21056508592361001</v>
      </c>
      <c r="BM11" s="17">
        <v>0.13552473942978299</v>
      </c>
      <c r="BN11" s="17">
        <v>0.14767186659768899</v>
      </c>
      <c r="BO11" s="17"/>
      <c r="BP11" s="17">
        <v>0.17250684436793601</v>
      </c>
      <c r="BQ11" s="17">
        <v>0.23377265311075501</v>
      </c>
      <c r="BR11" s="17"/>
      <c r="BS11" s="17">
        <v>0.150469581113263</v>
      </c>
      <c r="BT11" s="17">
        <v>0.16733731968371701</v>
      </c>
      <c r="BU11" s="17">
        <v>0.22875540757472501</v>
      </c>
      <c r="BV11" s="17">
        <v>0.22628527040877899</v>
      </c>
      <c r="BW11" s="17"/>
      <c r="BX11" s="17">
        <v>0.15894635828713999</v>
      </c>
      <c r="BY11" s="17">
        <v>0.176979037345983</v>
      </c>
      <c r="BZ11" s="17">
        <v>0.221959919380361</v>
      </c>
      <c r="CA11" s="17"/>
      <c r="CB11" s="17">
        <v>0.12568079624032899</v>
      </c>
      <c r="CC11" s="17">
        <v>0.132907630954505</v>
      </c>
      <c r="CD11" s="17">
        <v>0.28755114229950901</v>
      </c>
      <c r="CE11" s="17">
        <v>0.185712981840532</v>
      </c>
      <c r="CF11" s="17">
        <v>0.13318121430883001</v>
      </c>
      <c r="CG11" s="17">
        <v>0.40830825374923801</v>
      </c>
      <c r="CH11" s="17"/>
      <c r="CI11" s="17">
        <v>0.209729637982109</v>
      </c>
      <c r="CJ11" s="17">
        <v>8.9855670586850594E-2</v>
      </c>
      <c r="CK11" s="17">
        <v>0.64932883669385899</v>
      </c>
      <c r="CL11" s="17">
        <v>0.17271928305635201</v>
      </c>
    </row>
    <row r="12" spans="2:90" x14ac:dyDescent="0.35">
      <c r="B12" s="21" t="s">
        <v>226</v>
      </c>
      <c r="C12" s="17">
        <v>5.9352402658337598E-2</v>
      </c>
      <c r="D12" s="17">
        <v>7.3902391289010896E-2</v>
      </c>
      <c r="E12" s="17">
        <v>4.5135098917790897E-2</v>
      </c>
      <c r="F12" s="17"/>
      <c r="G12" s="17">
        <v>7.0892805399620201E-2</v>
      </c>
      <c r="H12" s="17">
        <v>3.8484129729800899E-2</v>
      </c>
      <c r="I12" s="17">
        <v>5.6326920044669E-2</v>
      </c>
      <c r="J12" s="17">
        <v>5.8365426153576198E-2</v>
      </c>
      <c r="K12" s="17">
        <v>6.7550906826106705E-2</v>
      </c>
      <c r="L12" s="17">
        <v>5.7334669530498199E-2</v>
      </c>
      <c r="M12" s="17">
        <v>3.3840278770517797E-2</v>
      </c>
      <c r="N12" s="17">
        <v>8.2469548909589102E-2</v>
      </c>
      <c r="O12" s="17">
        <v>6.75475804641439E-2</v>
      </c>
      <c r="P12" s="17"/>
      <c r="Q12" s="17">
        <v>6.4555551347338702E-2</v>
      </c>
      <c r="R12" s="17">
        <v>5.0872194386391997E-2</v>
      </c>
      <c r="S12" s="17">
        <v>6.3937586573056704E-2</v>
      </c>
      <c r="T12" s="17">
        <v>5.8458243401348697E-2</v>
      </c>
      <c r="U12" s="17"/>
      <c r="V12" s="17">
        <v>6.7463672343213599E-2</v>
      </c>
      <c r="W12" s="17">
        <v>4.5497154609827298E-2</v>
      </c>
      <c r="X12" s="17">
        <v>7.0241042237872406E-2</v>
      </c>
      <c r="Y12" s="17">
        <v>7.7648155307468797E-2</v>
      </c>
      <c r="Z12" s="17">
        <v>5.9999835014297002E-2</v>
      </c>
      <c r="AA12" s="17">
        <v>5.0673451254137698E-2</v>
      </c>
      <c r="AB12" s="17">
        <v>4.5917344901454001E-2</v>
      </c>
      <c r="AC12" s="17">
        <v>7.8964306762521294E-2</v>
      </c>
      <c r="AD12" s="17">
        <v>5.4031827074814E-2</v>
      </c>
      <c r="AE12" s="17"/>
      <c r="AF12" s="17">
        <v>6.0911266006836801E-2</v>
      </c>
      <c r="AG12" s="17">
        <v>7.1042826778830906E-2</v>
      </c>
      <c r="AH12" s="17">
        <v>5.9868081774069701E-2</v>
      </c>
      <c r="AI12" s="17">
        <v>8.1876536909022704E-2</v>
      </c>
      <c r="AJ12" s="17">
        <v>5.09617279291876E-2</v>
      </c>
      <c r="AK12" s="17">
        <v>5.3796275870504701E-2</v>
      </c>
      <c r="AL12" s="17"/>
      <c r="AM12" s="17">
        <v>7.85082758723437E-2</v>
      </c>
      <c r="AN12" s="17">
        <v>8.5860829663247706E-2</v>
      </c>
      <c r="AO12" s="17">
        <v>6.7228638342848202E-2</v>
      </c>
      <c r="AP12" s="17">
        <v>5.0619046715825601E-2</v>
      </c>
      <c r="AQ12" s="17">
        <v>9.2501239815292097E-2</v>
      </c>
      <c r="AR12" s="17">
        <v>5.3659719087389902E-2</v>
      </c>
      <c r="AS12" s="17">
        <v>5.4648432089942703E-2</v>
      </c>
      <c r="AT12" s="17">
        <v>2.0498444703702799E-2</v>
      </c>
      <c r="AU12" s="17">
        <v>4.8557706603330399E-2</v>
      </c>
      <c r="AV12" s="17">
        <v>6.5523101940636402E-2</v>
      </c>
      <c r="AW12" s="17">
        <v>7.8853539676517606E-2</v>
      </c>
      <c r="AX12" s="17">
        <v>6.3572239324759194E-2</v>
      </c>
      <c r="AY12" s="17">
        <v>4.85974472239755E-2</v>
      </c>
      <c r="AZ12" s="17">
        <v>3.5097670216173903E-2</v>
      </c>
      <c r="BA12" s="17">
        <v>3.7890497697828901E-2</v>
      </c>
      <c r="BB12" s="17">
        <v>6.10640172379327E-2</v>
      </c>
      <c r="BC12" s="17"/>
      <c r="BD12" s="17">
        <v>4.5019859438799298E-2</v>
      </c>
      <c r="BE12" s="17">
        <v>6.5694218914687505E-2</v>
      </c>
      <c r="BF12" s="17">
        <v>6.5597652984230703E-2</v>
      </c>
      <c r="BG12" s="17"/>
      <c r="BH12" s="17">
        <v>5.8681464575129898E-2</v>
      </c>
      <c r="BI12" s="17">
        <v>5.5539540341533702E-2</v>
      </c>
      <c r="BJ12" s="17">
        <v>6.5539512391408705E-2</v>
      </c>
      <c r="BK12" s="17"/>
      <c r="BL12" s="17">
        <v>9.2756955166862401E-2</v>
      </c>
      <c r="BM12" s="17">
        <v>7.1567024371018598E-2</v>
      </c>
      <c r="BN12" s="17">
        <v>4.9279598184765697E-2</v>
      </c>
      <c r="BO12" s="17"/>
      <c r="BP12" s="17">
        <v>4.8025616911971901E-2</v>
      </c>
      <c r="BQ12" s="17">
        <v>7.0937042020800006E-2</v>
      </c>
      <c r="BR12" s="17"/>
      <c r="BS12" s="17">
        <v>5.3478703607276898E-2</v>
      </c>
      <c r="BT12" s="17">
        <v>5.9888395130397502E-2</v>
      </c>
      <c r="BU12" s="17">
        <v>5.09553115396537E-2</v>
      </c>
      <c r="BV12" s="17">
        <v>6.7125345841926504E-2</v>
      </c>
      <c r="BW12" s="17"/>
      <c r="BX12" s="17">
        <v>7.37036339352279E-2</v>
      </c>
      <c r="BY12" s="17">
        <v>3.1561205900613003E-2</v>
      </c>
      <c r="BZ12" s="17">
        <v>5.9638426013943001E-2</v>
      </c>
      <c r="CA12" s="17"/>
      <c r="CB12" s="17">
        <v>3.6390707703195399E-2</v>
      </c>
      <c r="CC12" s="17">
        <v>3.8026603085326301E-2</v>
      </c>
      <c r="CD12" s="17">
        <v>5.4829241524871598E-2</v>
      </c>
      <c r="CE12" s="17">
        <v>7.2653934738729803E-2</v>
      </c>
      <c r="CF12" s="17">
        <v>4.3540153650068997E-2</v>
      </c>
      <c r="CG12" s="17">
        <v>0.11733032562652</v>
      </c>
      <c r="CH12" s="17"/>
      <c r="CI12" s="17">
        <v>0.10492751104886699</v>
      </c>
      <c r="CJ12" s="17">
        <v>1.38891219950758E-2</v>
      </c>
      <c r="CK12" s="17">
        <v>0.20118519240848301</v>
      </c>
      <c r="CL12" s="17">
        <v>3.81896649203603E-2</v>
      </c>
    </row>
    <row r="13" spans="2:90" x14ac:dyDescent="0.35">
      <c r="B13" s="21" t="s">
        <v>227</v>
      </c>
      <c r="C13" s="23">
        <v>1.3361144897378699E-2</v>
      </c>
      <c r="D13" s="23">
        <v>1.7859482925436699E-2</v>
      </c>
      <c r="E13" s="23">
        <v>9.1140505460005506E-3</v>
      </c>
      <c r="F13" s="23"/>
      <c r="G13" s="23">
        <v>1.7798785641831599E-2</v>
      </c>
      <c r="H13" s="23">
        <v>1.0909898690623299E-2</v>
      </c>
      <c r="I13" s="23">
        <v>1.9874563184234501E-2</v>
      </c>
      <c r="J13" s="23">
        <v>2.9026498530949699E-2</v>
      </c>
      <c r="K13" s="23">
        <v>4.55938014174255E-3</v>
      </c>
      <c r="L13" s="23">
        <v>7.8917245484069407E-3</v>
      </c>
      <c r="M13" s="23">
        <v>7.1654785534592796E-3</v>
      </c>
      <c r="N13" s="23">
        <v>1.1117578460321E-2</v>
      </c>
      <c r="O13" s="23">
        <v>1.29839186974561E-2</v>
      </c>
      <c r="P13" s="23"/>
      <c r="Q13" s="23">
        <v>1.34298485968303E-2</v>
      </c>
      <c r="R13" s="23">
        <v>1.9719948109733001E-2</v>
      </c>
      <c r="S13" s="23">
        <v>2.2535677429038999E-2</v>
      </c>
      <c r="T13" s="23">
        <v>1.3147541068293699E-2</v>
      </c>
      <c r="U13" s="23"/>
      <c r="V13" s="23">
        <v>2.0909191695671299E-2</v>
      </c>
      <c r="W13" s="23">
        <v>9.1028660933143296E-3</v>
      </c>
      <c r="X13" s="23">
        <v>3.7326639327127801E-3</v>
      </c>
      <c r="Y13" s="23">
        <v>3.9024654734499402E-3</v>
      </c>
      <c r="Z13" s="23">
        <v>2.77467822668961E-2</v>
      </c>
      <c r="AA13" s="23">
        <v>1.7252529431896299E-2</v>
      </c>
      <c r="AB13" s="23">
        <v>1.6548327570567001E-2</v>
      </c>
      <c r="AC13" s="23">
        <v>6.996753060404E-3</v>
      </c>
      <c r="AD13" s="23">
        <v>1.02568110745933E-2</v>
      </c>
      <c r="AE13" s="23"/>
      <c r="AF13" s="23">
        <v>1.44899967659332E-2</v>
      </c>
      <c r="AG13" s="23">
        <v>2.5121526621488199E-2</v>
      </c>
      <c r="AH13" s="23">
        <v>1.22180333919105E-2</v>
      </c>
      <c r="AI13" s="23">
        <v>2.0105813839573501E-2</v>
      </c>
      <c r="AJ13" s="23">
        <v>1.07645785339584E-2</v>
      </c>
      <c r="AK13" s="23">
        <v>7.0402696352168202E-3</v>
      </c>
      <c r="AL13" s="23"/>
      <c r="AM13" s="23">
        <v>3.9420761392931103E-2</v>
      </c>
      <c r="AN13" s="23">
        <v>3.20857209361331E-2</v>
      </c>
      <c r="AO13" s="23">
        <v>2.17498766503187E-2</v>
      </c>
      <c r="AP13" s="23">
        <v>5.5236423692728402E-3</v>
      </c>
      <c r="AQ13" s="23">
        <v>1.3780571054571101E-3</v>
      </c>
      <c r="AR13" s="23">
        <v>1.47973345241766E-2</v>
      </c>
      <c r="AS13" s="23">
        <v>1.6325435319143398E-2</v>
      </c>
      <c r="AT13" s="23">
        <v>7.2193540972544396E-3</v>
      </c>
      <c r="AU13" s="23">
        <v>1.09963296027805E-2</v>
      </c>
      <c r="AV13" s="23">
        <v>0</v>
      </c>
      <c r="AW13" s="23">
        <v>1.9452561305531201E-2</v>
      </c>
      <c r="AX13" s="23">
        <v>0</v>
      </c>
      <c r="AY13" s="23">
        <v>0</v>
      </c>
      <c r="AZ13" s="23">
        <v>4.4745834254724098E-3</v>
      </c>
      <c r="BA13" s="23">
        <v>0</v>
      </c>
      <c r="BB13" s="23">
        <v>3.1031234712607502E-3</v>
      </c>
      <c r="BC13" s="23"/>
      <c r="BD13" s="23">
        <v>9.7509477207542005E-3</v>
      </c>
      <c r="BE13" s="23">
        <v>1.28688521705969E-2</v>
      </c>
      <c r="BF13" s="23">
        <v>1.52166861349516E-2</v>
      </c>
      <c r="BG13" s="23"/>
      <c r="BH13" s="23">
        <v>1.2163894741061301E-2</v>
      </c>
      <c r="BI13" s="23">
        <v>1.0426738910638601E-2</v>
      </c>
      <c r="BJ13" s="23">
        <v>1.1425957937930799E-2</v>
      </c>
      <c r="BK13" s="23"/>
      <c r="BL13" s="23">
        <v>1.02713893596453E-2</v>
      </c>
      <c r="BM13" s="23">
        <v>8.9921287773671501E-3</v>
      </c>
      <c r="BN13" s="23">
        <v>1.33842804556118E-2</v>
      </c>
      <c r="BO13" s="23"/>
      <c r="BP13" s="23">
        <v>5.5435708757663902E-3</v>
      </c>
      <c r="BQ13" s="23">
        <v>1.7485108197658701E-2</v>
      </c>
      <c r="BR13" s="23"/>
      <c r="BS13" s="23">
        <v>5.3261477864098303E-3</v>
      </c>
      <c r="BT13" s="23">
        <v>1.19825962206484E-2</v>
      </c>
      <c r="BU13" s="23">
        <v>1.7519689350268101E-2</v>
      </c>
      <c r="BV13" s="23">
        <v>1.3001733686762299E-2</v>
      </c>
      <c r="BW13" s="23"/>
      <c r="BX13" s="23">
        <v>6.4897474728705801E-3</v>
      </c>
      <c r="BY13" s="23">
        <v>1.00604893059299E-2</v>
      </c>
      <c r="BZ13" s="23">
        <v>1.42447102050723E-2</v>
      </c>
      <c r="CA13" s="23"/>
      <c r="CB13" s="23">
        <v>4.0864879739101398E-3</v>
      </c>
      <c r="CC13" s="23">
        <v>5.8887015770991598E-3</v>
      </c>
      <c r="CD13" s="23">
        <v>2.3852904897117898E-2</v>
      </c>
      <c r="CE13" s="23">
        <v>5.4424249845189598E-3</v>
      </c>
      <c r="CF13" s="23">
        <v>1.21053050034153E-2</v>
      </c>
      <c r="CG13" s="23">
        <v>2.7794938991425901E-2</v>
      </c>
      <c r="CH13" s="23"/>
      <c r="CI13" s="23">
        <v>3.52831868215027E-2</v>
      </c>
      <c r="CJ13" s="23">
        <v>1.5739432062591999E-2</v>
      </c>
      <c r="CK13" s="23">
        <v>2.3679013478481298E-2</v>
      </c>
      <c r="CL13" s="23">
        <v>4.2939678236927096E-3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CL2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250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237</v>
      </c>
      <c r="C9" s="17">
        <v>0.210567254078913</v>
      </c>
      <c r="D9" s="17">
        <v>0.31815553733134899</v>
      </c>
      <c r="E9" s="17">
        <v>0.10414593161673499</v>
      </c>
      <c r="F9" s="17"/>
      <c r="G9" s="17">
        <v>0.23927097994284399</v>
      </c>
      <c r="H9" s="17">
        <v>0.154004086177122</v>
      </c>
      <c r="I9" s="17">
        <v>0.17466568749976299</v>
      </c>
      <c r="J9" s="17">
        <v>0.15515062892817499</v>
      </c>
      <c r="K9" s="17">
        <v>0.19322167286398501</v>
      </c>
      <c r="L9" s="17">
        <v>0.18948050522110599</v>
      </c>
      <c r="M9" s="17">
        <v>0.232093419213626</v>
      </c>
      <c r="N9" s="17">
        <v>0.254799429379445</v>
      </c>
      <c r="O9" s="17">
        <v>0.28785012352817602</v>
      </c>
      <c r="P9" s="17"/>
      <c r="Q9" s="17">
        <v>0.24925572044575001</v>
      </c>
      <c r="R9" s="17">
        <v>0.35921929948466402</v>
      </c>
      <c r="S9" s="17">
        <v>0.22197202888641099</v>
      </c>
      <c r="T9" s="17">
        <v>0.199088184268991</v>
      </c>
      <c r="U9" s="17"/>
      <c r="V9" s="17">
        <v>0.24856121976134801</v>
      </c>
      <c r="W9" s="17">
        <v>0.18440742324906301</v>
      </c>
      <c r="X9" s="17">
        <v>0.17793164975628301</v>
      </c>
      <c r="Y9" s="17">
        <v>0.24350591856158499</v>
      </c>
      <c r="Z9" s="17">
        <v>0.21492245420615</v>
      </c>
      <c r="AA9" s="17">
        <v>0.22808138642334999</v>
      </c>
      <c r="AB9" s="17">
        <v>0.159917483259673</v>
      </c>
      <c r="AC9" s="17">
        <v>0.17969578765789601</v>
      </c>
      <c r="AD9" s="17">
        <v>0.22363628217489301</v>
      </c>
      <c r="AE9" s="17"/>
      <c r="AF9" s="17">
        <v>0.17330122138407</v>
      </c>
      <c r="AG9" s="17">
        <v>0.20512012909854199</v>
      </c>
      <c r="AH9" s="17">
        <v>0.17784615451708899</v>
      </c>
      <c r="AI9" s="17">
        <v>0.209765252960011</v>
      </c>
      <c r="AJ9" s="17">
        <v>0.194800177194106</v>
      </c>
      <c r="AK9" s="17">
        <v>0.25835705855304603</v>
      </c>
      <c r="AL9" s="17"/>
      <c r="AM9" s="17">
        <v>0.12438026380638</v>
      </c>
      <c r="AN9" s="17">
        <v>0.181891295767456</v>
      </c>
      <c r="AO9" s="17">
        <v>0.18490472358357399</v>
      </c>
      <c r="AP9" s="17">
        <v>0.18001580040415099</v>
      </c>
      <c r="AQ9" s="17">
        <v>0.186777172541336</v>
      </c>
      <c r="AR9" s="17">
        <v>0.19646252552722099</v>
      </c>
      <c r="AS9" s="17">
        <v>0.16996668724344899</v>
      </c>
      <c r="AT9" s="17">
        <v>0.29718818465722702</v>
      </c>
      <c r="AU9" s="17">
        <v>0.24710338781309399</v>
      </c>
      <c r="AV9" s="17">
        <v>0.213960267939767</v>
      </c>
      <c r="AW9" s="17">
        <v>0.24766109618971599</v>
      </c>
      <c r="AX9" s="17">
        <v>0.233824902916344</v>
      </c>
      <c r="AY9" s="17">
        <v>0.252771901395827</v>
      </c>
      <c r="AZ9" s="17">
        <v>0.25997191968046601</v>
      </c>
      <c r="BA9" s="17">
        <v>0.22047543811280201</v>
      </c>
      <c r="BB9" s="17">
        <v>0.36661434765984402</v>
      </c>
      <c r="BC9" s="17"/>
      <c r="BD9" s="17">
        <v>0.218290345181678</v>
      </c>
      <c r="BE9" s="17">
        <v>0.215575014880941</v>
      </c>
      <c r="BF9" s="17">
        <v>0.200037679093853</v>
      </c>
      <c r="BG9" s="17"/>
      <c r="BH9" s="17">
        <v>0.19917731580926201</v>
      </c>
      <c r="BI9" s="17">
        <v>0.289119804740469</v>
      </c>
      <c r="BJ9" s="17">
        <v>0.206146083842009</v>
      </c>
      <c r="BK9" s="17"/>
      <c r="BL9" s="17">
        <v>0.28021273147008302</v>
      </c>
      <c r="BM9" s="17">
        <v>0.28058717769934799</v>
      </c>
      <c r="BN9" s="17">
        <v>0.222417769515901</v>
      </c>
      <c r="BO9" s="17"/>
      <c r="BP9" s="17">
        <v>0.24053894518094501</v>
      </c>
      <c r="BQ9" s="17">
        <v>0.20759990349410301</v>
      </c>
      <c r="BR9" s="17"/>
      <c r="BS9" s="17">
        <v>0.16979819483002301</v>
      </c>
      <c r="BT9" s="17">
        <v>0.19809352948641901</v>
      </c>
      <c r="BU9" s="17">
        <v>0.19932480380307799</v>
      </c>
      <c r="BV9" s="17">
        <v>0.238044047786723</v>
      </c>
      <c r="BW9" s="17"/>
      <c r="BX9" s="17">
        <v>0.205661804508847</v>
      </c>
      <c r="BY9" s="17">
        <v>0.19213930748479699</v>
      </c>
      <c r="BZ9" s="17">
        <v>0.212185632881355</v>
      </c>
      <c r="CA9" s="17"/>
      <c r="CB9" s="17">
        <v>8.1343517267216295E-2</v>
      </c>
      <c r="CC9" s="17">
        <v>0.23397536037607999</v>
      </c>
      <c r="CD9" s="17">
        <v>0.155776950914923</v>
      </c>
      <c r="CE9" s="17">
        <v>0.30369743708413799</v>
      </c>
      <c r="CF9" s="17">
        <v>0.33857598533074301</v>
      </c>
      <c r="CG9" s="17">
        <v>0.21052536238903999</v>
      </c>
      <c r="CH9" s="17"/>
      <c r="CI9" s="17">
        <v>0.19269090193965799</v>
      </c>
      <c r="CJ9" s="17">
        <v>0.207728690882758</v>
      </c>
      <c r="CK9" s="17">
        <v>0.14716752532610899</v>
      </c>
      <c r="CL9" s="17">
        <v>0.23312697370435201</v>
      </c>
    </row>
    <row r="10" spans="2:90" x14ac:dyDescent="0.35">
      <c r="B10" s="21" t="s">
        <v>238</v>
      </c>
      <c r="C10" s="17">
        <v>0.20309264779054101</v>
      </c>
      <c r="D10" s="17">
        <v>0.189797452305176</v>
      </c>
      <c r="E10" s="17">
        <v>0.212627649917733</v>
      </c>
      <c r="F10" s="17"/>
      <c r="G10" s="17">
        <v>0.235723789326203</v>
      </c>
      <c r="H10" s="17">
        <v>0.17519625739400799</v>
      </c>
      <c r="I10" s="17">
        <v>0.244989906817069</v>
      </c>
      <c r="J10" s="17">
        <v>0.192987477986127</v>
      </c>
      <c r="K10" s="17">
        <v>0.174883828562546</v>
      </c>
      <c r="L10" s="17">
        <v>0.234183874981648</v>
      </c>
      <c r="M10" s="17">
        <v>0.198362343532244</v>
      </c>
      <c r="N10" s="17">
        <v>0.18598537480564001</v>
      </c>
      <c r="O10" s="17">
        <v>0.18875044877220001</v>
      </c>
      <c r="P10" s="17"/>
      <c r="Q10" s="17">
        <v>0.13031343580942101</v>
      </c>
      <c r="R10" s="17">
        <v>0.18050722217680801</v>
      </c>
      <c r="S10" s="17">
        <v>0.24536791852265299</v>
      </c>
      <c r="T10" s="17">
        <v>0.21052684628506599</v>
      </c>
      <c r="U10" s="17"/>
      <c r="V10" s="17">
        <v>0.21663004912807801</v>
      </c>
      <c r="W10" s="17">
        <v>0.21258267181257201</v>
      </c>
      <c r="X10" s="17">
        <v>0.24658965939955901</v>
      </c>
      <c r="Y10" s="17">
        <v>0.21790253355796199</v>
      </c>
      <c r="Z10" s="17">
        <v>0.20880098100948499</v>
      </c>
      <c r="AA10" s="17">
        <v>0.162747578390845</v>
      </c>
      <c r="AB10" s="17">
        <v>0.17404923956341301</v>
      </c>
      <c r="AC10" s="17">
        <v>0.21903142828323</v>
      </c>
      <c r="AD10" s="17">
        <v>0.17815845763879101</v>
      </c>
      <c r="AE10" s="17"/>
      <c r="AF10" s="17">
        <v>0.201108244427389</v>
      </c>
      <c r="AG10" s="17">
        <v>0.188895785199516</v>
      </c>
      <c r="AH10" s="17">
        <v>0.29857364461222502</v>
      </c>
      <c r="AI10" s="17">
        <v>0.234083590100024</v>
      </c>
      <c r="AJ10" s="17">
        <v>0.19782289787038301</v>
      </c>
      <c r="AK10" s="17">
        <v>0.18585736333682901</v>
      </c>
      <c r="AL10" s="17"/>
      <c r="AM10" s="17">
        <v>0.14017712316264699</v>
      </c>
      <c r="AN10" s="17">
        <v>0.23491324102504699</v>
      </c>
      <c r="AO10" s="17">
        <v>0.210106152243035</v>
      </c>
      <c r="AP10" s="17">
        <v>0.1645515009387</v>
      </c>
      <c r="AQ10" s="17">
        <v>0.21600608753916001</v>
      </c>
      <c r="AR10" s="17">
        <v>0.24966395352794901</v>
      </c>
      <c r="AS10" s="17">
        <v>0.160312231107894</v>
      </c>
      <c r="AT10" s="17">
        <v>0.246800835360552</v>
      </c>
      <c r="AU10" s="17">
        <v>0.193396630061858</v>
      </c>
      <c r="AV10" s="17">
        <v>0.221566722217304</v>
      </c>
      <c r="AW10" s="17">
        <v>0.156913630533041</v>
      </c>
      <c r="AX10" s="17">
        <v>0.205198650591079</v>
      </c>
      <c r="AY10" s="17">
        <v>0.139718052381678</v>
      </c>
      <c r="AZ10" s="17">
        <v>0.123798665660247</v>
      </c>
      <c r="BA10" s="17">
        <v>0.19591308306437899</v>
      </c>
      <c r="BB10" s="17">
        <v>0.19795902458078601</v>
      </c>
      <c r="BC10" s="17"/>
      <c r="BD10" s="17">
        <v>0.19103544210067</v>
      </c>
      <c r="BE10" s="17">
        <v>0.21063780656859499</v>
      </c>
      <c r="BF10" s="17">
        <v>0.20856230707109599</v>
      </c>
      <c r="BG10" s="17"/>
      <c r="BH10" s="17">
        <v>0.20724484297113099</v>
      </c>
      <c r="BI10" s="17">
        <v>0.197558863533211</v>
      </c>
      <c r="BJ10" s="17">
        <v>0.208258643526672</v>
      </c>
      <c r="BK10" s="17"/>
      <c r="BL10" s="17">
        <v>0.23633323867390099</v>
      </c>
      <c r="BM10" s="17">
        <v>0.17352400698179399</v>
      </c>
      <c r="BN10" s="17">
        <v>0.18722395355604299</v>
      </c>
      <c r="BO10" s="17"/>
      <c r="BP10" s="17">
        <v>0.207214372161172</v>
      </c>
      <c r="BQ10" s="17">
        <v>0.201941786129087</v>
      </c>
      <c r="BR10" s="17"/>
      <c r="BS10" s="17">
        <v>0.25233943844846102</v>
      </c>
      <c r="BT10" s="17">
        <v>0.21497325335811199</v>
      </c>
      <c r="BU10" s="17">
        <v>0.224480659476987</v>
      </c>
      <c r="BV10" s="17">
        <v>0.16928908656232899</v>
      </c>
      <c r="BW10" s="17"/>
      <c r="BX10" s="17">
        <v>0.18821755867701301</v>
      </c>
      <c r="BY10" s="17">
        <v>0.19681749055654599</v>
      </c>
      <c r="BZ10" s="17">
        <v>0.204951910818368</v>
      </c>
      <c r="CA10" s="17"/>
      <c r="CB10" s="17">
        <v>0.22339822741353199</v>
      </c>
      <c r="CC10" s="17">
        <v>0.22918311261086799</v>
      </c>
      <c r="CD10" s="17">
        <v>0.20945962063544099</v>
      </c>
      <c r="CE10" s="17">
        <v>0.200179402294999</v>
      </c>
      <c r="CF10" s="17">
        <v>0.19041314022310901</v>
      </c>
      <c r="CG10" s="17">
        <v>0.152232877814514</v>
      </c>
      <c r="CH10" s="17"/>
      <c r="CI10" s="17">
        <v>0.13515914088834</v>
      </c>
      <c r="CJ10" s="17">
        <v>0.27639023446833599</v>
      </c>
      <c r="CK10" s="17">
        <v>0.12633363366301201</v>
      </c>
      <c r="CL10" s="17">
        <v>0.195534679117635</v>
      </c>
    </row>
    <row r="11" spans="2:90" x14ac:dyDescent="0.35">
      <c r="B11" s="21" t="s">
        <v>239</v>
      </c>
      <c r="C11" s="17">
        <v>0.196860974551958</v>
      </c>
      <c r="D11" s="17">
        <v>0.12976304461687699</v>
      </c>
      <c r="E11" s="17">
        <v>0.26311709911743603</v>
      </c>
      <c r="F11" s="17"/>
      <c r="G11" s="17">
        <v>0.18396208450972901</v>
      </c>
      <c r="H11" s="17">
        <v>0.19628910178078399</v>
      </c>
      <c r="I11" s="17">
        <v>0.193484446437581</v>
      </c>
      <c r="J11" s="17">
        <v>0.21197578348603899</v>
      </c>
      <c r="K11" s="17">
        <v>0.20582686397333699</v>
      </c>
      <c r="L11" s="17">
        <v>0.19651776936918799</v>
      </c>
      <c r="M11" s="17">
        <v>0.208473133536799</v>
      </c>
      <c r="N11" s="17">
        <v>0.19479098070202999</v>
      </c>
      <c r="O11" s="17">
        <v>0.181545406523796</v>
      </c>
      <c r="P11" s="17"/>
      <c r="Q11" s="17">
        <v>0.33083616569110502</v>
      </c>
      <c r="R11" s="17">
        <v>0.24179631487474601</v>
      </c>
      <c r="S11" s="17">
        <v>0.24436975790804599</v>
      </c>
      <c r="T11" s="17">
        <v>0.17672909059837699</v>
      </c>
      <c r="U11" s="17"/>
      <c r="V11" s="17">
        <v>0.206995677456212</v>
      </c>
      <c r="W11" s="17">
        <v>0.20147378228451099</v>
      </c>
      <c r="X11" s="17">
        <v>0.19114853942815199</v>
      </c>
      <c r="Y11" s="17">
        <v>0.19281665712458801</v>
      </c>
      <c r="Z11" s="17">
        <v>0.169986245414252</v>
      </c>
      <c r="AA11" s="17">
        <v>0.186062198511183</v>
      </c>
      <c r="AB11" s="17">
        <v>0.211495725266521</v>
      </c>
      <c r="AC11" s="17">
        <v>0.26777622508441201</v>
      </c>
      <c r="AD11" s="17">
        <v>0.17980914611654</v>
      </c>
      <c r="AE11" s="17"/>
      <c r="AF11" s="17">
        <v>0.17617490030723301</v>
      </c>
      <c r="AG11" s="17">
        <v>0.22548822622071801</v>
      </c>
      <c r="AH11" s="17">
        <v>0.186738419980782</v>
      </c>
      <c r="AI11" s="17">
        <v>0.100747902473745</v>
      </c>
      <c r="AJ11" s="17">
        <v>0.22726778413563201</v>
      </c>
      <c r="AK11" s="17">
        <v>0.19154517852965</v>
      </c>
      <c r="AL11" s="17"/>
      <c r="AM11" s="17">
        <v>0.229701741038844</v>
      </c>
      <c r="AN11" s="17">
        <v>0.16848611656766899</v>
      </c>
      <c r="AO11" s="17">
        <v>0.22540742821734699</v>
      </c>
      <c r="AP11" s="17">
        <v>0.19179426275192199</v>
      </c>
      <c r="AQ11" s="17">
        <v>0.22443887225570899</v>
      </c>
      <c r="AR11" s="17">
        <v>0.17536868437311601</v>
      </c>
      <c r="AS11" s="17">
        <v>0.258740679808179</v>
      </c>
      <c r="AT11" s="17">
        <v>0.165356034425897</v>
      </c>
      <c r="AU11" s="17">
        <v>0.124783069358973</v>
      </c>
      <c r="AV11" s="17">
        <v>0.168694613532888</v>
      </c>
      <c r="AW11" s="17">
        <v>0.22908671420795301</v>
      </c>
      <c r="AX11" s="17">
        <v>0.17814619013837499</v>
      </c>
      <c r="AY11" s="17">
        <v>0.14558188925723201</v>
      </c>
      <c r="AZ11" s="17">
        <v>0.24742673959752701</v>
      </c>
      <c r="BA11" s="17">
        <v>0.25219037446881998</v>
      </c>
      <c r="BB11" s="17">
        <v>0.16376632460131901</v>
      </c>
      <c r="BC11" s="17"/>
      <c r="BD11" s="17">
        <v>0.233158092433425</v>
      </c>
      <c r="BE11" s="17">
        <v>0.18445641073251501</v>
      </c>
      <c r="BF11" s="17">
        <v>0.17813547708624999</v>
      </c>
      <c r="BG11" s="17"/>
      <c r="BH11" s="17">
        <v>0.200401110187934</v>
      </c>
      <c r="BI11" s="17">
        <v>0.247750695401319</v>
      </c>
      <c r="BJ11" s="17">
        <v>0.19519202530868901</v>
      </c>
      <c r="BK11" s="17"/>
      <c r="BL11" s="17">
        <v>0.202454099921307</v>
      </c>
      <c r="BM11" s="17">
        <v>0.20801978536506799</v>
      </c>
      <c r="BN11" s="17">
        <v>0.22787802866965401</v>
      </c>
      <c r="BO11" s="17"/>
      <c r="BP11" s="17">
        <v>0.189686526839912</v>
      </c>
      <c r="BQ11" s="17">
        <v>0.18535069300035001</v>
      </c>
      <c r="BR11" s="17"/>
      <c r="BS11" s="17">
        <v>0.242295189764555</v>
      </c>
      <c r="BT11" s="17">
        <v>0.26520301639695998</v>
      </c>
      <c r="BU11" s="17">
        <v>0.20877913031502199</v>
      </c>
      <c r="BV11" s="17">
        <v>0.14540063026278199</v>
      </c>
      <c r="BW11" s="17"/>
      <c r="BX11" s="17">
        <v>0.236337587794297</v>
      </c>
      <c r="BY11" s="17">
        <v>0.23837588403052101</v>
      </c>
      <c r="BZ11" s="17">
        <v>0.19039898147510601</v>
      </c>
      <c r="CA11" s="17"/>
      <c r="CB11" s="17">
        <v>0.37775998772264402</v>
      </c>
      <c r="CC11" s="17">
        <v>0.20261387177663601</v>
      </c>
      <c r="CD11" s="17">
        <v>9.1610256477225302E-2</v>
      </c>
      <c r="CE11" s="17">
        <v>8.0178702912906893E-2</v>
      </c>
      <c r="CF11" s="17">
        <v>0.301748426747174</v>
      </c>
      <c r="CG11" s="17">
        <v>0.167416787457454</v>
      </c>
      <c r="CH11" s="17"/>
      <c r="CI11" s="17">
        <v>0.18441360451087399</v>
      </c>
      <c r="CJ11" s="17">
        <v>0.217578048127437</v>
      </c>
      <c r="CK11" s="17">
        <v>0.16314890099330701</v>
      </c>
      <c r="CL11" s="17">
        <v>0.196408055542454</v>
      </c>
    </row>
    <row r="12" spans="2:90" x14ac:dyDescent="0.35">
      <c r="B12" s="21" t="s">
        <v>240</v>
      </c>
      <c r="C12" s="17">
        <v>0.17701971149129</v>
      </c>
      <c r="D12" s="17">
        <v>0.132783052532228</v>
      </c>
      <c r="E12" s="17">
        <v>0.22060257445716999</v>
      </c>
      <c r="F12" s="17"/>
      <c r="G12" s="17">
        <v>0.152936325796932</v>
      </c>
      <c r="H12" s="17">
        <v>0.135354004869532</v>
      </c>
      <c r="I12" s="17">
        <v>0.16114595429162401</v>
      </c>
      <c r="J12" s="17">
        <v>0.18791734028562701</v>
      </c>
      <c r="K12" s="17">
        <v>0.22247990974750101</v>
      </c>
      <c r="L12" s="17">
        <v>0.19016528751451001</v>
      </c>
      <c r="M12" s="17">
        <v>0.220483550843038</v>
      </c>
      <c r="N12" s="17">
        <v>0.164195874516013</v>
      </c>
      <c r="O12" s="17">
        <v>0.157943092668513</v>
      </c>
      <c r="P12" s="17"/>
      <c r="Q12" s="17">
        <v>0.19565989127681699</v>
      </c>
      <c r="R12" s="17">
        <v>0.11536668991657099</v>
      </c>
      <c r="S12" s="17">
        <v>0.19401393419864099</v>
      </c>
      <c r="T12" s="17">
        <v>0.18046441619980899</v>
      </c>
      <c r="U12" s="17"/>
      <c r="V12" s="17">
        <v>0.166881660957795</v>
      </c>
      <c r="W12" s="17">
        <v>0.16013426774736</v>
      </c>
      <c r="X12" s="17">
        <v>0.15330769205238501</v>
      </c>
      <c r="Y12" s="17">
        <v>0.174886569932686</v>
      </c>
      <c r="Z12" s="17">
        <v>0.197962032168015</v>
      </c>
      <c r="AA12" s="17">
        <v>0.176567231448957</v>
      </c>
      <c r="AB12" s="17">
        <v>0.20343702467045399</v>
      </c>
      <c r="AC12" s="17">
        <v>0.18147459919325501</v>
      </c>
      <c r="AD12" s="17">
        <v>0.192958347106678</v>
      </c>
      <c r="AE12" s="17"/>
      <c r="AF12" s="17">
        <v>0.17966658312344599</v>
      </c>
      <c r="AG12" s="17">
        <v>0.20384190130303301</v>
      </c>
      <c r="AH12" s="17">
        <v>0.17220086137104501</v>
      </c>
      <c r="AI12" s="17">
        <v>8.8219069090396202E-2</v>
      </c>
      <c r="AJ12" s="17">
        <v>0.17629135827324099</v>
      </c>
      <c r="AK12" s="17">
        <v>0.174747870140362</v>
      </c>
      <c r="AL12" s="17"/>
      <c r="AM12" s="17">
        <v>0.109656157867252</v>
      </c>
      <c r="AN12" s="17">
        <v>0.19082328795438</v>
      </c>
      <c r="AO12" s="17">
        <v>0.14944846436898701</v>
      </c>
      <c r="AP12" s="17">
        <v>0.209849119319654</v>
      </c>
      <c r="AQ12" s="17">
        <v>0.21218116652892199</v>
      </c>
      <c r="AR12" s="17">
        <v>0.18381020313342</v>
      </c>
      <c r="AS12" s="17">
        <v>0.182266071795427</v>
      </c>
      <c r="AT12" s="17">
        <v>0.117953409872909</v>
      </c>
      <c r="AU12" s="17">
        <v>0.15787653445657299</v>
      </c>
      <c r="AV12" s="17">
        <v>0.115833446860658</v>
      </c>
      <c r="AW12" s="17">
        <v>0.18390992362588701</v>
      </c>
      <c r="AX12" s="17">
        <v>0.22197892688590801</v>
      </c>
      <c r="AY12" s="17">
        <v>0.23711352300942301</v>
      </c>
      <c r="AZ12" s="17">
        <v>0.18749425412766699</v>
      </c>
      <c r="BA12" s="17">
        <v>0.16912278858115701</v>
      </c>
      <c r="BB12" s="17">
        <v>0.13926594608426399</v>
      </c>
      <c r="BC12" s="17"/>
      <c r="BD12" s="17">
        <v>0.21831575052539801</v>
      </c>
      <c r="BE12" s="17">
        <v>0.142003474373364</v>
      </c>
      <c r="BF12" s="17">
        <v>0.16539729346059501</v>
      </c>
      <c r="BG12" s="17"/>
      <c r="BH12" s="17">
        <v>0.177957564376276</v>
      </c>
      <c r="BI12" s="17">
        <v>0.17366190712936899</v>
      </c>
      <c r="BJ12" s="17">
        <v>0.23958924403856</v>
      </c>
      <c r="BK12" s="17"/>
      <c r="BL12" s="17">
        <v>0.230457159628289</v>
      </c>
      <c r="BM12" s="17">
        <v>0.20880173968924001</v>
      </c>
      <c r="BN12" s="17">
        <v>0.18930549465063001</v>
      </c>
      <c r="BO12" s="17"/>
      <c r="BP12" s="17">
        <v>0.182300085029552</v>
      </c>
      <c r="BQ12" s="17">
        <v>0.15856053421902599</v>
      </c>
      <c r="BR12" s="17"/>
      <c r="BS12" s="17">
        <v>0.55313900066329202</v>
      </c>
      <c r="BT12" s="17">
        <v>0.261956930723454</v>
      </c>
      <c r="BU12" s="17">
        <v>0.13737180292068099</v>
      </c>
      <c r="BV12" s="17">
        <v>3.6994667791109097E-2</v>
      </c>
      <c r="BW12" s="17"/>
      <c r="BX12" s="17">
        <v>0.240055219314533</v>
      </c>
      <c r="BY12" s="17">
        <v>0.13560798423721801</v>
      </c>
      <c r="BZ12" s="17">
        <v>0.17331964329782901</v>
      </c>
      <c r="CA12" s="17"/>
      <c r="CB12" s="17">
        <v>0.38292190793592801</v>
      </c>
      <c r="CC12" s="17">
        <v>0.14004462839929499</v>
      </c>
      <c r="CD12" s="17">
        <v>7.2746494076391902E-2</v>
      </c>
      <c r="CE12" s="17">
        <v>6.1635002445298903E-2</v>
      </c>
      <c r="CF12" s="17">
        <v>0.25029142548118799</v>
      </c>
      <c r="CG12" s="17">
        <v>0.19089360726639601</v>
      </c>
      <c r="CH12" s="17"/>
      <c r="CI12" s="17">
        <v>0.121979120727488</v>
      </c>
      <c r="CJ12" s="17">
        <v>0.21455698963382999</v>
      </c>
      <c r="CK12" s="17">
        <v>0.118572521670504</v>
      </c>
      <c r="CL12" s="17">
        <v>0.182786017252178</v>
      </c>
    </row>
    <row r="13" spans="2:90" x14ac:dyDescent="0.35">
      <c r="B13" s="21" t="s">
        <v>241</v>
      </c>
      <c r="C13" s="17">
        <v>0.16403846560198199</v>
      </c>
      <c r="D13" s="17">
        <v>0.20222559847295701</v>
      </c>
      <c r="E13" s="17">
        <v>0.12823625761094501</v>
      </c>
      <c r="F13" s="17"/>
      <c r="G13" s="17">
        <v>0.116179100061372</v>
      </c>
      <c r="H13" s="17">
        <v>0.126641059595832</v>
      </c>
      <c r="I13" s="17">
        <v>0.157309386113928</v>
      </c>
      <c r="J13" s="17">
        <v>0.18527636348807899</v>
      </c>
      <c r="K13" s="17">
        <v>0.20307605861476399</v>
      </c>
      <c r="L13" s="17">
        <v>0.171024201729714</v>
      </c>
      <c r="M13" s="17">
        <v>0.14860989354288301</v>
      </c>
      <c r="N13" s="17">
        <v>0.20664870032159499</v>
      </c>
      <c r="O13" s="17">
        <v>0.15872863293380399</v>
      </c>
      <c r="P13" s="17"/>
      <c r="Q13" s="17">
        <v>0.209972943765039</v>
      </c>
      <c r="R13" s="17">
        <v>0.20435421789740901</v>
      </c>
      <c r="S13" s="17">
        <v>0.20661282809794901</v>
      </c>
      <c r="T13" s="17">
        <v>0.15430625037512299</v>
      </c>
      <c r="U13" s="17"/>
      <c r="V13" s="17">
        <v>0.210401262523574</v>
      </c>
      <c r="W13" s="17">
        <v>0.16105075789222301</v>
      </c>
      <c r="X13" s="17">
        <v>0.149745269150136</v>
      </c>
      <c r="Y13" s="17">
        <v>0.178970324287028</v>
      </c>
      <c r="Z13" s="17">
        <v>0.16956811036748601</v>
      </c>
      <c r="AA13" s="17">
        <v>0.13593985464307401</v>
      </c>
      <c r="AB13" s="17">
        <v>0.14362348051003501</v>
      </c>
      <c r="AC13" s="17">
        <v>0.13113801544673401</v>
      </c>
      <c r="AD13" s="17">
        <v>0.15465589594270801</v>
      </c>
      <c r="AE13" s="17"/>
      <c r="AF13" s="17">
        <v>0.117237523377749</v>
      </c>
      <c r="AG13" s="17">
        <v>0.15241304312662199</v>
      </c>
      <c r="AH13" s="17">
        <v>0.160273878368933</v>
      </c>
      <c r="AI13" s="17">
        <v>0.17592834990940101</v>
      </c>
      <c r="AJ13" s="17">
        <v>0.15934785145873601</v>
      </c>
      <c r="AK13" s="17">
        <v>0.205288179598904</v>
      </c>
      <c r="AL13" s="17"/>
      <c r="AM13" s="17">
        <v>9.4602464732519195E-2</v>
      </c>
      <c r="AN13" s="17">
        <v>8.1729655957816894E-2</v>
      </c>
      <c r="AO13" s="17">
        <v>0.113833789759927</v>
      </c>
      <c r="AP13" s="17">
        <v>0.10913448098771</v>
      </c>
      <c r="AQ13" s="17">
        <v>0.19504444600186699</v>
      </c>
      <c r="AR13" s="17">
        <v>0.139624202492626</v>
      </c>
      <c r="AS13" s="17">
        <v>0.16346902720559001</v>
      </c>
      <c r="AT13" s="17">
        <v>8.6862964932967399E-2</v>
      </c>
      <c r="AU13" s="17">
        <v>0.19436831293736401</v>
      </c>
      <c r="AV13" s="17">
        <v>0.21870081917824</v>
      </c>
      <c r="AW13" s="17">
        <v>0.22185026185648299</v>
      </c>
      <c r="AX13" s="17">
        <v>0.21480408683768201</v>
      </c>
      <c r="AY13" s="17">
        <v>0.20789145449490301</v>
      </c>
      <c r="AZ13" s="17">
        <v>0.17413103797246701</v>
      </c>
      <c r="BA13" s="17">
        <v>0.236604105913375</v>
      </c>
      <c r="BB13" s="17">
        <v>0.25855590223327302</v>
      </c>
      <c r="BC13" s="17"/>
      <c r="BD13" s="17">
        <v>0.19634500176872399</v>
      </c>
      <c r="BE13" s="17">
        <v>0.14956091346384301</v>
      </c>
      <c r="BF13" s="17">
        <v>0.14952667448895399</v>
      </c>
      <c r="BG13" s="17"/>
      <c r="BH13" s="17">
        <v>0.15680247124798199</v>
      </c>
      <c r="BI13" s="17">
        <v>0.22224688372187901</v>
      </c>
      <c r="BJ13" s="17">
        <v>0.19149843588620399</v>
      </c>
      <c r="BK13" s="17"/>
      <c r="BL13" s="17">
        <v>0.14131804591615901</v>
      </c>
      <c r="BM13" s="17">
        <v>0.20859565965238799</v>
      </c>
      <c r="BN13" s="17">
        <v>0.197560775454935</v>
      </c>
      <c r="BO13" s="17"/>
      <c r="BP13" s="17">
        <v>0.19495638387973299</v>
      </c>
      <c r="BQ13" s="17">
        <v>0.14149903537112099</v>
      </c>
      <c r="BR13" s="17"/>
      <c r="BS13" s="17">
        <v>8.0045937683998494E-2</v>
      </c>
      <c r="BT13" s="17">
        <v>0.15017009570377199</v>
      </c>
      <c r="BU13" s="17">
        <v>0.18525644277801001</v>
      </c>
      <c r="BV13" s="17">
        <v>0.184625117039148</v>
      </c>
      <c r="BW13" s="17"/>
      <c r="BX13" s="17">
        <v>0.134986495320876</v>
      </c>
      <c r="BY13" s="17">
        <v>0.143892460229219</v>
      </c>
      <c r="BZ13" s="17">
        <v>0.168154578940309</v>
      </c>
      <c r="CA13" s="17"/>
      <c r="CB13" s="17">
        <v>4.3663423617019401E-2</v>
      </c>
      <c r="CC13" s="17">
        <v>0.120923948819014</v>
      </c>
      <c r="CD13" s="17">
        <v>5.4524197365616103E-2</v>
      </c>
      <c r="CE13" s="17">
        <v>0.392542948842794</v>
      </c>
      <c r="CF13" s="17">
        <v>0.25671853601769301</v>
      </c>
      <c r="CG13" s="17">
        <v>0.191175774480105</v>
      </c>
      <c r="CH13" s="17"/>
      <c r="CI13" s="17">
        <v>0.17875030379738899</v>
      </c>
      <c r="CJ13" s="17">
        <v>0.14643636336037</v>
      </c>
      <c r="CK13" s="17">
        <v>0.137346345146313</v>
      </c>
      <c r="CL13" s="17">
        <v>0.17822389892634899</v>
      </c>
    </row>
    <row r="14" spans="2:90" x14ac:dyDescent="0.35">
      <c r="B14" s="21" t="s">
        <v>242</v>
      </c>
      <c r="C14" s="17">
        <v>0.14974168408555</v>
      </c>
      <c r="D14" s="17">
        <v>0.21873926477774699</v>
      </c>
      <c r="E14" s="17">
        <v>8.3423412320039095E-2</v>
      </c>
      <c r="F14" s="17"/>
      <c r="G14" s="17">
        <v>0.19626419208573301</v>
      </c>
      <c r="H14" s="17">
        <v>0.186654972205682</v>
      </c>
      <c r="I14" s="17">
        <v>0.13409919166843801</v>
      </c>
      <c r="J14" s="17">
        <v>0.105325827924627</v>
      </c>
      <c r="K14" s="17">
        <v>0.13686612666218601</v>
      </c>
      <c r="L14" s="17">
        <v>0.124922994530899</v>
      </c>
      <c r="M14" s="17">
        <v>0.155394066545196</v>
      </c>
      <c r="N14" s="17">
        <v>0.12778188273319899</v>
      </c>
      <c r="O14" s="17">
        <v>0.17938216386685699</v>
      </c>
      <c r="P14" s="17"/>
      <c r="Q14" s="17">
        <v>0.144253017234175</v>
      </c>
      <c r="R14" s="17">
        <v>0.20088851969718999</v>
      </c>
      <c r="S14" s="17">
        <v>0.20215198023849801</v>
      </c>
      <c r="T14" s="17">
        <v>0.143601375034208</v>
      </c>
      <c r="U14" s="17"/>
      <c r="V14" s="17">
        <v>0.16775503925752699</v>
      </c>
      <c r="W14" s="17">
        <v>8.9706639050808501E-2</v>
      </c>
      <c r="X14" s="17">
        <v>0.15863700151973001</v>
      </c>
      <c r="Y14" s="17">
        <v>0.13544902003144199</v>
      </c>
      <c r="Z14" s="17">
        <v>0.17494052929357101</v>
      </c>
      <c r="AA14" s="17">
        <v>0.207314056531929</v>
      </c>
      <c r="AB14" s="17">
        <v>0.119882119925538</v>
      </c>
      <c r="AC14" s="17">
        <v>0.14435406900185299</v>
      </c>
      <c r="AD14" s="17">
        <v>0.16265999760713801</v>
      </c>
      <c r="AE14" s="17"/>
      <c r="AF14" s="17">
        <v>0.15275101550901099</v>
      </c>
      <c r="AG14" s="17">
        <v>0.13117468199673801</v>
      </c>
      <c r="AH14" s="17">
        <v>0.134762982631351</v>
      </c>
      <c r="AI14" s="17">
        <v>0.13063876461127799</v>
      </c>
      <c r="AJ14" s="17">
        <v>0.18111785137922301</v>
      </c>
      <c r="AK14" s="17">
        <v>0.14502586598846101</v>
      </c>
      <c r="AL14" s="17"/>
      <c r="AM14" s="17">
        <v>0.14883253636789101</v>
      </c>
      <c r="AN14" s="17">
        <v>7.8192324131785396E-2</v>
      </c>
      <c r="AO14" s="17">
        <v>0.113242279571514</v>
      </c>
      <c r="AP14" s="17">
        <v>0.13011523542230399</v>
      </c>
      <c r="AQ14" s="17">
        <v>0.15048006344124601</v>
      </c>
      <c r="AR14" s="17">
        <v>0.16310832623187699</v>
      </c>
      <c r="AS14" s="17">
        <v>0.14009127642212099</v>
      </c>
      <c r="AT14" s="17">
        <v>0.18140857932926399</v>
      </c>
      <c r="AU14" s="17">
        <v>0.17510129836531599</v>
      </c>
      <c r="AV14" s="17">
        <v>0.20599095283987601</v>
      </c>
      <c r="AW14" s="17">
        <v>0.12912687971127801</v>
      </c>
      <c r="AX14" s="17">
        <v>0.106285061174691</v>
      </c>
      <c r="AY14" s="17">
        <v>0.156464712866584</v>
      </c>
      <c r="AZ14" s="17">
        <v>0.20584450965819001</v>
      </c>
      <c r="BA14" s="17">
        <v>0.21506835947144101</v>
      </c>
      <c r="BB14" s="17">
        <v>0.24327693920784799</v>
      </c>
      <c r="BC14" s="17"/>
      <c r="BD14" s="17">
        <v>0.13160924082567599</v>
      </c>
      <c r="BE14" s="17">
        <v>0.18025538856238099</v>
      </c>
      <c r="BF14" s="17">
        <v>0.14545414445605601</v>
      </c>
      <c r="BG14" s="17"/>
      <c r="BH14" s="17">
        <v>0.14133676013368199</v>
      </c>
      <c r="BI14" s="17">
        <v>0.17699877791405999</v>
      </c>
      <c r="BJ14" s="17">
        <v>0.14411166758407401</v>
      </c>
      <c r="BK14" s="17"/>
      <c r="BL14" s="17">
        <v>0.12944047169206099</v>
      </c>
      <c r="BM14" s="17">
        <v>0.15126314451205999</v>
      </c>
      <c r="BN14" s="17">
        <v>0.141626495143334</v>
      </c>
      <c r="BO14" s="17"/>
      <c r="BP14" s="17">
        <v>0.15472026253869101</v>
      </c>
      <c r="BQ14" s="17">
        <v>0.156602452660698</v>
      </c>
      <c r="BR14" s="17"/>
      <c r="BS14" s="17">
        <v>0.10385458028179299</v>
      </c>
      <c r="BT14" s="17">
        <v>0.11770628083748901</v>
      </c>
      <c r="BU14" s="17">
        <v>0.16116521044506801</v>
      </c>
      <c r="BV14" s="17">
        <v>0.176495513241514</v>
      </c>
      <c r="BW14" s="17"/>
      <c r="BX14" s="17">
        <v>0.141180906793578</v>
      </c>
      <c r="BY14" s="17">
        <v>0.172108761271663</v>
      </c>
      <c r="BZ14" s="17">
        <v>0.14921532313654801</v>
      </c>
      <c r="CA14" s="17"/>
      <c r="CB14" s="17">
        <v>5.3980698238312197E-2</v>
      </c>
      <c r="CC14" s="17">
        <v>0.142835672268664</v>
      </c>
      <c r="CD14" s="17">
        <v>0.14987608690137</v>
      </c>
      <c r="CE14" s="17">
        <v>0.16370794850069301</v>
      </c>
      <c r="CF14" s="17">
        <v>0.220579018909177</v>
      </c>
      <c r="CG14" s="17">
        <v>0.19936187686100201</v>
      </c>
      <c r="CH14" s="17"/>
      <c r="CI14" s="17">
        <v>0.18235803681073101</v>
      </c>
      <c r="CJ14" s="17">
        <v>0.123615387235193</v>
      </c>
      <c r="CK14" s="17">
        <v>0.181816705542651</v>
      </c>
      <c r="CL14" s="17">
        <v>0.14929569440741799</v>
      </c>
    </row>
    <row r="15" spans="2:90" x14ac:dyDescent="0.35">
      <c r="B15" s="21" t="s">
        <v>243</v>
      </c>
      <c r="C15" s="17">
        <v>0.14758945836199</v>
      </c>
      <c r="D15" s="17">
        <v>0.13755738596085501</v>
      </c>
      <c r="E15" s="17">
        <v>0.15792529783267201</v>
      </c>
      <c r="F15" s="17"/>
      <c r="G15" s="17">
        <v>0.107237504127493</v>
      </c>
      <c r="H15" s="17">
        <v>0.14123210019468899</v>
      </c>
      <c r="I15" s="17">
        <v>0.158244700107744</v>
      </c>
      <c r="J15" s="17">
        <v>0.15731506491039701</v>
      </c>
      <c r="K15" s="17">
        <v>0.16293703144319699</v>
      </c>
      <c r="L15" s="17">
        <v>0.16139452734614601</v>
      </c>
      <c r="M15" s="17">
        <v>0.14062465800079699</v>
      </c>
      <c r="N15" s="17">
        <v>0.13025199002160801</v>
      </c>
      <c r="O15" s="17">
        <v>0.16829824434770299</v>
      </c>
      <c r="P15" s="17"/>
      <c r="Q15" s="17">
        <v>0.14460712425045899</v>
      </c>
      <c r="R15" s="17">
        <v>0.132333767091313</v>
      </c>
      <c r="S15" s="17">
        <v>0.17041739746189599</v>
      </c>
      <c r="T15" s="17">
        <v>0.147163640533616</v>
      </c>
      <c r="U15" s="17"/>
      <c r="V15" s="17">
        <v>0.15294670075785699</v>
      </c>
      <c r="W15" s="17">
        <v>0.12518932276853001</v>
      </c>
      <c r="X15" s="17">
        <v>0.16216452705954101</v>
      </c>
      <c r="Y15" s="17">
        <v>0.168958829333166</v>
      </c>
      <c r="Z15" s="17">
        <v>0.125391071080029</v>
      </c>
      <c r="AA15" s="17">
        <v>0.15821017857049399</v>
      </c>
      <c r="AB15" s="17">
        <v>9.9808312514915995E-2</v>
      </c>
      <c r="AC15" s="17">
        <v>0.14006493324437999</v>
      </c>
      <c r="AD15" s="17">
        <v>0.18431839510452</v>
      </c>
      <c r="AE15" s="17"/>
      <c r="AF15" s="17">
        <v>0.14383563002629501</v>
      </c>
      <c r="AG15" s="17">
        <v>0.133654400255587</v>
      </c>
      <c r="AH15" s="17">
        <v>0.131202641144858</v>
      </c>
      <c r="AI15" s="17">
        <v>0.19463376891207501</v>
      </c>
      <c r="AJ15" s="17">
        <v>0.14432479004698501</v>
      </c>
      <c r="AK15" s="17">
        <v>0.15810285266000801</v>
      </c>
      <c r="AL15" s="17"/>
      <c r="AM15" s="17">
        <v>0.12588733442184999</v>
      </c>
      <c r="AN15" s="17">
        <v>0.20402544770914199</v>
      </c>
      <c r="AO15" s="17">
        <v>0.149514208058704</v>
      </c>
      <c r="AP15" s="17">
        <v>0.11225703127293001</v>
      </c>
      <c r="AQ15" s="17">
        <v>0.12194151632334101</v>
      </c>
      <c r="AR15" s="17">
        <v>0.17164227815643199</v>
      </c>
      <c r="AS15" s="17">
        <v>0.151757347356519</v>
      </c>
      <c r="AT15" s="17">
        <v>0.14280747649744799</v>
      </c>
      <c r="AU15" s="17">
        <v>0.16383963548444899</v>
      </c>
      <c r="AV15" s="17">
        <v>0.10620684886553999</v>
      </c>
      <c r="AW15" s="17">
        <v>0.150454826241257</v>
      </c>
      <c r="AX15" s="17">
        <v>0.140755719998019</v>
      </c>
      <c r="AY15" s="17">
        <v>0.18728829284884099</v>
      </c>
      <c r="AZ15" s="17">
        <v>0.20593729932093499</v>
      </c>
      <c r="BA15" s="17">
        <v>0.13287736806967301</v>
      </c>
      <c r="BB15" s="17">
        <v>0.13940763511398099</v>
      </c>
      <c r="BC15" s="17"/>
      <c r="BD15" s="17">
        <v>0.168045005050206</v>
      </c>
      <c r="BE15" s="17">
        <v>0.146033231235175</v>
      </c>
      <c r="BF15" s="17">
        <v>0.136088729695198</v>
      </c>
      <c r="BG15" s="17"/>
      <c r="BH15" s="17">
        <v>0.140893055229143</v>
      </c>
      <c r="BI15" s="17">
        <v>0.18070799506423199</v>
      </c>
      <c r="BJ15" s="17">
        <v>0.18187853837961501</v>
      </c>
      <c r="BK15" s="17"/>
      <c r="BL15" s="17">
        <v>0.187967352211318</v>
      </c>
      <c r="BM15" s="17">
        <v>0.17425941543092599</v>
      </c>
      <c r="BN15" s="17">
        <v>0.11424194601425799</v>
      </c>
      <c r="BO15" s="17"/>
      <c r="BP15" s="17">
        <v>0.146729863312999</v>
      </c>
      <c r="BQ15" s="17">
        <v>0.13830614985624201</v>
      </c>
      <c r="BR15" s="17"/>
      <c r="BS15" s="17">
        <v>0.146921727459181</v>
      </c>
      <c r="BT15" s="17">
        <v>0.15401879742285399</v>
      </c>
      <c r="BU15" s="17">
        <v>0.16354644114088501</v>
      </c>
      <c r="BV15" s="17">
        <v>0.13429936142496099</v>
      </c>
      <c r="BW15" s="17"/>
      <c r="BX15" s="17">
        <v>0.16802386304233299</v>
      </c>
      <c r="BY15" s="17">
        <v>0.176602309697202</v>
      </c>
      <c r="BZ15" s="17">
        <v>0.14378220362493799</v>
      </c>
      <c r="CA15" s="17"/>
      <c r="CB15" s="17">
        <v>0.13073433283386801</v>
      </c>
      <c r="CC15" s="17">
        <v>9.1483539941815406E-2</v>
      </c>
      <c r="CD15" s="17">
        <v>9.0735887317506994E-2</v>
      </c>
      <c r="CE15" s="17">
        <v>0.18665170017398899</v>
      </c>
      <c r="CF15" s="17">
        <v>0.26366817190247699</v>
      </c>
      <c r="CG15" s="17">
        <v>0.17756933981029299</v>
      </c>
      <c r="CH15" s="17"/>
      <c r="CI15" s="17">
        <v>0.17561532672597499</v>
      </c>
      <c r="CJ15" s="17">
        <v>0.13628286254487401</v>
      </c>
      <c r="CK15" s="17">
        <v>0.16921132384102</v>
      </c>
      <c r="CL15" s="17">
        <v>0.14221523386733001</v>
      </c>
    </row>
    <row r="16" spans="2:90" x14ac:dyDescent="0.35">
      <c r="B16" s="21" t="s">
        <v>244</v>
      </c>
      <c r="C16" s="17">
        <v>0.14135398443834801</v>
      </c>
      <c r="D16" s="17">
        <v>9.0900608206805095E-2</v>
      </c>
      <c r="E16" s="17">
        <v>0.18989937129537701</v>
      </c>
      <c r="F16" s="17"/>
      <c r="G16" s="17">
        <v>0.110214120585337</v>
      </c>
      <c r="H16" s="17">
        <v>0.108234683951689</v>
      </c>
      <c r="I16" s="17">
        <v>0.119873655154834</v>
      </c>
      <c r="J16" s="17">
        <v>0.18093082278929501</v>
      </c>
      <c r="K16" s="17">
        <v>0.15902769596279501</v>
      </c>
      <c r="L16" s="17">
        <v>0.15773055904199601</v>
      </c>
      <c r="M16" s="17">
        <v>0.151683840703702</v>
      </c>
      <c r="N16" s="17">
        <v>0.13943375894996801</v>
      </c>
      <c r="O16" s="17">
        <v>0.142988488207586</v>
      </c>
      <c r="P16" s="17"/>
      <c r="Q16" s="17">
        <v>0.150651423915863</v>
      </c>
      <c r="R16" s="17">
        <v>7.7850719308011504E-2</v>
      </c>
      <c r="S16" s="17">
        <v>0.176020153966466</v>
      </c>
      <c r="T16" s="17">
        <v>0.142652503783636</v>
      </c>
      <c r="U16" s="17"/>
      <c r="V16" s="17">
        <v>0.13608726473080099</v>
      </c>
      <c r="W16" s="17">
        <v>0.16618580633836699</v>
      </c>
      <c r="X16" s="17">
        <v>0.126337404112177</v>
      </c>
      <c r="Y16" s="17">
        <v>0.136262878491963</v>
      </c>
      <c r="Z16" s="17">
        <v>0.14433565863359801</v>
      </c>
      <c r="AA16" s="17">
        <v>0.106675066782217</v>
      </c>
      <c r="AB16" s="17">
        <v>0.13568962407746299</v>
      </c>
      <c r="AC16" s="17">
        <v>0.205957183839134</v>
      </c>
      <c r="AD16" s="17">
        <v>0.14363433997105299</v>
      </c>
      <c r="AE16" s="17"/>
      <c r="AF16" s="17">
        <v>0.154699952441364</v>
      </c>
      <c r="AG16" s="17">
        <v>0.153860213860539</v>
      </c>
      <c r="AH16" s="17">
        <v>0.13223863525240701</v>
      </c>
      <c r="AI16" s="17">
        <v>8.7309149001393194E-2</v>
      </c>
      <c r="AJ16" s="17">
        <v>0.123021855512535</v>
      </c>
      <c r="AK16" s="17">
        <v>0.14681618528944701</v>
      </c>
      <c r="AL16" s="17"/>
      <c r="AM16" s="17">
        <v>0.123350197910475</v>
      </c>
      <c r="AN16" s="17">
        <v>0.174934719470247</v>
      </c>
      <c r="AO16" s="17">
        <v>0.18527465784254901</v>
      </c>
      <c r="AP16" s="17">
        <v>0.17414027821710601</v>
      </c>
      <c r="AQ16" s="17">
        <v>0.17632143332195099</v>
      </c>
      <c r="AR16" s="17">
        <v>0.13255205945800699</v>
      </c>
      <c r="AS16" s="17">
        <v>0.166872285696401</v>
      </c>
      <c r="AT16" s="17">
        <v>0.13713105101022199</v>
      </c>
      <c r="AU16" s="17">
        <v>0.11395993261449</v>
      </c>
      <c r="AV16" s="17">
        <v>9.3829244316932903E-2</v>
      </c>
      <c r="AW16" s="17">
        <v>0.122818326073144</v>
      </c>
      <c r="AX16" s="17">
        <v>0.15398936420631301</v>
      </c>
      <c r="AY16" s="17">
        <v>9.1175607883766593E-2</v>
      </c>
      <c r="AZ16" s="17">
        <v>0.187413563692574</v>
      </c>
      <c r="BA16" s="17">
        <v>0.103802092797475</v>
      </c>
      <c r="BB16" s="17">
        <v>6.8391314109412099E-2</v>
      </c>
      <c r="BC16" s="17"/>
      <c r="BD16" s="17">
        <v>0.150216007519692</v>
      </c>
      <c r="BE16" s="17">
        <v>0.114883258070092</v>
      </c>
      <c r="BF16" s="17">
        <v>0.15767240324334</v>
      </c>
      <c r="BG16" s="17"/>
      <c r="BH16" s="17">
        <v>0.144351827728918</v>
      </c>
      <c r="BI16" s="17">
        <v>0.14492329861439501</v>
      </c>
      <c r="BJ16" s="17">
        <v>0.14822879506386699</v>
      </c>
      <c r="BK16" s="17"/>
      <c r="BL16" s="17">
        <v>0.17883689034182901</v>
      </c>
      <c r="BM16" s="17">
        <v>0.13815191356577899</v>
      </c>
      <c r="BN16" s="17">
        <v>9.4308907038160195E-2</v>
      </c>
      <c r="BO16" s="17"/>
      <c r="BP16" s="17">
        <v>0.105305292963724</v>
      </c>
      <c r="BQ16" s="17">
        <v>0.14666185523465899</v>
      </c>
      <c r="BR16" s="17"/>
      <c r="BS16" s="17">
        <v>0.25445065863586502</v>
      </c>
      <c r="BT16" s="17">
        <v>0.21376896222835001</v>
      </c>
      <c r="BU16" s="17">
        <v>0.138489171749059</v>
      </c>
      <c r="BV16" s="17">
        <v>6.7494866314747104E-2</v>
      </c>
      <c r="BW16" s="17"/>
      <c r="BX16" s="17">
        <v>0.144983662724843</v>
      </c>
      <c r="BY16" s="17">
        <v>0.102070642923759</v>
      </c>
      <c r="BZ16" s="17">
        <v>0.14340837187153299</v>
      </c>
      <c r="CA16" s="17"/>
      <c r="CB16" s="17">
        <v>0.321649772589643</v>
      </c>
      <c r="CC16" s="17">
        <v>7.5694338266000402E-2</v>
      </c>
      <c r="CD16" s="17">
        <v>8.8821327148171494E-2</v>
      </c>
      <c r="CE16" s="17">
        <v>4.72183502562653E-2</v>
      </c>
      <c r="CF16" s="17">
        <v>0.18392312469945299</v>
      </c>
      <c r="CG16" s="17">
        <v>0.14593533223804001</v>
      </c>
      <c r="CH16" s="17"/>
      <c r="CI16" s="17">
        <v>0.124779589040299</v>
      </c>
      <c r="CJ16" s="17">
        <v>0.17212122305550601</v>
      </c>
      <c r="CK16" s="17">
        <v>8.7107727046096706E-2</v>
      </c>
      <c r="CL16" s="17">
        <v>0.14136510055118501</v>
      </c>
    </row>
    <row r="17" spans="2:90" x14ac:dyDescent="0.35">
      <c r="B17" s="21" t="s">
        <v>245</v>
      </c>
      <c r="C17" s="17">
        <v>0.13201190857551401</v>
      </c>
      <c r="D17" s="17">
        <v>0.13441945397223601</v>
      </c>
      <c r="E17" s="17">
        <v>0.12700211318986601</v>
      </c>
      <c r="F17" s="17"/>
      <c r="G17" s="17">
        <v>0.13179822794172899</v>
      </c>
      <c r="H17" s="17">
        <v>0.145569779501944</v>
      </c>
      <c r="I17" s="17">
        <v>0.122372147048395</v>
      </c>
      <c r="J17" s="17">
        <v>0.143271481647781</v>
      </c>
      <c r="K17" s="17">
        <v>0.12128705100135399</v>
      </c>
      <c r="L17" s="17">
        <v>0.112382749731658</v>
      </c>
      <c r="M17" s="17">
        <v>0.111962873313271</v>
      </c>
      <c r="N17" s="17">
        <v>0.151758072071183</v>
      </c>
      <c r="O17" s="17">
        <v>0.14621816374495999</v>
      </c>
      <c r="P17" s="17"/>
      <c r="Q17" s="17">
        <v>0.20014634650405499</v>
      </c>
      <c r="R17" s="17">
        <v>0.122386962856347</v>
      </c>
      <c r="S17" s="17">
        <v>0.15286930620609701</v>
      </c>
      <c r="T17" s="17">
        <v>0.12409719887270899</v>
      </c>
      <c r="U17" s="17"/>
      <c r="V17" s="17">
        <v>0.140955014796566</v>
      </c>
      <c r="W17" s="17">
        <v>0.11552499940034699</v>
      </c>
      <c r="X17" s="17">
        <v>0.16372006022588101</v>
      </c>
      <c r="Y17" s="17">
        <v>0.12551505646382999</v>
      </c>
      <c r="Z17" s="17">
        <v>0.12467271995898201</v>
      </c>
      <c r="AA17" s="17">
        <v>0.14858950883887001</v>
      </c>
      <c r="AB17" s="17">
        <v>0.113489834322951</v>
      </c>
      <c r="AC17" s="17">
        <v>0.15602525287438901</v>
      </c>
      <c r="AD17" s="17">
        <v>0.120035815907216</v>
      </c>
      <c r="AE17" s="17"/>
      <c r="AF17" s="17">
        <v>0.126444211920511</v>
      </c>
      <c r="AG17" s="17">
        <v>0.115035359919233</v>
      </c>
      <c r="AH17" s="17">
        <v>0.13660169247100901</v>
      </c>
      <c r="AI17" s="17">
        <v>6.2844082250414698E-2</v>
      </c>
      <c r="AJ17" s="17">
        <v>0.15639941440945901</v>
      </c>
      <c r="AK17" s="17">
        <v>0.13886896712203001</v>
      </c>
      <c r="AL17" s="17"/>
      <c r="AM17" s="17">
        <v>0.135572033676784</v>
      </c>
      <c r="AN17" s="17">
        <v>9.5262416765452995E-2</v>
      </c>
      <c r="AO17" s="17">
        <v>0.107122329335891</v>
      </c>
      <c r="AP17" s="17">
        <v>0.126694835834957</v>
      </c>
      <c r="AQ17" s="17">
        <v>0.13875228463860301</v>
      </c>
      <c r="AR17" s="17">
        <v>9.7753762064474295E-2</v>
      </c>
      <c r="AS17" s="17">
        <v>0.15013628178722199</v>
      </c>
      <c r="AT17" s="17">
        <v>0.140355035745929</v>
      </c>
      <c r="AU17" s="17">
        <v>0.15214269536477501</v>
      </c>
      <c r="AV17" s="17">
        <v>0.13213859181008</v>
      </c>
      <c r="AW17" s="17">
        <v>0.12537948832210699</v>
      </c>
      <c r="AX17" s="17">
        <v>0.18452999450479199</v>
      </c>
      <c r="AY17" s="17">
        <v>8.3970257817551006E-2</v>
      </c>
      <c r="AZ17" s="17">
        <v>0.12612855774821899</v>
      </c>
      <c r="BA17" s="17">
        <v>0.18848848227373299</v>
      </c>
      <c r="BB17" s="17">
        <v>0.20955012827202199</v>
      </c>
      <c r="BC17" s="17"/>
      <c r="BD17" s="17">
        <v>0.15901959677272501</v>
      </c>
      <c r="BE17" s="17">
        <v>0.150641074027758</v>
      </c>
      <c r="BF17" s="17">
        <v>9.9746671169544804E-2</v>
      </c>
      <c r="BG17" s="17"/>
      <c r="BH17" s="17">
        <v>0.136438101436064</v>
      </c>
      <c r="BI17" s="17">
        <v>0.129612956557248</v>
      </c>
      <c r="BJ17" s="17">
        <v>0.13319033568848099</v>
      </c>
      <c r="BK17" s="17"/>
      <c r="BL17" s="17">
        <v>0.138013164307657</v>
      </c>
      <c r="BM17" s="17">
        <v>0.152118412223087</v>
      </c>
      <c r="BN17" s="17">
        <v>0.18189632991788501</v>
      </c>
      <c r="BO17" s="17"/>
      <c r="BP17" s="17">
        <v>0.16925809407008499</v>
      </c>
      <c r="BQ17" s="17">
        <v>0.111077253025681</v>
      </c>
      <c r="BR17" s="17"/>
      <c r="BS17" s="17">
        <v>0.132524747997016</v>
      </c>
      <c r="BT17" s="17">
        <v>0.136750559025857</v>
      </c>
      <c r="BU17" s="17">
        <v>0.15231857965600001</v>
      </c>
      <c r="BV17" s="17">
        <v>0.118573920429311</v>
      </c>
      <c r="BW17" s="17"/>
      <c r="BX17" s="17">
        <v>0.204994620728186</v>
      </c>
      <c r="BY17" s="17">
        <v>0.187722655305328</v>
      </c>
      <c r="BZ17" s="17">
        <v>0.12135817815271201</v>
      </c>
      <c r="CA17" s="17"/>
      <c r="CB17" s="17">
        <v>0.15157806400379201</v>
      </c>
      <c r="CC17" s="17">
        <v>0.148577004294218</v>
      </c>
      <c r="CD17" s="17">
        <v>7.6399339640705402E-2</v>
      </c>
      <c r="CE17" s="17">
        <v>0.13393030658945199</v>
      </c>
      <c r="CF17" s="17">
        <v>0.18905219358608299</v>
      </c>
      <c r="CG17" s="17">
        <v>0.12094485693111801</v>
      </c>
      <c r="CH17" s="17"/>
      <c r="CI17" s="17">
        <v>0.116727190615056</v>
      </c>
      <c r="CJ17" s="17">
        <v>0.16856703794918401</v>
      </c>
      <c r="CK17" s="17">
        <v>6.0019857265472397E-2</v>
      </c>
      <c r="CL17" s="17">
        <v>0.13304345898555001</v>
      </c>
    </row>
    <row r="18" spans="2:90" x14ac:dyDescent="0.35">
      <c r="B18" s="21" t="s">
        <v>246</v>
      </c>
      <c r="C18" s="17">
        <v>9.2398426869977707E-2</v>
      </c>
      <c r="D18" s="17">
        <v>7.4661468475090698E-2</v>
      </c>
      <c r="E18" s="17">
        <v>0.111298487490856</v>
      </c>
      <c r="F18" s="17"/>
      <c r="G18" s="17">
        <v>0.102791883043786</v>
      </c>
      <c r="H18" s="17">
        <v>4.7293441144176801E-2</v>
      </c>
      <c r="I18" s="17">
        <v>8.1327027347678396E-2</v>
      </c>
      <c r="J18" s="17">
        <v>9.3311535112869298E-2</v>
      </c>
      <c r="K18" s="17">
        <v>9.9522747942478604E-2</v>
      </c>
      <c r="L18" s="17">
        <v>9.8927661149503104E-2</v>
      </c>
      <c r="M18" s="17">
        <v>0.105338717855224</v>
      </c>
      <c r="N18" s="17">
        <v>0.100361785584712</v>
      </c>
      <c r="O18" s="17">
        <v>9.9650866412773306E-2</v>
      </c>
      <c r="P18" s="17"/>
      <c r="Q18" s="17">
        <v>7.88361406757008E-2</v>
      </c>
      <c r="R18" s="17">
        <v>6.6372683349273903E-2</v>
      </c>
      <c r="S18" s="17">
        <v>0.11315022284144401</v>
      </c>
      <c r="T18" s="17">
        <v>9.6665604929270205E-2</v>
      </c>
      <c r="U18" s="17"/>
      <c r="V18" s="17">
        <v>0.10254321177886699</v>
      </c>
      <c r="W18" s="17">
        <v>0.101664248082728</v>
      </c>
      <c r="X18" s="17">
        <v>0.11610371002900199</v>
      </c>
      <c r="Y18" s="17">
        <v>7.1673997414929302E-2</v>
      </c>
      <c r="Z18" s="17">
        <v>9.0237071518205703E-2</v>
      </c>
      <c r="AA18" s="17">
        <v>8.8939430667191996E-2</v>
      </c>
      <c r="AB18" s="17">
        <v>7.6412979970654896E-2</v>
      </c>
      <c r="AC18" s="17">
        <v>8.2029142261997395E-2</v>
      </c>
      <c r="AD18" s="17">
        <v>8.7486954471868106E-2</v>
      </c>
      <c r="AE18" s="17"/>
      <c r="AF18" s="17">
        <v>0.105210575715802</v>
      </c>
      <c r="AG18" s="17">
        <v>9.7870926336335998E-2</v>
      </c>
      <c r="AH18" s="17">
        <v>0.117353643614728</v>
      </c>
      <c r="AI18" s="17">
        <v>8.7022036508784206E-2</v>
      </c>
      <c r="AJ18" s="17">
        <v>7.2826132033711105E-2</v>
      </c>
      <c r="AK18" s="17">
        <v>8.6812888851343806E-2</v>
      </c>
      <c r="AL18" s="17"/>
      <c r="AM18" s="17">
        <v>0.111980264676431</v>
      </c>
      <c r="AN18" s="17">
        <v>0.10622713861953299</v>
      </c>
      <c r="AO18" s="17">
        <v>0.104771245841212</v>
      </c>
      <c r="AP18" s="17">
        <v>0.10173757816592401</v>
      </c>
      <c r="AQ18" s="17">
        <v>0.127611879799509</v>
      </c>
      <c r="AR18" s="17">
        <v>8.8090945433603199E-2</v>
      </c>
      <c r="AS18" s="17">
        <v>9.0365629804729494E-2</v>
      </c>
      <c r="AT18" s="17">
        <v>0.113113359780583</v>
      </c>
      <c r="AU18" s="17">
        <v>7.7593503499953295E-2</v>
      </c>
      <c r="AV18" s="17">
        <v>0.124799880750793</v>
      </c>
      <c r="AW18" s="17">
        <v>7.38777323868052E-2</v>
      </c>
      <c r="AX18" s="17">
        <v>5.7573558237424501E-2</v>
      </c>
      <c r="AY18" s="17">
        <v>6.9954477368719098E-2</v>
      </c>
      <c r="AZ18" s="17">
        <v>9.4310669264912605E-2</v>
      </c>
      <c r="BA18" s="17">
        <v>6.5030582105036205E-2</v>
      </c>
      <c r="BB18" s="17">
        <v>6.6689957206369999E-2</v>
      </c>
      <c r="BC18" s="17"/>
      <c r="BD18" s="17">
        <v>8.4397630031893101E-2</v>
      </c>
      <c r="BE18" s="17">
        <v>6.6786156880569603E-2</v>
      </c>
      <c r="BF18" s="17">
        <v>0.120296563778959</v>
      </c>
      <c r="BG18" s="17"/>
      <c r="BH18" s="17">
        <v>9.7236786320149302E-2</v>
      </c>
      <c r="BI18" s="17">
        <v>7.5874304842014795E-2</v>
      </c>
      <c r="BJ18" s="17">
        <v>8.5911243193509498E-2</v>
      </c>
      <c r="BK18" s="17"/>
      <c r="BL18" s="17">
        <v>0.130951608502719</v>
      </c>
      <c r="BM18" s="17">
        <v>8.2117581020077796E-2</v>
      </c>
      <c r="BN18" s="17">
        <v>7.0765747912211005E-2</v>
      </c>
      <c r="BO18" s="17"/>
      <c r="BP18" s="17">
        <v>7.8805314440895599E-2</v>
      </c>
      <c r="BQ18" s="17">
        <v>0.10203740515555899</v>
      </c>
      <c r="BR18" s="17"/>
      <c r="BS18" s="17">
        <v>0.122889513554885</v>
      </c>
      <c r="BT18" s="17">
        <v>0.120159344551034</v>
      </c>
      <c r="BU18" s="17">
        <v>9.9044879009927506E-2</v>
      </c>
      <c r="BV18" s="17">
        <v>6.3565788006019197E-2</v>
      </c>
      <c r="BW18" s="17"/>
      <c r="BX18" s="17">
        <v>0.102292840843549</v>
      </c>
      <c r="BY18" s="17">
        <v>4.0146960128450003E-2</v>
      </c>
      <c r="BZ18" s="17">
        <v>9.4629071951053995E-2</v>
      </c>
      <c r="CA18" s="17"/>
      <c r="CB18" s="17">
        <v>0.154381663247527</v>
      </c>
      <c r="CC18" s="17">
        <v>7.5209970702623502E-2</v>
      </c>
      <c r="CD18" s="17">
        <v>8.1246757740577005E-2</v>
      </c>
      <c r="CE18" s="17">
        <v>4.8199562462523798E-2</v>
      </c>
      <c r="CF18" s="17">
        <v>9.6149203524063101E-2</v>
      </c>
      <c r="CG18" s="17">
        <v>9.9678442975208698E-2</v>
      </c>
      <c r="CH18" s="17"/>
      <c r="CI18" s="17">
        <v>7.5054783186610602E-2</v>
      </c>
      <c r="CJ18" s="17">
        <v>0.10590480722166599</v>
      </c>
      <c r="CK18" s="17">
        <v>9.2460840131087796E-2</v>
      </c>
      <c r="CL18" s="17">
        <v>8.8307022103846694E-2</v>
      </c>
    </row>
    <row r="19" spans="2:90" x14ac:dyDescent="0.35">
      <c r="B19" s="21" t="s">
        <v>247</v>
      </c>
      <c r="C19" s="17">
        <v>8.0267134054580205E-2</v>
      </c>
      <c r="D19" s="17">
        <v>0.120330126290004</v>
      </c>
      <c r="E19" s="17">
        <v>4.1170651547679897E-2</v>
      </c>
      <c r="F19" s="17"/>
      <c r="G19" s="17">
        <v>6.9889358239684202E-2</v>
      </c>
      <c r="H19" s="17">
        <v>8.0435239942615699E-2</v>
      </c>
      <c r="I19" s="17">
        <v>7.6798696264355495E-2</v>
      </c>
      <c r="J19" s="17">
        <v>5.2642428026241E-2</v>
      </c>
      <c r="K19" s="17">
        <v>8.2187395389166598E-2</v>
      </c>
      <c r="L19" s="17">
        <v>7.8391924783755396E-2</v>
      </c>
      <c r="M19" s="17">
        <v>8.6879098834852106E-2</v>
      </c>
      <c r="N19" s="17">
        <v>0.100309994620947</v>
      </c>
      <c r="O19" s="17">
        <v>9.1266733283603796E-2</v>
      </c>
      <c r="P19" s="17"/>
      <c r="Q19" s="17">
        <v>4.2809714089208403E-2</v>
      </c>
      <c r="R19" s="17">
        <v>9.0710269177844804E-2</v>
      </c>
      <c r="S19" s="17">
        <v>0.120682723607817</v>
      </c>
      <c r="T19" s="17">
        <v>8.2811949859596098E-2</v>
      </c>
      <c r="U19" s="17"/>
      <c r="V19" s="17">
        <v>5.0936496284002798E-2</v>
      </c>
      <c r="W19" s="17">
        <v>5.8012966977382299E-2</v>
      </c>
      <c r="X19" s="17">
        <v>8.5386319770688293E-2</v>
      </c>
      <c r="Y19" s="17">
        <v>9.24807604316807E-2</v>
      </c>
      <c r="Z19" s="17">
        <v>9.6220630968760906E-2</v>
      </c>
      <c r="AA19" s="17">
        <v>0.13333454380577001</v>
      </c>
      <c r="AB19" s="17">
        <v>7.6941652758317103E-2</v>
      </c>
      <c r="AC19" s="17">
        <v>6.0924299101037097E-2</v>
      </c>
      <c r="AD19" s="17">
        <v>8.3779305616902999E-2</v>
      </c>
      <c r="AE19" s="17"/>
      <c r="AF19" s="17">
        <v>8.6677980542088195E-2</v>
      </c>
      <c r="AG19" s="17">
        <v>6.5751979946603104E-2</v>
      </c>
      <c r="AH19" s="17">
        <v>7.6285511212984297E-2</v>
      </c>
      <c r="AI19" s="17">
        <v>0.13815683322790001</v>
      </c>
      <c r="AJ19" s="17">
        <v>7.1474620045028497E-2</v>
      </c>
      <c r="AK19" s="17">
        <v>8.2528711314542494E-2</v>
      </c>
      <c r="AL19" s="17"/>
      <c r="AM19" s="17">
        <v>6.2136603714992099E-2</v>
      </c>
      <c r="AN19" s="17">
        <v>7.9662466760367395E-2</v>
      </c>
      <c r="AO19" s="17">
        <v>6.9252708159475193E-2</v>
      </c>
      <c r="AP19" s="17">
        <v>7.3778093484412E-2</v>
      </c>
      <c r="AQ19" s="17">
        <v>0.115596184630647</v>
      </c>
      <c r="AR19" s="17">
        <v>6.1669863245146402E-2</v>
      </c>
      <c r="AS19" s="17">
        <v>0.102190978121989</v>
      </c>
      <c r="AT19" s="17">
        <v>9.9694716047735596E-2</v>
      </c>
      <c r="AU19" s="17">
        <v>0.10244549036619</v>
      </c>
      <c r="AV19" s="17">
        <v>9.2610877087060797E-2</v>
      </c>
      <c r="AW19" s="17">
        <v>8.1541260370070895E-2</v>
      </c>
      <c r="AX19" s="17">
        <v>0.105724801521698</v>
      </c>
      <c r="AY19" s="17">
        <v>3.7316666657456497E-2</v>
      </c>
      <c r="AZ19" s="17">
        <v>0.113595341484146</v>
      </c>
      <c r="BA19" s="17">
        <v>0.123825555635646</v>
      </c>
      <c r="BB19" s="17">
        <v>5.1904498343725798E-2</v>
      </c>
      <c r="BC19" s="17"/>
      <c r="BD19" s="17">
        <v>7.0882571523888993E-2</v>
      </c>
      <c r="BE19" s="17">
        <v>7.6040324764020006E-2</v>
      </c>
      <c r="BF19" s="17">
        <v>8.7020581898414204E-2</v>
      </c>
      <c r="BG19" s="17"/>
      <c r="BH19" s="17">
        <v>8.0030550089906102E-2</v>
      </c>
      <c r="BI19" s="17">
        <v>6.6570079045994004E-2</v>
      </c>
      <c r="BJ19" s="17">
        <v>7.6760372424450898E-2</v>
      </c>
      <c r="BK19" s="17"/>
      <c r="BL19" s="17">
        <v>7.9262128773091398E-2</v>
      </c>
      <c r="BM19" s="17">
        <v>6.7828035597985198E-2</v>
      </c>
      <c r="BN19" s="17">
        <v>4.2722293435251399E-2</v>
      </c>
      <c r="BO19" s="17"/>
      <c r="BP19" s="17">
        <v>5.7254899620500802E-2</v>
      </c>
      <c r="BQ19" s="17">
        <v>9.2341175483558205E-2</v>
      </c>
      <c r="BR19" s="17"/>
      <c r="BS19" s="17">
        <v>6.2398501174421597E-2</v>
      </c>
      <c r="BT19" s="17">
        <v>6.3976247076470996E-2</v>
      </c>
      <c r="BU19" s="17">
        <v>7.0514007451646904E-2</v>
      </c>
      <c r="BV19" s="17">
        <v>0.10299542491052199</v>
      </c>
      <c r="BW19" s="17"/>
      <c r="BX19" s="17">
        <v>7.9396118918921704E-2</v>
      </c>
      <c r="BY19" s="17">
        <v>2.8310010831593301E-2</v>
      </c>
      <c r="BZ19" s="17">
        <v>8.3546206399410503E-2</v>
      </c>
      <c r="CA19" s="17"/>
      <c r="CB19" s="17">
        <v>2.6039657288687301E-2</v>
      </c>
      <c r="CC19" s="17">
        <v>5.86459040781536E-2</v>
      </c>
      <c r="CD19" s="17">
        <v>0.101166292150941</v>
      </c>
      <c r="CE19" s="17">
        <v>8.2390463738680197E-2</v>
      </c>
      <c r="CF19" s="17">
        <v>0.107551001151495</v>
      </c>
      <c r="CG19" s="17">
        <v>0.115661219663538</v>
      </c>
      <c r="CH19" s="17"/>
      <c r="CI19" s="17">
        <v>9.0611415771264595E-2</v>
      </c>
      <c r="CJ19" s="17">
        <v>8.1550634476746903E-2</v>
      </c>
      <c r="CK19" s="17">
        <v>9.1251047590519302E-2</v>
      </c>
      <c r="CL19" s="17">
        <v>7.4265833693064803E-2</v>
      </c>
    </row>
    <row r="20" spans="2:90" ht="29" x14ac:dyDescent="0.35">
      <c r="B20" s="21" t="s">
        <v>248</v>
      </c>
      <c r="C20" s="17">
        <v>7.7728608324293902E-2</v>
      </c>
      <c r="D20" s="17">
        <v>9.1271265225244202E-2</v>
      </c>
      <c r="E20" s="17">
        <v>6.4352797308759493E-2</v>
      </c>
      <c r="F20" s="17"/>
      <c r="G20" s="17">
        <v>6.8075910961751501E-2</v>
      </c>
      <c r="H20" s="17">
        <v>4.9786519597814903E-2</v>
      </c>
      <c r="I20" s="17">
        <v>5.38578624518605E-2</v>
      </c>
      <c r="J20" s="17">
        <v>7.1464851002649002E-2</v>
      </c>
      <c r="K20" s="17">
        <v>7.7711977114233E-2</v>
      </c>
      <c r="L20" s="17">
        <v>7.5436578353681602E-2</v>
      </c>
      <c r="M20" s="17">
        <v>0.100691032745304</v>
      </c>
      <c r="N20" s="17">
        <v>9.7085536686343593E-2</v>
      </c>
      <c r="O20" s="17">
        <v>9.9066028530672104E-2</v>
      </c>
      <c r="P20" s="17"/>
      <c r="Q20" s="17">
        <v>7.78709779437919E-2</v>
      </c>
      <c r="R20" s="17">
        <v>6.46191558968785E-2</v>
      </c>
      <c r="S20" s="17">
        <v>0.108197374374898</v>
      </c>
      <c r="T20" s="17">
        <v>7.7891625239614404E-2</v>
      </c>
      <c r="U20" s="17"/>
      <c r="V20" s="17">
        <v>8.2167990161197801E-2</v>
      </c>
      <c r="W20" s="17">
        <v>5.01317711814021E-2</v>
      </c>
      <c r="X20" s="17">
        <v>7.6807145262298704E-2</v>
      </c>
      <c r="Y20" s="17">
        <v>7.5619600110109195E-2</v>
      </c>
      <c r="Z20" s="17">
        <v>0.111773350488805</v>
      </c>
      <c r="AA20" s="17">
        <v>8.77479228183769E-2</v>
      </c>
      <c r="AB20" s="17">
        <v>5.8968833919708002E-2</v>
      </c>
      <c r="AC20" s="17">
        <v>6.5020270495973406E-2</v>
      </c>
      <c r="AD20" s="17">
        <v>9.3795126673563295E-2</v>
      </c>
      <c r="AE20" s="17"/>
      <c r="AF20" s="17">
        <v>4.9979334918312003E-2</v>
      </c>
      <c r="AG20" s="17">
        <v>7.7173961477304195E-2</v>
      </c>
      <c r="AH20" s="17">
        <v>8.6887537361228104E-2</v>
      </c>
      <c r="AI20" s="17">
        <v>5.7274244202955002E-2</v>
      </c>
      <c r="AJ20" s="17">
        <v>8.0845255264194602E-2</v>
      </c>
      <c r="AK20" s="17">
        <v>9.5729156152904601E-2</v>
      </c>
      <c r="AL20" s="17"/>
      <c r="AM20" s="17">
        <v>8.4024931401897596E-2</v>
      </c>
      <c r="AN20" s="17">
        <v>6.3409397986510005E-2</v>
      </c>
      <c r="AO20" s="17">
        <v>7.4631366018783202E-2</v>
      </c>
      <c r="AP20" s="17">
        <v>3.0630441277292302E-2</v>
      </c>
      <c r="AQ20" s="17">
        <v>6.1718577482465203E-2</v>
      </c>
      <c r="AR20" s="17">
        <v>8.5325570405699103E-2</v>
      </c>
      <c r="AS20" s="17">
        <v>6.5086285640904198E-2</v>
      </c>
      <c r="AT20" s="17">
        <v>5.4857047293226699E-2</v>
      </c>
      <c r="AU20" s="17">
        <v>7.7689785125901994E-2</v>
      </c>
      <c r="AV20" s="17">
        <v>5.7368022711109801E-2</v>
      </c>
      <c r="AW20" s="17">
        <v>0.102303409275392</v>
      </c>
      <c r="AX20" s="17">
        <v>9.43541990676178E-2</v>
      </c>
      <c r="AY20" s="17">
        <v>0.123787942683368</v>
      </c>
      <c r="AZ20" s="17">
        <v>0.15333892604604801</v>
      </c>
      <c r="BA20" s="17">
        <v>9.1878061250309298E-2</v>
      </c>
      <c r="BB20" s="17">
        <v>9.3254452726956205E-2</v>
      </c>
      <c r="BC20" s="17"/>
      <c r="BD20" s="17">
        <v>0.101453854809404</v>
      </c>
      <c r="BE20" s="17">
        <v>5.7088462620902898E-2</v>
      </c>
      <c r="BF20" s="17">
        <v>7.0821485745976007E-2</v>
      </c>
      <c r="BG20" s="17"/>
      <c r="BH20" s="17">
        <v>7.4295657303680998E-2</v>
      </c>
      <c r="BI20" s="17">
        <v>9.9759790999117207E-2</v>
      </c>
      <c r="BJ20" s="17">
        <v>7.2140905117174803E-2</v>
      </c>
      <c r="BK20" s="17"/>
      <c r="BL20" s="17">
        <v>0.154008707018438</v>
      </c>
      <c r="BM20" s="17">
        <v>0.148297495681915</v>
      </c>
      <c r="BN20" s="17">
        <v>9.3348963952720299E-2</v>
      </c>
      <c r="BO20" s="17"/>
      <c r="BP20" s="17">
        <v>7.9205110718416294E-2</v>
      </c>
      <c r="BQ20" s="17">
        <v>7.4378543771699002E-2</v>
      </c>
      <c r="BR20" s="17"/>
      <c r="BS20" s="17">
        <v>8.1232673639483305E-2</v>
      </c>
      <c r="BT20" s="17">
        <v>9.6972392185695797E-2</v>
      </c>
      <c r="BU20" s="17">
        <v>9.2815299258248204E-2</v>
      </c>
      <c r="BV20" s="17">
        <v>5.6350514683694002E-2</v>
      </c>
      <c r="BW20" s="17"/>
      <c r="BX20" s="17">
        <v>0.13669198938303401</v>
      </c>
      <c r="BY20" s="17">
        <v>5.9579833989412398E-2</v>
      </c>
      <c r="BZ20" s="17">
        <v>7.3002443510907303E-2</v>
      </c>
      <c r="CA20" s="17"/>
      <c r="CB20" s="17">
        <v>6.3989507924315306E-2</v>
      </c>
      <c r="CC20" s="17">
        <v>5.2264756667913803E-2</v>
      </c>
      <c r="CD20" s="17">
        <v>5.7332438047555397E-2</v>
      </c>
      <c r="CE20" s="17">
        <v>8.0853362440809595E-2</v>
      </c>
      <c r="CF20" s="17">
        <v>0.152507841777027</v>
      </c>
      <c r="CG20" s="17">
        <v>8.8568470210078507E-2</v>
      </c>
      <c r="CH20" s="17"/>
      <c r="CI20" s="17">
        <v>6.1414461591908803E-2</v>
      </c>
      <c r="CJ20" s="17">
        <v>9.8425152179080502E-2</v>
      </c>
      <c r="CK20" s="17">
        <v>5.5207982402443199E-2</v>
      </c>
      <c r="CL20" s="17">
        <v>7.5176495523581993E-2</v>
      </c>
    </row>
    <row r="21" spans="2:90" x14ac:dyDescent="0.35">
      <c r="B21" s="21" t="s">
        <v>110</v>
      </c>
      <c r="C21" s="17">
        <v>3.5783932074788999E-2</v>
      </c>
      <c r="D21" s="17">
        <v>3.69883296972668E-2</v>
      </c>
      <c r="E21" s="17">
        <v>3.5246893736227199E-2</v>
      </c>
      <c r="F21" s="17"/>
      <c r="G21" s="17">
        <v>4.6731953772572297E-2</v>
      </c>
      <c r="H21" s="17">
        <v>5.6205534130512699E-2</v>
      </c>
      <c r="I21" s="17">
        <v>4.0551340933636403E-2</v>
      </c>
      <c r="J21" s="17">
        <v>1.37634390519915E-2</v>
      </c>
      <c r="K21" s="17">
        <v>1.46260188890385E-2</v>
      </c>
      <c r="L21" s="17">
        <v>5.0327798615814399E-2</v>
      </c>
      <c r="M21" s="17">
        <v>3.73901908236721E-2</v>
      </c>
      <c r="N21" s="17">
        <v>3.0470127248011899E-2</v>
      </c>
      <c r="O21" s="17">
        <v>3.2270509142774899E-2</v>
      </c>
      <c r="P21" s="17"/>
      <c r="Q21" s="17">
        <v>2.90381052755583E-2</v>
      </c>
      <c r="R21" s="17">
        <v>1.8660020625023602E-2</v>
      </c>
      <c r="S21" s="17">
        <v>3.4138726507541697E-2</v>
      </c>
      <c r="T21" s="17">
        <v>3.7277419974912601E-2</v>
      </c>
      <c r="U21" s="17"/>
      <c r="V21" s="17">
        <v>1.8981899841021901E-2</v>
      </c>
      <c r="W21" s="17">
        <v>5.4603739858550202E-2</v>
      </c>
      <c r="X21" s="17">
        <v>2.8863340410360701E-2</v>
      </c>
      <c r="Y21" s="17">
        <v>4.33751566225914E-2</v>
      </c>
      <c r="Z21" s="17">
        <v>2.5734808497172201E-2</v>
      </c>
      <c r="AA21" s="17">
        <v>2.8700865800950302E-2</v>
      </c>
      <c r="AB21" s="17">
        <v>4.6889305076051803E-2</v>
      </c>
      <c r="AC21" s="17">
        <v>2.6960479590894801E-2</v>
      </c>
      <c r="AD21" s="17">
        <v>4.0499596268695801E-2</v>
      </c>
      <c r="AE21" s="17"/>
      <c r="AF21" s="17">
        <v>5.5591062264914101E-2</v>
      </c>
      <c r="AG21" s="17">
        <v>4.4184265074177102E-2</v>
      </c>
      <c r="AH21" s="17">
        <v>1.4879888959111499E-2</v>
      </c>
      <c r="AI21" s="17">
        <v>6.5912046589754497E-2</v>
      </c>
      <c r="AJ21" s="17">
        <v>1.98392281076669E-2</v>
      </c>
      <c r="AK21" s="17">
        <v>2.8859920843506099E-2</v>
      </c>
      <c r="AL21" s="17"/>
      <c r="AM21" s="17">
        <v>8.3392928722007195E-2</v>
      </c>
      <c r="AN21" s="17">
        <v>6.1596824097972902E-2</v>
      </c>
      <c r="AO21" s="17">
        <v>3.6905499175631101E-2</v>
      </c>
      <c r="AP21" s="17">
        <v>1.5934301251469499E-2</v>
      </c>
      <c r="AQ21" s="17">
        <v>1.19494872701586E-3</v>
      </c>
      <c r="AR21" s="17">
        <v>2.6972737118105099E-2</v>
      </c>
      <c r="AS21" s="17">
        <v>2.7392475528881601E-2</v>
      </c>
      <c r="AT21" s="17">
        <v>4.2103989722092901E-2</v>
      </c>
      <c r="AU21" s="17">
        <v>4.9722022582654402E-2</v>
      </c>
      <c r="AV21" s="17">
        <v>6.1790988376556798E-2</v>
      </c>
      <c r="AW21" s="17">
        <v>2.47087150539772E-2</v>
      </c>
      <c r="AX21" s="17">
        <v>1.5692167149330302E-2</v>
      </c>
      <c r="AY21" s="17">
        <v>8.4863596289407907E-3</v>
      </c>
      <c r="AZ21" s="17">
        <v>2.5873465861713199E-2</v>
      </c>
      <c r="BA21" s="17">
        <v>4.9866654903162602E-3</v>
      </c>
      <c r="BB21" s="17">
        <v>3.5437424268990998E-2</v>
      </c>
      <c r="BC21" s="17"/>
      <c r="BD21" s="17">
        <v>1.8410915808282999E-2</v>
      </c>
      <c r="BE21" s="17">
        <v>4.7742929968742701E-2</v>
      </c>
      <c r="BF21" s="17">
        <v>3.7620008396242098E-2</v>
      </c>
      <c r="BG21" s="17"/>
      <c r="BH21" s="17">
        <v>2.9784979497028598E-2</v>
      </c>
      <c r="BI21" s="17">
        <v>2.5666638391636399E-2</v>
      </c>
      <c r="BJ21" s="17">
        <v>2.9627489834432402E-2</v>
      </c>
      <c r="BK21" s="17"/>
      <c r="BL21" s="17">
        <v>4.92331653634734E-2</v>
      </c>
      <c r="BM21" s="17">
        <v>1.9335683562849901E-2</v>
      </c>
      <c r="BN21" s="17">
        <v>2.0080670454588102E-2</v>
      </c>
      <c r="BO21" s="17"/>
      <c r="BP21" s="17">
        <v>3.2457450093521599E-2</v>
      </c>
      <c r="BQ21" s="17">
        <v>4.3329644549522803E-2</v>
      </c>
      <c r="BR21" s="17"/>
      <c r="BS21" s="17">
        <v>1.8162559755024999E-2</v>
      </c>
      <c r="BT21" s="17">
        <v>2.8393441451562501E-2</v>
      </c>
      <c r="BU21" s="17">
        <v>2.6457191738235099E-2</v>
      </c>
      <c r="BV21" s="17">
        <v>4.24427749126918E-2</v>
      </c>
      <c r="BW21" s="17"/>
      <c r="BX21" s="17">
        <v>1.6021106863214198E-2</v>
      </c>
      <c r="BY21" s="17">
        <v>1.76654066035693E-2</v>
      </c>
      <c r="BZ21" s="17">
        <v>3.8855194567344903E-2</v>
      </c>
      <c r="CA21" s="17"/>
      <c r="CB21" s="17">
        <v>2.1008865618270599E-2</v>
      </c>
      <c r="CC21" s="17">
        <v>1.9912896812689599E-2</v>
      </c>
      <c r="CD21" s="17">
        <v>7.8387974001075195E-2</v>
      </c>
      <c r="CE21" s="17">
        <v>3.0101648444492701E-2</v>
      </c>
      <c r="CF21" s="17">
        <v>1.84818152767217E-2</v>
      </c>
      <c r="CG21" s="17">
        <v>3.0432381533707802E-2</v>
      </c>
      <c r="CH21" s="17"/>
      <c r="CI21" s="17">
        <v>4.3812240304632703E-2</v>
      </c>
      <c r="CJ21" s="17">
        <v>2.86411017164976E-2</v>
      </c>
      <c r="CK21" s="17">
        <v>6.4102205426486702E-2</v>
      </c>
      <c r="CL21" s="17">
        <v>3.0658065741096099E-2</v>
      </c>
    </row>
    <row r="22" spans="2:90" x14ac:dyDescent="0.35">
      <c r="B22" s="21" t="s">
        <v>249</v>
      </c>
      <c r="C22" s="23">
        <v>9.5010209411728705E-2</v>
      </c>
      <c r="D22" s="23">
        <v>7.8774286667315493E-2</v>
      </c>
      <c r="E22" s="23">
        <v>0.10806784998053</v>
      </c>
      <c r="F22" s="23"/>
      <c r="G22" s="23">
        <v>0.110259443705871</v>
      </c>
      <c r="H22" s="23">
        <v>0.11054469818378</v>
      </c>
      <c r="I22" s="23">
        <v>0.13328561788145599</v>
      </c>
      <c r="J22" s="23">
        <v>0.125576162916571</v>
      </c>
      <c r="K22" s="23">
        <v>7.9447428019518901E-2</v>
      </c>
      <c r="L22" s="23">
        <v>5.8336230563571199E-2</v>
      </c>
      <c r="M22" s="23">
        <v>8.3002707950726701E-2</v>
      </c>
      <c r="N22" s="23">
        <v>8.6989480822984397E-2</v>
      </c>
      <c r="O22" s="23">
        <v>7.4280192257210595E-2</v>
      </c>
      <c r="P22" s="23"/>
      <c r="Q22" s="23">
        <v>3.3994923868689297E-2</v>
      </c>
      <c r="R22" s="23">
        <v>4.67422944202604E-2</v>
      </c>
      <c r="S22" s="23">
        <v>3.7756839112980702E-2</v>
      </c>
      <c r="T22" s="23">
        <v>0.10728186292057</v>
      </c>
      <c r="U22" s="23"/>
      <c r="V22" s="23">
        <v>4.92565854312473E-2</v>
      </c>
      <c r="W22" s="23">
        <v>0.111071274549915</v>
      </c>
      <c r="X22" s="23">
        <v>8.5337488900656594E-2</v>
      </c>
      <c r="Y22" s="23">
        <v>8.8559225520057405E-2</v>
      </c>
      <c r="Z22" s="23">
        <v>0.12803109566791601</v>
      </c>
      <c r="AA22" s="23">
        <v>8.3853069137161201E-2</v>
      </c>
      <c r="AB22" s="23">
        <v>0.14825059631377099</v>
      </c>
      <c r="AC22" s="23">
        <v>5.1790368879590203E-2</v>
      </c>
      <c r="AD22" s="23">
        <v>0.104779960710467</v>
      </c>
      <c r="AE22" s="23"/>
      <c r="AF22" s="23">
        <v>0.115068815685106</v>
      </c>
      <c r="AG22" s="23">
        <v>7.9638446463397794E-2</v>
      </c>
      <c r="AH22" s="23">
        <v>0.14459866408555899</v>
      </c>
      <c r="AI22" s="23">
        <v>9.4121082582217394E-2</v>
      </c>
      <c r="AJ22" s="23">
        <v>7.7662455814021203E-2</v>
      </c>
      <c r="AK22" s="23">
        <v>8.7377446517221902E-2</v>
      </c>
      <c r="AL22" s="23"/>
      <c r="AM22" s="23">
        <v>0.172623865226981</v>
      </c>
      <c r="AN22" s="23">
        <v>9.7136001505085903E-2</v>
      </c>
      <c r="AO22" s="23">
        <v>0.10413026350365399</v>
      </c>
      <c r="AP22" s="23">
        <v>0.113532838495921</v>
      </c>
      <c r="AQ22" s="23">
        <v>8.9493678327449894E-2</v>
      </c>
      <c r="AR22" s="23">
        <v>9.0547581922071296E-2</v>
      </c>
      <c r="AS22" s="23">
        <v>9.1521362825779107E-2</v>
      </c>
      <c r="AT22" s="23">
        <v>6.19643836189663E-2</v>
      </c>
      <c r="AU22" s="23">
        <v>4.8970472148213498E-2</v>
      </c>
      <c r="AV22" s="23">
        <v>8.6208127725899295E-2</v>
      </c>
      <c r="AW22" s="23">
        <v>9.9514392836765497E-2</v>
      </c>
      <c r="AX22" s="23">
        <v>7.5984812133932197E-2</v>
      </c>
      <c r="AY22" s="23">
        <v>9.8009067311036202E-2</v>
      </c>
      <c r="AZ22" s="23">
        <v>4.1029354089882702E-2</v>
      </c>
      <c r="BA22" s="23">
        <v>6.4476783901530998E-2</v>
      </c>
      <c r="BB22" s="23">
        <v>6.2730518508231206E-2</v>
      </c>
      <c r="BC22" s="23"/>
      <c r="BD22" s="23">
        <v>5.88480538124364E-2</v>
      </c>
      <c r="BE22" s="23">
        <v>0.11699297412762</v>
      </c>
      <c r="BF22" s="23">
        <v>0.109975207501001</v>
      </c>
      <c r="BG22" s="23"/>
      <c r="BH22" s="23">
        <v>9.9107998047929094E-2</v>
      </c>
      <c r="BI22" s="23">
        <v>4.1391136251469902E-2</v>
      </c>
      <c r="BJ22" s="23">
        <v>7.2305482778929203E-2</v>
      </c>
      <c r="BK22" s="23"/>
      <c r="BL22" s="23">
        <v>4.6172771333398401E-2</v>
      </c>
      <c r="BM22" s="23">
        <v>4.4259303116703598E-2</v>
      </c>
      <c r="BN22" s="23">
        <v>5.0683463822664997E-2</v>
      </c>
      <c r="BO22" s="23"/>
      <c r="BP22" s="23">
        <v>7.5726377487055296E-2</v>
      </c>
      <c r="BQ22" s="23">
        <v>0.110648451403111</v>
      </c>
      <c r="BR22" s="23"/>
      <c r="BS22" s="23">
        <v>7.0066924976469505E-2</v>
      </c>
      <c r="BT22" s="23">
        <v>9.9571545611342599E-2</v>
      </c>
      <c r="BU22" s="23">
        <v>8.2879113661834605E-2</v>
      </c>
      <c r="BV22" s="23">
        <v>0.107645712864893</v>
      </c>
      <c r="BW22" s="23"/>
      <c r="BX22" s="23">
        <v>6.0457408386907399E-2</v>
      </c>
      <c r="BY22" s="23">
        <v>0.12797655841550801</v>
      </c>
      <c r="BZ22" s="23">
        <v>9.6407510201407601E-2</v>
      </c>
      <c r="CA22" s="23"/>
      <c r="CB22" s="23">
        <v>7.1434421940230405E-2</v>
      </c>
      <c r="CC22" s="23">
        <v>9.0495051635402807E-2</v>
      </c>
      <c r="CD22" s="23">
        <v>0.18700595275606099</v>
      </c>
      <c r="CE22" s="23">
        <v>6.3952891525567407E-2</v>
      </c>
      <c r="CF22" s="23">
        <v>4.8567570695352703E-2</v>
      </c>
      <c r="CG22" s="23">
        <v>6.6784917367498198E-2</v>
      </c>
      <c r="CH22" s="23"/>
      <c r="CI22" s="23">
        <v>9.4473644479990501E-2</v>
      </c>
      <c r="CJ22" s="23">
        <v>9.1646036724613605E-2</v>
      </c>
      <c r="CK22" s="23">
        <v>0.110244593540337</v>
      </c>
      <c r="CL22" s="23">
        <v>9.3059804499522794E-2</v>
      </c>
    </row>
    <row r="23" spans="2:90" x14ac:dyDescent="0.35">
      <c r="B23" s="16"/>
    </row>
    <row r="24" spans="2:90" x14ac:dyDescent="0.35">
      <c r="B24" t="s">
        <v>118</v>
      </c>
    </row>
    <row r="25" spans="2:90" x14ac:dyDescent="0.35">
      <c r="B25" t="s">
        <v>119</v>
      </c>
    </row>
    <row r="27" spans="2:90" x14ac:dyDescent="0.35">
      <c r="B27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120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1552</v>
      </c>
      <c r="D7" s="10">
        <v>664</v>
      </c>
      <c r="E7" s="10">
        <v>882</v>
      </c>
      <c r="F7" s="10"/>
      <c r="G7" s="10">
        <v>50</v>
      </c>
      <c r="H7" s="10">
        <v>89</v>
      </c>
      <c r="I7" s="10">
        <v>157</v>
      </c>
      <c r="J7" s="10">
        <v>116</v>
      </c>
      <c r="K7" s="10">
        <v>166</v>
      </c>
      <c r="L7" s="10">
        <v>165</v>
      </c>
      <c r="M7" s="10">
        <v>205</v>
      </c>
      <c r="N7" s="10">
        <v>263</v>
      </c>
      <c r="O7" s="10">
        <v>341</v>
      </c>
      <c r="P7" s="10"/>
      <c r="Q7" s="10">
        <v>187</v>
      </c>
      <c r="R7" s="10">
        <v>202</v>
      </c>
      <c r="S7" s="10">
        <v>118</v>
      </c>
      <c r="T7" s="10">
        <v>1018</v>
      </c>
      <c r="U7" s="10"/>
      <c r="V7" s="10">
        <v>336</v>
      </c>
      <c r="W7" s="10">
        <v>190</v>
      </c>
      <c r="X7" s="10">
        <v>129</v>
      </c>
      <c r="Y7" s="10">
        <v>112</v>
      </c>
      <c r="Z7" s="10">
        <v>140</v>
      </c>
      <c r="AA7" s="10">
        <v>212</v>
      </c>
      <c r="AB7" s="10">
        <v>140</v>
      </c>
      <c r="AC7" s="10">
        <v>78</v>
      </c>
      <c r="AD7" s="10">
        <v>215</v>
      </c>
      <c r="AE7" s="10"/>
      <c r="AF7" s="10">
        <v>273</v>
      </c>
      <c r="AG7" s="10">
        <v>277</v>
      </c>
      <c r="AH7" s="10">
        <v>95</v>
      </c>
      <c r="AI7" s="10">
        <v>48</v>
      </c>
      <c r="AJ7" s="10">
        <v>279</v>
      </c>
      <c r="AK7" s="10">
        <v>580</v>
      </c>
      <c r="AL7" s="10"/>
      <c r="AM7" s="10">
        <v>31</v>
      </c>
      <c r="AN7" s="10">
        <v>82</v>
      </c>
      <c r="AO7" s="10">
        <v>92</v>
      </c>
      <c r="AP7" s="10">
        <v>88</v>
      </c>
      <c r="AQ7" s="10">
        <v>158</v>
      </c>
      <c r="AR7" s="10">
        <v>152</v>
      </c>
      <c r="AS7" s="10">
        <v>150</v>
      </c>
      <c r="AT7" s="10">
        <v>89</v>
      </c>
      <c r="AU7" s="10">
        <v>93</v>
      </c>
      <c r="AV7" s="10">
        <v>75</v>
      </c>
      <c r="AW7" s="10">
        <v>97</v>
      </c>
      <c r="AX7" s="10">
        <v>69</v>
      </c>
      <c r="AY7" s="10">
        <v>72</v>
      </c>
      <c r="AZ7" s="10">
        <v>42</v>
      </c>
      <c r="BA7" s="10">
        <v>33</v>
      </c>
      <c r="BB7" s="10">
        <v>118</v>
      </c>
      <c r="BC7" s="10"/>
      <c r="BD7" s="10">
        <v>445</v>
      </c>
      <c r="BE7" s="10">
        <v>221</v>
      </c>
      <c r="BF7" s="10">
        <v>853</v>
      </c>
      <c r="BG7" s="10"/>
      <c r="BH7" s="10">
        <v>1000</v>
      </c>
      <c r="BI7" s="10">
        <v>267</v>
      </c>
      <c r="BJ7" s="10">
        <v>173</v>
      </c>
      <c r="BK7" s="10"/>
      <c r="BL7" s="10">
        <v>78</v>
      </c>
      <c r="BM7" s="10">
        <v>287</v>
      </c>
      <c r="BN7" s="10">
        <v>203</v>
      </c>
      <c r="BO7" s="10"/>
      <c r="BP7" s="10">
        <v>292</v>
      </c>
      <c r="BQ7" s="10">
        <v>1002</v>
      </c>
      <c r="BR7" s="10"/>
      <c r="BS7" s="10">
        <v>221</v>
      </c>
      <c r="BT7" s="10">
        <v>331</v>
      </c>
      <c r="BU7" s="10">
        <v>403</v>
      </c>
      <c r="BV7" s="10">
        <v>547</v>
      </c>
      <c r="BW7" s="10"/>
      <c r="BX7" s="10">
        <v>198</v>
      </c>
      <c r="BY7" s="10">
        <v>44</v>
      </c>
      <c r="BZ7" s="10">
        <v>1310</v>
      </c>
      <c r="CA7" s="10"/>
      <c r="CB7" s="10">
        <v>265</v>
      </c>
      <c r="CC7" s="10">
        <v>264</v>
      </c>
      <c r="CD7" s="10">
        <v>240</v>
      </c>
      <c r="CE7" s="10">
        <v>271</v>
      </c>
      <c r="CF7" s="10">
        <v>258</v>
      </c>
      <c r="CG7" s="10">
        <v>254</v>
      </c>
      <c r="CH7" s="10"/>
      <c r="CI7" s="10">
        <v>167</v>
      </c>
      <c r="CJ7" s="10">
        <v>403</v>
      </c>
      <c r="CK7" s="10">
        <v>206</v>
      </c>
      <c r="CL7" s="10">
        <v>776</v>
      </c>
    </row>
    <row r="8" spans="2:90" ht="30" customHeight="1" x14ac:dyDescent="0.35">
      <c r="B8" s="11" t="s">
        <v>19</v>
      </c>
      <c r="C8" s="11">
        <v>1558</v>
      </c>
      <c r="D8" s="11">
        <v>792</v>
      </c>
      <c r="E8" s="11">
        <v>759</v>
      </c>
      <c r="F8" s="11"/>
      <c r="G8" s="11">
        <v>64</v>
      </c>
      <c r="H8" s="11">
        <v>97</v>
      </c>
      <c r="I8" s="11">
        <v>142</v>
      </c>
      <c r="J8" s="11">
        <v>120</v>
      </c>
      <c r="K8" s="11">
        <v>171</v>
      </c>
      <c r="L8" s="11">
        <v>200</v>
      </c>
      <c r="M8" s="11">
        <v>233</v>
      </c>
      <c r="N8" s="11">
        <v>254</v>
      </c>
      <c r="O8" s="11">
        <v>277</v>
      </c>
      <c r="P8" s="11"/>
      <c r="Q8" s="11">
        <v>119</v>
      </c>
      <c r="R8" s="11">
        <v>72</v>
      </c>
      <c r="S8" s="11">
        <v>43</v>
      </c>
      <c r="T8" s="11">
        <v>1286</v>
      </c>
      <c r="U8" s="11"/>
      <c r="V8" s="11">
        <v>267</v>
      </c>
      <c r="W8" s="11">
        <v>216</v>
      </c>
      <c r="X8" s="11">
        <v>152</v>
      </c>
      <c r="Y8" s="11">
        <v>161</v>
      </c>
      <c r="Z8" s="11">
        <v>137</v>
      </c>
      <c r="AA8" s="11">
        <v>188</v>
      </c>
      <c r="AB8" s="11">
        <v>161</v>
      </c>
      <c r="AC8" s="11">
        <v>62</v>
      </c>
      <c r="AD8" s="11">
        <v>213</v>
      </c>
      <c r="AE8" s="11"/>
      <c r="AF8" s="11">
        <v>302</v>
      </c>
      <c r="AG8" s="11">
        <v>276</v>
      </c>
      <c r="AH8" s="11">
        <v>116</v>
      </c>
      <c r="AI8" s="11">
        <v>57</v>
      </c>
      <c r="AJ8" s="11">
        <v>272</v>
      </c>
      <c r="AK8" s="11">
        <v>534</v>
      </c>
      <c r="AL8" s="11"/>
      <c r="AM8" s="11">
        <v>32</v>
      </c>
      <c r="AN8" s="11">
        <v>79</v>
      </c>
      <c r="AO8" s="11">
        <v>92</v>
      </c>
      <c r="AP8" s="11">
        <v>85</v>
      </c>
      <c r="AQ8" s="11">
        <v>152</v>
      </c>
      <c r="AR8" s="11">
        <v>161</v>
      </c>
      <c r="AS8" s="11">
        <v>139</v>
      </c>
      <c r="AT8" s="11">
        <v>94</v>
      </c>
      <c r="AU8" s="11">
        <v>99</v>
      </c>
      <c r="AV8" s="11">
        <v>75</v>
      </c>
      <c r="AW8" s="11">
        <v>102</v>
      </c>
      <c r="AX8" s="11">
        <v>75</v>
      </c>
      <c r="AY8" s="11">
        <v>72</v>
      </c>
      <c r="AZ8" s="11">
        <v>41</v>
      </c>
      <c r="BA8" s="11">
        <v>34</v>
      </c>
      <c r="BB8" s="11">
        <v>114</v>
      </c>
      <c r="BC8" s="11"/>
      <c r="BD8" s="11">
        <v>410</v>
      </c>
      <c r="BE8" s="11">
        <v>233</v>
      </c>
      <c r="BF8" s="11">
        <v>881</v>
      </c>
      <c r="BG8" s="11"/>
      <c r="BH8" s="11">
        <v>1039</v>
      </c>
      <c r="BI8" s="11">
        <v>234</v>
      </c>
      <c r="BJ8" s="11">
        <v>171</v>
      </c>
      <c r="BK8" s="11"/>
      <c r="BL8" s="11">
        <v>76</v>
      </c>
      <c r="BM8" s="11">
        <v>257</v>
      </c>
      <c r="BN8" s="11">
        <v>175</v>
      </c>
      <c r="BO8" s="11"/>
      <c r="BP8" s="11">
        <v>292</v>
      </c>
      <c r="BQ8" s="11">
        <v>1011</v>
      </c>
      <c r="BR8" s="11"/>
      <c r="BS8" s="11">
        <v>221</v>
      </c>
      <c r="BT8" s="11">
        <v>343</v>
      </c>
      <c r="BU8" s="11">
        <v>372</v>
      </c>
      <c r="BV8" s="11">
        <v>564</v>
      </c>
      <c r="BW8" s="11"/>
      <c r="BX8" s="11">
        <v>183</v>
      </c>
      <c r="BY8" s="11">
        <v>47</v>
      </c>
      <c r="BZ8" s="11">
        <v>1328</v>
      </c>
      <c r="CA8" s="11"/>
      <c r="CB8" s="11">
        <v>278</v>
      </c>
      <c r="CC8" s="11">
        <v>253</v>
      </c>
      <c r="CD8" s="11">
        <v>277</v>
      </c>
      <c r="CE8" s="11">
        <v>258</v>
      </c>
      <c r="CF8" s="11">
        <v>226</v>
      </c>
      <c r="CG8" s="11">
        <v>265</v>
      </c>
      <c r="CH8" s="11"/>
      <c r="CI8" s="11">
        <v>164</v>
      </c>
      <c r="CJ8" s="11">
        <v>413</v>
      </c>
      <c r="CK8" s="11">
        <v>200</v>
      </c>
      <c r="CL8" s="11">
        <v>781</v>
      </c>
    </row>
    <row r="9" spans="2:90" x14ac:dyDescent="0.35">
      <c r="B9" s="21" t="s">
        <v>106</v>
      </c>
      <c r="C9" s="17">
        <v>0.42585809324747698</v>
      </c>
      <c r="D9" s="17">
        <v>0.414342564310277</v>
      </c>
      <c r="E9" s="17">
        <v>0.43619040965886002</v>
      </c>
      <c r="F9" s="17"/>
      <c r="G9" s="17">
        <v>0.47485162386618701</v>
      </c>
      <c r="H9" s="17">
        <v>0.43975235993747802</v>
      </c>
      <c r="I9" s="17">
        <v>0.443480164056475</v>
      </c>
      <c r="J9" s="17">
        <v>0.42886334557992101</v>
      </c>
      <c r="K9" s="17">
        <v>0.47203405462757098</v>
      </c>
      <c r="L9" s="17">
        <v>0.48108543062993597</v>
      </c>
      <c r="M9" s="17">
        <v>0.50795688580082698</v>
      </c>
      <c r="N9" s="17">
        <v>0.366582458346426</v>
      </c>
      <c r="O9" s="17">
        <v>0.31637005437377602</v>
      </c>
      <c r="P9" s="17"/>
      <c r="Q9" s="17">
        <v>0.44629641357088901</v>
      </c>
      <c r="R9" s="17">
        <v>0.45540773586349298</v>
      </c>
      <c r="S9" s="17">
        <v>0.43278111226732302</v>
      </c>
      <c r="T9" s="17">
        <v>0.422617103957871</v>
      </c>
      <c r="U9" s="17"/>
      <c r="V9" s="17">
        <v>0.37865357767326302</v>
      </c>
      <c r="W9" s="17">
        <v>0.48649410766158702</v>
      </c>
      <c r="X9" s="17">
        <v>0.42258386890946498</v>
      </c>
      <c r="Y9" s="17">
        <v>0.470785070088581</v>
      </c>
      <c r="Z9" s="17">
        <v>0.44146195254222997</v>
      </c>
      <c r="AA9" s="17">
        <v>0.402524273140419</v>
      </c>
      <c r="AB9" s="17">
        <v>0.43252490778016001</v>
      </c>
      <c r="AC9" s="17">
        <v>0.41659364512943198</v>
      </c>
      <c r="AD9" s="17">
        <v>0.40023224801688601</v>
      </c>
      <c r="AE9" s="17"/>
      <c r="AF9" s="17">
        <v>0.435063951489913</v>
      </c>
      <c r="AG9" s="17">
        <v>0.351383108695066</v>
      </c>
      <c r="AH9" s="17">
        <v>0.39695407508659403</v>
      </c>
      <c r="AI9" s="17">
        <v>0.41809047828101598</v>
      </c>
      <c r="AJ9" s="17">
        <v>0.43797317141937903</v>
      </c>
      <c r="AK9" s="17">
        <v>0.46008041854271198</v>
      </c>
      <c r="AL9" s="17"/>
      <c r="AM9" s="17">
        <v>0.39533276513175603</v>
      </c>
      <c r="AN9" s="17">
        <v>0.42209502931062498</v>
      </c>
      <c r="AO9" s="17">
        <v>0.38751843648876699</v>
      </c>
      <c r="AP9" s="17">
        <v>0.50363668983888099</v>
      </c>
      <c r="AQ9" s="17">
        <v>0.50373160984439802</v>
      </c>
      <c r="AR9" s="17">
        <v>0.34263887565503798</v>
      </c>
      <c r="AS9" s="17">
        <v>0.36073600867741201</v>
      </c>
      <c r="AT9" s="17">
        <v>0.408815935163099</v>
      </c>
      <c r="AU9" s="17">
        <v>0.37616157825241098</v>
      </c>
      <c r="AV9" s="17">
        <v>0.43811518446759101</v>
      </c>
      <c r="AW9" s="17">
        <v>0.40395943293228698</v>
      </c>
      <c r="AX9" s="17">
        <v>0.52050211351165199</v>
      </c>
      <c r="AY9" s="17">
        <v>0.41099191153668502</v>
      </c>
      <c r="AZ9" s="17">
        <v>0.54602649393656599</v>
      </c>
      <c r="BA9" s="17">
        <v>0.33759289966335099</v>
      </c>
      <c r="BB9" s="17">
        <v>0.45607876714920498</v>
      </c>
      <c r="BC9" s="17"/>
      <c r="BD9" s="17">
        <v>0.48458066785283299</v>
      </c>
      <c r="BE9" s="17">
        <v>0.48277270744235001</v>
      </c>
      <c r="BF9" s="17">
        <v>0.38961534572295797</v>
      </c>
      <c r="BG9" s="17"/>
      <c r="BH9" s="17">
        <v>0.45440234384108102</v>
      </c>
      <c r="BI9" s="17">
        <v>0.401113711090198</v>
      </c>
      <c r="BJ9" s="17">
        <v>0.38769930803302199</v>
      </c>
      <c r="BK9" s="17"/>
      <c r="BL9" s="17">
        <v>0.39193668488865602</v>
      </c>
      <c r="BM9" s="17">
        <v>0.417531162265383</v>
      </c>
      <c r="BN9" s="17">
        <v>0.48764840830589501</v>
      </c>
      <c r="BO9" s="17"/>
      <c r="BP9" s="17">
        <v>0.39742500729720198</v>
      </c>
      <c r="BQ9" s="17">
        <v>0.42057772881093097</v>
      </c>
      <c r="BR9" s="17"/>
      <c r="BS9" s="17">
        <v>0.462863478127302</v>
      </c>
      <c r="BT9" s="17">
        <v>0.503693236008809</v>
      </c>
      <c r="BU9" s="17">
        <v>0.39933741640738002</v>
      </c>
      <c r="BV9" s="17">
        <v>0.38098886690783401</v>
      </c>
      <c r="BW9" s="17"/>
      <c r="BX9" s="17">
        <v>0.44537624665210801</v>
      </c>
      <c r="BY9" s="17">
        <v>0.50449312992377904</v>
      </c>
      <c r="BZ9" s="17">
        <v>0.42040131568683298</v>
      </c>
      <c r="CA9" s="17"/>
      <c r="CB9" s="17">
        <v>0.47023657526436502</v>
      </c>
      <c r="CC9" s="17">
        <v>0.43168036851866198</v>
      </c>
      <c r="CD9" s="17">
        <v>0.36381811713285001</v>
      </c>
      <c r="CE9" s="17">
        <v>0.48598473079294102</v>
      </c>
      <c r="CF9" s="17">
        <v>0.54654350358132897</v>
      </c>
      <c r="CG9" s="17">
        <v>0.27750001344548397</v>
      </c>
      <c r="CH9" s="17"/>
      <c r="CI9" s="17">
        <v>0.31486359357833499</v>
      </c>
      <c r="CJ9" s="17">
        <v>0.55161499167898898</v>
      </c>
      <c r="CK9" s="17">
        <v>0.29229442115017701</v>
      </c>
      <c r="CL9" s="17">
        <v>0.41685799020412601</v>
      </c>
    </row>
    <row r="10" spans="2:90" x14ac:dyDescent="0.35">
      <c r="B10" s="21" t="s">
        <v>107</v>
      </c>
      <c r="C10" s="17">
        <v>0.30690023023736301</v>
      </c>
      <c r="D10" s="17">
        <v>0.31523764619900602</v>
      </c>
      <c r="E10" s="17">
        <v>0.29752031493160003</v>
      </c>
      <c r="F10" s="17"/>
      <c r="G10" s="17">
        <v>0.21204203543587299</v>
      </c>
      <c r="H10" s="17">
        <v>0.339817880546811</v>
      </c>
      <c r="I10" s="17">
        <v>0.32063786547263901</v>
      </c>
      <c r="J10" s="17">
        <v>0.24520129128388901</v>
      </c>
      <c r="K10" s="17">
        <v>0.29644971535015402</v>
      </c>
      <c r="L10" s="17">
        <v>0.29786153576640501</v>
      </c>
      <c r="M10" s="17">
        <v>0.27399740882859303</v>
      </c>
      <c r="N10" s="17">
        <v>0.357521659593454</v>
      </c>
      <c r="O10" s="17">
        <v>0.33106545643499202</v>
      </c>
      <c r="P10" s="17"/>
      <c r="Q10" s="17">
        <v>0.276148140936466</v>
      </c>
      <c r="R10" s="17">
        <v>0.292335919189667</v>
      </c>
      <c r="S10" s="17">
        <v>0.34694459253278698</v>
      </c>
      <c r="T10" s="17">
        <v>0.310123846702553</v>
      </c>
      <c r="U10" s="17"/>
      <c r="V10" s="17">
        <v>0.30103414059174499</v>
      </c>
      <c r="W10" s="17">
        <v>0.33586490974390398</v>
      </c>
      <c r="X10" s="17">
        <v>0.30170111415592799</v>
      </c>
      <c r="Y10" s="17">
        <v>0.25549260435420301</v>
      </c>
      <c r="Z10" s="17">
        <v>0.27652037235930599</v>
      </c>
      <c r="AA10" s="17">
        <v>0.333440999031754</v>
      </c>
      <c r="AB10" s="17">
        <v>0.32853886979633001</v>
      </c>
      <c r="AC10" s="17">
        <v>0.30998371257506402</v>
      </c>
      <c r="AD10" s="17">
        <v>0.306320797879444</v>
      </c>
      <c r="AE10" s="17"/>
      <c r="AF10" s="17">
        <v>0.27975210452854199</v>
      </c>
      <c r="AG10" s="17">
        <v>0.35222556076163303</v>
      </c>
      <c r="AH10" s="17">
        <v>0.29740431494783998</v>
      </c>
      <c r="AI10" s="17">
        <v>0.32333430140546798</v>
      </c>
      <c r="AJ10" s="17">
        <v>0.28080842545335899</v>
      </c>
      <c r="AK10" s="17">
        <v>0.31245214527427001</v>
      </c>
      <c r="AL10" s="17"/>
      <c r="AM10" s="17">
        <v>0.25326918280420302</v>
      </c>
      <c r="AN10" s="17">
        <v>0.27437262189217099</v>
      </c>
      <c r="AO10" s="17">
        <v>0.30895657891151601</v>
      </c>
      <c r="AP10" s="17">
        <v>0.23601593705770099</v>
      </c>
      <c r="AQ10" s="17">
        <v>0.29476820478300497</v>
      </c>
      <c r="AR10" s="17">
        <v>0.35000409542256</v>
      </c>
      <c r="AS10" s="17">
        <v>0.33752258569608101</v>
      </c>
      <c r="AT10" s="17">
        <v>0.315783319690081</v>
      </c>
      <c r="AU10" s="17">
        <v>0.33329881412503398</v>
      </c>
      <c r="AV10" s="17">
        <v>0.43710934312844302</v>
      </c>
      <c r="AW10" s="17">
        <v>0.34481957990544598</v>
      </c>
      <c r="AX10" s="17">
        <v>0.300480684249887</v>
      </c>
      <c r="AY10" s="17">
        <v>0.23709159408823</v>
      </c>
      <c r="AZ10" s="17">
        <v>0.22709791663246501</v>
      </c>
      <c r="BA10" s="17">
        <v>0.37238072226438101</v>
      </c>
      <c r="BB10" s="17">
        <v>0.221223630432857</v>
      </c>
      <c r="BC10" s="17"/>
      <c r="BD10" s="17">
        <v>0.33775096096234902</v>
      </c>
      <c r="BE10" s="17">
        <v>0.28474935096860299</v>
      </c>
      <c r="BF10" s="17">
        <v>0.30013094884582903</v>
      </c>
      <c r="BG10" s="17"/>
      <c r="BH10" s="17">
        <v>0.31360309935939601</v>
      </c>
      <c r="BI10" s="17">
        <v>0.30534663038899101</v>
      </c>
      <c r="BJ10" s="17">
        <v>0.28336317888803297</v>
      </c>
      <c r="BK10" s="17"/>
      <c r="BL10" s="17">
        <v>0.28104772405724998</v>
      </c>
      <c r="BM10" s="17">
        <v>0.33604104293654102</v>
      </c>
      <c r="BN10" s="17">
        <v>0.28382722594926402</v>
      </c>
      <c r="BO10" s="17"/>
      <c r="BP10" s="17">
        <v>0.29695983228842998</v>
      </c>
      <c r="BQ10" s="17">
        <v>0.30238636711629902</v>
      </c>
      <c r="BR10" s="17"/>
      <c r="BS10" s="17">
        <v>0.271336364475734</v>
      </c>
      <c r="BT10" s="17">
        <v>0.27044960208291702</v>
      </c>
      <c r="BU10" s="17">
        <v>0.36321755905866898</v>
      </c>
      <c r="BV10" s="17">
        <v>0.30430927563147198</v>
      </c>
      <c r="BW10" s="17"/>
      <c r="BX10" s="17">
        <v>0.29922887220038902</v>
      </c>
      <c r="BY10" s="17">
        <v>0.353979173327577</v>
      </c>
      <c r="BZ10" s="17">
        <v>0.30629338433078102</v>
      </c>
      <c r="CA10" s="17"/>
      <c r="CB10" s="17">
        <v>0.35537548979847999</v>
      </c>
      <c r="CC10" s="17">
        <v>0.26135191888505199</v>
      </c>
      <c r="CD10" s="17">
        <v>0.29927148611454801</v>
      </c>
      <c r="CE10" s="17">
        <v>0.28882889108404303</v>
      </c>
      <c r="CF10" s="17">
        <v>0.280128876928603</v>
      </c>
      <c r="CG10" s="17">
        <v>0.34801544472228901</v>
      </c>
      <c r="CH10" s="17"/>
      <c r="CI10" s="17">
        <v>0.32662769111249801</v>
      </c>
      <c r="CJ10" s="17">
        <v>0.27686877032681101</v>
      </c>
      <c r="CK10" s="17">
        <v>0.27551998893937801</v>
      </c>
      <c r="CL10" s="17">
        <v>0.32668804539427898</v>
      </c>
    </row>
    <row r="11" spans="2:90" x14ac:dyDescent="0.35">
      <c r="B11" s="21" t="s">
        <v>108</v>
      </c>
      <c r="C11" s="17">
        <v>0.14970426993910901</v>
      </c>
      <c r="D11" s="17">
        <v>0.145818397408853</v>
      </c>
      <c r="E11" s="17">
        <v>0.15508276134014501</v>
      </c>
      <c r="F11" s="17"/>
      <c r="G11" s="17">
        <v>0.23747801295670901</v>
      </c>
      <c r="H11" s="17">
        <v>0.10734055307078701</v>
      </c>
      <c r="I11" s="17">
        <v>0.134374320240297</v>
      </c>
      <c r="J11" s="17">
        <v>0.177073248995673</v>
      </c>
      <c r="K11" s="17">
        <v>0.121430691215502</v>
      </c>
      <c r="L11" s="17">
        <v>0.104623178672276</v>
      </c>
      <c r="M11" s="17">
        <v>0.122167176773438</v>
      </c>
      <c r="N11" s="17">
        <v>0.13965327196518099</v>
      </c>
      <c r="O11" s="17">
        <v>0.22268705711280601</v>
      </c>
      <c r="P11" s="17"/>
      <c r="Q11" s="17">
        <v>0.191968546334542</v>
      </c>
      <c r="R11" s="17">
        <v>0.14172498739516701</v>
      </c>
      <c r="S11" s="17">
        <v>0.122203183729994</v>
      </c>
      <c r="T11" s="17">
        <v>0.14647878929007899</v>
      </c>
      <c r="U11" s="17"/>
      <c r="V11" s="17">
        <v>0.17827954363946399</v>
      </c>
      <c r="W11" s="17">
        <v>0.11048689106807399</v>
      </c>
      <c r="X11" s="17">
        <v>0.12472984838588599</v>
      </c>
      <c r="Y11" s="17">
        <v>0.193525817182886</v>
      </c>
      <c r="Z11" s="17">
        <v>0.12378437768738899</v>
      </c>
      <c r="AA11" s="17">
        <v>0.16861208528417501</v>
      </c>
      <c r="AB11" s="17">
        <v>0.10459575514632299</v>
      </c>
      <c r="AC11" s="17">
        <v>0.13917640474562201</v>
      </c>
      <c r="AD11" s="17">
        <v>0.17551207380877701</v>
      </c>
      <c r="AE11" s="17"/>
      <c r="AF11" s="17">
        <v>0.151475116656414</v>
      </c>
      <c r="AG11" s="17">
        <v>0.13645403032952</v>
      </c>
      <c r="AH11" s="17">
        <v>0.19868533116846701</v>
      </c>
      <c r="AI11" s="17">
        <v>0.11667198429270199</v>
      </c>
      <c r="AJ11" s="17">
        <v>0.17650679355464299</v>
      </c>
      <c r="AK11" s="17">
        <v>0.134743696917662</v>
      </c>
      <c r="AL11" s="17"/>
      <c r="AM11" s="17">
        <v>0.34073789314984498</v>
      </c>
      <c r="AN11" s="17">
        <v>0.12260544495926</v>
      </c>
      <c r="AO11" s="17">
        <v>0.20964242174782199</v>
      </c>
      <c r="AP11" s="17">
        <v>0.171089075854883</v>
      </c>
      <c r="AQ11" s="17">
        <v>0.13026807146282601</v>
      </c>
      <c r="AR11" s="17">
        <v>0.181414874296003</v>
      </c>
      <c r="AS11" s="17">
        <v>0.189071279778495</v>
      </c>
      <c r="AT11" s="17">
        <v>0.20341243886778501</v>
      </c>
      <c r="AU11" s="17">
        <v>0.150776250562075</v>
      </c>
      <c r="AV11" s="17">
        <v>2.49156052687243E-2</v>
      </c>
      <c r="AW11" s="17">
        <v>0.11770388487219299</v>
      </c>
      <c r="AX11" s="17">
        <v>6.6322624787751097E-2</v>
      </c>
      <c r="AY11" s="17">
        <v>0.17006325998664201</v>
      </c>
      <c r="AZ11" s="17">
        <v>7.7010317146568794E-2</v>
      </c>
      <c r="BA11" s="17">
        <v>0.15275786533347499</v>
      </c>
      <c r="BB11" s="17">
        <v>0.129596952611124</v>
      </c>
      <c r="BC11" s="17"/>
      <c r="BD11" s="17">
        <v>0.10497407766875499</v>
      </c>
      <c r="BE11" s="17">
        <v>0.147955395886993</v>
      </c>
      <c r="BF11" s="17">
        <v>0.16463050396850101</v>
      </c>
      <c r="BG11" s="17"/>
      <c r="BH11" s="17">
        <v>0.124193245364512</v>
      </c>
      <c r="BI11" s="17">
        <v>0.19482964178748799</v>
      </c>
      <c r="BJ11" s="17">
        <v>0.19085095549431899</v>
      </c>
      <c r="BK11" s="17"/>
      <c r="BL11" s="17">
        <v>0.16940883399979001</v>
      </c>
      <c r="BM11" s="17">
        <v>0.149316900017684</v>
      </c>
      <c r="BN11" s="17">
        <v>0.11748267140636499</v>
      </c>
      <c r="BO11" s="17"/>
      <c r="BP11" s="17">
        <v>0.169107620054473</v>
      </c>
      <c r="BQ11" s="17">
        <v>0.15222136869370001</v>
      </c>
      <c r="BR11" s="17"/>
      <c r="BS11" s="17">
        <v>0.130302261584305</v>
      </c>
      <c r="BT11" s="17">
        <v>0.147543135856922</v>
      </c>
      <c r="BU11" s="17">
        <v>0.15913955216555001</v>
      </c>
      <c r="BV11" s="17">
        <v>0.153095343392876</v>
      </c>
      <c r="BW11" s="17"/>
      <c r="BX11" s="17">
        <v>0.142621676639859</v>
      </c>
      <c r="BY11" s="17">
        <v>7.2926839127770302E-2</v>
      </c>
      <c r="BZ11" s="17">
        <v>0.15338654019049699</v>
      </c>
      <c r="CA11" s="17"/>
      <c r="CB11" s="17">
        <v>7.9644286256457905E-2</v>
      </c>
      <c r="CC11" s="17">
        <v>0.16158085699453301</v>
      </c>
      <c r="CD11" s="17">
        <v>0.16892809168622999</v>
      </c>
      <c r="CE11" s="17">
        <v>0.11994831946071501</v>
      </c>
      <c r="CF11" s="17">
        <v>9.4584249502741302E-2</v>
      </c>
      <c r="CG11" s="17">
        <v>0.26741659525640599</v>
      </c>
      <c r="CH11" s="17"/>
      <c r="CI11" s="17">
        <v>0.18149635622641799</v>
      </c>
      <c r="CJ11" s="17">
        <v>8.2733532579406993E-2</v>
      </c>
      <c r="CK11" s="17">
        <v>0.302806614791375</v>
      </c>
      <c r="CL11" s="17">
        <v>0.13922944646956101</v>
      </c>
    </row>
    <row r="12" spans="2:90" x14ac:dyDescent="0.35">
      <c r="B12" s="21" t="s">
        <v>109</v>
      </c>
      <c r="C12" s="17">
        <v>9.6425909165437307E-2</v>
      </c>
      <c r="D12" s="17">
        <v>0.10831312589261199</v>
      </c>
      <c r="E12" s="17">
        <v>8.4875824551397597E-2</v>
      </c>
      <c r="F12" s="17"/>
      <c r="G12" s="17">
        <v>3.7586999930129802E-2</v>
      </c>
      <c r="H12" s="17">
        <v>4.1635520198131E-2</v>
      </c>
      <c r="I12" s="17">
        <v>9.5576628788125603E-2</v>
      </c>
      <c r="J12" s="17">
        <v>0.130904739974321</v>
      </c>
      <c r="K12" s="17">
        <v>9.1870774958620893E-2</v>
      </c>
      <c r="L12" s="17">
        <v>0.116429854931383</v>
      </c>
      <c r="M12" s="17">
        <v>5.9385349784892398E-2</v>
      </c>
      <c r="N12" s="17">
        <v>0.117278870660635</v>
      </c>
      <c r="O12" s="17">
        <v>0.115018281507137</v>
      </c>
      <c r="P12" s="17"/>
      <c r="Q12" s="17">
        <v>8.0951042510671298E-2</v>
      </c>
      <c r="R12" s="17">
        <v>0.106184906006384</v>
      </c>
      <c r="S12" s="17">
        <v>8.7827510019193894E-2</v>
      </c>
      <c r="T12" s="17">
        <v>9.6235644693834499E-2</v>
      </c>
      <c r="U12" s="17"/>
      <c r="V12" s="17">
        <v>0.12925111176551701</v>
      </c>
      <c r="W12" s="17">
        <v>3.3984836916583001E-2</v>
      </c>
      <c r="X12" s="17">
        <v>0.12128043461141801</v>
      </c>
      <c r="Y12" s="17">
        <v>4.9497252937126798E-2</v>
      </c>
      <c r="Z12" s="17">
        <v>0.121817913365418</v>
      </c>
      <c r="AA12" s="17">
        <v>8.5038026470348194E-2</v>
      </c>
      <c r="AB12" s="17">
        <v>0.122628404002839</v>
      </c>
      <c r="AC12" s="17">
        <v>0.13424623754988199</v>
      </c>
      <c r="AD12" s="17">
        <v>9.9072279360871401E-2</v>
      </c>
      <c r="AE12" s="17"/>
      <c r="AF12" s="17">
        <v>0.106175887082352</v>
      </c>
      <c r="AG12" s="17">
        <v>0.135391796377476</v>
      </c>
      <c r="AH12" s="17">
        <v>8.7170546329657206E-2</v>
      </c>
      <c r="AI12" s="17">
        <v>0.106957892906989</v>
      </c>
      <c r="AJ12" s="17">
        <v>6.9919365592601299E-2</v>
      </c>
      <c r="AK12" s="17">
        <v>8.5183549728525002E-2</v>
      </c>
      <c r="AL12" s="17"/>
      <c r="AM12" s="17">
        <v>1.0660158914195901E-2</v>
      </c>
      <c r="AN12" s="17">
        <v>0.12828654482924001</v>
      </c>
      <c r="AO12" s="17">
        <v>8.9040971559841295E-2</v>
      </c>
      <c r="AP12" s="17">
        <v>4.8222241516605202E-2</v>
      </c>
      <c r="AQ12" s="17">
        <v>7.1232113909771105E-2</v>
      </c>
      <c r="AR12" s="17">
        <v>9.8535086883602005E-2</v>
      </c>
      <c r="AS12" s="17">
        <v>8.4231194271722404E-2</v>
      </c>
      <c r="AT12" s="17">
        <v>2.7038941617018E-2</v>
      </c>
      <c r="AU12" s="17">
        <v>0.11030933290603499</v>
      </c>
      <c r="AV12" s="17">
        <v>9.9859867135241601E-2</v>
      </c>
      <c r="AW12" s="17">
        <v>0.122711359097026</v>
      </c>
      <c r="AX12" s="17">
        <v>9.7317463351745306E-2</v>
      </c>
      <c r="AY12" s="17">
        <v>0.16348598920916799</v>
      </c>
      <c r="AZ12" s="17">
        <v>0.120722033040961</v>
      </c>
      <c r="BA12" s="17">
        <v>0.10150750442345401</v>
      </c>
      <c r="BB12" s="17">
        <v>0.19310064980681399</v>
      </c>
      <c r="BC12" s="17"/>
      <c r="BD12" s="17">
        <v>5.6935361598588398E-2</v>
      </c>
      <c r="BE12" s="17">
        <v>5.3957357554782398E-2</v>
      </c>
      <c r="BF12" s="17">
        <v>0.123723727392941</v>
      </c>
      <c r="BG12" s="17"/>
      <c r="BH12" s="17">
        <v>8.5412628816976296E-2</v>
      </c>
      <c r="BI12" s="17">
        <v>8.4201439116524196E-2</v>
      </c>
      <c r="BJ12" s="17">
        <v>0.121659037772907</v>
      </c>
      <c r="BK12" s="17"/>
      <c r="BL12" s="17">
        <v>0.15760675705430399</v>
      </c>
      <c r="BM12" s="17">
        <v>9.2474977529951305E-2</v>
      </c>
      <c r="BN12" s="17">
        <v>0.11104169433847599</v>
      </c>
      <c r="BO12" s="17"/>
      <c r="BP12" s="17">
        <v>0.12642942201611199</v>
      </c>
      <c r="BQ12" s="17">
        <v>0.100427554908982</v>
      </c>
      <c r="BR12" s="17"/>
      <c r="BS12" s="17">
        <v>0.113704367758355</v>
      </c>
      <c r="BT12" s="17">
        <v>6.4717601130780802E-2</v>
      </c>
      <c r="BU12" s="17">
        <v>6.3228706367938495E-2</v>
      </c>
      <c r="BV12" s="17">
        <v>0.135755677412354</v>
      </c>
      <c r="BW12" s="17"/>
      <c r="BX12" s="17">
        <v>0.107332859428307</v>
      </c>
      <c r="BY12" s="17">
        <v>6.8600857620873104E-2</v>
      </c>
      <c r="BZ12" s="17">
        <v>9.5908766057305195E-2</v>
      </c>
      <c r="CA12" s="17"/>
      <c r="CB12" s="17">
        <v>8.5520512424466497E-2</v>
      </c>
      <c r="CC12" s="17">
        <v>0.12226942020267299</v>
      </c>
      <c r="CD12" s="17">
        <v>0.116283342455769</v>
      </c>
      <c r="CE12" s="17">
        <v>8.9337085274286201E-2</v>
      </c>
      <c r="CF12" s="17">
        <v>7.2242029307955896E-2</v>
      </c>
      <c r="CG12" s="17">
        <v>8.9888378162218202E-2</v>
      </c>
      <c r="CH12" s="17"/>
      <c r="CI12" s="17">
        <v>0.124268311176324</v>
      </c>
      <c r="CJ12" s="17">
        <v>7.7579180402091094E-2</v>
      </c>
      <c r="CK12" s="17">
        <v>8.8117344256086499E-2</v>
      </c>
      <c r="CL12" s="17">
        <v>0.102678732532548</v>
      </c>
    </row>
    <row r="13" spans="2:90" x14ac:dyDescent="0.35">
      <c r="B13" s="21" t="s">
        <v>110</v>
      </c>
      <c r="C13" s="17">
        <v>2.1111497410614199E-2</v>
      </c>
      <c r="D13" s="17">
        <v>1.6288266189251902E-2</v>
      </c>
      <c r="E13" s="17">
        <v>2.6330689517997101E-2</v>
      </c>
      <c r="F13" s="17"/>
      <c r="G13" s="17">
        <v>3.8041327811101602E-2</v>
      </c>
      <c r="H13" s="17">
        <v>7.1453686246793394E-2</v>
      </c>
      <c r="I13" s="17">
        <v>5.9310214424626497E-3</v>
      </c>
      <c r="J13" s="17">
        <v>1.79573741661955E-2</v>
      </c>
      <c r="K13" s="17">
        <v>1.8214763848152401E-2</v>
      </c>
      <c r="L13" s="17">
        <v>0</v>
      </c>
      <c r="M13" s="17">
        <v>3.64931788122499E-2</v>
      </c>
      <c r="N13" s="17">
        <v>1.89637394343046E-2</v>
      </c>
      <c r="O13" s="17">
        <v>1.4859150571288201E-2</v>
      </c>
      <c r="P13" s="17"/>
      <c r="Q13" s="17">
        <v>4.6358566474318501E-3</v>
      </c>
      <c r="R13" s="17">
        <v>4.3464515452898804E-3</v>
      </c>
      <c r="S13" s="17">
        <v>1.02436014507017E-2</v>
      </c>
      <c r="T13" s="17">
        <v>2.45446153556623E-2</v>
      </c>
      <c r="U13" s="17"/>
      <c r="V13" s="17">
        <v>1.2781626330011101E-2</v>
      </c>
      <c r="W13" s="17">
        <v>3.3169254609852199E-2</v>
      </c>
      <c r="X13" s="17">
        <v>2.9704733937303999E-2</v>
      </c>
      <c r="Y13" s="17">
        <v>3.0699255437202901E-2</v>
      </c>
      <c r="Z13" s="17">
        <v>3.6415384045656897E-2</v>
      </c>
      <c r="AA13" s="17">
        <v>1.03846160733041E-2</v>
      </c>
      <c r="AB13" s="17">
        <v>1.17120632743484E-2</v>
      </c>
      <c r="AC13" s="17">
        <v>0</v>
      </c>
      <c r="AD13" s="17">
        <v>1.8862600934021399E-2</v>
      </c>
      <c r="AE13" s="17"/>
      <c r="AF13" s="17">
        <v>2.7532940242778699E-2</v>
      </c>
      <c r="AG13" s="17">
        <v>2.4545503836305601E-2</v>
      </c>
      <c r="AH13" s="17">
        <v>1.9785732467442099E-2</v>
      </c>
      <c r="AI13" s="17">
        <v>3.4945343113825501E-2</v>
      </c>
      <c r="AJ13" s="17">
        <v>3.47922439800184E-2</v>
      </c>
      <c r="AK13" s="17">
        <v>7.5401895368308802E-3</v>
      </c>
      <c r="AL13" s="17"/>
      <c r="AM13" s="17">
        <v>0</v>
      </c>
      <c r="AN13" s="17">
        <v>5.2640359008703598E-2</v>
      </c>
      <c r="AO13" s="17">
        <v>4.8415912920531899E-3</v>
      </c>
      <c r="AP13" s="17">
        <v>4.10360557319304E-2</v>
      </c>
      <c r="AQ13" s="17">
        <v>0</v>
      </c>
      <c r="AR13" s="17">
        <v>2.7407067742797199E-2</v>
      </c>
      <c r="AS13" s="17">
        <v>2.84389315762902E-2</v>
      </c>
      <c r="AT13" s="17">
        <v>4.4949364662017599E-2</v>
      </c>
      <c r="AU13" s="17">
        <v>2.94540241544449E-2</v>
      </c>
      <c r="AV13" s="17">
        <v>0</v>
      </c>
      <c r="AW13" s="17">
        <v>1.08057431930479E-2</v>
      </c>
      <c r="AX13" s="17">
        <v>1.53771140989638E-2</v>
      </c>
      <c r="AY13" s="17">
        <v>1.83672451792758E-2</v>
      </c>
      <c r="AZ13" s="17">
        <v>2.9143239243439499E-2</v>
      </c>
      <c r="BA13" s="17">
        <v>3.5761008315338197E-2</v>
      </c>
      <c r="BB13" s="17">
        <v>0</v>
      </c>
      <c r="BC13" s="17"/>
      <c r="BD13" s="17">
        <v>1.5758931917474399E-2</v>
      </c>
      <c r="BE13" s="17">
        <v>3.05651881472719E-2</v>
      </c>
      <c r="BF13" s="17">
        <v>2.1899474069770899E-2</v>
      </c>
      <c r="BG13" s="17"/>
      <c r="BH13" s="17">
        <v>2.2388682618035501E-2</v>
      </c>
      <c r="BI13" s="17">
        <v>1.45085776167989E-2</v>
      </c>
      <c r="BJ13" s="17">
        <v>1.6427519811718201E-2</v>
      </c>
      <c r="BK13" s="17"/>
      <c r="BL13" s="17">
        <v>0</v>
      </c>
      <c r="BM13" s="17">
        <v>4.6359172504417002E-3</v>
      </c>
      <c r="BN13" s="17">
        <v>0</v>
      </c>
      <c r="BO13" s="17"/>
      <c r="BP13" s="17">
        <v>1.00781183437835E-2</v>
      </c>
      <c r="BQ13" s="17">
        <v>2.4386980470088901E-2</v>
      </c>
      <c r="BR13" s="17"/>
      <c r="BS13" s="17">
        <v>2.17935280543042E-2</v>
      </c>
      <c r="BT13" s="17">
        <v>1.35964249205711E-2</v>
      </c>
      <c r="BU13" s="17">
        <v>1.5076766000462099E-2</v>
      </c>
      <c r="BV13" s="17">
        <v>2.5850836655464001E-2</v>
      </c>
      <c r="BW13" s="17"/>
      <c r="BX13" s="17">
        <v>5.4403450793366198E-3</v>
      </c>
      <c r="BY13" s="17">
        <v>0</v>
      </c>
      <c r="BZ13" s="17">
        <v>2.4009993734583401E-2</v>
      </c>
      <c r="CA13" s="17"/>
      <c r="CB13" s="17">
        <v>9.2231362562298098E-3</v>
      </c>
      <c r="CC13" s="17">
        <v>2.3117435399079199E-2</v>
      </c>
      <c r="CD13" s="17">
        <v>5.1698962610602299E-2</v>
      </c>
      <c r="CE13" s="17">
        <v>1.59009733880149E-2</v>
      </c>
      <c r="CF13" s="17">
        <v>6.5013406793714198E-3</v>
      </c>
      <c r="CG13" s="17">
        <v>1.7179568413603501E-2</v>
      </c>
      <c r="CH13" s="17"/>
      <c r="CI13" s="17">
        <v>5.2744047906424903E-2</v>
      </c>
      <c r="CJ13" s="17">
        <v>1.12035250127017E-2</v>
      </c>
      <c r="CK13" s="17">
        <v>4.1261630862982998E-2</v>
      </c>
      <c r="CL13" s="17">
        <v>1.45457853994852E-2</v>
      </c>
    </row>
    <row r="14" spans="2:90" x14ac:dyDescent="0.35">
      <c r="B14" s="21" t="s">
        <v>111</v>
      </c>
      <c r="C14" s="18">
        <v>0.73275832348484005</v>
      </c>
      <c r="D14" s="18">
        <v>0.72958021050928301</v>
      </c>
      <c r="E14" s="18">
        <v>0.73371072459046005</v>
      </c>
      <c r="F14" s="18"/>
      <c r="G14" s="18">
        <v>0.68689365930206003</v>
      </c>
      <c r="H14" s="18">
        <v>0.77957024048428902</v>
      </c>
      <c r="I14" s="18">
        <v>0.76411802952911401</v>
      </c>
      <c r="J14" s="18">
        <v>0.67406463686381002</v>
      </c>
      <c r="K14" s="18">
        <v>0.76848376997772505</v>
      </c>
      <c r="L14" s="18">
        <v>0.77894696639634098</v>
      </c>
      <c r="M14" s="18">
        <v>0.78195429462942001</v>
      </c>
      <c r="N14" s="18">
        <v>0.72410411793988005</v>
      </c>
      <c r="O14" s="18">
        <v>0.64743551080876904</v>
      </c>
      <c r="P14" s="18"/>
      <c r="Q14" s="18">
        <v>0.72244455450735401</v>
      </c>
      <c r="R14" s="18">
        <v>0.74774365505315898</v>
      </c>
      <c r="S14" s="18">
        <v>0.77972570480011005</v>
      </c>
      <c r="T14" s="18">
        <v>0.732740950660424</v>
      </c>
      <c r="U14" s="18"/>
      <c r="V14" s="18">
        <v>0.67968771826500796</v>
      </c>
      <c r="W14" s="18">
        <v>0.822359017405491</v>
      </c>
      <c r="X14" s="18">
        <v>0.72428498306539202</v>
      </c>
      <c r="Y14" s="18">
        <v>0.72627767444278402</v>
      </c>
      <c r="Z14" s="18">
        <v>0.71798232490153602</v>
      </c>
      <c r="AA14" s="18">
        <v>0.735965272172173</v>
      </c>
      <c r="AB14" s="18">
        <v>0.76106377757649002</v>
      </c>
      <c r="AC14" s="18">
        <v>0.72657735770449505</v>
      </c>
      <c r="AD14" s="18">
        <v>0.70655304589632995</v>
      </c>
      <c r="AE14" s="18"/>
      <c r="AF14" s="18">
        <v>0.71481605601845499</v>
      </c>
      <c r="AG14" s="18">
        <v>0.70360866945669898</v>
      </c>
      <c r="AH14" s="18">
        <v>0.694358390034433</v>
      </c>
      <c r="AI14" s="18">
        <v>0.74142477968648401</v>
      </c>
      <c r="AJ14" s="18">
        <v>0.71878159687273802</v>
      </c>
      <c r="AK14" s="18">
        <v>0.77253256381698199</v>
      </c>
      <c r="AL14" s="18"/>
      <c r="AM14" s="18">
        <v>0.64860194793595904</v>
      </c>
      <c r="AN14" s="18">
        <v>0.69646765120279597</v>
      </c>
      <c r="AO14" s="18">
        <v>0.696475015400283</v>
      </c>
      <c r="AP14" s="18">
        <v>0.73965262689658196</v>
      </c>
      <c r="AQ14" s="18">
        <v>0.79849981462740305</v>
      </c>
      <c r="AR14" s="18">
        <v>0.69264297107759798</v>
      </c>
      <c r="AS14" s="18">
        <v>0.69825859437349203</v>
      </c>
      <c r="AT14" s="18">
        <v>0.72459925485318</v>
      </c>
      <c r="AU14" s="18">
        <v>0.70946039237744496</v>
      </c>
      <c r="AV14" s="18">
        <v>0.87522452759603397</v>
      </c>
      <c r="AW14" s="18">
        <v>0.74877901283773296</v>
      </c>
      <c r="AX14" s="18">
        <v>0.82098279776154004</v>
      </c>
      <c r="AY14" s="18">
        <v>0.64808350562491501</v>
      </c>
      <c r="AZ14" s="18">
        <v>0.77312441056903103</v>
      </c>
      <c r="BA14" s="18">
        <v>0.70997362192773195</v>
      </c>
      <c r="BB14" s="18">
        <v>0.67730239758206201</v>
      </c>
      <c r="BC14" s="18"/>
      <c r="BD14" s="18">
        <v>0.82233162881518296</v>
      </c>
      <c r="BE14" s="18">
        <v>0.767522058410953</v>
      </c>
      <c r="BF14" s="18">
        <v>0.689746294568787</v>
      </c>
      <c r="BG14" s="18"/>
      <c r="BH14" s="18">
        <v>0.76800544320047703</v>
      </c>
      <c r="BI14" s="18">
        <v>0.70646034147918901</v>
      </c>
      <c r="BJ14" s="18">
        <v>0.67106248692105497</v>
      </c>
      <c r="BK14" s="18"/>
      <c r="BL14" s="18">
        <v>0.67298440894590605</v>
      </c>
      <c r="BM14" s="18">
        <v>0.75357220520192303</v>
      </c>
      <c r="BN14" s="18">
        <v>0.77147563425515897</v>
      </c>
      <c r="BO14" s="18"/>
      <c r="BP14" s="18">
        <v>0.69438483958563202</v>
      </c>
      <c r="BQ14" s="18">
        <v>0.72296409592722899</v>
      </c>
      <c r="BR14" s="18"/>
      <c r="BS14" s="18">
        <v>0.73419984260303595</v>
      </c>
      <c r="BT14" s="18">
        <v>0.77414283809172602</v>
      </c>
      <c r="BU14" s="18">
        <v>0.762554975466049</v>
      </c>
      <c r="BV14" s="18">
        <v>0.68529814253930599</v>
      </c>
      <c r="BW14" s="18"/>
      <c r="BX14" s="18">
        <v>0.74460511885249703</v>
      </c>
      <c r="BY14" s="18">
        <v>0.85847230325135704</v>
      </c>
      <c r="BZ14" s="18">
        <v>0.72669470001761405</v>
      </c>
      <c r="CA14" s="18"/>
      <c r="CB14" s="18">
        <v>0.82561206506284601</v>
      </c>
      <c r="CC14" s="18">
        <v>0.69303228740371503</v>
      </c>
      <c r="CD14" s="18">
        <v>0.66308960324739896</v>
      </c>
      <c r="CE14" s="18">
        <v>0.77481362187698399</v>
      </c>
      <c r="CF14" s="18">
        <v>0.82667238050993097</v>
      </c>
      <c r="CG14" s="18">
        <v>0.62551545816777299</v>
      </c>
      <c r="CH14" s="18"/>
      <c r="CI14" s="18">
        <v>0.64149128469083405</v>
      </c>
      <c r="CJ14" s="18">
        <v>0.82848376200579998</v>
      </c>
      <c r="CK14" s="18">
        <v>0.56781441008955502</v>
      </c>
      <c r="CL14" s="18">
        <v>0.74354603559840504</v>
      </c>
    </row>
    <row r="15" spans="2:90" x14ac:dyDescent="0.35">
      <c r="B15" s="21" t="s">
        <v>112</v>
      </c>
      <c r="C15" s="18">
        <v>0.24613017910454599</v>
      </c>
      <c r="D15" s="18">
        <v>0.25413152330146499</v>
      </c>
      <c r="E15" s="18">
        <v>0.23995858589154301</v>
      </c>
      <c r="F15" s="18"/>
      <c r="G15" s="18">
        <v>0.27506501288683799</v>
      </c>
      <c r="H15" s="18">
        <v>0.14897607326891801</v>
      </c>
      <c r="I15" s="18">
        <v>0.229950949028423</v>
      </c>
      <c r="J15" s="18">
        <v>0.30797798896999401</v>
      </c>
      <c r="K15" s="18">
        <v>0.21330146617412299</v>
      </c>
      <c r="L15" s="18">
        <v>0.22105303360365899</v>
      </c>
      <c r="M15" s="18">
        <v>0.18155252655833101</v>
      </c>
      <c r="N15" s="18">
        <v>0.25693214262581598</v>
      </c>
      <c r="O15" s="18">
        <v>0.33770533861994301</v>
      </c>
      <c r="P15" s="18"/>
      <c r="Q15" s="18">
        <v>0.272919588845214</v>
      </c>
      <c r="R15" s="18">
        <v>0.24790989340155101</v>
      </c>
      <c r="S15" s="18">
        <v>0.21003069374918801</v>
      </c>
      <c r="T15" s="18">
        <v>0.24271443398391401</v>
      </c>
      <c r="U15" s="18"/>
      <c r="V15" s="18">
        <v>0.30753065540498098</v>
      </c>
      <c r="W15" s="18">
        <v>0.14447172798465699</v>
      </c>
      <c r="X15" s="18">
        <v>0.24601028299730399</v>
      </c>
      <c r="Y15" s="18">
        <v>0.24302307012001301</v>
      </c>
      <c r="Z15" s="18">
        <v>0.24560229105280701</v>
      </c>
      <c r="AA15" s="18">
        <v>0.25365011175452301</v>
      </c>
      <c r="AB15" s="18">
        <v>0.227224159149162</v>
      </c>
      <c r="AC15" s="18">
        <v>0.273422642295504</v>
      </c>
      <c r="AD15" s="18">
        <v>0.27458435316964902</v>
      </c>
      <c r="AE15" s="18"/>
      <c r="AF15" s="18">
        <v>0.25765100373876598</v>
      </c>
      <c r="AG15" s="18">
        <v>0.27184582670699597</v>
      </c>
      <c r="AH15" s="18">
        <v>0.28585587749812502</v>
      </c>
      <c r="AI15" s="18">
        <v>0.22362987719968999</v>
      </c>
      <c r="AJ15" s="18">
        <v>0.246426159147244</v>
      </c>
      <c r="AK15" s="18">
        <v>0.21992724664618701</v>
      </c>
      <c r="AL15" s="18"/>
      <c r="AM15" s="18">
        <v>0.35139805206404101</v>
      </c>
      <c r="AN15" s="18">
        <v>0.25089198978850002</v>
      </c>
      <c r="AO15" s="18">
        <v>0.29868339330766402</v>
      </c>
      <c r="AP15" s="18">
        <v>0.21931131737148801</v>
      </c>
      <c r="AQ15" s="18">
        <v>0.20150018537259701</v>
      </c>
      <c r="AR15" s="18">
        <v>0.27994996117960502</v>
      </c>
      <c r="AS15" s="18">
        <v>0.27330247405021801</v>
      </c>
      <c r="AT15" s="18">
        <v>0.23045138048480299</v>
      </c>
      <c r="AU15" s="18">
        <v>0.26108558346811001</v>
      </c>
      <c r="AV15" s="18">
        <v>0.124775472403966</v>
      </c>
      <c r="AW15" s="18">
        <v>0.24041524396921901</v>
      </c>
      <c r="AX15" s="18">
        <v>0.16364008813949599</v>
      </c>
      <c r="AY15" s="18">
        <v>0.33354924919581003</v>
      </c>
      <c r="AZ15" s="18">
        <v>0.19773235018752999</v>
      </c>
      <c r="BA15" s="18">
        <v>0.25426536975692998</v>
      </c>
      <c r="BB15" s="18">
        <v>0.32269760241793799</v>
      </c>
      <c r="BC15" s="18"/>
      <c r="BD15" s="18">
        <v>0.161909439267343</v>
      </c>
      <c r="BE15" s="18">
        <v>0.20191275344177501</v>
      </c>
      <c r="BF15" s="18">
        <v>0.288354231361442</v>
      </c>
      <c r="BG15" s="18"/>
      <c r="BH15" s="18">
        <v>0.20960587418148799</v>
      </c>
      <c r="BI15" s="18">
        <v>0.27903108090401202</v>
      </c>
      <c r="BJ15" s="18">
        <v>0.312509993267227</v>
      </c>
      <c r="BK15" s="18"/>
      <c r="BL15" s="18">
        <v>0.327015591054094</v>
      </c>
      <c r="BM15" s="18">
        <v>0.24179187754763501</v>
      </c>
      <c r="BN15" s="18">
        <v>0.228524365744841</v>
      </c>
      <c r="BO15" s="18"/>
      <c r="BP15" s="18">
        <v>0.29553704207058501</v>
      </c>
      <c r="BQ15" s="18">
        <v>0.25264892360268199</v>
      </c>
      <c r="BR15" s="18"/>
      <c r="BS15" s="18">
        <v>0.24400662934265999</v>
      </c>
      <c r="BT15" s="18">
        <v>0.21226073698770301</v>
      </c>
      <c r="BU15" s="18">
        <v>0.22236825853348899</v>
      </c>
      <c r="BV15" s="18">
        <v>0.28885102080523001</v>
      </c>
      <c r="BW15" s="18"/>
      <c r="BX15" s="18">
        <v>0.24995453606816601</v>
      </c>
      <c r="BY15" s="18">
        <v>0.14152769674864299</v>
      </c>
      <c r="BZ15" s="18">
        <v>0.24929530624780299</v>
      </c>
      <c r="CA15" s="18"/>
      <c r="CB15" s="18">
        <v>0.16516479868092401</v>
      </c>
      <c r="CC15" s="18">
        <v>0.28385027719720601</v>
      </c>
      <c r="CD15" s="18">
        <v>0.28521143414199901</v>
      </c>
      <c r="CE15" s="18">
        <v>0.20928540473500101</v>
      </c>
      <c r="CF15" s="18">
        <v>0.166826278810697</v>
      </c>
      <c r="CG15" s="18">
        <v>0.35730497341862399</v>
      </c>
      <c r="CH15" s="18"/>
      <c r="CI15" s="18">
        <v>0.305764667402741</v>
      </c>
      <c r="CJ15" s="18">
        <v>0.16031271298149799</v>
      </c>
      <c r="CK15" s="18">
        <v>0.39092395904746202</v>
      </c>
      <c r="CL15" s="18">
        <v>0.24190817900211001</v>
      </c>
    </row>
    <row r="16" spans="2:90" x14ac:dyDescent="0.35">
      <c r="B16" s="21" t="s">
        <v>113</v>
      </c>
      <c r="C16" s="19">
        <v>0.486628144380294</v>
      </c>
      <c r="D16" s="19">
        <v>0.47544868720781702</v>
      </c>
      <c r="E16" s="19">
        <v>0.49375213869891699</v>
      </c>
      <c r="F16" s="19"/>
      <c r="G16" s="19">
        <v>0.41182864641522199</v>
      </c>
      <c r="H16" s="19">
        <v>0.63059416721537098</v>
      </c>
      <c r="I16" s="19">
        <v>0.53416708050069095</v>
      </c>
      <c r="J16" s="19">
        <v>0.36608664789381601</v>
      </c>
      <c r="K16" s="19">
        <v>0.55518230380360201</v>
      </c>
      <c r="L16" s="19">
        <v>0.55789393279268196</v>
      </c>
      <c r="M16" s="19">
        <v>0.60040176807108903</v>
      </c>
      <c r="N16" s="19">
        <v>0.46717197531406401</v>
      </c>
      <c r="O16" s="19">
        <v>0.30973017218882598</v>
      </c>
      <c r="P16" s="19"/>
      <c r="Q16" s="19">
        <v>0.44952496566214101</v>
      </c>
      <c r="R16" s="19">
        <v>0.49983376165160898</v>
      </c>
      <c r="S16" s="19">
        <v>0.56969501105092202</v>
      </c>
      <c r="T16" s="19">
        <v>0.49002651667651098</v>
      </c>
      <c r="U16" s="19"/>
      <c r="V16" s="19">
        <v>0.37215706286002798</v>
      </c>
      <c r="W16" s="19">
        <v>0.67788728942083398</v>
      </c>
      <c r="X16" s="19">
        <v>0.47827470006808898</v>
      </c>
      <c r="Y16" s="19">
        <v>0.48325460432277101</v>
      </c>
      <c r="Z16" s="19">
        <v>0.47238003384872901</v>
      </c>
      <c r="AA16" s="19">
        <v>0.48231516041764999</v>
      </c>
      <c r="AB16" s="19">
        <v>0.53383961842732797</v>
      </c>
      <c r="AC16" s="19">
        <v>0.45315471540899099</v>
      </c>
      <c r="AD16" s="19">
        <v>0.43196869272668098</v>
      </c>
      <c r="AE16" s="19"/>
      <c r="AF16" s="19">
        <v>0.45716505227968801</v>
      </c>
      <c r="AG16" s="19">
        <v>0.431762842749703</v>
      </c>
      <c r="AH16" s="19">
        <v>0.40850251253630898</v>
      </c>
      <c r="AI16" s="19">
        <v>0.51779490248679405</v>
      </c>
      <c r="AJ16" s="19">
        <v>0.47235543772549399</v>
      </c>
      <c r="AK16" s="19">
        <v>0.55260531717079497</v>
      </c>
      <c r="AL16" s="19"/>
      <c r="AM16" s="19">
        <v>0.29720389587191798</v>
      </c>
      <c r="AN16" s="19">
        <v>0.445575661414296</v>
      </c>
      <c r="AO16" s="19">
        <v>0.39779162209261898</v>
      </c>
      <c r="AP16" s="19">
        <v>0.52034130952509305</v>
      </c>
      <c r="AQ16" s="19">
        <v>0.59699962925480698</v>
      </c>
      <c r="AR16" s="19">
        <v>0.41269300989799301</v>
      </c>
      <c r="AS16" s="19">
        <v>0.42495612032327401</v>
      </c>
      <c r="AT16" s="19">
        <v>0.49414787436837698</v>
      </c>
      <c r="AU16" s="19">
        <v>0.44837480890933401</v>
      </c>
      <c r="AV16" s="19">
        <v>0.75044905519206795</v>
      </c>
      <c r="AW16" s="19">
        <v>0.50836376886851398</v>
      </c>
      <c r="AX16" s="19">
        <v>0.657342709622043</v>
      </c>
      <c r="AY16" s="19">
        <v>0.31453425642910499</v>
      </c>
      <c r="AZ16" s="19">
        <v>0.57539206038150104</v>
      </c>
      <c r="BA16" s="19">
        <v>0.45570825217080302</v>
      </c>
      <c r="BB16" s="19">
        <v>0.35460479516412402</v>
      </c>
      <c r="BC16" s="19"/>
      <c r="BD16" s="19">
        <v>0.66042218954784004</v>
      </c>
      <c r="BE16" s="19">
        <v>0.56560930496917805</v>
      </c>
      <c r="BF16" s="19">
        <v>0.401392063207345</v>
      </c>
      <c r="BG16" s="19"/>
      <c r="BH16" s="19">
        <v>0.55839956901898902</v>
      </c>
      <c r="BI16" s="19">
        <v>0.42742926057517699</v>
      </c>
      <c r="BJ16" s="19">
        <v>0.35855249365382802</v>
      </c>
      <c r="BK16" s="19"/>
      <c r="BL16" s="19">
        <v>0.345968817891811</v>
      </c>
      <c r="BM16" s="19">
        <v>0.51178032765428805</v>
      </c>
      <c r="BN16" s="19">
        <v>0.54295126851031705</v>
      </c>
      <c r="BO16" s="19"/>
      <c r="BP16" s="19">
        <v>0.39884779751504701</v>
      </c>
      <c r="BQ16" s="19">
        <v>0.470315172324547</v>
      </c>
      <c r="BR16" s="19"/>
      <c r="BS16" s="19">
        <v>0.49019321326037602</v>
      </c>
      <c r="BT16" s="19">
        <v>0.56188210110402304</v>
      </c>
      <c r="BU16" s="19">
        <v>0.54018671693256004</v>
      </c>
      <c r="BV16" s="19">
        <v>0.39644712173407498</v>
      </c>
      <c r="BW16" s="19"/>
      <c r="BX16" s="19">
        <v>0.49465058278433199</v>
      </c>
      <c r="BY16" s="19">
        <v>0.71694460650271297</v>
      </c>
      <c r="BZ16" s="19">
        <v>0.477399393769811</v>
      </c>
      <c r="CA16" s="19"/>
      <c r="CB16" s="19">
        <v>0.66044726638192097</v>
      </c>
      <c r="CC16" s="19">
        <v>0.40918201020650902</v>
      </c>
      <c r="CD16" s="19">
        <v>0.37787816910539901</v>
      </c>
      <c r="CE16" s="19">
        <v>0.56552821714198298</v>
      </c>
      <c r="CF16" s="19">
        <v>0.65984610169923397</v>
      </c>
      <c r="CG16" s="19">
        <v>0.26821048474914899</v>
      </c>
      <c r="CH16" s="19"/>
      <c r="CI16" s="19">
        <v>0.335726617288092</v>
      </c>
      <c r="CJ16" s="19">
        <v>0.66817104902430202</v>
      </c>
      <c r="CK16" s="19">
        <v>0.176890451042093</v>
      </c>
      <c r="CL16" s="19">
        <v>0.50163785659629501</v>
      </c>
    </row>
    <row r="17" spans="2:2" x14ac:dyDescent="0.35">
      <c r="B17" s="16" t="s">
        <v>121</v>
      </c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CL3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268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251</v>
      </c>
      <c r="C9" s="17">
        <v>0.56339554674869796</v>
      </c>
      <c r="D9" s="17">
        <v>0.52594627731069898</v>
      </c>
      <c r="E9" s="17">
        <v>0.59869670584206203</v>
      </c>
      <c r="F9" s="17"/>
      <c r="G9" s="17">
        <v>0.54399407340109995</v>
      </c>
      <c r="H9" s="17">
        <v>0.58832293563085603</v>
      </c>
      <c r="I9" s="17">
        <v>0.55460196212443602</v>
      </c>
      <c r="J9" s="17">
        <v>0.54844067459118095</v>
      </c>
      <c r="K9" s="17">
        <v>0.55817552739560905</v>
      </c>
      <c r="L9" s="17">
        <v>0.59300851198752502</v>
      </c>
      <c r="M9" s="17">
        <v>0.62609084107796098</v>
      </c>
      <c r="N9" s="17">
        <v>0.54066781499221706</v>
      </c>
      <c r="O9" s="17">
        <v>0.51878623819898995</v>
      </c>
      <c r="P9" s="17"/>
      <c r="Q9" s="17">
        <v>0.55324181510860004</v>
      </c>
      <c r="R9" s="17">
        <v>0.55331814452046602</v>
      </c>
      <c r="S9" s="17">
        <v>0.58994548198894303</v>
      </c>
      <c r="T9" s="17">
        <v>0.56446988129476805</v>
      </c>
      <c r="U9" s="17"/>
      <c r="V9" s="17">
        <v>0.53043279090413098</v>
      </c>
      <c r="W9" s="17">
        <v>0.569212945680033</v>
      </c>
      <c r="X9" s="17">
        <v>0.60236494384629102</v>
      </c>
      <c r="Y9" s="17">
        <v>0.55256619544027197</v>
      </c>
      <c r="Z9" s="17">
        <v>0.58091608915630699</v>
      </c>
      <c r="AA9" s="17">
        <v>0.53211874864248399</v>
      </c>
      <c r="AB9" s="17">
        <v>0.54131224469194095</v>
      </c>
      <c r="AC9" s="17">
        <v>0.52616421371250599</v>
      </c>
      <c r="AD9" s="17">
        <v>0.61843275097412398</v>
      </c>
      <c r="AE9" s="17"/>
      <c r="AF9" s="17">
        <v>0.54495153590490397</v>
      </c>
      <c r="AG9" s="17">
        <v>0.564389920394606</v>
      </c>
      <c r="AH9" s="17">
        <v>0.60384385004556296</v>
      </c>
      <c r="AI9" s="17">
        <v>0.55698207183871795</v>
      </c>
      <c r="AJ9" s="17">
        <v>0.57317486485593605</v>
      </c>
      <c r="AK9" s="17">
        <v>0.56052533635189195</v>
      </c>
      <c r="AL9" s="17"/>
      <c r="AM9" s="17">
        <v>0.39557937499280099</v>
      </c>
      <c r="AN9" s="17">
        <v>0.53019319688432298</v>
      </c>
      <c r="AO9" s="17">
        <v>0.47100270636362301</v>
      </c>
      <c r="AP9" s="17">
        <v>0.48042736740598502</v>
      </c>
      <c r="AQ9" s="17">
        <v>0.55924910082263901</v>
      </c>
      <c r="AR9" s="17">
        <v>0.59979287192386799</v>
      </c>
      <c r="AS9" s="17">
        <v>0.52037625062771597</v>
      </c>
      <c r="AT9" s="17">
        <v>0.592517970379425</v>
      </c>
      <c r="AU9" s="17">
        <v>0.63059113504271602</v>
      </c>
      <c r="AV9" s="17">
        <v>0.59822827163305403</v>
      </c>
      <c r="AW9" s="17">
        <v>0.55188099211017305</v>
      </c>
      <c r="AX9" s="17">
        <v>0.557617615905459</v>
      </c>
      <c r="AY9" s="17">
        <v>0.57523363922053805</v>
      </c>
      <c r="AZ9" s="17">
        <v>0.66125241249250699</v>
      </c>
      <c r="BA9" s="17">
        <v>0.55839920954949096</v>
      </c>
      <c r="BB9" s="17">
        <v>0.62900000117199195</v>
      </c>
      <c r="BC9" s="17"/>
      <c r="BD9" s="17">
        <v>0.58481713894859899</v>
      </c>
      <c r="BE9" s="17">
        <v>0.54787450018991501</v>
      </c>
      <c r="BF9" s="17">
        <v>0.57354819508837296</v>
      </c>
      <c r="BG9" s="17"/>
      <c r="BH9" s="17">
        <v>0.59369634874217103</v>
      </c>
      <c r="BI9" s="17">
        <v>0.56346923880969801</v>
      </c>
      <c r="BJ9" s="17">
        <v>0.55423008173318999</v>
      </c>
      <c r="BK9" s="17"/>
      <c r="BL9" s="17">
        <v>0.53515173215242895</v>
      </c>
      <c r="BM9" s="17">
        <v>0.65438984060111804</v>
      </c>
      <c r="BN9" s="17">
        <v>0.59807580563850005</v>
      </c>
      <c r="BO9" s="17"/>
      <c r="BP9" s="17">
        <v>0.59293068026213303</v>
      </c>
      <c r="BQ9" s="17">
        <v>0.54489645623597704</v>
      </c>
      <c r="BR9" s="17"/>
      <c r="BS9" s="17">
        <v>0.62180864139005998</v>
      </c>
      <c r="BT9" s="17">
        <v>0.61024824013267398</v>
      </c>
      <c r="BU9" s="17">
        <v>0.55746963924264403</v>
      </c>
      <c r="BV9" s="17">
        <v>0.54567336043023296</v>
      </c>
      <c r="BW9" s="17"/>
      <c r="BX9" s="17">
        <v>0.62876942851319395</v>
      </c>
      <c r="BY9" s="17">
        <v>0.59514475606420503</v>
      </c>
      <c r="BZ9" s="17">
        <v>0.55496805593802601</v>
      </c>
      <c r="CA9" s="17"/>
      <c r="CB9" s="17">
        <v>0.71224380265168297</v>
      </c>
      <c r="CC9" s="17">
        <v>0.64162157146976895</v>
      </c>
      <c r="CD9" s="17">
        <v>0.53840814556331895</v>
      </c>
      <c r="CE9" s="17">
        <v>0.58195526862055402</v>
      </c>
      <c r="CF9" s="17">
        <v>0.59288411790227802</v>
      </c>
      <c r="CG9" s="17">
        <v>0.28251155312505</v>
      </c>
      <c r="CH9" s="17"/>
      <c r="CI9" s="17">
        <v>0.48548532281015899</v>
      </c>
      <c r="CJ9" s="17">
        <v>0.65846760977386898</v>
      </c>
      <c r="CK9" s="17">
        <v>0.34664220839482401</v>
      </c>
      <c r="CL9" s="17">
        <v>0.58249573821314105</v>
      </c>
    </row>
    <row r="10" spans="2:90" x14ac:dyDescent="0.35">
      <c r="B10" s="21" t="s">
        <v>252</v>
      </c>
      <c r="C10" s="17">
        <v>0.46787534473760301</v>
      </c>
      <c r="D10" s="17">
        <v>0.45344351839321501</v>
      </c>
      <c r="E10" s="17">
        <v>0.481138048236258</v>
      </c>
      <c r="F10" s="17"/>
      <c r="G10" s="17">
        <v>0.472134783745015</v>
      </c>
      <c r="H10" s="17">
        <v>0.48206460040667698</v>
      </c>
      <c r="I10" s="17">
        <v>0.46619910664825898</v>
      </c>
      <c r="J10" s="17">
        <v>0.42174035073911398</v>
      </c>
      <c r="K10" s="17">
        <v>0.52664982613705902</v>
      </c>
      <c r="L10" s="17">
        <v>0.45275722791320999</v>
      </c>
      <c r="M10" s="17">
        <v>0.52723715244387204</v>
      </c>
      <c r="N10" s="17">
        <v>0.43701178781883998</v>
      </c>
      <c r="O10" s="17">
        <v>0.42917906777263498</v>
      </c>
      <c r="P10" s="17"/>
      <c r="Q10" s="17">
        <v>0.53953601610707203</v>
      </c>
      <c r="R10" s="17">
        <v>0.48328805201449099</v>
      </c>
      <c r="S10" s="17">
        <v>0.49943641361540903</v>
      </c>
      <c r="T10" s="17">
        <v>0.45637230806624501</v>
      </c>
      <c r="U10" s="17"/>
      <c r="V10" s="17">
        <v>0.47425514248929901</v>
      </c>
      <c r="W10" s="17">
        <v>0.48606342997038698</v>
      </c>
      <c r="X10" s="17">
        <v>0.40603672879325198</v>
      </c>
      <c r="Y10" s="17">
        <v>0.44407011779564898</v>
      </c>
      <c r="Z10" s="17">
        <v>0.46934684183927</v>
      </c>
      <c r="AA10" s="17">
        <v>0.45096313664991899</v>
      </c>
      <c r="AB10" s="17">
        <v>0.45995131414901902</v>
      </c>
      <c r="AC10" s="17">
        <v>0.42175222090911002</v>
      </c>
      <c r="AD10" s="17">
        <v>0.53519050777548305</v>
      </c>
      <c r="AE10" s="17"/>
      <c r="AF10" s="17">
        <v>0.44014958333454401</v>
      </c>
      <c r="AG10" s="17">
        <v>0.443514343770334</v>
      </c>
      <c r="AH10" s="17">
        <v>0.479730844659844</v>
      </c>
      <c r="AI10" s="17">
        <v>0.53521749715776601</v>
      </c>
      <c r="AJ10" s="17">
        <v>0.48733503360619901</v>
      </c>
      <c r="AK10" s="17">
        <v>0.47678487299512101</v>
      </c>
      <c r="AL10" s="17"/>
      <c r="AM10" s="17">
        <v>0.26658672080873502</v>
      </c>
      <c r="AN10" s="17">
        <v>0.38025591334880698</v>
      </c>
      <c r="AO10" s="17">
        <v>0.40648692942595899</v>
      </c>
      <c r="AP10" s="17">
        <v>0.43223949172958998</v>
      </c>
      <c r="AQ10" s="17">
        <v>0.44857877564878701</v>
      </c>
      <c r="AR10" s="17">
        <v>0.450324160197626</v>
      </c>
      <c r="AS10" s="17">
        <v>0.41044695598988601</v>
      </c>
      <c r="AT10" s="17">
        <v>0.49290441230068199</v>
      </c>
      <c r="AU10" s="17">
        <v>0.45533767278031601</v>
      </c>
      <c r="AV10" s="17">
        <v>0.51415982996534604</v>
      </c>
      <c r="AW10" s="17">
        <v>0.54387256008253604</v>
      </c>
      <c r="AX10" s="17">
        <v>0.46222783081840801</v>
      </c>
      <c r="AY10" s="17">
        <v>0.53575595491887495</v>
      </c>
      <c r="AZ10" s="17">
        <v>0.58802799698696495</v>
      </c>
      <c r="BA10" s="17">
        <v>0.47561432321395197</v>
      </c>
      <c r="BB10" s="17">
        <v>0.59495400796138298</v>
      </c>
      <c r="BC10" s="17"/>
      <c r="BD10" s="17">
        <v>0.47972467741313002</v>
      </c>
      <c r="BE10" s="17">
        <v>0.48387371826103398</v>
      </c>
      <c r="BF10" s="17">
        <v>0.45530605139187103</v>
      </c>
      <c r="BG10" s="17"/>
      <c r="BH10" s="17">
        <v>0.49103543281958401</v>
      </c>
      <c r="BI10" s="17">
        <v>0.47778688075210302</v>
      </c>
      <c r="BJ10" s="17">
        <v>0.42200411920858699</v>
      </c>
      <c r="BK10" s="17"/>
      <c r="BL10" s="17">
        <v>0.41762619215228303</v>
      </c>
      <c r="BM10" s="17">
        <v>0.47188819032184698</v>
      </c>
      <c r="BN10" s="17">
        <v>0.44723621929650298</v>
      </c>
      <c r="BO10" s="17"/>
      <c r="BP10" s="17">
        <v>0.50703588940541</v>
      </c>
      <c r="BQ10" s="17">
        <v>0.44334608258052299</v>
      </c>
      <c r="BR10" s="17"/>
      <c r="BS10" s="17">
        <v>0.44814276063806402</v>
      </c>
      <c r="BT10" s="17">
        <v>0.45376971103958302</v>
      </c>
      <c r="BU10" s="17">
        <v>0.43521999158657698</v>
      </c>
      <c r="BV10" s="17">
        <v>0.51935278935921503</v>
      </c>
      <c r="BW10" s="17"/>
      <c r="BX10" s="17">
        <v>0.424118311639825</v>
      </c>
      <c r="BY10" s="17">
        <v>0.53591160977903296</v>
      </c>
      <c r="BZ10" s="17">
        <v>0.46802943707286698</v>
      </c>
      <c r="CA10" s="17"/>
      <c r="CB10" s="17">
        <v>0.45569773543433501</v>
      </c>
      <c r="CC10" s="17">
        <v>0.52411835660265704</v>
      </c>
      <c r="CD10" s="17">
        <v>0.42451036923410101</v>
      </c>
      <c r="CE10" s="17">
        <v>0.627087641662051</v>
      </c>
      <c r="CF10" s="17">
        <v>0.508663604576714</v>
      </c>
      <c r="CG10" s="17">
        <v>0.26981440610160801</v>
      </c>
      <c r="CH10" s="17"/>
      <c r="CI10" s="17">
        <v>0.42353692786386199</v>
      </c>
      <c r="CJ10" s="17">
        <v>0.51032615566256401</v>
      </c>
      <c r="CK10" s="17">
        <v>0.32680029563533503</v>
      </c>
      <c r="CL10" s="17">
        <v>0.49033564839750499</v>
      </c>
    </row>
    <row r="11" spans="2:90" ht="29" x14ac:dyDescent="0.35">
      <c r="B11" s="21" t="s">
        <v>253</v>
      </c>
      <c r="C11" s="17">
        <v>0.45718837697411702</v>
      </c>
      <c r="D11" s="17">
        <v>0.42534213575963697</v>
      </c>
      <c r="E11" s="17">
        <v>0.484493245723982</v>
      </c>
      <c r="F11" s="17"/>
      <c r="G11" s="17">
        <v>0.56590225493179902</v>
      </c>
      <c r="H11" s="17">
        <v>0.55517613524104004</v>
      </c>
      <c r="I11" s="17">
        <v>0.44929911743775502</v>
      </c>
      <c r="J11" s="17">
        <v>0.46962778718500497</v>
      </c>
      <c r="K11" s="17">
        <v>0.39996690662994</v>
      </c>
      <c r="L11" s="17">
        <v>0.45237456670153098</v>
      </c>
      <c r="M11" s="17">
        <v>0.450814111309494</v>
      </c>
      <c r="N11" s="17">
        <v>0.40545897925819302</v>
      </c>
      <c r="O11" s="17">
        <v>0.38052442857963498</v>
      </c>
      <c r="P11" s="17"/>
      <c r="Q11" s="17">
        <v>0.418764657980495</v>
      </c>
      <c r="R11" s="17">
        <v>0.41502249898615301</v>
      </c>
      <c r="S11" s="17">
        <v>0.40497599526135503</v>
      </c>
      <c r="T11" s="17">
        <v>0.46946675463464199</v>
      </c>
      <c r="U11" s="17"/>
      <c r="V11" s="17">
        <v>0.40319215587351498</v>
      </c>
      <c r="W11" s="17">
        <v>0.55703952516497302</v>
      </c>
      <c r="X11" s="17">
        <v>0.50589910464787202</v>
      </c>
      <c r="Y11" s="17">
        <v>0.40181276083785</v>
      </c>
      <c r="Z11" s="17">
        <v>0.445721296338012</v>
      </c>
      <c r="AA11" s="17">
        <v>0.40284096279672099</v>
      </c>
      <c r="AB11" s="17">
        <v>0.43281737500404799</v>
      </c>
      <c r="AC11" s="17">
        <v>0.46929010195718601</v>
      </c>
      <c r="AD11" s="17">
        <v>0.48015699464448502</v>
      </c>
      <c r="AE11" s="17"/>
      <c r="AF11" s="17">
        <v>0.47230649533596197</v>
      </c>
      <c r="AG11" s="17">
        <v>0.40970528411771401</v>
      </c>
      <c r="AH11" s="17">
        <v>0.59527799438488005</v>
      </c>
      <c r="AI11" s="17">
        <v>0.39260895706895599</v>
      </c>
      <c r="AJ11" s="17">
        <v>0.48769473253266998</v>
      </c>
      <c r="AK11" s="17">
        <v>0.42687664110559898</v>
      </c>
      <c r="AL11" s="17"/>
      <c r="AM11" s="17">
        <v>0.381343606052715</v>
      </c>
      <c r="AN11" s="17">
        <v>0.416590867205897</v>
      </c>
      <c r="AO11" s="17">
        <v>0.35871746245194902</v>
      </c>
      <c r="AP11" s="17">
        <v>0.414864370097278</v>
      </c>
      <c r="AQ11" s="17">
        <v>0.414319321721758</v>
      </c>
      <c r="AR11" s="17">
        <v>0.40165535570658101</v>
      </c>
      <c r="AS11" s="17">
        <v>0.45782484115481398</v>
      </c>
      <c r="AT11" s="17">
        <v>0.47644312106964398</v>
      </c>
      <c r="AU11" s="17">
        <v>0.49658729513560901</v>
      </c>
      <c r="AV11" s="17">
        <v>0.48084566684827501</v>
      </c>
      <c r="AW11" s="17">
        <v>0.44201063203112501</v>
      </c>
      <c r="AX11" s="17">
        <v>0.48773505008106899</v>
      </c>
      <c r="AY11" s="17">
        <v>0.48485688922606102</v>
      </c>
      <c r="AZ11" s="17">
        <v>0.50471541654360996</v>
      </c>
      <c r="BA11" s="17">
        <v>0.41352928863882699</v>
      </c>
      <c r="BB11" s="17">
        <v>0.58255493922449397</v>
      </c>
      <c r="BC11" s="17"/>
      <c r="BD11" s="17">
        <v>0.47794341344962998</v>
      </c>
      <c r="BE11" s="17">
        <v>0.51415334174629201</v>
      </c>
      <c r="BF11" s="17">
        <v>0.40634198400522498</v>
      </c>
      <c r="BG11" s="17"/>
      <c r="BH11" s="17">
        <v>0.48063420635096799</v>
      </c>
      <c r="BI11" s="17">
        <v>0.40647635205072402</v>
      </c>
      <c r="BJ11" s="17">
        <v>0.45288233982050702</v>
      </c>
      <c r="BK11" s="17"/>
      <c r="BL11" s="17">
        <v>0.39611035647396198</v>
      </c>
      <c r="BM11" s="17">
        <v>0.41893605073374102</v>
      </c>
      <c r="BN11" s="17">
        <v>0.445522122648491</v>
      </c>
      <c r="BO11" s="17"/>
      <c r="BP11" s="17">
        <v>0.51395594317309801</v>
      </c>
      <c r="BQ11" s="17">
        <v>0.42080712462211101</v>
      </c>
      <c r="BR11" s="17"/>
      <c r="BS11" s="17">
        <v>0.50191051511512497</v>
      </c>
      <c r="BT11" s="17">
        <v>0.47701162043822398</v>
      </c>
      <c r="BU11" s="17">
        <v>0.43715374441391802</v>
      </c>
      <c r="BV11" s="17">
        <v>0.463979044547916</v>
      </c>
      <c r="BW11" s="17"/>
      <c r="BX11" s="17">
        <v>0.47343275443180899</v>
      </c>
      <c r="BY11" s="17">
        <v>0.53783782098870503</v>
      </c>
      <c r="BZ11" s="17">
        <v>0.45062313640573698</v>
      </c>
      <c r="CA11" s="17"/>
      <c r="CB11" s="17">
        <v>0.56085911246723597</v>
      </c>
      <c r="CC11" s="17">
        <v>0.57711929047863897</v>
      </c>
      <c r="CD11" s="17">
        <v>0.46588464434739602</v>
      </c>
      <c r="CE11" s="17">
        <v>0.465313673108878</v>
      </c>
      <c r="CF11" s="17">
        <v>0.44208464917842</v>
      </c>
      <c r="CG11" s="17">
        <v>0.181294171020739</v>
      </c>
      <c r="CH11" s="17"/>
      <c r="CI11" s="17">
        <v>0.41563953087349698</v>
      </c>
      <c r="CJ11" s="17">
        <v>0.55764783991716405</v>
      </c>
      <c r="CK11" s="17">
        <v>0.19237149696440101</v>
      </c>
      <c r="CL11" s="17">
        <v>0.477746506468615</v>
      </c>
    </row>
    <row r="12" spans="2:90" x14ac:dyDescent="0.35">
      <c r="B12" s="21" t="s">
        <v>254</v>
      </c>
      <c r="C12" s="17">
        <v>0.411454820864118</v>
      </c>
      <c r="D12" s="17">
        <v>0.359301019908841</v>
      </c>
      <c r="E12" s="17">
        <v>0.45878415857612898</v>
      </c>
      <c r="F12" s="17"/>
      <c r="G12" s="17">
        <v>0.39727899940701999</v>
      </c>
      <c r="H12" s="17">
        <v>0.44652480101347802</v>
      </c>
      <c r="I12" s="17">
        <v>0.38582452732171302</v>
      </c>
      <c r="J12" s="17">
        <v>0.435788577125997</v>
      </c>
      <c r="K12" s="17">
        <v>0.39571586513379903</v>
      </c>
      <c r="L12" s="17">
        <v>0.445432816415882</v>
      </c>
      <c r="M12" s="17">
        <v>0.429233210536826</v>
      </c>
      <c r="N12" s="17">
        <v>0.41749004296852399</v>
      </c>
      <c r="O12" s="17">
        <v>0.35274183536279802</v>
      </c>
      <c r="P12" s="17"/>
      <c r="Q12" s="17">
        <v>0.41146410724250398</v>
      </c>
      <c r="R12" s="17">
        <v>0.35189036573917898</v>
      </c>
      <c r="S12" s="17">
        <v>0.389072679918609</v>
      </c>
      <c r="T12" s="17">
        <v>0.41495855920351099</v>
      </c>
      <c r="U12" s="17"/>
      <c r="V12" s="17">
        <v>0.35104401519969503</v>
      </c>
      <c r="W12" s="17">
        <v>0.48012102049925698</v>
      </c>
      <c r="X12" s="17">
        <v>0.48819365641565698</v>
      </c>
      <c r="Y12" s="17">
        <v>0.39554293583903399</v>
      </c>
      <c r="Z12" s="17">
        <v>0.41392119813434602</v>
      </c>
      <c r="AA12" s="17">
        <v>0.37969347006513199</v>
      </c>
      <c r="AB12" s="17">
        <v>0.38439404663626098</v>
      </c>
      <c r="AC12" s="17">
        <v>0.38768872444719199</v>
      </c>
      <c r="AD12" s="17">
        <v>0.41357596674228803</v>
      </c>
      <c r="AE12" s="17"/>
      <c r="AF12" s="17">
        <v>0.40413841851381999</v>
      </c>
      <c r="AG12" s="17">
        <v>0.38269670616375701</v>
      </c>
      <c r="AH12" s="17">
        <v>0.491512201132355</v>
      </c>
      <c r="AI12" s="17">
        <v>0.38500761940552902</v>
      </c>
      <c r="AJ12" s="17">
        <v>0.43491522832840901</v>
      </c>
      <c r="AK12" s="17">
        <v>0.40081136328107603</v>
      </c>
      <c r="AL12" s="17"/>
      <c r="AM12" s="17">
        <v>0.31496152281877299</v>
      </c>
      <c r="AN12" s="17">
        <v>0.33836922664893898</v>
      </c>
      <c r="AO12" s="17">
        <v>0.40026983462693899</v>
      </c>
      <c r="AP12" s="17">
        <v>0.36865178374281099</v>
      </c>
      <c r="AQ12" s="17">
        <v>0.39312783380472699</v>
      </c>
      <c r="AR12" s="17">
        <v>0.41434696194831599</v>
      </c>
      <c r="AS12" s="17">
        <v>0.40443798109638301</v>
      </c>
      <c r="AT12" s="17">
        <v>0.36172729788099101</v>
      </c>
      <c r="AU12" s="17">
        <v>0.41437834943476098</v>
      </c>
      <c r="AV12" s="17">
        <v>0.46227016573877699</v>
      </c>
      <c r="AW12" s="17">
        <v>0.38479818539884802</v>
      </c>
      <c r="AX12" s="17">
        <v>0.39234619929368503</v>
      </c>
      <c r="AY12" s="17">
        <v>0.35179849165884802</v>
      </c>
      <c r="AZ12" s="17">
        <v>0.46930380367425101</v>
      </c>
      <c r="BA12" s="17">
        <v>0.49650273489637298</v>
      </c>
      <c r="BB12" s="17">
        <v>0.45568459701428998</v>
      </c>
      <c r="BC12" s="17"/>
      <c r="BD12" s="17">
        <v>0.45302897391080998</v>
      </c>
      <c r="BE12" s="17">
        <v>0.39091342876465202</v>
      </c>
      <c r="BF12" s="17">
        <v>0.40064985991122998</v>
      </c>
      <c r="BG12" s="17"/>
      <c r="BH12" s="17">
        <v>0.443243909101602</v>
      </c>
      <c r="BI12" s="17">
        <v>0.39820985488314598</v>
      </c>
      <c r="BJ12" s="17">
        <v>0.33725358661869698</v>
      </c>
      <c r="BK12" s="17"/>
      <c r="BL12" s="17">
        <v>0.411324586330996</v>
      </c>
      <c r="BM12" s="17">
        <v>0.37282302471211898</v>
      </c>
      <c r="BN12" s="17">
        <v>0.41861495429575901</v>
      </c>
      <c r="BO12" s="17"/>
      <c r="BP12" s="17">
        <v>0.43439363587650498</v>
      </c>
      <c r="BQ12" s="17">
        <v>0.379493987419246</v>
      </c>
      <c r="BR12" s="17"/>
      <c r="BS12" s="17">
        <v>0.50326879242120603</v>
      </c>
      <c r="BT12" s="17">
        <v>0.478813415169417</v>
      </c>
      <c r="BU12" s="17">
        <v>0.39314056202782099</v>
      </c>
      <c r="BV12" s="17">
        <v>0.36816471318234201</v>
      </c>
      <c r="BW12" s="17"/>
      <c r="BX12" s="17">
        <v>0.480102603020506</v>
      </c>
      <c r="BY12" s="17">
        <v>0.390698045947515</v>
      </c>
      <c r="BZ12" s="17">
        <v>0.40592949957829899</v>
      </c>
      <c r="CA12" s="17"/>
      <c r="CB12" s="17">
        <v>0.56055295342452705</v>
      </c>
      <c r="CC12" s="17">
        <v>0.47950729070425302</v>
      </c>
      <c r="CD12" s="17">
        <v>0.39407138281691201</v>
      </c>
      <c r="CE12" s="17">
        <v>0.37892781911533402</v>
      </c>
      <c r="CF12" s="17">
        <v>0.43455732676862402</v>
      </c>
      <c r="CG12" s="17">
        <v>0.19300657767114199</v>
      </c>
      <c r="CH12" s="17"/>
      <c r="CI12" s="17">
        <v>0.36804282368393199</v>
      </c>
      <c r="CJ12" s="17">
        <v>0.50159620232148205</v>
      </c>
      <c r="CK12" s="17">
        <v>0.22941149347984299</v>
      </c>
      <c r="CL12" s="17">
        <v>0.41648465180522898</v>
      </c>
    </row>
    <row r="13" spans="2:90" x14ac:dyDescent="0.35">
      <c r="B13" s="21" t="s">
        <v>255</v>
      </c>
      <c r="C13" s="17">
        <v>0.40800661305138097</v>
      </c>
      <c r="D13" s="17">
        <v>0.38783654203812001</v>
      </c>
      <c r="E13" s="17">
        <v>0.42651523834275801</v>
      </c>
      <c r="F13" s="17"/>
      <c r="G13" s="17">
        <v>0.451553036401387</v>
      </c>
      <c r="H13" s="17">
        <v>0.43342706048589702</v>
      </c>
      <c r="I13" s="17">
        <v>0.36673413036562102</v>
      </c>
      <c r="J13" s="17">
        <v>0.394815964196017</v>
      </c>
      <c r="K13" s="17">
        <v>0.42183801935385301</v>
      </c>
      <c r="L13" s="17">
        <v>0.39278766908342599</v>
      </c>
      <c r="M13" s="17">
        <v>0.43524073116515499</v>
      </c>
      <c r="N13" s="17">
        <v>0.39732093757224302</v>
      </c>
      <c r="O13" s="17">
        <v>0.38047677615969799</v>
      </c>
      <c r="P13" s="17"/>
      <c r="Q13" s="17">
        <v>0.43867672100490801</v>
      </c>
      <c r="R13" s="17">
        <v>0.39445001544316699</v>
      </c>
      <c r="S13" s="17">
        <v>0.42249345013339001</v>
      </c>
      <c r="T13" s="17">
        <v>0.40512449640975401</v>
      </c>
      <c r="U13" s="17"/>
      <c r="V13" s="17">
        <v>0.37225926587402203</v>
      </c>
      <c r="W13" s="17">
        <v>0.47548645337807199</v>
      </c>
      <c r="X13" s="17">
        <v>0.37426548342215199</v>
      </c>
      <c r="Y13" s="17">
        <v>0.42782568545483002</v>
      </c>
      <c r="Z13" s="17">
        <v>0.44150803968096403</v>
      </c>
      <c r="AA13" s="17">
        <v>0.38022883510008398</v>
      </c>
      <c r="AB13" s="17">
        <v>0.37610881775528299</v>
      </c>
      <c r="AC13" s="17">
        <v>0.369277121802074</v>
      </c>
      <c r="AD13" s="17">
        <v>0.41869152375483398</v>
      </c>
      <c r="AE13" s="17"/>
      <c r="AF13" s="17">
        <v>0.387691218007642</v>
      </c>
      <c r="AG13" s="17">
        <v>0.40952487053689302</v>
      </c>
      <c r="AH13" s="17">
        <v>0.41872049065024602</v>
      </c>
      <c r="AI13" s="17">
        <v>0.33071068721019597</v>
      </c>
      <c r="AJ13" s="17">
        <v>0.43650716234261</v>
      </c>
      <c r="AK13" s="17">
        <v>0.41218584597220798</v>
      </c>
      <c r="AL13" s="17"/>
      <c r="AM13" s="17">
        <v>0.30644026903498101</v>
      </c>
      <c r="AN13" s="17">
        <v>0.30704922872968299</v>
      </c>
      <c r="AO13" s="17">
        <v>0.35776341382001697</v>
      </c>
      <c r="AP13" s="17">
        <v>0.292287059844616</v>
      </c>
      <c r="AQ13" s="17">
        <v>0.38611338491510599</v>
      </c>
      <c r="AR13" s="17">
        <v>0.38881543368323801</v>
      </c>
      <c r="AS13" s="17">
        <v>0.43327310263195901</v>
      </c>
      <c r="AT13" s="17">
        <v>0.42524621756914899</v>
      </c>
      <c r="AU13" s="17">
        <v>0.44254409084432</v>
      </c>
      <c r="AV13" s="17">
        <v>0.44391480697410002</v>
      </c>
      <c r="AW13" s="17">
        <v>0.39516484388710899</v>
      </c>
      <c r="AX13" s="17">
        <v>0.43463542076029599</v>
      </c>
      <c r="AY13" s="17">
        <v>0.54119127518611398</v>
      </c>
      <c r="AZ13" s="17">
        <v>0.49189676740293198</v>
      </c>
      <c r="BA13" s="17">
        <v>0.44941292280330097</v>
      </c>
      <c r="BB13" s="17">
        <v>0.45185580057221603</v>
      </c>
      <c r="BC13" s="17"/>
      <c r="BD13" s="17">
        <v>0.45395853350745502</v>
      </c>
      <c r="BE13" s="17">
        <v>0.41880154262824998</v>
      </c>
      <c r="BF13" s="17">
        <v>0.370220501480368</v>
      </c>
      <c r="BG13" s="17"/>
      <c r="BH13" s="17">
        <v>0.43847068928157401</v>
      </c>
      <c r="BI13" s="17">
        <v>0.39729970465271103</v>
      </c>
      <c r="BJ13" s="17">
        <v>0.35298550339783402</v>
      </c>
      <c r="BK13" s="17"/>
      <c r="BL13" s="17">
        <v>0.40577710948856699</v>
      </c>
      <c r="BM13" s="17">
        <v>0.43522957288366199</v>
      </c>
      <c r="BN13" s="17">
        <v>0.39946602959570199</v>
      </c>
      <c r="BO13" s="17"/>
      <c r="BP13" s="17">
        <v>0.42326330763918701</v>
      </c>
      <c r="BQ13" s="17">
        <v>0.38158247587723398</v>
      </c>
      <c r="BR13" s="17"/>
      <c r="BS13" s="17">
        <v>0.42316114758637402</v>
      </c>
      <c r="BT13" s="17">
        <v>0.42258707416920099</v>
      </c>
      <c r="BU13" s="17">
        <v>0.405699915076349</v>
      </c>
      <c r="BV13" s="17">
        <v>0.40791930942979798</v>
      </c>
      <c r="BW13" s="17"/>
      <c r="BX13" s="17">
        <v>0.44479507819575798</v>
      </c>
      <c r="BY13" s="17">
        <v>0.45919031907763103</v>
      </c>
      <c r="BZ13" s="17">
        <v>0.401216780032152</v>
      </c>
      <c r="CA13" s="17"/>
      <c r="CB13" s="17">
        <v>0.46452554742140001</v>
      </c>
      <c r="CC13" s="17">
        <v>0.470800481837438</v>
      </c>
      <c r="CD13" s="17">
        <v>0.38175753233382098</v>
      </c>
      <c r="CE13" s="17">
        <v>0.43829687526419597</v>
      </c>
      <c r="CF13" s="17">
        <v>0.45135821564085699</v>
      </c>
      <c r="CG13" s="17">
        <v>0.23456765770144899</v>
      </c>
      <c r="CH13" s="17"/>
      <c r="CI13" s="17">
        <v>0.29751909838283103</v>
      </c>
      <c r="CJ13" s="17">
        <v>0.48832899398996299</v>
      </c>
      <c r="CK13" s="17">
        <v>0.28280559563255198</v>
      </c>
      <c r="CL13" s="17">
        <v>0.41874627283939497</v>
      </c>
    </row>
    <row r="14" spans="2:90" ht="29" x14ac:dyDescent="0.35">
      <c r="B14" s="21" t="s">
        <v>256</v>
      </c>
      <c r="C14" s="17">
        <v>0.40126314532471402</v>
      </c>
      <c r="D14" s="17">
        <v>0.37185735126111802</v>
      </c>
      <c r="E14" s="17">
        <v>0.42704313935335703</v>
      </c>
      <c r="F14" s="17"/>
      <c r="G14" s="17">
        <v>0.46849190996724399</v>
      </c>
      <c r="H14" s="17">
        <v>0.52671577123612201</v>
      </c>
      <c r="I14" s="17">
        <v>0.347220414753381</v>
      </c>
      <c r="J14" s="17">
        <v>0.39386319134464398</v>
      </c>
      <c r="K14" s="17">
        <v>0.40488066208433499</v>
      </c>
      <c r="L14" s="17">
        <v>0.39536027409132901</v>
      </c>
      <c r="M14" s="17">
        <v>0.422065948147749</v>
      </c>
      <c r="N14" s="17">
        <v>0.350144084369376</v>
      </c>
      <c r="O14" s="17">
        <v>0.315187141037234</v>
      </c>
      <c r="P14" s="17"/>
      <c r="Q14" s="17">
        <v>0.34843063214097197</v>
      </c>
      <c r="R14" s="17">
        <v>0.38440577125506797</v>
      </c>
      <c r="S14" s="17">
        <v>0.36110915046590197</v>
      </c>
      <c r="T14" s="17">
        <v>0.409937376338189</v>
      </c>
      <c r="U14" s="17"/>
      <c r="V14" s="17">
        <v>0.37114650335135402</v>
      </c>
      <c r="W14" s="17">
        <v>0.45381730129125197</v>
      </c>
      <c r="X14" s="17">
        <v>0.47317444022045402</v>
      </c>
      <c r="Y14" s="17">
        <v>0.43018453409698798</v>
      </c>
      <c r="Z14" s="17">
        <v>0.37355575906630201</v>
      </c>
      <c r="AA14" s="17">
        <v>0.32197753947304297</v>
      </c>
      <c r="AB14" s="17">
        <v>0.41513043126960097</v>
      </c>
      <c r="AC14" s="17">
        <v>0.429054216665199</v>
      </c>
      <c r="AD14" s="17">
        <v>0.36596347924142802</v>
      </c>
      <c r="AE14" s="17"/>
      <c r="AF14" s="17">
        <v>0.37470026127522199</v>
      </c>
      <c r="AG14" s="17">
        <v>0.36539284309598102</v>
      </c>
      <c r="AH14" s="17">
        <v>0.51515209669752604</v>
      </c>
      <c r="AI14" s="17">
        <v>0.36196000046712301</v>
      </c>
      <c r="AJ14" s="17">
        <v>0.43547176755290701</v>
      </c>
      <c r="AK14" s="17">
        <v>0.39245698532680701</v>
      </c>
      <c r="AL14" s="17"/>
      <c r="AM14" s="17">
        <v>0.375546346163386</v>
      </c>
      <c r="AN14" s="17">
        <v>0.30033725833422498</v>
      </c>
      <c r="AO14" s="17">
        <v>0.38487894939353701</v>
      </c>
      <c r="AP14" s="17">
        <v>0.30733857823277599</v>
      </c>
      <c r="AQ14" s="17">
        <v>0.42433206920192501</v>
      </c>
      <c r="AR14" s="17">
        <v>0.37811190339755701</v>
      </c>
      <c r="AS14" s="17">
        <v>0.41596309123313902</v>
      </c>
      <c r="AT14" s="17">
        <v>0.40498467142639399</v>
      </c>
      <c r="AU14" s="17">
        <v>0.34985256540903498</v>
      </c>
      <c r="AV14" s="17">
        <v>0.39953860135281999</v>
      </c>
      <c r="AW14" s="17">
        <v>0.38844024173965402</v>
      </c>
      <c r="AX14" s="17">
        <v>0.37820015787121503</v>
      </c>
      <c r="AY14" s="17">
        <v>0.32980496562317302</v>
      </c>
      <c r="AZ14" s="17">
        <v>0.45561076062735401</v>
      </c>
      <c r="BA14" s="17">
        <v>0.40617438870727901</v>
      </c>
      <c r="BB14" s="17">
        <v>0.50784670945444899</v>
      </c>
      <c r="BC14" s="17"/>
      <c r="BD14" s="17">
        <v>0.40831397442648298</v>
      </c>
      <c r="BE14" s="17">
        <v>0.460680792286698</v>
      </c>
      <c r="BF14" s="17">
        <v>0.36110245753984899</v>
      </c>
      <c r="BG14" s="17"/>
      <c r="BH14" s="17">
        <v>0.41730673976931998</v>
      </c>
      <c r="BI14" s="17">
        <v>0.395064630470225</v>
      </c>
      <c r="BJ14" s="17">
        <v>0.40606512927877603</v>
      </c>
      <c r="BK14" s="17"/>
      <c r="BL14" s="17">
        <v>0.35926506498889799</v>
      </c>
      <c r="BM14" s="17">
        <v>0.41321482674786197</v>
      </c>
      <c r="BN14" s="17">
        <v>0.38601812312271999</v>
      </c>
      <c r="BO14" s="17"/>
      <c r="BP14" s="17">
        <v>0.44016567659155698</v>
      </c>
      <c r="BQ14" s="17">
        <v>0.37621594578895401</v>
      </c>
      <c r="BR14" s="17"/>
      <c r="BS14" s="17">
        <v>0.465579020922543</v>
      </c>
      <c r="BT14" s="17">
        <v>0.46230381933546599</v>
      </c>
      <c r="BU14" s="17">
        <v>0.39465275517024301</v>
      </c>
      <c r="BV14" s="17">
        <v>0.36995079577190498</v>
      </c>
      <c r="BW14" s="17"/>
      <c r="BX14" s="17">
        <v>0.42101901542584702</v>
      </c>
      <c r="BY14" s="17">
        <v>0.49955819885276498</v>
      </c>
      <c r="BZ14" s="17">
        <v>0.393265698026108</v>
      </c>
      <c r="CA14" s="17"/>
      <c r="CB14" s="17">
        <v>0.53453814233909103</v>
      </c>
      <c r="CC14" s="17">
        <v>0.55761143692410897</v>
      </c>
      <c r="CD14" s="17">
        <v>0.38513944019933399</v>
      </c>
      <c r="CE14" s="17">
        <v>0.32691394867237</v>
      </c>
      <c r="CF14" s="17">
        <v>0.39320154599639601</v>
      </c>
      <c r="CG14" s="17">
        <v>0.16874093064562801</v>
      </c>
      <c r="CH14" s="17"/>
      <c r="CI14" s="17">
        <v>0.35810987331913102</v>
      </c>
      <c r="CJ14" s="17">
        <v>0.50113620668644299</v>
      </c>
      <c r="CK14" s="17">
        <v>0.17448079762398699</v>
      </c>
      <c r="CL14" s="17">
        <v>0.41240347553677198</v>
      </c>
    </row>
    <row r="15" spans="2:90" ht="29" x14ac:dyDescent="0.35">
      <c r="B15" s="21" t="s">
        <v>257</v>
      </c>
      <c r="C15" s="17">
        <v>0.36471182951710801</v>
      </c>
      <c r="D15" s="17">
        <v>0.34388187770183098</v>
      </c>
      <c r="E15" s="17">
        <v>0.38312863844870398</v>
      </c>
      <c r="F15" s="17"/>
      <c r="G15" s="17">
        <v>0.33539490238414699</v>
      </c>
      <c r="H15" s="17">
        <v>0.32270242732542498</v>
      </c>
      <c r="I15" s="17">
        <v>0.393278933897243</v>
      </c>
      <c r="J15" s="17">
        <v>0.36071689823257402</v>
      </c>
      <c r="K15" s="17">
        <v>0.36435894893309301</v>
      </c>
      <c r="L15" s="17">
        <v>0.37762918451378102</v>
      </c>
      <c r="M15" s="17">
        <v>0.37634534701351502</v>
      </c>
      <c r="N15" s="17">
        <v>0.36392318958490999</v>
      </c>
      <c r="O15" s="17">
        <v>0.385009014821729</v>
      </c>
      <c r="P15" s="17"/>
      <c r="Q15" s="17">
        <v>0.39159634233973201</v>
      </c>
      <c r="R15" s="17">
        <v>0.497710763728894</v>
      </c>
      <c r="S15" s="17">
        <v>0.35755630172256497</v>
      </c>
      <c r="T15" s="17">
        <v>0.35507836423518901</v>
      </c>
      <c r="U15" s="17"/>
      <c r="V15" s="17">
        <v>0.39856561152181003</v>
      </c>
      <c r="W15" s="17">
        <v>0.34608398300010901</v>
      </c>
      <c r="X15" s="17">
        <v>0.38581395471333602</v>
      </c>
      <c r="Y15" s="17">
        <v>0.29235041016965202</v>
      </c>
      <c r="Z15" s="17">
        <v>0.40879566744582502</v>
      </c>
      <c r="AA15" s="17">
        <v>0.35211442534192899</v>
      </c>
      <c r="AB15" s="17">
        <v>0.40366302369985901</v>
      </c>
      <c r="AC15" s="17">
        <v>0.35239418152773799</v>
      </c>
      <c r="AD15" s="17">
        <v>0.34087457270841598</v>
      </c>
      <c r="AE15" s="17"/>
      <c r="AF15" s="17">
        <v>0.34585700457222701</v>
      </c>
      <c r="AG15" s="17">
        <v>0.35930983386070497</v>
      </c>
      <c r="AH15" s="17">
        <v>0.41317867690211402</v>
      </c>
      <c r="AI15" s="17">
        <v>0.27707230228277602</v>
      </c>
      <c r="AJ15" s="17">
        <v>0.35525297964330899</v>
      </c>
      <c r="AK15" s="17">
        <v>0.38634854892544901</v>
      </c>
      <c r="AL15" s="17"/>
      <c r="AM15" s="17">
        <v>0.27992727683815999</v>
      </c>
      <c r="AN15" s="17">
        <v>0.36264796199656002</v>
      </c>
      <c r="AO15" s="17">
        <v>0.32002340388581801</v>
      </c>
      <c r="AP15" s="17">
        <v>0.38189622790773098</v>
      </c>
      <c r="AQ15" s="17">
        <v>0.37344033524357001</v>
      </c>
      <c r="AR15" s="17">
        <v>0.318806995212011</v>
      </c>
      <c r="AS15" s="17">
        <v>0.35512588763785602</v>
      </c>
      <c r="AT15" s="17">
        <v>0.327174714619128</v>
      </c>
      <c r="AU15" s="17">
        <v>0.364660424480303</v>
      </c>
      <c r="AV15" s="17">
        <v>0.44324566166623902</v>
      </c>
      <c r="AW15" s="17">
        <v>0.308710007952473</v>
      </c>
      <c r="AX15" s="17">
        <v>0.34272629871219901</v>
      </c>
      <c r="AY15" s="17">
        <v>0.334083307419209</v>
      </c>
      <c r="AZ15" s="17">
        <v>0.51659054159693896</v>
      </c>
      <c r="BA15" s="17">
        <v>0.35776102832414702</v>
      </c>
      <c r="BB15" s="17">
        <v>0.42729775686256599</v>
      </c>
      <c r="BC15" s="17"/>
      <c r="BD15" s="17">
        <v>0.37369080988807302</v>
      </c>
      <c r="BE15" s="17">
        <v>0.35210527259293201</v>
      </c>
      <c r="BF15" s="17">
        <v>0.37944993206948802</v>
      </c>
      <c r="BG15" s="17"/>
      <c r="BH15" s="17">
        <v>0.39954904564275101</v>
      </c>
      <c r="BI15" s="17">
        <v>0.32822404550224499</v>
      </c>
      <c r="BJ15" s="17">
        <v>0.25793102271326201</v>
      </c>
      <c r="BK15" s="17"/>
      <c r="BL15" s="17">
        <v>0.32869749694745598</v>
      </c>
      <c r="BM15" s="17">
        <v>0.39151873477730598</v>
      </c>
      <c r="BN15" s="17">
        <v>0.412792412058892</v>
      </c>
      <c r="BO15" s="17"/>
      <c r="BP15" s="17">
        <v>0.36888244269512399</v>
      </c>
      <c r="BQ15" s="17">
        <v>0.36065352346799801</v>
      </c>
      <c r="BR15" s="17"/>
      <c r="BS15" s="17">
        <v>0.41442142624529998</v>
      </c>
      <c r="BT15" s="17">
        <v>0.39981921806744403</v>
      </c>
      <c r="BU15" s="17">
        <v>0.37493865538544202</v>
      </c>
      <c r="BV15" s="17">
        <v>0.33120121113566398</v>
      </c>
      <c r="BW15" s="17"/>
      <c r="BX15" s="17">
        <v>0.44085331020493701</v>
      </c>
      <c r="BY15" s="17">
        <v>0.40973842094349999</v>
      </c>
      <c r="BZ15" s="17">
        <v>0.35440170950942401</v>
      </c>
      <c r="CA15" s="17"/>
      <c r="CB15" s="17">
        <v>0.43885236121188198</v>
      </c>
      <c r="CC15" s="17">
        <v>0.354502224535935</v>
      </c>
      <c r="CD15" s="17">
        <v>0.365186802873811</v>
      </c>
      <c r="CE15" s="17">
        <v>0.37795596378506402</v>
      </c>
      <c r="CF15" s="17">
        <v>0.42711186798199502</v>
      </c>
      <c r="CG15" s="17">
        <v>0.21942341958933301</v>
      </c>
      <c r="CH15" s="17"/>
      <c r="CI15" s="17">
        <v>0.29424782311936099</v>
      </c>
      <c r="CJ15" s="17">
        <v>0.44549438169314198</v>
      </c>
      <c r="CK15" s="17">
        <v>0.24538183226958099</v>
      </c>
      <c r="CL15" s="17">
        <v>0.36463813364050102</v>
      </c>
    </row>
    <row r="16" spans="2:90" x14ac:dyDescent="0.35">
      <c r="B16" s="21" t="s">
        <v>258</v>
      </c>
      <c r="C16" s="17">
        <v>0.358835970304</v>
      </c>
      <c r="D16" s="17">
        <v>0.34129309266337898</v>
      </c>
      <c r="E16" s="17">
        <v>0.37426305501833501</v>
      </c>
      <c r="F16" s="17"/>
      <c r="G16" s="17">
        <v>0.34975240673339397</v>
      </c>
      <c r="H16" s="17">
        <v>0.37342773786573202</v>
      </c>
      <c r="I16" s="17">
        <v>0.37943430990061799</v>
      </c>
      <c r="J16" s="17">
        <v>0.33192085735536803</v>
      </c>
      <c r="K16" s="17">
        <v>0.371866025569625</v>
      </c>
      <c r="L16" s="17">
        <v>0.36398187528779402</v>
      </c>
      <c r="M16" s="17">
        <v>0.39004812850248799</v>
      </c>
      <c r="N16" s="17">
        <v>0.34914604050255199</v>
      </c>
      <c r="O16" s="17">
        <v>0.323208828996079</v>
      </c>
      <c r="P16" s="17"/>
      <c r="Q16" s="17">
        <v>0.34638036339323602</v>
      </c>
      <c r="R16" s="17">
        <v>0.39469425918454898</v>
      </c>
      <c r="S16" s="17">
        <v>0.410449295453515</v>
      </c>
      <c r="T16" s="17">
        <v>0.35566403983808198</v>
      </c>
      <c r="U16" s="17"/>
      <c r="V16" s="17">
        <v>0.36332573571800802</v>
      </c>
      <c r="W16" s="17">
        <v>0.37640758278702802</v>
      </c>
      <c r="X16" s="17">
        <v>0.388248906450957</v>
      </c>
      <c r="Y16" s="17">
        <v>0.33768133785549898</v>
      </c>
      <c r="Z16" s="17">
        <v>0.37308300106642101</v>
      </c>
      <c r="AA16" s="17">
        <v>0.34203800059886003</v>
      </c>
      <c r="AB16" s="17">
        <v>0.359757278950259</v>
      </c>
      <c r="AC16" s="17">
        <v>0.30415323861531901</v>
      </c>
      <c r="AD16" s="17">
        <v>0.34851479791239198</v>
      </c>
      <c r="AE16" s="17"/>
      <c r="AF16" s="17">
        <v>0.346438706218266</v>
      </c>
      <c r="AG16" s="17">
        <v>0.39272443381733302</v>
      </c>
      <c r="AH16" s="17">
        <v>0.41696147721210503</v>
      </c>
      <c r="AI16" s="17">
        <v>0.30946530036957198</v>
      </c>
      <c r="AJ16" s="17">
        <v>0.319216184123983</v>
      </c>
      <c r="AK16" s="17">
        <v>0.36426873873869398</v>
      </c>
      <c r="AL16" s="17"/>
      <c r="AM16" s="17">
        <v>0.22808026687292801</v>
      </c>
      <c r="AN16" s="17">
        <v>0.315879341839917</v>
      </c>
      <c r="AO16" s="17">
        <v>0.41261467217988301</v>
      </c>
      <c r="AP16" s="17">
        <v>0.32801556230795598</v>
      </c>
      <c r="AQ16" s="17">
        <v>0.328453132706094</v>
      </c>
      <c r="AR16" s="17">
        <v>0.33020554681375702</v>
      </c>
      <c r="AS16" s="17">
        <v>0.35613116570830999</v>
      </c>
      <c r="AT16" s="17">
        <v>0.29322560888992599</v>
      </c>
      <c r="AU16" s="17">
        <v>0.36421934496469699</v>
      </c>
      <c r="AV16" s="17">
        <v>0.37812197654824398</v>
      </c>
      <c r="AW16" s="17">
        <v>0.33996384147697201</v>
      </c>
      <c r="AX16" s="17">
        <v>0.31225040903109003</v>
      </c>
      <c r="AY16" s="17">
        <v>0.42495390655111998</v>
      </c>
      <c r="AZ16" s="17">
        <v>0.49464397947490002</v>
      </c>
      <c r="BA16" s="17">
        <v>0.340025638094965</v>
      </c>
      <c r="BB16" s="17">
        <v>0.36872585689412801</v>
      </c>
      <c r="BC16" s="17"/>
      <c r="BD16" s="17">
        <v>0.366270780362356</v>
      </c>
      <c r="BE16" s="17">
        <v>0.35128283247037601</v>
      </c>
      <c r="BF16" s="17">
        <v>0.36685509812571598</v>
      </c>
      <c r="BG16" s="17"/>
      <c r="BH16" s="17">
        <v>0.385573685791542</v>
      </c>
      <c r="BI16" s="17">
        <v>0.34065288991808301</v>
      </c>
      <c r="BJ16" s="17">
        <v>0.28795876527534398</v>
      </c>
      <c r="BK16" s="17"/>
      <c r="BL16" s="17">
        <v>0.32614535789925903</v>
      </c>
      <c r="BM16" s="17">
        <v>0.36592832612859999</v>
      </c>
      <c r="BN16" s="17">
        <v>0.32496869534338702</v>
      </c>
      <c r="BO16" s="17"/>
      <c r="BP16" s="17">
        <v>0.35873870572491501</v>
      </c>
      <c r="BQ16" s="17">
        <v>0.349766000739268</v>
      </c>
      <c r="BR16" s="17"/>
      <c r="BS16" s="17">
        <v>0.36872823942462601</v>
      </c>
      <c r="BT16" s="17">
        <v>0.37372405984727403</v>
      </c>
      <c r="BU16" s="17">
        <v>0.373734656303012</v>
      </c>
      <c r="BV16" s="17">
        <v>0.33896416118588202</v>
      </c>
      <c r="BW16" s="17"/>
      <c r="BX16" s="17">
        <v>0.39213782374957101</v>
      </c>
      <c r="BY16" s="17">
        <v>0.34503802879901402</v>
      </c>
      <c r="BZ16" s="17">
        <v>0.35638469409571799</v>
      </c>
      <c r="CA16" s="17"/>
      <c r="CB16" s="17">
        <v>0.42923385443763301</v>
      </c>
      <c r="CC16" s="17">
        <v>0.37344801417402601</v>
      </c>
      <c r="CD16" s="17">
        <v>0.37536485226907002</v>
      </c>
      <c r="CE16" s="17">
        <v>0.37689848044305402</v>
      </c>
      <c r="CF16" s="17">
        <v>0.36584339843458902</v>
      </c>
      <c r="CG16" s="17">
        <v>0.20610380096282599</v>
      </c>
      <c r="CH16" s="17"/>
      <c r="CI16" s="17">
        <v>0.29781556280261001</v>
      </c>
      <c r="CJ16" s="17">
        <v>0.40669999572839499</v>
      </c>
      <c r="CK16" s="17">
        <v>0.23469893752793</v>
      </c>
      <c r="CL16" s="17">
        <v>0.37733788439129801</v>
      </c>
    </row>
    <row r="17" spans="2:90" ht="29" x14ac:dyDescent="0.35">
      <c r="B17" s="21" t="s">
        <v>259</v>
      </c>
      <c r="C17" s="17">
        <v>0.357669651466685</v>
      </c>
      <c r="D17" s="17">
        <v>0.33591832534105298</v>
      </c>
      <c r="E17" s="17">
        <v>0.37725987441168801</v>
      </c>
      <c r="F17" s="17"/>
      <c r="G17" s="17">
        <v>0.39739896515175899</v>
      </c>
      <c r="H17" s="17">
        <v>0.42644445711213802</v>
      </c>
      <c r="I17" s="17">
        <v>0.30760348358552098</v>
      </c>
      <c r="J17" s="17">
        <v>0.35201436976783801</v>
      </c>
      <c r="K17" s="17">
        <v>0.33890338112784602</v>
      </c>
      <c r="L17" s="17">
        <v>0.36792448993999299</v>
      </c>
      <c r="M17" s="17">
        <v>0.39360742113865899</v>
      </c>
      <c r="N17" s="17">
        <v>0.316143059830929</v>
      </c>
      <c r="O17" s="17">
        <v>0.32287862961560698</v>
      </c>
      <c r="P17" s="17"/>
      <c r="Q17" s="17">
        <v>0.37409881049911498</v>
      </c>
      <c r="R17" s="17">
        <v>0.39488994624199197</v>
      </c>
      <c r="S17" s="17">
        <v>0.35362753443502698</v>
      </c>
      <c r="T17" s="17">
        <v>0.35463293440405202</v>
      </c>
      <c r="U17" s="17"/>
      <c r="V17" s="17">
        <v>0.35452701753546501</v>
      </c>
      <c r="W17" s="17">
        <v>0.38813374712250798</v>
      </c>
      <c r="X17" s="17">
        <v>0.37241547084645199</v>
      </c>
      <c r="Y17" s="17">
        <v>0.36144478268616598</v>
      </c>
      <c r="Z17" s="17">
        <v>0.32948277843236601</v>
      </c>
      <c r="AA17" s="17">
        <v>0.30552038544271098</v>
      </c>
      <c r="AB17" s="17">
        <v>0.352635324649756</v>
      </c>
      <c r="AC17" s="17">
        <v>0.36668960266853101</v>
      </c>
      <c r="AD17" s="17">
        <v>0.37433712507254502</v>
      </c>
      <c r="AE17" s="17"/>
      <c r="AF17" s="17">
        <v>0.361603664633524</v>
      </c>
      <c r="AG17" s="17">
        <v>0.31672949567074998</v>
      </c>
      <c r="AH17" s="17">
        <v>0.43308087347518698</v>
      </c>
      <c r="AI17" s="17">
        <v>0.33684027168158898</v>
      </c>
      <c r="AJ17" s="17">
        <v>0.36613153281810701</v>
      </c>
      <c r="AK17" s="17">
        <v>0.35570487301005199</v>
      </c>
      <c r="AL17" s="17"/>
      <c r="AM17" s="17">
        <v>0.29005806851768101</v>
      </c>
      <c r="AN17" s="17">
        <v>0.25932825393665998</v>
      </c>
      <c r="AO17" s="17">
        <v>0.361198209306271</v>
      </c>
      <c r="AP17" s="17">
        <v>0.31451795347166001</v>
      </c>
      <c r="AQ17" s="17">
        <v>0.33549034626687402</v>
      </c>
      <c r="AR17" s="17">
        <v>0.353874345489607</v>
      </c>
      <c r="AS17" s="17">
        <v>0.42912625909415397</v>
      </c>
      <c r="AT17" s="17">
        <v>0.31545960430658199</v>
      </c>
      <c r="AU17" s="17">
        <v>0.36181296586674999</v>
      </c>
      <c r="AV17" s="17">
        <v>0.36114151858462401</v>
      </c>
      <c r="AW17" s="17">
        <v>0.30397705185161</v>
      </c>
      <c r="AX17" s="17">
        <v>0.325378778825271</v>
      </c>
      <c r="AY17" s="17">
        <v>0.340869929143641</v>
      </c>
      <c r="AZ17" s="17">
        <v>0.45395991904948901</v>
      </c>
      <c r="BA17" s="17">
        <v>0.34828829647792398</v>
      </c>
      <c r="BB17" s="17">
        <v>0.48109824701070603</v>
      </c>
      <c r="BC17" s="17"/>
      <c r="BD17" s="17">
        <v>0.36570337691120802</v>
      </c>
      <c r="BE17" s="17">
        <v>0.37747543605613398</v>
      </c>
      <c r="BF17" s="17">
        <v>0.34410865906344001</v>
      </c>
      <c r="BG17" s="17"/>
      <c r="BH17" s="17">
        <v>0.37137435384591599</v>
      </c>
      <c r="BI17" s="17">
        <v>0.38954767622381098</v>
      </c>
      <c r="BJ17" s="17">
        <v>0.310742912401134</v>
      </c>
      <c r="BK17" s="17"/>
      <c r="BL17" s="17">
        <v>0.296203458006358</v>
      </c>
      <c r="BM17" s="17">
        <v>0.39212698516825401</v>
      </c>
      <c r="BN17" s="17">
        <v>0.37202840292021799</v>
      </c>
      <c r="BO17" s="17"/>
      <c r="BP17" s="17">
        <v>0.38875323027034597</v>
      </c>
      <c r="BQ17" s="17">
        <v>0.33803598828392301</v>
      </c>
      <c r="BR17" s="17"/>
      <c r="BS17" s="17">
        <v>0.42363864788044298</v>
      </c>
      <c r="BT17" s="17">
        <v>0.38909333071628299</v>
      </c>
      <c r="BU17" s="17">
        <v>0.35154086256346601</v>
      </c>
      <c r="BV17" s="17">
        <v>0.339033001616242</v>
      </c>
      <c r="BW17" s="17"/>
      <c r="BX17" s="17">
        <v>0.398751789979789</v>
      </c>
      <c r="BY17" s="17">
        <v>0.41703034804709099</v>
      </c>
      <c r="BZ17" s="17">
        <v>0.34995197198447398</v>
      </c>
      <c r="CA17" s="17"/>
      <c r="CB17" s="17">
        <v>0.43436985173659298</v>
      </c>
      <c r="CC17" s="17">
        <v>0.49420309034954002</v>
      </c>
      <c r="CD17" s="17">
        <v>0.263289513887351</v>
      </c>
      <c r="CE17" s="17">
        <v>0.35670494462631802</v>
      </c>
      <c r="CF17" s="17">
        <v>0.44870207057113998</v>
      </c>
      <c r="CG17" s="17">
        <v>0.16822184675949201</v>
      </c>
      <c r="CH17" s="17"/>
      <c r="CI17" s="17">
        <v>0.36499486831387901</v>
      </c>
      <c r="CJ17" s="17">
        <v>0.42121188981719698</v>
      </c>
      <c r="CK17" s="17">
        <v>0.15332142634950299</v>
      </c>
      <c r="CL17" s="17">
        <v>0.37294118749111799</v>
      </c>
    </row>
    <row r="18" spans="2:90" ht="43.5" x14ac:dyDescent="0.35">
      <c r="B18" s="21" t="s">
        <v>260</v>
      </c>
      <c r="C18" s="17">
        <v>0.34611848394198202</v>
      </c>
      <c r="D18" s="17">
        <v>0.32111416038826102</v>
      </c>
      <c r="E18" s="17">
        <v>0.36849325782285203</v>
      </c>
      <c r="F18" s="17"/>
      <c r="G18" s="17">
        <v>0.35933216702800802</v>
      </c>
      <c r="H18" s="17">
        <v>0.33394823077580399</v>
      </c>
      <c r="I18" s="17">
        <v>0.34010975943530303</v>
      </c>
      <c r="J18" s="17">
        <v>0.41856638457150103</v>
      </c>
      <c r="K18" s="17">
        <v>0.34463786688773301</v>
      </c>
      <c r="L18" s="17">
        <v>0.34156144532715899</v>
      </c>
      <c r="M18" s="17">
        <v>0.34717159225163002</v>
      </c>
      <c r="N18" s="17">
        <v>0.33805046940031203</v>
      </c>
      <c r="O18" s="17">
        <v>0.29804955689774398</v>
      </c>
      <c r="P18" s="17"/>
      <c r="Q18" s="17">
        <v>0.36558319696742297</v>
      </c>
      <c r="R18" s="17">
        <v>0.35917947666812</v>
      </c>
      <c r="S18" s="17">
        <v>0.32206596179276697</v>
      </c>
      <c r="T18" s="17">
        <v>0.34534913286209801</v>
      </c>
      <c r="U18" s="17"/>
      <c r="V18" s="17">
        <v>0.30365661482753198</v>
      </c>
      <c r="W18" s="17">
        <v>0.36779202337390898</v>
      </c>
      <c r="X18" s="17">
        <v>0.41102071049135103</v>
      </c>
      <c r="Y18" s="17">
        <v>0.36488607227818398</v>
      </c>
      <c r="Z18" s="17">
        <v>0.33351472662100501</v>
      </c>
      <c r="AA18" s="17">
        <v>0.32142317360603601</v>
      </c>
      <c r="AB18" s="17">
        <v>0.31841959201800202</v>
      </c>
      <c r="AC18" s="17">
        <v>0.31260553826874099</v>
      </c>
      <c r="AD18" s="17">
        <v>0.37068582144367401</v>
      </c>
      <c r="AE18" s="17"/>
      <c r="AF18" s="17">
        <v>0.35072363244204402</v>
      </c>
      <c r="AG18" s="17">
        <v>0.350233936708581</v>
      </c>
      <c r="AH18" s="17">
        <v>0.37113371133047002</v>
      </c>
      <c r="AI18" s="17">
        <v>0.29200103734887101</v>
      </c>
      <c r="AJ18" s="17">
        <v>0.34955117788837198</v>
      </c>
      <c r="AK18" s="17">
        <v>0.33998140850422698</v>
      </c>
      <c r="AL18" s="17"/>
      <c r="AM18" s="17">
        <v>0.27414322839300598</v>
      </c>
      <c r="AN18" s="17">
        <v>0.34525572880530803</v>
      </c>
      <c r="AO18" s="17">
        <v>0.294162397209287</v>
      </c>
      <c r="AP18" s="17">
        <v>0.31450907361948499</v>
      </c>
      <c r="AQ18" s="17">
        <v>0.33105132300361401</v>
      </c>
      <c r="AR18" s="17">
        <v>0.352929790362569</v>
      </c>
      <c r="AS18" s="17">
        <v>0.36631716952305199</v>
      </c>
      <c r="AT18" s="17">
        <v>0.23412255864574499</v>
      </c>
      <c r="AU18" s="17">
        <v>0.31415526177729902</v>
      </c>
      <c r="AV18" s="17">
        <v>0.448061276006536</v>
      </c>
      <c r="AW18" s="17">
        <v>0.34174583763751198</v>
      </c>
      <c r="AX18" s="17">
        <v>0.39305806359100998</v>
      </c>
      <c r="AY18" s="17">
        <v>0.35239725427116803</v>
      </c>
      <c r="AZ18" s="17">
        <v>0.29996315800569001</v>
      </c>
      <c r="BA18" s="17">
        <v>0.30599174207095597</v>
      </c>
      <c r="BB18" s="17">
        <v>0.41092429788107399</v>
      </c>
      <c r="BC18" s="17"/>
      <c r="BD18" s="17">
        <v>0.35947435400692102</v>
      </c>
      <c r="BE18" s="17">
        <v>0.34882034095069803</v>
      </c>
      <c r="BF18" s="17">
        <v>0.33914286600481103</v>
      </c>
      <c r="BG18" s="17"/>
      <c r="BH18" s="17">
        <v>0.36688392608461501</v>
      </c>
      <c r="BI18" s="17">
        <v>0.33532757723621798</v>
      </c>
      <c r="BJ18" s="17">
        <v>0.284222546944502</v>
      </c>
      <c r="BK18" s="17"/>
      <c r="BL18" s="17">
        <v>0.35337582938469903</v>
      </c>
      <c r="BM18" s="17">
        <v>0.34509042282775998</v>
      </c>
      <c r="BN18" s="17">
        <v>0.35074342743432002</v>
      </c>
      <c r="BO18" s="17"/>
      <c r="BP18" s="17">
        <v>0.35956678322922903</v>
      </c>
      <c r="BQ18" s="17">
        <v>0.33261449689371703</v>
      </c>
      <c r="BR18" s="17"/>
      <c r="BS18" s="17">
        <v>0.37610901342884401</v>
      </c>
      <c r="BT18" s="17">
        <v>0.36191965375895102</v>
      </c>
      <c r="BU18" s="17">
        <v>0.32373131102393199</v>
      </c>
      <c r="BV18" s="17">
        <v>0.360096510998695</v>
      </c>
      <c r="BW18" s="17"/>
      <c r="BX18" s="17">
        <v>0.400156907007087</v>
      </c>
      <c r="BY18" s="17">
        <v>0.37175797460910398</v>
      </c>
      <c r="BZ18" s="17">
        <v>0.33918942407586899</v>
      </c>
      <c r="CA18" s="17"/>
      <c r="CB18" s="17">
        <v>0.40956879317612899</v>
      </c>
      <c r="CC18" s="17">
        <v>0.35446878789464797</v>
      </c>
      <c r="CD18" s="17">
        <v>0.31839588066383701</v>
      </c>
      <c r="CE18" s="17">
        <v>0.39052766365046898</v>
      </c>
      <c r="CF18" s="17">
        <v>0.41137844075833002</v>
      </c>
      <c r="CG18" s="17">
        <v>0.19650626130722501</v>
      </c>
      <c r="CH18" s="17"/>
      <c r="CI18" s="17">
        <v>0.25230778544364502</v>
      </c>
      <c r="CJ18" s="17">
        <v>0.39830849484076097</v>
      </c>
      <c r="CK18" s="17">
        <v>0.22534405537143301</v>
      </c>
      <c r="CL18" s="17">
        <v>0.36853048439057001</v>
      </c>
    </row>
    <row r="19" spans="2:90" x14ac:dyDescent="0.35">
      <c r="B19" s="21" t="s">
        <v>261</v>
      </c>
      <c r="C19" s="17">
        <v>0.33335329965861998</v>
      </c>
      <c r="D19" s="17">
        <v>0.34666218933737197</v>
      </c>
      <c r="E19" s="17">
        <v>0.32095135044961598</v>
      </c>
      <c r="F19" s="17"/>
      <c r="G19" s="17">
        <v>0.40744691263322202</v>
      </c>
      <c r="H19" s="17">
        <v>0.41301978729065703</v>
      </c>
      <c r="I19" s="17">
        <v>0.27585310861108597</v>
      </c>
      <c r="J19" s="17">
        <v>0.296509491508474</v>
      </c>
      <c r="K19" s="17">
        <v>0.31918941531858602</v>
      </c>
      <c r="L19" s="17">
        <v>0.33776300862358699</v>
      </c>
      <c r="M19" s="17">
        <v>0.36362496451396198</v>
      </c>
      <c r="N19" s="17">
        <v>0.303583895606238</v>
      </c>
      <c r="O19" s="17">
        <v>0.28778790479418498</v>
      </c>
      <c r="P19" s="17"/>
      <c r="Q19" s="17">
        <v>0.34724133115007</v>
      </c>
      <c r="R19" s="17">
        <v>0.33291999319826499</v>
      </c>
      <c r="S19" s="17">
        <v>0.30738485256864401</v>
      </c>
      <c r="T19" s="17">
        <v>0.33444467268227002</v>
      </c>
      <c r="U19" s="17"/>
      <c r="V19" s="17">
        <v>0.29512932111217099</v>
      </c>
      <c r="W19" s="17">
        <v>0.35488265619014803</v>
      </c>
      <c r="X19" s="17">
        <v>0.37777831452474597</v>
      </c>
      <c r="Y19" s="17">
        <v>0.33678866509787098</v>
      </c>
      <c r="Z19" s="17">
        <v>0.346010655507138</v>
      </c>
      <c r="AA19" s="17">
        <v>0.31725736078097899</v>
      </c>
      <c r="AB19" s="17">
        <v>0.31726324924789001</v>
      </c>
      <c r="AC19" s="17">
        <v>0.31617236081723399</v>
      </c>
      <c r="AD19" s="17">
        <v>0.34198022985613302</v>
      </c>
      <c r="AE19" s="17"/>
      <c r="AF19" s="17">
        <v>0.31263496075453301</v>
      </c>
      <c r="AG19" s="17">
        <v>0.304799637213998</v>
      </c>
      <c r="AH19" s="17">
        <v>0.35674105899255798</v>
      </c>
      <c r="AI19" s="17">
        <v>0.35963221989736199</v>
      </c>
      <c r="AJ19" s="17">
        <v>0.355132514388315</v>
      </c>
      <c r="AK19" s="17">
        <v>0.340686188497066</v>
      </c>
      <c r="AL19" s="17"/>
      <c r="AM19" s="17">
        <v>0.20966869048287101</v>
      </c>
      <c r="AN19" s="17">
        <v>0.25649042169535102</v>
      </c>
      <c r="AO19" s="17">
        <v>0.21711692899958701</v>
      </c>
      <c r="AP19" s="17">
        <v>0.24328558915853299</v>
      </c>
      <c r="AQ19" s="17">
        <v>0.30494153889951298</v>
      </c>
      <c r="AR19" s="17">
        <v>0.38243761446454999</v>
      </c>
      <c r="AS19" s="17">
        <v>0.35456218445527599</v>
      </c>
      <c r="AT19" s="17">
        <v>0.32134444749882202</v>
      </c>
      <c r="AU19" s="17">
        <v>0.44503613595497099</v>
      </c>
      <c r="AV19" s="17">
        <v>0.35070849386741498</v>
      </c>
      <c r="AW19" s="17">
        <v>0.36076754714142201</v>
      </c>
      <c r="AX19" s="17">
        <v>0.35145608303576198</v>
      </c>
      <c r="AY19" s="17">
        <v>0.36164526137504899</v>
      </c>
      <c r="AZ19" s="17">
        <v>0.495803284593477</v>
      </c>
      <c r="BA19" s="17">
        <v>0.40789714186764697</v>
      </c>
      <c r="BB19" s="17">
        <v>0.40575429179762101</v>
      </c>
      <c r="BC19" s="17"/>
      <c r="BD19" s="17">
        <v>0.35506753062965901</v>
      </c>
      <c r="BE19" s="17">
        <v>0.350398604644655</v>
      </c>
      <c r="BF19" s="17">
        <v>0.308319323676912</v>
      </c>
      <c r="BG19" s="17"/>
      <c r="BH19" s="17">
        <v>0.35142469774616097</v>
      </c>
      <c r="BI19" s="17">
        <v>0.355346131926495</v>
      </c>
      <c r="BJ19" s="17">
        <v>0.35023962479175202</v>
      </c>
      <c r="BK19" s="17"/>
      <c r="BL19" s="17">
        <v>0.351115992335298</v>
      </c>
      <c r="BM19" s="17">
        <v>0.363115649098325</v>
      </c>
      <c r="BN19" s="17">
        <v>0.37209590723632102</v>
      </c>
      <c r="BO19" s="17"/>
      <c r="BP19" s="17">
        <v>0.37503378740457899</v>
      </c>
      <c r="BQ19" s="17">
        <v>0.31633658032561301</v>
      </c>
      <c r="BR19" s="17"/>
      <c r="BS19" s="17">
        <v>0.30740623350023499</v>
      </c>
      <c r="BT19" s="17">
        <v>0.298816758950669</v>
      </c>
      <c r="BU19" s="17">
        <v>0.34053284271941398</v>
      </c>
      <c r="BV19" s="17">
        <v>0.36198130337428502</v>
      </c>
      <c r="BW19" s="17"/>
      <c r="BX19" s="17">
        <v>0.389238134438747</v>
      </c>
      <c r="BY19" s="17">
        <v>0.372637712921356</v>
      </c>
      <c r="BZ19" s="17">
        <v>0.325402833627778</v>
      </c>
      <c r="CA19" s="17"/>
      <c r="CB19" s="17">
        <v>0.29186493180902701</v>
      </c>
      <c r="CC19" s="17">
        <v>0.411199858296948</v>
      </c>
      <c r="CD19" s="17">
        <v>0.30328242760098101</v>
      </c>
      <c r="CE19" s="17">
        <v>0.42979155088110998</v>
      </c>
      <c r="CF19" s="17">
        <v>0.362727667169432</v>
      </c>
      <c r="CG19" s="17">
        <v>0.20503489987016399</v>
      </c>
      <c r="CH19" s="17"/>
      <c r="CI19" s="17">
        <v>0.32576642100014402</v>
      </c>
      <c r="CJ19" s="17">
        <v>0.38763131325018402</v>
      </c>
      <c r="CK19" s="17">
        <v>0.18344863264080599</v>
      </c>
      <c r="CL19" s="17">
        <v>0.34294307800513801</v>
      </c>
    </row>
    <row r="20" spans="2:90" ht="29" x14ac:dyDescent="0.35">
      <c r="B20" s="21" t="s">
        <v>262</v>
      </c>
      <c r="C20" s="17">
        <v>0.31612286852528199</v>
      </c>
      <c r="D20" s="17">
        <v>0.306531064021969</v>
      </c>
      <c r="E20" s="17">
        <v>0.32657206771096098</v>
      </c>
      <c r="F20" s="17"/>
      <c r="G20" s="17">
        <v>0.331492523128811</v>
      </c>
      <c r="H20" s="17">
        <v>0.351660813857955</v>
      </c>
      <c r="I20" s="17">
        <v>0.294879764214318</v>
      </c>
      <c r="J20" s="17">
        <v>0.26468684478739102</v>
      </c>
      <c r="K20" s="17">
        <v>0.33058930848078599</v>
      </c>
      <c r="L20" s="17">
        <v>0.34550998068517402</v>
      </c>
      <c r="M20" s="17">
        <v>0.34760711717457399</v>
      </c>
      <c r="N20" s="17">
        <v>0.27484699203581803</v>
      </c>
      <c r="O20" s="17">
        <v>0.30503830509593599</v>
      </c>
      <c r="P20" s="17"/>
      <c r="Q20" s="17">
        <v>0.35182927618325499</v>
      </c>
      <c r="R20" s="17">
        <v>0.34329576592621402</v>
      </c>
      <c r="S20" s="17">
        <v>0.31440585849524399</v>
      </c>
      <c r="T20" s="17">
        <v>0.31180285705287297</v>
      </c>
      <c r="U20" s="17"/>
      <c r="V20" s="17">
        <v>0.28085258288482801</v>
      </c>
      <c r="W20" s="17">
        <v>0.36533553627850901</v>
      </c>
      <c r="X20" s="17">
        <v>0.31172823067730099</v>
      </c>
      <c r="Y20" s="17">
        <v>0.29172923557882202</v>
      </c>
      <c r="Z20" s="17">
        <v>0.32494450088129001</v>
      </c>
      <c r="AA20" s="17">
        <v>0.29759705012918303</v>
      </c>
      <c r="AB20" s="17">
        <v>0.31917075987557803</v>
      </c>
      <c r="AC20" s="17">
        <v>0.299077697896937</v>
      </c>
      <c r="AD20" s="17">
        <v>0.33602687213329802</v>
      </c>
      <c r="AE20" s="17"/>
      <c r="AF20" s="17">
        <v>0.290122143655061</v>
      </c>
      <c r="AG20" s="17">
        <v>0.26732057933371001</v>
      </c>
      <c r="AH20" s="17">
        <v>0.362206679349933</v>
      </c>
      <c r="AI20" s="17">
        <v>0.22459421876473401</v>
      </c>
      <c r="AJ20" s="17">
        <v>0.350265047917803</v>
      </c>
      <c r="AK20" s="17">
        <v>0.34096637538638602</v>
      </c>
      <c r="AL20" s="17"/>
      <c r="AM20" s="17">
        <v>0.25784781145511798</v>
      </c>
      <c r="AN20" s="17">
        <v>0.246663165871291</v>
      </c>
      <c r="AO20" s="17">
        <v>0.196545033297888</v>
      </c>
      <c r="AP20" s="17">
        <v>0.24463110356732801</v>
      </c>
      <c r="AQ20" s="17">
        <v>0.32778869540780498</v>
      </c>
      <c r="AR20" s="17">
        <v>0.288661599851745</v>
      </c>
      <c r="AS20" s="17">
        <v>0.320567194914398</v>
      </c>
      <c r="AT20" s="17">
        <v>0.31719034516452699</v>
      </c>
      <c r="AU20" s="17">
        <v>0.320725161581632</v>
      </c>
      <c r="AV20" s="17">
        <v>0.397202298318097</v>
      </c>
      <c r="AW20" s="17">
        <v>0.33785261387523802</v>
      </c>
      <c r="AX20" s="17">
        <v>0.28195481460167798</v>
      </c>
      <c r="AY20" s="17">
        <v>0.37758253753410398</v>
      </c>
      <c r="AZ20" s="17">
        <v>0.430859235605696</v>
      </c>
      <c r="BA20" s="17">
        <v>0.40026528046487803</v>
      </c>
      <c r="BB20" s="17">
        <v>0.47596639890027698</v>
      </c>
      <c r="BC20" s="17"/>
      <c r="BD20" s="17">
        <v>0.35627319930651802</v>
      </c>
      <c r="BE20" s="17">
        <v>0.31248128526494501</v>
      </c>
      <c r="BF20" s="17">
        <v>0.29220123463717201</v>
      </c>
      <c r="BG20" s="17"/>
      <c r="BH20" s="17">
        <v>0.32773142332272098</v>
      </c>
      <c r="BI20" s="17">
        <v>0.34544521737888501</v>
      </c>
      <c r="BJ20" s="17">
        <v>0.30328631603075901</v>
      </c>
      <c r="BK20" s="17"/>
      <c r="BL20" s="17">
        <v>0.24808684943270501</v>
      </c>
      <c r="BM20" s="17">
        <v>0.38383560719427401</v>
      </c>
      <c r="BN20" s="17">
        <v>0.33366893716403501</v>
      </c>
      <c r="BO20" s="17"/>
      <c r="BP20" s="17">
        <v>0.34284609529794302</v>
      </c>
      <c r="BQ20" s="17">
        <v>0.28665538857120398</v>
      </c>
      <c r="BR20" s="17"/>
      <c r="BS20" s="17">
        <v>0.33108530159518201</v>
      </c>
      <c r="BT20" s="17">
        <v>0.35197340261321403</v>
      </c>
      <c r="BU20" s="17">
        <v>0.29822231716290198</v>
      </c>
      <c r="BV20" s="17">
        <v>0.31176298492374199</v>
      </c>
      <c r="BW20" s="17"/>
      <c r="BX20" s="17">
        <v>0.336451340215629</v>
      </c>
      <c r="BY20" s="17">
        <v>0.39353094348635398</v>
      </c>
      <c r="BZ20" s="17">
        <v>0.30935220610938302</v>
      </c>
      <c r="CA20" s="17"/>
      <c r="CB20" s="17">
        <v>0.35236241371425597</v>
      </c>
      <c r="CC20" s="17">
        <v>0.43243439336581602</v>
      </c>
      <c r="CD20" s="17">
        <v>0.22597132278335</v>
      </c>
      <c r="CE20" s="17">
        <v>0.34283846564540899</v>
      </c>
      <c r="CF20" s="17">
        <v>0.44029743818802902</v>
      </c>
      <c r="CG20" s="17">
        <v>0.135014202754216</v>
      </c>
      <c r="CH20" s="17"/>
      <c r="CI20" s="17">
        <v>0.29283691192206102</v>
      </c>
      <c r="CJ20" s="17">
        <v>0.36291463936803398</v>
      </c>
      <c r="CK20" s="17">
        <v>0.15755194766309899</v>
      </c>
      <c r="CL20" s="17">
        <v>0.33595668116704702</v>
      </c>
    </row>
    <row r="21" spans="2:90" ht="29" x14ac:dyDescent="0.35">
      <c r="B21" s="21" t="s">
        <v>263</v>
      </c>
      <c r="C21" s="17">
        <v>0.26011187502888899</v>
      </c>
      <c r="D21" s="17">
        <v>0.22605881197952199</v>
      </c>
      <c r="E21" s="17">
        <v>0.29401534786130601</v>
      </c>
      <c r="F21" s="17"/>
      <c r="G21" s="17">
        <v>0.23865058482978699</v>
      </c>
      <c r="H21" s="17">
        <v>0.272672584107292</v>
      </c>
      <c r="I21" s="17">
        <v>0.22323940829841299</v>
      </c>
      <c r="J21" s="17">
        <v>0.29228184001437801</v>
      </c>
      <c r="K21" s="17">
        <v>0.237929564802217</v>
      </c>
      <c r="L21" s="17">
        <v>0.299023028657395</v>
      </c>
      <c r="M21" s="17">
        <v>0.28111984555215203</v>
      </c>
      <c r="N21" s="17">
        <v>0.27266081059393099</v>
      </c>
      <c r="O21" s="17">
        <v>0.22252379141651199</v>
      </c>
      <c r="P21" s="17"/>
      <c r="Q21" s="17">
        <v>0.290745981917301</v>
      </c>
      <c r="R21" s="17">
        <v>0.25847942233729398</v>
      </c>
      <c r="S21" s="17">
        <v>0.237086638503886</v>
      </c>
      <c r="T21" s="17">
        <v>0.25790628664069098</v>
      </c>
      <c r="U21" s="17"/>
      <c r="V21" s="17">
        <v>0.25596966081361699</v>
      </c>
      <c r="W21" s="17">
        <v>0.26779602831848498</v>
      </c>
      <c r="X21" s="17">
        <v>0.286677029887969</v>
      </c>
      <c r="Y21" s="17">
        <v>0.244751486540252</v>
      </c>
      <c r="Z21" s="17">
        <v>0.29773849529533702</v>
      </c>
      <c r="AA21" s="17">
        <v>0.23452246150791001</v>
      </c>
      <c r="AB21" s="17">
        <v>0.25248149197693298</v>
      </c>
      <c r="AC21" s="17">
        <v>0.22386113346313299</v>
      </c>
      <c r="AD21" s="17">
        <v>0.26141188168136897</v>
      </c>
      <c r="AE21" s="17"/>
      <c r="AF21" s="17">
        <v>0.239246568021867</v>
      </c>
      <c r="AG21" s="17">
        <v>0.24879580087251399</v>
      </c>
      <c r="AH21" s="17">
        <v>0.354043583126053</v>
      </c>
      <c r="AI21" s="17">
        <v>0.22033156599680701</v>
      </c>
      <c r="AJ21" s="17">
        <v>0.26898978073938301</v>
      </c>
      <c r="AK21" s="17">
        <v>0.25591546241449598</v>
      </c>
      <c r="AL21" s="17"/>
      <c r="AM21" s="17">
        <v>0.27125040904446601</v>
      </c>
      <c r="AN21" s="17">
        <v>0.20580489056019799</v>
      </c>
      <c r="AO21" s="17">
        <v>0.230856364965077</v>
      </c>
      <c r="AP21" s="17">
        <v>0.215547757439077</v>
      </c>
      <c r="AQ21" s="17">
        <v>0.25682292577455601</v>
      </c>
      <c r="AR21" s="17">
        <v>0.22817409677794601</v>
      </c>
      <c r="AS21" s="17">
        <v>0.272223511204922</v>
      </c>
      <c r="AT21" s="17">
        <v>0.30337472601421001</v>
      </c>
      <c r="AU21" s="17">
        <v>0.26703044060841802</v>
      </c>
      <c r="AV21" s="17">
        <v>0.27680508817349597</v>
      </c>
      <c r="AW21" s="17">
        <v>0.191065233272325</v>
      </c>
      <c r="AX21" s="17">
        <v>0.28875566686960702</v>
      </c>
      <c r="AY21" s="17">
        <v>0.25727036813166199</v>
      </c>
      <c r="AZ21" s="17">
        <v>0.30782124814734102</v>
      </c>
      <c r="BA21" s="17">
        <v>0.223356404288581</v>
      </c>
      <c r="BB21" s="17">
        <v>0.29971050634465601</v>
      </c>
      <c r="BC21" s="17"/>
      <c r="BD21" s="17">
        <v>0.29522439494347802</v>
      </c>
      <c r="BE21" s="17">
        <v>0.25503498657421098</v>
      </c>
      <c r="BF21" s="17">
        <v>0.23657050308563499</v>
      </c>
      <c r="BG21" s="17"/>
      <c r="BH21" s="17">
        <v>0.27828957788920999</v>
      </c>
      <c r="BI21" s="17">
        <v>0.239443069833679</v>
      </c>
      <c r="BJ21" s="17">
        <v>0.21056666016866801</v>
      </c>
      <c r="BK21" s="17"/>
      <c r="BL21" s="17">
        <v>0.20559414397992101</v>
      </c>
      <c r="BM21" s="17">
        <v>0.25745843394687301</v>
      </c>
      <c r="BN21" s="17">
        <v>0.33111817589604298</v>
      </c>
      <c r="BO21" s="17"/>
      <c r="BP21" s="17">
        <v>0.27063270329726602</v>
      </c>
      <c r="BQ21" s="17">
        <v>0.242159765657877</v>
      </c>
      <c r="BR21" s="17"/>
      <c r="BS21" s="17">
        <v>0.33087237214457299</v>
      </c>
      <c r="BT21" s="17">
        <v>0.324401987284548</v>
      </c>
      <c r="BU21" s="17">
        <v>0.25224646094719999</v>
      </c>
      <c r="BV21" s="17">
        <v>0.216379230239863</v>
      </c>
      <c r="BW21" s="17"/>
      <c r="BX21" s="17">
        <v>0.30538760704998202</v>
      </c>
      <c r="BY21" s="17">
        <v>0.27951372063681501</v>
      </c>
      <c r="BZ21" s="17">
        <v>0.25443422702915602</v>
      </c>
      <c r="CA21" s="17"/>
      <c r="CB21" s="17">
        <v>0.36086492651277902</v>
      </c>
      <c r="CC21" s="17">
        <v>0.32974568564346102</v>
      </c>
      <c r="CD21" s="17">
        <v>0.211604254375552</v>
      </c>
      <c r="CE21" s="17">
        <v>0.179402908434634</v>
      </c>
      <c r="CF21" s="17">
        <v>0.32483143923813601</v>
      </c>
      <c r="CG21" s="17">
        <v>0.16298330809207701</v>
      </c>
      <c r="CH21" s="17"/>
      <c r="CI21" s="17">
        <v>0.22029740940608999</v>
      </c>
      <c r="CJ21" s="17">
        <v>0.306946604948723</v>
      </c>
      <c r="CK21" s="17">
        <v>0.15717187726465501</v>
      </c>
      <c r="CL21" s="17">
        <v>0.26882131094738898</v>
      </c>
    </row>
    <row r="22" spans="2:90" ht="29" x14ac:dyDescent="0.35">
      <c r="B22" s="21" t="s">
        <v>264</v>
      </c>
      <c r="C22" s="17">
        <v>0.230758004280954</v>
      </c>
      <c r="D22" s="17">
        <v>0.198842174681233</v>
      </c>
      <c r="E22" s="17">
        <v>0.25859786001118601</v>
      </c>
      <c r="F22" s="17"/>
      <c r="G22" s="17">
        <v>0.19716684324342801</v>
      </c>
      <c r="H22" s="17">
        <v>0.300992037436001</v>
      </c>
      <c r="I22" s="17">
        <v>0.22261927296055201</v>
      </c>
      <c r="J22" s="17">
        <v>0.21301163846721</v>
      </c>
      <c r="K22" s="17">
        <v>0.245451598691038</v>
      </c>
      <c r="L22" s="17">
        <v>0.23025942608542699</v>
      </c>
      <c r="M22" s="17">
        <v>0.29205982692058802</v>
      </c>
      <c r="N22" s="17">
        <v>0.19285455417198599</v>
      </c>
      <c r="O22" s="17">
        <v>0.18678074110583001</v>
      </c>
      <c r="P22" s="17"/>
      <c r="Q22" s="17">
        <v>0.267095043580245</v>
      </c>
      <c r="R22" s="17">
        <v>0.25266252653308302</v>
      </c>
      <c r="S22" s="17">
        <v>0.28420398119134999</v>
      </c>
      <c r="T22" s="17">
        <v>0.22155057782103099</v>
      </c>
      <c r="U22" s="17"/>
      <c r="V22" s="17">
        <v>0.229789425176185</v>
      </c>
      <c r="W22" s="17">
        <v>0.229156269756253</v>
      </c>
      <c r="X22" s="17">
        <v>0.27235512241080001</v>
      </c>
      <c r="Y22" s="17">
        <v>0.19886364688752201</v>
      </c>
      <c r="Z22" s="17">
        <v>0.19582808258561599</v>
      </c>
      <c r="AA22" s="17">
        <v>0.22200007839025099</v>
      </c>
      <c r="AB22" s="17">
        <v>0.227496143573755</v>
      </c>
      <c r="AC22" s="17">
        <v>0.287787532738081</v>
      </c>
      <c r="AD22" s="17">
        <v>0.242865695512477</v>
      </c>
      <c r="AE22" s="17"/>
      <c r="AF22" s="17">
        <v>0.21869884292731701</v>
      </c>
      <c r="AG22" s="17">
        <v>0.23737053740995101</v>
      </c>
      <c r="AH22" s="17">
        <v>0.27243183963286199</v>
      </c>
      <c r="AI22" s="17">
        <v>9.3982635234859002E-2</v>
      </c>
      <c r="AJ22" s="17">
        <v>0.24012592382207701</v>
      </c>
      <c r="AK22" s="17">
        <v>0.237824818562971</v>
      </c>
      <c r="AL22" s="17"/>
      <c r="AM22" s="17">
        <v>0.19021426412348999</v>
      </c>
      <c r="AN22" s="17">
        <v>0.207172983460087</v>
      </c>
      <c r="AO22" s="17">
        <v>0.219409721465088</v>
      </c>
      <c r="AP22" s="17">
        <v>0.21150298031721701</v>
      </c>
      <c r="AQ22" s="17">
        <v>0.20644612438448401</v>
      </c>
      <c r="AR22" s="17">
        <v>0.18694222549845599</v>
      </c>
      <c r="AS22" s="17">
        <v>0.25882449423829601</v>
      </c>
      <c r="AT22" s="17">
        <v>0.181436826759661</v>
      </c>
      <c r="AU22" s="17">
        <v>0.24814087582595001</v>
      </c>
      <c r="AV22" s="17">
        <v>0.27597010926645199</v>
      </c>
      <c r="AW22" s="17">
        <v>0.21204494665308701</v>
      </c>
      <c r="AX22" s="17">
        <v>0.25071740680427101</v>
      </c>
      <c r="AY22" s="17">
        <v>0.291426582812985</v>
      </c>
      <c r="AZ22" s="17">
        <v>0.29416640355815599</v>
      </c>
      <c r="BA22" s="17">
        <v>0.26642884860518001</v>
      </c>
      <c r="BB22" s="17">
        <v>0.26902145125232602</v>
      </c>
      <c r="BC22" s="17"/>
      <c r="BD22" s="17">
        <v>0.27310469301618401</v>
      </c>
      <c r="BE22" s="17">
        <v>0.245480322293682</v>
      </c>
      <c r="BF22" s="17">
        <v>0.18771557721479101</v>
      </c>
      <c r="BG22" s="17"/>
      <c r="BH22" s="17">
        <v>0.23078421308678901</v>
      </c>
      <c r="BI22" s="17">
        <v>0.28545273264897097</v>
      </c>
      <c r="BJ22" s="17">
        <v>0.21283353207321501</v>
      </c>
      <c r="BK22" s="17"/>
      <c r="BL22" s="17">
        <v>0.20632457383605399</v>
      </c>
      <c r="BM22" s="17">
        <v>0.24937988982262799</v>
      </c>
      <c r="BN22" s="17">
        <v>0.284341856632159</v>
      </c>
      <c r="BO22" s="17"/>
      <c r="BP22" s="17">
        <v>0.25265893375535597</v>
      </c>
      <c r="BQ22" s="17">
        <v>0.20895825752639699</v>
      </c>
      <c r="BR22" s="17"/>
      <c r="BS22" s="17">
        <v>0.35277769910114598</v>
      </c>
      <c r="BT22" s="17">
        <v>0.27374719681079901</v>
      </c>
      <c r="BU22" s="17">
        <v>0.23708054236267301</v>
      </c>
      <c r="BV22" s="17">
        <v>0.16943118221028799</v>
      </c>
      <c r="BW22" s="17"/>
      <c r="BX22" s="17">
        <v>0.28279234255584701</v>
      </c>
      <c r="BY22" s="17">
        <v>0.26599591560393299</v>
      </c>
      <c r="BZ22" s="17">
        <v>0.22343765997738901</v>
      </c>
      <c r="CA22" s="17"/>
      <c r="CB22" s="17">
        <v>0.363853832198751</v>
      </c>
      <c r="CC22" s="17">
        <v>0.32021498887570898</v>
      </c>
      <c r="CD22" s="17">
        <v>0.12643511668868401</v>
      </c>
      <c r="CE22" s="17">
        <v>0.118605480839649</v>
      </c>
      <c r="CF22" s="17">
        <v>0.37338156887561902</v>
      </c>
      <c r="CG22" s="17">
        <v>0.12315341559238099</v>
      </c>
      <c r="CH22" s="17"/>
      <c r="CI22" s="17">
        <v>0.16593762045401</v>
      </c>
      <c r="CJ22" s="17">
        <v>0.30145909864751202</v>
      </c>
      <c r="CK22" s="17">
        <v>0.126672404549246</v>
      </c>
      <c r="CL22" s="17">
        <v>0.23130645626139301</v>
      </c>
    </row>
    <row r="23" spans="2:90" ht="29" x14ac:dyDescent="0.35">
      <c r="B23" s="21" t="s">
        <v>265</v>
      </c>
      <c r="C23" s="17">
        <v>0.21219215657596999</v>
      </c>
      <c r="D23" s="17">
        <v>0.216569549208593</v>
      </c>
      <c r="E23" s="17">
        <v>0.20854522315041801</v>
      </c>
      <c r="F23" s="17"/>
      <c r="G23" s="17">
        <v>0.23247510226006901</v>
      </c>
      <c r="H23" s="17">
        <v>0.25906926401045899</v>
      </c>
      <c r="I23" s="17">
        <v>0.221328787387401</v>
      </c>
      <c r="J23" s="17">
        <v>0.23770491924833401</v>
      </c>
      <c r="K23" s="17">
        <v>0.21017854865654401</v>
      </c>
      <c r="L23" s="17">
        <v>0.18495995813747301</v>
      </c>
      <c r="M23" s="17">
        <v>0.21531038060295499</v>
      </c>
      <c r="N23" s="17">
        <v>0.177110585861705</v>
      </c>
      <c r="O23" s="17">
        <v>0.179945596445545</v>
      </c>
      <c r="P23" s="17"/>
      <c r="Q23" s="17">
        <v>0.245137048743237</v>
      </c>
      <c r="R23" s="17">
        <v>0.238871197018934</v>
      </c>
      <c r="S23" s="17">
        <v>0.188248694728546</v>
      </c>
      <c r="T23" s="17">
        <v>0.21019535819648399</v>
      </c>
      <c r="U23" s="17"/>
      <c r="V23" s="17">
        <v>0.20836248094226001</v>
      </c>
      <c r="W23" s="17">
        <v>0.20939582041065299</v>
      </c>
      <c r="X23" s="17">
        <v>0.24457936088753099</v>
      </c>
      <c r="Y23" s="17">
        <v>0.23424585578217799</v>
      </c>
      <c r="Z23" s="17">
        <v>0.19693560119966799</v>
      </c>
      <c r="AA23" s="17">
        <v>0.18911958419667699</v>
      </c>
      <c r="AB23" s="17">
        <v>0.23301624139933</v>
      </c>
      <c r="AC23" s="17">
        <v>0.192080852793238</v>
      </c>
      <c r="AD23" s="17">
        <v>0.19922879032191401</v>
      </c>
      <c r="AE23" s="17"/>
      <c r="AF23" s="17">
        <v>0.21781542260876399</v>
      </c>
      <c r="AG23" s="17">
        <v>0.20493051687497599</v>
      </c>
      <c r="AH23" s="17">
        <v>0.22524706242583101</v>
      </c>
      <c r="AI23" s="17">
        <v>0.131074442461698</v>
      </c>
      <c r="AJ23" s="17">
        <v>0.20097872023525401</v>
      </c>
      <c r="AK23" s="17">
        <v>0.22748079526736301</v>
      </c>
      <c r="AL23" s="17"/>
      <c r="AM23" s="17">
        <v>0.22774324562861301</v>
      </c>
      <c r="AN23" s="17">
        <v>0.17388365619292701</v>
      </c>
      <c r="AO23" s="17">
        <v>0.19711362753946199</v>
      </c>
      <c r="AP23" s="17">
        <v>0.15485531602762601</v>
      </c>
      <c r="AQ23" s="17">
        <v>0.236150635897971</v>
      </c>
      <c r="AR23" s="17">
        <v>0.19411280944416201</v>
      </c>
      <c r="AS23" s="17">
        <v>0.26769315195654497</v>
      </c>
      <c r="AT23" s="17">
        <v>0.23026610109642501</v>
      </c>
      <c r="AU23" s="17">
        <v>0.23421487153989601</v>
      </c>
      <c r="AV23" s="17">
        <v>0.27482392648125697</v>
      </c>
      <c r="AW23" s="17">
        <v>0.16823802028190199</v>
      </c>
      <c r="AX23" s="17">
        <v>0.15846183098325001</v>
      </c>
      <c r="AY23" s="17">
        <v>0.26067277402879502</v>
      </c>
      <c r="AZ23" s="17">
        <v>0.29099491009470402</v>
      </c>
      <c r="BA23" s="17">
        <v>0.172869245318611</v>
      </c>
      <c r="BB23" s="17">
        <v>0.15638794345573001</v>
      </c>
      <c r="BC23" s="17"/>
      <c r="BD23" s="17">
        <v>0.23667169725137599</v>
      </c>
      <c r="BE23" s="17">
        <v>0.23775904880102799</v>
      </c>
      <c r="BF23" s="17">
        <v>0.17809127542575701</v>
      </c>
      <c r="BG23" s="17"/>
      <c r="BH23" s="17">
        <v>0.21877003709977699</v>
      </c>
      <c r="BI23" s="17">
        <v>0.25277842318813298</v>
      </c>
      <c r="BJ23" s="17">
        <v>0.16627276519766601</v>
      </c>
      <c r="BK23" s="17"/>
      <c r="BL23" s="17">
        <v>0.15467664883368401</v>
      </c>
      <c r="BM23" s="17">
        <v>0.19667398054688001</v>
      </c>
      <c r="BN23" s="17">
        <v>0.21534343305949599</v>
      </c>
      <c r="BO23" s="17"/>
      <c r="BP23" s="17">
        <v>0.22808957277581299</v>
      </c>
      <c r="BQ23" s="17">
        <v>0.19839701667992399</v>
      </c>
      <c r="BR23" s="17"/>
      <c r="BS23" s="17">
        <v>0.28423991241167701</v>
      </c>
      <c r="BT23" s="17">
        <v>0.232617224271982</v>
      </c>
      <c r="BU23" s="17">
        <v>0.20841371315415799</v>
      </c>
      <c r="BV23" s="17">
        <v>0.181693221724325</v>
      </c>
      <c r="BW23" s="17"/>
      <c r="BX23" s="17">
        <v>0.17096368093605499</v>
      </c>
      <c r="BY23" s="17">
        <v>0.249828686326625</v>
      </c>
      <c r="BZ23" s="17">
        <v>0.21396382221420701</v>
      </c>
      <c r="CA23" s="17"/>
      <c r="CB23" s="17">
        <v>0.25696864056705998</v>
      </c>
      <c r="CC23" s="17">
        <v>0.32429847229793501</v>
      </c>
      <c r="CD23" s="17">
        <v>0.122700203049308</v>
      </c>
      <c r="CE23" s="17">
        <v>0.14843975320161801</v>
      </c>
      <c r="CF23" s="17">
        <v>0.33566130260813198</v>
      </c>
      <c r="CG23" s="17">
        <v>0.12559949981294499</v>
      </c>
      <c r="CH23" s="17"/>
      <c r="CI23" s="17">
        <v>0.20504238184128301</v>
      </c>
      <c r="CJ23" s="17">
        <v>0.23667032971315899</v>
      </c>
      <c r="CK23" s="17">
        <v>0.13734007586205099</v>
      </c>
      <c r="CL23" s="17">
        <v>0.219282670669148</v>
      </c>
    </row>
    <row r="24" spans="2:90" ht="29" x14ac:dyDescent="0.35">
      <c r="B24" s="21" t="s">
        <v>266</v>
      </c>
      <c r="C24" s="17">
        <v>0.20752481130842701</v>
      </c>
      <c r="D24" s="17">
        <v>0.194346370668288</v>
      </c>
      <c r="E24" s="17">
        <v>0.22034524874778499</v>
      </c>
      <c r="F24" s="17"/>
      <c r="G24" s="17">
        <v>0.240513179843273</v>
      </c>
      <c r="H24" s="17">
        <v>0.26751809686232197</v>
      </c>
      <c r="I24" s="17">
        <v>0.19259793561511701</v>
      </c>
      <c r="J24" s="17">
        <v>0.176706399842739</v>
      </c>
      <c r="K24" s="17">
        <v>0.217251530177896</v>
      </c>
      <c r="L24" s="17">
        <v>0.21007056485474801</v>
      </c>
      <c r="M24" s="17">
        <v>0.22084362051692399</v>
      </c>
      <c r="N24" s="17">
        <v>0.16914824358885699</v>
      </c>
      <c r="O24" s="17">
        <v>0.17873418883568301</v>
      </c>
      <c r="P24" s="17"/>
      <c r="Q24" s="17">
        <v>0.24278975523574201</v>
      </c>
      <c r="R24" s="17">
        <v>0.23508126898371101</v>
      </c>
      <c r="S24" s="17">
        <v>0.19958452652799599</v>
      </c>
      <c r="T24" s="17">
        <v>0.20030529867882099</v>
      </c>
      <c r="U24" s="17"/>
      <c r="V24" s="17">
        <v>0.19391196518517501</v>
      </c>
      <c r="W24" s="17">
        <v>0.21643346718257001</v>
      </c>
      <c r="X24" s="17">
        <v>0.20503781099417201</v>
      </c>
      <c r="Y24" s="17">
        <v>0.183692887627393</v>
      </c>
      <c r="Z24" s="17">
        <v>0.248106547435618</v>
      </c>
      <c r="AA24" s="17">
        <v>0.18058897301607099</v>
      </c>
      <c r="AB24" s="17">
        <v>0.246497812073489</v>
      </c>
      <c r="AC24" s="17">
        <v>0.19567510275684699</v>
      </c>
      <c r="AD24" s="17">
        <v>0.203095869196534</v>
      </c>
      <c r="AE24" s="17"/>
      <c r="AF24" s="17">
        <v>0.19522027454393401</v>
      </c>
      <c r="AG24" s="17">
        <v>0.21980710200235201</v>
      </c>
      <c r="AH24" s="17">
        <v>0.212885294978643</v>
      </c>
      <c r="AI24" s="17">
        <v>0.166190202486415</v>
      </c>
      <c r="AJ24" s="17">
        <v>0.21480744265972501</v>
      </c>
      <c r="AK24" s="17">
        <v>0.209367460180679</v>
      </c>
      <c r="AL24" s="17"/>
      <c r="AM24" s="17">
        <v>0.12716253642730899</v>
      </c>
      <c r="AN24" s="17">
        <v>0.18154188833593099</v>
      </c>
      <c r="AO24" s="17">
        <v>0.16277591634388799</v>
      </c>
      <c r="AP24" s="17">
        <v>0.173114155868828</v>
      </c>
      <c r="AQ24" s="17">
        <v>0.22175331579174801</v>
      </c>
      <c r="AR24" s="17">
        <v>0.218457957985248</v>
      </c>
      <c r="AS24" s="17">
        <v>0.230456325845767</v>
      </c>
      <c r="AT24" s="17">
        <v>0.23613195094820699</v>
      </c>
      <c r="AU24" s="17">
        <v>0.287856455645495</v>
      </c>
      <c r="AV24" s="17">
        <v>0.24294811902578201</v>
      </c>
      <c r="AW24" s="17">
        <v>0.144135332060149</v>
      </c>
      <c r="AX24" s="17">
        <v>0.18817336523060499</v>
      </c>
      <c r="AY24" s="17">
        <v>0.237388980117826</v>
      </c>
      <c r="AZ24" s="17">
        <v>0.32427605469154602</v>
      </c>
      <c r="BA24" s="17">
        <v>0.111773081507231</v>
      </c>
      <c r="BB24" s="17">
        <v>0.23303374496245299</v>
      </c>
      <c r="BC24" s="17"/>
      <c r="BD24" s="17">
        <v>0.208801366042529</v>
      </c>
      <c r="BE24" s="17">
        <v>0.226223939414534</v>
      </c>
      <c r="BF24" s="17">
        <v>0.194085752928359</v>
      </c>
      <c r="BG24" s="17"/>
      <c r="BH24" s="17">
        <v>0.21774980887075299</v>
      </c>
      <c r="BI24" s="17">
        <v>0.18119473052267901</v>
      </c>
      <c r="BJ24" s="17">
        <v>0.20271741903478499</v>
      </c>
      <c r="BK24" s="17"/>
      <c r="BL24" s="17">
        <v>0.235924142497904</v>
      </c>
      <c r="BM24" s="17">
        <v>0.231192362439575</v>
      </c>
      <c r="BN24" s="17">
        <v>0.161830545802296</v>
      </c>
      <c r="BO24" s="17"/>
      <c r="BP24" s="17">
        <v>0.22054320037786901</v>
      </c>
      <c r="BQ24" s="17">
        <v>0.205582565929598</v>
      </c>
      <c r="BR24" s="17"/>
      <c r="BS24" s="17">
        <v>0.224271038372368</v>
      </c>
      <c r="BT24" s="17">
        <v>0.238277987369619</v>
      </c>
      <c r="BU24" s="17">
        <v>0.196257679893243</v>
      </c>
      <c r="BV24" s="17">
        <v>0.202732128834027</v>
      </c>
      <c r="BW24" s="17"/>
      <c r="BX24" s="17">
        <v>0.20150400856539899</v>
      </c>
      <c r="BY24" s="17">
        <v>0.29239095659040398</v>
      </c>
      <c r="BZ24" s="17">
        <v>0.20290623077546799</v>
      </c>
      <c r="CA24" s="17"/>
      <c r="CB24" s="17">
        <v>0.2358288602444</v>
      </c>
      <c r="CC24" s="17">
        <v>0.30369272697605199</v>
      </c>
      <c r="CD24" s="17">
        <v>0.15039092410495</v>
      </c>
      <c r="CE24" s="17">
        <v>0.168945524998734</v>
      </c>
      <c r="CF24" s="17">
        <v>0.24117172812221099</v>
      </c>
      <c r="CG24" s="17">
        <v>0.15895062918748501</v>
      </c>
      <c r="CH24" s="17"/>
      <c r="CI24" s="17">
        <v>0.23135475865003299</v>
      </c>
      <c r="CJ24" s="17">
        <v>0.23921337258726599</v>
      </c>
      <c r="CK24" s="17">
        <v>0.139991146005431</v>
      </c>
      <c r="CL24" s="17">
        <v>0.201464526045773</v>
      </c>
    </row>
    <row r="25" spans="2:90" x14ac:dyDescent="0.35">
      <c r="B25" s="21" t="s">
        <v>110</v>
      </c>
      <c r="C25" s="17">
        <v>2.0126095878294298E-2</v>
      </c>
      <c r="D25" s="17">
        <v>2.47025566427032E-2</v>
      </c>
      <c r="E25" s="17">
        <v>1.59269668444794E-2</v>
      </c>
      <c r="F25" s="17"/>
      <c r="G25" s="17">
        <v>5.0576087598337002E-3</v>
      </c>
      <c r="H25" s="17">
        <v>2.04056272479727E-2</v>
      </c>
      <c r="I25" s="17">
        <v>2.9177533770822599E-2</v>
      </c>
      <c r="J25" s="17">
        <v>2.3574612453201901E-2</v>
      </c>
      <c r="K25" s="17">
        <v>1.85481360805748E-2</v>
      </c>
      <c r="L25" s="17">
        <v>2.1745105763986999E-2</v>
      </c>
      <c r="M25" s="17">
        <v>4.55225152755804E-3</v>
      </c>
      <c r="N25" s="17">
        <v>3.1736510377647797E-2</v>
      </c>
      <c r="O25" s="17">
        <v>2.5781127779228599E-2</v>
      </c>
      <c r="P25" s="17"/>
      <c r="Q25" s="17">
        <v>1.4298091371268799E-2</v>
      </c>
      <c r="R25" s="17">
        <v>2.1184922440577601E-2</v>
      </c>
      <c r="S25" s="17">
        <v>4.6230651482195998E-3</v>
      </c>
      <c r="T25" s="17">
        <v>1.9546339289869201E-2</v>
      </c>
      <c r="U25" s="17"/>
      <c r="V25" s="17">
        <v>2.7201977694337399E-2</v>
      </c>
      <c r="W25" s="17">
        <v>2.62221456981147E-2</v>
      </c>
      <c r="X25" s="17">
        <v>7.2570876094472398E-3</v>
      </c>
      <c r="Y25" s="17">
        <v>2.86977233649084E-2</v>
      </c>
      <c r="Z25" s="17">
        <v>1.1312831873101101E-2</v>
      </c>
      <c r="AA25" s="17">
        <v>2.68730491957671E-2</v>
      </c>
      <c r="AB25" s="17">
        <v>1.4050033521113101E-2</v>
      </c>
      <c r="AC25" s="17">
        <v>1.2722113938645301E-2</v>
      </c>
      <c r="AD25" s="17">
        <v>1.4554390099570901E-2</v>
      </c>
      <c r="AE25" s="17"/>
      <c r="AF25" s="17">
        <v>2.4589377529203701E-2</v>
      </c>
      <c r="AG25" s="17">
        <v>1.47190075680185E-2</v>
      </c>
      <c r="AH25" s="17">
        <v>1.19234397953457E-2</v>
      </c>
      <c r="AI25" s="17">
        <v>3.7433530478916802E-2</v>
      </c>
      <c r="AJ25" s="17">
        <v>1.7324453918668499E-2</v>
      </c>
      <c r="AK25" s="17">
        <v>2.16401395012417E-2</v>
      </c>
      <c r="AL25" s="17"/>
      <c r="AM25" s="17">
        <v>7.4494217103070803E-2</v>
      </c>
      <c r="AN25" s="17">
        <v>5.8118693652719801E-2</v>
      </c>
      <c r="AO25" s="17">
        <v>4.4705826035435201E-2</v>
      </c>
      <c r="AP25" s="17">
        <v>2.74943965877674E-3</v>
      </c>
      <c r="AQ25" s="17">
        <v>0</v>
      </c>
      <c r="AR25" s="17">
        <v>1.3274931977441199E-2</v>
      </c>
      <c r="AS25" s="17">
        <v>1.2941390461852499E-2</v>
      </c>
      <c r="AT25" s="17">
        <v>7.7355827160699702E-3</v>
      </c>
      <c r="AU25" s="17">
        <v>7.9935303871318808E-3</v>
      </c>
      <c r="AV25" s="17">
        <v>3.02083102750073E-2</v>
      </c>
      <c r="AW25" s="17">
        <v>1.11931940438995E-2</v>
      </c>
      <c r="AX25" s="17">
        <v>1.23649759115999E-2</v>
      </c>
      <c r="AY25" s="17">
        <v>2.0155473488172198E-3</v>
      </c>
      <c r="AZ25" s="17">
        <v>0</v>
      </c>
      <c r="BA25" s="17">
        <v>0</v>
      </c>
      <c r="BB25" s="17">
        <v>8.0170158077671298E-3</v>
      </c>
      <c r="BC25" s="17"/>
      <c r="BD25" s="17">
        <v>1.34641725756944E-2</v>
      </c>
      <c r="BE25" s="17">
        <v>1.7708895605353499E-2</v>
      </c>
      <c r="BF25" s="17">
        <v>2.26902835443227E-2</v>
      </c>
      <c r="BG25" s="17"/>
      <c r="BH25" s="17">
        <v>1.20618467752327E-2</v>
      </c>
      <c r="BI25" s="17">
        <v>1.3997852309168E-2</v>
      </c>
      <c r="BJ25" s="17">
        <v>2.5253710719448401E-3</v>
      </c>
      <c r="BK25" s="17"/>
      <c r="BL25" s="17">
        <v>1.29503841888626E-2</v>
      </c>
      <c r="BM25" s="17">
        <v>5.1556589314976E-3</v>
      </c>
      <c r="BN25" s="17">
        <v>0</v>
      </c>
      <c r="BO25" s="17"/>
      <c r="BP25" s="17">
        <v>3.56721302173284E-3</v>
      </c>
      <c r="BQ25" s="17">
        <v>2.6517513181232098E-2</v>
      </c>
      <c r="BR25" s="17"/>
      <c r="BS25" s="17">
        <v>4.6039959724139797E-3</v>
      </c>
      <c r="BT25" s="17">
        <v>1.33271934747894E-2</v>
      </c>
      <c r="BU25" s="17">
        <v>1.2090506182202299E-2</v>
      </c>
      <c r="BV25" s="17">
        <v>2.8025921235218701E-2</v>
      </c>
      <c r="BW25" s="17"/>
      <c r="BX25" s="17">
        <v>9.3607036460181398E-3</v>
      </c>
      <c r="BY25" s="17">
        <v>2.8422369308111102E-3</v>
      </c>
      <c r="BZ25" s="17">
        <v>2.2254705772064998E-2</v>
      </c>
      <c r="CA25" s="17"/>
      <c r="CB25" s="17">
        <v>6.55340476202878E-3</v>
      </c>
      <c r="CC25" s="17">
        <v>3.3480755055759598E-3</v>
      </c>
      <c r="CD25" s="17">
        <v>4.70637000529079E-2</v>
      </c>
      <c r="CE25" s="17">
        <v>6.14591092470918E-3</v>
      </c>
      <c r="CF25" s="17">
        <v>7.1478708599521301E-3</v>
      </c>
      <c r="CG25" s="17">
        <v>4.3012755517832298E-2</v>
      </c>
      <c r="CH25" s="17"/>
      <c r="CI25" s="17">
        <v>3.2752374357629302E-2</v>
      </c>
      <c r="CJ25" s="17">
        <v>9.7263455512784803E-3</v>
      </c>
      <c r="CK25" s="17">
        <v>6.9018899505650003E-2</v>
      </c>
      <c r="CL25" s="17">
        <v>1.04132562352673E-2</v>
      </c>
    </row>
    <row r="26" spans="2:90" x14ac:dyDescent="0.35">
      <c r="B26" s="21" t="s">
        <v>267</v>
      </c>
      <c r="C26" s="23">
        <v>3.4724355971478302E-3</v>
      </c>
      <c r="D26" s="23">
        <v>3.25452946777485E-3</v>
      </c>
      <c r="E26" s="23">
        <v>3.2186322939638402E-3</v>
      </c>
      <c r="F26" s="23"/>
      <c r="G26" s="23">
        <v>9.5815793074821305E-4</v>
      </c>
      <c r="H26" s="23">
        <v>0</v>
      </c>
      <c r="I26" s="23">
        <v>2.5335115065233198E-3</v>
      </c>
      <c r="J26" s="23">
        <v>7.2117280624910199E-3</v>
      </c>
      <c r="K26" s="23">
        <v>1.2765487238435699E-3</v>
      </c>
      <c r="L26" s="23">
        <v>0</v>
      </c>
      <c r="M26" s="23">
        <v>4.5570657552226499E-3</v>
      </c>
      <c r="N26" s="23">
        <v>1.4181641896087799E-2</v>
      </c>
      <c r="O26" s="23">
        <v>0</v>
      </c>
      <c r="P26" s="23"/>
      <c r="Q26" s="23">
        <v>0</v>
      </c>
      <c r="R26" s="23">
        <v>5.7321587905707601E-3</v>
      </c>
      <c r="S26" s="23">
        <v>0</v>
      </c>
      <c r="T26" s="23">
        <v>4.0118624647028202E-3</v>
      </c>
      <c r="U26" s="23"/>
      <c r="V26" s="23">
        <v>6.5836361112662197E-3</v>
      </c>
      <c r="W26" s="23">
        <v>2.5251668320139401E-3</v>
      </c>
      <c r="X26" s="23">
        <v>0</v>
      </c>
      <c r="Y26" s="23">
        <v>0</v>
      </c>
      <c r="Z26" s="23">
        <v>9.3738424773269508E-3</v>
      </c>
      <c r="AA26" s="23">
        <v>4.3089830082396197E-3</v>
      </c>
      <c r="AB26" s="23">
        <v>4.13249024261111E-3</v>
      </c>
      <c r="AC26" s="23">
        <v>0</v>
      </c>
      <c r="AD26" s="23">
        <v>1.96412902061532E-3</v>
      </c>
      <c r="AE26" s="23"/>
      <c r="AF26" s="23">
        <v>4.0181846852080103E-3</v>
      </c>
      <c r="AG26" s="23">
        <v>2.4555782835032599E-3</v>
      </c>
      <c r="AH26" s="23">
        <v>8.8947879292675894E-3</v>
      </c>
      <c r="AI26" s="23">
        <v>0</v>
      </c>
      <c r="AJ26" s="23">
        <v>0</v>
      </c>
      <c r="AK26" s="23">
        <v>4.8332790488002002E-3</v>
      </c>
      <c r="AL26" s="23"/>
      <c r="AM26" s="23">
        <v>1.44307095898451E-2</v>
      </c>
      <c r="AN26" s="23">
        <v>7.1369298847061202E-3</v>
      </c>
      <c r="AO26" s="23">
        <v>0</v>
      </c>
      <c r="AP26" s="23">
        <v>0</v>
      </c>
      <c r="AQ26" s="23">
        <v>0</v>
      </c>
      <c r="AR26" s="23">
        <v>3.2584685364982898E-3</v>
      </c>
      <c r="AS26" s="23">
        <v>4.7053809657390203E-3</v>
      </c>
      <c r="AT26" s="23">
        <v>7.4549303432201097E-3</v>
      </c>
      <c r="AU26" s="23">
        <v>5.2315874171457999E-3</v>
      </c>
      <c r="AV26" s="23">
        <v>0</v>
      </c>
      <c r="AW26" s="23">
        <v>2.3496579613894301E-3</v>
      </c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/>
      <c r="BD26" s="23">
        <v>2.96760119595614E-3</v>
      </c>
      <c r="BE26" s="23">
        <v>2.56600385135185E-3</v>
      </c>
      <c r="BF26" s="23">
        <v>3.96017688197179E-3</v>
      </c>
      <c r="BG26" s="23"/>
      <c r="BH26" s="23">
        <v>1.53592399148297E-3</v>
      </c>
      <c r="BI26" s="23">
        <v>7.7888264792392605E-4</v>
      </c>
      <c r="BJ26" s="23">
        <v>3.1920509713221699E-3</v>
      </c>
      <c r="BK26" s="23"/>
      <c r="BL26" s="23">
        <v>0</v>
      </c>
      <c r="BM26" s="23">
        <v>0</v>
      </c>
      <c r="BN26" s="23">
        <v>1.42958199942379E-2</v>
      </c>
      <c r="BO26" s="23"/>
      <c r="BP26" s="23">
        <v>1.37664770986221E-3</v>
      </c>
      <c r="BQ26" s="23">
        <v>4.1074146837650196E-3</v>
      </c>
      <c r="BR26" s="23"/>
      <c r="BS26" s="23">
        <v>0</v>
      </c>
      <c r="BT26" s="23">
        <v>7.9403702458811492E-3</v>
      </c>
      <c r="BU26" s="23">
        <v>4.1285300217693902E-3</v>
      </c>
      <c r="BV26" s="23">
        <v>2.0738165141545701E-3</v>
      </c>
      <c r="BW26" s="23"/>
      <c r="BX26" s="23">
        <v>5.4945092271582296E-3</v>
      </c>
      <c r="BY26" s="23">
        <v>1.17942457560813E-2</v>
      </c>
      <c r="BZ26" s="23">
        <v>2.76073387035207E-3</v>
      </c>
      <c r="CA26" s="23"/>
      <c r="CB26" s="23">
        <v>2.58781403130679E-3</v>
      </c>
      <c r="CC26" s="23">
        <v>5.1224100750165303E-3</v>
      </c>
      <c r="CD26" s="23">
        <v>5.7323221900331097E-3</v>
      </c>
      <c r="CE26" s="23">
        <v>2.8762599307749302E-3</v>
      </c>
      <c r="CF26" s="23">
        <v>3.4075062058130001E-3</v>
      </c>
      <c r="CG26" s="23">
        <v>0</v>
      </c>
      <c r="CH26" s="23"/>
      <c r="CI26" s="23">
        <v>0</v>
      </c>
      <c r="CJ26" s="23">
        <v>4.7279360108078402E-3</v>
      </c>
      <c r="CK26" s="23">
        <v>3.26122382513004E-3</v>
      </c>
      <c r="CL26" s="23">
        <v>3.5672211257900101E-3</v>
      </c>
    </row>
    <row r="27" spans="2:90" x14ac:dyDescent="0.35">
      <c r="B27" s="16"/>
    </row>
    <row r="28" spans="2:90" x14ac:dyDescent="0.35">
      <c r="B28" t="s">
        <v>118</v>
      </c>
    </row>
    <row r="29" spans="2:90" x14ac:dyDescent="0.35">
      <c r="B29" t="s">
        <v>119</v>
      </c>
    </row>
    <row r="31" spans="2:90" x14ac:dyDescent="0.35">
      <c r="B3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H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8" width="20.7265625" customWidth="1"/>
  </cols>
  <sheetData>
    <row r="2" spans="2:8" ht="40" customHeight="1" x14ac:dyDescent="0.35">
      <c r="D2" s="30" t="s">
        <v>277</v>
      </c>
      <c r="E2" s="26"/>
      <c r="F2" s="26"/>
      <c r="G2" s="26"/>
      <c r="H2" s="26"/>
    </row>
    <row r="6" spans="2:8" ht="50" customHeight="1" x14ac:dyDescent="0.35">
      <c r="B6" s="22" t="s">
        <v>14</v>
      </c>
      <c r="C6" s="22" t="s">
        <v>269</v>
      </c>
      <c r="D6" s="22" t="s">
        <v>270</v>
      </c>
      <c r="E6" s="22" t="s">
        <v>271</v>
      </c>
      <c r="F6" s="22" t="s">
        <v>272</v>
      </c>
      <c r="G6" s="22" t="s">
        <v>273</v>
      </c>
    </row>
    <row r="7" spans="2:8" x14ac:dyDescent="0.35">
      <c r="B7" s="21" t="s">
        <v>274</v>
      </c>
      <c r="C7" s="17">
        <v>0.13197998696766</v>
      </c>
      <c r="D7" s="17">
        <v>9.3475279325879707E-2</v>
      </c>
      <c r="E7" s="17">
        <v>0.113141116295156</v>
      </c>
      <c r="F7" s="17">
        <v>0.23609568073953299</v>
      </c>
      <c r="G7" s="17">
        <v>0.12946798591255301</v>
      </c>
    </row>
    <row r="8" spans="2:8" x14ac:dyDescent="0.35">
      <c r="B8" s="21" t="s">
        <v>275</v>
      </c>
      <c r="C8" s="17">
        <v>0.26848440257957101</v>
      </c>
      <c r="D8" s="17">
        <v>0.269225772861243</v>
      </c>
      <c r="E8" s="17">
        <v>0.33424575633160802</v>
      </c>
      <c r="F8" s="17">
        <v>0.36553890631417202</v>
      </c>
      <c r="G8" s="17">
        <v>0.29468225077520899</v>
      </c>
    </row>
    <row r="9" spans="2:8" x14ac:dyDescent="0.35">
      <c r="B9" s="21" t="s">
        <v>114</v>
      </c>
      <c r="C9" s="17">
        <v>0.18909411101917101</v>
      </c>
      <c r="D9" s="17">
        <v>0.21609569487854699</v>
      </c>
      <c r="E9" s="17">
        <v>0.20561874196207</v>
      </c>
      <c r="F9" s="17">
        <v>0.18441245655399799</v>
      </c>
      <c r="G9" s="17">
        <v>0.14833473223277499</v>
      </c>
    </row>
    <row r="10" spans="2:8" x14ac:dyDescent="0.35">
      <c r="B10" s="21" t="s">
        <v>276</v>
      </c>
      <c r="C10" s="17">
        <v>0.28254447701771701</v>
      </c>
      <c r="D10" s="17">
        <v>0.30822095869981803</v>
      </c>
      <c r="E10" s="17">
        <v>0.26866690508233898</v>
      </c>
      <c r="F10" s="17">
        <v>0.16225650897844199</v>
      </c>
      <c r="G10" s="17">
        <v>0.316055604154308</v>
      </c>
    </row>
    <row r="11" spans="2:8" x14ac:dyDescent="0.35">
      <c r="B11" s="21" t="s">
        <v>176</v>
      </c>
      <c r="C11" s="17">
        <v>0.127897022415881</v>
      </c>
      <c r="D11" s="17">
        <v>0.112982294234512</v>
      </c>
      <c r="E11" s="17">
        <v>7.8327480328827401E-2</v>
      </c>
      <c r="F11" s="17">
        <v>5.1696447413855602E-2</v>
      </c>
      <c r="G11" s="17">
        <v>0.11145942692515499</v>
      </c>
    </row>
    <row r="12" spans="2:8" x14ac:dyDescent="0.35">
      <c r="B12" s="16"/>
      <c r="C12" s="16"/>
      <c r="D12" s="16"/>
      <c r="E12" s="16"/>
      <c r="F12" s="16"/>
      <c r="G12" s="16"/>
    </row>
    <row r="13" spans="2:8" x14ac:dyDescent="0.35">
      <c r="B13" t="s">
        <v>118</v>
      </c>
    </row>
    <row r="14" spans="2:8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H2"/>
  </mergeCells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278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0.13197998696766</v>
      </c>
      <c r="D9" s="17">
        <v>0.14529479085358701</v>
      </c>
      <c r="E9" s="17">
        <v>0.11981168977843</v>
      </c>
      <c r="F9" s="17"/>
      <c r="G9" s="17">
        <v>0.143320360724143</v>
      </c>
      <c r="H9" s="17">
        <v>0.13691194178682101</v>
      </c>
      <c r="I9" s="17">
        <v>0.15348874023914799</v>
      </c>
      <c r="J9" s="17">
        <v>0.12890245748401999</v>
      </c>
      <c r="K9" s="17">
        <v>0.14051367701838499</v>
      </c>
      <c r="L9" s="17">
        <v>8.7606370650158694E-2</v>
      </c>
      <c r="M9" s="17">
        <v>0.13462963710531201</v>
      </c>
      <c r="N9" s="17">
        <v>0.130190405638306</v>
      </c>
      <c r="O9" s="17">
        <v>0.134525214386394</v>
      </c>
      <c r="P9" s="17"/>
      <c r="Q9" s="17">
        <v>0.12868552483585499</v>
      </c>
      <c r="R9" s="17">
        <v>0.21923345640851799</v>
      </c>
      <c r="S9" s="17">
        <v>0.12157525770001699</v>
      </c>
      <c r="T9" s="17">
        <v>0.12839680380823601</v>
      </c>
      <c r="U9" s="17"/>
      <c r="V9" s="17">
        <v>0.171950520740487</v>
      </c>
      <c r="W9" s="17">
        <v>0.10911625711675101</v>
      </c>
      <c r="X9" s="17">
        <v>9.5816280835158002E-2</v>
      </c>
      <c r="Y9" s="17">
        <v>0.133827500296093</v>
      </c>
      <c r="Z9" s="17">
        <v>0.12332126819342699</v>
      </c>
      <c r="AA9" s="17">
        <v>0.11122983202537599</v>
      </c>
      <c r="AB9" s="17">
        <v>0.108655850632389</v>
      </c>
      <c r="AC9" s="17">
        <v>0.15864388899922099</v>
      </c>
      <c r="AD9" s="17">
        <v>0.16615794309078599</v>
      </c>
      <c r="AE9" s="17"/>
      <c r="AF9" s="17">
        <v>0.141897509360599</v>
      </c>
      <c r="AG9" s="17">
        <v>0.123813822597016</v>
      </c>
      <c r="AH9" s="17">
        <v>0.129469543889984</v>
      </c>
      <c r="AI9" s="17">
        <v>0.10634017885554101</v>
      </c>
      <c r="AJ9" s="17">
        <v>0.12367279097209199</v>
      </c>
      <c r="AK9" s="17">
        <v>0.13934228860657299</v>
      </c>
      <c r="AL9" s="17"/>
      <c r="AM9" s="17">
        <v>9.4579068020313101E-2</v>
      </c>
      <c r="AN9" s="17">
        <v>0.115978541196989</v>
      </c>
      <c r="AO9" s="17">
        <v>0.13165185040599101</v>
      </c>
      <c r="AP9" s="17">
        <v>0.13905137665113301</v>
      </c>
      <c r="AQ9" s="17">
        <v>0.10548943185621899</v>
      </c>
      <c r="AR9" s="17">
        <v>0.130834883676575</v>
      </c>
      <c r="AS9" s="17">
        <v>0.102532726642254</v>
      </c>
      <c r="AT9" s="17">
        <v>0.12970824537164699</v>
      </c>
      <c r="AU9" s="17">
        <v>0.15624745363142301</v>
      </c>
      <c r="AV9" s="17">
        <v>0.13073384805420901</v>
      </c>
      <c r="AW9" s="17">
        <v>0.113680638903449</v>
      </c>
      <c r="AX9" s="17">
        <v>0.14495706397941099</v>
      </c>
      <c r="AY9" s="17">
        <v>0.14167370609442201</v>
      </c>
      <c r="AZ9" s="17">
        <v>0.17366579112359801</v>
      </c>
      <c r="BA9" s="17">
        <v>0.19782092582845501</v>
      </c>
      <c r="BB9" s="17">
        <v>0.216947420621697</v>
      </c>
      <c r="BC9" s="17"/>
      <c r="BD9" s="17">
        <v>0.13439946787186099</v>
      </c>
      <c r="BE9" s="17">
        <v>0.128933534306331</v>
      </c>
      <c r="BF9" s="17">
        <v>0.13099913928516099</v>
      </c>
      <c r="BG9" s="17"/>
      <c r="BH9" s="17">
        <v>0.120136439997867</v>
      </c>
      <c r="BI9" s="17">
        <v>0.21151237635471601</v>
      </c>
      <c r="BJ9" s="17">
        <v>0.128617731920701</v>
      </c>
      <c r="BK9" s="17"/>
      <c r="BL9" s="17">
        <v>8.9344301881060406E-2</v>
      </c>
      <c r="BM9" s="17">
        <v>0.18797081683656899</v>
      </c>
      <c r="BN9" s="17">
        <v>0.16609134563247299</v>
      </c>
      <c r="BO9" s="17"/>
      <c r="BP9" s="17">
        <v>0.122679048397607</v>
      </c>
      <c r="BQ9" s="17">
        <v>0.13502327974778899</v>
      </c>
      <c r="BR9" s="17"/>
      <c r="BS9" s="17">
        <v>0.192927377132146</v>
      </c>
      <c r="BT9" s="17">
        <v>0.122204662474779</v>
      </c>
      <c r="BU9" s="17">
        <v>8.3320271572108903E-2</v>
      </c>
      <c r="BV9" s="17">
        <v>0.15352973364841499</v>
      </c>
      <c r="BW9" s="17"/>
      <c r="BX9" s="17">
        <v>0.12217139254893</v>
      </c>
      <c r="BY9" s="17">
        <v>0.18120154539890501</v>
      </c>
      <c r="BZ9" s="17">
        <v>0.12992702872853701</v>
      </c>
      <c r="CA9" s="17"/>
      <c r="CB9" s="17">
        <v>0.10134554164876999</v>
      </c>
      <c r="CC9" s="17">
        <v>0.27655680699630503</v>
      </c>
      <c r="CD9" s="17">
        <v>6.3852629101735101E-2</v>
      </c>
      <c r="CE9" s="17">
        <v>8.3796619989932097E-2</v>
      </c>
      <c r="CF9" s="17">
        <v>0.24625095465286501</v>
      </c>
      <c r="CG9" s="17">
        <v>5.7709868108807398E-2</v>
      </c>
      <c r="CH9" s="17"/>
      <c r="CI9" s="17">
        <v>0.118777598495747</v>
      </c>
      <c r="CJ9" s="17">
        <v>0.15235209969716501</v>
      </c>
      <c r="CK9" s="17">
        <v>6.3137948614478995E-2</v>
      </c>
      <c r="CL9" s="17">
        <v>0.14125040556530899</v>
      </c>
    </row>
    <row r="10" spans="2:90" x14ac:dyDescent="0.35">
      <c r="B10" s="21" t="s">
        <v>275</v>
      </c>
      <c r="C10" s="17">
        <v>0.26848440257957101</v>
      </c>
      <c r="D10" s="17">
        <v>0.25400791335842898</v>
      </c>
      <c r="E10" s="17">
        <v>0.28613143148162701</v>
      </c>
      <c r="F10" s="17"/>
      <c r="G10" s="17">
        <v>0.27600261473425303</v>
      </c>
      <c r="H10" s="17">
        <v>0.32179139187751399</v>
      </c>
      <c r="I10" s="17">
        <v>0.26447024648531797</v>
      </c>
      <c r="J10" s="17">
        <v>0.25529881665455001</v>
      </c>
      <c r="K10" s="17">
        <v>0.23555279575181801</v>
      </c>
      <c r="L10" s="17">
        <v>0.26795196451373599</v>
      </c>
      <c r="M10" s="17">
        <v>0.27054756021184501</v>
      </c>
      <c r="N10" s="17">
        <v>0.264525456579287</v>
      </c>
      <c r="O10" s="17">
        <v>0.261260533432844</v>
      </c>
      <c r="P10" s="17"/>
      <c r="Q10" s="17">
        <v>0.27554902036277101</v>
      </c>
      <c r="R10" s="17">
        <v>0.27709143803548503</v>
      </c>
      <c r="S10" s="17">
        <v>0.240040078626472</v>
      </c>
      <c r="T10" s="17">
        <v>0.26702583529526602</v>
      </c>
      <c r="U10" s="17"/>
      <c r="V10" s="17">
        <v>0.256689592027186</v>
      </c>
      <c r="W10" s="17">
        <v>0.25990287115558403</v>
      </c>
      <c r="X10" s="17">
        <v>0.29889846050059399</v>
      </c>
      <c r="Y10" s="17">
        <v>0.27758462595445899</v>
      </c>
      <c r="Z10" s="17">
        <v>0.25469223619695103</v>
      </c>
      <c r="AA10" s="17">
        <v>0.27934944655417399</v>
      </c>
      <c r="AB10" s="17">
        <v>0.28122328164465399</v>
      </c>
      <c r="AC10" s="17">
        <v>0.26753680304171701</v>
      </c>
      <c r="AD10" s="17">
        <v>0.25494923374858097</v>
      </c>
      <c r="AE10" s="17"/>
      <c r="AF10" s="17">
        <v>0.25016356884294499</v>
      </c>
      <c r="AG10" s="17">
        <v>0.294043737619057</v>
      </c>
      <c r="AH10" s="17">
        <v>0.25339688527202298</v>
      </c>
      <c r="AI10" s="17">
        <v>0.238417002712873</v>
      </c>
      <c r="AJ10" s="17">
        <v>0.26048260692360597</v>
      </c>
      <c r="AK10" s="17">
        <v>0.280605574605786</v>
      </c>
      <c r="AL10" s="17"/>
      <c r="AM10" s="17">
        <v>0.210734047693418</v>
      </c>
      <c r="AN10" s="17">
        <v>0.221509500423132</v>
      </c>
      <c r="AO10" s="17">
        <v>0.28894198247656699</v>
      </c>
      <c r="AP10" s="17">
        <v>0.24816569646164899</v>
      </c>
      <c r="AQ10" s="17">
        <v>0.184381271240845</v>
      </c>
      <c r="AR10" s="17">
        <v>0.237365282583133</v>
      </c>
      <c r="AS10" s="17">
        <v>0.34534601560302802</v>
      </c>
      <c r="AT10" s="17">
        <v>0.3506328538988</v>
      </c>
      <c r="AU10" s="17">
        <v>0.24103487126676201</v>
      </c>
      <c r="AV10" s="17">
        <v>0.32215587223936198</v>
      </c>
      <c r="AW10" s="17">
        <v>0.266321129620122</v>
      </c>
      <c r="AX10" s="17">
        <v>0.28310201401795598</v>
      </c>
      <c r="AY10" s="17">
        <v>0.301686111317223</v>
      </c>
      <c r="AZ10" s="17">
        <v>0.31816798917792799</v>
      </c>
      <c r="BA10" s="17">
        <v>0.384782694428418</v>
      </c>
      <c r="BB10" s="17">
        <v>0.26545206141139699</v>
      </c>
      <c r="BC10" s="17"/>
      <c r="BD10" s="17">
        <v>0.29278368619220801</v>
      </c>
      <c r="BE10" s="17">
        <v>0.29451544746008501</v>
      </c>
      <c r="BF10" s="17">
        <v>0.23541340821777401</v>
      </c>
      <c r="BG10" s="17"/>
      <c r="BH10" s="17">
        <v>0.25522340724659398</v>
      </c>
      <c r="BI10" s="17">
        <v>0.315724154844719</v>
      </c>
      <c r="BJ10" s="17">
        <v>0.34580257721239899</v>
      </c>
      <c r="BK10" s="17"/>
      <c r="BL10" s="17">
        <v>0.32469180194305403</v>
      </c>
      <c r="BM10" s="17">
        <v>0.23436295901128501</v>
      </c>
      <c r="BN10" s="17">
        <v>0.34417011125394098</v>
      </c>
      <c r="BO10" s="17"/>
      <c r="BP10" s="17">
        <v>0.28852733752754001</v>
      </c>
      <c r="BQ10" s="17">
        <v>0.25669099705203002</v>
      </c>
      <c r="BR10" s="17"/>
      <c r="BS10" s="17">
        <v>0.285198215039558</v>
      </c>
      <c r="BT10" s="17">
        <v>0.25239979635351201</v>
      </c>
      <c r="BU10" s="17">
        <v>0.28568350775816898</v>
      </c>
      <c r="BV10" s="17">
        <v>0.26725604991110202</v>
      </c>
      <c r="BW10" s="17"/>
      <c r="BX10" s="17">
        <v>0.27886661310312</v>
      </c>
      <c r="BY10" s="17">
        <v>0.25530901392579503</v>
      </c>
      <c r="BZ10" s="17">
        <v>0.26826548463220901</v>
      </c>
      <c r="CA10" s="17"/>
      <c r="CB10" s="17">
        <v>0.282453273486231</v>
      </c>
      <c r="CC10" s="17">
        <v>0.34354086572423398</v>
      </c>
      <c r="CD10" s="17">
        <v>0.20421085317964099</v>
      </c>
      <c r="CE10" s="17">
        <v>0.250658920862523</v>
      </c>
      <c r="CF10" s="17">
        <v>0.31026128664686398</v>
      </c>
      <c r="CG10" s="17">
        <v>0.24281888678489999</v>
      </c>
      <c r="CH10" s="17"/>
      <c r="CI10" s="17">
        <v>0.33353173631348498</v>
      </c>
      <c r="CJ10" s="17">
        <v>0.216487509413028</v>
      </c>
      <c r="CK10" s="17">
        <v>0.25804597544915697</v>
      </c>
      <c r="CL10" s="17">
        <v>0.28733631962015899</v>
      </c>
    </row>
    <row r="11" spans="2:90" x14ac:dyDescent="0.35">
      <c r="B11" s="21" t="s">
        <v>114</v>
      </c>
      <c r="C11" s="17">
        <v>0.18909411101917101</v>
      </c>
      <c r="D11" s="17">
        <v>0.189224650574873</v>
      </c>
      <c r="E11" s="17">
        <v>0.18869165759238599</v>
      </c>
      <c r="F11" s="17"/>
      <c r="G11" s="17">
        <v>0.169581853564544</v>
      </c>
      <c r="H11" s="17">
        <v>0.22293664595252799</v>
      </c>
      <c r="I11" s="17">
        <v>0.147785218675374</v>
      </c>
      <c r="J11" s="17">
        <v>0.17963307531568301</v>
      </c>
      <c r="K11" s="17">
        <v>0.201184676168468</v>
      </c>
      <c r="L11" s="17">
        <v>0.23102784354516401</v>
      </c>
      <c r="M11" s="17">
        <v>0.18956561973739899</v>
      </c>
      <c r="N11" s="17">
        <v>0.15071534505678699</v>
      </c>
      <c r="O11" s="17">
        <v>0.20781935107317101</v>
      </c>
      <c r="P11" s="17"/>
      <c r="Q11" s="17">
        <v>0.21839480540849701</v>
      </c>
      <c r="R11" s="17">
        <v>0.19921132322758101</v>
      </c>
      <c r="S11" s="17">
        <v>0.198055329490535</v>
      </c>
      <c r="T11" s="17">
        <v>0.183414328045823</v>
      </c>
      <c r="U11" s="17"/>
      <c r="V11" s="17">
        <v>0.199442230665106</v>
      </c>
      <c r="W11" s="17">
        <v>0.16863952232159099</v>
      </c>
      <c r="X11" s="17">
        <v>0.15559866166400799</v>
      </c>
      <c r="Y11" s="17">
        <v>0.185357573930927</v>
      </c>
      <c r="Z11" s="17">
        <v>0.192608224060242</v>
      </c>
      <c r="AA11" s="17">
        <v>0.202804061448983</v>
      </c>
      <c r="AB11" s="17">
        <v>0.23212755289136699</v>
      </c>
      <c r="AC11" s="17">
        <v>0.147285982514408</v>
      </c>
      <c r="AD11" s="17">
        <v>0.19497617825458899</v>
      </c>
      <c r="AE11" s="17"/>
      <c r="AF11" s="17">
        <v>0.17500393067379699</v>
      </c>
      <c r="AG11" s="17">
        <v>0.17096403174053201</v>
      </c>
      <c r="AH11" s="17">
        <v>0.15446383351030701</v>
      </c>
      <c r="AI11" s="17">
        <v>0.25125955966858499</v>
      </c>
      <c r="AJ11" s="17">
        <v>0.22601207085669101</v>
      </c>
      <c r="AK11" s="17">
        <v>0.18578045601718499</v>
      </c>
      <c r="AL11" s="17"/>
      <c r="AM11" s="17">
        <v>0.260791229262757</v>
      </c>
      <c r="AN11" s="17">
        <v>0.18284872161969301</v>
      </c>
      <c r="AO11" s="17">
        <v>0.21118495176716501</v>
      </c>
      <c r="AP11" s="17">
        <v>0.15345092858694401</v>
      </c>
      <c r="AQ11" s="17">
        <v>0.21059256989809999</v>
      </c>
      <c r="AR11" s="17">
        <v>0.208145126275915</v>
      </c>
      <c r="AS11" s="17">
        <v>0.188131880993407</v>
      </c>
      <c r="AT11" s="17">
        <v>0.16405699463103299</v>
      </c>
      <c r="AU11" s="17">
        <v>0.153932775686002</v>
      </c>
      <c r="AV11" s="17">
        <v>0.157563674588654</v>
      </c>
      <c r="AW11" s="17">
        <v>0.21258352957100601</v>
      </c>
      <c r="AX11" s="17">
        <v>0.13958467937919899</v>
      </c>
      <c r="AY11" s="17">
        <v>0.16063476119251499</v>
      </c>
      <c r="AZ11" s="17">
        <v>0.21829424447332499</v>
      </c>
      <c r="BA11" s="17">
        <v>0.200285680539358</v>
      </c>
      <c r="BB11" s="17">
        <v>0.16460642139144699</v>
      </c>
      <c r="BC11" s="17"/>
      <c r="BD11" s="17">
        <v>0.21081073061376401</v>
      </c>
      <c r="BE11" s="17">
        <v>0.17143122516923001</v>
      </c>
      <c r="BF11" s="17">
        <v>0.18433037753873599</v>
      </c>
      <c r="BG11" s="17"/>
      <c r="BH11" s="17">
        <v>0.195062267289314</v>
      </c>
      <c r="BI11" s="17">
        <v>0.14558160909234499</v>
      </c>
      <c r="BJ11" s="17">
        <v>0.155534895984208</v>
      </c>
      <c r="BK11" s="17"/>
      <c r="BL11" s="17">
        <v>0.124379958044832</v>
      </c>
      <c r="BM11" s="17">
        <v>0.18261798511713001</v>
      </c>
      <c r="BN11" s="17">
        <v>0.15600457740923501</v>
      </c>
      <c r="BO11" s="17"/>
      <c r="BP11" s="17">
        <v>0.18000723161727</v>
      </c>
      <c r="BQ11" s="17">
        <v>0.17957259615603899</v>
      </c>
      <c r="BR11" s="17"/>
      <c r="BS11" s="17">
        <v>0.16754083503466999</v>
      </c>
      <c r="BT11" s="17">
        <v>0.16812707867563201</v>
      </c>
      <c r="BU11" s="17">
        <v>0.20040728734823399</v>
      </c>
      <c r="BV11" s="17">
        <v>0.19137434658327801</v>
      </c>
      <c r="BW11" s="17"/>
      <c r="BX11" s="17">
        <v>0.16526676878970201</v>
      </c>
      <c r="BY11" s="17">
        <v>0.20534862980816701</v>
      </c>
      <c r="BZ11" s="17">
        <v>0.19045580426376599</v>
      </c>
      <c r="CA11" s="17"/>
      <c r="CB11" s="17">
        <v>0.15704255746381601</v>
      </c>
      <c r="CC11" s="17">
        <v>0.19249099154320601</v>
      </c>
      <c r="CD11" s="17">
        <v>0.18998881215864</v>
      </c>
      <c r="CE11" s="17">
        <v>0.18178768579827101</v>
      </c>
      <c r="CF11" s="17">
        <v>0.159590186551887</v>
      </c>
      <c r="CG11" s="17">
        <v>0.25533878035290097</v>
      </c>
      <c r="CH11" s="17"/>
      <c r="CI11" s="17">
        <v>0.168743384505598</v>
      </c>
      <c r="CJ11" s="17">
        <v>0.16057742086242299</v>
      </c>
      <c r="CK11" s="17">
        <v>0.31348628867167599</v>
      </c>
      <c r="CL11" s="17">
        <v>0.177369160117191</v>
      </c>
    </row>
    <row r="12" spans="2:90" x14ac:dyDescent="0.35">
      <c r="B12" s="21" t="s">
        <v>276</v>
      </c>
      <c r="C12" s="17">
        <v>0.28254447701771701</v>
      </c>
      <c r="D12" s="17">
        <v>0.28279270636401899</v>
      </c>
      <c r="E12" s="17">
        <v>0.280514876074209</v>
      </c>
      <c r="F12" s="17"/>
      <c r="G12" s="17">
        <v>0.298844864848962</v>
      </c>
      <c r="H12" s="17">
        <v>0.19848630296141501</v>
      </c>
      <c r="I12" s="17">
        <v>0.27627593422697</v>
      </c>
      <c r="J12" s="17">
        <v>0.300148875289036</v>
      </c>
      <c r="K12" s="17">
        <v>0.27416232455878298</v>
      </c>
      <c r="L12" s="17">
        <v>0.284701712196746</v>
      </c>
      <c r="M12" s="17">
        <v>0.29432279682629198</v>
      </c>
      <c r="N12" s="17">
        <v>0.35201022084262601</v>
      </c>
      <c r="O12" s="17">
        <v>0.25914015495187998</v>
      </c>
      <c r="P12" s="17"/>
      <c r="Q12" s="17">
        <v>0.27161738728852802</v>
      </c>
      <c r="R12" s="17">
        <v>0.225867480808953</v>
      </c>
      <c r="S12" s="17">
        <v>0.30417695685551799</v>
      </c>
      <c r="T12" s="17">
        <v>0.28639968445576103</v>
      </c>
      <c r="U12" s="17"/>
      <c r="V12" s="17">
        <v>0.26053633162852302</v>
      </c>
      <c r="W12" s="17">
        <v>0.34063549315170499</v>
      </c>
      <c r="X12" s="17">
        <v>0.283768884193351</v>
      </c>
      <c r="Y12" s="17">
        <v>0.29155029547537697</v>
      </c>
      <c r="Z12" s="17">
        <v>0.25898798976181903</v>
      </c>
      <c r="AA12" s="17">
        <v>0.29956363156670002</v>
      </c>
      <c r="AB12" s="17">
        <v>0.249801113093084</v>
      </c>
      <c r="AC12" s="17">
        <v>0.27599780715339101</v>
      </c>
      <c r="AD12" s="17">
        <v>0.26280905416497402</v>
      </c>
      <c r="AE12" s="17"/>
      <c r="AF12" s="17">
        <v>0.30776605791880501</v>
      </c>
      <c r="AG12" s="17">
        <v>0.25883606344327598</v>
      </c>
      <c r="AH12" s="17">
        <v>0.326008749906819</v>
      </c>
      <c r="AI12" s="17">
        <v>0.25166118788502401</v>
      </c>
      <c r="AJ12" s="17">
        <v>0.26801026032646402</v>
      </c>
      <c r="AK12" s="17">
        <v>0.27987406107104501</v>
      </c>
      <c r="AL12" s="17"/>
      <c r="AM12" s="17">
        <v>0.28744930181983203</v>
      </c>
      <c r="AN12" s="17">
        <v>0.292673780529427</v>
      </c>
      <c r="AO12" s="17">
        <v>0.25481209996008602</v>
      </c>
      <c r="AP12" s="17">
        <v>0.32046789785056901</v>
      </c>
      <c r="AQ12" s="17">
        <v>0.36873203037823798</v>
      </c>
      <c r="AR12" s="17">
        <v>0.30280283234012001</v>
      </c>
      <c r="AS12" s="17">
        <v>0.24488654849497701</v>
      </c>
      <c r="AT12" s="17">
        <v>0.27470084984833698</v>
      </c>
      <c r="AU12" s="17">
        <v>0.29850262712771902</v>
      </c>
      <c r="AV12" s="17">
        <v>0.26926085143342998</v>
      </c>
      <c r="AW12" s="17">
        <v>0.29187690769958702</v>
      </c>
      <c r="AX12" s="17">
        <v>0.291166718140136</v>
      </c>
      <c r="AY12" s="17">
        <v>0.26943593075633498</v>
      </c>
      <c r="AZ12" s="17">
        <v>0.15795491480440599</v>
      </c>
      <c r="BA12" s="17">
        <v>0.12102645390970899</v>
      </c>
      <c r="BB12" s="17">
        <v>0.26546708631079802</v>
      </c>
      <c r="BC12" s="17"/>
      <c r="BD12" s="17">
        <v>0.26729954422484198</v>
      </c>
      <c r="BE12" s="17">
        <v>0.28007833582222003</v>
      </c>
      <c r="BF12" s="17">
        <v>0.294987322350166</v>
      </c>
      <c r="BG12" s="17"/>
      <c r="BH12" s="17">
        <v>0.29271520417566699</v>
      </c>
      <c r="BI12" s="17">
        <v>0.24965834701564399</v>
      </c>
      <c r="BJ12" s="17">
        <v>0.27320879474464499</v>
      </c>
      <c r="BK12" s="17"/>
      <c r="BL12" s="17">
        <v>0.34771953260129101</v>
      </c>
      <c r="BM12" s="17">
        <v>0.29858303224510202</v>
      </c>
      <c r="BN12" s="17">
        <v>0.27328217094238699</v>
      </c>
      <c r="BO12" s="17"/>
      <c r="BP12" s="17">
        <v>0.284793298243949</v>
      </c>
      <c r="BQ12" s="17">
        <v>0.292122545388038</v>
      </c>
      <c r="BR12" s="17"/>
      <c r="BS12" s="17">
        <v>0.246597038032561</v>
      </c>
      <c r="BT12" s="17">
        <v>0.29858355883100701</v>
      </c>
      <c r="BU12" s="17">
        <v>0.30930937201816699</v>
      </c>
      <c r="BV12" s="17">
        <v>0.268813518614268</v>
      </c>
      <c r="BW12" s="17"/>
      <c r="BX12" s="17">
        <v>0.32452942444751998</v>
      </c>
      <c r="BY12" s="17">
        <v>0.29759367042571699</v>
      </c>
      <c r="BZ12" s="17">
        <v>0.27746031396652099</v>
      </c>
      <c r="CA12" s="17"/>
      <c r="CB12" s="17">
        <v>0.28687572012419499</v>
      </c>
      <c r="CC12" s="17">
        <v>0.15004553140055099</v>
      </c>
      <c r="CD12" s="17">
        <v>0.33380624068904902</v>
      </c>
      <c r="CE12" s="17">
        <v>0.34401393461667201</v>
      </c>
      <c r="CF12" s="17">
        <v>0.218729746427518</v>
      </c>
      <c r="CG12" s="17">
        <v>0.34258306416127199</v>
      </c>
      <c r="CH12" s="17"/>
      <c r="CI12" s="17">
        <v>0.26283541242164099</v>
      </c>
      <c r="CJ12" s="17">
        <v>0.29160693908552898</v>
      </c>
      <c r="CK12" s="17">
        <v>0.31077779258133298</v>
      </c>
      <c r="CL12" s="17">
        <v>0.27410649083383998</v>
      </c>
    </row>
    <row r="13" spans="2:90" x14ac:dyDescent="0.35">
      <c r="B13" s="21" t="s">
        <v>176</v>
      </c>
      <c r="C13" s="23">
        <v>0.127897022415881</v>
      </c>
      <c r="D13" s="23">
        <v>0.12867993884909201</v>
      </c>
      <c r="E13" s="23">
        <v>0.124850345073349</v>
      </c>
      <c r="F13" s="23"/>
      <c r="G13" s="23">
        <v>0.112250306128098</v>
      </c>
      <c r="H13" s="23">
        <v>0.119873717421722</v>
      </c>
      <c r="I13" s="23">
        <v>0.15797986037318901</v>
      </c>
      <c r="J13" s="23">
        <v>0.13601677525671099</v>
      </c>
      <c r="K13" s="23">
        <v>0.148586526502546</v>
      </c>
      <c r="L13" s="23">
        <v>0.128712109094195</v>
      </c>
      <c r="M13" s="23">
        <v>0.110934386119152</v>
      </c>
      <c r="N13" s="23">
        <v>0.102558571882994</v>
      </c>
      <c r="O13" s="23">
        <v>0.13725474615571001</v>
      </c>
      <c r="P13" s="23"/>
      <c r="Q13" s="23">
        <v>0.105753262104349</v>
      </c>
      <c r="R13" s="23">
        <v>7.85963015194623E-2</v>
      </c>
      <c r="S13" s="23">
        <v>0.136152377327457</v>
      </c>
      <c r="T13" s="23">
        <v>0.134763348394914</v>
      </c>
      <c r="U13" s="23"/>
      <c r="V13" s="23">
        <v>0.111381324938698</v>
      </c>
      <c r="W13" s="23">
        <v>0.121705856254369</v>
      </c>
      <c r="X13" s="23">
        <v>0.165917712806889</v>
      </c>
      <c r="Y13" s="23">
        <v>0.111680004343143</v>
      </c>
      <c r="Z13" s="23">
        <v>0.17039028178756199</v>
      </c>
      <c r="AA13" s="23">
        <v>0.10705302840476801</v>
      </c>
      <c r="AB13" s="23">
        <v>0.12819220173850701</v>
      </c>
      <c r="AC13" s="23">
        <v>0.15053551829126199</v>
      </c>
      <c r="AD13" s="23">
        <v>0.12110759074107</v>
      </c>
      <c r="AE13" s="23"/>
      <c r="AF13" s="23">
        <v>0.125168933203854</v>
      </c>
      <c r="AG13" s="23">
        <v>0.152342344600118</v>
      </c>
      <c r="AH13" s="23">
        <v>0.13666098742086699</v>
      </c>
      <c r="AI13" s="23">
        <v>0.152322070877977</v>
      </c>
      <c r="AJ13" s="23">
        <v>0.121822270921148</v>
      </c>
      <c r="AK13" s="23">
        <v>0.11439761969941099</v>
      </c>
      <c r="AL13" s="23"/>
      <c r="AM13" s="23">
        <v>0.14644635320368099</v>
      </c>
      <c r="AN13" s="23">
        <v>0.18698945623075899</v>
      </c>
      <c r="AO13" s="23">
        <v>0.113409115390191</v>
      </c>
      <c r="AP13" s="23">
        <v>0.13886410044970501</v>
      </c>
      <c r="AQ13" s="23">
        <v>0.13080469662659799</v>
      </c>
      <c r="AR13" s="23">
        <v>0.120851875124258</v>
      </c>
      <c r="AS13" s="23">
        <v>0.11910282826633301</v>
      </c>
      <c r="AT13" s="23">
        <v>8.0901056250183206E-2</v>
      </c>
      <c r="AU13" s="23">
        <v>0.15028227228809499</v>
      </c>
      <c r="AV13" s="23">
        <v>0.12028575368434501</v>
      </c>
      <c r="AW13" s="23">
        <v>0.115537794205837</v>
      </c>
      <c r="AX13" s="23">
        <v>0.141189524483298</v>
      </c>
      <c r="AY13" s="23">
        <v>0.12656949063950501</v>
      </c>
      <c r="AZ13" s="23">
        <v>0.131917060420743</v>
      </c>
      <c r="BA13" s="23">
        <v>9.60842452940599E-2</v>
      </c>
      <c r="BB13" s="23">
        <v>8.7527010264660504E-2</v>
      </c>
      <c r="BC13" s="23"/>
      <c r="BD13" s="23">
        <v>9.4706571097324402E-2</v>
      </c>
      <c r="BE13" s="23">
        <v>0.125041457242135</v>
      </c>
      <c r="BF13" s="23">
        <v>0.154269752608162</v>
      </c>
      <c r="BG13" s="23"/>
      <c r="BH13" s="23">
        <v>0.13686268129055801</v>
      </c>
      <c r="BI13" s="23">
        <v>7.7523512692576693E-2</v>
      </c>
      <c r="BJ13" s="23">
        <v>9.6836000138046593E-2</v>
      </c>
      <c r="BK13" s="23"/>
      <c r="BL13" s="23">
        <v>0.113864405529763</v>
      </c>
      <c r="BM13" s="23">
        <v>9.6465206789914298E-2</v>
      </c>
      <c r="BN13" s="23">
        <v>6.0451794761962697E-2</v>
      </c>
      <c r="BO13" s="23"/>
      <c r="BP13" s="23">
        <v>0.123993084213634</v>
      </c>
      <c r="BQ13" s="23">
        <v>0.13659058165610399</v>
      </c>
      <c r="BR13" s="23"/>
      <c r="BS13" s="23">
        <v>0.107736534761065</v>
      </c>
      <c r="BT13" s="23">
        <v>0.15868490366507099</v>
      </c>
      <c r="BU13" s="23">
        <v>0.121279561303321</v>
      </c>
      <c r="BV13" s="23">
        <v>0.11902635124293701</v>
      </c>
      <c r="BW13" s="23"/>
      <c r="BX13" s="23">
        <v>0.109165801110728</v>
      </c>
      <c r="BY13" s="23">
        <v>6.05471404414165E-2</v>
      </c>
      <c r="BZ13" s="23">
        <v>0.13389136840896701</v>
      </c>
      <c r="CA13" s="23"/>
      <c r="CB13" s="23">
        <v>0.172282907276988</v>
      </c>
      <c r="CC13" s="23">
        <v>3.7365804335703003E-2</v>
      </c>
      <c r="CD13" s="23">
        <v>0.20814146487093499</v>
      </c>
      <c r="CE13" s="23">
        <v>0.13974283873260099</v>
      </c>
      <c r="CF13" s="23">
        <v>6.5167825720867101E-2</v>
      </c>
      <c r="CG13" s="23">
        <v>0.10154940059212</v>
      </c>
      <c r="CH13" s="23"/>
      <c r="CI13" s="23">
        <v>0.116111868263528</v>
      </c>
      <c r="CJ13" s="23">
        <v>0.17897603094185599</v>
      </c>
      <c r="CK13" s="23">
        <v>5.4551994683354497E-2</v>
      </c>
      <c r="CL13" s="23">
        <v>0.119937623863502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279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9.3475279325879707E-2</v>
      </c>
      <c r="D9" s="17">
        <v>0.117398241399237</v>
      </c>
      <c r="E9" s="17">
        <v>6.9389287675574299E-2</v>
      </c>
      <c r="F9" s="17"/>
      <c r="G9" s="17">
        <v>8.5657186251802506E-2</v>
      </c>
      <c r="H9" s="17">
        <v>7.2122321691205193E-2</v>
      </c>
      <c r="I9" s="17">
        <v>0.13484922835523</v>
      </c>
      <c r="J9" s="17">
        <v>0.103834479504801</v>
      </c>
      <c r="K9" s="17">
        <v>9.8477398864572296E-2</v>
      </c>
      <c r="L9" s="17">
        <v>9.0864881229539896E-2</v>
      </c>
      <c r="M9" s="17">
        <v>7.9511640271979406E-2</v>
      </c>
      <c r="N9" s="17">
        <v>7.2612159461270795E-2</v>
      </c>
      <c r="O9" s="17">
        <v>0.10589235931964</v>
      </c>
      <c r="P9" s="17"/>
      <c r="Q9" s="17">
        <v>0.13234379467805801</v>
      </c>
      <c r="R9" s="17">
        <v>0.14171523342284201</v>
      </c>
      <c r="S9" s="17">
        <v>0.13623236428075899</v>
      </c>
      <c r="T9" s="17">
        <v>8.6471080799581698E-2</v>
      </c>
      <c r="U9" s="17"/>
      <c r="V9" s="17">
        <v>0.12517359856838001</v>
      </c>
      <c r="W9" s="17">
        <v>6.2427261940451298E-2</v>
      </c>
      <c r="X9" s="17">
        <v>0.108497106294575</v>
      </c>
      <c r="Y9" s="17">
        <v>9.5918712652235699E-2</v>
      </c>
      <c r="Z9" s="17">
        <v>0.12944289300676001</v>
      </c>
      <c r="AA9" s="17">
        <v>8.6379686626256905E-2</v>
      </c>
      <c r="AB9" s="17">
        <v>5.2359397380433999E-2</v>
      </c>
      <c r="AC9" s="17">
        <v>9.7175033351417403E-2</v>
      </c>
      <c r="AD9" s="17">
        <v>8.9422121885406894E-2</v>
      </c>
      <c r="AE9" s="17"/>
      <c r="AF9" s="17">
        <v>0.105299715240977</v>
      </c>
      <c r="AG9" s="17">
        <v>0.10374180138644799</v>
      </c>
      <c r="AH9" s="17">
        <v>7.8144858279633994E-2</v>
      </c>
      <c r="AI9" s="17">
        <v>5.8872991039457097E-2</v>
      </c>
      <c r="AJ9" s="17">
        <v>8.8579142555697293E-2</v>
      </c>
      <c r="AK9" s="17">
        <v>9.1803476114169405E-2</v>
      </c>
      <c r="AL9" s="17"/>
      <c r="AM9" s="17">
        <v>0.12361227629643699</v>
      </c>
      <c r="AN9" s="17">
        <v>0.11934946825807501</v>
      </c>
      <c r="AO9" s="17">
        <v>8.5343676294830195E-2</v>
      </c>
      <c r="AP9" s="17">
        <v>8.8595428295603199E-2</v>
      </c>
      <c r="AQ9" s="17">
        <v>9.2636149565893097E-2</v>
      </c>
      <c r="AR9" s="17">
        <v>9.7294612971979902E-2</v>
      </c>
      <c r="AS9" s="17">
        <v>5.0843468858937903E-2</v>
      </c>
      <c r="AT9" s="17">
        <v>8.28204964517959E-2</v>
      </c>
      <c r="AU9" s="17">
        <v>8.86108013982735E-2</v>
      </c>
      <c r="AV9" s="17">
        <v>0.12463818966687699</v>
      </c>
      <c r="AW9" s="17">
        <v>9.4292216679468396E-2</v>
      </c>
      <c r="AX9" s="17">
        <v>6.37744619929657E-2</v>
      </c>
      <c r="AY9" s="17">
        <v>8.5205334580283301E-2</v>
      </c>
      <c r="AZ9" s="17">
        <v>0.138977532108189</v>
      </c>
      <c r="BA9" s="17">
        <v>0.122398330089987</v>
      </c>
      <c r="BB9" s="17">
        <v>0.110217442580665</v>
      </c>
      <c r="BC9" s="17"/>
      <c r="BD9" s="17">
        <v>8.3763459190492703E-2</v>
      </c>
      <c r="BE9" s="17">
        <v>9.1639197536679207E-2</v>
      </c>
      <c r="BF9" s="17">
        <v>9.8081573449523604E-2</v>
      </c>
      <c r="BG9" s="17"/>
      <c r="BH9" s="17">
        <v>9.9900054202305896E-2</v>
      </c>
      <c r="BI9" s="17">
        <v>7.1844632634108702E-2</v>
      </c>
      <c r="BJ9" s="17">
        <v>8.6030016817512198E-2</v>
      </c>
      <c r="BK9" s="17"/>
      <c r="BL9" s="17">
        <v>0.105330470733146</v>
      </c>
      <c r="BM9" s="17">
        <v>6.27542852555351E-2</v>
      </c>
      <c r="BN9" s="17">
        <v>9.9025101481230102E-2</v>
      </c>
      <c r="BO9" s="17"/>
      <c r="BP9" s="17">
        <v>8.4002257060043495E-2</v>
      </c>
      <c r="BQ9" s="17">
        <v>9.6932582230392195E-2</v>
      </c>
      <c r="BR9" s="17"/>
      <c r="BS9" s="17">
        <v>7.1435722874044594E-2</v>
      </c>
      <c r="BT9" s="17">
        <v>6.7523733696069593E-2</v>
      </c>
      <c r="BU9" s="17">
        <v>6.8634275899255304E-2</v>
      </c>
      <c r="BV9" s="17">
        <v>0.13239194438686799</v>
      </c>
      <c r="BW9" s="17"/>
      <c r="BX9" s="17">
        <v>7.8367003184358103E-2</v>
      </c>
      <c r="BY9" s="17">
        <v>8.9022507415326399E-2</v>
      </c>
      <c r="BZ9" s="17">
        <v>9.5245657666259295E-2</v>
      </c>
      <c r="CA9" s="17"/>
      <c r="CB9" s="17">
        <v>3.0774590909269098E-2</v>
      </c>
      <c r="CC9" s="17">
        <v>7.8790700084827206E-2</v>
      </c>
      <c r="CD9" s="17">
        <v>9.04915677936102E-2</v>
      </c>
      <c r="CE9" s="17">
        <v>0.19717637123654</v>
      </c>
      <c r="CF9" s="17">
        <v>9.3252136230678101E-2</v>
      </c>
      <c r="CG9" s="17">
        <v>7.6378165145364593E-2</v>
      </c>
      <c r="CH9" s="17"/>
      <c r="CI9" s="17">
        <v>8.4942025519029102E-2</v>
      </c>
      <c r="CJ9" s="17">
        <v>0.133855136508577</v>
      </c>
      <c r="CK9" s="17">
        <v>5.77107804866148E-2</v>
      </c>
      <c r="CL9" s="17">
        <v>8.1093737701374596E-2</v>
      </c>
    </row>
    <row r="10" spans="2:90" x14ac:dyDescent="0.35">
      <c r="B10" s="21" t="s">
        <v>275</v>
      </c>
      <c r="C10" s="17">
        <v>0.269225772861243</v>
      </c>
      <c r="D10" s="17">
        <v>0.26908610100894398</v>
      </c>
      <c r="E10" s="17">
        <v>0.27109814136785298</v>
      </c>
      <c r="F10" s="17"/>
      <c r="G10" s="17">
        <v>0.22017997634341599</v>
      </c>
      <c r="H10" s="17">
        <v>0.235168889794139</v>
      </c>
      <c r="I10" s="17">
        <v>0.242549941518237</v>
      </c>
      <c r="J10" s="17">
        <v>0.26821897563993102</v>
      </c>
      <c r="K10" s="17">
        <v>0.29936464231875298</v>
      </c>
      <c r="L10" s="17">
        <v>0.306800716023236</v>
      </c>
      <c r="M10" s="17">
        <v>0.25054952723517498</v>
      </c>
      <c r="N10" s="17">
        <v>0.31290169770258303</v>
      </c>
      <c r="O10" s="17">
        <v>0.28070856227262297</v>
      </c>
      <c r="P10" s="17"/>
      <c r="Q10" s="17">
        <v>0.25172583574786001</v>
      </c>
      <c r="R10" s="17">
        <v>0.26386331458386297</v>
      </c>
      <c r="S10" s="17">
        <v>0.29313142013311499</v>
      </c>
      <c r="T10" s="17">
        <v>0.27197346892002999</v>
      </c>
      <c r="U10" s="17"/>
      <c r="V10" s="17">
        <v>0.26608086109011297</v>
      </c>
      <c r="W10" s="17">
        <v>0.28738328897339899</v>
      </c>
      <c r="X10" s="17">
        <v>0.26568375206561301</v>
      </c>
      <c r="Y10" s="17">
        <v>0.26868733286382601</v>
      </c>
      <c r="Z10" s="17">
        <v>0.25339600436237603</v>
      </c>
      <c r="AA10" s="17">
        <v>0.30330646627091501</v>
      </c>
      <c r="AB10" s="17">
        <v>0.25526854958019002</v>
      </c>
      <c r="AC10" s="17">
        <v>0.28468451224902003</v>
      </c>
      <c r="AD10" s="17">
        <v>0.243703952540018</v>
      </c>
      <c r="AE10" s="17"/>
      <c r="AF10" s="17">
        <v>0.25758965494117902</v>
      </c>
      <c r="AG10" s="17">
        <v>0.25579172336206701</v>
      </c>
      <c r="AH10" s="17">
        <v>0.28770859185272002</v>
      </c>
      <c r="AI10" s="17">
        <v>0.308895585156507</v>
      </c>
      <c r="AJ10" s="17">
        <v>0.28610078047691501</v>
      </c>
      <c r="AK10" s="17">
        <v>0.26426414951045302</v>
      </c>
      <c r="AL10" s="17"/>
      <c r="AM10" s="17">
        <v>0.23187292621626099</v>
      </c>
      <c r="AN10" s="17">
        <v>0.30165518123646901</v>
      </c>
      <c r="AO10" s="17">
        <v>0.27951866806766301</v>
      </c>
      <c r="AP10" s="17">
        <v>0.23365880640136799</v>
      </c>
      <c r="AQ10" s="17">
        <v>0.26554673750507701</v>
      </c>
      <c r="AR10" s="17">
        <v>0.32557763282442898</v>
      </c>
      <c r="AS10" s="17">
        <v>0.24663442611471201</v>
      </c>
      <c r="AT10" s="17">
        <v>0.28611356869270999</v>
      </c>
      <c r="AU10" s="17">
        <v>0.30477517418406702</v>
      </c>
      <c r="AV10" s="17">
        <v>0.30321232777263102</v>
      </c>
      <c r="AW10" s="17">
        <v>0.26325781179201901</v>
      </c>
      <c r="AX10" s="17">
        <v>0.25744904956154702</v>
      </c>
      <c r="AY10" s="17">
        <v>0.222354683477621</v>
      </c>
      <c r="AZ10" s="17">
        <v>0.224515433586462</v>
      </c>
      <c r="BA10" s="17">
        <v>0.26428847865947902</v>
      </c>
      <c r="BB10" s="17">
        <v>0.254666882670817</v>
      </c>
      <c r="BC10" s="17"/>
      <c r="BD10" s="17">
        <v>0.25907723399479399</v>
      </c>
      <c r="BE10" s="17">
        <v>0.249084544335338</v>
      </c>
      <c r="BF10" s="17">
        <v>0.29023461262724698</v>
      </c>
      <c r="BG10" s="17"/>
      <c r="BH10" s="17">
        <v>0.267478609904162</v>
      </c>
      <c r="BI10" s="17">
        <v>0.269756841191853</v>
      </c>
      <c r="BJ10" s="17">
        <v>0.235755271807015</v>
      </c>
      <c r="BK10" s="17"/>
      <c r="BL10" s="17">
        <v>0.25138254826363399</v>
      </c>
      <c r="BM10" s="17">
        <v>0.30832005623916497</v>
      </c>
      <c r="BN10" s="17">
        <v>0.26786787536183698</v>
      </c>
      <c r="BO10" s="17"/>
      <c r="BP10" s="17">
        <v>0.27283931281262203</v>
      </c>
      <c r="BQ10" s="17">
        <v>0.27260085118758998</v>
      </c>
      <c r="BR10" s="17"/>
      <c r="BS10" s="17">
        <v>0.205149332348015</v>
      </c>
      <c r="BT10" s="17">
        <v>0.243391141328755</v>
      </c>
      <c r="BU10" s="17">
        <v>0.28043037190379999</v>
      </c>
      <c r="BV10" s="17">
        <v>0.30202398678415598</v>
      </c>
      <c r="BW10" s="17"/>
      <c r="BX10" s="17">
        <v>0.234269716254313</v>
      </c>
      <c r="BY10" s="17">
        <v>0.237066567003241</v>
      </c>
      <c r="BZ10" s="17">
        <v>0.27466501019030398</v>
      </c>
      <c r="CA10" s="17"/>
      <c r="CB10" s="17">
        <v>0.20220202124733599</v>
      </c>
      <c r="CC10" s="17">
        <v>0.203913417411484</v>
      </c>
      <c r="CD10" s="17">
        <v>0.30618993540945499</v>
      </c>
      <c r="CE10" s="17">
        <v>0.40813674053887</v>
      </c>
      <c r="CF10" s="17">
        <v>0.210042091274767</v>
      </c>
      <c r="CG10" s="17">
        <v>0.268182109907735</v>
      </c>
      <c r="CH10" s="17"/>
      <c r="CI10" s="17">
        <v>0.31132455318555402</v>
      </c>
      <c r="CJ10" s="17">
        <v>0.243305049904189</v>
      </c>
      <c r="CK10" s="17">
        <v>0.26209308932547298</v>
      </c>
      <c r="CL10" s="17">
        <v>0.27696702076631402</v>
      </c>
    </row>
    <row r="11" spans="2:90" x14ac:dyDescent="0.35">
      <c r="B11" s="21" t="s">
        <v>114</v>
      </c>
      <c r="C11" s="17">
        <v>0.21609569487854699</v>
      </c>
      <c r="D11" s="17">
        <v>0.19741701834897399</v>
      </c>
      <c r="E11" s="17">
        <v>0.23470836512160301</v>
      </c>
      <c r="F11" s="17"/>
      <c r="G11" s="17">
        <v>0.28385941508941998</v>
      </c>
      <c r="H11" s="17">
        <v>0.244200688080043</v>
      </c>
      <c r="I11" s="17">
        <v>0.21871394096298999</v>
      </c>
      <c r="J11" s="17">
        <v>0.225701154007587</v>
      </c>
      <c r="K11" s="17">
        <v>0.19941397417231099</v>
      </c>
      <c r="L11" s="17">
        <v>0.21330812899184301</v>
      </c>
      <c r="M11" s="17">
        <v>0.180476758760203</v>
      </c>
      <c r="N11" s="17">
        <v>0.18017648152339</v>
      </c>
      <c r="O11" s="17">
        <v>0.20621140800010801</v>
      </c>
      <c r="P11" s="17"/>
      <c r="Q11" s="17">
        <v>0.22414128738952099</v>
      </c>
      <c r="R11" s="17">
        <v>0.17647036677549299</v>
      </c>
      <c r="S11" s="17">
        <v>0.18683310282964</v>
      </c>
      <c r="T11" s="17">
        <v>0.21589073268783299</v>
      </c>
      <c r="U11" s="17"/>
      <c r="V11" s="17">
        <v>0.19824309464839199</v>
      </c>
      <c r="W11" s="17">
        <v>0.213009355637159</v>
      </c>
      <c r="X11" s="17">
        <v>0.22439007060847899</v>
      </c>
      <c r="Y11" s="17">
        <v>0.214570784596053</v>
      </c>
      <c r="Z11" s="17">
        <v>0.22237075693494701</v>
      </c>
      <c r="AA11" s="17">
        <v>0.204472665722612</v>
      </c>
      <c r="AB11" s="17">
        <v>0.23875497331933401</v>
      </c>
      <c r="AC11" s="17">
        <v>0.19444106212041201</v>
      </c>
      <c r="AD11" s="17">
        <v>0.23156603851197199</v>
      </c>
      <c r="AE11" s="17"/>
      <c r="AF11" s="17">
        <v>0.21355113018733801</v>
      </c>
      <c r="AG11" s="17">
        <v>0.18078902432796201</v>
      </c>
      <c r="AH11" s="17">
        <v>0.221164743678058</v>
      </c>
      <c r="AI11" s="17">
        <v>0.22698343805575399</v>
      </c>
      <c r="AJ11" s="17">
        <v>0.24947375471639899</v>
      </c>
      <c r="AK11" s="17">
        <v>0.214385639511498</v>
      </c>
      <c r="AL11" s="17"/>
      <c r="AM11" s="17">
        <v>0.29715451203153598</v>
      </c>
      <c r="AN11" s="17">
        <v>0.18852371441232099</v>
      </c>
      <c r="AO11" s="17">
        <v>0.17076038180833999</v>
      </c>
      <c r="AP11" s="17">
        <v>0.19730057408668</v>
      </c>
      <c r="AQ11" s="17">
        <v>0.24699345071612699</v>
      </c>
      <c r="AR11" s="17">
        <v>0.18859293750209999</v>
      </c>
      <c r="AS11" s="17">
        <v>0.210487770247206</v>
      </c>
      <c r="AT11" s="17">
        <v>0.26391484506179202</v>
      </c>
      <c r="AU11" s="17">
        <v>0.18998823222655301</v>
      </c>
      <c r="AV11" s="17">
        <v>0.152333309943189</v>
      </c>
      <c r="AW11" s="17">
        <v>0.23833951475430101</v>
      </c>
      <c r="AX11" s="17">
        <v>0.204381804183421</v>
      </c>
      <c r="AY11" s="17">
        <v>0.25043293125268001</v>
      </c>
      <c r="AZ11" s="17">
        <v>0.25651561664425798</v>
      </c>
      <c r="BA11" s="17">
        <v>0.21088806172821101</v>
      </c>
      <c r="BB11" s="17">
        <v>0.18584591247745</v>
      </c>
      <c r="BC11" s="17"/>
      <c r="BD11" s="17">
        <v>0.22251636685732801</v>
      </c>
      <c r="BE11" s="17">
        <v>0.23952486324071001</v>
      </c>
      <c r="BF11" s="17">
        <v>0.196435295559868</v>
      </c>
      <c r="BG11" s="17"/>
      <c r="BH11" s="17">
        <v>0.218718714553366</v>
      </c>
      <c r="BI11" s="17">
        <v>0.18881195585101301</v>
      </c>
      <c r="BJ11" s="17">
        <v>0.21998271755627399</v>
      </c>
      <c r="BK11" s="17"/>
      <c r="BL11" s="17">
        <v>0.281550479580295</v>
      </c>
      <c r="BM11" s="17">
        <v>0.160941458363764</v>
      </c>
      <c r="BN11" s="17">
        <v>0.14777170286827501</v>
      </c>
      <c r="BO11" s="17"/>
      <c r="BP11" s="17">
        <v>0.22321007154001299</v>
      </c>
      <c r="BQ11" s="17">
        <v>0.20642346952818499</v>
      </c>
      <c r="BR11" s="17"/>
      <c r="BS11" s="17">
        <v>0.14943445946753001</v>
      </c>
      <c r="BT11" s="17">
        <v>0.18918270326307099</v>
      </c>
      <c r="BU11" s="17">
        <v>0.26626671473692998</v>
      </c>
      <c r="BV11" s="17">
        <v>0.21768052319070999</v>
      </c>
      <c r="BW11" s="17"/>
      <c r="BX11" s="17">
        <v>0.21816897376976899</v>
      </c>
      <c r="BY11" s="17">
        <v>0.25122115381923199</v>
      </c>
      <c r="BZ11" s="17">
        <v>0.21373182735111501</v>
      </c>
      <c r="CA11" s="17"/>
      <c r="CB11" s="17">
        <v>0.18559883702051599</v>
      </c>
      <c r="CC11" s="17">
        <v>0.22498293463549801</v>
      </c>
      <c r="CD11" s="17">
        <v>0.28864978686335502</v>
      </c>
      <c r="CE11" s="17">
        <v>0.173866220406172</v>
      </c>
      <c r="CF11" s="17">
        <v>0.17235478511239199</v>
      </c>
      <c r="CG11" s="17">
        <v>0.21923871518351601</v>
      </c>
      <c r="CH11" s="17"/>
      <c r="CI11" s="17">
        <v>0.19888464722572999</v>
      </c>
      <c r="CJ11" s="17">
        <v>0.18544785243026099</v>
      </c>
      <c r="CK11" s="17">
        <v>0.335470686790107</v>
      </c>
      <c r="CL11" s="17">
        <v>0.206258693070555</v>
      </c>
    </row>
    <row r="12" spans="2:90" x14ac:dyDescent="0.35">
      <c r="B12" s="21" t="s">
        <v>276</v>
      </c>
      <c r="C12" s="17">
        <v>0.30822095869981803</v>
      </c>
      <c r="D12" s="17">
        <v>0.30084144695550302</v>
      </c>
      <c r="E12" s="17">
        <v>0.31283614092985801</v>
      </c>
      <c r="F12" s="17"/>
      <c r="G12" s="17">
        <v>0.31029232751979502</v>
      </c>
      <c r="H12" s="17">
        <v>0.30594518662943299</v>
      </c>
      <c r="I12" s="17">
        <v>0.28649410689090798</v>
      </c>
      <c r="J12" s="17">
        <v>0.285436790740215</v>
      </c>
      <c r="K12" s="17">
        <v>0.29170784856817999</v>
      </c>
      <c r="L12" s="17">
        <v>0.30560964367041799</v>
      </c>
      <c r="M12" s="17">
        <v>0.36638674268492299</v>
      </c>
      <c r="N12" s="17">
        <v>0.34463337214711798</v>
      </c>
      <c r="O12" s="17">
        <v>0.27378509005346702</v>
      </c>
      <c r="P12" s="17"/>
      <c r="Q12" s="17">
        <v>0.28877593804441698</v>
      </c>
      <c r="R12" s="17">
        <v>0.27575387232411702</v>
      </c>
      <c r="S12" s="17">
        <v>0.27551311453975003</v>
      </c>
      <c r="T12" s="17">
        <v>0.312188946417151</v>
      </c>
      <c r="U12" s="17"/>
      <c r="V12" s="17">
        <v>0.283351324991305</v>
      </c>
      <c r="W12" s="17">
        <v>0.35266974925678402</v>
      </c>
      <c r="X12" s="17">
        <v>0.29474021256615701</v>
      </c>
      <c r="Y12" s="17">
        <v>0.31484586389124802</v>
      </c>
      <c r="Z12" s="17">
        <v>0.27587277227603402</v>
      </c>
      <c r="AA12" s="17">
        <v>0.28292199128347101</v>
      </c>
      <c r="AB12" s="17">
        <v>0.34251795783836603</v>
      </c>
      <c r="AC12" s="17">
        <v>0.29208243270085199</v>
      </c>
      <c r="AD12" s="17">
        <v>0.313090853349278</v>
      </c>
      <c r="AE12" s="17"/>
      <c r="AF12" s="17">
        <v>0.30751628392559699</v>
      </c>
      <c r="AG12" s="17">
        <v>0.33073746621884498</v>
      </c>
      <c r="AH12" s="17">
        <v>0.32705970432075299</v>
      </c>
      <c r="AI12" s="17">
        <v>0.25115570267714699</v>
      </c>
      <c r="AJ12" s="17">
        <v>0.273439386152663</v>
      </c>
      <c r="AK12" s="17">
        <v>0.31978995802820598</v>
      </c>
      <c r="AL12" s="17"/>
      <c r="AM12" s="17">
        <v>0.22675287008190001</v>
      </c>
      <c r="AN12" s="17">
        <v>0.25903658412094499</v>
      </c>
      <c r="AO12" s="17">
        <v>0.30851513479385001</v>
      </c>
      <c r="AP12" s="17">
        <v>0.35569352340428301</v>
      </c>
      <c r="AQ12" s="17">
        <v>0.28040807172911902</v>
      </c>
      <c r="AR12" s="17">
        <v>0.32148859311087802</v>
      </c>
      <c r="AS12" s="17">
        <v>0.38352494906191198</v>
      </c>
      <c r="AT12" s="17">
        <v>0.291950036586687</v>
      </c>
      <c r="AU12" s="17">
        <v>0.326348759416483</v>
      </c>
      <c r="AV12" s="17">
        <v>0.33370586620369103</v>
      </c>
      <c r="AW12" s="17">
        <v>0.28139438083741802</v>
      </c>
      <c r="AX12" s="17">
        <v>0.33899559314350902</v>
      </c>
      <c r="AY12" s="17">
        <v>0.37262484500322102</v>
      </c>
      <c r="AZ12" s="17">
        <v>0.291858960705137</v>
      </c>
      <c r="BA12" s="17">
        <v>0.23030169446662699</v>
      </c>
      <c r="BB12" s="17">
        <v>0.29333887071210701</v>
      </c>
      <c r="BC12" s="17"/>
      <c r="BD12" s="17">
        <v>0.317530117822999</v>
      </c>
      <c r="BE12" s="17">
        <v>0.315344169932329</v>
      </c>
      <c r="BF12" s="17">
        <v>0.300086293068414</v>
      </c>
      <c r="BG12" s="17"/>
      <c r="BH12" s="17">
        <v>0.30551852869120599</v>
      </c>
      <c r="BI12" s="17">
        <v>0.33698439568689997</v>
      </c>
      <c r="BJ12" s="17">
        <v>0.35197600361977699</v>
      </c>
      <c r="BK12" s="17"/>
      <c r="BL12" s="17">
        <v>0.262088541897811</v>
      </c>
      <c r="BM12" s="17">
        <v>0.34586279216631799</v>
      </c>
      <c r="BN12" s="17">
        <v>0.360137392986903</v>
      </c>
      <c r="BO12" s="17"/>
      <c r="BP12" s="17">
        <v>0.29247718936368</v>
      </c>
      <c r="BQ12" s="17">
        <v>0.31686194039698201</v>
      </c>
      <c r="BR12" s="17"/>
      <c r="BS12" s="17">
        <v>0.37779699502909903</v>
      </c>
      <c r="BT12" s="17">
        <v>0.371322312539974</v>
      </c>
      <c r="BU12" s="17">
        <v>0.307337386032834</v>
      </c>
      <c r="BV12" s="17">
        <v>0.24700235795183001</v>
      </c>
      <c r="BW12" s="17"/>
      <c r="BX12" s="17">
        <v>0.35502283135733598</v>
      </c>
      <c r="BY12" s="17">
        <v>0.34427199410988002</v>
      </c>
      <c r="BZ12" s="17">
        <v>0.30136902010523497</v>
      </c>
      <c r="CA12" s="17"/>
      <c r="CB12" s="17">
        <v>0.40329659692495401</v>
      </c>
      <c r="CC12" s="17">
        <v>0.34366492168986701</v>
      </c>
      <c r="CD12" s="17">
        <v>0.23537108065200199</v>
      </c>
      <c r="CE12" s="17">
        <v>0.20107253043061099</v>
      </c>
      <c r="CF12" s="17">
        <v>0.321856182892656</v>
      </c>
      <c r="CG12" s="17">
        <v>0.365786395185768</v>
      </c>
      <c r="CH12" s="17"/>
      <c r="CI12" s="17">
        <v>0.30804481973043701</v>
      </c>
      <c r="CJ12" s="17">
        <v>0.28682355553014</v>
      </c>
      <c r="CK12" s="17">
        <v>0.30283573305562</v>
      </c>
      <c r="CL12" s="17">
        <v>0.32231368586189701</v>
      </c>
    </row>
    <row r="13" spans="2:90" x14ac:dyDescent="0.35">
      <c r="B13" s="21" t="s">
        <v>176</v>
      </c>
      <c r="C13" s="23">
        <v>0.112982294234512</v>
      </c>
      <c r="D13" s="23">
        <v>0.11525719228734201</v>
      </c>
      <c r="E13" s="23">
        <v>0.11196806490511101</v>
      </c>
      <c r="F13" s="23"/>
      <c r="G13" s="23">
        <v>0.100011094795566</v>
      </c>
      <c r="H13" s="23">
        <v>0.14256291380517999</v>
      </c>
      <c r="I13" s="23">
        <v>0.117392782272635</v>
      </c>
      <c r="J13" s="23">
        <v>0.11680860010746601</v>
      </c>
      <c r="K13" s="23">
        <v>0.111036136076183</v>
      </c>
      <c r="L13" s="23">
        <v>8.3416630084962806E-2</v>
      </c>
      <c r="M13" s="23">
        <v>0.12307533104772</v>
      </c>
      <c r="N13" s="23">
        <v>8.9676289165638898E-2</v>
      </c>
      <c r="O13" s="23">
        <v>0.133402580354161</v>
      </c>
      <c r="P13" s="23"/>
      <c r="Q13" s="23">
        <v>0.10301314414014499</v>
      </c>
      <c r="R13" s="23">
        <v>0.142197212893686</v>
      </c>
      <c r="S13" s="23">
        <v>0.108289998216735</v>
      </c>
      <c r="T13" s="23">
        <v>0.113475771175404</v>
      </c>
      <c r="U13" s="23"/>
      <c r="V13" s="23">
        <v>0.12715112070181001</v>
      </c>
      <c r="W13" s="23">
        <v>8.4510344192207196E-2</v>
      </c>
      <c r="X13" s="23">
        <v>0.10668885846517601</v>
      </c>
      <c r="Y13" s="23">
        <v>0.105977305996637</v>
      </c>
      <c r="Z13" s="23">
        <v>0.118917573419883</v>
      </c>
      <c r="AA13" s="23">
        <v>0.122919190096745</v>
      </c>
      <c r="AB13" s="23">
        <v>0.11109912188167601</v>
      </c>
      <c r="AC13" s="23">
        <v>0.131616959578299</v>
      </c>
      <c r="AD13" s="23">
        <v>0.122217033713325</v>
      </c>
      <c r="AE13" s="23"/>
      <c r="AF13" s="23">
        <v>0.11604321570491</v>
      </c>
      <c r="AG13" s="23">
        <v>0.12893998470467699</v>
      </c>
      <c r="AH13" s="23">
        <v>8.5922101868835393E-2</v>
      </c>
      <c r="AI13" s="23">
        <v>0.15409228307113501</v>
      </c>
      <c r="AJ13" s="23">
        <v>0.102406936098327</v>
      </c>
      <c r="AK13" s="23">
        <v>0.109756776835673</v>
      </c>
      <c r="AL13" s="23"/>
      <c r="AM13" s="23">
        <v>0.120607415373866</v>
      </c>
      <c r="AN13" s="23">
        <v>0.13143505197218999</v>
      </c>
      <c r="AO13" s="23">
        <v>0.15586213903531701</v>
      </c>
      <c r="AP13" s="23">
        <v>0.12475166781206599</v>
      </c>
      <c r="AQ13" s="23">
        <v>0.114415590483785</v>
      </c>
      <c r="AR13" s="23">
        <v>6.7046223590613602E-2</v>
      </c>
      <c r="AS13" s="23">
        <v>0.108509385717233</v>
      </c>
      <c r="AT13" s="23">
        <v>7.5201053207015506E-2</v>
      </c>
      <c r="AU13" s="23">
        <v>9.0277032774623497E-2</v>
      </c>
      <c r="AV13" s="23">
        <v>8.6110306413611906E-2</v>
      </c>
      <c r="AW13" s="23">
        <v>0.122716075936794</v>
      </c>
      <c r="AX13" s="23">
        <v>0.135399091118557</v>
      </c>
      <c r="AY13" s="23">
        <v>6.9382205686194701E-2</v>
      </c>
      <c r="AZ13" s="23">
        <v>8.81324569559538E-2</v>
      </c>
      <c r="BA13" s="23">
        <v>0.172123435055695</v>
      </c>
      <c r="BB13" s="23">
        <v>0.15593089155896001</v>
      </c>
      <c r="BC13" s="23"/>
      <c r="BD13" s="23">
        <v>0.11711282213438701</v>
      </c>
      <c r="BE13" s="23">
        <v>0.104407224954945</v>
      </c>
      <c r="BF13" s="23">
        <v>0.115162225294947</v>
      </c>
      <c r="BG13" s="23"/>
      <c r="BH13" s="23">
        <v>0.108384092648959</v>
      </c>
      <c r="BI13" s="23">
        <v>0.132602174636125</v>
      </c>
      <c r="BJ13" s="23">
        <v>0.106255990199422</v>
      </c>
      <c r="BK13" s="23"/>
      <c r="BL13" s="23">
        <v>9.9647959525113794E-2</v>
      </c>
      <c r="BM13" s="23">
        <v>0.122121407975218</v>
      </c>
      <c r="BN13" s="23">
        <v>0.125197927301755</v>
      </c>
      <c r="BO13" s="23"/>
      <c r="BP13" s="23">
        <v>0.12747116922364099</v>
      </c>
      <c r="BQ13" s="23">
        <v>0.10718115665685</v>
      </c>
      <c r="BR13" s="23"/>
      <c r="BS13" s="23">
        <v>0.19618349028131099</v>
      </c>
      <c r="BT13" s="23">
        <v>0.12858010917213</v>
      </c>
      <c r="BU13" s="23">
        <v>7.7331251427181794E-2</v>
      </c>
      <c r="BV13" s="23">
        <v>0.100901187686435</v>
      </c>
      <c r="BW13" s="23"/>
      <c r="BX13" s="23">
        <v>0.114171475434225</v>
      </c>
      <c r="BY13" s="23">
        <v>7.8417777652320206E-2</v>
      </c>
      <c r="BZ13" s="23">
        <v>0.114988484687086</v>
      </c>
      <c r="CA13" s="23"/>
      <c r="CB13" s="23">
        <v>0.17812795389792499</v>
      </c>
      <c r="CC13" s="23">
        <v>0.14864802617832401</v>
      </c>
      <c r="CD13" s="23">
        <v>7.92976292815772E-2</v>
      </c>
      <c r="CE13" s="23">
        <v>1.97481373878069E-2</v>
      </c>
      <c r="CF13" s="23">
        <v>0.20249480448950699</v>
      </c>
      <c r="CG13" s="23">
        <v>7.0414614577616205E-2</v>
      </c>
      <c r="CH13" s="23"/>
      <c r="CI13" s="23">
        <v>9.6803954339250195E-2</v>
      </c>
      <c r="CJ13" s="23">
        <v>0.15056840562683299</v>
      </c>
      <c r="CK13" s="23">
        <v>4.18897103421857E-2</v>
      </c>
      <c r="CL13" s="23">
        <v>0.11336686259985899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CL18"/>
  <sheetViews>
    <sheetView showGridLines="0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280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0.113141116295156</v>
      </c>
      <c r="D9" s="17">
        <v>0.119728622177792</v>
      </c>
      <c r="E9" s="17">
        <v>0.10603992247612</v>
      </c>
      <c r="F9" s="17"/>
      <c r="G9" s="17">
        <v>8.0738915667199498E-2</v>
      </c>
      <c r="H9" s="17">
        <v>0.14616557686613799</v>
      </c>
      <c r="I9" s="17">
        <v>0.115117391734316</v>
      </c>
      <c r="J9" s="17">
        <v>0.115182595095133</v>
      </c>
      <c r="K9" s="17">
        <v>0.11742827674679999</v>
      </c>
      <c r="L9" s="17">
        <v>9.4685501003938299E-2</v>
      </c>
      <c r="M9" s="17">
        <v>0.128122946522744</v>
      </c>
      <c r="N9" s="17">
        <v>0.10858114183937299</v>
      </c>
      <c r="O9" s="17">
        <v>0.11259485630204601</v>
      </c>
      <c r="P9" s="17"/>
      <c r="Q9" s="17">
        <v>0.106101986604472</v>
      </c>
      <c r="R9" s="17">
        <v>0.136995165034312</v>
      </c>
      <c r="S9" s="17">
        <v>0.114099003206607</v>
      </c>
      <c r="T9" s="17">
        <v>0.11302134954807</v>
      </c>
      <c r="U9" s="17"/>
      <c r="V9" s="17">
        <v>0.15395903361732699</v>
      </c>
      <c r="W9" s="17">
        <v>9.2414693930349304E-2</v>
      </c>
      <c r="X9" s="17">
        <v>0.110690876351071</v>
      </c>
      <c r="Y9" s="17">
        <v>0.123756022870234</v>
      </c>
      <c r="Z9" s="17">
        <v>0.111902383217337</v>
      </c>
      <c r="AA9" s="17">
        <v>9.5675218440932394E-2</v>
      </c>
      <c r="AB9" s="17">
        <v>9.8194668039203306E-2</v>
      </c>
      <c r="AC9" s="17">
        <v>0.112252549692478</v>
      </c>
      <c r="AD9" s="17">
        <v>0.10751718199510001</v>
      </c>
      <c r="AE9" s="17"/>
      <c r="AF9" s="17">
        <v>0.10592398777263</v>
      </c>
      <c r="AG9" s="17">
        <v>0.119581946203543</v>
      </c>
      <c r="AH9" s="17">
        <v>9.2300191889890595E-2</v>
      </c>
      <c r="AI9" s="17">
        <v>0.14421750743862499</v>
      </c>
      <c r="AJ9" s="17">
        <v>0.11060410747001299</v>
      </c>
      <c r="AK9" s="17">
        <v>0.11761475532552</v>
      </c>
      <c r="AL9" s="17"/>
      <c r="AM9" s="17">
        <v>0.120107979741552</v>
      </c>
      <c r="AN9" s="17">
        <v>0.156904181329035</v>
      </c>
      <c r="AO9" s="17">
        <v>9.5338475893782998E-2</v>
      </c>
      <c r="AP9" s="17">
        <v>0.104842195556903</v>
      </c>
      <c r="AQ9" s="17">
        <v>8.8928253059218698E-2</v>
      </c>
      <c r="AR9" s="17">
        <v>7.3029142866234104E-2</v>
      </c>
      <c r="AS9" s="17">
        <v>0.11564182821186</v>
      </c>
      <c r="AT9" s="17">
        <v>9.1892316096441606E-2</v>
      </c>
      <c r="AU9" s="17">
        <v>0.104416067197395</v>
      </c>
      <c r="AV9" s="17">
        <v>0.113972592595043</v>
      </c>
      <c r="AW9" s="17">
        <v>8.8005717723242602E-2</v>
      </c>
      <c r="AX9" s="17">
        <v>0.15918068035719299</v>
      </c>
      <c r="AY9" s="17">
        <v>8.5836609896455904E-2</v>
      </c>
      <c r="AZ9" s="17">
        <v>0.18461237950391299</v>
      </c>
      <c r="BA9" s="17">
        <v>0.20873683479986499</v>
      </c>
      <c r="BB9" s="17">
        <v>0.13134544844344301</v>
      </c>
      <c r="BC9" s="17"/>
      <c r="BD9" s="17">
        <v>0.111597817956294</v>
      </c>
      <c r="BE9" s="17">
        <v>0.10516899146927</v>
      </c>
      <c r="BF9" s="17">
        <v>0.119804484015145</v>
      </c>
      <c r="BG9" s="17"/>
      <c r="BH9" s="17">
        <v>0.108084166737403</v>
      </c>
      <c r="BI9" s="17">
        <v>0.13013803898513701</v>
      </c>
      <c r="BJ9" s="17">
        <v>0.11141426315328699</v>
      </c>
      <c r="BK9" s="17"/>
      <c r="BL9" s="17">
        <v>8.8869527662703299E-2</v>
      </c>
      <c r="BM9" s="17">
        <v>0.111694827522308</v>
      </c>
      <c r="BN9" s="17">
        <v>0.15978375273426901</v>
      </c>
      <c r="BO9" s="17"/>
      <c r="BP9" s="17">
        <v>9.5152087023362197E-2</v>
      </c>
      <c r="BQ9" s="17">
        <v>0.11845128686304</v>
      </c>
      <c r="BR9" s="17"/>
      <c r="BS9" s="17">
        <v>0.189980386825395</v>
      </c>
      <c r="BT9" s="17">
        <v>0.12502271935412501</v>
      </c>
      <c r="BU9" s="17">
        <v>8.0613436695898405E-2</v>
      </c>
      <c r="BV9" s="17">
        <v>0.10428834687044899</v>
      </c>
      <c r="BW9" s="17"/>
      <c r="BX9" s="17">
        <v>0.12399713039806599</v>
      </c>
      <c r="BY9" s="17">
        <v>8.0475543269894603E-2</v>
      </c>
      <c r="BZ9" s="17">
        <v>0.114072937540245</v>
      </c>
      <c r="CA9" s="17"/>
      <c r="CB9" s="17">
        <v>0.17587291742066299</v>
      </c>
      <c r="CC9" s="17">
        <v>0.13720971219648501</v>
      </c>
      <c r="CD9" s="17">
        <v>0.105000706065995</v>
      </c>
      <c r="CE9" s="17">
        <v>4.1925944855662298E-2</v>
      </c>
      <c r="CF9" s="17">
        <v>0.16378660288029601</v>
      </c>
      <c r="CG9" s="17">
        <v>5.7522908479868302E-2</v>
      </c>
      <c r="CH9" s="17"/>
      <c r="CI9" s="17">
        <v>9.0834877985488699E-2</v>
      </c>
      <c r="CJ9" s="17">
        <v>0.15720100459580899</v>
      </c>
      <c r="CK9" s="17">
        <v>3.6775566778576803E-2</v>
      </c>
      <c r="CL9" s="17">
        <v>0.112485851083646</v>
      </c>
    </row>
    <row r="10" spans="2:90" x14ac:dyDescent="0.35">
      <c r="B10" s="21" t="s">
        <v>275</v>
      </c>
      <c r="C10" s="17">
        <v>0.33424575633160802</v>
      </c>
      <c r="D10" s="17">
        <v>0.29580301748096999</v>
      </c>
      <c r="E10" s="17">
        <v>0.37115003948930803</v>
      </c>
      <c r="F10" s="17"/>
      <c r="G10" s="17">
        <v>0.30542917137064501</v>
      </c>
      <c r="H10" s="17">
        <v>0.34087111639314799</v>
      </c>
      <c r="I10" s="17">
        <v>0.31818059952361899</v>
      </c>
      <c r="J10" s="17">
        <v>0.32537767904236697</v>
      </c>
      <c r="K10" s="17">
        <v>0.327133357045999</v>
      </c>
      <c r="L10" s="17">
        <v>0.31045114855747302</v>
      </c>
      <c r="M10" s="17">
        <v>0.36382069617915103</v>
      </c>
      <c r="N10" s="17">
        <v>0.351012778391042</v>
      </c>
      <c r="O10" s="17">
        <v>0.36000132497873999</v>
      </c>
      <c r="P10" s="17"/>
      <c r="Q10" s="17">
        <v>0.291925065162979</v>
      </c>
      <c r="R10" s="17">
        <v>0.26406980344032999</v>
      </c>
      <c r="S10" s="17">
        <v>0.26566501544156801</v>
      </c>
      <c r="T10" s="17">
        <v>0.34896537973066599</v>
      </c>
      <c r="U10" s="17"/>
      <c r="V10" s="17">
        <v>0.24652025339275899</v>
      </c>
      <c r="W10" s="17">
        <v>0.36910539196969899</v>
      </c>
      <c r="X10" s="17">
        <v>0.34797719220020801</v>
      </c>
      <c r="Y10" s="17">
        <v>0.330701534430272</v>
      </c>
      <c r="Z10" s="17">
        <v>0.34510471111327701</v>
      </c>
      <c r="AA10" s="17">
        <v>0.35608574739999899</v>
      </c>
      <c r="AB10" s="17">
        <v>0.340951507244386</v>
      </c>
      <c r="AC10" s="17">
        <v>0.38543877010166999</v>
      </c>
      <c r="AD10" s="17">
        <v>0.34727276527149598</v>
      </c>
      <c r="AE10" s="17"/>
      <c r="AF10" s="17">
        <v>0.33395125969262701</v>
      </c>
      <c r="AG10" s="17">
        <v>0.343319598227736</v>
      </c>
      <c r="AH10" s="17">
        <v>0.39139937906240901</v>
      </c>
      <c r="AI10" s="17">
        <v>0.27417124765277301</v>
      </c>
      <c r="AJ10" s="17">
        <v>0.34104044801546002</v>
      </c>
      <c r="AK10" s="17">
        <v>0.31875688495819299</v>
      </c>
      <c r="AL10" s="17"/>
      <c r="AM10" s="17">
        <v>0.31015995413976699</v>
      </c>
      <c r="AN10" s="17">
        <v>0.27449721479551997</v>
      </c>
      <c r="AO10" s="17">
        <v>0.36960937415252099</v>
      </c>
      <c r="AP10" s="17">
        <v>0.35612435243087598</v>
      </c>
      <c r="AQ10" s="17">
        <v>0.31504501579634298</v>
      </c>
      <c r="AR10" s="17">
        <v>0.32009128949909499</v>
      </c>
      <c r="AS10" s="17">
        <v>0.37145265763292001</v>
      </c>
      <c r="AT10" s="17">
        <v>0.34930725106981297</v>
      </c>
      <c r="AU10" s="17">
        <v>0.32856785967410301</v>
      </c>
      <c r="AV10" s="17">
        <v>0.366637978506064</v>
      </c>
      <c r="AW10" s="17">
        <v>0.316922426348755</v>
      </c>
      <c r="AX10" s="17">
        <v>0.36036560715446803</v>
      </c>
      <c r="AY10" s="17">
        <v>0.31591522153609503</v>
      </c>
      <c r="AZ10" s="17">
        <v>0.23842728014317</v>
      </c>
      <c r="BA10" s="17">
        <v>0.28490706308541902</v>
      </c>
      <c r="BB10" s="17">
        <v>0.35852065847991998</v>
      </c>
      <c r="BC10" s="17"/>
      <c r="BD10" s="17">
        <v>0.34151463253951803</v>
      </c>
      <c r="BE10" s="17">
        <v>0.33364132649915201</v>
      </c>
      <c r="BF10" s="17">
        <v>0.333868186850588</v>
      </c>
      <c r="BG10" s="17"/>
      <c r="BH10" s="17">
        <v>0.36210081232305702</v>
      </c>
      <c r="BI10" s="17">
        <v>0.26608669599582602</v>
      </c>
      <c r="BJ10" s="17">
        <v>0.31054867789033602</v>
      </c>
      <c r="BK10" s="17"/>
      <c r="BL10" s="17">
        <v>0.38553985172710697</v>
      </c>
      <c r="BM10" s="17">
        <v>0.398340005812718</v>
      </c>
      <c r="BN10" s="17">
        <v>0.36523593368849</v>
      </c>
      <c r="BO10" s="17"/>
      <c r="BP10" s="17">
        <v>0.31069630735369302</v>
      </c>
      <c r="BQ10" s="17">
        <v>0.34557263791772203</v>
      </c>
      <c r="BR10" s="17"/>
      <c r="BS10" s="17">
        <v>0.39476547712820398</v>
      </c>
      <c r="BT10" s="17">
        <v>0.373362008344721</v>
      </c>
      <c r="BU10" s="17">
        <v>0.33091877923377</v>
      </c>
      <c r="BV10" s="17">
        <v>0.29456217506941401</v>
      </c>
      <c r="BW10" s="17"/>
      <c r="BX10" s="17">
        <v>0.43688539278765898</v>
      </c>
      <c r="BY10" s="17">
        <v>0.26159808539106699</v>
      </c>
      <c r="BZ10" s="17">
        <v>0.32854162599520498</v>
      </c>
      <c r="CA10" s="17"/>
      <c r="CB10" s="17">
        <v>0.49277516594938903</v>
      </c>
      <c r="CC10" s="17">
        <v>0.361456785472138</v>
      </c>
      <c r="CD10" s="17">
        <v>0.332372100349554</v>
      </c>
      <c r="CE10" s="17">
        <v>0.210393939318157</v>
      </c>
      <c r="CF10" s="17">
        <v>0.34050330604240597</v>
      </c>
      <c r="CG10" s="17">
        <v>0.24483102144926899</v>
      </c>
      <c r="CH10" s="17"/>
      <c r="CI10" s="17">
        <v>0.29701175199339702</v>
      </c>
      <c r="CJ10" s="17">
        <v>0.364648167341453</v>
      </c>
      <c r="CK10" s="17">
        <v>0.23050496355758399</v>
      </c>
      <c r="CL10" s="17">
        <v>0.35228092033529701</v>
      </c>
    </row>
    <row r="11" spans="2:90" x14ac:dyDescent="0.35">
      <c r="B11" s="21" t="s">
        <v>114</v>
      </c>
      <c r="C11" s="17">
        <v>0.20561874196207</v>
      </c>
      <c r="D11" s="17">
        <v>0.202588078022338</v>
      </c>
      <c r="E11" s="17">
        <v>0.207925199795013</v>
      </c>
      <c r="F11" s="17"/>
      <c r="G11" s="17">
        <v>0.27858359604889898</v>
      </c>
      <c r="H11" s="17">
        <v>0.24241787820250299</v>
      </c>
      <c r="I11" s="17">
        <v>0.232034411157968</v>
      </c>
      <c r="J11" s="17">
        <v>0.18711223756388301</v>
      </c>
      <c r="K11" s="17">
        <v>0.20385835917835701</v>
      </c>
      <c r="L11" s="17">
        <v>0.20271942598868301</v>
      </c>
      <c r="M11" s="17">
        <v>0.164209733281033</v>
      </c>
      <c r="N11" s="17">
        <v>0.18579632082679301</v>
      </c>
      <c r="O11" s="17">
        <v>0.164261282313204</v>
      </c>
      <c r="P11" s="17"/>
      <c r="Q11" s="17">
        <v>0.206958520189893</v>
      </c>
      <c r="R11" s="17">
        <v>0.16065985193319801</v>
      </c>
      <c r="S11" s="17">
        <v>0.22560837442218601</v>
      </c>
      <c r="T11" s="17">
        <v>0.207686103338173</v>
      </c>
      <c r="U11" s="17"/>
      <c r="V11" s="17">
        <v>0.193085406013244</v>
      </c>
      <c r="W11" s="17">
        <v>0.213511525509683</v>
      </c>
      <c r="X11" s="17">
        <v>0.20644836793253199</v>
      </c>
      <c r="Y11" s="17">
        <v>0.187288411078329</v>
      </c>
      <c r="Z11" s="17">
        <v>0.19280428670439601</v>
      </c>
      <c r="AA11" s="17">
        <v>0.198888897011956</v>
      </c>
      <c r="AB11" s="17">
        <v>0.25854666251131198</v>
      </c>
      <c r="AC11" s="17">
        <v>0.214230149023385</v>
      </c>
      <c r="AD11" s="17">
        <v>0.196879300686331</v>
      </c>
      <c r="AE11" s="17"/>
      <c r="AF11" s="17">
        <v>0.207677233960045</v>
      </c>
      <c r="AG11" s="17">
        <v>0.193259256010755</v>
      </c>
      <c r="AH11" s="17">
        <v>0.21957163146913</v>
      </c>
      <c r="AI11" s="17">
        <v>0.263174468654714</v>
      </c>
      <c r="AJ11" s="17">
        <v>0.22116953979267701</v>
      </c>
      <c r="AK11" s="17">
        <v>0.188722855406422</v>
      </c>
      <c r="AL11" s="17"/>
      <c r="AM11" s="17">
        <v>0.23758212353748501</v>
      </c>
      <c r="AN11" s="17">
        <v>0.221001485407123</v>
      </c>
      <c r="AO11" s="17">
        <v>0.197285752801414</v>
      </c>
      <c r="AP11" s="17">
        <v>0.16529839584612899</v>
      </c>
      <c r="AQ11" s="17">
        <v>0.20368880950589899</v>
      </c>
      <c r="AR11" s="17">
        <v>0.19298690373583499</v>
      </c>
      <c r="AS11" s="17">
        <v>0.175582538789855</v>
      </c>
      <c r="AT11" s="17">
        <v>0.186694622021121</v>
      </c>
      <c r="AU11" s="17">
        <v>0.23241670329960501</v>
      </c>
      <c r="AV11" s="17">
        <v>0.192916030222097</v>
      </c>
      <c r="AW11" s="17">
        <v>0.261659873230072</v>
      </c>
      <c r="AX11" s="17">
        <v>0.157518213973634</v>
      </c>
      <c r="AY11" s="17">
        <v>0.19835284629531999</v>
      </c>
      <c r="AZ11" s="17">
        <v>0.29616910779345001</v>
      </c>
      <c r="BA11" s="17">
        <v>0.177394164788263</v>
      </c>
      <c r="BB11" s="17">
        <v>0.19058020200589099</v>
      </c>
      <c r="BC11" s="17"/>
      <c r="BD11" s="17">
        <v>0.19717960163302301</v>
      </c>
      <c r="BE11" s="17">
        <v>0.23954794327925899</v>
      </c>
      <c r="BF11" s="17">
        <v>0.18928281216048001</v>
      </c>
      <c r="BG11" s="17"/>
      <c r="BH11" s="17">
        <v>0.20560493583259601</v>
      </c>
      <c r="BI11" s="17">
        <v>0.16659772152702099</v>
      </c>
      <c r="BJ11" s="17">
        <v>0.194549357246141</v>
      </c>
      <c r="BK11" s="17"/>
      <c r="BL11" s="17">
        <v>0.15347776069764901</v>
      </c>
      <c r="BM11" s="17">
        <v>0.15973142450655001</v>
      </c>
      <c r="BN11" s="17">
        <v>0.15701232483694599</v>
      </c>
      <c r="BO11" s="17"/>
      <c r="BP11" s="17">
        <v>0.24184414297128201</v>
      </c>
      <c r="BQ11" s="17">
        <v>0.18940616563216101</v>
      </c>
      <c r="BR11" s="17"/>
      <c r="BS11" s="17">
        <v>0.181285418833151</v>
      </c>
      <c r="BT11" s="17">
        <v>0.166514567619644</v>
      </c>
      <c r="BU11" s="17">
        <v>0.230758047931586</v>
      </c>
      <c r="BV11" s="17">
        <v>0.21751304906368599</v>
      </c>
      <c r="BW11" s="17"/>
      <c r="BX11" s="17">
        <v>0.16687295179777301</v>
      </c>
      <c r="BY11" s="17">
        <v>0.30540850688760002</v>
      </c>
      <c r="BZ11" s="17">
        <v>0.20332511510410201</v>
      </c>
      <c r="CA11" s="17"/>
      <c r="CB11" s="17">
        <v>0.15225105507618</v>
      </c>
      <c r="CC11" s="17">
        <v>0.22749001593433099</v>
      </c>
      <c r="CD11" s="17">
        <v>0.25925386984911802</v>
      </c>
      <c r="CE11" s="17">
        <v>0.21037145775213001</v>
      </c>
      <c r="CF11" s="17">
        <v>0.168195287173908</v>
      </c>
      <c r="CG11" s="17">
        <v>0.19170846712949799</v>
      </c>
      <c r="CH11" s="17"/>
      <c r="CI11" s="17">
        <v>0.23310081366521601</v>
      </c>
      <c r="CJ11" s="17">
        <v>0.16853883203001499</v>
      </c>
      <c r="CK11" s="17">
        <v>0.29611983430577998</v>
      </c>
      <c r="CL11" s="17">
        <v>0.19723369513706601</v>
      </c>
    </row>
    <row r="12" spans="2:90" x14ac:dyDescent="0.35">
      <c r="B12" s="21" t="s">
        <v>276</v>
      </c>
      <c r="C12" s="17">
        <v>0.26866690508233898</v>
      </c>
      <c r="D12" s="17">
        <v>0.29176078989154602</v>
      </c>
      <c r="E12" s="17">
        <v>0.24688392260082001</v>
      </c>
      <c r="F12" s="17"/>
      <c r="G12" s="17">
        <v>0.260257143429243</v>
      </c>
      <c r="H12" s="17">
        <v>0.220300510836932</v>
      </c>
      <c r="I12" s="17">
        <v>0.24694586717091799</v>
      </c>
      <c r="J12" s="17">
        <v>0.29395946243434601</v>
      </c>
      <c r="K12" s="17">
        <v>0.25489793733076299</v>
      </c>
      <c r="L12" s="17">
        <v>0.30973160412436401</v>
      </c>
      <c r="M12" s="17">
        <v>0.26759875670349698</v>
      </c>
      <c r="N12" s="17">
        <v>0.29369749174516702</v>
      </c>
      <c r="O12" s="17">
        <v>0.26617756410823101</v>
      </c>
      <c r="P12" s="17"/>
      <c r="Q12" s="17">
        <v>0.28395156577113201</v>
      </c>
      <c r="R12" s="17">
        <v>0.309119251328692</v>
      </c>
      <c r="S12" s="17">
        <v>0.28002391377542302</v>
      </c>
      <c r="T12" s="17">
        <v>0.260619443249403</v>
      </c>
      <c r="U12" s="17"/>
      <c r="V12" s="17">
        <v>0.29095969709709402</v>
      </c>
      <c r="W12" s="17">
        <v>0.27281280524305301</v>
      </c>
      <c r="X12" s="17">
        <v>0.23985779372187799</v>
      </c>
      <c r="Y12" s="17">
        <v>0.28465455701727099</v>
      </c>
      <c r="Z12" s="17">
        <v>0.27565240744771902</v>
      </c>
      <c r="AA12" s="17">
        <v>0.26330462167956298</v>
      </c>
      <c r="AB12" s="17">
        <v>0.26528804936622102</v>
      </c>
      <c r="AC12" s="17">
        <v>0.20791389333840299</v>
      </c>
      <c r="AD12" s="17">
        <v>0.26674743841260501</v>
      </c>
      <c r="AE12" s="17"/>
      <c r="AF12" s="17">
        <v>0.28256977982211401</v>
      </c>
      <c r="AG12" s="17">
        <v>0.25526181609612297</v>
      </c>
      <c r="AH12" s="17">
        <v>0.248767961866246</v>
      </c>
      <c r="AI12" s="17">
        <v>0.24632912585074601</v>
      </c>
      <c r="AJ12" s="17">
        <v>0.26461106402641399</v>
      </c>
      <c r="AK12" s="17">
        <v>0.27749675471757201</v>
      </c>
      <c r="AL12" s="17"/>
      <c r="AM12" s="17">
        <v>0.20501922923143101</v>
      </c>
      <c r="AN12" s="17">
        <v>0.26770564976867101</v>
      </c>
      <c r="AO12" s="17">
        <v>0.263846795281867</v>
      </c>
      <c r="AP12" s="17">
        <v>0.27624151417818998</v>
      </c>
      <c r="AQ12" s="17">
        <v>0.30857633373327198</v>
      </c>
      <c r="AR12" s="17">
        <v>0.33975493633468001</v>
      </c>
      <c r="AS12" s="17">
        <v>0.269509457857114</v>
      </c>
      <c r="AT12" s="17">
        <v>0.29892444288216702</v>
      </c>
      <c r="AU12" s="17">
        <v>0.28599470998812598</v>
      </c>
      <c r="AV12" s="17">
        <v>0.243761837413529</v>
      </c>
      <c r="AW12" s="17">
        <v>0.27297475658402498</v>
      </c>
      <c r="AX12" s="17">
        <v>0.258899354029547</v>
      </c>
      <c r="AY12" s="17">
        <v>0.32748074956780698</v>
      </c>
      <c r="AZ12" s="17">
        <v>0.19554738783676501</v>
      </c>
      <c r="BA12" s="17">
        <v>0.27455993866812101</v>
      </c>
      <c r="BB12" s="17">
        <v>0.18991652312724799</v>
      </c>
      <c r="BC12" s="17"/>
      <c r="BD12" s="17">
        <v>0.26698084765389801</v>
      </c>
      <c r="BE12" s="17">
        <v>0.267869059234426</v>
      </c>
      <c r="BF12" s="17">
        <v>0.26807334018643297</v>
      </c>
      <c r="BG12" s="17"/>
      <c r="BH12" s="17">
        <v>0.25146088915425002</v>
      </c>
      <c r="BI12" s="17">
        <v>0.33937280506595002</v>
      </c>
      <c r="BJ12" s="17">
        <v>0.31508823091943799</v>
      </c>
      <c r="BK12" s="17"/>
      <c r="BL12" s="17">
        <v>0.29792809603097697</v>
      </c>
      <c r="BM12" s="17">
        <v>0.27496496352445099</v>
      </c>
      <c r="BN12" s="17">
        <v>0.213133692040408</v>
      </c>
      <c r="BO12" s="17"/>
      <c r="BP12" s="17">
        <v>0.26973763946854801</v>
      </c>
      <c r="BQ12" s="17">
        <v>0.27081784893730598</v>
      </c>
      <c r="BR12" s="17"/>
      <c r="BS12" s="17">
        <v>0.17421028827995499</v>
      </c>
      <c r="BT12" s="17">
        <v>0.28069156534470202</v>
      </c>
      <c r="BU12" s="17">
        <v>0.29012865277795402</v>
      </c>
      <c r="BV12" s="17">
        <v>0.28216971608116398</v>
      </c>
      <c r="BW12" s="17"/>
      <c r="BX12" s="17">
        <v>0.22322703239763</v>
      </c>
      <c r="BY12" s="17">
        <v>0.28803884244507</v>
      </c>
      <c r="BZ12" s="17">
        <v>0.27197815262040997</v>
      </c>
      <c r="CA12" s="17"/>
      <c r="CB12" s="17">
        <v>0.15779834993908101</v>
      </c>
      <c r="CC12" s="17">
        <v>0.21527783596373501</v>
      </c>
      <c r="CD12" s="17">
        <v>0.22402282956118699</v>
      </c>
      <c r="CE12" s="17">
        <v>0.40896138492893103</v>
      </c>
      <c r="CF12" s="17">
        <v>0.237360020955943</v>
      </c>
      <c r="CG12" s="17">
        <v>0.402027453992096</v>
      </c>
      <c r="CH12" s="17"/>
      <c r="CI12" s="17">
        <v>0.306327554842034</v>
      </c>
      <c r="CJ12" s="17">
        <v>0.21596966572350701</v>
      </c>
      <c r="CK12" s="17">
        <v>0.36414343077570799</v>
      </c>
      <c r="CL12" s="17">
        <v>0.26588483072340902</v>
      </c>
    </row>
    <row r="13" spans="2:90" x14ac:dyDescent="0.35">
      <c r="B13" s="21" t="s">
        <v>176</v>
      </c>
      <c r="C13" s="23">
        <v>7.8327480328827401E-2</v>
      </c>
      <c r="D13" s="23">
        <v>9.0119492427355202E-2</v>
      </c>
      <c r="E13" s="23">
        <v>6.8000915638738696E-2</v>
      </c>
      <c r="F13" s="23"/>
      <c r="G13" s="23">
        <v>7.4991173484014198E-2</v>
      </c>
      <c r="H13" s="23">
        <v>5.0244917701278403E-2</v>
      </c>
      <c r="I13" s="23">
        <v>8.7721730413179003E-2</v>
      </c>
      <c r="J13" s="23">
        <v>7.8368025864270704E-2</v>
      </c>
      <c r="K13" s="23">
        <v>9.6682069698081602E-2</v>
      </c>
      <c r="L13" s="23">
        <v>8.2412320325541993E-2</v>
      </c>
      <c r="M13" s="23">
        <v>7.6247867313575093E-2</v>
      </c>
      <c r="N13" s="23">
        <v>6.0912267197625297E-2</v>
      </c>
      <c r="O13" s="23">
        <v>9.6964972297779201E-2</v>
      </c>
      <c r="P13" s="23"/>
      <c r="Q13" s="23">
        <v>0.111062862271523</v>
      </c>
      <c r="R13" s="23">
        <v>0.129155928263467</v>
      </c>
      <c r="S13" s="23">
        <v>0.11460369315421701</v>
      </c>
      <c r="T13" s="23">
        <v>6.97077241336891E-2</v>
      </c>
      <c r="U13" s="23"/>
      <c r="V13" s="23">
        <v>0.115475609879576</v>
      </c>
      <c r="W13" s="23">
        <v>5.2155583347216997E-2</v>
      </c>
      <c r="X13" s="23">
        <v>9.5025769794311293E-2</v>
      </c>
      <c r="Y13" s="23">
        <v>7.3599474603892504E-2</v>
      </c>
      <c r="Z13" s="23">
        <v>7.4536211517271106E-2</v>
      </c>
      <c r="AA13" s="23">
        <v>8.6045515467549405E-2</v>
      </c>
      <c r="AB13" s="23">
        <v>3.7019112838877301E-2</v>
      </c>
      <c r="AC13" s="23">
        <v>8.0164637844064704E-2</v>
      </c>
      <c r="AD13" s="23">
        <v>8.1583313634468593E-2</v>
      </c>
      <c r="AE13" s="23"/>
      <c r="AF13" s="23">
        <v>6.9877738752583796E-2</v>
      </c>
      <c r="AG13" s="23">
        <v>8.8577383461843601E-2</v>
      </c>
      <c r="AH13" s="23">
        <v>4.7960835712324498E-2</v>
      </c>
      <c r="AI13" s="23">
        <v>7.2107650403142196E-2</v>
      </c>
      <c r="AJ13" s="23">
        <v>6.2574840695435494E-2</v>
      </c>
      <c r="AK13" s="23">
        <v>9.7408749592294494E-2</v>
      </c>
      <c r="AL13" s="23"/>
      <c r="AM13" s="23">
        <v>0.127130713349766</v>
      </c>
      <c r="AN13" s="23">
        <v>7.9891468699651094E-2</v>
      </c>
      <c r="AO13" s="23">
        <v>7.3919601870414298E-2</v>
      </c>
      <c r="AP13" s="23">
        <v>9.7493541987902096E-2</v>
      </c>
      <c r="AQ13" s="23">
        <v>8.3761587905267595E-2</v>
      </c>
      <c r="AR13" s="23">
        <v>7.4137727564156403E-2</v>
      </c>
      <c r="AS13" s="23">
        <v>6.7813517508249793E-2</v>
      </c>
      <c r="AT13" s="23">
        <v>7.3181367930457805E-2</v>
      </c>
      <c r="AU13" s="23">
        <v>4.8604659840770101E-2</v>
      </c>
      <c r="AV13" s="23">
        <v>8.2711561263267994E-2</v>
      </c>
      <c r="AW13" s="23">
        <v>6.0437226113904799E-2</v>
      </c>
      <c r="AX13" s="23">
        <v>6.4036144485158403E-2</v>
      </c>
      <c r="AY13" s="23">
        <v>7.2414572704322694E-2</v>
      </c>
      <c r="AZ13" s="23">
        <v>8.5243844722701204E-2</v>
      </c>
      <c r="BA13" s="23">
        <v>5.4401998658332298E-2</v>
      </c>
      <c r="BB13" s="23">
        <v>0.129637167943498</v>
      </c>
      <c r="BC13" s="23"/>
      <c r="BD13" s="23">
        <v>8.2727100217266702E-2</v>
      </c>
      <c r="BE13" s="23">
        <v>5.3772679517893197E-2</v>
      </c>
      <c r="BF13" s="23">
        <v>8.8971176787353307E-2</v>
      </c>
      <c r="BG13" s="23"/>
      <c r="BH13" s="23">
        <v>7.2749195952693801E-2</v>
      </c>
      <c r="BI13" s="23">
        <v>9.7804738426065504E-2</v>
      </c>
      <c r="BJ13" s="23">
        <v>6.8399470790798403E-2</v>
      </c>
      <c r="BK13" s="23"/>
      <c r="BL13" s="23">
        <v>7.41847638815646E-2</v>
      </c>
      <c r="BM13" s="23">
        <v>5.5268778633972997E-2</v>
      </c>
      <c r="BN13" s="23">
        <v>0.104834296699887</v>
      </c>
      <c r="BO13" s="23"/>
      <c r="BP13" s="23">
        <v>8.2569823183114205E-2</v>
      </c>
      <c r="BQ13" s="23">
        <v>7.5752060649770997E-2</v>
      </c>
      <c r="BR13" s="23"/>
      <c r="BS13" s="23">
        <v>5.9758428933294597E-2</v>
      </c>
      <c r="BT13" s="23">
        <v>5.4409139336808E-2</v>
      </c>
      <c r="BU13" s="23">
        <v>6.7581083360792299E-2</v>
      </c>
      <c r="BV13" s="23">
        <v>0.101466712915286</v>
      </c>
      <c r="BW13" s="23"/>
      <c r="BX13" s="23">
        <v>4.9017492618872199E-2</v>
      </c>
      <c r="BY13" s="23">
        <v>6.4479022006368306E-2</v>
      </c>
      <c r="BZ13" s="23">
        <v>8.2082168740038E-2</v>
      </c>
      <c r="CA13" s="23"/>
      <c r="CB13" s="23">
        <v>2.1302511614686898E-2</v>
      </c>
      <c r="CC13" s="23">
        <v>5.8565650433311897E-2</v>
      </c>
      <c r="CD13" s="23">
        <v>7.9350494174145303E-2</v>
      </c>
      <c r="CE13" s="23">
        <v>0.12834727314511901</v>
      </c>
      <c r="CF13" s="23">
        <v>9.0154782947446804E-2</v>
      </c>
      <c r="CG13" s="23">
        <v>0.10391014894926801</v>
      </c>
      <c r="CH13" s="23"/>
      <c r="CI13" s="23">
        <v>7.2725001513863893E-2</v>
      </c>
      <c r="CJ13" s="23">
        <v>9.3642330309217398E-2</v>
      </c>
      <c r="CK13" s="23">
        <v>7.2456204582351899E-2</v>
      </c>
      <c r="CL13" s="23">
        <v>7.2114702720582596E-2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281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0.23609568073953299</v>
      </c>
      <c r="D9" s="17">
        <v>0.228370005544523</v>
      </c>
      <c r="E9" s="17">
        <v>0.24249608713264401</v>
      </c>
      <c r="F9" s="17"/>
      <c r="G9" s="17">
        <v>0.143550038419057</v>
      </c>
      <c r="H9" s="17">
        <v>0.193461569209019</v>
      </c>
      <c r="I9" s="17">
        <v>0.30800464967906599</v>
      </c>
      <c r="J9" s="17">
        <v>0.25138357258144201</v>
      </c>
      <c r="K9" s="17">
        <v>0.26314657707947597</v>
      </c>
      <c r="L9" s="17">
        <v>0.19129467986169299</v>
      </c>
      <c r="M9" s="17">
        <v>0.23362597523145701</v>
      </c>
      <c r="N9" s="17">
        <v>0.27419960939313998</v>
      </c>
      <c r="O9" s="17">
        <v>0.26331162363800098</v>
      </c>
      <c r="P9" s="17"/>
      <c r="Q9" s="17">
        <v>0.185692675252463</v>
      </c>
      <c r="R9" s="17">
        <v>0.25041676137248597</v>
      </c>
      <c r="S9" s="17">
        <v>0.24623063009090099</v>
      </c>
      <c r="T9" s="17">
        <v>0.24257906773115501</v>
      </c>
      <c r="U9" s="17"/>
      <c r="V9" s="17">
        <v>0.245219641435658</v>
      </c>
      <c r="W9" s="17">
        <v>0.200598163502411</v>
      </c>
      <c r="X9" s="17">
        <v>0.22652567017254499</v>
      </c>
      <c r="Y9" s="17">
        <v>0.24781969560663</v>
      </c>
      <c r="Z9" s="17">
        <v>0.28963600212144103</v>
      </c>
      <c r="AA9" s="17">
        <v>0.20191330594957099</v>
      </c>
      <c r="AB9" s="17">
        <v>0.20092611224465601</v>
      </c>
      <c r="AC9" s="17">
        <v>0.28265590550637898</v>
      </c>
      <c r="AD9" s="17">
        <v>0.26746107767791399</v>
      </c>
      <c r="AE9" s="17"/>
      <c r="AF9" s="17">
        <v>0.23635177035605501</v>
      </c>
      <c r="AG9" s="17">
        <v>0.23784225030037601</v>
      </c>
      <c r="AH9" s="17">
        <v>0.22372893631598301</v>
      </c>
      <c r="AI9" s="17">
        <v>0.20143569312812901</v>
      </c>
      <c r="AJ9" s="17">
        <v>0.24389564316635501</v>
      </c>
      <c r="AK9" s="17">
        <v>0.23741666941874401</v>
      </c>
      <c r="AL9" s="17"/>
      <c r="AM9" s="17">
        <v>0.236411753429773</v>
      </c>
      <c r="AN9" s="17">
        <v>0.27094220551189702</v>
      </c>
      <c r="AO9" s="17">
        <v>0.26367548774404498</v>
      </c>
      <c r="AP9" s="17">
        <v>0.23867175614563399</v>
      </c>
      <c r="AQ9" s="17">
        <v>0.28683973528586998</v>
      </c>
      <c r="AR9" s="17">
        <v>0.179130349122093</v>
      </c>
      <c r="AS9" s="17">
        <v>0.21465817979531199</v>
      </c>
      <c r="AT9" s="17">
        <v>0.24291234707798501</v>
      </c>
      <c r="AU9" s="17">
        <v>0.22499112734917201</v>
      </c>
      <c r="AV9" s="17">
        <v>0.25659040373214698</v>
      </c>
      <c r="AW9" s="17">
        <v>0.151216575949631</v>
      </c>
      <c r="AX9" s="17">
        <v>0.28151178402297899</v>
      </c>
      <c r="AY9" s="17">
        <v>0.22895104853206399</v>
      </c>
      <c r="AZ9" s="17">
        <v>0.25789075716703402</v>
      </c>
      <c r="BA9" s="17">
        <v>0.28130741505805101</v>
      </c>
      <c r="BB9" s="17">
        <v>0.22550572429089399</v>
      </c>
      <c r="BC9" s="17"/>
      <c r="BD9" s="17">
        <v>0.22683379386320701</v>
      </c>
      <c r="BE9" s="17">
        <v>0.197425918340149</v>
      </c>
      <c r="BF9" s="17">
        <v>0.27337018065638002</v>
      </c>
      <c r="BG9" s="17"/>
      <c r="BH9" s="17">
        <v>0.24857979254461299</v>
      </c>
      <c r="BI9" s="17">
        <v>0.19690037270983099</v>
      </c>
      <c r="BJ9" s="17">
        <v>0.20408063389672401</v>
      </c>
      <c r="BK9" s="17"/>
      <c r="BL9" s="17">
        <v>0.29725596611459298</v>
      </c>
      <c r="BM9" s="17">
        <v>0.214431177878081</v>
      </c>
      <c r="BN9" s="17">
        <v>0.27290029548816003</v>
      </c>
      <c r="BO9" s="17"/>
      <c r="BP9" s="17">
        <v>0.235544243303551</v>
      </c>
      <c r="BQ9" s="17">
        <v>0.238196339444911</v>
      </c>
      <c r="BR9" s="17"/>
      <c r="BS9" s="17">
        <v>0.31201086053253202</v>
      </c>
      <c r="BT9" s="17">
        <v>0.23050633354484301</v>
      </c>
      <c r="BU9" s="17">
        <v>0.18923412726071401</v>
      </c>
      <c r="BV9" s="17">
        <v>0.24581019887392799</v>
      </c>
      <c r="BW9" s="17"/>
      <c r="BX9" s="17">
        <v>0.30774363179014802</v>
      </c>
      <c r="BY9" s="17">
        <v>0.195397103804897</v>
      </c>
      <c r="BZ9" s="17">
        <v>0.23149856750980199</v>
      </c>
      <c r="CA9" s="17"/>
      <c r="CB9" s="17">
        <v>0.32112111249923703</v>
      </c>
      <c r="CC9" s="17">
        <v>0.18983742053396399</v>
      </c>
      <c r="CD9" s="17">
        <v>0.26421458004384901</v>
      </c>
      <c r="CE9" s="17">
        <v>0.25783147420973102</v>
      </c>
      <c r="CF9" s="17">
        <v>0.22934476350196301</v>
      </c>
      <c r="CG9" s="17">
        <v>0.127480465766414</v>
      </c>
      <c r="CH9" s="17"/>
      <c r="CI9" s="17">
        <v>0.17979828159251501</v>
      </c>
      <c r="CJ9" s="17">
        <v>0.367941484743534</v>
      </c>
      <c r="CK9" s="17">
        <v>9.0448640266762803E-2</v>
      </c>
      <c r="CL9" s="17">
        <v>0.209732225144627</v>
      </c>
    </row>
    <row r="10" spans="2:90" x14ac:dyDescent="0.35">
      <c r="B10" s="21" t="s">
        <v>275</v>
      </c>
      <c r="C10" s="17">
        <v>0.36553890631417202</v>
      </c>
      <c r="D10" s="17">
        <v>0.33481130102936701</v>
      </c>
      <c r="E10" s="17">
        <v>0.39507467647772998</v>
      </c>
      <c r="F10" s="17"/>
      <c r="G10" s="17">
        <v>0.40362099068934898</v>
      </c>
      <c r="H10" s="17">
        <v>0.38925853261552601</v>
      </c>
      <c r="I10" s="17">
        <v>0.32414989589787002</v>
      </c>
      <c r="J10" s="17">
        <v>0.32030771130601998</v>
      </c>
      <c r="K10" s="17">
        <v>0.38274464091128801</v>
      </c>
      <c r="L10" s="17">
        <v>0.42890631583420002</v>
      </c>
      <c r="M10" s="17">
        <v>0.35876145773724399</v>
      </c>
      <c r="N10" s="17">
        <v>0.36195334355575698</v>
      </c>
      <c r="O10" s="17">
        <v>0.32220569241943298</v>
      </c>
      <c r="P10" s="17"/>
      <c r="Q10" s="17">
        <v>0.36396908597139099</v>
      </c>
      <c r="R10" s="17">
        <v>0.29941497651670002</v>
      </c>
      <c r="S10" s="17">
        <v>0.366086647278901</v>
      </c>
      <c r="T10" s="17">
        <v>0.36964593571307902</v>
      </c>
      <c r="U10" s="17"/>
      <c r="V10" s="17">
        <v>0.274423832372649</v>
      </c>
      <c r="W10" s="17">
        <v>0.42783021274476302</v>
      </c>
      <c r="X10" s="17">
        <v>0.31983897318765597</v>
      </c>
      <c r="Y10" s="17">
        <v>0.37560028773750498</v>
      </c>
      <c r="Z10" s="17">
        <v>0.37717358602676099</v>
      </c>
      <c r="AA10" s="17">
        <v>0.42341396211668197</v>
      </c>
      <c r="AB10" s="17">
        <v>0.39292921593144398</v>
      </c>
      <c r="AC10" s="17">
        <v>0.41774717929785199</v>
      </c>
      <c r="AD10" s="17">
        <v>0.33834224591459799</v>
      </c>
      <c r="AE10" s="17"/>
      <c r="AF10" s="17">
        <v>0.38989957046988599</v>
      </c>
      <c r="AG10" s="17">
        <v>0.355611351799689</v>
      </c>
      <c r="AH10" s="17">
        <v>0.401540528236838</v>
      </c>
      <c r="AI10" s="17">
        <v>0.38015860528217199</v>
      </c>
      <c r="AJ10" s="17">
        <v>0.39377280373233797</v>
      </c>
      <c r="AK10" s="17">
        <v>0.32577270230619199</v>
      </c>
      <c r="AL10" s="17"/>
      <c r="AM10" s="17">
        <v>0.33070850674084401</v>
      </c>
      <c r="AN10" s="17">
        <v>0.30027083680746702</v>
      </c>
      <c r="AO10" s="17">
        <v>0.35609583972869502</v>
      </c>
      <c r="AP10" s="17">
        <v>0.378657303640898</v>
      </c>
      <c r="AQ10" s="17">
        <v>0.31663045457073202</v>
      </c>
      <c r="AR10" s="17">
        <v>0.43821885743268502</v>
      </c>
      <c r="AS10" s="17">
        <v>0.399122589235891</v>
      </c>
      <c r="AT10" s="17">
        <v>0.31314194881068802</v>
      </c>
      <c r="AU10" s="17">
        <v>0.392345708240246</v>
      </c>
      <c r="AV10" s="17">
        <v>0.38645927088472698</v>
      </c>
      <c r="AW10" s="17">
        <v>0.454195241780117</v>
      </c>
      <c r="AX10" s="17">
        <v>0.36407747684222402</v>
      </c>
      <c r="AY10" s="17">
        <v>0.31895716296401699</v>
      </c>
      <c r="AZ10" s="17">
        <v>0.36042262761738297</v>
      </c>
      <c r="BA10" s="17">
        <v>0.177731941989207</v>
      </c>
      <c r="BB10" s="17">
        <v>0.30447933911063202</v>
      </c>
      <c r="BC10" s="17"/>
      <c r="BD10" s="17">
        <v>0.37024838088289203</v>
      </c>
      <c r="BE10" s="17">
        <v>0.38201733133119398</v>
      </c>
      <c r="BF10" s="17">
        <v>0.345782969231271</v>
      </c>
      <c r="BG10" s="17"/>
      <c r="BH10" s="17">
        <v>0.38998280689067</v>
      </c>
      <c r="BI10" s="17">
        <v>0.31864088543110602</v>
      </c>
      <c r="BJ10" s="17">
        <v>0.34278576913715803</v>
      </c>
      <c r="BK10" s="17"/>
      <c r="BL10" s="17">
        <v>0.35991840551278298</v>
      </c>
      <c r="BM10" s="17">
        <v>0.32901108106774402</v>
      </c>
      <c r="BN10" s="17">
        <v>0.329403731093311</v>
      </c>
      <c r="BO10" s="17"/>
      <c r="BP10" s="17">
        <v>0.35227625277384</v>
      </c>
      <c r="BQ10" s="17">
        <v>0.36295829353586301</v>
      </c>
      <c r="BR10" s="17"/>
      <c r="BS10" s="17">
        <v>0.32850961628939102</v>
      </c>
      <c r="BT10" s="17">
        <v>0.40199001253775002</v>
      </c>
      <c r="BU10" s="17">
        <v>0.387356047015667</v>
      </c>
      <c r="BV10" s="17">
        <v>0.35244733649815302</v>
      </c>
      <c r="BW10" s="17"/>
      <c r="BX10" s="17">
        <v>0.358245583507112</v>
      </c>
      <c r="BY10" s="17">
        <v>0.36569307703673498</v>
      </c>
      <c r="BZ10" s="17">
        <v>0.36625197092546302</v>
      </c>
      <c r="CA10" s="17"/>
      <c r="CB10" s="17">
        <v>0.43543366446787701</v>
      </c>
      <c r="CC10" s="17">
        <v>0.333894250259887</v>
      </c>
      <c r="CD10" s="17">
        <v>0.39840916756563999</v>
      </c>
      <c r="CE10" s="17">
        <v>0.37554218862379701</v>
      </c>
      <c r="CF10" s="17">
        <v>0.293562295581835</v>
      </c>
      <c r="CG10" s="17">
        <v>0.31844382290634599</v>
      </c>
      <c r="CH10" s="17"/>
      <c r="CI10" s="17">
        <v>0.315402202927551</v>
      </c>
      <c r="CJ10" s="17">
        <v>0.35795060388773797</v>
      </c>
      <c r="CK10" s="17">
        <v>0.351188232544069</v>
      </c>
      <c r="CL10" s="17">
        <v>0.38508222830234701</v>
      </c>
    </row>
    <row r="11" spans="2:90" x14ac:dyDescent="0.35">
      <c r="B11" s="21" t="s">
        <v>114</v>
      </c>
      <c r="C11" s="17">
        <v>0.18441245655399799</v>
      </c>
      <c r="D11" s="17">
        <v>0.19103445059322999</v>
      </c>
      <c r="E11" s="17">
        <v>0.17773273823680499</v>
      </c>
      <c r="F11" s="17"/>
      <c r="G11" s="17">
        <v>0.24430325897963701</v>
      </c>
      <c r="H11" s="17">
        <v>0.23337636633893899</v>
      </c>
      <c r="I11" s="17">
        <v>0.16179754323270501</v>
      </c>
      <c r="J11" s="17">
        <v>0.21457874123388901</v>
      </c>
      <c r="K11" s="17">
        <v>0.14019745605903799</v>
      </c>
      <c r="L11" s="17">
        <v>0.165462875555454</v>
      </c>
      <c r="M11" s="17">
        <v>0.165069929375049</v>
      </c>
      <c r="N11" s="17">
        <v>0.15741449782939201</v>
      </c>
      <c r="O11" s="17">
        <v>0.18199746222163901</v>
      </c>
      <c r="P11" s="17"/>
      <c r="Q11" s="17">
        <v>0.208397768160106</v>
      </c>
      <c r="R11" s="17">
        <v>0.19095814851607601</v>
      </c>
      <c r="S11" s="17">
        <v>0.146847583456996</v>
      </c>
      <c r="T11" s="17">
        <v>0.17968041905731699</v>
      </c>
      <c r="U11" s="17"/>
      <c r="V11" s="17">
        <v>0.21294868106516501</v>
      </c>
      <c r="W11" s="17">
        <v>0.17609722634661401</v>
      </c>
      <c r="X11" s="17">
        <v>0.21885915596352101</v>
      </c>
      <c r="Y11" s="17">
        <v>0.16022233246036399</v>
      </c>
      <c r="Z11" s="17">
        <v>0.13955726382351799</v>
      </c>
      <c r="AA11" s="17">
        <v>0.187508999121617</v>
      </c>
      <c r="AB11" s="17">
        <v>0.18436855753645501</v>
      </c>
      <c r="AC11" s="17">
        <v>0.13945675858300199</v>
      </c>
      <c r="AD11" s="17">
        <v>0.19451134886115501</v>
      </c>
      <c r="AE11" s="17"/>
      <c r="AF11" s="17">
        <v>0.152664565856972</v>
      </c>
      <c r="AG11" s="17">
        <v>0.18015576663446201</v>
      </c>
      <c r="AH11" s="17">
        <v>0.20732381814946399</v>
      </c>
      <c r="AI11" s="17">
        <v>0.235924822938581</v>
      </c>
      <c r="AJ11" s="17">
        <v>0.19721872424876999</v>
      </c>
      <c r="AK11" s="17">
        <v>0.187686714111929</v>
      </c>
      <c r="AL11" s="17"/>
      <c r="AM11" s="17">
        <v>0.191109767972171</v>
      </c>
      <c r="AN11" s="17">
        <v>0.19599430417672101</v>
      </c>
      <c r="AO11" s="17">
        <v>0.13465838846178399</v>
      </c>
      <c r="AP11" s="17">
        <v>0.128330604611397</v>
      </c>
      <c r="AQ11" s="17">
        <v>0.15010209250595599</v>
      </c>
      <c r="AR11" s="17">
        <v>0.16025797552163701</v>
      </c>
      <c r="AS11" s="17">
        <v>0.14231192905325599</v>
      </c>
      <c r="AT11" s="17">
        <v>0.20916633753084099</v>
      </c>
      <c r="AU11" s="17">
        <v>0.170012235254724</v>
      </c>
      <c r="AV11" s="17">
        <v>0.19923703778155999</v>
      </c>
      <c r="AW11" s="17">
        <v>0.23208023493994501</v>
      </c>
      <c r="AX11" s="17">
        <v>0.18502061943089401</v>
      </c>
      <c r="AY11" s="17">
        <v>0.22309068744118701</v>
      </c>
      <c r="AZ11" s="17">
        <v>0.20886689093244001</v>
      </c>
      <c r="BA11" s="17">
        <v>0.27907280302302301</v>
      </c>
      <c r="BB11" s="17">
        <v>0.204595305435637</v>
      </c>
      <c r="BC11" s="17"/>
      <c r="BD11" s="17">
        <v>0.190254123489209</v>
      </c>
      <c r="BE11" s="17">
        <v>0.213158238865161</v>
      </c>
      <c r="BF11" s="17">
        <v>0.16018767654972901</v>
      </c>
      <c r="BG11" s="17"/>
      <c r="BH11" s="17">
        <v>0.174775845763809</v>
      </c>
      <c r="BI11" s="17">
        <v>0.19127526069255499</v>
      </c>
      <c r="BJ11" s="17">
        <v>0.17653191740754501</v>
      </c>
      <c r="BK11" s="17"/>
      <c r="BL11" s="17">
        <v>0.17356024072554599</v>
      </c>
      <c r="BM11" s="17">
        <v>0.172230314307005</v>
      </c>
      <c r="BN11" s="17">
        <v>0.17186598719591201</v>
      </c>
      <c r="BO11" s="17"/>
      <c r="BP11" s="17">
        <v>0.20775505108921899</v>
      </c>
      <c r="BQ11" s="17">
        <v>0.178200645303149</v>
      </c>
      <c r="BR11" s="17"/>
      <c r="BS11" s="17">
        <v>0.13576725119591801</v>
      </c>
      <c r="BT11" s="17">
        <v>0.16561455922639101</v>
      </c>
      <c r="BU11" s="17">
        <v>0.22034803015394899</v>
      </c>
      <c r="BV11" s="17">
        <v>0.183205125592448</v>
      </c>
      <c r="BW11" s="17"/>
      <c r="BX11" s="17">
        <v>0.148804102927697</v>
      </c>
      <c r="BY11" s="17">
        <v>0.228551555140208</v>
      </c>
      <c r="BZ11" s="17">
        <v>0.18522776023104101</v>
      </c>
      <c r="CA11" s="17"/>
      <c r="CB11" s="17">
        <v>0.12361096033169799</v>
      </c>
      <c r="CC11" s="17">
        <v>0.22323865522145001</v>
      </c>
      <c r="CD11" s="17">
        <v>0.19445385321661701</v>
      </c>
      <c r="CE11" s="17">
        <v>0.191066792242408</v>
      </c>
      <c r="CF11" s="17">
        <v>0.16996502755758799</v>
      </c>
      <c r="CG11" s="17">
        <v>0.202445563787955</v>
      </c>
      <c r="CH11" s="17"/>
      <c r="CI11" s="17">
        <v>0.23331660866926901</v>
      </c>
      <c r="CJ11" s="17">
        <v>0.129933106363394</v>
      </c>
      <c r="CK11" s="17">
        <v>0.27700109605186601</v>
      </c>
      <c r="CL11" s="17">
        <v>0.18092762707189999</v>
      </c>
    </row>
    <row r="12" spans="2:90" x14ac:dyDescent="0.35">
      <c r="B12" s="21" t="s">
        <v>276</v>
      </c>
      <c r="C12" s="17">
        <v>0.16225650897844199</v>
      </c>
      <c r="D12" s="17">
        <v>0.182277559094779</v>
      </c>
      <c r="E12" s="17">
        <v>0.14384103430266701</v>
      </c>
      <c r="F12" s="17"/>
      <c r="G12" s="17">
        <v>0.16509652629419799</v>
      </c>
      <c r="H12" s="17">
        <v>0.120524078098426</v>
      </c>
      <c r="I12" s="17">
        <v>0.16033335013146199</v>
      </c>
      <c r="J12" s="17">
        <v>0.18059089210072199</v>
      </c>
      <c r="K12" s="17">
        <v>0.160748914093467</v>
      </c>
      <c r="L12" s="17">
        <v>0.171137047952413</v>
      </c>
      <c r="M12" s="17">
        <v>0.18290995704879801</v>
      </c>
      <c r="N12" s="17">
        <v>0.146424710907681</v>
      </c>
      <c r="O12" s="17">
        <v>0.17108593365909</v>
      </c>
      <c r="P12" s="17"/>
      <c r="Q12" s="17">
        <v>0.161690523256309</v>
      </c>
      <c r="R12" s="17">
        <v>0.18863878591605199</v>
      </c>
      <c r="S12" s="17">
        <v>0.17187127735413599</v>
      </c>
      <c r="T12" s="17">
        <v>0.16089311752846</v>
      </c>
      <c r="U12" s="17"/>
      <c r="V12" s="17">
        <v>0.18320310521454899</v>
      </c>
      <c r="W12" s="17">
        <v>0.17045909194627801</v>
      </c>
      <c r="X12" s="17">
        <v>0.19129169590869</v>
      </c>
      <c r="Y12" s="17">
        <v>0.151601340008092</v>
      </c>
      <c r="Z12" s="17">
        <v>0.15979817631138801</v>
      </c>
      <c r="AA12" s="17">
        <v>0.14658811728266699</v>
      </c>
      <c r="AB12" s="17">
        <v>0.16808695642594501</v>
      </c>
      <c r="AC12" s="17">
        <v>0.11876641178613501</v>
      </c>
      <c r="AD12" s="17">
        <v>0.13805337573968501</v>
      </c>
      <c r="AE12" s="17"/>
      <c r="AF12" s="17">
        <v>0.166500202313976</v>
      </c>
      <c r="AG12" s="17">
        <v>0.173242199530946</v>
      </c>
      <c r="AH12" s="17">
        <v>0.14795575901681501</v>
      </c>
      <c r="AI12" s="17">
        <v>8.2440044922880595E-2</v>
      </c>
      <c r="AJ12" s="17">
        <v>0.14068283626424</v>
      </c>
      <c r="AK12" s="17">
        <v>0.181284474859122</v>
      </c>
      <c r="AL12" s="17"/>
      <c r="AM12" s="17">
        <v>0.20718559189178101</v>
      </c>
      <c r="AN12" s="17">
        <v>0.15540091830737601</v>
      </c>
      <c r="AO12" s="17">
        <v>0.17972626318953699</v>
      </c>
      <c r="AP12" s="17">
        <v>0.21771838205676999</v>
      </c>
      <c r="AQ12" s="17">
        <v>0.18232710900173099</v>
      </c>
      <c r="AR12" s="17">
        <v>0.189956490257633</v>
      </c>
      <c r="AS12" s="17">
        <v>0.19788134101802299</v>
      </c>
      <c r="AT12" s="17">
        <v>0.16850985730110499</v>
      </c>
      <c r="AU12" s="17">
        <v>0.16651723216042699</v>
      </c>
      <c r="AV12" s="17">
        <v>0.13453903260654501</v>
      </c>
      <c r="AW12" s="17">
        <v>0.11973942516790199</v>
      </c>
      <c r="AX12" s="17">
        <v>0.127559554009232</v>
      </c>
      <c r="AY12" s="17">
        <v>0.18328652932303499</v>
      </c>
      <c r="AZ12" s="17">
        <v>0.109687830837553</v>
      </c>
      <c r="BA12" s="17">
        <v>0.19190060043486601</v>
      </c>
      <c r="BB12" s="17">
        <v>0.18035518583924401</v>
      </c>
      <c r="BC12" s="17"/>
      <c r="BD12" s="17">
        <v>0.16373954809307101</v>
      </c>
      <c r="BE12" s="17">
        <v>0.161496252934165</v>
      </c>
      <c r="BF12" s="17">
        <v>0.161280612568585</v>
      </c>
      <c r="BG12" s="17"/>
      <c r="BH12" s="17">
        <v>0.13958159982145499</v>
      </c>
      <c r="BI12" s="17">
        <v>0.21949600359882901</v>
      </c>
      <c r="BJ12" s="17">
        <v>0.22787012563196701</v>
      </c>
      <c r="BK12" s="17"/>
      <c r="BL12" s="17">
        <v>0.13855527997869199</v>
      </c>
      <c r="BM12" s="17">
        <v>0.201432034685436</v>
      </c>
      <c r="BN12" s="17">
        <v>0.13170626528990301</v>
      </c>
      <c r="BO12" s="17"/>
      <c r="BP12" s="17">
        <v>0.15254673400367399</v>
      </c>
      <c r="BQ12" s="17">
        <v>0.16661963389779799</v>
      </c>
      <c r="BR12" s="17"/>
      <c r="BS12" s="17">
        <v>0.16076332809847499</v>
      </c>
      <c r="BT12" s="17">
        <v>0.14789658755353499</v>
      </c>
      <c r="BU12" s="17">
        <v>0.17590756529322499</v>
      </c>
      <c r="BV12" s="17">
        <v>0.155564870354232</v>
      </c>
      <c r="BW12" s="17"/>
      <c r="BX12" s="17">
        <v>0.14606031819057899</v>
      </c>
      <c r="BY12" s="17">
        <v>0.14886685989285001</v>
      </c>
      <c r="BZ12" s="17">
        <v>0.16468383939793799</v>
      </c>
      <c r="CA12" s="17"/>
      <c r="CB12" s="17">
        <v>9.70749102419316E-2</v>
      </c>
      <c r="CC12" s="17">
        <v>0.16531153929277601</v>
      </c>
      <c r="CD12" s="17">
        <v>0.117724791936763</v>
      </c>
      <c r="CE12" s="17">
        <v>0.138059675693888</v>
      </c>
      <c r="CF12" s="17">
        <v>0.196413366297263</v>
      </c>
      <c r="CG12" s="17">
        <v>0.30159576426860601</v>
      </c>
      <c r="CH12" s="17"/>
      <c r="CI12" s="17">
        <v>0.21238435940738401</v>
      </c>
      <c r="CJ12" s="17">
        <v>8.8555097964347698E-2</v>
      </c>
      <c r="CK12" s="17">
        <v>0.266432990898331</v>
      </c>
      <c r="CL12" s="17">
        <v>0.16674967306948901</v>
      </c>
    </row>
    <row r="13" spans="2:90" x14ac:dyDescent="0.35">
      <c r="B13" s="21" t="s">
        <v>176</v>
      </c>
      <c r="C13" s="23">
        <v>5.1696447413855602E-2</v>
      </c>
      <c r="D13" s="23">
        <v>6.3506683738100297E-2</v>
      </c>
      <c r="E13" s="23">
        <v>4.0855463850154199E-2</v>
      </c>
      <c r="F13" s="23"/>
      <c r="G13" s="23">
        <v>4.3429185617758499E-2</v>
      </c>
      <c r="H13" s="23">
        <v>6.3379453738089397E-2</v>
      </c>
      <c r="I13" s="23">
        <v>4.5714561058896999E-2</v>
      </c>
      <c r="J13" s="23">
        <v>3.3139082777927702E-2</v>
      </c>
      <c r="K13" s="23">
        <v>5.31624118567312E-2</v>
      </c>
      <c r="L13" s="23">
        <v>4.31990807962397E-2</v>
      </c>
      <c r="M13" s="23">
        <v>5.96326806074527E-2</v>
      </c>
      <c r="N13" s="23">
        <v>6.0007838314029997E-2</v>
      </c>
      <c r="O13" s="23">
        <v>6.1399288061836199E-2</v>
      </c>
      <c r="P13" s="23"/>
      <c r="Q13" s="23">
        <v>8.0249947359730303E-2</v>
      </c>
      <c r="R13" s="23">
        <v>7.0571327678686499E-2</v>
      </c>
      <c r="S13" s="23">
        <v>6.89638618190659E-2</v>
      </c>
      <c r="T13" s="23">
        <v>4.7201459969988702E-2</v>
      </c>
      <c r="U13" s="23"/>
      <c r="V13" s="23">
        <v>8.4204739911978493E-2</v>
      </c>
      <c r="W13" s="23">
        <v>2.5015305459934401E-2</v>
      </c>
      <c r="X13" s="23">
        <v>4.3484504767586897E-2</v>
      </c>
      <c r="Y13" s="23">
        <v>6.4756344187407403E-2</v>
      </c>
      <c r="Z13" s="23">
        <v>3.3834971716892398E-2</v>
      </c>
      <c r="AA13" s="23">
        <v>4.0575615529463302E-2</v>
      </c>
      <c r="AB13" s="23">
        <v>5.3689157861500102E-2</v>
      </c>
      <c r="AC13" s="23">
        <v>4.1373744826632801E-2</v>
      </c>
      <c r="AD13" s="23">
        <v>6.1631951806647302E-2</v>
      </c>
      <c r="AE13" s="23"/>
      <c r="AF13" s="23">
        <v>5.4583891003111E-2</v>
      </c>
      <c r="AG13" s="23">
        <v>5.31484317345274E-2</v>
      </c>
      <c r="AH13" s="23">
        <v>1.94509582809002E-2</v>
      </c>
      <c r="AI13" s="23">
        <v>0.10004083372823699</v>
      </c>
      <c r="AJ13" s="23">
        <v>2.44299925882978E-2</v>
      </c>
      <c r="AK13" s="23">
        <v>6.7839439304012303E-2</v>
      </c>
      <c r="AL13" s="23"/>
      <c r="AM13" s="23">
        <v>3.4584379965431199E-2</v>
      </c>
      <c r="AN13" s="23">
        <v>7.7391735196539205E-2</v>
      </c>
      <c r="AO13" s="23">
        <v>6.5844020875939394E-2</v>
      </c>
      <c r="AP13" s="23">
        <v>3.6621953545301102E-2</v>
      </c>
      <c r="AQ13" s="23">
        <v>6.4100608635710099E-2</v>
      </c>
      <c r="AR13" s="23">
        <v>3.2436327665951503E-2</v>
      </c>
      <c r="AS13" s="23">
        <v>4.6025960897518897E-2</v>
      </c>
      <c r="AT13" s="23">
        <v>6.6269509279380606E-2</v>
      </c>
      <c r="AU13" s="23">
        <v>4.6133696995430698E-2</v>
      </c>
      <c r="AV13" s="23">
        <v>2.3174254995021001E-2</v>
      </c>
      <c r="AW13" s="23">
        <v>4.2768522162404503E-2</v>
      </c>
      <c r="AX13" s="23">
        <v>4.1830565694671203E-2</v>
      </c>
      <c r="AY13" s="23">
        <v>4.5714571739697299E-2</v>
      </c>
      <c r="AZ13" s="23">
        <v>6.3131893445590198E-2</v>
      </c>
      <c r="BA13" s="23">
        <v>6.9987239494853706E-2</v>
      </c>
      <c r="BB13" s="23">
        <v>8.5064445323593196E-2</v>
      </c>
      <c r="BC13" s="23"/>
      <c r="BD13" s="23">
        <v>4.8924153671621097E-2</v>
      </c>
      <c r="BE13" s="23">
        <v>4.5902258529331497E-2</v>
      </c>
      <c r="BF13" s="23">
        <v>5.93785609940354E-2</v>
      </c>
      <c r="BG13" s="23"/>
      <c r="BH13" s="23">
        <v>4.70799549794527E-2</v>
      </c>
      <c r="BI13" s="23">
        <v>7.3687477567679099E-2</v>
      </c>
      <c r="BJ13" s="23">
        <v>4.8731553926605803E-2</v>
      </c>
      <c r="BK13" s="23"/>
      <c r="BL13" s="23">
        <v>3.0710107668385899E-2</v>
      </c>
      <c r="BM13" s="23">
        <v>8.2895392061732798E-2</v>
      </c>
      <c r="BN13" s="23">
        <v>9.41237209327139E-2</v>
      </c>
      <c r="BO13" s="23"/>
      <c r="BP13" s="23">
        <v>5.1877718829715799E-2</v>
      </c>
      <c r="BQ13" s="23">
        <v>5.4025087818278403E-2</v>
      </c>
      <c r="BR13" s="23"/>
      <c r="BS13" s="23">
        <v>6.2948943883683897E-2</v>
      </c>
      <c r="BT13" s="23">
        <v>5.3992507137481299E-2</v>
      </c>
      <c r="BU13" s="23">
        <v>2.7154230276444199E-2</v>
      </c>
      <c r="BV13" s="23">
        <v>6.2972468681240498E-2</v>
      </c>
      <c r="BW13" s="23"/>
      <c r="BX13" s="23">
        <v>3.91463635844643E-2</v>
      </c>
      <c r="BY13" s="23">
        <v>6.1491404125309498E-2</v>
      </c>
      <c r="BZ13" s="23">
        <v>5.2337861935755903E-2</v>
      </c>
      <c r="CA13" s="23"/>
      <c r="CB13" s="23">
        <v>2.2759352459257198E-2</v>
      </c>
      <c r="CC13" s="23">
        <v>8.7718134691922994E-2</v>
      </c>
      <c r="CD13" s="23">
        <v>2.5197607237130801E-2</v>
      </c>
      <c r="CE13" s="23">
        <v>3.74998692301758E-2</v>
      </c>
      <c r="CF13" s="23">
        <v>0.110714547061351</v>
      </c>
      <c r="CG13" s="23">
        <v>5.00343832706798E-2</v>
      </c>
      <c r="CH13" s="23"/>
      <c r="CI13" s="23">
        <v>5.9098547403280098E-2</v>
      </c>
      <c r="CJ13" s="23">
        <v>5.5619707040986399E-2</v>
      </c>
      <c r="CK13" s="23">
        <v>1.49290402389724E-2</v>
      </c>
      <c r="CL13" s="23">
        <v>5.75082464116373E-2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282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0.12946798591255301</v>
      </c>
      <c r="D9" s="17">
        <v>0.149446628771534</v>
      </c>
      <c r="E9" s="17">
        <v>0.11136235855111799</v>
      </c>
      <c r="F9" s="17"/>
      <c r="G9" s="17">
        <v>0.137004708642366</v>
      </c>
      <c r="H9" s="17">
        <v>0.171994009481655</v>
      </c>
      <c r="I9" s="17">
        <v>0.16486857246991199</v>
      </c>
      <c r="J9" s="17">
        <v>9.9876236661135598E-2</v>
      </c>
      <c r="K9" s="17">
        <v>0.12890742143568401</v>
      </c>
      <c r="L9" s="17">
        <v>0.111029975851026</v>
      </c>
      <c r="M9" s="17">
        <v>0.102162395417274</v>
      </c>
      <c r="N9" s="17">
        <v>0.12902003486746499</v>
      </c>
      <c r="O9" s="17">
        <v>0.124589519703459</v>
      </c>
      <c r="P9" s="17"/>
      <c r="Q9" s="17">
        <v>0.15626187690381099</v>
      </c>
      <c r="R9" s="17">
        <v>0.216958768504633</v>
      </c>
      <c r="S9" s="17">
        <v>0.14825084562430399</v>
      </c>
      <c r="T9" s="17">
        <v>0.118113729119227</v>
      </c>
      <c r="U9" s="17"/>
      <c r="V9" s="17">
        <v>0.17157191236625499</v>
      </c>
      <c r="W9" s="17">
        <v>0.12909064351418501</v>
      </c>
      <c r="X9" s="17">
        <v>0.14235526552588601</v>
      </c>
      <c r="Y9" s="17">
        <v>0.13738784164825499</v>
      </c>
      <c r="Z9" s="17">
        <v>0.10264211837774501</v>
      </c>
      <c r="AA9" s="17">
        <v>0.11189544149424201</v>
      </c>
      <c r="AB9" s="17">
        <v>0.104598427795289</v>
      </c>
      <c r="AC9" s="17">
        <v>0.114068460597594</v>
      </c>
      <c r="AD9" s="17">
        <v>0.11880641995993101</v>
      </c>
      <c r="AE9" s="17"/>
      <c r="AF9" s="17">
        <v>0.122630772546879</v>
      </c>
      <c r="AG9" s="17">
        <v>0.120564211611516</v>
      </c>
      <c r="AH9" s="17">
        <v>0.125696785840401</v>
      </c>
      <c r="AI9" s="17">
        <v>0.118023941731249</v>
      </c>
      <c r="AJ9" s="17">
        <v>0.13569494726067399</v>
      </c>
      <c r="AK9" s="17">
        <v>0.13814253740826299</v>
      </c>
      <c r="AL9" s="17"/>
      <c r="AM9" s="17">
        <v>9.9220904864683795E-2</v>
      </c>
      <c r="AN9" s="17">
        <v>0.12095715020469699</v>
      </c>
      <c r="AO9" s="17">
        <v>0.13545435827205901</v>
      </c>
      <c r="AP9" s="17">
        <v>0.107110176242113</v>
      </c>
      <c r="AQ9" s="17">
        <v>0.15650531095503301</v>
      </c>
      <c r="AR9" s="17">
        <v>8.0776978860160997E-2</v>
      </c>
      <c r="AS9" s="17">
        <v>9.6151101170937905E-2</v>
      </c>
      <c r="AT9" s="17">
        <v>0.142360894818814</v>
      </c>
      <c r="AU9" s="17">
        <v>0.120638018635756</v>
      </c>
      <c r="AV9" s="17">
        <v>0.147787944804458</v>
      </c>
      <c r="AW9" s="17">
        <v>0.115492148696739</v>
      </c>
      <c r="AX9" s="17">
        <v>7.7300520722331595E-2</v>
      </c>
      <c r="AY9" s="17">
        <v>0.132586323268476</v>
      </c>
      <c r="AZ9" s="17">
        <v>0.20869083388055701</v>
      </c>
      <c r="BA9" s="17">
        <v>0.22248754137700899</v>
      </c>
      <c r="BB9" s="17">
        <v>0.25677510870415299</v>
      </c>
      <c r="BC9" s="17"/>
      <c r="BD9" s="17">
        <v>0.127166456097597</v>
      </c>
      <c r="BE9" s="17">
        <v>0.14182070809154901</v>
      </c>
      <c r="BF9" s="17">
        <v>0.121909654945893</v>
      </c>
      <c r="BG9" s="17"/>
      <c r="BH9" s="17">
        <v>0.122058451952148</v>
      </c>
      <c r="BI9" s="17">
        <v>0.19087796361942899</v>
      </c>
      <c r="BJ9" s="17">
        <v>0.114908230775337</v>
      </c>
      <c r="BK9" s="17"/>
      <c r="BL9" s="17">
        <v>8.3823311898668498E-2</v>
      </c>
      <c r="BM9" s="17">
        <v>0.118285565723056</v>
      </c>
      <c r="BN9" s="17">
        <v>0.170225404929256</v>
      </c>
      <c r="BO9" s="17"/>
      <c r="BP9" s="17">
        <v>0.145380534563987</v>
      </c>
      <c r="BQ9" s="17">
        <v>0.123027430467469</v>
      </c>
      <c r="BR9" s="17"/>
      <c r="BS9" s="17">
        <v>0.173016611468646</v>
      </c>
      <c r="BT9" s="17">
        <v>0.10731568422263001</v>
      </c>
      <c r="BU9" s="17">
        <v>0.100922974116143</v>
      </c>
      <c r="BV9" s="17">
        <v>0.150614648704675</v>
      </c>
      <c r="BW9" s="17"/>
      <c r="BX9" s="17">
        <v>0.118660991177144</v>
      </c>
      <c r="BY9" s="17">
        <v>0.20069347933263401</v>
      </c>
      <c r="BZ9" s="17">
        <v>0.126161788689265</v>
      </c>
      <c r="CA9" s="17"/>
      <c r="CB9" s="17">
        <v>6.9629127269603297E-2</v>
      </c>
      <c r="CC9" s="17">
        <v>0.24344482424451599</v>
      </c>
      <c r="CD9" s="17">
        <v>5.4358885107626202E-2</v>
      </c>
      <c r="CE9" s="17">
        <v>0.15911717442958301</v>
      </c>
      <c r="CF9" s="17">
        <v>0.22590870031374699</v>
      </c>
      <c r="CG9" s="17">
        <v>6.5385785911599395E-2</v>
      </c>
      <c r="CH9" s="17"/>
      <c r="CI9" s="17">
        <v>0.12740488060051799</v>
      </c>
      <c r="CJ9" s="17">
        <v>0.138406004040108</v>
      </c>
      <c r="CK9" s="17">
        <v>4.4800425301186803E-2</v>
      </c>
      <c r="CL9" s="17">
        <v>0.14719520395455499</v>
      </c>
    </row>
    <row r="10" spans="2:90" x14ac:dyDescent="0.35">
      <c r="B10" s="21" t="s">
        <v>275</v>
      </c>
      <c r="C10" s="17">
        <v>0.29468225077520899</v>
      </c>
      <c r="D10" s="17">
        <v>0.29445337364305801</v>
      </c>
      <c r="E10" s="17">
        <v>0.29425914522880098</v>
      </c>
      <c r="F10" s="17"/>
      <c r="G10" s="17">
        <v>0.31567840786307999</v>
      </c>
      <c r="H10" s="17">
        <v>0.28139540701739302</v>
      </c>
      <c r="I10" s="17">
        <v>0.26670445639513501</v>
      </c>
      <c r="J10" s="17">
        <v>0.32824680399866801</v>
      </c>
      <c r="K10" s="17">
        <v>0.288006900966704</v>
      </c>
      <c r="L10" s="17">
        <v>0.29518473660752398</v>
      </c>
      <c r="M10" s="17">
        <v>0.34484716581310998</v>
      </c>
      <c r="N10" s="17">
        <v>0.27552135929001298</v>
      </c>
      <c r="O10" s="17">
        <v>0.25846866448872202</v>
      </c>
      <c r="P10" s="17"/>
      <c r="Q10" s="17">
        <v>0.26785873710355301</v>
      </c>
      <c r="R10" s="17">
        <v>0.25765039050272598</v>
      </c>
      <c r="S10" s="17">
        <v>0.30545400843188403</v>
      </c>
      <c r="T10" s="17">
        <v>0.299544546076424</v>
      </c>
      <c r="U10" s="17"/>
      <c r="V10" s="17">
        <v>0.290253697284104</v>
      </c>
      <c r="W10" s="17">
        <v>0.31806547102420801</v>
      </c>
      <c r="X10" s="17">
        <v>0.304087719272707</v>
      </c>
      <c r="Y10" s="17">
        <v>0.31508054451717299</v>
      </c>
      <c r="Z10" s="17">
        <v>0.30188307740673698</v>
      </c>
      <c r="AA10" s="17">
        <v>0.28573342408486102</v>
      </c>
      <c r="AB10" s="17">
        <v>0.24258942201699599</v>
      </c>
      <c r="AC10" s="17">
        <v>0.28890572948404503</v>
      </c>
      <c r="AD10" s="17">
        <v>0.29369262355703402</v>
      </c>
      <c r="AE10" s="17"/>
      <c r="AF10" s="17">
        <v>0.31384213987260601</v>
      </c>
      <c r="AG10" s="17">
        <v>0.29413563407521298</v>
      </c>
      <c r="AH10" s="17">
        <v>0.28317358097540801</v>
      </c>
      <c r="AI10" s="17">
        <v>0.231783580708078</v>
      </c>
      <c r="AJ10" s="17">
        <v>0.309886808831768</v>
      </c>
      <c r="AK10" s="17">
        <v>0.28351114233170599</v>
      </c>
      <c r="AL10" s="17"/>
      <c r="AM10" s="17">
        <v>0.224093800616702</v>
      </c>
      <c r="AN10" s="17">
        <v>0.227275268638854</v>
      </c>
      <c r="AO10" s="17">
        <v>0.24766332158961599</v>
      </c>
      <c r="AP10" s="17">
        <v>0.286589839178574</v>
      </c>
      <c r="AQ10" s="17">
        <v>0.24566838872461</v>
      </c>
      <c r="AR10" s="17">
        <v>0.34422670778652598</v>
      </c>
      <c r="AS10" s="17">
        <v>0.32899082731130902</v>
      </c>
      <c r="AT10" s="17">
        <v>0.26628717094585302</v>
      </c>
      <c r="AU10" s="17">
        <v>0.35365437618662499</v>
      </c>
      <c r="AV10" s="17">
        <v>0.264241805740493</v>
      </c>
      <c r="AW10" s="17">
        <v>0.34249204281895201</v>
      </c>
      <c r="AX10" s="17">
        <v>0.32695711963480301</v>
      </c>
      <c r="AY10" s="17">
        <v>0.29901319085998201</v>
      </c>
      <c r="AZ10" s="17">
        <v>0.36069095515113098</v>
      </c>
      <c r="BA10" s="17">
        <v>0.32914640540826801</v>
      </c>
      <c r="BB10" s="17">
        <v>0.30180521609223598</v>
      </c>
      <c r="BC10" s="17"/>
      <c r="BD10" s="17">
        <v>0.30991009140409198</v>
      </c>
      <c r="BE10" s="17">
        <v>0.309765850701755</v>
      </c>
      <c r="BF10" s="17">
        <v>0.26762697403611302</v>
      </c>
      <c r="BG10" s="17"/>
      <c r="BH10" s="17">
        <v>0.29893886629824601</v>
      </c>
      <c r="BI10" s="17">
        <v>0.27683523134903998</v>
      </c>
      <c r="BJ10" s="17">
        <v>0.363381581506864</v>
      </c>
      <c r="BK10" s="17"/>
      <c r="BL10" s="17">
        <v>0.30653856457323803</v>
      </c>
      <c r="BM10" s="17">
        <v>0.31201937041151601</v>
      </c>
      <c r="BN10" s="17">
        <v>0.27892359720100901</v>
      </c>
      <c r="BO10" s="17"/>
      <c r="BP10" s="17">
        <v>0.28958623630937402</v>
      </c>
      <c r="BQ10" s="17">
        <v>0.288618550495083</v>
      </c>
      <c r="BR10" s="17"/>
      <c r="BS10" s="17">
        <v>0.249459098615604</v>
      </c>
      <c r="BT10" s="17">
        <v>0.27920657643941399</v>
      </c>
      <c r="BU10" s="17">
        <v>0.31234328588200799</v>
      </c>
      <c r="BV10" s="17">
        <v>0.31326554533152901</v>
      </c>
      <c r="BW10" s="17"/>
      <c r="BX10" s="17">
        <v>0.279991573583043</v>
      </c>
      <c r="BY10" s="17">
        <v>0.29411400316838798</v>
      </c>
      <c r="BZ10" s="17">
        <v>0.29617255293236</v>
      </c>
      <c r="CA10" s="17"/>
      <c r="CB10" s="17">
        <v>0.25434453379237898</v>
      </c>
      <c r="CC10" s="17">
        <v>0.39478143031496998</v>
      </c>
      <c r="CD10" s="17">
        <v>0.223223609860356</v>
      </c>
      <c r="CE10" s="17">
        <v>0.390874387301265</v>
      </c>
      <c r="CF10" s="17">
        <v>0.31231791319093299</v>
      </c>
      <c r="CG10" s="17">
        <v>0.209712152288797</v>
      </c>
      <c r="CH10" s="17"/>
      <c r="CI10" s="17">
        <v>0.322108711258763</v>
      </c>
      <c r="CJ10" s="17">
        <v>0.285767397466552</v>
      </c>
      <c r="CK10" s="17">
        <v>0.21386224099881701</v>
      </c>
      <c r="CL10" s="17">
        <v>0.315298714388554</v>
      </c>
    </row>
    <row r="11" spans="2:90" x14ac:dyDescent="0.35">
      <c r="B11" s="21" t="s">
        <v>114</v>
      </c>
      <c r="C11" s="17">
        <v>0.14833473223277499</v>
      </c>
      <c r="D11" s="17">
        <v>0.14173334222002501</v>
      </c>
      <c r="E11" s="17">
        <v>0.15624025693961499</v>
      </c>
      <c r="F11" s="17"/>
      <c r="G11" s="17">
        <v>0.183673831518606</v>
      </c>
      <c r="H11" s="17">
        <v>0.16347948201877299</v>
      </c>
      <c r="I11" s="17">
        <v>0.13663588015269601</v>
      </c>
      <c r="J11" s="17">
        <v>0.133409231573483</v>
      </c>
      <c r="K11" s="17">
        <v>0.12797770812737899</v>
      </c>
      <c r="L11" s="17">
        <v>0.143405657560498</v>
      </c>
      <c r="M11" s="17">
        <v>0.13457710440632401</v>
      </c>
      <c r="N11" s="17">
        <v>0.143620903229317</v>
      </c>
      <c r="O11" s="17">
        <v>0.16735633260758601</v>
      </c>
      <c r="P11" s="17"/>
      <c r="Q11" s="17">
        <v>0.147829911538996</v>
      </c>
      <c r="R11" s="17">
        <v>0.13177084565262601</v>
      </c>
      <c r="S11" s="17">
        <v>0.12614790116918001</v>
      </c>
      <c r="T11" s="17">
        <v>0.149051920316533</v>
      </c>
      <c r="U11" s="17"/>
      <c r="V11" s="17">
        <v>0.14094260371556699</v>
      </c>
      <c r="W11" s="17">
        <v>0.154039703865195</v>
      </c>
      <c r="X11" s="17">
        <v>0.12643630147505999</v>
      </c>
      <c r="Y11" s="17">
        <v>0.15491710164394901</v>
      </c>
      <c r="Z11" s="17">
        <v>0.13492818210903601</v>
      </c>
      <c r="AA11" s="17">
        <v>0.14316092359802701</v>
      </c>
      <c r="AB11" s="17">
        <v>0.18053440621069999</v>
      </c>
      <c r="AC11" s="17">
        <v>0.121597386109283</v>
      </c>
      <c r="AD11" s="17">
        <v>0.159006558268416</v>
      </c>
      <c r="AE11" s="17"/>
      <c r="AF11" s="17">
        <v>0.13831279026665499</v>
      </c>
      <c r="AG11" s="17">
        <v>0.15016663555003801</v>
      </c>
      <c r="AH11" s="17">
        <v>0.120743094631014</v>
      </c>
      <c r="AI11" s="17">
        <v>0.26123479403578498</v>
      </c>
      <c r="AJ11" s="17">
        <v>0.15417672433958601</v>
      </c>
      <c r="AK11" s="17">
        <v>0.142609926795011</v>
      </c>
      <c r="AL11" s="17"/>
      <c r="AM11" s="17">
        <v>0.18565098421734799</v>
      </c>
      <c r="AN11" s="17">
        <v>0.18503150280463601</v>
      </c>
      <c r="AO11" s="17">
        <v>0.119373254687633</v>
      </c>
      <c r="AP11" s="17">
        <v>0.15427313039169799</v>
      </c>
      <c r="AQ11" s="17">
        <v>0.16054470941787399</v>
      </c>
      <c r="AR11" s="17">
        <v>0.17571864334154999</v>
      </c>
      <c r="AS11" s="17">
        <v>9.9825139584816702E-2</v>
      </c>
      <c r="AT11" s="17">
        <v>0.165492708778572</v>
      </c>
      <c r="AU11" s="17">
        <v>0.125394258436138</v>
      </c>
      <c r="AV11" s="17">
        <v>0.108967640521105</v>
      </c>
      <c r="AW11" s="17">
        <v>0.16141028722609899</v>
      </c>
      <c r="AX11" s="17">
        <v>0.10403562556265</v>
      </c>
      <c r="AY11" s="17">
        <v>0.18425201562478</v>
      </c>
      <c r="AZ11" s="17">
        <v>0.14736057221658799</v>
      </c>
      <c r="BA11" s="17">
        <v>0.17492718977036301</v>
      </c>
      <c r="BB11" s="17">
        <v>0.136713084241289</v>
      </c>
      <c r="BC11" s="17"/>
      <c r="BD11" s="17">
        <v>0.13867964240480801</v>
      </c>
      <c r="BE11" s="17">
        <v>0.14427483533354801</v>
      </c>
      <c r="BF11" s="17">
        <v>0.15736973437408</v>
      </c>
      <c r="BG11" s="17"/>
      <c r="BH11" s="17">
        <v>0.138021149504228</v>
      </c>
      <c r="BI11" s="17">
        <v>0.13558002922842799</v>
      </c>
      <c r="BJ11" s="17">
        <v>0.164654756569763</v>
      </c>
      <c r="BK11" s="17"/>
      <c r="BL11" s="17">
        <v>0.17915148464817701</v>
      </c>
      <c r="BM11" s="17">
        <v>0.14287647709222001</v>
      </c>
      <c r="BN11" s="17">
        <v>0.13391734776275799</v>
      </c>
      <c r="BO11" s="17"/>
      <c r="BP11" s="17">
        <v>0.170567518651181</v>
      </c>
      <c r="BQ11" s="17">
        <v>0.14795849835375399</v>
      </c>
      <c r="BR11" s="17"/>
      <c r="BS11" s="17">
        <v>0.113179683282586</v>
      </c>
      <c r="BT11" s="17">
        <v>0.13098100833756701</v>
      </c>
      <c r="BU11" s="17">
        <v>0.184716084873667</v>
      </c>
      <c r="BV11" s="17">
        <v>0.14338913681826501</v>
      </c>
      <c r="BW11" s="17"/>
      <c r="BX11" s="17">
        <v>0.16833677084545701</v>
      </c>
      <c r="BY11" s="17">
        <v>0.14490323370663399</v>
      </c>
      <c r="BZ11" s="17">
        <v>0.14656402724443901</v>
      </c>
      <c r="CA11" s="17"/>
      <c r="CB11" s="17">
        <v>0.117161779658468</v>
      </c>
      <c r="CC11" s="17">
        <v>0.120360369322875</v>
      </c>
      <c r="CD11" s="17">
        <v>0.19041839878567199</v>
      </c>
      <c r="CE11" s="17">
        <v>0.131969986774708</v>
      </c>
      <c r="CF11" s="17">
        <v>0.1149641342412</v>
      </c>
      <c r="CG11" s="17">
        <v>0.20308593940785899</v>
      </c>
      <c r="CH11" s="17"/>
      <c r="CI11" s="17">
        <v>0.172219967683134</v>
      </c>
      <c r="CJ11" s="17">
        <v>9.8055671814708201E-2</v>
      </c>
      <c r="CK11" s="17">
        <v>0.332305313311895</v>
      </c>
      <c r="CL11" s="17">
        <v>0.12366262212978101</v>
      </c>
    </row>
    <row r="12" spans="2:90" x14ac:dyDescent="0.35">
      <c r="B12" s="21" t="s">
        <v>276</v>
      </c>
      <c r="C12" s="17">
        <v>0.316055604154308</v>
      </c>
      <c r="D12" s="17">
        <v>0.30166527390272102</v>
      </c>
      <c r="E12" s="17">
        <v>0.32877922456052799</v>
      </c>
      <c r="F12" s="17"/>
      <c r="G12" s="17">
        <v>0.25874001109042599</v>
      </c>
      <c r="H12" s="17">
        <v>0.29194153943269702</v>
      </c>
      <c r="I12" s="17">
        <v>0.30638338868689002</v>
      </c>
      <c r="J12" s="17">
        <v>0.33825194151319399</v>
      </c>
      <c r="K12" s="17">
        <v>0.33302915620956702</v>
      </c>
      <c r="L12" s="17">
        <v>0.353757512701522</v>
      </c>
      <c r="M12" s="17">
        <v>0.31189334016967002</v>
      </c>
      <c r="N12" s="17">
        <v>0.34376984411954198</v>
      </c>
      <c r="O12" s="17">
        <v>0.30382667451901502</v>
      </c>
      <c r="P12" s="17"/>
      <c r="Q12" s="17">
        <v>0.32287942289131399</v>
      </c>
      <c r="R12" s="17">
        <v>0.24993683516363699</v>
      </c>
      <c r="S12" s="17">
        <v>0.310729487558083</v>
      </c>
      <c r="T12" s="17">
        <v>0.32095794952120499</v>
      </c>
      <c r="U12" s="17"/>
      <c r="V12" s="17">
        <v>0.27876437681435601</v>
      </c>
      <c r="W12" s="17">
        <v>0.32801393001423002</v>
      </c>
      <c r="X12" s="17">
        <v>0.30257355003587999</v>
      </c>
      <c r="Y12" s="17">
        <v>0.29805435038953998</v>
      </c>
      <c r="Z12" s="17">
        <v>0.35029603012434801</v>
      </c>
      <c r="AA12" s="17">
        <v>0.33714910211924098</v>
      </c>
      <c r="AB12" s="17">
        <v>0.35846495249601501</v>
      </c>
      <c r="AC12" s="17">
        <v>0.34265969175466499</v>
      </c>
      <c r="AD12" s="17">
        <v>0.29125560472239898</v>
      </c>
      <c r="AE12" s="17"/>
      <c r="AF12" s="17">
        <v>0.30943304963268697</v>
      </c>
      <c r="AG12" s="17">
        <v>0.32199440588931</v>
      </c>
      <c r="AH12" s="17">
        <v>0.36307300424338401</v>
      </c>
      <c r="AI12" s="17">
        <v>0.24772798375407401</v>
      </c>
      <c r="AJ12" s="17">
        <v>0.30593605955655001</v>
      </c>
      <c r="AK12" s="17">
        <v>0.32039571968265701</v>
      </c>
      <c r="AL12" s="17"/>
      <c r="AM12" s="17">
        <v>0.367727555870621</v>
      </c>
      <c r="AN12" s="17">
        <v>0.32935527067679798</v>
      </c>
      <c r="AO12" s="17">
        <v>0.375401552324997</v>
      </c>
      <c r="AP12" s="17">
        <v>0.35446148851766801</v>
      </c>
      <c r="AQ12" s="17">
        <v>0.33583569530486501</v>
      </c>
      <c r="AR12" s="17">
        <v>0.29555611698364698</v>
      </c>
      <c r="AS12" s="17">
        <v>0.37327950738599702</v>
      </c>
      <c r="AT12" s="17">
        <v>0.29857098947744498</v>
      </c>
      <c r="AU12" s="17">
        <v>0.32247825654540602</v>
      </c>
      <c r="AV12" s="17">
        <v>0.37600189104734899</v>
      </c>
      <c r="AW12" s="17">
        <v>0.28132332934048798</v>
      </c>
      <c r="AX12" s="17">
        <v>0.354448903311536</v>
      </c>
      <c r="AY12" s="17">
        <v>0.26115029528017403</v>
      </c>
      <c r="AZ12" s="17">
        <v>0.23983863418227</v>
      </c>
      <c r="BA12" s="17">
        <v>0.16661516873228999</v>
      </c>
      <c r="BB12" s="17">
        <v>0.20159786913133401</v>
      </c>
      <c r="BC12" s="17"/>
      <c r="BD12" s="17">
        <v>0.32931159250754399</v>
      </c>
      <c r="BE12" s="17">
        <v>0.30758263012354498</v>
      </c>
      <c r="BF12" s="17">
        <v>0.316527873589523</v>
      </c>
      <c r="BG12" s="17"/>
      <c r="BH12" s="17">
        <v>0.32378494912148498</v>
      </c>
      <c r="BI12" s="17">
        <v>0.29186315380473898</v>
      </c>
      <c r="BJ12" s="17">
        <v>0.27551668149768199</v>
      </c>
      <c r="BK12" s="17"/>
      <c r="BL12" s="17">
        <v>0.36658461504860401</v>
      </c>
      <c r="BM12" s="17">
        <v>0.30242939015516901</v>
      </c>
      <c r="BN12" s="17">
        <v>0.28821789817607801</v>
      </c>
      <c r="BO12" s="17"/>
      <c r="BP12" s="17">
        <v>0.26477940830958602</v>
      </c>
      <c r="BQ12" s="17">
        <v>0.32696583862177098</v>
      </c>
      <c r="BR12" s="17"/>
      <c r="BS12" s="17">
        <v>0.33586508206940102</v>
      </c>
      <c r="BT12" s="17">
        <v>0.357423437035779</v>
      </c>
      <c r="BU12" s="17">
        <v>0.326127676819153</v>
      </c>
      <c r="BV12" s="17">
        <v>0.27582051062586999</v>
      </c>
      <c r="BW12" s="17"/>
      <c r="BX12" s="17">
        <v>0.32537277243323398</v>
      </c>
      <c r="BY12" s="17">
        <v>0.27026191455527498</v>
      </c>
      <c r="BZ12" s="17">
        <v>0.31794660357792798</v>
      </c>
      <c r="CA12" s="17"/>
      <c r="CB12" s="17">
        <v>0.41454774686193602</v>
      </c>
      <c r="CC12" s="17">
        <v>0.14927751915522899</v>
      </c>
      <c r="CD12" s="17">
        <v>0.39439693739083898</v>
      </c>
      <c r="CE12" s="17">
        <v>0.24060489652778999</v>
      </c>
      <c r="CF12" s="17">
        <v>0.231413293413403</v>
      </c>
      <c r="CG12" s="17">
        <v>0.43149374809930602</v>
      </c>
      <c r="CH12" s="17"/>
      <c r="CI12" s="17">
        <v>0.308433567616968</v>
      </c>
      <c r="CJ12" s="17">
        <v>0.31828971278663498</v>
      </c>
      <c r="CK12" s="17">
        <v>0.35520523630089901</v>
      </c>
      <c r="CL12" s="17">
        <v>0.30602756097787398</v>
      </c>
    </row>
    <row r="13" spans="2:90" x14ac:dyDescent="0.35">
      <c r="B13" s="21" t="s">
        <v>176</v>
      </c>
      <c r="C13" s="23">
        <v>0.11145942692515499</v>
      </c>
      <c r="D13" s="23">
        <v>0.112701381462662</v>
      </c>
      <c r="E13" s="23">
        <v>0.109359014719938</v>
      </c>
      <c r="F13" s="23"/>
      <c r="G13" s="23">
        <v>0.10490304088552101</v>
      </c>
      <c r="H13" s="23">
        <v>9.1189562049482101E-2</v>
      </c>
      <c r="I13" s="23">
        <v>0.12540770229536699</v>
      </c>
      <c r="J13" s="23">
        <v>0.10021578625352</v>
      </c>
      <c r="K13" s="23">
        <v>0.122078813260666</v>
      </c>
      <c r="L13" s="23">
        <v>9.6622117279429404E-2</v>
      </c>
      <c r="M13" s="23">
        <v>0.106519994193623</v>
      </c>
      <c r="N13" s="23">
        <v>0.108067858493663</v>
      </c>
      <c r="O13" s="23">
        <v>0.14575880868121799</v>
      </c>
      <c r="P13" s="23"/>
      <c r="Q13" s="23">
        <v>0.10517005156232601</v>
      </c>
      <c r="R13" s="23">
        <v>0.143683160176378</v>
      </c>
      <c r="S13" s="23">
        <v>0.10941775721655</v>
      </c>
      <c r="T13" s="23">
        <v>0.11233185496661099</v>
      </c>
      <c r="U13" s="23"/>
      <c r="V13" s="23">
        <v>0.118467409819718</v>
      </c>
      <c r="W13" s="23">
        <v>7.0790251582181996E-2</v>
      </c>
      <c r="X13" s="23">
        <v>0.124547163690468</v>
      </c>
      <c r="Y13" s="23">
        <v>9.4560161801083106E-2</v>
      </c>
      <c r="Z13" s="23">
        <v>0.11025059198213299</v>
      </c>
      <c r="AA13" s="23">
        <v>0.122061108703629</v>
      </c>
      <c r="AB13" s="23">
        <v>0.113812791481</v>
      </c>
      <c r="AC13" s="23">
        <v>0.132768732054413</v>
      </c>
      <c r="AD13" s="23">
        <v>0.13723879349222001</v>
      </c>
      <c r="AE13" s="23"/>
      <c r="AF13" s="23">
        <v>0.115781247681173</v>
      </c>
      <c r="AG13" s="23">
        <v>0.113139112873923</v>
      </c>
      <c r="AH13" s="23">
        <v>0.107313534309793</v>
      </c>
      <c r="AI13" s="23">
        <v>0.14122969977081401</v>
      </c>
      <c r="AJ13" s="23">
        <v>9.43054600114233E-2</v>
      </c>
      <c r="AK13" s="23">
        <v>0.115340673782362</v>
      </c>
      <c r="AL13" s="23"/>
      <c r="AM13" s="23">
        <v>0.123306754430646</v>
      </c>
      <c r="AN13" s="23">
        <v>0.13738080767501501</v>
      </c>
      <c r="AO13" s="23">
        <v>0.122107513125695</v>
      </c>
      <c r="AP13" s="23">
        <v>9.7565365669946599E-2</v>
      </c>
      <c r="AQ13" s="23">
        <v>0.101445895597619</v>
      </c>
      <c r="AR13" s="23">
        <v>0.103721553028116</v>
      </c>
      <c r="AS13" s="23">
        <v>0.10175342454694</v>
      </c>
      <c r="AT13" s="23">
        <v>0.12728823597931699</v>
      </c>
      <c r="AU13" s="23">
        <v>7.7835090196074694E-2</v>
      </c>
      <c r="AV13" s="23">
        <v>0.103000717886594</v>
      </c>
      <c r="AW13" s="23">
        <v>9.9282191917722598E-2</v>
      </c>
      <c r="AX13" s="23">
        <v>0.13725783076867901</v>
      </c>
      <c r="AY13" s="23">
        <v>0.12299817496658801</v>
      </c>
      <c r="AZ13" s="23">
        <v>4.3419004569453898E-2</v>
      </c>
      <c r="BA13" s="23">
        <v>0.106823694712069</v>
      </c>
      <c r="BB13" s="23">
        <v>0.103108721830988</v>
      </c>
      <c r="BC13" s="23"/>
      <c r="BD13" s="23">
        <v>9.4932217585958906E-2</v>
      </c>
      <c r="BE13" s="23">
        <v>9.6555975749602702E-2</v>
      </c>
      <c r="BF13" s="23">
        <v>0.136565763054391</v>
      </c>
      <c r="BG13" s="23"/>
      <c r="BH13" s="23">
        <v>0.117196583123893</v>
      </c>
      <c r="BI13" s="23">
        <v>0.104843621998364</v>
      </c>
      <c r="BJ13" s="23">
        <v>8.1538749650354E-2</v>
      </c>
      <c r="BK13" s="23"/>
      <c r="BL13" s="23">
        <v>6.3902023831313395E-2</v>
      </c>
      <c r="BM13" s="23">
        <v>0.124389196618039</v>
      </c>
      <c r="BN13" s="23">
        <v>0.12871575193090101</v>
      </c>
      <c r="BO13" s="23"/>
      <c r="BP13" s="23">
        <v>0.12968630216587201</v>
      </c>
      <c r="BQ13" s="23">
        <v>0.113429682061924</v>
      </c>
      <c r="BR13" s="23"/>
      <c r="BS13" s="23">
        <v>0.12847952456376299</v>
      </c>
      <c r="BT13" s="23">
        <v>0.12507329396461001</v>
      </c>
      <c r="BU13" s="23">
        <v>7.5889978309028105E-2</v>
      </c>
      <c r="BV13" s="23">
        <v>0.11691015851966199</v>
      </c>
      <c r="BW13" s="23"/>
      <c r="BX13" s="23">
        <v>0.107637891961123</v>
      </c>
      <c r="BY13" s="23">
        <v>9.0027369237068597E-2</v>
      </c>
      <c r="BZ13" s="23">
        <v>0.11315502755600899</v>
      </c>
      <c r="CA13" s="23"/>
      <c r="CB13" s="23">
        <v>0.14431681241761299</v>
      </c>
      <c r="CC13" s="23">
        <v>9.2135856962410403E-2</v>
      </c>
      <c r="CD13" s="23">
        <v>0.137602168855507</v>
      </c>
      <c r="CE13" s="23">
        <v>7.7433554966653703E-2</v>
      </c>
      <c r="CF13" s="23">
        <v>0.115395958840717</v>
      </c>
      <c r="CG13" s="23">
        <v>9.0322374292438598E-2</v>
      </c>
      <c r="CH13" s="23"/>
      <c r="CI13" s="23">
        <v>6.9832872840617205E-2</v>
      </c>
      <c r="CJ13" s="23">
        <v>0.15948121389199599</v>
      </c>
      <c r="CK13" s="23">
        <v>5.3826784087203101E-2</v>
      </c>
      <c r="CL13" s="23">
        <v>0.107815898549236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F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6" width="20.7265625" customWidth="1"/>
  </cols>
  <sheetData>
    <row r="2" spans="2:6" ht="40" customHeight="1" x14ac:dyDescent="0.35">
      <c r="D2" s="30" t="s">
        <v>286</v>
      </c>
      <c r="E2" s="26"/>
      <c r="F2" s="26"/>
    </row>
    <row r="6" spans="2:6" ht="50" customHeight="1" x14ac:dyDescent="0.35">
      <c r="B6" s="22" t="s">
        <v>14</v>
      </c>
      <c r="C6" s="22" t="s">
        <v>283</v>
      </c>
      <c r="D6" s="22" t="s">
        <v>284</v>
      </c>
      <c r="E6" s="22" t="s">
        <v>285</v>
      </c>
    </row>
    <row r="7" spans="2:6" x14ac:dyDescent="0.35">
      <c r="B7" s="21" t="s">
        <v>274</v>
      </c>
      <c r="C7" s="17">
        <v>0.12807152975651701</v>
      </c>
      <c r="D7" s="17">
        <v>0.120734218615047</v>
      </c>
      <c r="E7" s="17">
        <v>0.18105315355014001</v>
      </c>
    </row>
    <row r="8" spans="2:6" x14ac:dyDescent="0.35">
      <c r="B8" s="21" t="s">
        <v>275</v>
      </c>
      <c r="C8" s="17">
        <v>0.28920127378201599</v>
      </c>
      <c r="D8" s="17">
        <v>0.29014698601092997</v>
      </c>
      <c r="E8" s="17">
        <v>0.31590671086498601</v>
      </c>
    </row>
    <row r="9" spans="2:6" x14ac:dyDescent="0.35">
      <c r="B9" s="21" t="s">
        <v>114</v>
      </c>
      <c r="C9" s="17">
        <v>0.296201870363205</v>
      </c>
      <c r="D9" s="17">
        <v>0.200193870015175</v>
      </c>
      <c r="E9" s="17">
        <v>0.19744766176644499</v>
      </c>
    </row>
    <row r="10" spans="2:6" x14ac:dyDescent="0.35">
      <c r="B10" s="21" t="s">
        <v>276</v>
      </c>
      <c r="C10" s="17">
        <v>0.218647386766571</v>
      </c>
      <c r="D10" s="17">
        <v>0.27190194859783101</v>
      </c>
      <c r="E10" s="17">
        <v>0.22090384367389501</v>
      </c>
    </row>
    <row r="11" spans="2:6" x14ac:dyDescent="0.35">
      <c r="B11" s="21" t="s">
        <v>176</v>
      </c>
      <c r="C11" s="17">
        <v>6.7877939331691797E-2</v>
      </c>
      <c r="D11" s="17">
        <v>0.117022976761016</v>
      </c>
      <c r="E11" s="17">
        <v>8.4688630144533802E-2</v>
      </c>
    </row>
    <row r="12" spans="2:6" x14ac:dyDescent="0.35">
      <c r="B12" s="16"/>
      <c r="C12" s="16"/>
      <c r="D12" s="16"/>
      <c r="E12" s="16"/>
    </row>
    <row r="13" spans="2:6" x14ac:dyDescent="0.35">
      <c r="B13" t="s">
        <v>118</v>
      </c>
    </row>
    <row r="14" spans="2:6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F2"/>
  </mergeCells>
  <pageMargins left="0.7" right="0.7" top="0.75" bottom="0.75" header="0.3" footer="0.3"/>
  <pageSetup paperSize="9" orientation="portrait" horizontalDpi="300" verticalDpi="30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287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0.12807152975651701</v>
      </c>
      <c r="D9" s="17">
        <v>0.12448971961894501</v>
      </c>
      <c r="E9" s="17">
        <v>0.131581559334434</v>
      </c>
      <c r="F9" s="17"/>
      <c r="G9" s="17">
        <v>0.13949926648205699</v>
      </c>
      <c r="H9" s="17">
        <v>0.21331605062092801</v>
      </c>
      <c r="I9" s="17">
        <v>0.15355815146129601</v>
      </c>
      <c r="J9" s="17">
        <v>0.13282791619860701</v>
      </c>
      <c r="K9" s="17">
        <v>0.130800429385069</v>
      </c>
      <c r="L9" s="17">
        <v>8.8956389697009905E-2</v>
      </c>
      <c r="M9" s="17">
        <v>0.11963306023718299</v>
      </c>
      <c r="N9" s="17">
        <v>9.8746861524831406E-2</v>
      </c>
      <c r="O9" s="17">
        <v>8.6035513650510195E-2</v>
      </c>
      <c r="P9" s="17"/>
      <c r="Q9" s="17">
        <v>9.4179467299445596E-2</v>
      </c>
      <c r="R9" s="17">
        <v>0.103822326193294</v>
      </c>
      <c r="S9" s="17">
        <v>7.7354433946245998E-2</v>
      </c>
      <c r="T9" s="17">
        <v>0.13714351785252701</v>
      </c>
      <c r="U9" s="17"/>
      <c r="V9" s="17">
        <v>0.14166187879682099</v>
      </c>
      <c r="W9" s="17">
        <v>0.118037868285156</v>
      </c>
      <c r="X9" s="17">
        <v>0.13659770531999499</v>
      </c>
      <c r="Y9" s="17">
        <v>0.14474363135631799</v>
      </c>
      <c r="Z9" s="17">
        <v>0.118931779877935</v>
      </c>
      <c r="AA9" s="17">
        <v>0.11877498170980499</v>
      </c>
      <c r="AB9" s="17">
        <v>9.2393575493624397E-2</v>
      </c>
      <c r="AC9" s="17">
        <v>0.18158759163802299</v>
      </c>
      <c r="AD9" s="17">
        <v>0.12758309508415</v>
      </c>
      <c r="AE9" s="17"/>
      <c r="AF9" s="17">
        <v>0.14634176241597299</v>
      </c>
      <c r="AG9" s="17">
        <v>0.15369908973921201</v>
      </c>
      <c r="AH9" s="17">
        <v>9.6300460485599801E-2</v>
      </c>
      <c r="AI9" s="17">
        <v>0.12868228072874799</v>
      </c>
      <c r="AJ9" s="17">
        <v>0.139200848383359</v>
      </c>
      <c r="AK9" s="17">
        <v>0.10311502339413001</v>
      </c>
      <c r="AL9" s="17"/>
      <c r="AM9" s="17">
        <v>0.14868500448469901</v>
      </c>
      <c r="AN9" s="17">
        <v>0.14806460523373599</v>
      </c>
      <c r="AO9" s="17">
        <v>0.153586847524076</v>
      </c>
      <c r="AP9" s="17">
        <v>0.134817976483013</v>
      </c>
      <c r="AQ9" s="17">
        <v>0.104077962523866</v>
      </c>
      <c r="AR9" s="17">
        <v>0.12090687219211101</v>
      </c>
      <c r="AS9" s="17">
        <v>0.110955586765501</v>
      </c>
      <c r="AT9" s="17">
        <v>0.146111251197025</v>
      </c>
      <c r="AU9" s="17">
        <v>0.13968046912304799</v>
      </c>
      <c r="AV9" s="17">
        <v>0.136657983159718</v>
      </c>
      <c r="AW9" s="17">
        <v>6.0572872959970998E-2</v>
      </c>
      <c r="AX9" s="17">
        <v>0.16992325195993799</v>
      </c>
      <c r="AY9" s="17">
        <v>0.15851377883543799</v>
      </c>
      <c r="AZ9" s="17">
        <v>6.2886271727077794E-2</v>
      </c>
      <c r="BA9" s="17">
        <v>0.17341278808649299</v>
      </c>
      <c r="BB9" s="17">
        <v>0.1346409066972</v>
      </c>
      <c r="BC9" s="17"/>
      <c r="BD9" s="17">
        <v>0.119694984757725</v>
      </c>
      <c r="BE9" s="17">
        <v>0.148449623707161</v>
      </c>
      <c r="BF9" s="17">
        <v>0.11763190712013601</v>
      </c>
      <c r="BG9" s="17"/>
      <c r="BH9" s="17">
        <v>0.129458473774231</v>
      </c>
      <c r="BI9" s="17">
        <v>0.12633879899887099</v>
      </c>
      <c r="BJ9" s="17">
        <v>0.13128240775781899</v>
      </c>
      <c r="BK9" s="17"/>
      <c r="BL9" s="17">
        <v>7.9744268063092399E-2</v>
      </c>
      <c r="BM9" s="17">
        <v>0.111084018413489</v>
      </c>
      <c r="BN9" s="17">
        <v>0.136827426633852</v>
      </c>
      <c r="BO9" s="17"/>
      <c r="BP9" s="17">
        <v>0.109284561036813</v>
      </c>
      <c r="BQ9" s="17">
        <v>0.136383521574379</v>
      </c>
      <c r="BR9" s="17"/>
      <c r="BS9" s="17">
        <v>0.17203724220507799</v>
      </c>
      <c r="BT9" s="17">
        <v>0.11469564960136699</v>
      </c>
      <c r="BU9" s="17">
        <v>9.7618021788069498E-2</v>
      </c>
      <c r="BV9" s="17">
        <v>0.147636224725926</v>
      </c>
      <c r="BW9" s="17"/>
      <c r="BX9" s="17">
        <v>0.114119797528819</v>
      </c>
      <c r="BY9" s="17">
        <v>0.141015041297332</v>
      </c>
      <c r="BZ9" s="17">
        <v>0.128658323741216</v>
      </c>
      <c r="CA9" s="17"/>
      <c r="CB9" s="17">
        <v>0.174804832026071</v>
      </c>
      <c r="CC9" s="17">
        <v>0.216525968535213</v>
      </c>
      <c r="CD9" s="17">
        <v>0.118116567894303</v>
      </c>
      <c r="CE9" s="17">
        <v>4.7133042847537499E-2</v>
      </c>
      <c r="CF9" s="17">
        <v>0.161148752027966</v>
      </c>
      <c r="CG9" s="17">
        <v>4.4290895424672801E-2</v>
      </c>
      <c r="CH9" s="17"/>
      <c r="CI9" s="17">
        <v>0.10711168446031601</v>
      </c>
      <c r="CJ9" s="17">
        <v>0.15890390483564801</v>
      </c>
      <c r="CK9" s="17">
        <v>7.2643905322575295E-2</v>
      </c>
      <c r="CL9" s="17">
        <v>0.12934254791421601</v>
      </c>
    </row>
    <row r="10" spans="2:90" x14ac:dyDescent="0.35">
      <c r="B10" s="21" t="s">
        <v>275</v>
      </c>
      <c r="C10" s="17">
        <v>0.28920127378201599</v>
      </c>
      <c r="D10" s="17">
        <v>0.28243247895123602</v>
      </c>
      <c r="E10" s="17">
        <v>0.297085317498125</v>
      </c>
      <c r="F10" s="17"/>
      <c r="G10" s="17">
        <v>0.311277188754079</v>
      </c>
      <c r="H10" s="17">
        <v>0.28764552901206503</v>
      </c>
      <c r="I10" s="17">
        <v>0.32703578692275798</v>
      </c>
      <c r="J10" s="17">
        <v>0.28084420217047801</v>
      </c>
      <c r="K10" s="17">
        <v>0.32310921077645799</v>
      </c>
      <c r="L10" s="17">
        <v>0.28953983674372702</v>
      </c>
      <c r="M10" s="17">
        <v>0.26401296049966</v>
      </c>
      <c r="N10" s="17">
        <v>0.26320203662889202</v>
      </c>
      <c r="O10" s="17">
        <v>0.26417742141627099</v>
      </c>
      <c r="P10" s="17"/>
      <c r="Q10" s="17">
        <v>0.31227215563257199</v>
      </c>
      <c r="R10" s="17">
        <v>0.25381786205203</v>
      </c>
      <c r="S10" s="17">
        <v>0.23227486569672801</v>
      </c>
      <c r="T10" s="17">
        <v>0.28810763974491699</v>
      </c>
      <c r="U10" s="17"/>
      <c r="V10" s="17">
        <v>0.24426098373424701</v>
      </c>
      <c r="W10" s="17">
        <v>0.32207752188000999</v>
      </c>
      <c r="X10" s="17">
        <v>0.29476633892505499</v>
      </c>
      <c r="Y10" s="17">
        <v>0.33188909877875</v>
      </c>
      <c r="Z10" s="17">
        <v>0.26386963565889199</v>
      </c>
      <c r="AA10" s="17">
        <v>0.29100869214156999</v>
      </c>
      <c r="AB10" s="17">
        <v>0.28814700382053998</v>
      </c>
      <c r="AC10" s="17">
        <v>0.30658597181194402</v>
      </c>
      <c r="AD10" s="17">
        <v>0.27974754862929302</v>
      </c>
      <c r="AE10" s="17"/>
      <c r="AF10" s="17">
        <v>0.27942145803611101</v>
      </c>
      <c r="AG10" s="17">
        <v>0.298908630352542</v>
      </c>
      <c r="AH10" s="17">
        <v>0.33594472128472602</v>
      </c>
      <c r="AI10" s="17">
        <v>0.249175194880144</v>
      </c>
      <c r="AJ10" s="17">
        <v>0.282439978472732</v>
      </c>
      <c r="AK10" s="17">
        <v>0.28820134750116799</v>
      </c>
      <c r="AL10" s="17"/>
      <c r="AM10" s="17">
        <v>0.16714676080649499</v>
      </c>
      <c r="AN10" s="17">
        <v>0.228382443759065</v>
      </c>
      <c r="AO10" s="17">
        <v>0.29724153147677701</v>
      </c>
      <c r="AP10" s="17">
        <v>0.25225515895516099</v>
      </c>
      <c r="AQ10" s="17">
        <v>0.26763470334759598</v>
      </c>
      <c r="AR10" s="17">
        <v>0.36928619421846498</v>
      </c>
      <c r="AS10" s="17">
        <v>0.36815610800218301</v>
      </c>
      <c r="AT10" s="17">
        <v>0.26178259537786303</v>
      </c>
      <c r="AU10" s="17">
        <v>0.33137241764129999</v>
      </c>
      <c r="AV10" s="17">
        <v>0.29773832169012499</v>
      </c>
      <c r="AW10" s="17">
        <v>0.29647484077433101</v>
      </c>
      <c r="AX10" s="17">
        <v>0.31746190854714501</v>
      </c>
      <c r="AY10" s="17">
        <v>0.225611874566646</v>
      </c>
      <c r="AZ10" s="17">
        <v>0.184915056178833</v>
      </c>
      <c r="BA10" s="17">
        <v>0.27724082213436302</v>
      </c>
      <c r="BB10" s="17">
        <v>0.27412992827085497</v>
      </c>
      <c r="BC10" s="17"/>
      <c r="BD10" s="17">
        <v>0.28069787278632202</v>
      </c>
      <c r="BE10" s="17">
        <v>0.29953622174205702</v>
      </c>
      <c r="BF10" s="17">
        <v>0.29008045379925002</v>
      </c>
      <c r="BG10" s="17"/>
      <c r="BH10" s="17">
        <v>0.29010579043840701</v>
      </c>
      <c r="BI10" s="17">
        <v>0.31538043023198697</v>
      </c>
      <c r="BJ10" s="17">
        <v>0.26361872814001502</v>
      </c>
      <c r="BK10" s="17"/>
      <c r="BL10" s="17">
        <v>0.36725573476227602</v>
      </c>
      <c r="BM10" s="17">
        <v>0.29299320337983897</v>
      </c>
      <c r="BN10" s="17">
        <v>0.26716725006921999</v>
      </c>
      <c r="BO10" s="17"/>
      <c r="BP10" s="17">
        <v>0.30160004244306199</v>
      </c>
      <c r="BQ10" s="17">
        <v>0.28481727944570001</v>
      </c>
      <c r="BR10" s="17"/>
      <c r="BS10" s="17">
        <v>0.323515689353846</v>
      </c>
      <c r="BT10" s="17">
        <v>0.315537545334235</v>
      </c>
      <c r="BU10" s="17">
        <v>0.28185356951273099</v>
      </c>
      <c r="BV10" s="17">
        <v>0.27917094015971</v>
      </c>
      <c r="BW10" s="17"/>
      <c r="BX10" s="17">
        <v>0.28646443083620599</v>
      </c>
      <c r="BY10" s="17">
        <v>0.28415972767324099</v>
      </c>
      <c r="BZ10" s="17">
        <v>0.289782213325811</v>
      </c>
      <c r="CA10" s="17"/>
      <c r="CB10" s="17">
        <v>0.34198392601294397</v>
      </c>
      <c r="CC10" s="17">
        <v>0.35060341349760898</v>
      </c>
      <c r="CD10" s="17">
        <v>0.241013014091113</v>
      </c>
      <c r="CE10" s="17">
        <v>0.27133749434938698</v>
      </c>
      <c r="CF10" s="17">
        <v>0.28556807624916902</v>
      </c>
      <c r="CG10" s="17">
        <v>0.24669817170789499</v>
      </c>
      <c r="CH10" s="17"/>
      <c r="CI10" s="17">
        <v>0.31863170166049598</v>
      </c>
      <c r="CJ10" s="17">
        <v>0.282946866372907</v>
      </c>
      <c r="CK10" s="17">
        <v>0.21190460352575599</v>
      </c>
      <c r="CL10" s="17">
        <v>0.30686125802070902</v>
      </c>
    </row>
    <row r="11" spans="2:90" x14ac:dyDescent="0.35">
      <c r="B11" s="21" t="s">
        <v>114</v>
      </c>
      <c r="C11" s="17">
        <v>0.296201870363205</v>
      </c>
      <c r="D11" s="17">
        <v>0.28640672147996399</v>
      </c>
      <c r="E11" s="17">
        <v>0.306567989957509</v>
      </c>
      <c r="F11" s="17"/>
      <c r="G11" s="17">
        <v>0.34972035746997099</v>
      </c>
      <c r="H11" s="17">
        <v>0.32849136847230698</v>
      </c>
      <c r="I11" s="17">
        <v>0.25376696871583498</v>
      </c>
      <c r="J11" s="17">
        <v>0.28646014962229199</v>
      </c>
      <c r="K11" s="17">
        <v>0.25812923178339497</v>
      </c>
      <c r="L11" s="17">
        <v>0.33291165905566</v>
      </c>
      <c r="M11" s="17">
        <v>0.278575723484004</v>
      </c>
      <c r="N11" s="17">
        <v>0.26613020204482202</v>
      </c>
      <c r="O11" s="17">
        <v>0.31120690521828898</v>
      </c>
      <c r="P11" s="17"/>
      <c r="Q11" s="17">
        <v>0.29733841365423003</v>
      </c>
      <c r="R11" s="17">
        <v>0.27381991238591702</v>
      </c>
      <c r="S11" s="17">
        <v>0.275140276001205</v>
      </c>
      <c r="T11" s="17">
        <v>0.29746635764706297</v>
      </c>
      <c r="U11" s="17"/>
      <c r="V11" s="17">
        <v>0.312041617221201</v>
      </c>
      <c r="W11" s="17">
        <v>0.26733746807991499</v>
      </c>
      <c r="X11" s="17">
        <v>0.29234703981383597</v>
      </c>
      <c r="Y11" s="17">
        <v>0.26422260015167098</v>
      </c>
      <c r="Z11" s="17">
        <v>0.31919285965059502</v>
      </c>
      <c r="AA11" s="17">
        <v>0.27587671436258498</v>
      </c>
      <c r="AB11" s="17">
        <v>0.31437579240452201</v>
      </c>
      <c r="AC11" s="17">
        <v>0.25640955911351099</v>
      </c>
      <c r="AD11" s="17">
        <v>0.33762827239305399</v>
      </c>
      <c r="AE11" s="17"/>
      <c r="AF11" s="17">
        <v>0.30299532490843301</v>
      </c>
      <c r="AG11" s="17">
        <v>0.239827716588526</v>
      </c>
      <c r="AH11" s="17">
        <v>0.27600434446788902</v>
      </c>
      <c r="AI11" s="17">
        <v>0.382511156055789</v>
      </c>
      <c r="AJ11" s="17">
        <v>0.31915424860456598</v>
      </c>
      <c r="AK11" s="17">
        <v>0.301367129098989</v>
      </c>
      <c r="AL11" s="17"/>
      <c r="AM11" s="17">
        <v>0.39036159492401701</v>
      </c>
      <c r="AN11" s="17">
        <v>0.29406135629717201</v>
      </c>
      <c r="AO11" s="17">
        <v>0.280188398684663</v>
      </c>
      <c r="AP11" s="17">
        <v>0.30767990857134397</v>
      </c>
      <c r="AQ11" s="17">
        <v>0.26844448576376501</v>
      </c>
      <c r="AR11" s="17">
        <v>0.25775481719202198</v>
      </c>
      <c r="AS11" s="17">
        <v>0.241300089833654</v>
      </c>
      <c r="AT11" s="17">
        <v>0.272281292830864</v>
      </c>
      <c r="AU11" s="17">
        <v>0.23832251026934001</v>
      </c>
      <c r="AV11" s="17">
        <v>0.35145916253049603</v>
      </c>
      <c r="AW11" s="17">
        <v>0.31308984954409402</v>
      </c>
      <c r="AX11" s="17">
        <v>0.24681165924618001</v>
      </c>
      <c r="AY11" s="17">
        <v>0.31621191678542898</v>
      </c>
      <c r="AZ11" s="17">
        <v>0.458029511890158</v>
      </c>
      <c r="BA11" s="17">
        <v>0.30986087762598802</v>
      </c>
      <c r="BB11" s="17">
        <v>0.26910286238121101</v>
      </c>
      <c r="BC11" s="17"/>
      <c r="BD11" s="17">
        <v>0.30806483375622201</v>
      </c>
      <c r="BE11" s="17">
        <v>0.32734215876884498</v>
      </c>
      <c r="BF11" s="17">
        <v>0.26547621570444402</v>
      </c>
      <c r="BG11" s="17"/>
      <c r="BH11" s="17">
        <v>0.29978950037926799</v>
      </c>
      <c r="BI11" s="17">
        <v>0.25668515584130103</v>
      </c>
      <c r="BJ11" s="17">
        <v>0.28642230976000099</v>
      </c>
      <c r="BK11" s="17"/>
      <c r="BL11" s="17">
        <v>0.18943154755851899</v>
      </c>
      <c r="BM11" s="17">
        <v>0.25272534566840699</v>
      </c>
      <c r="BN11" s="17">
        <v>0.28772337992724201</v>
      </c>
      <c r="BO11" s="17"/>
      <c r="BP11" s="17">
        <v>0.325406251043035</v>
      </c>
      <c r="BQ11" s="17">
        <v>0.27271341922350401</v>
      </c>
      <c r="BR11" s="17"/>
      <c r="BS11" s="17">
        <v>0.24426031318720001</v>
      </c>
      <c r="BT11" s="17">
        <v>0.288388267412926</v>
      </c>
      <c r="BU11" s="17">
        <v>0.32021652994177602</v>
      </c>
      <c r="BV11" s="17">
        <v>0.29150529459609797</v>
      </c>
      <c r="BW11" s="17"/>
      <c r="BX11" s="17">
        <v>0.24527980893321899</v>
      </c>
      <c r="BY11" s="17">
        <v>0.34579692357137398</v>
      </c>
      <c r="BZ11" s="17">
        <v>0.29819900970243801</v>
      </c>
      <c r="CA11" s="17"/>
      <c r="CB11" s="17">
        <v>0.26539961932941197</v>
      </c>
      <c r="CC11" s="17">
        <v>0.283556261615313</v>
      </c>
      <c r="CD11" s="17">
        <v>0.34510860174645702</v>
      </c>
      <c r="CE11" s="17">
        <v>0.28388886553440201</v>
      </c>
      <c r="CF11" s="17">
        <v>0.28741064135273298</v>
      </c>
      <c r="CG11" s="17">
        <v>0.29750461377211401</v>
      </c>
      <c r="CH11" s="17"/>
      <c r="CI11" s="17">
        <v>0.27359490091518002</v>
      </c>
      <c r="CJ11" s="17">
        <v>0.268510647197783</v>
      </c>
      <c r="CK11" s="17">
        <v>0.40412445521043899</v>
      </c>
      <c r="CL11" s="17">
        <v>0.28887995091921898</v>
      </c>
    </row>
    <row r="12" spans="2:90" x14ac:dyDescent="0.35">
      <c r="B12" s="21" t="s">
        <v>276</v>
      </c>
      <c r="C12" s="17">
        <v>0.218647386766571</v>
      </c>
      <c r="D12" s="17">
        <v>0.23200573807542199</v>
      </c>
      <c r="E12" s="17">
        <v>0.20386919510189599</v>
      </c>
      <c r="F12" s="17"/>
      <c r="G12" s="17">
        <v>0.16712067001506101</v>
      </c>
      <c r="H12" s="17">
        <v>0.13363161049358499</v>
      </c>
      <c r="I12" s="17">
        <v>0.20742464652227499</v>
      </c>
      <c r="J12" s="17">
        <v>0.22064255397641999</v>
      </c>
      <c r="K12" s="17">
        <v>0.223551845628154</v>
      </c>
      <c r="L12" s="17">
        <v>0.20420772171668999</v>
      </c>
      <c r="M12" s="17">
        <v>0.27289754596918098</v>
      </c>
      <c r="N12" s="17">
        <v>0.27668881529983003</v>
      </c>
      <c r="O12" s="17">
        <v>0.24924805172418901</v>
      </c>
      <c r="P12" s="17"/>
      <c r="Q12" s="17">
        <v>0.22978425853915099</v>
      </c>
      <c r="R12" s="17">
        <v>0.23868735531712201</v>
      </c>
      <c r="S12" s="17">
        <v>0.28496204989484297</v>
      </c>
      <c r="T12" s="17">
        <v>0.21360577213457199</v>
      </c>
      <c r="U12" s="17"/>
      <c r="V12" s="17">
        <v>0.219697383852795</v>
      </c>
      <c r="W12" s="17">
        <v>0.243472753991125</v>
      </c>
      <c r="X12" s="17">
        <v>0.208994598220822</v>
      </c>
      <c r="Y12" s="17">
        <v>0.20147477025271501</v>
      </c>
      <c r="Z12" s="17">
        <v>0.20924772388455201</v>
      </c>
      <c r="AA12" s="17">
        <v>0.22498914709861201</v>
      </c>
      <c r="AB12" s="17">
        <v>0.24765473739150301</v>
      </c>
      <c r="AC12" s="17">
        <v>0.166630274266578</v>
      </c>
      <c r="AD12" s="17">
        <v>0.20469553365740101</v>
      </c>
      <c r="AE12" s="17"/>
      <c r="AF12" s="17">
        <v>0.20207168739640999</v>
      </c>
      <c r="AG12" s="17">
        <v>0.23564354310501201</v>
      </c>
      <c r="AH12" s="17">
        <v>0.223893730444329</v>
      </c>
      <c r="AI12" s="17">
        <v>0.175229440407381</v>
      </c>
      <c r="AJ12" s="17">
        <v>0.19478557960596099</v>
      </c>
      <c r="AK12" s="17">
        <v>0.23981823336369701</v>
      </c>
      <c r="AL12" s="17"/>
      <c r="AM12" s="17">
        <v>0.21515397803744701</v>
      </c>
      <c r="AN12" s="17">
        <v>0.251606576728508</v>
      </c>
      <c r="AO12" s="17">
        <v>0.181824953644734</v>
      </c>
      <c r="AP12" s="17">
        <v>0.23132462833329201</v>
      </c>
      <c r="AQ12" s="17">
        <v>0.28814520889613598</v>
      </c>
      <c r="AR12" s="17">
        <v>0.21511220799630801</v>
      </c>
      <c r="AS12" s="17">
        <v>0.23059068922859499</v>
      </c>
      <c r="AT12" s="17">
        <v>0.28912123047967098</v>
      </c>
      <c r="AU12" s="17">
        <v>0.18699093489923299</v>
      </c>
      <c r="AV12" s="17">
        <v>0.18015354382010801</v>
      </c>
      <c r="AW12" s="17">
        <v>0.222555506309942</v>
      </c>
      <c r="AX12" s="17">
        <v>0.19605816371193899</v>
      </c>
      <c r="AY12" s="17">
        <v>0.24806653240460699</v>
      </c>
      <c r="AZ12" s="17">
        <v>0.26356273157079102</v>
      </c>
      <c r="BA12" s="17">
        <v>0.14875783940832299</v>
      </c>
      <c r="BB12" s="17">
        <v>0.218482137767541</v>
      </c>
      <c r="BC12" s="17"/>
      <c r="BD12" s="17">
        <v>0.237519271365357</v>
      </c>
      <c r="BE12" s="17">
        <v>0.18338556783603199</v>
      </c>
      <c r="BF12" s="17">
        <v>0.23107837980488599</v>
      </c>
      <c r="BG12" s="17"/>
      <c r="BH12" s="17">
        <v>0.214731572880344</v>
      </c>
      <c r="BI12" s="17">
        <v>0.24764121284394999</v>
      </c>
      <c r="BJ12" s="17">
        <v>0.25260552519476698</v>
      </c>
      <c r="BK12" s="17"/>
      <c r="BL12" s="17">
        <v>0.28072303337016502</v>
      </c>
      <c r="BM12" s="17">
        <v>0.273092505540032</v>
      </c>
      <c r="BN12" s="17">
        <v>0.25140523700968798</v>
      </c>
      <c r="BO12" s="17"/>
      <c r="BP12" s="17">
        <v>0.19021619116490199</v>
      </c>
      <c r="BQ12" s="17">
        <v>0.23245576688011199</v>
      </c>
      <c r="BR12" s="17"/>
      <c r="BS12" s="17">
        <v>0.20803329964555101</v>
      </c>
      <c r="BT12" s="17">
        <v>0.20663601493921799</v>
      </c>
      <c r="BU12" s="17">
        <v>0.25302045390557198</v>
      </c>
      <c r="BV12" s="17">
        <v>0.20227212860907301</v>
      </c>
      <c r="BW12" s="17"/>
      <c r="BX12" s="17">
        <v>0.28642723803504899</v>
      </c>
      <c r="BY12" s="17">
        <v>0.19492074633683801</v>
      </c>
      <c r="BZ12" s="17">
        <v>0.21339054928613499</v>
      </c>
      <c r="CA12" s="17"/>
      <c r="CB12" s="17">
        <v>0.18066392543957199</v>
      </c>
      <c r="CC12" s="17">
        <v>0.117601063505075</v>
      </c>
      <c r="CD12" s="17">
        <v>0.20935524325629101</v>
      </c>
      <c r="CE12" s="17">
        <v>0.289232481600595</v>
      </c>
      <c r="CF12" s="17">
        <v>0.19236497417182899</v>
      </c>
      <c r="CG12" s="17">
        <v>0.34072442174309803</v>
      </c>
      <c r="CH12" s="17"/>
      <c r="CI12" s="17">
        <v>0.240856748933195</v>
      </c>
      <c r="CJ12" s="17">
        <v>0.19169197469026</v>
      </c>
      <c r="CK12" s="17">
        <v>0.26883422824873798</v>
      </c>
      <c r="CL12" s="17">
        <v>0.216204403754408</v>
      </c>
    </row>
    <row r="13" spans="2:90" x14ac:dyDescent="0.35">
      <c r="B13" s="21" t="s">
        <v>176</v>
      </c>
      <c r="C13" s="23">
        <v>6.7877939331691797E-2</v>
      </c>
      <c r="D13" s="23">
        <v>7.4665341874431704E-2</v>
      </c>
      <c r="E13" s="23">
        <v>6.0895938108036098E-2</v>
      </c>
      <c r="F13" s="23"/>
      <c r="G13" s="23">
        <v>3.2382517278832498E-2</v>
      </c>
      <c r="H13" s="23">
        <v>3.69154414011151E-2</v>
      </c>
      <c r="I13" s="23">
        <v>5.82144463778368E-2</v>
      </c>
      <c r="J13" s="23">
        <v>7.9225178032201596E-2</v>
      </c>
      <c r="K13" s="23">
        <v>6.44092824269243E-2</v>
      </c>
      <c r="L13" s="23">
        <v>8.4384392786913204E-2</v>
      </c>
      <c r="M13" s="23">
        <v>6.4880709809972001E-2</v>
      </c>
      <c r="N13" s="23">
        <v>9.5232084501625097E-2</v>
      </c>
      <c r="O13" s="23">
        <v>8.93321079907409E-2</v>
      </c>
      <c r="P13" s="23"/>
      <c r="Q13" s="23">
        <v>6.6425704874601199E-2</v>
      </c>
      <c r="R13" s="23">
        <v>0.12985254405163699</v>
      </c>
      <c r="S13" s="23">
        <v>0.130268374460978</v>
      </c>
      <c r="T13" s="23">
        <v>6.3676712620920603E-2</v>
      </c>
      <c r="U13" s="23"/>
      <c r="V13" s="23">
        <v>8.2338136394936007E-2</v>
      </c>
      <c r="W13" s="23">
        <v>4.9074387763793199E-2</v>
      </c>
      <c r="X13" s="23">
        <v>6.7294317720292304E-2</v>
      </c>
      <c r="Y13" s="23">
        <v>5.7669899460546098E-2</v>
      </c>
      <c r="Z13" s="23">
        <v>8.8758000928025396E-2</v>
      </c>
      <c r="AA13" s="23">
        <v>8.9350464687426995E-2</v>
      </c>
      <c r="AB13" s="23">
        <v>5.7428890889810798E-2</v>
      </c>
      <c r="AC13" s="23">
        <v>8.8786603169943606E-2</v>
      </c>
      <c r="AD13" s="23">
        <v>5.0345550236101801E-2</v>
      </c>
      <c r="AE13" s="23"/>
      <c r="AF13" s="23">
        <v>6.9169767243072999E-2</v>
      </c>
      <c r="AG13" s="23">
        <v>7.19210202147086E-2</v>
      </c>
      <c r="AH13" s="23">
        <v>6.7856743317455906E-2</v>
      </c>
      <c r="AI13" s="23">
        <v>6.4401927927939695E-2</v>
      </c>
      <c r="AJ13" s="23">
        <v>6.4419344933382E-2</v>
      </c>
      <c r="AK13" s="23">
        <v>6.74982666420159E-2</v>
      </c>
      <c r="AL13" s="23"/>
      <c r="AM13" s="23">
        <v>7.8652661747342603E-2</v>
      </c>
      <c r="AN13" s="23">
        <v>7.7885017981519603E-2</v>
      </c>
      <c r="AO13" s="23">
        <v>8.7158268669749794E-2</v>
      </c>
      <c r="AP13" s="23">
        <v>7.3922327657189896E-2</v>
      </c>
      <c r="AQ13" s="23">
        <v>7.1697639468637595E-2</v>
      </c>
      <c r="AR13" s="23">
        <v>3.6939908401093201E-2</v>
      </c>
      <c r="AS13" s="23">
        <v>4.89975261700661E-2</v>
      </c>
      <c r="AT13" s="23">
        <v>3.0703630114577898E-2</v>
      </c>
      <c r="AU13" s="23">
        <v>0.10363366806707899</v>
      </c>
      <c r="AV13" s="23">
        <v>3.3990988799553201E-2</v>
      </c>
      <c r="AW13" s="23">
        <v>0.107306930411662</v>
      </c>
      <c r="AX13" s="23">
        <v>6.9745016534798296E-2</v>
      </c>
      <c r="AY13" s="23">
        <v>5.15958974078808E-2</v>
      </c>
      <c r="AZ13" s="23">
        <v>3.0606428633140399E-2</v>
      </c>
      <c r="BA13" s="23">
        <v>9.0727672744833496E-2</v>
      </c>
      <c r="BB13" s="23">
        <v>0.103644164883193</v>
      </c>
      <c r="BC13" s="23"/>
      <c r="BD13" s="23">
        <v>5.4023037334373601E-2</v>
      </c>
      <c r="BE13" s="23">
        <v>4.1286427945905702E-2</v>
      </c>
      <c r="BF13" s="23">
        <v>9.5733043571284093E-2</v>
      </c>
      <c r="BG13" s="23"/>
      <c r="BH13" s="23">
        <v>6.5914662527749204E-2</v>
      </c>
      <c r="BI13" s="23">
        <v>5.39544020838909E-2</v>
      </c>
      <c r="BJ13" s="23">
        <v>6.6071029147398E-2</v>
      </c>
      <c r="BK13" s="23"/>
      <c r="BL13" s="23">
        <v>8.2845416245948197E-2</v>
      </c>
      <c r="BM13" s="23">
        <v>7.0104926998233605E-2</v>
      </c>
      <c r="BN13" s="23">
        <v>5.6876706359998697E-2</v>
      </c>
      <c r="BO13" s="23"/>
      <c r="BP13" s="23">
        <v>7.3492954312187997E-2</v>
      </c>
      <c r="BQ13" s="23">
        <v>7.3630012876305204E-2</v>
      </c>
      <c r="BR13" s="23"/>
      <c r="BS13" s="23">
        <v>5.2153455608325502E-2</v>
      </c>
      <c r="BT13" s="23">
        <v>7.4742522712253803E-2</v>
      </c>
      <c r="BU13" s="23">
        <v>4.7291424851851602E-2</v>
      </c>
      <c r="BV13" s="23">
        <v>7.9415411909193406E-2</v>
      </c>
      <c r="BW13" s="23"/>
      <c r="BX13" s="23">
        <v>6.7708724666708006E-2</v>
      </c>
      <c r="BY13" s="23">
        <v>3.4107561121214901E-2</v>
      </c>
      <c r="BZ13" s="23">
        <v>6.9969903944399794E-2</v>
      </c>
      <c r="CA13" s="23"/>
      <c r="CB13" s="23">
        <v>3.7147697191999798E-2</v>
      </c>
      <c r="CC13" s="23">
        <v>3.1713292846790399E-2</v>
      </c>
      <c r="CD13" s="23">
        <v>8.6406573011835894E-2</v>
      </c>
      <c r="CE13" s="23">
        <v>0.108408115668078</v>
      </c>
      <c r="CF13" s="23">
        <v>7.3507556198303195E-2</v>
      </c>
      <c r="CG13" s="23">
        <v>7.0781897352220693E-2</v>
      </c>
      <c r="CH13" s="23"/>
      <c r="CI13" s="23">
        <v>5.9804964030813097E-2</v>
      </c>
      <c r="CJ13" s="23">
        <v>9.7946606903401803E-2</v>
      </c>
      <c r="CK13" s="23">
        <v>4.2492807692492099E-2</v>
      </c>
      <c r="CL13" s="23">
        <v>5.8711839391447203E-2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288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0.120734218615047</v>
      </c>
      <c r="D9" s="17">
        <v>0.123923609252812</v>
      </c>
      <c r="E9" s="17">
        <v>0.11845323666681599</v>
      </c>
      <c r="F9" s="17"/>
      <c r="G9" s="17">
        <v>0.13746078240944901</v>
      </c>
      <c r="H9" s="17">
        <v>0.162708219274354</v>
      </c>
      <c r="I9" s="17">
        <v>0.12322930985818301</v>
      </c>
      <c r="J9" s="17">
        <v>8.2533468214265604E-2</v>
      </c>
      <c r="K9" s="17">
        <v>8.9588702376808799E-2</v>
      </c>
      <c r="L9" s="17">
        <v>9.6016515769366206E-2</v>
      </c>
      <c r="M9" s="17">
        <v>0.12832401535193799</v>
      </c>
      <c r="N9" s="17">
        <v>0.136293780234616</v>
      </c>
      <c r="O9" s="17">
        <v>0.128791390824435</v>
      </c>
      <c r="P9" s="17"/>
      <c r="Q9" s="17">
        <v>0.121376232451755</v>
      </c>
      <c r="R9" s="17">
        <v>0.16758550718579299</v>
      </c>
      <c r="S9" s="17">
        <v>0.124028295818727</v>
      </c>
      <c r="T9" s="17">
        <v>0.11536898399737899</v>
      </c>
      <c r="U9" s="17"/>
      <c r="V9" s="17">
        <v>0.18171040334000699</v>
      </c>
      <c r="W9" s="17">
        <v>9.1984123089067393E-2</v>
      </c>
      <c r="X9" s="17">
        <v>0.106936435016137</v>
      </c>
      <c r="Y9" s="17">
        <v>0.14532796697639899</v>
      </c>
      <c r="Z9" s="17">
        <v>9.0421305595575804E-2</v>
      </c>
      <c r="AA9" s="17">
        <v>0.11732928588645999</v>
      </c>
      <c r="AB9" s="17">
        <v>8.9321718194017102E-2</v>
      </c>
      <c r="AC9" s="17">
        <v>0.137116113769921</v>
      </c>
      <c r="AD9" s="17">
        <v>0.112334389719134</v>
      </c>
      <c r="AE9" s="17"/>
      <c r="AF9" s="17">
        <v>9.58422219713366E-2</v>
      </c>
      <c r="AG9" s="17">
        <v>0.125248643773409</v>
      </c>
      <c r="AH9" s="17">
        <v>9.1025001946584097E-2</v>
      </c>
      <c r="AI9" s="17">
        <v>0.17794281480548599</v>
      </c>
      <c r="AJ9" s="17">
        <v>0.116288400863452</v>
      </c>
      <c r="AK9" s="17">
        <v>0.13780923407836301</v>
      </c>
      <c r="AL9" s="17"/>
      <c r="AM9" s="17">
        <v>7.1392330478997304E-2</v>
      </c>
      <c r="AN9" s="17">
        <v>0.10486051814203</v>
      </c>
      <c r="AO9" s="17">
        <v>0.129576888304374</v>
      </c>
      <c r="AP9" s="17">
        <v>0.115530493533108</v>
      </c>
      <c r="AQ9" s="17">
        <v>6.7590630850437095E-2</v>
      </c>
      <c r="AR9" s="17">
        <v>0.13298908031501999</v>
      </c>
      <c r="AS9" s="17">
        <v>8.6039563019372406E-2</v>
      </c>
      <c r="AT9" s="17">
        <v>0.16348018594651401</v>
      </c>
      <c r="AU9" s="17">
        <v>7.9104459834199406E-2</v>
      </c>
      <c r="AV9" s="17">
        <v>0.157686098817646</v>
      </c>
      <c r="AW9" s="17">
        <v>0.14245045419476701</v>
      </c>
      <c r="AX9" s="17">
        <v>0.162564598561729</v>
      </c>
      <c r="AY9" s="17">
        <v>0.14299776323442001</v>
      </c>
      <c r="AZ9" s="17">
        <v>0.11263482564711599</v>
      </c>
      <c r="BA9" s="17">
        <v>0.19422648628949801</v>
      </c>
      <c r="BB9" s="17">
        <v>0.165314253859318</v>
      </c>
      <c r="BC9" s="17"/>
      <c r="BD9" s="17">
        <v>0.11868639224571199</v>
      </c>
      <c r="BE9" s="17">
        <v>0.1282349990619</v>
      </c>
      <c r="BF9" s="17">
        <v>0.118826806529288</v>
      </c>
      <c r="BG9" s="17"/>
      <c r="BH9" s="17">
        <v>0.105770729700348</v>
      </c>
      <c r="BI9" s="17">
        <v>0.181494715635411</v>
      </c>
      <c r="BJ9" s="17">
        <v>0.13083928071414699</v>
      </c>
      <c r="BK9" s="17"/>
      <c r="BL9" s="17">
        <v>5.9234753200074299E-2</v>
      </c>
      <c r="BM9" s="17">
        <v>0.137102537734719</v>
      </c>
      <c r="BN9" s="17">
        <v>0.15119471637458301</v>
      </c>
      <c r="BO9" s="17"/>
      <c r="BP9" s="17">
        <v>0.112771707982063</v>
      </c>
      <c r="BQ9" s="17">
        <v>0.12698881281399599</v>
      </c>
      <c r="BR9" s="17"/>
      <c r="BS9" s="17">
        <v>0.154833045523567</v>
      </c>
      <c r="BT9" s="17">
        <v>0.12214310268598801</v>
      </c>
      <c r="BU9" s="17">
        <v>7.8538186549389502E-2</v>
      </c>
      <c r="BV9" s="17">
        <v>0.14026247101561101</v>
      </c>
      <c r="BW9" s="17"/>
      <c r="BX9" s="17">
        <v>0.10013414635571199</v>
      </c>
      <c r="BY9" s="17">
        <v>0.14492247905076799</v>
      </c>
      <c r="BZ9" s="17">
        <v>0.12128866009224699</v>
      </c>
      <c r="CA9" s="17"/>
      <c r="CB9" s="17">
        <v>0.12354396173056</v>
      </c>
      <c r="CC9" s="17">
        <v>0.23348563561357999</v>
      </c>
      <c r="CD9" s="17">
        <v>5.7774348666356903E-2</v>
      </c>
      <c r="CE9" s="17">
        <v>6.7659300003073505E-2</v>
      </c>
      <c r="CF9" s="17">
        <v>0.22911199950057301</v>
      </c>
      <c r="CG9" s="17">
        <v>4.6017969661715397E-2</v>
      </c>
      <c r="CH9" s="17"/>
      <c r="CI9" s="17">
        <v>0.106973479268934</v>
      </c>
      <c r="CJ9" s="17">
        <v>0.141131694803659</v>
      </c>
      <c r="CK9" s="17">
        <v>4.2823811056670102E-2</v>
      </c>
      <c r="CL9" s="17">
        <v>0.132528660314682</v>
      </c>
    </row>
    <row r="10" spans="2:90" x14ac:dyDescent="0.35">
      <c r="B10" s="21" t="s">
        <v>275</v>
      </c>
      <c r="C10" s="17">
        <v>0.29014698601092997</v>
      </c>
      <c r="D10" s="17">
        <v>0.27249829246057</v>
      </c>
      <c r="E10" s="17">
        <v>0.30999490285432801</v>
      </c>
      <c r="F10" s="17"/>
      <c r="G10" s="17">
        <v>0.33287393370801999</v>
      </c>
      <c r="H10" s="17">
        <v>0.26782873973032001</v>
      </c>
      <c r="I10" s="17">
        <v>0.249185438841968</v>
      </c>
      <c r="J10" s="17">
        <v>0.29089994057726998</v>
      </c>
      <c r="K10" s="17">
        <v>0.28437700394092702</v>
      </c>
      <c r="L10" s="17">
        <v>0.31784601535749302</v>
      </c>
      <c r="M10" s="17">
        <v>0.29667446490902599</v>
      </c>
      <c r="N10" s="17">
        <v>0.27542767912886501</v>
      </c>
      <c r="O10" s="17">
        <v>0.29438888068518898</v>
      </c>
      <c r="P10" s="17"/>
      <c r="Q10" s="17">
        <v>0.27046437674225499</v>
      </c>
      <c r="R10" s="17">
        <v>0.29585844758688201</v>
      </c>
      <c r="S10" s="17">
        <v>0.27798867189635101</v>
      </c>
      <c r="T10" s="17">
        <v>0.29522864806845001</v>
      </c>
      <c r="U10" s="17"/>
      <c r="V10" s="17">
        <v>0.25031360524708401</v>
      </c>
      <c r="W10" s="17">
        <v>0.34614082619247799</v>
      </c>
      <c r="X10" s="17">
        <v>0.30712877503511199</v>
      </c>
      <c r="Y10" s="17">
        <v>0.312460908038731</v>
      </c>
      <c r="Z10" s="17">
        <v>0.28181659398011499</v>
      </c>
      <c r="AA10" s="17">
        <v>0.257745258718374</v>
      </c>
      <c r="AB10" s="17">
        <v>0.29240044134957599</v>
      </c>
      <c r="AC10" s="17">
        <v>0.26553662610502898</v>
      </c>
      <c r="AD10" s="17">
        <v>0.28205284788193402</v>
      </c>
      <c r="AE10" s="17"/>
      <c r="AF10" s="17">
        <v>0.30631667529935902</v>
      </c>
      <c r="AG10" s="17">
        <v>0.327649213608453</v>
      </c>
      <c r="AH10" s="17">
        <v>0.332888771605867</v>
      </c>
      <c r="AI10" s="17">
        <v>0.21655865848487399</v>
      </c>
      <c r="AJ10" s="17">
        <v>0.26005308075614603</v>
      </c>
      <c r="AK10" s="17">
        <v>0.27601153725316102</v>
      </c>
      <c r="AL10" s="17"/>
      <c r="AM10" s="17">
        <v>0.185243763584443</v>
      </c>
      <c r="AN10" s="17">
        <v>0.26561194597068999</v>
      </c>
      <c r="AO10" s="17">
        <v>0.25094083167843001</v>
      </c>
      <c r="AP10" s="17">
        <v>0.276942687502783</v>
      </c>
      <c r="AQ10" s="17">
        <v>0.28665311925058101</v>
      </c>
      <c r="AR10" s="17">
        <v>0.328500454353919</v>
      </c>
      <c r="AS10" s="17">
        <v>0.32108131013607999</v>
      </c>
      <c r="AT10" s="17">
        <v>0.30806141821039601</v>
      </c>
      <c r="AU10" s="17">
        <v>0.33497823331740401</v>
      </c>
      <c r="AV10" s="17">
        <v>0.29532819723618198</v>
      </c>
      <c r="AW10" s="17">
        <v>0.27277487539967898</v>
      </c>
      <c r="AX10" s="17">
        <v>0.26538554799660102</v>
      </c>
      <c r="AY10" s="17">
        <v>0.28686566091016003</v>
      </c>
      <c r="AZ10" s="17">
        <v>0.40643622168377103</v>
      </c>
      <c r="BA10" s="17">
        <v>0.37780038734535798</v>
      </c>
      <c r="BB10" s="17">
        <v>0.32495895097337502</v>
      </c>
      <c r="BC10" s="17"/>
      <c r="BD10" s="17">
        <v>0.28069699027342598</v>
      </c>
      <c r="BE10" s="17">
        <v>0.28292305876494001</v>
      </c>
      <c r="BF10" s="17">
        <v>0.30363667683205797</v>
      </c>
      <c r="BG10" s="17"/>
      <c r="BH10" s="17">
        <v>0.298841283730855</v>
      </c>
      <c r="BI10" s="17">
        <v>0.29748716727623398</v>
      </c>
      <c r="BJ10" s="17">
        <v>0.303642202220128</v>
      </c>
      <c r="BK10" s="17"/>
      <c r="BL10" s="17">
        <v>0.36472985685829101</v>
      </c>
      <c r="BM10" s="17">
        <v>0.35736649305357399</v>
      </c>
      <c r="BN10" s="17">
        <v>0.28327356547930099</v>
      </c>
      <c r="BO10" s="17"/>
      <c r="BP10" s="17">
        <v>0.30895329676625399</v>
      </c>
      <c r="BQ10" s="17">
        <v>0.28718088357612198</v>
      </c>
      <c r="BR10" s="17"/>
      <c r="BS10" s="17">
        <v>0.32846284103387402</v>
      </c>
      <c r="BT10" s="17">
        <v>0.29148171378509002</v>
      </c>
      <c r="BU10" s="17">
        <v>0.28352838014502502</v>
      </c>
      <c r="BV10" s="17">
        <v>0.29033845979286799</v>
      </c>
      <c r="BW10" s="17"/>
      <c r="BX10" s="17">
        <v>0.32765539088208401</v>
      </c>
      <c r="BY10" s="17">
        <v>0.247216400896383</v>
      </c>
      <c r="BZ10" s="17">
        <v>0.289069183585069</v>
      </c>
      <c r="CA10" s="17"/>
      <c r="CB10" s="17">
        <v>0.34671102703283402</v>
      </c>
      <c r="CC10" s="17">
        <v>0.39066652652830702</v>
      </c>
      <c r="CD10" s="17">
        <v>0.22021949912911301</v>
      </c>
      <c r="CE10" s="17">
        <v>0.27367507948177999</v>
      </c>
      <c r="CF10" s="17">
        <v>0.26455048724661101</v>
      </c>
      <c r="CG10" s="17">
        <v>0.24579877203795</v>
      </c>
      <c r="CH10" s="17"/>
      <c r="CI10" s="17">
        <v>0.31211852737889001</v>
      </c>
      <c r="CJ10" s="17">
        <v>0.27450797406562299</v>
      </c>
      <c r="CK10" s="17">
        <v>0.25042344370680603</v>
      </c>
      <c r="CL10" s="17">
        <v>0.305014463886423</v>
      </c>
    </row>
    <row r="11" spans="2:90" x14ac:dyDescent="0.35">
      <c r="B11" s="21" t="s">
        <v>114</v>
      </c>
      <c r="C11" s="17">
        <v>0.200193870015175</v>
      </c>
      <c r="D11" s="17">
        <v>0.192460476478303</v>
      </c>
      <c r="E11" s="17">
        <v>0.206424581146856</v>
      </c>
      <c r="F11" s="17"/>
      <c r="G11" s="17">
        <v>0.230618182335914</v>
      </c>
      <c r="H11" s="17">
        <v>0.23199325106709701</v>
      </c>
      <c r="I11" s="17">
        <v>0.18142853722357799</v>
      </c>
      <c r="J11" s="17">
        <v>0.19341443594709401</v>
      </c>
      <c r="K11" s="17">
        <v>0.22664309761263801</v>
      </c>
      <c r="L11" s="17">
        <v>0.19022969199520701</v>
      </c>
      <c r="M11" s="17">
        <v>0.167330403024157</v>
      </c>
      <c r="N11" s="17">
        <v>0.18168009183193601</v>
      </c>
      <c r="O11" s="17">
        <v>0.20218652187675601</v>
      </c>
      <c r="P11" s="17"/>
      <c r="Q11" s="17">
        <v>0.22824254434066099</v>
      </c>
      <c r="R11" s="17">
        <v>0.17889219086475799</v>
      </c>
      <c r="S11" s="17">
        <v>0.21095849211207299</v>
      </c>
      <c r="T11" s="17">
        <v>0.19815561120023001</v>
      </c>
      <c r="U11" s="17"/>
      <c r="V11" s="17">
        <v>0.206249560378718</v>
      </c>
      <c r="W11" s="17">
        <v>0.18149907565968201</v>
      </c>
      <c r="X11" s="17">
        <v>0.22117554853406499</v>
      </c>
      <c r="Y11" s="17">
        <v>0.17689235364167999</v>
      </c>
      <c r="Z11" s="17">
        <v>0.18437694187686299</v>
      </c>
      <c r="AA11" s="17">
        <v>0.218365020454033</v>
      </c>
      <c r="AB11" s="17">
        <v>0.197658512822661</v>
      </c>
      <c r="AC11" s="17">
        <v>0.21587346200069299</v>
      </c>
      <c r="AD11" s="17">
        <v>0.20996772902857899</v>
      </c>
      <c r="AE11" s="17"/>
      <c r="AF11" s="17">
        <v>0.19842728970802201</v>
      </c>
      <c r="AG11" s="17">
        <v>0.14220944884967099</v>
      </c>
      <c r="AH11" s="17">
        <v>0.21559602228413499</v>
      </c>
      <c r="AI11" s="17">
        <v>0.227362229184051</v>
      </c>
      <c r="AJ11" s="17">
        <v>0.237783399337404</v>
      </c>
      <c r="AK11" s="17">
        <v>0.202868184365805</v>
      </c>
      <c r="AL11" s="17"/>
      <c r="AM11" s="17">
        <v>0.31408791340472703</v>
      </c>
      <c r="AN11" s="17">
        <v>0.186427654092161</v>
      </c>
      <c r="AO11" s="17">
        <v>0.17202564836335801</v>
      </c>
      <c r="AP11" s="17">
        <v>0.187464159109826</v>
      </c>
      <c r="AQ11" s="17">
        <v>0.18203878725996001</v>
      </c>
      <c r="AR11" s="17">
        <v>0.170124738248356</v>
      </c>
      <c r="AS11" s="17">
        <v>0.18512822786022501</v>
      </c>
      <c r="AT11" s="17">
        <v>0.15789739858114701</v>
      </c>
      <c r="AU11" s="17">
        <v>0.17762971671632</v>
      </c>
      <c r="AV11" s="17">
        <v>0.21101294411112101</v>
      </c>
      <c r="AW11" s="17">
        <v>0.23097932116766101</v>
      </c>
      <c r="AX11" s="17">
        <v>0.20011615025403801</v>
      </c>
      <c r="AY11" s="17">
        <v>0.234825097829514</v>
      </c>
      <c r="AZ11" s="17">
        <v>0.252204242089136</v>
      </c>
      <c r="BA11" s="17">
        <v>0.174283677500814</v>
      </c>
      <c r="BB11" s="17">
        <v>0.19290930019855901</v>
      </c>
      <c r="BC11" s="17"/>
      <c r="BD11" s="17">
        <v>0.223451013730641</v>
      </c>
      <c r="BE11" s="17">
        <v>0.21598607045323501</v>
      </c>
      <c r="BF11" s="17">
        <v>0.167362933833963</v>
      </c>
      <c r="BG11" s="17"/>
      <c r="BH11" s="17">
        <v>0.19981988594410399</v>
      </c>
      <c r="BI11" s="17">
        <v>0.19965215139784701</v>
      </c>
      <c r="BJ11" s="17">
        <v>0.18011550861256601</v>
      </c>
      <c r="BK11" s="17"/>
      <c r="BL11" s="17">
        <v>0.148356678222926</v>
      </c>
      <c r="BM11" s="17">
        <v>0.20049837821480301</v>
      </c>
      <c r="BN11" s="17">
        <v>0.16176934668211199</v>
      </c>
      <c r="BO11" s="17"/>
      <c r="BP11" s="17">
        <v>0.186358014544553</v>
      </c>
      <c r="BQ11" s="17">
        <v>0.19712569740746599</v>
      </c>
      <c r="BR11" s="17"/>
      <c r="BS11" s="17">
        <v>0.162911683481678</v>
      </c>
      <c r="BT11" s="17">
        <v>0.185473352558153</v>
      </c>
      <c r="BU11" s="17">
        <v>0.22746501745407399</v>
      </c>
      <c r="BV11" s="17">
        <v>0.19133195671089601</v>
      </c>
      <c r="BW11" s="17"/>
      <c r="BX11" s="17">
        <v>0.18923650278965801</v>
      </c>
      <c r="BY11" s="17">
        <v>0.198418237268395</v>
      </c>
      <c r="BZ11" s="17">
        <v>0.20138851301527499</v>
      </c>
      <c r="CA11" s="17"/>
      <c r="CB11" s="17">
        <v>0.188294442023623</v>
      </c>
      <c r="CC11" s="17">
        <v>0.189319393906801</v>
      </c>
      <c r="CD11" s="17">
        <v>0.22098658025094201</v>
      </c>
      <c r="CE11" s="17">
        <v>0.16722434808189801</v>
      </c>
      <c r="CF11" s="17">
        <v>0.20835450034929001</v>
      </c>
      <c r="CG11" s="17">
        <v>0.22660273770799</v>
      </c>
      <c r="CH11" s="17"/>
      <c r="CI11" s="17">
        <v>0.23783849650451699</v>
      </c>
      <c r="CJ11" s="17">
        <v>0.14659939922357201</v>
      </c>
      <c r="CK11" s="17">
        <v>0.33869820336501699</v>
      </c>
      <c r="CL11" s="17">
        <v>0.186491906959519</v>
      </c>
    </row>
    <row r="12" spans="2:90" x14ac:dyDescent="0.35">
      <c r="B12" s="21" t="s">
        <v>276</v>
      </c>
      <c r="C12" s="17">
        <v>0.27190194859783101</v>
      </c>
      <c r="D12" s="17">
        <v>0.27700531867942502</v>
      </c>
      <c r="E12" s="17">
        <v>0.26560941785325998</v>
      </c>
      <c r="F12" s="17"/>
      <c r="G12" s="17">
        <v>0.19316544375373099</v>
      </c>
      <c r="H12" s="17">
        <v>0.24164753509103801</v>
      </c>
      <c r="I12" s="17">
        <v>0.284599603294445</v>
      </c>
      <c r="J12" s="17">
        <v>0.30066469423016801</v>
      </c>
      <c r="K12" s="17">
        <v>0.28608301997930302</v>
      </c>
      <c r="L12" s="17">
        <v>0.27436777699265402</v>
      </c>
      <c r="M12" s="17">
        <v>0.31053238672593297</v>
      </c>
      <c r="N12" s="17">
        <v>0.31141685341344599</v>
      </c>
      <c r="O12" s="17">
        <v>0.24194517653147299</v>
      </c>
      <c r="P12" s="17"/>
      <c r="Q12" s="17">
        <v>0.27177511634467499</v>
      </c>
      <c r="R12" s="17">
        <v>0.213106036342082</v>
      </c>
      <c r="S12" s="17">
        <v>0.27819738159267798</v>
      </c>
      <c r="T12" s="17">
        <v>0.27281555747373398</v>
      </c>
      <c r="U12" s="17"/>
      <c r="V12" s="17">
        <v>0.24971157187564999</v>
      </c>
      <c r="W12" s="17">
        <v>0.29096297873464699</v>
      </c>
      <c r="X12" s="17">
        <v>0.26185041837164003</v>
      </c>
      <c r="Y12" s="17">
        <v>0.27456872756636003</v>
      </c>
      <c r="Z12" s="17">
        <v>0.26566270186986601</v>
      </c>
      <c r="AA12" s="17">
        <v>0.29758213906083703</v>
      </c>
      <c r="AB12" s="17">
        <v>0.263173383017069</v>
      </c>
      <c r="AC12" s="17">
        <v>0.26199192974671798</v>
      </c>
      <c r="AD12" s="17">
        <v>0.27516564896964602</v>
      </c>
      <c r="AE12" s="17"/>
      <c r="AF12" s="17">
        <v>0.27997553613640003</v>
      </c>
      <c r="AG12" s="17">
        <v>0.264440290964427</v>
      </c>
      <c r="AH12" s="17">
        <v>0.240646360432758</v>
      </c>
      <c r="AI12" s="17">
        <v>0.26889094155544502</v>
      </c>
      <c r="AJ12" s="17">
        <v>0.27537506170966802</v>
      </c>
      <c r="AK12" s="17">
        <v>0.27774907927253301</v>
      </c>
      <c r="AL12" s="17"/>
      <c r="AM12" s="17">
        <v>0.28614391186146898</v>
      </c>
      <c r="AN12" s="17">
        <v>0.31129394500202601</v>
      </c>
      <c r="AO12" s="17">
        <v>0.25011040719142902</v>
      </c>
      <c r="AP12" s="17">
        <v>0.317918925611967</v>
      </c>
      <c r="AQ12" s="17">
        <v>0.31633279285826499</v>
      </c>
      <c r="AR12" s="17">
        <v>0.27951265126438901</v>
      </c>
      <c r="AS12" s="17">
        <v>0.28973252312086201</v>
      </c>
      <c r="AT12" s="17">
        <v>0.27526657939881</v>
      </c>
      <c r="AU12" s="17">
        <v>0.28993224120511402</v>
      </c>
      <c r="AV12" s="17">
        <v>0.23803775235230301</v>
      </c>
      <c r="AW12" s="17">
        <v>0.27473795064610801</v>
      </c>
      <c r="AX12" s="17">
        <v>0.28922409867249299</v>
      </c>
      <c r="AY12" s="17">
        <v>0.26306854583804901</v>
      </c>
      <c r="AZ12" s="17">
        <v>0.16020660767377301</v>
      </c>
      <c r="BA12" s="17">
        <v>0.13929888608615801</v>
      </c>
      <c r="BB12" s="17">
        <v>0.176598322115958</v>
      </c>
      <c r="BC12" s="17"/>
      <c r="BD12" s="17">
        <v>0.274266930455136</v>
      </c>
      <c r="BE12" s="17">
        <v>0.26616800518559097</v>
      </c>
      <c r="BF12" s="17">
        <v>0.27485449223582198</v>
      </c>
      <c r="BG12" s="17"/>
      <c r="BH12" s="17">
        <v>0.268283816112171</v>
      </c>
      <c r="BI12" s="17">
        <v>0.22984340341099299</v>
      </c>
      <c r="BJ12" s="17">
        <v>0.30005296192238101</v>
      </c>
      <c r="BK12" s="17"/>
      <c r="BL12" s="17">
        <v>0.28382874855477502</v>
      </c>
      <c r="BM12" s="17">
        <v>0.22452109285101801</v>
      </c>
      <c r="BN12" s="17">
        <v>0.29743149054772899</v>
      </c>
      <c r="BO12" s="17"/>
      <c r="BP12" s="17">
        <v>0.28328298920630102</v>
      </c>
      <c r="BQ12" s="17">
        <v>0.26566168067607598</v>
      </c>
      <c r="BR12" s="17"/>
      <c r="BS12" s="17">
        <v>0.238451882587006</v>
      </c>
      <c r="BT12" s="17">
        <v>0.27020270322803303</v>
      </c>
      <c r="BU12" s="17">
        <v>0.30887892016929802</v>
      </c>
      <c r="BV12" s="17">
        <v>0.26041048184377402</v>
      </c>
      <c r="BW12" s="17"/>
      <c r="BX12" s="17">
        <v>0.26597215947276898</v>
      </c>
      <c r="BY12" s="17">
        <v>0.26166771666401001</v>
      </c>
      <c r="BZ12" s="17">
        <v>0.273118300727411</v>
      </c>
      <c r="CA12" s="17"/>
      <c r="CB12" s="17">
        <v>0.25375407502009401</v>
      </c>
      <c r="CC12" s="17">
        <v>0.13182183291073099</v>
      </c>
      <c r="CD12" s="17">
        <v>0.32080553137393503</v>
      </c>
      <c r="CE12" s="17">
        <v>0.35687552172772102</v>
      </c>
      <c r="CF12" s="17">
        <v>0.18094059170726701</v>
      </c>
      <c r="CG12" s="17">
        <v>0.36812606610165099</v>
      </c>
      <c r="CH12" s="17"/>
      <c r="CI12" s="17">
        <v>0.25214019264501702</v>
      </c>
      <c r="CJ12" s="17">
        <v>0.26829191571106797</v>
      </c>
      <c r="CK12" s="17">
        <v>0.30205506782688102</v>
      </c>
      <c r="CL12" s="17">
        <v>0.270438818452028</v>
      </c>
    </row>
    <row r="13" spans="2:90" x14ac:dyDescent="0.35">
      <c r="B13" s="21" t="s">
        <v>176</v>
      </c>
      <c r="C13" s="23">
        <v>0.117022976761016</v>
      </c>
      <c r="D13" s="23">
        <v>0.134112303128891</v>
      </c>
      <c r="E13" s="23">
        <v>9.9517861478741698E-2</v>
      </c>
      <c r="F13" s="23"/>
      <c r="G13" s="23">
        <v>0.105881657792885</v>
      </c>
      <c r="H13" s="23">
        <v>9.5822254837190798E-2</v>
      </c>
      <c r="I13" s="23">
        <v>0.161557110781825</v>
      </c>
      <c r="J13" s="23">
        <v>0.13248746103120199</v>
      </c>
      <c r="K13" s="23">
        <v>0.113308176090323</v>
      </c>
      <c r="L13" s="23">
        <v>0.121539999885279</v>
      </c>
      <c r="M13" s="23">
        <v>9.7138729988946806E-2</v>
      </c>
      <c r="N13" s="23">
        <v>9.5181595391136797E-2</v>
      </c>
      <c r="O13" s="23">
        <v>0.132688030082147</v>
      </c>
      <c r="P13" s="23"/>
      <c r="Q13" s="23">
        <v>0.10814173012065401</v>
      </c>
      <c r="R13" s="23">
        <v>0.14455781802048501</v>
      </c>
      <c r="S13" s="23">
        <v>0.108827158580172</v>
      </c>
      <c r="T13" s="23">
        <v>0.11843119926020799</v>
      </c>
      <c r="U13" s="23"/>
      <c r="V13" s="23">
        <v>0.11201485915854099</v>
      </c>
      <c r="W13" s="23">
        <v>8.9412996324126096E-2</v>
      </c>
      <c r="X13" s="23">
        <v>0.10290882304304499</v>
      </c>
      <c r="Y13" s="23">
        <v>9.0750043776829395E-2</v>
      </c>
      <c r="Z13" s="23">
        <v>0.17772245667758099</v>
      </c>
      <c r="AA13" s="23">
        <v>0.10897829588029601</v>
      </c>
      <c r="AB13" s="23">
        <v>0.15744594461667699</v>
      </c>
      <c r="AC13" s="23">
        <v>0.11948186837763899</v>
      </c>
      <c r="AD13" s="23">
        <v>0.120479384400706</v>
      </c>
      <c r="AE13" s="23"/>
      <c r="AF13" s="23">
        <v>0.119438276884883</v>
      </c>
      <c r="AG13" s="23">
        <v>0.14045240280403901</v>
      </c>
      <c r="AH13" s="23">
        <v>0.119843843730656</v>
      </c>
      <c r="AI13" s="23">
        <v>0.109245355970144</v>
      </c>
      <c r="AJ13" s="23">
        <v>0.11050005733333</v>
      </c>
      <c r="AK13" s="23">
        <v>0.10556196503014</v>
      </c>
      <c r="AL13" s="23"/>
      <c r="AM13" s="23">
        <v>0.14313208067036301</v>
      </c>
      <c r="AN13" s="23">
        <v>0.13180593679309399</v>
      </c>
      <c r="AO13" s="23">
        <v>0.19734622446241001</v>
      </c>
      <c r="AP13" s="23">
        <v>0.102143734242316</v>
      </c>
      <c r="AQ13" s="23">
        <v>0.14738466978075701</v>
      </c>
      <c r="AR13" s="23">
        <v>8.8873075818315703E-2</v>
      </c>
      <c r="AS13" s="23">
        <v>0.11801837586346101</v>
      </c>
      <c r="AT13" s="23">
        <v>9.5294417863132697E-2</v>
      </c>
      <c r="AU13" s="23">
        <v>0.11835534892696301</v>
      </c>
      <c r="AV13" s="23">
        <v>9.7935007482747097E-2</v>
      </c>
      <c r="AW13" s="23">
        <v>7.9057398591785705E-2</v>
      </c>
      <c r="AX13" s="23">
        <v>8.2709604515138702E-2</v>
      </c>
      <c r="AY13" s="23">
        <v>7.2242932187857004E-2</v>
      </c>
      <c r="AZ13" s="23">
        <v>6.8518102906203707E-2</v>
      </c>
      <c r="BA13" s="23">
        <v>0.114390562778173</v>
      </c>
      <c r="BB13" s="23">
        <v>0.14021917285279101</v>
      </c>
      <c r="BC13" s="23"/>
      <c r="BD13" s="23">
        <v>0.10289867329508399</v>
      </c>
      <c r="BE13" s="23">
        <v>0.106687866534334</v>
      </c>
      <c r="BF13" s="23">
        <v>0.13531909056886901</v>
      </c>
      <c r="BG13" s="23"/>
      <c r="BH13" s="23">
        <v>0.12728428451252199</v>
      </c>
      <c r="BI13" s="23">
        <v>9.1522562279514497E-2</v>
      </c>
      <c r="BJ13" s="23">
        <v>8.5350046530778004E-2</v>
      </c>
      <c r="BK13" s="23"/>
      <c r="BL13" s="23">
        <v>0.143849963163933</v>
      </c>
      <c r="BM13" s="23">
        <v>8.0511498145886401E-2</v>
      </c>
      <c r="BN13" s="23">
        <v>0.106330880916275</v>
      </c>
      <c r="BO13" s="23"/>
      <c r="BP13" s="23">
        <v>0.10863399150083</v>
      </c>
      <c r="BQ13" s="23">
        <v>0.123042925526339</v>
      </c>
      <c r="BR13" s="23"/>
      <c r="BS13" s="23">
        <v>0.115340547373874</v>
      </c>
      <c r="BT13" s="23">
        <v>0.13069912774273601</v>
      </c>
      <c r="BU13" s="23">
        <v>0.101589495682214</v>
      </c>
      <c r="BV13" s="23">
        <v>0.117656630636852</v>
      </c>
      <c r="BW13" s="23"/>
      <c r="BX13" s="23">
        <v>0.117001800499777</v>
      </c>
      <c r="BY13" s="23">
        <v>0.147775166120443</v>
      </c>
      <c r="BZ13" s="23">
        <v>0.115135342579997</v>
      </c>
      <c r="CA13" s="23"/>
      <c r="CB13" s="23">
        <v>8.7696494192887303E-2</v>
      </c>
      <c r="CC13" s="23">
        <v>5.4706611040580902E-2</v>
      </c>
      <c r="CD13" s="23">
        <v>0.18021404057965301</v>
      </c>
      <c r="CE13" s="23">
        <v>0.13456575070552801</v>
      </c>
      <c r="CF13" s="23">
        <v>0.117042421196259</v>
      </c>
      <c r="CG13" s="23">
        <v>0.113454454490694</v>
      </c>
      <c r="CH13" s="23"/>
      <c r="CI13" s="23">
        <v>9.0929304202641906E-2</v>
      </c>
      <c r="CJ13" s="23">
        <v>0.16946901619607799</v>
      </c>
      <c r="CK13" s="23">
        <v>6.5999474044626902E-2</v>
      </c>
      <c r="CL13" s="23">
        <v>0.105526150387349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8" width="20.7265625" customWidth="1"/>
  </cols>
  <sheetData>
    <row r="2" spans="2:8" ht="40" customHeight="1" x14ac:dyDescent="0.35">
      <c r="D2" s="30" t="s">
        <v>129</v>
      </c>
      <c r="E2" s="26"/>
      <c r="F2" s="26"/>
      <c r="G2" s="26"/>
      <c r="H2" s="26"/>
    </row>
    <row r="6" spans="2:8" ht="50" customHeight="1" x14ac:dyDescent="0.35">
      <c r="B6" s="22" t="s">
        <v>14</v>
      </c>
      <c r="C6" s="22" t="s">
        <v>122</v>
      </c>
      <c r="D6" s="22" t="s">
        <v>123</v>
      </c>
      <c r="E6" s="22" t="s">
        <v>124</v>
      </c>
      <c r="F6" s="22" t="s">
        <v>125</v>
      </c>
      <c r="G6" s="22" t="s">
        <v>126</v>
      </c>
    </row>
    <row r="7" spans="2:8" x14ac:dyDescent="0.35">
      <c r="B7" s="21" t="s">
        <v>127</v>
      </c>
      <c r="C7" s="17">
        <v>0.26762484236108203</v>
      </c>
      <c r="D7" s="17">
        <v>0.34139339761794901</v>
      </c>
      <c r="E7" s="17">
        <v>0</v>
      </c>
      <c r="F7" s="17">
        <v>0.39547131184064899</v>
      </c>
      <c r="G7" s="17">
        <v>0.208135207311612</v>
      </c>
    </row>
    <row r="8" spans="2:8" x14ac:dyDescent="0.35">
      <c r="B8" s="21" t="s">
        <v>128</v>
      </c>
      <c r="C8" s="17">
        <v>0.70039141405566196</v>
      </c>
      <c r="D8" s="17">
        <v>0.605283796930977</v>
      </c>
      <c r="E8" s="17">
        <v>1</v>
      </c>
      <c r="F8" s="17">
        <v>0.572486208178971</v>
      </c>
      <c r="G8" s="17">
        <v>0.75099507921351105</v>
      </c>
    </row>
    <row r="9" spans="2:8" x14ac:dyDescent="0.35">
      <c r="B9" s="21" t="s">
        <v>110</v>
      </c>
      <c r="C9" s="17">
        <v>3.1983743583256001E-2</v>
      </c>
      <c r="D9" s="17">
        <v>5.33228054510737E-2</v>
      </c>
      <c r="E9" s="17">
        <v>0</v>
      </c>
      <c r="F9" s="17">
        <v>3.2042479980379998E-2</v>
      </c>
      <c r="G9" s="17">
        <v>4.0869713474877403E-2</v>
      </c>
    </row>
    <row r="10" spans="2:8" x14ac:dyDescent="0.35">
      <c r="B10" s="16"/>
      <c r="C10" s="16"/>
      <c r="D10" s="16"/>
      <c r="E10" s="16"/>
      <c r="F10" s="16"/>
      <c r="G10" s="16"/>
    </row>
    <row r="11" spans="2:8" x14ac:dyDescent="0.35">
      <c r="B11" t="s">
        <v>118</v>
      </c>
    </row>
    <row r="12" spans="2:8" x14ac:dyDescent="0.35">
      <c r="B12" t="s">
        <v>119</v>
      </c>
    </row>
    <row r="16" spans="2:8" x14ac:dyDescent="0.35">
      <c r="B16" s="8" t="str">
        <f>HYPERLINK("#'Contents'!A1", "Return to Contents")</f>
        <v>Return to Contents</v>
      </c>
    </row>
  </sheetData>
  <mergeCells count="1">
    <mergeCell ref="D2:H2"/>
  </mergeCells>
  <pageMargins left="0.7" right="0.7" top="0.75" bottom="0.75" header="0.3" footer="0.3"/>
  <pageSetup paperSize="9" orientation="portrait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289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0.18105315355014001</v>
      </c>
      <c r="D9" s="17">
        <v>0.17123669555238999</v>
      </c>
      <c r="E9" s="17">
        <v>0.19168429759182801</v>
      </c>
      <c r="F9" s="17"/>
      <c r="G9" s="17">
        <v>0.20532202342740499</v>
      </c>
      <c r="H9" s="17">
        <v>0.23986340405447801</v>
      </c>
      <c r="I9" s="17">
        <v>0.188425010652542</v>
      </c>
      <c r="J9" s="17">
        <v>0.17832009730652301</v>
      </c>
      <c r="K9" s="17">
        <v>0.180164059505766</v>
      </c>
      <c r="L9" s="17">
        <v>0.170025609987529</v>
      </c>
      <c r="M9" s="17">
        <v>0.188468562640219</v>
      </c>
      <c r="N9" s="17">
        <v>0.13242148073507401</v>
      </c>
      <c r="O9" s="17">
        <v>0.15437744362033101</v>
      </c>
      <c r="P9" s="17"/>
      <c r="Q9" s="17">
        <v>0.12941443687669399</v>
      </c>
      <c r="R9" s="17">
        <v>0.11243414521289501</v>
      </c>
      <c r="S9" s="17">
        <v>0.128889536237348</v>
      </c>
      <c r="T9" s="17">
        <v>0.19033343341862799</v>
      </c>
      <c r="U9" s="17"/>
      <c r="V9" s="17">
        <v>0.17798328622342099</v>
      </c>
      <c r="W9" s="17">
        <v>0.200649677939994</v>
      </c>
      <c r="X9" s="17">
        <v>0.204108685643731</v>
      </c>
      <c r="Y9" s="17">
        <v>0.160966525095318</v>
      </c>
      <c r="Z9" s="17">
        <v>0.20553254284730299</v>
      </c>
      <c r="AA9" s="17">
        <v>0.14169795454551001</v>
      </c>
      <c r="AB9" s="17">
        <v>0.14838549309957899</v>
      </c>
      <c r="AC9" s="17">
        <v>0.22948825220112401</v>
      </c>
      <c r="AD9" s="17">
        <v>0.18531007238203501</v>
      </c>
      <c r="AE9" s="17"/>
      <c r="AF9" s="17">
        <v>0.196175943177475</v>
      </c>
      <c r="AG9" s="17">
        <v>0.189500139427175</v>
      </c>
      <c r="AH9" s="17">
        <v>0.199875052422546</v>
      </c>
      <c r="AI9" s="17">
        <v>0.21727604288469801</v>
      </c>
      <c r="AJ9" s="17">
        <v>0.181280703832368</v>
      </c>
      <c r="AK9" s="17">
        <v>0.15542950269808101</v>
      </c>
      <c r="AL9" s="17"/>
      <c r="AM9" s="17">
        <v>0.23761879051911</v>
      </c>
      <c r="AN9" s="17">
        <v>0.175246430834439</v>
      </c>
      <c r="AO9" s="17">
        <v>0.16277607757875201</v>
      </c>
      <c r="AP9" s="17">
        <v>0.16356584946877001</v>
      </c>
      <c r="AQ9" s="17">
        <v>0.19363502735546301</v>
      </c>
      <c r="AR9" s="17">
        <v>0.18618235596310601</v>
      </c>
      <c r="AS9" s="17">
        <v>0.209353140140316</v>
      </c>
      <c r="AT9" s="17">
        <v>0.171761530824218</v>
      </c>
      <c r="AU9" s="17">
        <v>0.18142448370341399</v>
      </c>
      <c r="AV9" s="17">
        <v>0.16177451419581901</v>
      </c>
      <c r="AW9" s="17">
        <v>0.143293680187005</v>
      </c>
      <c r="AX9" s="17">
        <v>0.21744937255306701</v>
      </c>
      <c r="AY9" s="17">
        <v>0.13323187926740601</v>
      </c>
      <c r="AZ9" s="17">
        <v>0.201138648001604</v>
      </c>
      <c r="BA9" s="17">
        <v>0.24053701378370701</v>
      </c>
      <c r="BB9" s="17">
        <v>0.12379621162077099</v>
      </c>
      <c r="BC9" s="17"/>
      <c r="BD9" s="17">
        <v>0.17161458325533099</v>
      </c>
      <c r="BE9" s="17">
        <v>0.184459007958756</v>
      </c>
      <c r="BF9" s="17">
        <v>0.18333469806472899</v>
      </c>
      <c r="BG9" s="17"/>
      <c r="BH9" s="17">
        <v>0.181559202151239</v>
      </c>
      <c r="BI9" s="17">
        <v>0.14136947442995099</v>
      </c>
      <c r="BJ9" s="17">
        <v>0.18223962182231199</v>
      </c>
      <c r="BK9" s="17"/>
      <c r="BL9" s="17">
        <v>8.6004727490888305E-2</v>
      </c>
      <c r="BM9" s="17">
        <v>0.118815204300799</v>
      </c>
      <c r="BN9" s="17">
        <v>0.18831894060056301</v>
      </c>
      <c r="BO9" s="17"/>
      <c r="BP9" s="17">
        <v>0.151723779708927</v>
      </c>
      <c r="BQ9" s="17">
        <v>0.19167150406842901</v>
      </c>
      <c r="BR9" s="17"/>
      <c r="BS9" s="17">
        <v>0.24091878113128301</v>
      </c>
      <c r="BT9" s="17">
        <v>0.18055389472358699</v>
      </c>
      <c r="BU9" s="17">
        <v>0.12687658410432701</v>
      </c>
      <c r="BV9" s="17">
        <v>0.20512379269020101</v>
      </c>
      <c r="BW9" s="17"/>
      <c r="BX9" s="17">
        <v>0.15442349927221899</v>
      </c>
      <c r="BY9" s="17">
        <v>0.14540187536205301</v>
      </c>
      <c r="BZ9" s="17">
        <v>0.18588209578725401</v>
      </c>
      <c r="CA9" s="17"/>
      <c r="CB9" s="17">
        <v>0.274316404570427</v>
      </c>
      <c r="CC9" s="17">
        <v>0.29056792580719298</v>
      </c>
      <c r="CD9" s="17">
        <v>0.191494772839682</v>
      </c>
      <c r="CE9" s="17">
        <v>7.4890383909928596E-2</v>
      </c>
      <c r="CF9" s="17">
        <v>0.17043185627382501</v>
      </c>
      <c r="CG9" s="17">
        <v>5.0451415118594099E-2</v>
      </c>
      <c r="CH9" s="17"/>
      <c r="CI9" s="17">
        <v>0.131553144159479</v>
      </c>
      <c r="CJ9" s="17">
        <v>0.24940441294849999</v>
      </c>
      <c r="CK9" s="17">
        <v>8.9411228310921506E-2</v>
      </c>
      <c r="CL9" s="17">
        <v>0.17623825696006101</v>
      </c>
    </row>
    <row r="10" spans="2:90" x14ac:dyDescent="0.35">
      <c r="B10" s="21" t="s">
        <v>275</v>
      </c>
      <c r="C10" s="17">
        <v>0.31590671086498601</v>
      </c>
      <c r="D10" s="17">
        <v>0.31076335311110198</v>
      </c>
      <c r="E10" s="17">
        <v>0.32202985923846</v>
      </c>
      <c r="F10" s="17"/>
      <c r="G10" s="17">
        <v>0.35587892327237902</v>
      </c>
      <c r="H10" s="17">
        <v>0.33291681824493602</v>
      </c>
      <c r="I10" s="17">
        <v>0.32731352006629</v>
      </c>
      <c r="J10" s="17">
        <v>0.28239580539477599</v>
      </c>
      <c r="K10" s="17">
        <v>0.33826833470828199</v>
      </c>
      <c r="L10" s="17">
        <v>0.37453456246978301</v>
      </c>
      <c r="M10" s="17">
        <v>0.27202746265183902</v>
      </c>
      <c r="N10" s="17">
        <v>0.303018358139861</v>
      </c>
      <c r="O10" s="17">
        <v>0.26469366359535001</v>
      </c>
      <c r="P10" s="17"/>
      <c r="Q10" s="17">
        <v>0.30453347828120603</v>
      </c>
      <c r="R10" s="17">
        <v>0.30827417988431199</v>
      </c>
      <c r="S10" s="17">
        <v>0.28186865491469698</v>
      </c>
      <c r="T10" s="17">
        <v>0.31927745261248103</v>
      </c>
      <c r="U10" s="17"/>
      <c r="V10" s="17">
        <v>0.27099371334246303</v>
      </c>
      <c r="W10" s="17">
        <v>0.35717856563787498</v>
      </c>
      <c r="X10" s="17">
        <v>0.320196971315796</v>
      </c>
      <c r="Y10" s="17">
        <v>0.32488129568483198</v>
      </c>
      <c r="Z10" s="17">
        <v>0.31928855380342103</v>
      </c>
      <c r="AA10" s="17">
        <v>0.32566897000485401</v>
      </c>
      <c r="AB10" s="17">
        <v>0.31000446082053801</v>
      </c>
      <c r="AC10" s="17">
        <v>0.26669078474651398</v>
      </c>
      <c r="AD10" s="17">
        <v>0.32251315961750199</v>
      </c>
      <c r="AE10" s="17"/>
      <c r="AF10" s="17">
        <v>0.32485138707368899</v>
      </c>
      <c r="AG10" s="17">
        <v>0.361254841917523</v>
      </c>
      <c r="AH10" s="17">
        <v>0.29129582783285002</v>
      </c>
      <c r="AI10" s="17">
        <v>0.335377587913884</v>
      </c>
      <c r="AJ10" s="17">
        <v>0.31686550891208298</v>
      </c>
      <c r="AK10" s="17">
        <v>0.28847659165918699</v>
      </c>
      <c r="AL10" s="17"/>
      <c r="AM10" s="17">
        <v>0.25592513188094901</v>
      </c>
      <c r="AN10" s="17">
        <v>0.30827193131307601</v>
      </c>
      <c r="AO10" s="17">
        <v>0.36250498570630002</v>
      </c>
      <c r="AP10" s="17">
        <v>0.30696294922966399</v>
      </c>
      <c r="AQ10" s="17">
        <v>0.30758995356350699</v>
      </c>
      <c r="AR10" s="17">
        <v>0.30649391348847099</v>
      </c>
      <c r="AS10" s="17">
        <v>0.37584381610651901</v>
      </c>
      <c r="AT10" s="17">
        <v>0.24562897636102801</v>
      </c>
      <c r="AU10" s="17">
        <v>0.35566697861628099</v>
      </c>
      <c r="AV10" s="17">
        <v>0.30346337595668099</v>
      </c>
      <c r="AW10" s="17">
        <v>0.32056283489230603</v>
      </c>
      <c r="AX10" s="17">
        <v>0.34185661386579802</v>
      </c>
      <c r="AY10" s="17">
        <v>0.32410880386164798</v>
      </c>
      <c r="AZ10" s="17">
        <v>0.28483129119883999</v>
      </c>
      <c r="BA10" s="17">
        <v>0.31943206646187</v>
      </c>
      <c r="BB10" s="17">
        <v>0.275879375342096</v>
      </c>
      <c r="BC10" s="17"/>
      <c r="BD10" s="17">
        <v>0.30646726779400202</v>
      </c>
      <c r="BE10" s="17">
        <v>0.34375412423344498</v>
      </c>
      <c r="BF10" s="17">
        <v>0.30497405422970297</v>
      </c>
      <c r="BG10" s="17"/>
      <c r="BH10" s="17">
        <v>0.327766603952587</v>
      </c>
      <c r="BI10" s="17">
        <v>0.27793650162383698</v>
      </c>
      <c r="BJ10" s="17">
        <v>0.29784785917885898</v>
      </c>
      <c r="BK10" s="17"/>
      <c r="BL10" s="17">
        <v>0.29613533025629701</v>
      </c>
      <c r="BM10" s="17">
        <v>0.27582668623967199</v>
      </c>
      <c r="BN10" s="17">
        <v>0.26066618834792699</v>
      </c>
      <c r="BO10" s="17"/>
      <c r="BP10" s="17">
        <v>0.30631695557025002</v>
      </c>
      <c r="BQ10" s="17">
        <v>0.31871035328978797</v>
      </c>
      <c r="BR10" s="17"/>
      <c r="BS10" s="17">
        <v>0.32986744535256801</v>
      </c>
      <c r="BT10" s="17">
        <v>0.33790947879788502</v>
      </c>
      <c r="BU10" s="17">
        <v>0.311493897004957</v>
      </c>
      <c r="BV10" s="17">
        <v>0.31168364399003701</v>
      </c>
      <c r="BW10" s="17"/>
      <c r="BX10" s="17">
        <v>0.26742111480457698</v>
      </c>
      <c r="BY10" s="17">
        <v>0.40288829854911101</v>
      </c>
      <c r="BZ10" s="17">
        <v>0.315365058511824</v>
      </c>
      <c r="CA10" s="17"/>
      <c r="CB10" s="17">
        <v>0.39001211807687902</v>
      </c>
      <c r="CC10" s="17">
        <v>0.36256392105293</v>
      </c>
      <c r="CD10" s="17">
        <v>0.32668793843224098</v>
      </c>
      <c r="CE10" s="17">
        <v>0.226290094172726</v>
      </c>
      <c r="CF10" s="17">
        <v>0.30090332855188101</v>
      </c>
      <c r="CG10" s="17">
        <v>0.267201155023716</v>
      </c>
      <c r="CH10" s="17"/>
      <c r="CI10" s="17">
        <v>0.37324566671262499</v>
      </c>
      <c r="CJ10" s="17">
        <v>0.30413543984550101</v>
      </c>
      <c r="CK10" s="17">
        <v>0.29575586130125098</v>
      </c>
      <c r="CL10" s="17">
        <v>0.31534874332178803</v>
      </c>
    </row>
    <row r="11" spans="2:90" x14ac:dyDescent="0.35">
      <c r="B11" s="21" t="s">
        <v>114</v>
      </c>
      <c r="C11" s="17">
        <v>0.19744766176644499</v>
      </c>
      <c r="D11" s="17">
        <v>0.20043246930932701</v>
      </c>
      <c r="E11" s="17">
        <v>0.19318228139850799</v>
      </c>
      <c r="F11" s="17"/>
      <c r="G11" s="17">
        <v>0.20175289490311399</v>
      </c>
      <c r="H11" s="17">
        <v>0.21086610728098101</v>
      </c>
      <c r="I11" s="17">
        <v>0.18113181746951801</v>
      </c>
      <c r="J11" s="17">
        <v>0.194953163430099</v>
      </c>
      <c r="K11" s="17">
        <v>0.21755283309450801</v>
      </c>
      <c r="L11" s="17">
        <v>0.18466898077143801</v>
      </c>
      <c r="M11" s="17">
        <v>0.19152155433071599</v>
      </c>
      <c r="N11" s="17">
        <v>0.18980470636945701</v>
      </c>
      <c r="O11" s="17">
        <v>0.20518270843684899</v>
      </c>
      <c r="P11" s="17"/>
      <c r="Q11" s="17">
        <v>0.247920757832508</v>
      </c>
      <c r="R11" s="17">
        <v>0.19313132567044899</v>
      </c>
      <c r="S11" s="17">
        <v>0.214369163965101</v>
      </c>
      <c r="T11" s="17">
        <v>0.19210709591802899</v>
      </c>
      <c r="U11" s="17"/>
      <c r="V11" s="17">
        <v>0.19478816172462199</v>
      </c>
      <c r="W11" s="17">
        <v>0.15108868734310499</v>
      </c>
      <c r="X11" s="17">
        <v>0.19198298407160999</v>
      </c>
      <c r="Y11" s="17">
        <v>0.20909453383465801</v>
      </c>
      <c r="Z11" s="17">
        <v>0.19241420130679401</v>
      </c>
      <c r="AA11" s="17">
        <v>0.18844529000681301</v>
      </c>
      <c r="AB11" s="17">
        <v>0.27343084096162101</v>
      </c>
      <c r="AC11" s="17">
        <v>0.19612900958076299</v>
      </c>
      <c r="AD11" s="17">
        <v>0.20360650289034099</v>
      </c>
      <c r="AE11" s="17"/>
      <c r="AF11" s="17">
        <v>0.197973393962632</v>
      </c>
      <c r="AG11" s="17">
        <v>0.14878998855216499</v>
      </c>
      <c r="AH11" s="17">
        <v>0.20491187100564101</v>
      </c>
      <c r="AI11" s="17">
        <v>0.21258478806411801</v>
      </c>
      <c r="AJ11" s="17">
        <v>0.21472782160342299</v>
      </c>
      <c r="AK11" s="17">
        <v>0.208388140690563</v>
      </c>
      <c r="AL11" s="17"/>
      <c r="AM11" s="17">
        <v>0.24650290947211101</v>
      </c>
      <c r="AN11" s="17">
        <v>0.209520986450485</v>
      </c>
      <c r="AO11" s="17">
        <v>0.14963818300937501</v>
      </c>
      <c r="AP11" s="17">
        <v>0.259977011027754</v>
      </c>
      <c r="AQ11" s="17">
        <v>0.18118063867721099</v>
      </c>
      <c r="AR11" s="17">
        <v>0.179534788922903</v>
      </c>
      <c r="AS11" s="17">
        <v>0.13645956197539999</v>
      </c>
      <c r="AT11" s="17">
        <v>0.25640941267255901</v>
      </c>
      <c r="AU11" s="17">
        <v>0.137807478450753</v>
      </c>
      <c r="AV11" s="17">
        <v>0.22680548604388601</v>
      </c>
      <c r="AW11" s="17">
        <v>0.18023475121124999</v>
      </c>
      <c r="AX11" s="17">
        <v>0.162568237994524</v>
      </c>
      <c r="AY11" s="17">
        <v>0.217107001563181</v>
      </c>
      <c r="AZ11" s="17">
        <v>0.232639279863466</v>
      </c>
      <c r="BA11" s="17">
        <v>0.15163593866900599</v>
      </c>
      <c r="BB11" s="17">
        <v>0.21177433630954901</v>
      </c>
      <c r="BC11" s="17"/>
      <c r="BD11" s="17">
        <v>0.189739594320642</v>
      </c>
      <c r="BE11" s="17">
        <v>0.20775251405730399</v>
      </c>
      <c r="BF11" s="17">
        <v>0.20035824411558201</v>
      </c>
      <c r="BG11" s="17"/>
      <c r="BH11" s="17">
        <v>0.189936847415062</v>
      </c>
      <c r="BI11" s="17">
        <v>0.184192913771662</v>
      </c>
      <c r="BJ11" s="17">
        <v>0.22147217627163701</v>
      </c>
      <c r="BK11" s="17"/>
      <c r="BL11" s="17">
        <v>0.21373166486138301</v>
      </c>
      <c r="BM11" s="17">
        <v>0.19854695941762701</v>
      </c>
      <c r="BN11" s="17">
        <v>0.180335932241207</v>
      </c>
      <c r="BO11" s="17"/>
      <c r="BP11" s="17">
        <v>0.2151080730511</v>
      </c>
      <c r="BQ11" s="17">
        <v>0.19373691782136301</v>
      </c>
      <c r="BR11" s="17"/>
      <c r="BS11" s="17">
        <v>0.164585664760555</v>
      </c>
      <c r="BT11" s="17">
        <v>0.179102347077115</v>
      </c>
      <c r="BU11" s="17">
        <v>0.209625677920694</v>
      </c>
      <c r="BV11" s="17">
        <v>0.19945921307755499</v>
      </c>
      <c r="BW11" s="17"/>
      <c r="BX11" s="17">
        <v>0.21984868329607499</v>
      </c>
      <c r="BY11" s="17">
        <v>0.17879896501598699</v>
      </c>
      <c r="BZ11" s="17">
        <v>0.19637439497272199</v>
      </c>
      <c r="CA11" s="17"/>
      <c r="CB11" s="17">
        <v>0.12435633556869399</v>
      </c>
      <c r="CC11" s="17">
        <v>0.18726629018100799</v>
      </c>
      <c r="CD11" s="17">
        <v>0.25019209377675</v>
      </c>
      <c r="CE11" s="17">
        <v>0.20104412327792001</v>
      </c>
      <c r="CF11" s="17">
        <v>0.185741969145195</v>
      </c>
      <c r="CG11" s="17">
        <v>0.226302064052783</v>
      </c>
      <c r="CH11" s="17"/>
      <c r="CI11" s="17">
        <v>0.18316171709856699</v>
      </c>
      <c r="CJ11" s="17">
        <v>0.13326814029175499</v>
      </c>
      <c r="CK11" s="17">
        <v>0.32969947358451801</v>
      </c>
      <c r="CL11" s="17">
        <v>0.203303432394082</v>
      </c>
    </row>
    <row r="12" spans="2:90" x14ac:dyDescent="0.35">
      <c r="B12" s="21" t="s">
        <v>276</v>
      </c>
      <c r="C12" s="17">
        <v>0.22090384367389501</v>
      </c>
      <c r="D12" s="17">
        <v>0.21780268709209</v>
      </c>
      <c r="E12" s="17">
        <v>0.22348089930137</v>
      </c>
      <c r="F12" s="17"/>
      <c r="G12" s="17">
        <v>0.15981065774088299</v>
      </c>
      <c r="H12" s="17">
        <v>0.13615045446507801</v>
      </c>
      <c r="I12" s="17">
        <v>0.22561141428503501</v>
      </c>
      <c r="J12" s="17">
        <v>0.25960073435729902</v>
      </c>
      <c r="K12" s="17">
        <v>0.216370610121874</v>
      </c>
      <c r="L12" s="17">
        <v>0.188273603225669</v>
      </c>
      <c r="M12" s="17">
        <v>0.24366953656784399</v>
      </c>
      <c r="N12" s="17">
        <v>0.27973329118051199</v>
      </c>
      <c r="O12" s="17">
        <v>0.26783831587866203</v>
      </c>
      <c r="P12" s="17"/>
      <c r="Q12" s="17">
        <v>0.22430479240142601</v>
      </c>
      <c r="R12" s="17">
        <v>0.21789416255984001</v>
      </c>
      <c r="S12" s="17">
        <v>0.26495893074161903</v>
      </c>
      <c r="T12" s="17">
        <v>0.21871302985893701</v>
      </c>
      <c r="U12" s="17"/>
      <c r="V12" s="17">
        <v>0.22788887658433299</v>
      </c>
      <c r="W12" s="17">
        <v>0.230954517547317</v>
      </c>
      <c r="X12" s="17">
        <v>0.20328540764361899</v>
      </c>
      <c r="Y12" s="17">
        <v>0.214730663184455</v>
      </c>
      <c r="Z12" s="17">
        <v>0.193192443977101</v>
      </c>
      <c r="AA12" s="17">
        <v>0.24491097558409999</v>
      </c>
      <c r="AB12" s="17">
        <v>0.204855572355126</v>
      </c>
      <c r="AC12" s="17">
        <v>0.245975470533395</v>
      </c>
      <c r="AD12" s="17">
        <v>0.22152231867011599</v>
      </c>
      <c r="AE12" s="17"/>
      <c r="AF12" s="17">
        <v>0.21546940960938901</v>
      </c>
      <c r="AG12" s="17">
        <v>0.21518372184610801</v>
      </c>
      <c r="AH12" s="17">
        <v>0.18605009422117899</v>
      </c>
      <c r="AI12" s="17">
        <v>0.179276453889395</v>
      </c>
      <c r="AJ12" s="17">
        <v>0.202903752061075</v>
      </c>
      <c r="AK12" s="17">
        <v>0.25461016568307898</v>
      </c>
      <c r="AL12" s="17"/>
      <c r="AM12" s="17">
        <v>0.18182187703796299</v>
      </c>
      <c r="AN12" s="17">
        <v>0.21355454904481599</v>
      </c>
      <c r="AO12" s="17">
        <v>0.21126533047406501</v>
      </c>
      <c r="AP12" s="17">
        <v>0.1922290243051</v>
      </c>
      <c r="AQ12" s="17">
        <v>0.24534365870310601</v>
      </c>
      <c r="AR12" s="17">
        <v>0.25241936254090802</v>
      </c>
      <c r="AS12" s="17">
        <v>0.236066055156501</v>
      </c>
      <c r="AT12" s="17">
        <v>0.240176146074011</v>
      </c>
      <c r="AU12" s="17">
        <v>0.23854927337974799</v>
      </c>
      <c r="AV12" s="17">
        <v>0.197886497959572</v>
      </c>
      <c r="AW12" s="17">
        <v>0.26697701351576097</v>
      </c>
      <c r="AX12" s="17">
        <v>0.22609157624416301</v>
      </c>
      <c r="AY12" s="17">
        <v>0.234356616314574</v>
      </c>
      <c r="AZ12" s="17">
        <v>0.17288600695749101</v>
      </c>
      <c r="BA12" s="17">
        <v>0.17293791743001899</v>
      </c>
      <c r="BB12" s="17">
        <v>0.223576424747119</v>
      </c>
      <c r="BC12" s="17"/>
      <c r="BD12" s="17">
        <v>0.243616748138929</v>
      </c>
      <c r="BE12" s="17">
        <v>0.18373312497097999</v>
      </c>
      <c r="BF12" s="17">
        <v>0.22828674756928999</v>
      </c>
      <c r="BG12" s="17"/>
      <c r="BH12" s="17">
        <v>0.221162083279101</v>
      </c>
      <c r="BI12" s="17">
        <v>0.27997448487576299</v>
      </c>
      <c r="BJ12" s="17">
        <v>0.210899158102271</v>
      </c>
      <c r="BK12" s="17"/>
      <c r="BL12" s="17">
        <v>0.34758118009495098</v>
      </c>
      <c r="BM12" s="17">
        <v>0.30218086250550302</v>
      </c>
      <c r="BN12" s="17">
        <v>0.26348281589479</v>
      </c>
      <c r="BO12" s="17"/>
      <c r="BP12" s="17">
        <v>0.233850737452274</v>
      </c>
      <c r="BQ12" s="17">
        <v>0.21417066732019899</v>
      </c>
      <c r="BR12" s="17"/>
      <c r="BS12" s="17">
        <v>0.19120520477514399</v>
      </c>
      <c r="BT12" s="17">
        <v>0.22068823170601301</v>
      </c>
      <c r="BU12" s="17">
        <v>0.277810693713199</v>
      </c>
      <c r="BV12" s="17">
        <v>0.19174246051868901</v>
      </c>
      <c r="BW12" s="17"/>
      <c r="BX12" s="17">
        <v>0.28208020722801103</v>
      </c>
      <c r="BY12" s="17">
        <v>0.21716188662273</v>
      </c>
      <c r="BZ12" s="17">
        <v>0.21507313840589601</v>
      </c>
      <c r="CA12" s="17"/>
      <c r="CB12" s="17">
        <v>0.17302222505163001</v>
      </c>
      <c r="CC12" s="17">
        <v>9.5694071946570494E-2</v>
      </c>
      <c r="CD12" s="17">
        <v>0.17559719907739901</v>
      </c>
      <c r="CE12" s="17">
        <v>0.34580169393828297</v>
      </c>
      <c r="CF12" s="17">
        <v>0.21263873037373701</v>
      </c>
      <c r="CG12" s="17">
        <v>0.36109623000507501</v>
      </c>
      <c r="CH12" s="17"/>
      <c r="CI12" s="17">
        <v>0.206527344725631</v>
      </c>
      <c r="CJ12" s="17">
        <v>0.21000398654643099</v>
      </c>
      <c r="CK12" s="17">
        <v>0.24946724642424201</v>
      </c>
      <c r="CL12" s="17">
        <v>0.22295508097651301</v>
      </c>
    </row>
    <row r="13" spans="2:90" x14ac:dyDescent="0.35">
      <c r="B13" s="21" t="s">
        <v>176</v>
      </c>
      <c r="C13" s="23">
        <v>8.4688630144533802E-2</v>
      </c>
      <c r="D13" s="23">
        <v>9.9764794935090495E-2</v>
      </c>
      <c r="E13" s="23">
        <v>6.9622662469834104E-2</v>
      </c>
      <c r="F13" s="23"/>
      <c r="G13" s="23">
        <v>7.7235500656218398E-2</v>
      </c>
      <c r="H13" s="23">
        <v>8.0203215954527202E-2</v>
      </c>
      <c r="I13" s="23">
        <v>7.7518237526615894E-2</v>
      </c>
      <c r="J13" s="23">
        <v>8.4730199511303103E-2</v>
      </c>
      <c r="K13" s="23">
        <v>4.7644162569569798E-2</v>
      </c>
      <c r="L13" s="23">
        <v>8.2497243545580995E-2</v>
      </c>
      <c r="M13" s="23">
        <v>0.104312883809381</v>
      </c>
      <c r="N13" s="23">
        <v>9.5022163575095603E-2</v>
      </c>
      <c r="O13" s="23">
        <v>0.107907868468807</v>
      </c>
      <c r="P13" s="23"/>
      <c r="Q13" s="23">
        <v>9.3826534608165299E-2</v>
      </c>
      <c r="R13" s="23">
        <v>0.16826618667250401</v>
      </c>
      <c r="S13" s="23">
        <v>0.10991371414123401</v>
      </c>
      <c r="T13" s="23">
        <v>7.9568988191924303E-2</v>
      </c>
      <c r="U13" s="23"/>
      <c r="V13" s="23">
        <v>0.12834596212516</v>
      </c>
      <c r="W13" s="23">
        <v>6.0128551531708901E-2</v>
      </c>
      <c r="X13" s="23">
        <v>8.0425951325245201E-2</v>
      </c>
      <c r="Y13" s="23">
        <v>9.0326982200736705E-2</v>
      </c>
      <c r="Z13" s="23">
        <v>8.9572258065380994E-2</v>
      </c>
      <c r="AA13" s="23">
        <v>9.9276809858722906E-2</v>
      </c>
      <c r="AB13" s="23">
        <v>6.3323632763136406E-2</v>
      </c>
      <c r="AC13" s="23">
        <v>6.1716482938203802E-2</v>
      </c>
      <c r="AD13" s="23">
        <v>6.7047946440006403E-2</v>
      </c>
      <c r="AE13" s="23"/>
      <c r="AF13" s="23">
        <v>6.5529866176814097E-2</v>
      </c>
      <c r="AG13" s="23">
        <v>8.5271308257029096E-2</v>
      </c>
      <c r="AH13" s="23">
        <v>0.117867154517784</v>
      </c>
      <c r="AI13" s="23">
        <v>5.5485127247905899E-2</v>
      </c>
      <c r="AJ13" s="23">
        <v>8.4222213591049894E-2</v>
      </c>
      <c r="AK13" s="23">
        <v>9.3095599269090099E-2</v>
      </c>
      <c r="AL13" s="23"/>
      <c r="AM13" s="23">
        <v>7.8131291089867397E-2</v>
      </c>
      <c r="AN13" s="23">
        <v>9.3406102357184301E-2</v>
      </c>
      <c r="AO13" s="23">
        <v>0.11381542323150801</v>
      </c>
      <c r="AP13" s="23">
        <v>7.7265165968712093E-2</v>
      </c>
      <c r="AQ13" s="23">
        <v>7.2250721700713005E-2</v>
      </c>
      <c r="AR13" s="23">
        <v>7.5369579084612101E-2</v>
      </c>
      <c r="AS13" s="23">
        <v>4.22774266212637E-2</v>
      </c>
      <c r="AT13" s="23">
        <v>8.6023934068185107E-2</v>
      </c>
      <c r="AU13" s="23">
        <v>8.6551785849804594E-2</v>
      </c>
      <c r="AV13" s="23">
        <v>0.11007012584404199</v>
      </c>
      <c r="AW13" s="23">
        <v>8.8931720193678093E-2</v>
      </c>
      <c r="AX13" s="23">
        <v>5.2034199342447601E-2</v>
      </c>
      <c r="AY13" s="23">
        <v>9.1195698993190702E-2</v>
      </c>
      <c r="AZ13" s="23">
        <v>0.10850477397859799</v>
      </c>
      <c r="BA13" s="23">
        <v>0.115457063655398</v>
      </c>
      <c r="BB13" s="23">
        <v>0.16497365198046501</v>
      </c>
      <c r="BC13" s="23"/>
      <c r="BD13" s="23">
        <v>8.8561806491096101E-2</v>
      </c>
      <c r="BE13" s="23">
        <v>8.0301228779515399E-2</v>
      </c>
      <c r="BF13" s="23">
        <v>8.3046256020696804E-2</v>
      </c>
      <c r="BG13" s="23"/>
      <c r="BH13" s="23">
        <v>7.9575263202011304E-2</v>
      </c>
      <c r="BI13" s="23">
        <v>0.116526625298787</v>
      </c>
      <c r="BJ13" s="23">
        <v>8.7541184624920595E-2</v>
      </c>
      <c r="BK13" s="23"/>
      <c r="BL13" s="23">
        <v>5.6547097296480303E-2</v>
      </c>
      <c r="BM13" s="23">
        <v>0.104630287536399</v>
      </c>
      <c r="BN13" s="23">
        <v>0.107196122915513</v>
      </c>
      <c r="BO13" s="23"/>
      <c r="BP13" s="23">
        <v>9.3000454217449596E-2</v>
      </c>
      <c r="BQ13" s="23">
        <v>8.1710557500221201E-2</v>
      </c>
      <c r="BR13" s="23"/>
      <c r="BS13" s="23">
        <v>7.3422903980449594E-2</v>
      </c>
      <c r="BT13" s="23">
        <v>8.17460476954006E-2</v>
      </c>
      <c r="BU13" s="23">
        <v>7.4193147256823896E-2</v>
      </c>
      <c r="BV13" s="23">
        <v>9.1990889723519306E-2</v>
      </c>
      <c r="BW13" s="23"/>
      <c r="BX13" s="23">
        <v>7.6226495399117203E-2</v>
      </c>
      <c r="BY13" s="23">
        <v>5.5748974450118803E-2</v>
      </c>
      <c r="BZ13" s="23">
        <v>8.7305312322304401E-2</v>
      </c>
      <c r="CA13" s="23"/>
      <c r="CB13" s="23">
        <v>3.8292916732369897E-2</v>
      </c>
      <c r="CC13" s="23">
        <v>6.3907791012299098E-2</v>
      </c>
      <c r="CD13" s="23">
        <v>5.6027995873927303E-2</v>
      </c>
      <c r="CE13" s="23">
        <v>0.15197370470114199</v>
      </c>
      <c r="CF13" s="23">
        <v>0.13028411565536199</v>
      </c>
      <c r="CG13" s="23">
        <v>9.4949135799832093E-2</v>
      </c>
      <c r="CH13" s="23"/>
      <c r="CI13" s="23">
        <v>0.10551212730369799</v>
      </c>
      <c r="CJ13" s="23">
        <v>0.10318802036781299</v>
      </c>
      <c r="CK13" s="23">
        <v>3.5666190379068E-2</v>
      </c>
      <c r="CL13" s="23">
        <v>8.21544863475554E-2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298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290</v>
      </c>
      <c r="C9" s="17">
        <v>0.18610765501038901</v>
      </c>
      <c r="D9" s="17">
        <v>0.18840318793241601</v>
      </c>
      <c r="E9" s="17">
        <v>0.18398944427873801</v>
      </c>
      <c r="F9" s="17"/>
      <c r="G9" s="17">
        <v>0.17801167978254201</v>
      </c>
      <c r="H9" s="17">
        <v>0.17936448278133699</v>
      </c>
      <c r="I9" s="17">
        <v>0.193896013822703</v>
      </c>
      <c r="J9" s="17">
        <v>0.212199612299795</v>
      </c>
      <c r="K9" s="17">
        <v>0.193369186737788</v>
      </c>
      <c r="L9" s="17">
        <v>0.15099582442635001</v>
      </c>
      <c r="M9" s="17">
        <v>0.20010617330389599</v>
      </c>
      <c r="N9" s="17">
        <v>0.17606852181322299</v>
      </c>
      <c r="O9" s="17">
        <v>0.19201771093679801</v>
      </c>
      <c r="P9" s="17"/>
      <c r="Q9" s="17">
        <v>0.210375801942153</v>
      </c>
      <c r="R9" s="17">
        <v>0.319945260559231</v>
      </c>
      <c r="S9" s="17">
        <v>0.20294126022461101</v>
      </c>
      <c r="T9" s="17">
        <v>0.17574467007825001</v>
      </c>
      <c r="U9" s="17"/>
      <c r="V9" s="17">
        <v>0.26352271386139597</v>
      </c>
      <c r="W9" s="17">
        <v>0.166530056607263</v>
      </c>
      <c r="X9" s="17">
        <v>0.182352893958423</v>
      </c>
      <c r="Y9" s="17">
        <v>0.15367401738636299</v>
      </c>
      <c r="Z9" s="17">
        <v>0.19667905517440501</v>
      </c>
      <c r="AA9" s="17">
        <v>0.191154780188903</v>
      </c>
      <c r="AB9" s="17">
        <v>0.14589903239709201</v>
      </c>
      <c r="AC9" s="17">
        <v>0.126028411957884</v>
      </c>
      <c r="AD9" s="17">
        <v>0.180152101318239</v>
      </c>
      <c r="AE9" s="17"/>
      <c r="AF9" s="17">
        <v>0.20015719246035199</v>
      </c>
      <c r="AG9" s="17">
        <v>0.17673808292424301</v>
      </c>
      <c r="AH9" s="17">
        <v>0.13736875334343601</v>
      </c>
      <c r="AI9" s="17">
        <v>0.205578375322885</v>
      </c>
      <c r="AJ9" s="17">
        <v>0.13267250607984801</v>
      </c>
      <c r="AK9" s="17">
        <v>0.22493021395354801</v>
      </c>
      <c r="AL9" s="17"/>
      <c r="AM9" s="17">
        <v>0.24385731567694499</v>
      </c>
      <c r="AN9" s="17">
        <v>0.27885469294281501</v>
      </c>
      <c r="AO9" s="17">
        <v>0.210673797063266</v>
      </c>
      <c r="AP9" s="17">
        <v>0.159080975230808</v>
      </c>
      <c r="AQ9" s="17">
        <v>0.202982302866376</v>
      </c>
      <c r="AR9" s="17">
        <v>0.146211789135545</v>
      </c>
      <c r="AS9" s="17">
        <v>0.18506055851542799</v>
      </c>
      <c r="AT9" s="17">
        <v>0.19088643926691801</v>
      </c>
      <c r="AU9" s="17">
        <v>0.146307817729671</v>
      </c>
      <c r="AV9" s="17">
        <v>0.116380411040089</v>
      </c>
      <c r="AW9" s="17">
        <v>0.17886296683268399</v>
      </c>
      <c r="AX9" s="17">
        <v>0.20125259498128101</v>
      </c>
      <c r="AY9" s="17">
        <v>0.21745468044664101</v>
      </c>
      <c r="AZ9" s="17">
        <v>0.15163630132629399</v>
      </c>
      <c r="BA9" s="17">
        <v>0.18822071722671399</v>
      </c>
      <c r="BB9" s="17">
        <v>0.18971029135605899</v>
      </c>
      <c r="BC9" s="17"/>
      <c r="BD9" s="17">
        <v>0.16903095876789101</v>
      </c>
      <c r="BE9" s="17">
        <v>0.16680418942342401</v>
      </c>
      <c r="BF9" s="17">
        <v>0.21806280362222</v>
      </c>
      <c r="BG9" s="17"/>
      <c r="BH9" s="17">
        <v>0.173763774724431</v>
      </c>
      <c r="BI9" s="17">
        <v>0.24228414537215401</v>
      </c>
      <c r="BJ9" s="17">
        <v>0.197320345813147</v>
      </c>
      <c r="BK9" s="17"/>
      <c r="BL9" s="17">
        <v>0.17384092414282201</v>
      </c>
      <c r="BM9" s="17">
        <v>0.19088283633707001</v>
      </c>
      <c r="BN9" s="17">
        <v>0.232158772389501</v>
      </c>
      <c r="BO9" s="17"/>
      <c r="BP9" s="17">
        <v>0.16231884140288699</v>
      </c>
      <c r="BQ9" s="17">
        <v>0.199306265720748</v>
      </c>
      <c r="BR9" s="17"/>
      <c r="BS9" s="17">
        <v>0.197261573716494</v>
      </c>
      <c r="BT9" s="17">
        <v>0.18273979363530901</v>
      </c>
      <c r="BU9" s="17">
        <v>0.173100361049703</v>
      </c>
      <c r="BV9" s="17">
        <v>0.19440781341854599</v>
      </c>
      <c r="BW9" s="17"/>
      <c r="BX9" s="17">
        <v>0.13736555175604401</v>
      </c>
      <c r="BY9" s="17">
        <v>0.13416121612972301</v>
      </c>
      <c r="BZ9" s="17">
        <v>0.19412858704920899</v>
      </c>
      <c r="CA9" s="17"/>
      <c r="CB9" s="17">
        <v>0.15525933076756401</v>
      </c>
      <c r="CC9" s="17">
        <v>0.19210328296388801</v>
      </c>
      <c r="CD9" s="17">
        <v>0.162793079606596</v>
      </c>
      <c r="CE9" s="17">
        <v>0.185970851969291</v>
      </c>
      <c r="CF9" s="17">
        <v>0.30287657033005999</v>
      </c>
      <c r="CG9" s="17">
        <v>0.15368567661230301</v>
      </c>
      <c r="CH9" s="17"/>
      <c r="CI9" s="17">
        <v>0.15719459705314101</v>
      </c>
      <c r="CJ9" s="17">
        <v>0.20013500321201899</v>
      </c>
      <c r="CK9" s="17">
        <v>0.174260993992672</v>
      </c>
      <c r="CL9" s="17">
        <v>0.18747441255859101</v>
      </c>
    </row>
    <row r="10" spans="2:90" x14ac:dyDescent="0.35">
      <c r="B10" s="21" t="s">
        <v>291</v>
      </c>
      <c r="C10" s="17">
        <v>0.40132780456836098</v>
      </c>
      <c r="D10" s="17">
        <v>0.392720261844824</v>
      </c>
      <c r="E10" s="17">
        <v>0.41180181764347801</v>
      </c>
      <c r="F10" s="17"/>
      <c r="G10" s="17">
        <v>0.49444360585478297</v>
      </c>
      <c r="H10" s="17">
        <v>0.42732226764618098</v>
      </c>
      <c r="I10" s="17">
        <v>0.37653359838838901</v>
      </c>
      <c r="J10" s="17">
        <v>0.35864366235374001</v>
      </c>
      <c r="K10" s="17">
        <v>0.39155595348989303</v>
      </c>
      <c r="L10" s="17">
        <v>0.43221964908962701</v>
      </c>
      <c r="M10" s="17">
        <v>0.40839381508907402</v>
      </c>
      <c r="N10" s="17">
        <v>0.37932072578932502</v>
      </c>
      <c r="O10" s="17">
        <v>0.349318686833551</v>
      </c>
      <c r="P10" s="17"/>
      <c r="Q10" s="17">
        <v>0.41720253525513601</v>
      </c>
      <c r="R10" s="17">
        <v>0.30334829189504903</v>
      </c>
      <c r="S10" s="17">
        <v>0.34588276643032301</v>
      </c>
      <c r="T10" s="17">
        <v>0.40644963554640601</v>
      </c>
      <c r="U10" s="17"/>
      <c r="V10" s="17">
        <v>0.34580953538138398</v>
      </c>
      <c r="W10" s="17">
        <v>0.47619037814134002</v>
      </c>
      <c r="X10" s="17">
        <v>0.41832991274082099</v>
      </c>
      <c r="Y10" s="17">
        <v>0.42783035701373401</v>
      </c>
      <c r="Z10" s="17">
        <v>0.36367496671738497</v>
      </c>
      <c r="AA10" s="17">
        <v>0.34207155685472201</v>
      </c>
      <c r="AB10" s="17">
        <v>0.39931203935765802</v>
      </c>
      <c r="AC10" s="17">
        <v>0.41259620642691303</v>
      </c>
      <c r="AD10" s="17">
        <v>0.420261171015615</v>
      </c>
      <c r="AE10" s="17"/>
      <c r="AF10" s="17">
        <v>0.36075259161295298</v>
      </c>
      <c r="AG10" s="17">
        <v>0.38115396675144197</v>
      </c>
      <c r="AH10" s="17">
        <v>0.41808769901322101</v>
      </c>
      <c r="AI10" s="17">
        <v>0.360894573367394</v>
      </c>
      <c r="AJ10" s="17">
        <v>0.46909126742326201</v>
      </c>
      <c r="AK10" s="17">
        <v>0.40045963753272901</v>
      </c>
      <c r="AL10" s="17"/>
      <c r="AM10" s="17">
        <v>0.36175376649555802</v>
      </c>
      <c r="AN10" s="17">
        <v>0.328750634336065</v>
      </c>
      <c r="AO10" s="17">
        <v>0.32155747904493698</v>
      </c>
      <c r="AP10" s="17">
        <v>0.464549351104244</v>
      </c>
      <c r="AQ10" s="17">
        <v>0.40340722874922602</v>
      </c>
      <c r="AR10" s="17">
        <v>0.44754878860150199</v>
      </c>
      <c r="AS10" s="17">
        <v>0.315335498102917</v>
      </c>
      <c r="AT10" s="17">
        <v>0.34578341131905899</v>
      </c>
      <c r="AU10" s="17">
        <v>0.43136740928741202</v>
      </c>
      <c r="AV10" s="17">
        <v>0.48035640393435902</v>
      </c>
      <c r="AW10" s="17">
        <v>0.48026803616629798</v>
      </c>
      <c r="AX10" s="17">
        <v>0.44436385246738702</v>
      </c>
      <c r="AY10" s="17">
        <v>0.380705155090727</v>
      </c>
      <c r="AZ10" s="17">
        <v>0.43766501195431401</v>
      </c>
      <c r="BA10" s="17">
        <v>0.52937916631186299</v>
      </c>
      <c r="BB10" s="17">
        <v>0.403547160639393</v>
      </c>
      <c r="BC10" s="17"/>
      <c r="BD10" s="17">
        <v>0.400568741563326</v>
      </c>
      <c r="BE10" s="17">
        <v>0.41231614858737903</v>
      </c>
      <c r="BF10" s="17">
        <v>0.39341236788047201</v>
      </c>
      <c r="BG10" s="17"/>
      <c r="BH10" s="17">
        <v>0.43327500324524798</v>
      </c>
      <c r="BI10" s="17">
        <v>0.359278609508488</v>
      </c>
      <c r="BJ10" s="17">
        <v>0.39043918231408198</v>
      </c>
      <c r="BK10" s="17"/>
      <c r="BL10" s="17">
        <v>0.36746088229475499</v>
      </c>
      <c r="BM10" s="17">
        <v>0.44520745748187901</v>
      </c>
      <c r="BN10" s="17">
        <v>0.39947719652670999</v>
      </c>
      <c r="BO10" s="17"/>
      <c r="BP10" s="17">
        <v>0.44632671336227903</v>
      </c>
      <c r="BQ10" s="17">
        <v>0.39004445690347</v>
      </c>
      <c r="BR10" s="17"/>
      <c r="BS10" s="17">
        <v>0.39397597058219902</v>
      </c>
      <c r="BT10" s="17">
        <v>0.39484593880123697</v>
      </c>
      <c r="BU10" s="17">
        <v>0.39799420789052498</v>
      </c>
      <c r="BV10" s="17">
        <v>0.42115169161254401</v>
      </c>
      <c r="BW10" s="17"/>
      <c r="BX10" s="17">
        <v>0.46226196450590301</v>
      </c>
      <c r="BY10" s="17">
        <v>0.47241610647891702</v>
      </c>
      <c r="BZ10" s="17">
        <v>0.390922750190005</v>
      </c>
      <c r="CA10" s="17"/>
      <c r="CB10" s="17">
        <v>0.45974572897271898</v>
      </c>
      <c r="CC10" s="17">
        <v>0.45371636952224198</v>
      </c>
      <c r="CD10" s="17">
        <v>0.39758637595215102</v>
      </c>
      <c r="CE10" s="17">
        <v>0.47073504665758398</v>
      </c>
      <c r="CF10" s="17">
        <v>0.365377115154018</v>
      </c>
      <c r="CG10" s="17">
        <v>0.227379036399458</v>
      </c>
      <c r="CH10" s="17"/>
      <c r="CI10" s="17">
        <v>0.37528367040152599</v>
      </c>
      <c r="CJ10" s="17">
        <v>0.45578223641732701</v>
      </c>
      <c r="CK10" s="17">
        <v>0.27201107068184099</v>
      </c>
      <c r="CL10" s="17">
        <v>0.40947455550564199</v>
      </c>
    </row>
    <row r="11" spans="2:90" x14ac:dyDescent="0.35">
      <c r="B11" s="21" t="s">
        <v>292</v>
      </c>
      <c r="C11" s="17">
        <v>0.13567560680560201</v>
      </c>
      <c r="D11" s="17">
        <v>0.13957978877417199</v>
      </c>
      <c r="E11" s="17">
        <v>0.13104242722003401</v>
      </c>
      <c r="F11" s="17"/>
      <c r="G11" s="17">
        <v>9.2734744397105703E-2</v>
      </c>
      <c r="H11" s="17">
        <v>7.1032620010555395E-2</v>
      </c>
      <c r="I11" s="17">
        <v>0.13120717829191</v>
      </c>
      <c r="J11" s="17">
        <v>0.138191960242604</v>
      </c>
      <c r="K11" s="17">
        <v>0.15855379422929</v>
      </c>
      <c r="L11" s="17">
        <v>0.160615856069249</v>
      </c>
      <c r="M11" s="17">
        <v>0.15391633985476399</v>
      </c>
      <c r="N11" s="17">
        <v>0.13834732251985801</v>
      </c>
      <c r="O11" s="17">
        <v>0.169659463331195</v>
      </c>
      <c r="P11" s="17"/>
      <c r="Q11" s="17">
        <v>0.13789821905122801</v>
      </c>
      <c r="R11" s="17">
        <v>0.11901481997945899</v>
      </c>
      <c r="S11" s="17">
        <v>0.13645747185767501</v>
      </c>
      <c r="T11" s="17">
        <v>0.136198460888662</v>
      </c>
      <c r="U11" s="17"/>
      <c r="V11" s="17">
        <v>0.15691132216713499</v>
      </c>
      <c r="W11" s="17">
        <v>0.119447409234972</v>
      </c>
      <c r="X11" s="17">
        <v>0.13665347430956201</v>
      </c>
      <c r="Y11" s="17">
        <v>0.13648523989933001</v>
      </c>
      <c r="Z11" s="17">
        <v>0.16174234252129699</v>
      </c>
      <c r="AA11" s="17">
        <v>0.13554367968893399</v>
      </c>
      <c r="AB11" s="17">
        <v>0.124692490959215</v>
      </c>
      <c r="AC11" s="17">
        <v>0.12557741973037101</v>
      </c>
      <c r="AD11" s="17">
        <v>0.121458171296359</v>
      </c>
      <c r="AE11" s="17"/>
      <c r="AF11" s="17">
        <v>0.127796803578236</v>
      </c>
      <c r="AG11" s="17">
        <v>0.140552888526288</v>
      </c>
      <c r="AH11" s="17">
        <v>9.5689339009164404E-2</v>
      </c>
      <c r="AI11" s="17">
        <v>0.14575926144190199</v>
      </c>
      <c r="AJ11" s="17">
        <v>0.132526222448413</v>
      </c>
      <c r="AK11" s="17">
        <v>0.15000209022379901</v>
      </c>
      <c r="AL11" s="17"/>
      <c r="AM11" s="17">
        <v>8.2033642467235005E-2</v>
      </c>
      <c r="AN11" s="17">
        <v>8.3200131560279098E-2</v>
      </c>
      <c r="AO11" s="17">
        <v>0.15211983171617599</v>
      </c>
      <c r="AP11" s="17">
        <v>0.12656711226783099</v>
      </c>
      <c r="AQ11" s="17">
        <v>0.17694897101631099</v>
      </c>
      <c r="AR11" s="17">
        <v>0.1708534055681</v>
      </c>
      <c r="AS11" s="17">
        <v>0.177625332002114</v>
      </c>
      <c r="AT11" s="17">
        <v>0.18166917397343799</v>
      </c>
      <c r="AU11" s="17">
        <v>0.17732050598406601</v>
      </c>
      <c r="AV11" s="17">
        <v>8.5783995397197499E-2</v>
      </c>
      <c r="AW11" s="17">
        <v>0.110338154112742</v>
      </c>
      <c r="AX11" s="17">
        <v>8.3978929354613194E-2</v>
      </c>
      <c r="AY11" s="17">
        <v>0.16724808808845801</v>
      </c>
      <c r="AZ11" s="17">
        <v>0.139371932956105</v>
      </c>
      <c r="BA11" s="17">
        <v>4.4380524570474998E-2</v>
      </c>
      <c r="BB11" s="17">
        <v>0.15502273715686801</v>
      </c>
      <c r="BC11" s="17"/>
      <c r="BD11" s="17">
        <v>0.163297188916674</v>
      </c>
      <c r="BE11" s="17">
        <v>0.118938002728624</v>
      </c>
      <c r="BF11" s="17">
        <v>0.132160483539357</v>
      </c>
      <c r="BG11" s="17"/>
      <c r="BH11" s="17">
        <v>0.134799283167818</v>
      </c>
      <c r="BI11" s="17">
        <v>0.14078670328804099</v>
      </c>
      <c r="BJ11" s="17">
        <v>0.162689743414488</v>
      </c>
      <c r="BK11" s="17"/>
      <c r="BL11" s="17">
        <v>0.16281099451827699</v>
      </c>
      <c r="BM11" s="17">
        <v>0.16359676452201499</v>
      </c>
      <c r="BN11" s="17">
        <v>0.162371144581933</v>
      </c>
      <c r="BO11" s="17"/>
      <c r="BP11" s="17">
        <v>0.14062633200768099</v>
      </c>
      <c r="BQ11" s="17">
        <v>0.12734028734911401</v>
      </c>
      <c r="BR11" s="17"/>
      <c r="BS11" s="17">
        <v>0.12853618891582899</v>
      </c>
      <c r="BT11" s="17">
        <v>0.168469641511207</v>
      </c>
      <c r="BU11" s="17">
        <v>0.14250352703432401</v>
      </c>
      <c r="BV11" s="17">
        <v>0.121115766951905</v>
      </c>
      <c r="BW11" s="17"/>
      <c r="BX11" s="17">
        <v>0.13222041597980999</v>
      </c>
      <c r="BY11" s="17">
        <v>0.13629352268300801</v>
      </c>
      <c r="BZ11" s="17">
        <v>0.135979936199014</v>
      </c>
      <c r="CA11" s="17"/>
      <c r="CB11" s="17">
        <v>0.14362290701017</v>
      </c>
      <c r="CC11" s="17">
        <v>0.12636766416927001</v>
      </c>
      <c r="CD11" s="17">
        <v>9.4183119396811898E-2</v>
      </c>
      <c r="CE11" s="17">
        <v>0.121538070526512</v>
      </c>
      <c r="CF11" s="17">
        <v>0.127767881640966</v>
      </c>
      <c r="CG11" s="17">
        <v>0.22022702559905399</v>
      </c>
      <c r="CH11" s="17"/>
      <c r="CI11" s="17">
        <v>0.14111591479587299</v>
      </c>
      <c r="CJ11" s="17">
        <v>0.10937836982381299</v>
      </c>
      <c r="CK11" s="17">
        <v>0.13869845416785301</v>
      </c>
      <c r="CL11" s="17">
        <v>0.14916015878545699</v>
      </c>
    </row>
    <row r="12" spans="2:90" x14ac:dyDescent="0.35">
      <c r="B12" s="21" t="s">
        <v>293</v>
      </c>
      <c r="C12" s="17">
        <v>0.12552691574199701</v>
      </c>
      <c r="D12" s="17">
        <v>0.13213453165928901</v>
      </c>
      <c r="E12" s="17">
        <v>0.11833696788356</v>
      </c>
      <c r="F12" s="17"/>
      <c r="G12" s="17">
        <v>8.1972216390448396E-2</v>
      </c>
      <c r="H12" s="17">
        <v>0.114310493754049</v>
      </c>
      <c r="I12" s="17">
        <v>0.12598773179848599</v>
      </c>
      <c r="J12" s="17">
        <v>0.11795444268111099</v>
      </c>
      <c r="K12" s="17">
        <v>0.13698477897591901</v>
      </c>
      <c r="L12" s="17">
        <v>0.11713596778783</v>
      </c>
      <c r="M12" s="17">
        <v>0.123489058250924</v>
      </c>
      <c r="N12" s="17">
        <v>0.15513149932040099</v>
      </c>
      <c r="O12" s="17">
        <v>0.151457083352983</v>
      </c>
      <c r="P12" s="17"/>
      <c r="Q12" s="17">
        <v>9.8522742985007003E-2</v>
      </c>
      <c r="R12" s="17">
        <v>9.9705281004413407E-2</v>
      </c>
      <c r="S12" s="17">
        <v>0.122684962886842</v>
      </c>
      <c r="T12" s="17">
        <v>0.131367290563566</v>
      </c>
      <c r="U12" s="17"/>
      <c r="V12" s="17">
        <v>9.6672426961606203E-2</v>
      </c>
      <c r="W12" s="17">
        <v>0.105036480930989</v>
      </c>
      <c r="X12" s="17">
        <v>0.132165274753028</v>
      </c>
      <c r="Y12" s="17">
        <v>0.113649396704952</v>
      </c>
      <c r="Z12" s="17">
        <v>0.13992017922689501</v>
      </c>
      <c r="AA12" s="17">
        <v>0.174905294113676</v>
      </c>
      <c r="AB12" s="17">
        <v>0.12773566611923501</v>
      </c>
      <c r="AC12" s="17">
        <v>0.17464193986607299</v>
      </c>
      <c r="AD12" s="17">
        <v>0.122106348708127</v>
      </c>
      <c r="AE12" s="17"/>
      <c r="AF12" s="17">
        <v>0.12937609153553301</v>
      </c>
      <c r="AG12" s="17">
        <v>0.15054620695774301</v>
      </c>
      <c r="AH12" s="17">
        <v>0.10952949795840999</v>
      </c>
      <c r="AI12" s="17">
        <v>0.13581985149056999</v>
      </c>
      <c r="AJ12" s="17">
        <v>0.124483246369713</v>
      </c>
      <c r="AK12" s="17">
        <v>0.111395018418648</v>
      </c>
      <c r="AL12" s="17"/>
      <c r="AM12" s="17">
        <v>0.123339012669341</v>
      </c>
      <c r="AN12" s="17">
        <v>0.116104188488427</v>
      </c>
      <c r="AO12" s="17">
        <v>0.141112969036611</v>
      </c>
      <c r="AP12" s="17">
        <v>0.117790489976954</v>
      </c>
      <c r="AQ12" s="17">
        <v>0.110273036995315</v>
      </c>
      <c r="AR12" s="17">
        <v>0.135277032349924</v>
      </c>
      <c r="AS12" s="17">
        <v>0.148907377156102</v>
      </c>
      <c r="AT12" s="17">
        <v>0.122751634680119</v>
      </c>
      <c r="AU12" s="17">
        <v>0.16687796313551101</v>
      </c>
      <c r="AV12" s="17">
        <v>0.15099482262262201</v>
      </c>
      <c r="AW12" s="17">
        <v>0.111409380432057</v>
      </c>
      <c r="AX12" s="17">
        <v>0.13698855320469999</v>
      </c>
      <c r="AY12" s="17">
        <v>0.12512650506892001</v>
      </c>
      <c r="AZ12" s="17">
        <v>0.170949834129244</v>
      </c>
      <c r="BA12" s="17">
        <v>0.18435084948295</v>
      </c>
      <c r="BB12" s="17">
        <v>0.13228623452417401</v>
      </c>
      <c r="BC12" s="17"/>
      <c r="BD12" s="17">
        <v>0.15397998326486501</v>
      </c>
      <c r="BE12" s="17">
        <v>0.102428956600495</v>
      </c>
      <c r="BF12" s="17">
        <v>0.117224389469073</v>
      </c>
      <c r="BG12" s="17"/>
      <c r="BH12" s="17">
        <v>0.12239079106836701</v>
      </c>
      <c r="BI12" s="17">
        <v>0.14278375963011</v>
      </c>
      <c r="BJ12" s="17">
        <v>0.13229940968600801</v>
      </c>
      <c r="BK12" s="17"/>
      <c r="BL12" s="17">
        <v>0.13815163325407701</v>
      </c>
      <c r="BM12" s="17">
        <v>0.147431161913221</v>
      </c>
      <c r="BN12" s="17">
        <v>0.118384557806195</v>
      </c>
      <c r="BO12" s="17"/>
      <c r="BP12" s="17">
        <v>0.10747696556823499</v>
      </c>
      <c r="BQ12" s="17">
        <v>0.11792590819809499</v>
      </c>
      <c r="BR12" s="17"/>
      <c r="BS12" s="17">
        <v>0.13950534472995199</v>
      </c>
      <c r="BT12" s="17">
        <v>0.10915833290700901</v>
      </c>
      <c r="BU12" s="17">
        <v>0.147544142423057</v>
      </c>
      <c r="BV12" s="17">
        <v>0.115024276269363</v>
      </c>
      <c r="BW12" s="17"/>
      <c r="BX12" s="17">
        <v>0.1487900827627</v>
      </c>
      <c r="BY12" s="17">
        <v>9.0538559736062396E-2</v>
      </c>
      <c r="BZ12" s="17">
        <v>0.125372314897781</v>
      </c>
      <c r="CA12" s="17"/>
      <c r="CB12" s="17">
        <v>0.104571548427839</v>
      </c>
      <c r="CC12" s="17">
        <v>0.13512366389595401</v>
      </c>
      <c r="CD12" s="17">
        <v>0.12998340268401201</v>
      </c>
      <c r="CE12" s="17">
        <v>0.10488530196212199</v>
      </c>
      <c r="CF12" s="17">
        <v>0.11185355698966599</v>
      </c>
      <c r="CG12" s="17">
        <v>0.167395309873276</v>
      </c>
      <c r="CH12" s="17"/>
      <c r="CI12" s="17">
        <v>0.13649873867072501</v>
      </c>
      <c r="CJ12" s="17">
        <v>0.122298940216178</v>
      </c>
      <c r="CK12" s="17">
        <v>0.15930834827728599</v>
      </c>
      <c r="CL12" s="17">
        <v>0.115977633864394</v>
      </c>
    </row>
    <row r="13" spans="2:90" x14ac:dyDescent="0.35">
      <c r="B13" s="21" t="s">
        <v>294</v>
      </c>
      <c r="C13" s="17">
        <v>2.5715122847218701E-2</v>
      </c>
      <c r="D13" s="17">
        <v>3.1225590394291E-2</v>
      </c>
      <c r="E13" s="17">
        <v>2.0112917534285499E-2</v>
      </c>
      <c r="F13" s="17"/>
      <c r="G13" s="17">
        <v>1.9469504935065999E-2</v>
      </c>
      <c r="H13" s="17">
        <v>1.42955294904602E-2</v>
      </c>
      <c r="I13" s="17">
        <v>2.4520301739918399E-2</v>
      </c>
      <c r="J13" s="17">
        <v>1.1221701283035001E-2</v>
      </c>
      <c r="K13" s="17">
        <v>3.67306985908488E-2</v>
      </c>
      <c r="L13" s="17">
        <v>3.1468977354560897E-2</v>
      </c>
      <c r="M13" s="17">
        <v>1.45169632982016E-2</v>
      </c>
      <c r="N13" s="17">
        <v>3.4012508194307803E-2</v>
      </c>
      <c r="O13" s="17">
        <v>4.2874922132868303E-2</v>
      </c>
      <c r="P13" s="17"/>
      <c r="Q13" s="17">
        <v>2.1951232028433999E-2</v>
      </c>
      <c r="R13" s="17">
        <v>3.5738507234038402E-2</v>
      </c>
      <c r="S13" s="17">
        <v>4.3822164033391703E-2</v>
      </c>
      <c r="T13" s="17">
        <v>2.4754157811354999E-2</v>
      </c>
      <c r="U13" s="17"/>
      <c r="V13" s="17">
        <v>2.4103862251444501E-2</v>
      </c>
      <c r="W13" s="17">
        <v>1.52034451496844E-2</v>
      </c>
      <c r="X13" s="17">
        <v>1.9812140538550401E-2</v>
      </c>
      <c r="Y13" s="17">
        <v>2.7614065958441701E-2</v>
      </c>
      <c r="Z13" s="17">
        <v>2.2561364955446198E-2</v>
      </c>
      <c r="AA13" s="17">
        <v>3.6006300838311397E-2</v>
      </c>
      <c r="AB13" s="17">
        <v>3.6453304794399899E-2</v>
      </c>
      <c r="AC13" s="17">
        <v>3.7069505298258497E-2</v>
      </c>
      <c r="AD13" s="17">
        <v>2.4877222070088301E-2</v>
      </c>
      <c r="AE13" s="17"/>
      <c r="AF13" s="17">
        <v>2.10852356951403E-2</v>
      </c>
      <c r="AG13" s="17">
        <v>2.34642316781437E-2</v>
      </c>
      <c r="AH13" s="17">
        <v>4.44691483020134E-2</v>
      </c>
      <c r="AI13" s="17">
        <v>1.9827291850886799E-2</v>
      </c>
      <c r="AJ13" s="17">
        <v>3.0267365253729198E-2</v>
      </c>
      <c r="AK13" s="17">
        <v>2.3136651017888199E-2</v>
      </c>
      <c r="AL13" s="17"/>
      <c r="AM13" s="17">
        <v>1.9194299012719102E-2</v>
      </c>
      <c r="AN13" s="17">
        <v>3.4493464549163598E-2</v>
      </c>
      <c r="AO13" s="17">
        <v>1.70805999972998E-2</v>
      </c>
      <c r="AP13" s="17">
        <v>3.7606147568971099E-2</v>
      </c>
      <c r="AQ13" s="17">
        <v>2.97716374770675E-2</v>
      </c>
      <c r="AR13" s="17">
        <v>2.8688266375754602E-2</v>
      </c>
      <c r="AS13" s="17">
        <v>3.9916337292818897E-2</v>
      </c>
      <c r="AT13" s="17">
        <v>2.08438992376619E-2</v>
      </c>
      <c r="AU13" s="17">
        <v>2.3091600633873999E-2</v>
      </c>
      <c r="AV13" s="17">
        <v>5.0901228852207298E-2</v>
      </c>
      <c r="AW13" s="17">
        <v>1.6710603003898799E-2</v>
      </c>
      <c r="AX13" s="17">
        <v>4.6828364819013701E-2</v>
      </c>
      <c r="AY13" s="17">
        <v>3.9056111444840502E-2</v>
      </c>
      <c r="AZ13" s="17">
        <v>2.1087926668398E-2</v>
      </c>
      <c r="BA13" s="17">
        <v>0</v>
      </c>
      <c r="BB13" s="17">
        <v>1.4507647565851701E-2</v>
      </c>
      <c r="BC13" s="17"/>
      <c r="BD13" s="17">
        <v>2.0172586644125499E-2</v>
      </c>
      <c r="BE13" s="17">
        <v>2.80801626309535E-2</v>
      </c>
      <c r="BF13" s="17">
        <v>2.70733422354009E-2</v>
      </c>
      <c r="BG13" s="17"/>
      <c r="BH13" s="17">
        <v>2.1493151470622401E-2</v>
      </c>
      <c r="BI13" s="17">
        <v>3.4472826870374403E-2</v>
      </c>
      <c r="BJ13" s="17">
        <v>2.40246793240637E-2</v>
      </c>
      <c r="BK13" s="17"/>
      <c r="BL13" s="17">
        <v>8.3609881564234295E-2</v>
      </c>
      <c r="BM13" s="17">
        <v>1.5932842923955401E-2</v>
      </c>
      <c r="BN13" s="17">
        <v>3.6448436058723201E-2</v>
      </c>
      <c r="BO13" s="17"/>
      <c r="BP13" s="17">
        <v>2.3278077165170399E-2</v>
      </c>
      <c r="BQ13" s="17">
        <v>3.1002918362280502E-2</v>
      </c>
      <c r="BR13" s="17"/>
      <c r="BS13" s="17">
        <v>3.0660410626138401E-2</v>
      </c>
      <c r="BT13" s="17">
        <v>1.85988528035817E-2</v>
      </c>
      <c r="BU13" s="17">
        <v>3.0999643301307798E-2</v>
      </c>
      <c r="BV13" s="17">
        <v>2.3824691316386499E-2</v>
      </c>
      <c r="BW13" s="17"/>
      <c r="BX13" s="17">
        <v>4.2069655814617198E-2</v>
      </c>
      <c r="BY13" s="17">
        <v>1.31883249762457E-2</v>
      </c>
      <c r="BZ13" s="17">
        <v>2.4864679838581899E-2</v>
      </c>
      <c r="CA13" s="17"/>
      <c r="CB13" s="17">
        <v>1.00027002280954E-2</v>
      </c>
      <c r="CC13" s="17">
        <v>1.46253248951673E-2</v>
      </c>
      <c r="CD13" s="17">
        <v>2.1248632389341701E-2</v>
      </c>
      <c r="CE13" s="17">
        <v>2.10714398762183E-2</v>
      </c>
      <c r="CF13" s="17">
        <v>2.7919765390776799E-2</v>
      </c>
      <c r="CG13" s="17">
        <v>6.7685553633221804E-2</v>
      </c>
      <c r="CH13" s="17"/>
      <c r="CI13" s="17">
        <v>4.04206119617651E-2</v>
      </c>
      <c r="CJ13" s="17">
        <v>1.50201380877849E-2</v>
      </c>
      <c r="CK13" s="17">
        <v>6.2687241209191405E-2</v>
      </c>
      <c r="CL13" s="17">
        <v>1.8882850039221199E-2</v>
      </c>
    </row>
    <row r="14" spans="2:90" x14ac:dyDescent="0.35">
      <c r="B14" s="21" t="s">
        <v>295</v>
      </c>
      <c r="C14" s="17">
        <v>1.8744075714725202E-2</v>
      </c>
      <c r="D14" s="17">
        <v>2.1022687493556499E-2</v>
      </c>
      <c r="E14" s="17">
        <v>1.6815874546035298E-2</v>
      </c>
      <c r="F14" s="17"/>
      <c r="G14" s="17">
        <v>8.6352939232561005E-3</v>
      </c>
      <c r="H14" s="17">
        <v>1.5973590072983601E-2</v>
      </c>
      <c r="I14" s="17">
        <v>3.4497689338401499E-2</v>
      </c>
      <c r="J14" s="17">
        <v>2.3923874405838399E-2</v>
      </c>
      <c r="K14" s="17">
        <v>2.5122563451893802E-3</v>
      </c>
      <c r="L14" s="17">
        <v>2.8102836758699599E-2</v>
      </c>
      <c r="M14" s="17">
        <v>1.9433439777384098E-2</v>
      </c>
      <c r="N14" s="17">
        <v>9.8624476336859404E-3</v>
      </c>
      <c r="O14" s="17">
        <v>2.56607466680434E-2</v>
      </c>
      <c r="P14" s="17"/>
      <c r="Q14" s="17">
        <v>1.8548082523761701E-2</v>
      </c>
      <c r="R14" s="17">
        <v>3.2147970046197002E-2</v>
      </c>
      <c r="S14" s="17">
        <v>3.1577604881160598E-2</v>
      </c>
      <c r="T14" s="17">
        <v>1.8247214856302402E-2</v>
      </c>
      <c r="U14" s="17"/>
      <c r="V14" s="17">
        <v>2.6683637280488299E-2</v>
      </c>
      <c r="W14" s="17">
        <v>9.5457475344482793E-3</v>
      </c>
      <c r="X14" s="17">
        <v>1.7670510236080399E-2</v>
      </c>
      <c r="Y14" s="17">
        <v>1.0010630279406499E-2</v>
      </c>
      <c r="Z14" s="17">
        <v>3.1725424798526601E-2</v>
      </c>
      <c r="AA14" s="17">
        <v>1.9027572514231601E-2</v>
      </c>
      <c r="AB14" s="17">
        <v>1.5497338659642101E-2</v>
      </c>
      <c r="AC14" s="17">
        <v>1.3348770086689001E-2</v>
      </c>
      <c r="AD14" s="17">
        <v>2.2456275606631101E-2</v>
      </c>
      <c r="AE14" s="17"/>
      <c r="AF14" s="17">
        <v>3.0030835473742402E-2</v>
      </c>
      <c r="AG14" s="17">
        <v>2.0052802728762701E-2</v>
      </c>
      <c r="AH14" s="17">
        <v>2.4990722887200601E-2</v>
      </c>
      <c r="AI14" s="17">
        <v>8.95683275766339E-3</v>
      </c>
      <c r="AJ14" s="17">
        <v>1.8046315692892102E-2</v>
      </c>
      <c r="AK14" s="17">
        <v>1.0391254736863999E-2</v>
      </c>
      <c r="AL14" s="17"/>
      <c r="AM14" s="17">
        <v>1.20592295339238E-2</v>
      </c>
      <c r="AN14" s="17">
        <v>2.00920962771577E-2</v>
      </c>
      <c r="AO14" s="17">
        <v>2.5562785460982802E-2</v>
      </c>
      <c r="AP14" s="17">
        <v>3.13360302007255E-2</v>
      </c>
      <c r="AQ14" s="17">
        <v>1.6040598635279599E-2</v>
      </c>
      <c r="AR14" s="17">
        <v>2.9170227164524901E-2</v>
      </c>
      <c r="AS14" s="17">
        <v>3.0546692938127899E-2</v>
      </c>
      <c r="AT14" s="17">
        <v>1.11588909635297E-2</v>
      </c>
      <c r="AU14" s="17">
        <v>1.5265657880107E-2</v>
      </c>
      <c r="AV14" s="17">
        <v>1.6025092587168999E-2</v>
      </c>
      <c r="AW14" s="17">
        <v>1.2097777401799599E-2</v>
      </c>
      <c r="AX14" s="17">
        <v>3.4637661778210302E-2</v>
      </c>
      <c r="AY14" s="17">
        <v>0</v>
      </c>
      <c r="AZ14" s="17">
        <v>0</v>
      </c>
      <c r="BA14" s="17">
        <v>1.4732476379522699E-2</v>
      </c>
      <c r="BB14" s="17">
        <v>1.6878732236971498E-2</v>
      </c>
      <c r="BC14" s="17"/>
      <c r="BD14" s="17">
        <v>1.5992288460135999E-2</v>
      </c>
      <c r="BE14" s="17">
        <v>1.53689959805155E-2</v>
      </c>
      <c r="BF14" s="17">
        <v>2.2818726495529799E-2</v>
      </c>
      <c r="BG14" s="17"/>
      <c r="BH14" s="17">
        <v>1.7403198330368401E-2</v>
      </c>
      <c r="BI14" s="17">
        <v>1.82031821712276E-2</v>
      </c>
      <c r="BJ14" s="17">
        <v>2.9505696091403199E-2</v>
      </c>
      <c r="BK14" s="17"/>
      <c r="BL14" s="17">
        <v>2.61314505245074E-2</v>
      </c>
      <c r="BM14" s="17">
        <v>1.1126401343494199E-2</v>
      </c>
      <c r="BN14" s="17">
        <v>8.9256309956687995E-3</v>
      </c>
      <c r="BO14" s="17"/>
      <c r="BP14" s="17">
        <v>2.3315576971064601E-2</v>
      </c>
      <c r="BQ14" s="17">
        <v>1.88477495140753E-2</v>
      </c>
      <c r="BR14" s="17"/>
      <c r="BS14" s="17">
        <v>1.63036552676936E-2</v>
      </c>
      <c r="BT14" s="17">
        <v>3.3307491788655101E-2</v>
      </c>
      <c r="BU14" s="17">
        <v>1.4474038061609301E-2</v>
      </c>
      <c r="BV14" s="17">
        <v>1.5255061844034501E-2</v>
      </c>
      <c r="BW14" s="17"/>
      <c r="BX14" s="17">
        <v>2.8119716252112299E-2</v>
      </c>
      <c r="BY14" s="17">
        <v>1.0652292030721299E-2</v>
      </c>
      <c r="BZ14" s="17">
        <v>1.8312487946593001E-2</v>
      </c>
      <c r="CA14" s="17"/>
      <c r="CB14" s="17">
        <v>1.3179735289598499E-2</v>
      </c>
      <c r="CC14" s="17">
        <v>4.8096971949288204E-3</v>
      </c>
      <c r="CD14" s="17">
        <v>2.1581239962245601E-2</v>
      </c>
      <c r="CE14" s="17">
        <v>1.3694988627593101E-2</v>
      </c>
      <c r="CF14" s="17">
        <v>2.2478832597015799E-2</v>
      </c>
      <c r="CG14" s="17">
        <v>4.0184286305588901E-2</v>
      </c>
      <c r="CH14" s="17"/>
      <c r="CI14" s="17">
        <v>1.3326055672031401E-2</v>
      </c>
      <c r="CJ14" s="17">
        <v>2.0399694618204501E-2</v>
      </c>
      <c r="CK14" s="17">
        <v>2.51333473564881E-2</v>
      </c>
      <c r="CL14" s="17">
        <v>1.72825277237381E-2</v>
      </c>
    </row>
    <row r="15" spans="2:90" x14ac:dyDescent="0.35">
      <c r="B15" s="21" t="s">
        <v>296</v>
      </c>
      <c r="C15" s="17">
        <v>9.3549683709170505E-3</v>
      </c>
      <c r="D15" s="17">
        <v>1.09502054673102E-2</v>
      </c>
      <c r="E15" s="17">
        <v>6.8072253301797404E-3</v>
      </c>
      <c r="F15" s="17"/>
      <c r="G15" s="17">
        <v>0</v>
      </c>
      <c r="H15" s="17">
        <v>1.5891729293516999E-2</v>
      </c>
      <c r="I15" s="17">
        <v>5.7850617764558902E-3</v>
      </c>
      <c r="J15" s="17">
        <v>2.7593821433022699E-2</v>
      </c>
      <c r="K15" s="17">
        <v>6.5645709415577602E-3</v>
      </c>
      <c r="L15" s="17">
        <v>4.9680352951116903E-3</v>
      </c>
      <c r="M15" s="17">
        <v>1.2482109612207999E-2</v>
      </c>
      <c r="N15" s="17">
        <v>2.7036520341646299E-3</v>
      </c>
      <c r="O15" s="17">
        <v>8.7750132720292601E-3</v>
      </c>
      <c r="P15" s="17"/>
      <c r="Q15" s="17">
        <v>1.4726303264346E-2</v>
      </c>
      <c r="R15" s="17">
        <v>0</v>
      </c>
      <c r="S15" s="17">
        <v>1.6734533684741901E-2</v>
      </c>
      <c r="T15" s="17">
        <v>8.5596838837916599E-3</v>
      </c>
      <c r="U15" s="17"/>
      <c r="V15" s="17">
        <v>5.1203461158059304E-3</v>
      </c>
      <c r="W15" s="17">
        <v>5.1739169428856504E-3</v>
      </c>
      <c r="X15" s="17">
        <v>5.3209594925638301E-3</v>
      </c>
      <c r="Y15" s="17">
        <v>1.2714789600922399E-2</v>
      </c>
      <c r="Z15" s="17">
        <v>1.9565176621706801E-2</v>
      </c>
      <c r="AA15" s="17">
        <v>1.9066885703092E-2</v>
      </c>
      <c r="AB15" s="17">
        <v>3.5879035993628202E-3</v>
      </c>
      <c r="AC15" s="17">
        <v>7.0041427960096103E-3</v>
      </c>
      <c r="AD15" s="17">
        <v>1.0109164040810499E-2</v>
      </c>
      <c r="AE15" s="17"/>
      <c r="AF15" s="17">
        <v>1.50614363907315E-2</v>
      </c>
      <c r="AG15" s="17">
        <v>1.0279766774783801E-2</v>
      </c>
      <c r="AH15" s="17">
        <v>5.3942282102966803E-3</v>
      </c>
      <c r="AI15" s="17">
        <v>2.3904689203028E-2</v>
      </c>
      <c r="AJ15" s="17">
        <v>9.4171685135918792E-3</v>
      </c>
      <c r="AK15" s="17">
        <v>3.9361719487817802E-3</v>
      </c>
      <c r="AL15" s="17"/>
      <c r="AM15" s="17">
        <v>8.3466643189139406E-3</v>
      </c>
      <c r="AN15" s="17">
        <v>1.3780667586889899E-2</v>
      </c>
      <c r="AO15" s="17">
        <v>1.0324807228221501E-2</v>
      </c>
      <c r="AP15" s="17">
        <v>2.3642396337031101E-3</v>
      </c>
      <c r="AQ15" s="17">
        <v>1.7485221450137E-3</v>
      </c>
      <c r="AR15" s="17">
        <v>1.18140542911959E-2</v>
      </c>
      <c r="AS15" s="17">
        <v>1.08241526260559E-2</v>
      </c>
      <c r="AT15" s="17">
        <v>1.4320300785243699E-2</v>
      </c>
      <c r="AU15" s="17">
        <v>8.5312624431500093E-3</v>
      </c>
      <c r="AV15" s="17">
        <v>1.8247947082745401E-2</v>
      </c>
      <c r="AW15" s="17">
        <v>1.07836537166872E-2</v>
      </c>
      <c r="AX15" s="17">
        <v>9.9871240840845206E-3</v>
      </c>
      <c r="AY15" s="17">
        <v>0</v>
      </c>
      <c r="AZ15" s="17">
        <v>1.9660907241032099E-2</v>
      </c>
      <c r="BA15" s="17">
        <v>0</v>
      </c>
      <c r="BB15" s="17">
        <v>1.60729989870326E-2</v>
      </c>
      <c r="BC15" s="17"/>
      <c r="BD15" s="17">
        <v>4.8105487232147299E-3</v>
      </c>
      <c r="BE15" s="17">
        <v>1.3715452354521099E-2</v>
      </c>
      <c r="BF15" s="17">
        <v>1.05482564585185E-2</v>
      </c>
      <c r="BG15" s="17"/>
      <c r="BH15" s="17">
        <v>8.4893624245629806E-3</v>
      </c>
      <c r="BI15" s="17">
        <v>9.3855685669561699E-3</v>
      </c>
      <c r="BJ15" s="17">
        <v>4.7005799066950904E-3</v>
      </c>
      <c r="BK15" s="17"/>
      <c r="BL15" s="17">
        <v>0</v>
      </c>
      <c r="BM15" s="17">
        <v>2.5166409745635099E-3</v>
      </c>
      <c r="BN15" s="17">
        <v>2.0936860943506601E-3</v>
      </c>
      <c r="BO15" s="17"/>
      <c r="BP15" s="17">
        <v>1.7289136590195101E-2</v>
      </c>
      <c r="BQ15" s="17">
        <v>7.8861730426122208E-3</v>
      </c>
      <c r="BR15" s="17"/>
      <c r="BS15" s="17">
        <v>8.1476875877565108E-3</v>
      </c>
      <c r="BT15" s="17">
        <v>1.2538700802433699E-2</v>
      </c>
      <c r="BU15" s="17">
        <v>1.47203644985478E-2</v>
      </c>
      <c r="BV15" s="17">
        <v>4.9016893516851401E-3</v>
      </c>
      <c r="BW15" s="17"/>
      <c r="BX15" s="17">
        <v>4.4015167111961396E-3</v>
      </c>
      <c r="BY15" s="17">
        <v>6.84176452859261E-3</v>
      </c>
      <c r="BZ15" s="17">
        <v>1.00001365271719E-2</v>
      </c>
      <c r="CA15" s="17"/>
      <c r="CB15" s="17">
        <v>7.7262429726266896E-3</v>
      </c>
      <c r="CC15" s="17">
        <v>5.20962928998632E-3</v>
      </c>
      <c r="CD15" s="17">
        <v>7.8298895427640208E-3</v>
      </c>
      <c r="CE15" s="17">
        <v>8.6751104437303699E-3</v>
      </c>
      <c r="CF15" s="17">
        <v>9.6681457242719995E-3</v>
      </c>
      <c r="CG15" s="17">
        <v>1.8936310422787799E-2</v>
      </c>
      <c r="CH15" s="17"/>
      <c r="CI15" s="17">
        <v>9.5540142850933808E-3</v>
      </c>
      <c r="CJ15" s="17">
        <v>4.2566132691402902E-3</v>
      </c>
      <c r="CK15" s="17">
        <v>1.6375610176348299E-2</v>
      </c>
      <c r="CL15" s="17">
        <v>1.0448562211904801E-2</v>
      </c>
    </row>
    <row r="16" spans="2:90" ht="29" x14ac:dyDescent="0.35">
      <c r="B16" s="21" t="s">
        <v>297</v>
      </c>
      <c r="C16" s="17">
        <v>1.62153965364406E-2</v>
      </c>
      <c r="D16" s="17">
        <v>1.4717175715161601E-2</v>
      </c>
      <c r="E16" s="17">
        <v>1.8014988249480099E-2</v>
      </c>
      <c r="F16" s="17"/>
      <c r="G16" s="17">
        <v>1.64257735355035E-2</v>
      </c>
      <c r="H16" s="17">
        <v>2.3829841860711701E-2</v>
      </c>
      <c r="I16" s="17">
        <v>1.07216618317872E-2</v>
      </c>
      <c r="J16" s="17">
        <v>2.66468437209142E-2</v>
      </c>
      <c r="K16" s="17">
        <v>1.1729158561332701E-2</v>
      </c>
      <c r="L16" s="17">
        <v>8.5382203394814699E-3</v>
      </c>
      <c r="M16" s="17">
        <v>2.2489096965963198E-2</v>
      </c>
      <c r="N16" s="17">
        <v>1.2029609569724301E-2</v>
      </c>
      <c r="O16" s="17">
        <v>1.3968867741482699E-2</v>
      </c>
      <c r="P16" s="17"/>
      <c r="Q16" s="17">
        <v>1.8810415129806201E-2</v>
      </c>
      <c r="R16" s="17">
        <v>2.4309408600454298E-2</v>
      </c>
      <c r="S16" s="17">
        <v>1.2686997943756601E-2</v>
      </c>
      <c r="T16" s="17">
        <v>1.6173717971793299E-2</v>
      </c>
      <c r="U16" s="17"/>
      <c r="V16" s="17">
        <v>1.9158973150715599E-2</v>
      </c>
      <c r="W16" s="17">
        <v>8.2582295230602103E-3</v>
      </c>
      <c r="X16" s="17">
        <v>3.4511444596282199E-2</v>
      </c>
      <c r="Y16" s="17">
        <v>1.6171712208055199E-2</v>
      </c>
      <c r="Z16" s="17">
        <v>0</v>
      </c>
      <c r="AA16" s="17">
        <v>1.49741434444723E-2</v>
      </c>
      <c r="AB16" s="17">
        <v>2.3676306811570399E-2</v>
      </c>
      <c r="AC16" s="17">
        <v>3.40201631341783E-2</v>
      </c>
      <c r="AD16" s="17">
        <v>9.2438692234974706E-3</v>
      </c>
      <c r="AE16" s="17"/>
      <c r="AF16" s="17">
        <v>1.4358317986322E-2</v>
      </c>
      <c r="AG16" s="17">
        <v>2.2041150497969099E-2</v>
      </c>
      <c r="AH16" s="17">
        <v>3.0393487398731898E-2</v>
      </c>
      <c r="AI16" s="17">
        <v>3.5674827181445802E-2</v>
      </c>
      <c r="AJ16" s="17">
        <v>1.3252383123013E-2</v>
      </c>
      <c r="AK16" s="17">
        <v>9.5663672941055898E-3</v>
      </c>
      <c r="AL16" s="17"/>
      <c r="AM16" s="17">
        <v>3.5005055798646198E-2</v>
      </c>
      <c r="AN16" s="17">
        <v>3.5581472468943699E-2</v>
      </c>
      <c r="AO16" s="17">
        <v>2.31043703319537E-2</v>
      </c>
      <c r="AP16" s="17">
        <v>3.3331238540294697E-2</v>
      </c>
      <c r="AQ16" s="17">
        <v>2.09891169787416E-2</v>
      </c>
      <c r="AR16" s="17">
        <v>9.9769167066696904E-3</v>
      </c>
      <c r="AS16" s="17">
        <v>9.4428268270235899E-3</v>
      </c>
      <c r="AT16" s="17">
        <v>0</v>
      </c>
      <c r="AU16" s="17">
        <v>5.9265558874428501E-3</v>
      </c>
      <c r="AV16" s="17">
        <v>9.5135548033326509E-3</v>
      </c>
      <c r="AW16" s="17">
        <v>1.54280472662566E-2</v>
      </c>
      <c r="AX16" s="17">
        <v>0</v>
      </c>
      <c r="AY16" s="17">
        <v>8.9406837563680702E-3</v>
      </c>
      <c r="AZ16" s="17">
        <v>6.7920210888223198E-3</v>
      </c>
      <c r="BA16" s="17">
        <v>0</v>
      </c>
      <c r="BB16" s="17">
        <v>0</v>
      </c>
      <c r="BC16" s="17"/>
      <c r="BD16" s="17">
        <v>1.1463422583920401E-2</v>
      </c>
      <c r="BE16" s="17">
        <v>1.6404656489855E-2</v>
      </c>
      <c r="BF16" s="17">
        <v>2.0190877510996099E-2</v>
      </c>
      <c r="BG16" s="17"/>
      <c r="BH16" s="17">
        <v>1.44390439092356E-2</v>
      </c>
      <c r="BI16" s="17">
        <v>1.3075417154096E-2</v>
      </c>
      <c r="BJ16" s="17">
        <v>5.7573119621104098E-3</v>
      </c>
      <c r="BK16" s="17"/>
      <c r="BL16" s="17">
        <v>1.34283322005336E-2</v>
      </c>
      <c r="BM16" s="17">
        <v>2.67195112628942E-3</v>
      </c>
      <c r="BN16" s="17">
        <v>4.2774185253029902E-3</v>
      </c>
      <c r="BO16" s="17"/>
      <c r="BP16" s="17">
        <v>8.3597461728028497E-3</v>
      </c>
      <c r="BQ16" s="17">
        <v>2.0713282494794701E-2</v>
      </c>
      <c r="BR16" s="17"/>
      <c r="BS16" s="17">
        <v>2.3139629215948799E-2</v>
      </c>
      <c r="BT16" s="17">
        <v>1.8188842621927801E-2</v>
      </c>
      <c r="BU16" s="17">
        <v>8.1373085247361497E-3</v>
      </c>
      <c r="BV16" s="17">
        <v>1.37018311482756E-2</v>
      </c>
      <c r="BW16" s="17"/>
      <c r="BX16" s="17">
        <v>1.1796617797212401E-2</v>
      </c>
      <c r="BY16" s="17">
        <v>3.3854181197889903E-2</v>
      </c>
      <c r="BZ16" s="17">
        <v>1.5569249179559499E-2</v>
      </c>
      <c r="CA16" s="17"/>
      <c r="CB16" s="17">
        <v>1.8373982250230101E-2</v>
      </c>
      <c r="CC16" s="17">
        <v>1.0813961703535499E-2</v>
      </c>
      <c r="CD16" s="17">
        <v>2.2059753363471098E-2</v>
      </c>
      <c r="CE16" s="17">
        <v>2.2279144591627101E-3</v>
      </c>
      <c r="CF16" s="17">
        <v>1.3947804436978E-2</v>
      </c>
      <c r="CG16" s="17">
        <v>2.87493392651401E-2</v>
      </c>
      <c r="CH16" s="17"/>
      <c r="CI16" s="17">
        <v>2.4888707672126201E-2</v>
      </c>
      <c r="CJ16" s="17">
        <v>1.41837369033317E-2</v>
      </c>
      <c r="CK16" s="17">
        <v>2.1424854268555501E-2</v>
      </c>
      <c r="CL16" s="17">
        <v>1.40811839246874E-2</v>
      </c>
    </row>
    <row r="17" spans="2:90" x14ac:dyDescent="0.35">
      <c r="B17" s="21" t="s">
        <v>110</v>
      </c>
      <c r="C17" s="23">
        <v>8.1332454404349802E-2</v>
      </c>
      <c r="D17" s="23">
        <v>6.9246570718979203E-2</v>
      </c>
      <c r="E17" s="23">
        <v>9.3078337314209406E-2</v>
      </c>
      <c r="F17" s="23"/>
      <c r="G17" s="23">
        <v>0.10830718118129599</v>
      </c>
      <c r="H17" s="23">
        <v>0.13797944509020499</v>
      </c>
      <c r="I17" s="23">
        <v>9.6850763011948796E-2</v>
      </c>
      <c r="J17" s="23">
        <v>8.3624081579939905E-2</v>
      </c>
      <c r="K17" s="23">
        <v>6.1999602128180599E-2</v>
      </c>
      <c r="L17" s="23">
        <v>6.5954632879090605E-2</v>
      </c>
      <c r="M17" s="23">
        <v>4.5173003847584998E-2</v>
      </c>
      <c r="N17" s="23">
        <v>9.25237131253107E-2</v>
      </c>
      <c r="O17" s="23">
        <v>4.6267505731048597E-2</v>
      </c>
      <c r="P17" s="23"/>
      <c r="Q17" s="23">
        <v>6.1964667820127398E-2</v>
      </c>
      <c r="R17" s="23">
        <v>6.5790460681157806E-2</v>
      </c>
      <c r="S17" s="23">
        <v>8.7212238057497504E-2</v>
      </c>
      <c r="T17" s="23">
        <v>8.2505168399873693E-2</v>
      </c>
      <c r="U17" s="23"/>
      <c r="V17" s="23">
        <v>6.2017182830025497E-2</v>
      </c>
      <c r="W17" s="23">
        <v>9.4614335935356703E-2</v>
      </c>
      <c r="X17" s="23">
        <v>5.3183389374690103E-2</v>
      </c>
      <c r="Y17" s="23">
        <v>0.101849790948795</v>
      </c>
      <c r="Z17" s="23">
        <v>6.4131489984339596E-2</v>
      </c>
      <c r="AA17" s="23">
        <v>6.7249786653656801E-2</v>
      </c>
      <c r="AB17" s="23">
        <v>0.123145917301825</v>
      </c>
      <c r="AC17" s="23">
        <v>6.9713440703623397E-2</v>
      </c>
      <c r="AD17" s="23">
        <v>8.9335676720632001E-2</v>
      </c>
      <c r="AE17" s="23"/>
      <c r="AF17" s="23">
        <v>0.10138149526699</v>
      </c>
      <c r="AG17" s="23">
        <v>7.5170903160624497E-2</v>
      </c>
      <c r="AH17" s="23">
        <v>0.13407712387752599</v>
      </c>
      <c r="AI17" s="23">
        <v>6.35842973842244E-2</v>
      </c>
      <c r="AJ17" s="23">
        <v>7.0243525095538398E-2</v>
      </c>
      <c r="AK17" s="23">
        <v>6.6182594873636494E-2</v>
      </c>
      <c r="AL17" s="23"/>
      <c r="AM17" s="23">
        <v>0.11441101402671799</v>
      </c>
      <c r="AN17" s="23">
        <v>8.914265179026E-2</v>
      </c>
      <c r="AO17" s="23">
        <v>9.8463360120553206E-2</v>
      </c>
      <c r="AP17" s="23">
        <v>2.7374415476468201E-2</v>
      </c>
      <c r="AQ17" s="23">
        <v>3.7838585136669198E-2</v>
      </c>
      <c r="AR17" s="23">
        <v>2.0459519806784499E-2</v>
      </c>
      <c r="AS17" s="23">
        <v>8.2341224539413699E-2</v>
      </c>
      <c r="AT17" s="23">
        <v>0.11258624977403001</v>
      </c>
      <c r="AU17" s="23">
        <v>2.53112270187669E-2</v>
      </c>
      <c r="AV17" s="23">
        <v>7.1796543680277894E-2</v>
      </c>
      <c r="AW17" s="23">
        <v>6.4101381067577803E-2</v>
      </c>
      <c r="AX17" s="23">
        <v>4.1962919310710001E-2</v>
      </c>
      <c r="AY17" s="23">
        <v>6.1468776104045102E-2</v>
      </c>
      <c r="AZ17" s="23">
        <v>5.2836064635790297E-2</v>
      </c>
      <c r="BA17" s="23">
        <v>3.8936266028475497E-2</v>
      </c>
      <c r="BB17" s="23">
        <v>7.1974197533649795E-2</v>
      </c>
      <c r="BC17" s="23"/>
      <c r="BD17" s="23">
        <v>6.06842810758473E-2</v>
      </c>
      <c r="BE17" s="23">
        <v>0.12594343520423301</v>
      </c>
      <c r="BF17" s="23">
        <v>5.8508752788433697E-2</v>
      </c>
      <c r="BG17" s="23"/>
      <c r="BH17" s="23">
        <v>7.3946391659345606E-2</v>
      </c>
      <c r="BI17" s="23">
        <v>3.97297874385543E-2</v>
      </c>
      <c r="BJ17" s="23">
        <v>5.3263051488002498E-2</v>
      </c>
      <c r="BK17" s="23"/>
      <c r="BL17" s="23">
        <v>3.4565901500793701E-2</v>
      </c>
      <c r="BM17" s="23">
        <v>2.0633943377512402E-2</v>
      </c>
      <c r="BN17" s="23">
        <v>3.58631570216143E-2</v>
      </c>
      <c r="BO17" s="23"/>
      <c r="BP17" s="23">
        <v>7.1008610759684607E-2</v>
      </c>
      <c r="BQ17" s="23">
        <v>8.6932958414810899E-2</v>
      </c>
      <c r="BR17" s="23"/>
      <c r="BS17" s="23">
        <v>6.2469539357988699E-2</v>
      </c>
      <c r="BT17" s="23">
        <v>6.2152405128639801E-2</v>
      </c>
      <c r="BU17" s="23">
        <v>7.0526407216190801E-2</v>
      </c>
      <c r="BV17" s="23">
        <v>9.0617178087260705E-2</v>
      </c>
      <c r="BW17" s="23"/>
      <c r="BX17" s="23">
        <v>3.2974478420403998E-2</v>
      </c>
      <c r="BY17" s="23">
        <v>0.10205403223883899</v>
      </c>
      <c r="BZ17" s="23">
        <v>8.4849858172085499E-2</v>
      </c>
      <c r="CA17" s="23"/>
      <c r="CB17" s="23">
        <v>8.75178240811567E-2</v>
      </c>
      <c r="CC17" s="23">
        <v>5.72304063650289E-2</v>
      </c>
      <c r="CD17" s="23">
        <v>0.14273450710260599</v>
      </c>
      <c r="CE17" s="23">
        <v>7.1201275477786694E-2</v>
      </c>
      <c r="CF17" s="23">
        <v>1.8110327736247898E-2</v>
      </c>
      <c r="CG17" s="23">
        <v>7.5757461889171498E-2</v>
      </c>
      <c r="CH17" s="23"/>
      <c r="CI17" s="23">
        <v>0.10171768948771701</v>
      </c>
      <c r="CJ17" s="23">
        <v>5.8545267452200803E-2</v>
      </c>
      <c r="CK17" s="23">
        <v>0.13010007986976499</v>
      </c>
      <c r="CL17" s="23">
        <v>7.7218115386364E-2</v>
      </c>
    </row>
    <row r="18" spans="2:90" x14ac:dyDescent="0.35">
      <c r="B18" s="16"/>
    </row>
    <row r="19" spans="2:90" x14ac:dyDescent="0.35">
      <c r="B19" t="s">
        <v>118</v>
      </c>
    </row>
    <row r="20" spans="2:90" x14ac:dyDescent="0.35">
      <c r="B20" t="s">
        <v>119</v>
      </c>
    </row>
    <row r="22" spans="2:90" x14ac:dyDescent="0.35">
      <c r="B2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2:CL22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300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290</v>
      </c>
      <c r="C9" s="17">
        <v>6.3081512341503096E-2</v>
      </c>
      <c r="D9" s="17">
        <v>6.6039216087322994E-2</v>
      </c>
      <c r="E9" s="17">
        <v>6.1300684451768901E-2</v>
      </c>
      <c r="F9" s="17"/>
      <c r="G9" s="17">
        <v>3.0816171058509499E-2</v>
      </c>
      <c r="H9" s="17">
        <v>3.9998238246681202E-2</v>
      </c>
      <c r="I9" s="17">
        <v>8.1225411877787507E-2</v>
      </c>
      <c r="J9" s="17">
        <v>5.9921462929242303E-2</v>
      </c>
      <c r="K9" s="17">
        <v>5.7978579559860799E-2</v>
      </c>
      <c r="L9" s="17">
        <v>6.6615840267957693E-2</v>
      </c>
      <c r="M9" s="17">
        <v>7.1031230076610094E-2</v>
      </c>
      <c r="N9" s="17">
        <v>6.5694896416065393E-2</v>
      </c>
      <c r="O9" s="17">
        <v>9.0659708917491894E-2</v>
      </c>
      <c r="P9" s="17"/>
      <c r="Q9" s="17">
        <v>8.4975757885825995E-2</v>
      </c>
      <c r="R9" s="17">
        <v>9.7646976277311504E-2</v>
      </c>
      <c r="S9" s="17">
        <v>6.24781169975656E-2</v>
      </c>
      <c r="T9" s="17">
        <v>5.6995770269100202E-2</v>
      </c>
      <c r="U9" s="17"/>
      <c r="V9" s="17">
        <v>7.9499762757299294E-2</v>
      </c>
      <c r="W9" s="17">
        <v>3.7191599723878102E-2</v>
      </c>
      <c r="X9" s="17">
        <v>7.2270876322703598E-2</v>
      </c>
      <c r="Y9" s="17">
        <v>5.42324714741972E-2</v>
      </c>
      <c r="Z9" s="17">
        <v>5.4961186740647497E-2</v>
      </c>
      <c r="AA9" s="17">
        <v>0.11212262007747199</v>
      </c>
      <c r="AB9" s="17">
        <v>3.5316721312015201E-2</v>
      </c>
      <c r="AC9" s="17">
        <v>1.2536346445674799E-2</v>
      </c>
      <c r="AD9" s="17">
        <v>7.5777476226411802E-2</v>
      </c>
      <c r="AE9" s="17"/>
      <c r="AF9" s="17">
        <v>5.7442047611250997E-2</v>
      </c>
      <c r="AG9" s="17">
        <v>5.7299136979358303E-2</v>
      </c>
      <c r="AH9" s="17">
        <v>3.8779262956542201E-2</v>
      </c>
      <c r="AI9" s="17">
        <v>6.9867080085436906E-2</v>
      </c>
      <c r="AJ9" s="17">
        <v>5.4184021122617602E-2</v>
      </c>
      <c r="AK9" s="17">
        <v>8.1429241896158994E-2</v>
      </c>
      <c r="AL9" s="17"/>
      <c r="AM9" s="17">
        <v>7.0227123428889995E-2</v>
      </c>
      <c r="AN9" s="17">
        <v>8.3045265872011706E-2</v>
      </c>
      <c r="AO9" s="17">
        <v>7.5948984568173103E-2</v>
      </c>
      <c r="AP9" s="17">
        <v>3.83162776401113E-2</v>
      </c>
      <c r="AQ9" s="17">
        <v>9.2779886429448399E-2</v>
      </c>
      <c r="AR9" s="17">
        <v>5.4031041715818497E-2</v>
      </c>
      <c r="AS9" s="17">
        <v>6.6834391799186793E-2</v>
      </c>
      <c r="AT9" s="17">
        <v>4.7938019580197298E-2</v>
      </c>
      <c r="AU9" s="17">
        <v>3.9377573631243203E-2</v>
      </c>
      <c r="AV9" s="17">
        <v>5.2952882517556497E-2</v>
      </c>
      <c r="AW9" s="17">
        <v>6.1272877577425597E-2</v>
      </c>
      <c r="AX9" s="17">
        <v>8.1862845940136597E-2</v>
      </c>
      <c r="AY9" s="17">
        <v>0.118228362778215</v>
      </c>
      <c r="AZ9" s="17">
        <v>3.0094223163276201E-2</v>
      </c>
      <c r="BA9" s="17">
        <v>6.9614694042248806E-2</v>
      </c>
      <c r="BB9" s="17">
        <v>6.3946406524250807E-2</v>
      </c>
      <c r="BC9" s="17"/>
      <c r="BD9" s="17">
        <v>6.3915914110773894E-2</v>
      </c>
      <c r="BE9" s="17">
        <v>4.9580478033569297E-2</v>
      </c>
      <c r="BF9" s="17">
        <v>7.3217270661062997E-2</v>
      </c>
      <c r="BG9" s="17"/>
      <c r="BH9" s="17">
        <v>5.1487564451567602E-2</v>
      </c>
      <c r="BI9" s="17">
        <v>9.3343389460982806E-2</v>
      </c>
      <c r="BJ9" s="17">
        <v>8.6783091577768701E-2</v>
      </c>
      <c r="BK9" s="17"/>
      <c r="BL9" s="17">
        <v>7.1483378007764803E-2</v>
      </c>
      <c r="BM9" s="17">
        <v>6.65217756508934E-2</v>
      </c>
      <c r="BN9" s="17">
        <v>0.13322231561272399</v>
      </c>
      <c r="BO9" s="17"/>
      <c r="BP9" s="17">
        <v>5.0664598499959801E-2</v>
      </c>
      <c r="BQ9" s="17">
        <v>6.92688132796518E-2</v>
      </c>
      <c r="BR9" s="17"/>
      <c r="BS9" s="17">
        <v>7.3542846624649202E-2</v>
      </c>
      <c r="BT9" s="17">
        <v>5.9897916381111201E-2</v>
      </c>
      <c r="BU9" s="17">
        <v>6.5909133000828804E-2</v>
      </c>
      <c r="BV9" s="17">
        <v>5.9675856503996198E-2</v>
      </c>
      <c r="BW9" s="17"/>
      <c r="BX9" s="17">
        <v>5.0067266975403403E-2</v>
      </c>
      <c r="BY9" s="17">
        <v>2.2755654310974802E-2</v>
      </c>
      <c r="BZ9" s="17">
        <v>6.6848851081952806E-2</v>
      </c>
      <c r="CA9" s="17"/>
      <c r="CB9" s="17">
        <v>4.6248309214596897E-2</v>
      </c>
      <c r="CC9" s="17">
        <v>6.4356225205699599E-2</v>
      </c>
      <c r="CD9" s="17">
        <v>2.5048836630352001E-2</v>
      </c>
      <c r="CE9" s="17">
        <v>6.6143101606666893E-2</v>
      </c>
      <c r="CF9" s="17">
        <v>0.133354139299485</v>
      </c>
      <c r="CG9" s="17">
        <v>7.6008381683118603E-2</v>
      </c>
      <c r="CH9" s="17"/>
      <c r="CI9" s="17">
        <v>8.0951866125566693E-2</v>
      </c>
      <c r="CJ9" s="17">
        <v>6.4991508512353996E-2</v>
      </c>
      <c r="CK9" s="17">
        <v>5.9334791391462999E-2</v>
      </c>
      <c r="CL9" s="17">
        <v>5.8943075094768801E-2</v>
      </c>
    </row>
    <row r="10" spans="2:90" x14ac:dyDescent="0.35">
      <c r="B10" s="21" t="s">
        <v>291</v>
      </c>
      <c r="C10" s="17">
        <v>0.205397901240752</v>
      </c>
      <c r="D10" s="17">
        <v>0.19116744927416901</v>
      </c>
      <c r="E10" s="17">
        <v>0.221164862881299</v>
      </c>
      <c r="F10" s="17"/>
      <c r="G10" s="17">
        <v>0.18286861600856699</v>
      </c>
      <c r="H10" s="17">
        <v>0.173988226769311</v>
      </c>
      <c r="I10" s="17">
        <v>0.21608988319209299</v>
      </c>
      <c r="J10" s="17">
        <v>0.20660745335476999</v>
      </c>
      <c r="K10" s="17">
        <v>0.18937474142425301</v>
      </c>
      <c r="L10" s="17">
        <v>0.21229267486633499</v>
      </c>
      <c r="M10" s="17">
        <v>0.24306922564634501</v>
      </c>
      <c r="N10" s="17">
        <v>0.199627648794174</v>
      </c>
      <c r="O10" s="17">
        <v>0.22073283063528201</v>
      </c>
      <c r="P10" s="17"/>
      <c r="Q10" s="17">
        <v>0.229990227117401</v>
      </c>
      <c r="R10" s="17">
        <v>0.28924648645109002</v>
      </c>
      <c r="S10" s="17">
        <v>0.189624728903215</v>
      </c>
      <c r="T10" s="17">
        <v>0.19699464959557</v>
      </c>
      <c r="U10" s="17"/>
      <c r="V10" s="17">
        <v>0.23691600246804301</v>
      </c>
      <c r="W10" s="17">
        <v>0.20540794244836499</v>
      </c>
      <c r="X10" s="17">
        <v>0.21632594621207399</v>
      </c>
      <c r="Y10" s="17">
        <v>0.197445048633731</v>
      </c>
      <c r="Z10" s="17">
        <v>0.18537463245453301</v>
      </c>
      <c r="AA10" s="17">
        <v>0.200467008721434</v>
      </c>
      <c r="AB10" s="17">
        <v>0.20488871027538</v>
      </c>
      <c r="AC10" s="17">
        <v>0.19151884315605699</v>
      </c>
      <c r="AD10" s="17">
        <v>0.18735250734758899</v>
      </c>
      <c r="AE10" s="17"/>
      <c r="AF10" s="17">
        <v>0.21460013428340699</v>
      </c>
      <c r="AG10" s="17">
        <v>0.176704027754334</v>
      </c>
      <c r="AH10" s="17">
        <v>0.188752936969276</v>
      </c>
      <c r="AI10" s="17">
        <v>0.205565679882944</v>
      </c>
      <c r="AJ10" s="17">
        <v>0.21004646156158199</v>
      </c>
      <c r="AK10" s="17">
        <v>0.217032637905472</v>
      </c>
      <c r="AL10" s="17"/>
      <c r="AM10" s="17">
        <v>0.160079945538074</v>
      </c>
      <c r="AN10" s="17">
        <v>0.258629638627208</v>
      </c>
      <c r="AO10" s="17">
        <v>0.212401229539603</v>
      </c>
      <c r="AP10" s="17">
        <v>0.256209148792166</v>
      </c>
      <c r="AQ10" s="17">
        <v>0.22382086815197899</v>
      </c>
      <c r="AR10" s="17">
        <v>0.20412540380386299</v>
      </c>
      <c r="AS10" s="17">
        <v>0.197146422848643</v>
      </c>
      <c r="AT10" s="17">
        <v>0.17218499078024899</v>
      </c>
      <c r="AU10" s="17">
        <v>0.195561869926938</v>
      </c>
      <c r="AV10" s="17">
        <v>0.15791359869937099</v>
      </c>
      <c r="AW10" s="17">
        <v>0.25404027136150797</v>
      </c>
      <c r="AX10" s="17">
        <v>0.199825114454797</v>
      </c>
      <c r="AY10" s="17">
        <v>0.220268522025477</v>
      </c>
      <c r="AZ10" s="17">
        <v>0.209814311096408</v>
      </c>
      <c r="BA10" s="17">
        <v>0.25037988257286897</v>
      </c>
      <c r="BB10" s="17">
        <v>0.17567057518792001</v>
      </c>
      <c r="BC10" s="17"/>
      <c r="BD10" s="17">
        <v>0.207103753096291</v>
      </c>
      <c r="BE10" s="17">
        <v>0.17918230213612801</v>
      </c>
      <c r="BF10" s="17">
        <v>0.225737681109862</v>
      </c>
      <c r="BG10" s="17"/>
      <c r="BH10" s="17">
        <v>0.20385306239232601</v>
      </c>
      <c r="BI10" s="17">
        <v>0.22284173285252701</v>
      </c>
      <c r="BJ10" s="17">
        <v>0.225791670768755</v>
      </c>
      <c r="BK10" s="17"/>
      <c r="BL10" s="17">
        <v>0.16116625272770599</v>
      </c>
      <c r="BM10" s="17">
        <v>0.23405102883989701</v>
      </c>
      <c r="BN10" s="17">
        <v>0.24890496090490299</v>
      </c>
      <c r="BO10" s="17"/>
      <c r="BP10" s="17">
        <v>0.19590111546401701</v>
      </c>
      <c r="BQ10" s="17">
        <v>0.20268925097412099</v>
      </c>
      <c r="BR10" s="17"/>
      <c r="BS10" s="17">
        <v>0.20446376954771101</v>
      </c>
      <c r="BT10" s="17">
        <v>0.22556941487874901</v>
      </c>
      <c r="BU10" s="17">
        <v>0.209522055727768</v>
      </c>
      <c r="BV10" s="17">
        <v>0.199945570240468</v>
      </c>
      <c r="BW10" s="17"/>
      <c r="BX10" s="17">
        <v>0.20522981277618099</v>
      </c>
      <c r="BY10" s="17">
        <v>0.18103092888269501</v>
      </c>
      <c r="BZ10" s="17">
        <v>0.206911911921287</v>
      </c>
      <c r="CA10" s="17"/>
      <c r="CB10" s="17">
        <v>0.22247186689281701</v>
      </c>
      <c r="CC10" s="17">
        <v>0.24903765608883199</v>
      </c>
      <c r="CD10" s="17">
        <v>0.147642474603178</v>
      </c>
      <c r="CE10" s="17">
        <v>0.20044090666325701</v>
      </c>
      <c r="CF10" s="17">
        <v>0.26058836509099298</v>
      </c>
      <c r="CG10" s="17">
        <v>0.17785778623450199</v>
      </c>
      <c r="CH10" s="17"/>
      <c r="CI10" s="17">
        <v>0.160159015552122</v>
      </c>
      <c r="CJ10" s="17">
        <v>0.227366084841467</v>
      </c>
      <c r="CK10" s="17">
        <v>0.17935531306293401</v>
      </c>
      <c r="CL10" s="17">
        <v>0.209522496683445</v>
      </c>
    </row>
    <row r="11" spans="2:90" x14ac:dyDescent="0.35">
      <c r="B11" s="21" t="s">
        <v>292</v>
      </c>
      <c r="C11" s="17">
        <v>0.171548633207527</v>
      </c>
      <c r="D11" s="17">
        <v>0.16445344823563199</v>
      </c>
      <c r="E11" s="17">
        <v>0.17589178091280899</v>
      </c>
      <c r="F11" s="17"/>
      <c r="G11" s="17">
        <v>0.17518716225782599</v>
      </c>
      <c r="H11" s="17">
        <v>0.15160071612145601</v>
      </c>
      <c r="I11" s="17">
        <v>0.15193742822987999</v>
      </c>
      <c r="J11" s="17">
        <v>0.15767706945122201</v>
      </c>
      <c r="K11" s="17">
        <v>0.18797967609858701</v>
      </c>
      <c r="L11" s="17">
        <v>0.195583931757597</v>
      </c>
      <c r="M11" s="17">
        <v>0.15492592381012599</v>
      </c>
      <c r="N11" s="17">
        <v>0.16718034915642899</v>
      </c>
      <c r="O11" s="17">
        <v>0.19863497302664199</v>
      </c>
      <c r="P11" s="17"/>
      <c r="Q11" s="17">
        <v>0.17609007448511199</v>
      </c>
      <c r="R11" s="17">
        <v>0.21086999751212299</v>
      </c>
      <c r="S11" s="17">
        <v>0.21074167043591399</v>
      </c>
      <c r="T11" s="17">
        <v>0.16853115165864399</v>
      </c>
      <c r="U11" s="17"/>
      <c r="V11" s="17">
        <v>0.17236461365729999</v>
      </c>
      <c r="W11" s="17">
        <v>0.16414845152882299</v>
      </c>
      <c r="X11" s="17">
        <v>0.206193537033835</v>
      </c>
      <c r="Y11" s="17">
        <v>0.20889388870949699</v>
      </c>
      <c r="Z11" s="17">
        <v>0.199621179580313</v>
      </c>
      <c r="AA11" s="17">
        <v>0.172203551452038</v>
      </c>
      <c r="AB11" s="17">
        <v>0.131335134044376</v>
      </c>
      <c r="AC11" s="17">
        <v>0.142321034777003</v>
      </c>
      <c r="AD11" s="17">
        <v>0.14540589807399101</v>
      </c>
      <c r="AE11" s="17"/>
      <c r="AF11" s="17">
        <v>0.16187641339966</v>
      </c>
      <c r="AG11" s="17">
        <v>0.174927402766479</v>
      </c>
      <c r="AH11" s="17">
        <v>0.14765082171473701</v>
      </c>
      <c r="AI11" s="17">
        <v>0.16113010278529699</v>
      </c>
      <c r="AJ11" s="17">
        <v>0.15264436597723599</v>
      </c>
      <c r="AK11" s="17">
        <v>0.19625757289024201</v>
      </c>
      <c r="AL11" s="17"/>
      <c r="AM11" s="17">
        <v>0.17896022271055401</v>
      </c>
      <c r="AN11" s="17">
        <v>0.163634652942965</v>
      </c>
      <c r="AO11" s="17">
        <v>0.16157753064119901</v>
      </c>
      <c r="AP11" s="17">
        <v>0.178321934455444</v>
      </c>
      <c r="AQ11" s="17">
        <v>0.20137896458078999</v>
      </c>
      <c r="AR11" s="17">
        <v>0.255936764576011</v>
      </c>
      <c r="AS11" s="17">
        <v>0.17328568405500899</v>
      </c>
      <c r="AT11" s="17">
        <v>0.161825770218186</v>
      </c>
      <c r="AU11" s="17">
        <v>0.177333634806708</v>
      </c>
      <c r="AV11" s="17">
        <v>0.13248958306925501</v>
      </c>
      <c r="AW11" s="17">
        <v>0.147999076680775</v>
      </c>
      <c r="AX11" s="17">
        <v>0.16910309437957799</v>
      </c>
      <c r="AY11" s="17">
        <v>0.14768410839009999</v>
      </c>
      <c r="AZ11" s="17">
        <v>0.17551501170205799</v>
      </c>
      <c r="BA11" s="17">
        <v>0.154995854709185</v>
      </c>
      <c r="BB11" s="17">
        <v>0.142188248165036</v>
      </c>
      <c r="BC11" s="17"/>
      <c r="BD11" s="17">
        <v>0.16669963022260301</v>
      </c>
      <c r="BE11" s="17">
        <v>0.16385235101066201</v>
      </c>
      <c r="BF11" s="17">
        <v>0.17970336519706401</v>
      </c>
      <c r="BG11" s="17"/>
      <c r="BH11" s="17">
        <v>0.17281083774916101</v>
      </c>
      <c r="BI11" s="17">
        <v>0.19284036424141801</v>
      </c>
      <c r="BJ11" s="17">
        <v>0.17495270231350701</v>
      </c>
      <c r="BK11" s="17"/>
      <c r="BL11" s="17">
        <v>0.21501801634579401</v>
      </c>
      <c r="BM11" s="17">
        <v>0.184831142490821</v>
      </c>
      <c r="BN11" s="17">
        <v>0.18333675253106901</v>
      </c>
      <c r="BO11" s="17"/>
      <c r="BP11" s="17">
        <v>0.186815764206161</v>
      </c>
      <c r="BQ11" s="17">
        <v>0.17055161517411699</v>
      </c>
      <c r="BR11" s="17"/>
      <c r="BS11" s="17">
        <v>0.16070781690331301</v>
      </c>
      <c r="BT11" s="17">
        <v>0.16813063485034299</v>
      </c>
      <c r="BU11" s="17">
        <v>0.163968653688187</v>
      </c>
      <c r="BV11" s="17">
        <v>0.180933834452912</v>
      </c>
      <c r="BW11" s="17"/>
      <c r="BX11" s="17">
        <v>0.172791262936724</v>
      </c>
      <c r="BY11" s="17">
        <v>0.14977651885068199</v>
      </c>
      <c r="BZ11" s="17">
        <v>0.17276343129985999</v>
      </c>
      <c r="CA11" s="17"/>
      <c r="CB11" s="17">
        <v>0.177694917173982</v>
      </c>
      <c r="CC11" s="17">
        <v>0.17606600211228299</v>
      </c>
      <c r="CD11" s="17">
        <v>0.155996309336561</v>
      </c>
      <c r="CE11" s="17">
        <v>0.19126198872640299</v>
      </c>
      <c r="CF11" s="17">
        <v>0.15430728377814601</v>
      </c>
      <c r="CG11" s="17">
        <v>0.174144468830289</v>
      </c>
      <c r="CH11" s="17"/>
      <c r="CI11" s="17">
        <v>0.17566327398724699</v>
      </c>
      <c r="CJ11" s="17">
        <v>0.16787239571420301</v>
      </c>
      <c r="CK11" s="17">
        <v>0.156907419599606</v>
      </c>
      <c r="CL11" s="17">
        <v>0.176690730136357</v>
      </c>
    </row>
    <row r="12" spans="2:90" x14ac:dyDescent="0.35">
      <c r="B12" s="21" t="s">
        <v>293</v>
      </c>
      <c r="C12" s="17">
        <v>0.251799011079609</v>
      </c>
      <c r="D12" s="17">
        <v>0.259182641804312</v>
      </c>
      <c r="E12" s="17">
        <v>0.24661459268002001</v>
      </c>
      <c r="F12" s="17"/>
      <c r="G12" s="17">
        <v>0.27821610550856302</v>
      </c>
      <c r="H12" s="17">
        <v>0.23404368109811899</v>
      </c>
      <c r="I12" s="17">
        <v>0.22082255768141101</v>
      </c>
      <c r="J12" s="17">
        <v>0.235066096661565</v>
      </c>
      <c r="K12" s="17">
        <v>0.268911085483376</v>
      </c>
      <c r="L12" s="17">
        <v>0.240681228957173</v>
      </c>
      <c r="M12" s="17">
        <v>0.28439669793905398</v>
      </c>
      <c r="N12" s="17">
        <v>0.27701900348185399</v>
      </c>
      <c r="O12" s="17">
        <v>0.22536064806348499</v>
      </c>
      <c r="P12" s="17"/>
      <c r="Q12" s="17">
        <v>0.235780207689684</v>
      </c>
      <c r="R12" s="17">
        <v>0.156313832323485</v>
      </c>
      <c r="S12" s="17">
        <v>0.24473155805337199</v>
      </c>
      <c r="T12" s="17">
        <v>0.26079932149773</v>
      </c>
      <c r="U12" s="17"/>
      <c r="V12" s="17">
        <v>0.26225191810570597</v>
      </c>
      <c r="W12" s="17">
        <v>0.26153868462984903</v>
      </c>
      <c r="X12" s="17">
        <v>0.217362770472772</v>
      </c>
      <c r="Y12" s="17">
        <v>0.24612822889825001</v>
      </c>
      <c r="Z12" s="17">
        <v>0.24407709470188599</v>
      </c>
      <c r="AA12" s="17">
        <v>0.21900840047223</v>
      </c>
      <c r="AB12" s="17">
        <v>0.27928689479274799</v>
      </c>
      <c r="AC12" s="17">
        <v>0.31684368797872298</v>
      </c>
      <c r="AD12" s="17">
        <v>0.24768587265008801</v>
      </c>
      <c r="AE12" s="17"/>
      <c r="AF12" s="17">
        <v>0.23614000465552101</v>
      </c>
      <c r="AG12" s="17">
        <v>0.28060695682262798</v>
      </c>
      <c r="AH12" s="17">
        <v>0.23546518790545601</v>
      </c>
      <c r="AI12" s="17">
        <v>0.203685371419114</v>
      </c>
      <c r="AJ12" s="17">
        <v>0.26811966328544901</v>
      </c>
      <c r="AK12" s="17">
        <v>0.246725377378575</v>
      </c>
      <c r="AL12" s="17"/>
      <c r="AM12" s="17">
        <v>0.27422012901716902</v>
      </c>
      <c r="AN12" s="17">
        <v>0.20328040949123999</v>
      </c>
      <c r="AO12" s="17">
        <v>0.243970982524983</v>
      </c>
      <c r="AP12" s="17">
        <v>0.27573767486581702</v>
      </c>
      <c r="AQ12" s="17">
        <v>0.250569546168595</v>
      </c>
      <c r="AR12" s="17">
        <v>0.27309487381633901</v>
      </c>
      <c r="AS12" s="17">
        <v>0.203795327984616</v>
      </c>
      <c r="AT12" s="17">
        <v>0.26517639004459698</v>
      </c>
      <c r="AU12" s="17">
        <v>0.29297637058699799</v>
      </c>
      <c r="AV12" s="17">
        <v>0.24888735069829801</v>
      </c>
      <c r="AW12" s="17">
        <v>0.260371295024799</v>
      </c>
      <c r="AX12" s="17">
        <v>0.24781360162551599</v>
      </c>
      <c r="AY12" s="17">
        <v>0.24144437179498399</v>
      </c>
      <c r="AZ12" s="17">
        <v>0.32335747329190601</v>
      </c>
      <c r="BA12" s="17">
        <v>0.20729102455670001</v>
      </c>
      <c r="BB12" s="17">
        <v>0.30773654352542201</v>
      </c>
      <c r="BC12" s="17"/>
      <c r="BD12" s="17">
        <v>0.268796163902421</v>
      </c>
      <c r="BE12" s="17">
        <v>0.25301288634348601</v>
      </c>
      <c r="BF12" s="17">
        <v>0.24462549129483299</v>
      </c>
      <c r="BG12" s="17"/>
      <c r="BH12" s="17">
        <v>0.262676237682471</v>
      </c>
      <c r="BI12" s="17">
        <v>0.24787884603309099</v>
      </c>
      <c r="BJ12" s="17">
        <v>0.247916878887144</v>
      </c>
      <c r="BK12" s="17"/>
      <c r="BL12" s="17">
        <v>0.32340209843295697</v>
      </c>
      <c r="BM12" s="17">
        <v>0.293865303437439</v>
      </c>
      <c r="BN12" s="17">
        <v>0.21007128034325701</v>
      </c>
      <c r="BO12" s="17"/>
      <c r="BP12" s="17">
        <v>0.268748503783726</v>
      </c>
      <c r="BQ12" s="17">
        <v>0.24344285686217401</v>
      </c>
      <c r="BR12" s="17"/>
      <c r="BS12" s="17">
        <v>0.25466722559722399</v>
      </c>
      <c r="BT12" s="17">
        <v>0.24075668759103999</v>
      </c>
      <c r="BU12" s="17">
        <v>0.29400937418853601</v>
      </c>
      <c r="BV12" s="17">
        <v>0.240982969033702</v>
      </c>
      <c r="BW12" s="17"/>
      <c r="BX12" s="17">
        <v>0.31138561392863101</v>
      </c>
      <c r="BY12" s="17">
        <v>0.26119132837572101</v>
      </c>
      <c r="BZ12" s="17">
        <v>0.24531869554979099</v>
      </c>
      <c r="CA12" s="17"/>
      <c r="CB12" s="17">
        <v>0.24772300894219801</v>
      </c>
      <c r="CC12" s="17">
        <v>0.23693966090809601</v>
      </c>
      <c r="CD12" s="17">
        <v>0.27333650783303798</v>
      </c>
      <c r="CE12" s="17">
        <v>0.28545983389732799</v>
      </c>
      <c r="CF12" s="17">
        <v>0.23089923458874201</v>
      </c>
      <c r="CG12" s="17">
        <v>0.22261875716739499</v>
      </c>
      <c r="CH12" s="17"/>
      <c r="CI12" s="17">
        <v>0.26441959195055698</v>
      </c>
      <c r="CJ12" s="17">
        <v>0.26727605207143201</v>
      </c>
      <c r="CK12" s="17">
        <v>0.243893741083168</v>
      </c>
      <c r="CL12" s="17">
        <v>0.241943618790532</v>
      </c>
    </row>
    <row r="13" spans="2:90" x14ac:dyDescent="0.35">
      <c r="B13" s="21" t="s">
        <v>294</v>
      </c>
      <c r="C13" s="17">
        <v>6.6727595857424396E-2</v>
      </c>
      <c r="D13" s="17">
        <v>7.9272884783893702E-2</v>
      </c>
      <c r="E13" s="17">
        <v>5.35183857235218E-2</v>
      </c>
      <c r="F13" s="17"/>
      <c r="G13" s="17">
        <v>6.9985378554059202E-2</v>
      </c>
      <c r="H13" s="17">
        <v>5.3172018983304099E-2</v>
      </c>
      <c r="I13" s="17">
        <v>6.5240426669150905E-2</v>
      </c>
      <c r="J13" s="17">
        <v>6.4805218549923702E-2</v>
      </c>
      <c r="K13" s="17">
        <v>9.2787700513809704E-2</v>
      </c>
      <c r="L13" s="17">
        <v>6.4054613672111099E-2</v>
      </c>
      <c r="M13" s="17">
        <v>4.3106189634723298E-2</v>
      </c>
      <c r="N13" s="17">
        <v>7.5765957565922401E-2</v>
      </c>
      <c r="O13" s="17">
        <v>7.1879532746924796E-2</v>
      </c>
      <c r="P13" s="17"/>
      <c r="Q13" s="17">
        <v>6.6099925202081994E-2</v>
      </c>
      <c r="R13" s="17">
        <v>5.7988615718270901E-2</v>
      </c>
      <c r="S13" s="17">
        <v>6.1860347111624303E-2</v>
      </c>
      <c r="T13" s="17">
        <v>6.84460294293808E-2</v>
      </c>
      <c r="U13" s="17"/>
      <c r="V13" s="17">
        <v>4.6733112614127797E-2</v>
      </c>
      <c r="W13" s="17">
        <v>9.2351125161626593E-2</v>
      </c>
      <c r="X13" s="17">
        <v>4.6365142642479602E-2</v>
      </c>
      <c r="Y13" s="17">
        <v>5.5951108724380798E-2</v>
      </c>
      <c r="Z13" s="17">
        <v>7.3849897114871596E-2</v>
      </c>
      <c r="AA13" s="17">
        <v>6.5763133055065107E-2</v>
      </c>
      <c r="AB13" s="17">
        <v>5.3572662451966097E-2</v>
      </c>
      <c r="AC13" s="17">
        <v>9.0578177666227097E-2</v>
      </c>
      <c r="AD13" s="17">
        <v>8.2725941589873203E-2</v>
      </c>
      <c r="AE13" s="17"/>
      <c r="AF13" s="17">
        <v>7.3713796957653205E-2</v>
      </c>
      <c r="AG13" s="17">
        <v>7.0872336135363201E-2</v>
      </c>
      <c r="AH13" s="17">
        <v>5.6979850277444302E-2</v>
      </c>
      <c r="AI13" s="17">
        <v>5.0753193749552297E-2</v>
      </c>
      <c r="AJ13" s="17">
        <v>7.6044571556375701E-2</v>
      </c>
      <c r="AK13" s="17">
        <v>5.8846665580705101E-2</v>
      </c>
      <c r="AL13" s="17"/>
      <c r="AM13" s="17">
        <v>2.8762692961778101E-2</v>
      </c>
      <c r="AN13" s="17">
        <v>4.4505906913900703E-2</v>
      </c>
      <c r="AO13" s="17">
        <v>8.7677742633830505E-2</v>
      </c>
      <c r="AP13" s="17">
        <v>6.4776696606858294E-2</v>
      </c>
      <c r="AQ13" s="17">
        <v>5.8230402756275799E-2</v>
      </c>
      <c r="AR13" s="17">
        <v>3.3292040771476801E-2</v>
      </c>
      <c r="AS13" s="17">
        <v>6.5449458230221094E-2</v>
      </c>
      <c r="AT13" s="17">
        <v>7.7451245587927098E-2</v>
      </c>
      <c r="AU13" s="17">
        <v>6.4448465993051401E-2</v>
      </c>
      <c r="AV13" s="17">
        <v>7.4331120546989995E-2</v>
      </c>
      <c r="AW13" s="17">
        <v>7.7896282137834102E-2</v>
      </c>
      <c r="AX13" s="17">
        <v>8.1205222129589805E-2</v>
      </c>
      <c r="AY13" s="17">
        <v>8.4650177060890897E-2</v>
      </c>
      <c r="AZ13" s="17">
        <v>0.123854819291047</v>
      </c>
      <c r="BA13" s="17">
        <v>0.16124042632045199</v>
      </c>
      <c r="BB13" s="17">
        <v>5.75921361970426E-2</v>
      </c>
      <c r="BC13" s="17"/>
      <c r="BD13" s="17">
        <v>8.4494416674152306E-2</v>
      </c>
      <c r="BE13" s="17">
        <v>6.55174838839091E-2</v>
      </c>
      <c r="BF13" s="17">
        <v>5.1417279762395199E-2</v>
      </c>
      <c r="BG13" s="17"/>
      <c r="BH13" s="17">
        <v>6.6968286560355306E-2</v>
      </c>
      <c r="BI13" s="17">
        <v>4.9393464197545103E-2</v>
      </c>
      <c r="BJ13" s="17">
        <v>8.2135881400226998E-2</v>
      </c>
      <c r="BK13" s="17"/>
      <c r="BL13" s="17">
        <v>4.8214094734004703E-2</v>
      </c>
      <c r="BM13" s="17">
        <v>5.1008487535669E-2</v>
      </c>
      <c r="BN13" s="17">
        <v>8.6767106391013898E-2</v>
      </c>
      <c r="BO13" s="17"/>
      <c r="BP13" s="17">
        <v>6.2578631835706999E-2</v>
      </c>
      <c r="BQ13" s="17">
        <v>6.4497679027320301E-2</v>
      </c>
      <c r="BR13" s="17"/>
      <c r="BS13" s="17">
        <v>8.4397091235382499E-2</v>
      </c>
      <c r="BT13" s="17">
        <v>7.3067795572871602E-2</v>
      </c>
      <c r="BU13" s="17">
        <v>6.7606428390421899E-2</v>
      </c>
      <c r="BV13" s="17">
        <v>5.7538816999710897E-2</v>
      </c>
      <c r="BW13" s="17"/>
      <c r="BX13" s="17">
        <v>6.8115167605385205E-2</v>
      </c>
      <c r="BY13" s="17">
        <v>8.8954118320042602E-2</v>
      </c>
      <c r="BZ13" s="17">
        <v>6.5224304158848806E-2</v>
      </c>
      <c r="CA13" s="17"/>
      <c r="CB13" s="17">
        <v>4.0047371695635103E-2</v>
      </c>
      <c r="CC13" s="17">
        <v>5.6555409252573602E-2</v>
      </c>
      <c r="CD13" s="17">
        <v>6.4911162822690702E-2</v>
      </c>
      <c r="CE13" s="17">
        <v>5.6140425021089797E-2</v>
      </c>
      <c r="CF13" s="17">
        <v>6.3391631582438698E-2</v>
      </c>
      <c r="CG13" s="17">
        <v>0.12823340835570199</v>
      </c>
      <c r="CH13" s="17"/>
      <c r="CI13" s="17">
        <v>5.7457311682571302E-2</v>
      </c>
      <c r="CJ13" s="17">
        <v>6.5339124717318106E-2</v>
      </c>
      <c r="CK13" s="17">
        <v>9.8080270012043905E-2</v>
      </c>
      <c r="CL13" s="17">
        <v>6.1281180346376099E-2</v>
      </c>
    </row>
    <row r="14" spans="2:90" x14ac:dyDescent="0.35">
      <c r="B14" s="21" t="s">
        <v>295</v>
      </c>
      <c r="C14" s="17">
        <v>9.2823636410096694E-2</v>
      </c>
      <c r="D14" s="17">
        <v>9.9889049680195005E-2</v>
      </c>
      <c r="E14" s="17">
        <v>8.5129295869694699E-2</v>
      </c>
      <c r="F14" s="17"/>
      <c r="G14" s="17">
        <v>8.7921665555255393E-2</v>
      </c>
      <c r="H14" s="17">
        <v>0.12249327957578</v>
      </c>
      <c r="I14" s="17">
        <v>9.4431848186229697E-2</v>
      </c>
      <c r="J14" s="17">
        <v>0.11254964705961901</v>
      </c>
      <c r="K14" s="17">
        <v>6.1495599284562601E-2</v>
      </c>
      <c r="L14" s="17">
        <v>0.11748942370833999</v>
      </c>
      <c r="M14" s="17">
        <v>8.2369522044014695E-2</v>
      </c>
      <c r="N14" s="17">
        <v>7.7785892855613895E-2</v>
      </c>
      <c r="O14" s="17">
        <v>8.1250096380554304E-2</v>
      </c>
      <c r="P14" s="17"/>
      <c r="Q14" s="17">
        <v>7.4522919895934694E-2</v>
      </c>
      <c r="R14" s="17">
        <v>6.3717255537568102E-2</v>
      </c>
      <c r="S14" s="17">
        <v>8.0785804798125305E-2</v>
      </c>
      <c r="T14" s="17">
        <v>9.6320876695938196E-2</v>
      </c>
      <c r="U14" s="17"/>
      <c r="V14" s="17">
        <v>8.1475263265245498E-2</v>
      </c>
      <c r="W14" s="17">
        <v>9.5787510570401802E-2</v>
      </c>
      <c r="X14" s="17">
        <v>0.112158751964081</v>
      </c>
      <c r="Y14" s="17">
        <v>5.0711129863747297E-2</v>
      </c>
      <c r="Z14" s="17">
        <v>0.105732301831663</v>
      </c>
      <c r="AA14" s="17">
        <v>9.1936978691814095E-2</v>
      </c>
      <c r="AB14" s="17">
        <v>0.10932659806273599</v>
      </c>
      <c r="AC14" s="17">
        <v>7.6086284034199106E-2</v>
      </c>
      <c r="AD14" s="17">
        <v>0.106482035852016</v>
      </c>
      <c r="AE14" s="17"/>
      <c r="AF14" s="17">
        <v>9.2781280955769901E-2</v>
      </c>
      <c r="AG14" s="17">
        <v>8.0030569880020302E-2</v>
      </c>
      <c r="AH14" s="17">
        <v>0.12637960414882199</v>
      </c>
      <c r="AI14" s="17">
        <v>0.12800728030740799</v>
      </c>
      <c r="AJ14" s="17">
        <v>9.5181945352828104E-2</v>
      </c>
      <c r="AK14" s="17">
        <v>8.4709864032537205E-2</v>
      </c>
      <c r="AL14" s="17"/>
      <c r="AM14" s="17">
        <v>7.1132331417153097E-2</v>
      </c>
      <c r="AN14" s="17">
        <v>5.9540081272027902E-2</v>
      </c>
      <c r="AO14" s="17">
        <v>6.0341266762964203E-2</v>
      </c>
      <c r="AP14" s="17">
        <v>5.7745238813942203E-2</v>
      </c>
      <c r="AQ14" s="17">
        <v>8.5861781972242798E-2</v>
      </c>
      <c r="AR14" s="17">
        <v>9.8452896254587002E-2</v>
      </c>
      <c r="AS14" s="17">
        <v>0.124005385042934</v>
      </c>
      <c r="AT14" s="17">
        <v>0.10412471744681</v>
      </c>
      <c r="AU14" s="17">
        <v>0.122358770794067</v>
      </c>
      <c r="AV14" s="17">
        <v>0.110303459534789</v>
      </c>
      <c r="AW14" s="17">
        <v>8.3878116069388595E-2</v>
      </c>
      <c r="AX14" s="17">
        <v>0.10976314470805899</v>
      </c>
      <c r="AY14" s="17">
        <v>8.4793418950493193E-2</v>
      </c>
      <c r="AZ14" s="17">
        <v>8.4528096819514398E-2</v>
      </c>
      <c r="BA14" s="17">
        <v>8.5833457873475696E-2</v>
      </c>
      <c r="BB14" s="17">
        <v>0.16658738385430399</v>
      </c>
      <c r="BC14" s="17"/>
      <c r="BD14" s="17">
        <v>9.2172583450683701E-2</v>
      </c>
      <c r="BE14" s="17">
        <v>9.3160710390211801E-2</v>
      </c>
      <c r="BF14" s="17">
        <v>8.9196758691234695E-2</v>
      </c>
      <c r="BG14" s="17"/>
      <c r="BH14" s="17">
        <v>9.73096785311484E-2</v>
      </c>
      <c r="BI14" s="17">
        <v>9.8206362629389601E-2</v>
      </c>
      <c r="BJ14" s="17">
        <v>8.7665110668358998E-2</v>
      </c>
      <c r="BK14" s="17"/>
      <c r="BL14" s="17">
        <v>0.11367786471825</v>
      </c>
      <c r="BM14" s="17">
        <v>0.104550218827147</v>
      </c>
      <c r="BN14" s="17">
        <v>5.8741196661494299E-2</v>
      </c>
      <c r="BO14" s="17"/>
      <c r="BP14" s="17">
        <v>9.6448137692737496E-2</v>
      </c>
      <c r="BQ14" s="17">
        <v>9.0060831025797997E-2</v>
      </c>
      <c r="BR14" s="17"/>
      <c r="BS14" s="17">
        <v>0.100614382509776</v>
      </c>
      <c r="BT14" s="17">
        <v>8.5009137203377994E-2</v>
      </c>
      <c r="BU14" s="17">
        <v>7.8198100975988796E-2</v>
      </c>
      <c r="BV14" s="17">
        <v>0.102648003936823</v>
      </c>
      <c r="BW14" s="17"/>
      <c r="BX14" s="17">
        <v>0.105938938099844</v>
      </c>
      <c r="BY14" s="17">
        <v>0.111076942466449</v>
      </c>
      <c r="BZ14" s="17">
        <v>9.0402651701296396E-2</v>
      </c>
      <c r="CA14" s="17"/>
      <c r="CB14" s="17">
        <v>0.10453679907279</v>
      </c>
      <c r="CC14" s="17">
        <v>9.5330386989957203E-2</v>
      </c>
      <c r="CD14" s="17">
        <v>8.4693215007897699E-2</v>
      </c>
      <c r="CE14" s="17">
        <v>0.10075964019495701</v>
      </c>
      <c r="CF14" s="17">
        <v>8.4497790165934103E-2</v>
      </c>
      <c r="CG14" s="17">
        <v>8.5753494487985804E-2</v>
      </c>
      <c r="CH14" s="17"/>
      <c r="CI14" s="17">
        <v>0.12707613940270901</v>
      </c>
      <c r="CJ14" s="17">
        <v>7.9101362972670106E-2</v>
      </c>
      <c r="CK14" s="17">
        <v>5.9049351485852997E-2</v>
      </c>
      <c r="CL14" s="17">
        <v>0.10222191447832001</v>
      </c>
    </row>
    <row r="15" spans="2:90" x14ac:dyDescent="0.35">
      <c r="B15" s="21" t="s">
        <v>296</v>
      </c>
      <c r="C15" s="17">
        <v>3.1503662127749098E-2</v>
      </c>
      <c r="D15" s="17">
        <v>3.26025944354848E-2</v>
      </c>
      <c r="E15" s="17">
        <v>2.9864657592285699E-2</v>
      </c>
      <c r="F15" s="17"/>
      <c r="G15" s="17">
        <v>2.1159697427035801E-2</v>
      </c>
      <c r="H15" s="17">
        <v>5.0160119582184699E-2</v>
      </c>
      <c r="I15" s="17">
        <v>5.2944439113515103E-2</v>
      </c>
      <c r="J15" s="17">
        <v>3.1663924127568202E-2</v>
      </c>
      <c r="K15" s="17">
        <v>2.7678239072645099E-2</v>
      </c>
      <c r="L15" s="17">
        <v>2.0862097595882301E-2</v>
      </c>
      <c r="M15" s="17">
        <v>2.56524309364017E-2</v>
      </c>
      <c r="N15" s="17">
        <v>3.3954409516508702E-2</v>
      </c>
      <c r="O15" s="17">
        <v>2.17859261216359E-2</v>
      </c>
      <c r="P15" s="17"/>
      <c r="Q15" s="17">
        <v>3.1962348705594702E-2</v>
      </c>
      <c r="R15" s="17">
        <v>3.1586543404160998E-2</v>
      </c>
      <c r="S15" s="17">
        <v>3.3331419019599101E-2</v>
      </c>
      <c r="T15" s="17">
        <v>3.1751364850594099E-2</v>
      </c>
      <c r="U15" s="17"/>
      <c r="V15" s="17">
        <v>3.18251097578401E-2</v>
      </c>
      <c r="W15" s="17">
        <v>2.7003758614897001E-2</v>
      </c>
      <c r="X15" s="17">
        <v>2.14003609643456E-2</v>
      </c>
      <c r="Y15" s="17">
        <v>2.7940333774249398E-2</v>
      </c>
      <c r="Z15" s="17">
        <v>5.4384799349838697E-2</v>
      </c>
      <c r="AA15" s="17">
        <v>3.9268383809847998E-2</v>
      </c>
      <c r="AB15" s="17">
        <v>1.87522130285253E-2</v>
      </c>
      <c r="AC15" s="17">
        <v>3.6443040816511001E-2</v>
      </c>
      <c r="AD15" s="17">
        <v>3.2844390564747299E-2</v>
      </c>
      <c r="AE15" s="17"/>
      <c r="AF15" s="17">
        <v>3.87423032363318E-2</v>
      </c>
      <c r="AG15" s="17">
        <v>3.9835577248336203E-2</v>
      </c>
      <c r="AH15" s="17">
        <v>4.0667379869158901E-2</v>
      </c>
      <c r="AI15" s="17">
        <v>4.24251549342438E-2</v>
      </c>
      <c r="AJ15" s="17">
        <v>2.50896864660013E-2</v>
      </c>
      <c r="AK15" s="17">
        <v>2.1910570995949501E-2</v>
      </c>
      <c r="AL15" s="17"/>
      <c r="AM15" s="17">
        <v>2.80039916576393E-2</v>
      </c>
      <c r="AN15" s="17">
        <v>4.4573146485820801E-2</v>
      </c>
      <c r="AO15" s="17">
        <v>4.7357013932381502E-2</v>
      </c>
      <c r="AP15" s="17">
        <v>4.64374485153453E-2</v>
      </c>
      <c r="AQ15" s="17">
        <v>1.3643780566028199E-3</v>
      </c>
      <c r="AR15" s="17">
        <v>2.33751977029143E-2</v>
      </c>
      <c r="AS15" s="17">
        <v>6.7142914530639405E-2</v>
      </c>
      <c r="AT15" s="17">
        <v>2.29830428751003E-2</v>
      </c>
      <c r="AU15" s="17">
        <v>4.6421830768042897E-2</v>
      </c>
      <c r="AV15" s="17">
        <v>5.8767210401968799E-2</v>
      </c>
      <c r="AW15" s="17">
        <v>1.6251811421917801E-2</v>
      </c>
      <c r="AX15" s="17">
        <v>4.2986555358947201E-2</v>
      </c>
      <c r="AY15" s="17">
        <v>7.4425210577132601E-3</v>
      </c>
      <c r="AZ15" s="17">
        <v>0</v>
      </c>
      <c r="BA15" s="17">
        <v>0</v>
      </c>
      <c r="BB15" s="17">
        <v>1.98509739191738E-2</v>
      </c>
      <c r="BC15" s="17"/>
      <c r="BD15" s="17">
        <v>2.23994758661718E-2</v>
      </c>
      <c r="BE15" s="17">
        <v>3.98758086179926E-2</v>
      </c>
      <c r="BF15" s="17">
        <v>3.36082168124055E-2</v>
      </c>
      <c r="BG15" s="17"/>
      <c r="BH15" s="17">
        <v>3.1801437595388699E-2</v>
      </c>
      <c r="BI15" s="17">
        <v>2.9972036912545699E-2</v>
      </c>
      <c r="BJ15" s="17">
        <v>4.2495697503218001E-2</v>
      </c>
      <c r="BK15" s="17"/>
      <c r="BL15" s="17">
        <v>1.4813290358299499E-2</v>
      </c>
      <c r="BM15" s="17">
        <v>2.2715976629161399E-2</v>
      </c>
      <c r="BN15" s="17">
        <v>1.85030143662335E-2</v>
      </c>
      <c r="BO15" s="17"/>
      <c r="BP15" s="17">
        <v>2.5540635562379E-2</v>
      </c>
      <c r="BQ15" s="17">
        <v>3.5109335282231098E-2</v>
      </c>
      <c r="BR15" s="17"/>
      <c r="BS15" s="17">
        <v>4.5421061251815401E-2</v>
      </c>
      <c r="BT15" s="17">
        <v>3.70730676801539E-2</v>
      </c>
      <c r="BU15" s="17">
        <v>2.8277291392699799E-2</v>
      </c>
      <c r="BV15" s="17">
        <v>2.62456974136271E-2</v>
      </c>
      <c r="BW15" s="17"/>
      <c r="BX15" s="17">
        <v>2.6684033556676801E-2</v>
      </c>
      <c r="BY15" s="17">
        <v>3.1830484826238098E-2</v>
      </c>
      <c r="BZ15" s="17">
        <v>3.1961052074531503E-2</v>
      </c>
      <c r="CA15" s="17"/>
      <c r="CB15" s="17">
        <v>4.0263027843578297E-2</v>
      </c>
      <c r="CC15" s="17">
        <v>2.5963574928505099E-2</v>
      </c>
      <c r="CD15" s="17">
        <v>3.4871615626508999E-2</v>
      </c>
      <c r="CE15" s="17">
        <v>2.7364714027613299E-2</v>
      </c>
      <c r="CF15" s="17">
        <v>2.7887007816988801E-2</v>
      </c>
      <c r="CG15" s="17">
        <v>3.00361282475822E-2</v>
      </c>
      <c r="CH15" s="17"/>
      <c r="CI15" s="17">
        <v>2.27544703657672E-2</v>
      </c>
      <c r="CJ15" s="17">
        <v>3.1426678847163998E-2</v>
      </c>
      <c r="CK15" s="17">
        <v>4.3686521964545602E-2</v>
      </c>
      <c r="CL15" s="17">
        <v>3.0269250439448999E-2</v>
      </c>
    </row>
    <row r="16" spans="2:90" ht="29" x14ac:dyDescent="0.35">
      <c r="B16" s="21" t="s">
        <v>299</v>
      </c>
      <c r="C16" s="17">
        <v>2.6738021468150099E-2</v>
      </c>
      <c r="D16" s="17">
        <v>2.8806879015963599E-2</v>
      </c>
      <c r="E16" s="17">
        <v>2.4525342800032698E-2</v>
      </c>
      <c r="F16" s="17"/>
      <c r="G16" s="17">
        <v>2.62037691598574E-2</v>
      </c>
      <c r="H16" s="17">
        <v>2.14497189241117E-2</v>
      </c>
      <c r="I16" s="17">
        <v>2.35131514410588E-2</v>
      </c>
      <c r="J16" s="17">
        <v>3.9905224872127602E-2</v>
      </c>
      <c r="K16" s="17">
        <v>2.8400041214974199E-2</v>
      </c>
      <c r="L16" s="17">
        <v>2.7735635754703902E-2</v>
      </c>
      <c r="M16" s="17">
        <v>1.7872259364174099E-2</v>
      </c>
      <c r="N16" s="17">
        <v>2.23654367967322E-2</v>
      </c>
      <c r="O16" s="17">
        <v>3.3298403288286198E-2</v>
      </c>
      <c r="P16" s="17"/>
      <c r="Q16" s="17">
        <v>2.2686072657680099E-2</v>
      </c>
      <c r="R16" s="17">
        <v>2.1524792202321501E-2</v>
      </c>
      <c r="S16" s="17">
        <v>2.07822765598609E-2</v>
      </c>
      <c r="T16" s="17">
        <v>2.8625469681524299E-2</v>
      </c>
      <c r="U16" s="17"/>
      <c r="V16" s="17">
        <v>2.3169871696999699E-2</v>
      </c>
      <c r="W16" s="17">
        <v>1.48464586137338E-2</v>
      </c>
      <c r="X16" s="17">
        <v>3.9146734058442899E-2</v>
      </c>
      <c r="Y16" s="17">
        <v>2.4223440382783401E-2</v>
      </c>
      <c r="Z16" s="17">
        <v>1.8507160666174201E-2</v>
      </c>
      <c r="AA16" s="17">
        <v>2.09609387412861E-2</v>
      </c>
      <c r="AB16" s="17">
        <v>5.2444846588424597E-2</v>
      </c>
      <c r="AC16" s="17">
        <v>4.1368023660871001E-2</v>
      </c>
      <c r="AD16" s="17">
        <v>2.40901943183826E-2</v>
      </c>
      <c r="AE16" s="17"/>
      <c r="AF16" s="17">
        <v>2.7207476417516401E-2</v>
      </c>
      <c r="AG16" s="17">
        <v>2.8463018314506001E-2</v>
      </c>
      <c r="AH16" s="17">
        <v>3.1468067226497899E-2</v>
      </c>
      <c r="AI16" s="17">
        <v>6.2132689457653503E-2</v>
      </c>
      <c r="AJ16" s="17">
        <v>3.05116060107604E-2</v>
      </c>
      <c r="AK16" s="17">
        <v>1.6959884928754498E-2</v>
      </c>
      <c r="AL16" s="17"/>
      <c r="AM16" s="17">
        <v>9.4919525254643505E-2</v>
      </c>
      <c r="AN16" s="17">
        <v>5.1546347410944202E-2</v>
      </c>
      <c r="AO16" s="17">
        <v>2.6767405094449699E-2</v>
      </c>
      <c r="AP16" s="17">
        <v>4.1258074912319198E-2</v>
      </c>
      <c r="AQ16" s="17">
        <v>1.9845593659064201E-2</v>
      </c>
      <c r="AR16" s="17">
        <v>2.00404448280481E-2</v>
      </c>
      <c r="AS16" s="17">
        <v>1.4598778258962501E-2</v>
      </c>
      <c r="AT16" s="17">
        <v>2.1570396518426099E-2</v>
      </c>
      <c r="AU16" s="17">
        <v>1.6985561063412799E-2</v>
      </c>
      <c r="AV16" s="17">
        <v>5.34133851343504E-2</v>
      </c>
      <c r="AW16" s="17">
        <v>2.2157999059085901E-2</v>
      </c>
      <c r="AX16" s="17">
        <v>1.7775416249165801E-2</v>
      </c>
      <c r="AY16" s="17">
        <v>8.9406837563680702E-3</v>
      </c>
      <c r="AZ16" s="17">
        <v>0</v>
      </c>
      <c r="BA16" s="17">
        <v>0</v>
      </c>
      <c r="BB16" s="17">
        <v>0</v>
      </c>
      <c r="BC16" s="17"/>
      <c r="BD16" s="17">
        <v>1.8004130900637901E-2</v>
      </c>
      <c r="BE16" s="17">
        <v>2.4517510280165002E-2</v>
      </c>
      <c r="BF16" s="17">
        <v>3.5823138612578999E-2</v>
      </c>
      <c r="BG16" s="17"/>
      <c r="BH16" s="17">
        <v>2.5424944842530599E-2</v>
      </c>
      <c r="BI16" s="17">
        <v>1.13413774431516E-2</v>
      </c>
      <c r="BJ16" s="17">
        <v>7.1337136430428896E-3</v>
      </c>
      <c r="BK16" s="17"/>
      <c r="BL16" s="17">
        <v>1.6316182851078501E-2</v>
      </c>
      <c r="BM16" s="17">
        <v>7.6690227486378004E-4</v>
      </c>
      <c r="BN16" s="17">
        <v>2.5046756686033799E-2</v>
      </c>
      <c r="BO16" s="17"/>
      <c r="BP16" s="17">
        <v>2.2573642208459799E-2</v>
      </c>
      <c r="BQ16" s="17">
        <v>3.1254310677019399E-2</v>
      </c>
      <c r="BR16" s="17"/>
      <c r="BS16" s="17">
        <v>3.3908988408515597E-2</v>
      </c>
      <c r="BT16" s="17">
        <v>2.5313441383438301E-2</v>
      </c>
      <c r="BU16" s="17">
        <v>1.6351165400369998E-2</v>
      </c>
      <c r="BV16" s="17">
        <v>2.6236868951725001E-2</v>
      </c>
      <c r="BW16" s="17"/>
      <c r="BX16" s="17">
        <v>3.1786227171796397E-2</v>
      </c>
      <c r="BY16" s="17">
        <v>2.3793691891960001E-2</v>
      </c>
      <c r="BZ16" s="17">
        <v>2.6418833383408499E-2</v>
      </c>
      <c r="CA16" s="17"/>
      <c r="CB16" s="17">
        <v>2.29561356347775E-2</v>
      </c>
      <c r="CC16" s="17">
        <v>2.1768057093255799E-2</v>
      </c>
      <c r="CD16" s="17">
        <v>4.1852461185659301E-2</v>
      </c>
      <c r="CE16" s="17">
        <v>7.6894696537967303E-3</v>
      </c>
      <c r="CF16" s="17">
        <v>1.6839320348618299E-2</v>
      </c>
      <c r="CG16" s="17">
        <v>4.4310033660417199E-2</v>
      </c>
      <c r="CH16" s="17"/>
      <c r="CI16" s="17">
        <v>3.4816891655740902E-2</v>
      </c>
      <c r="CJ16" s="17">
        <v>2.9970538375526701E-2</v>
      </c>
      <c r="CK16" s="17">
        <v>2.9322851484626399E-2</v>
      </c>
      <c r="CL16" s="17">
        <v>2.23310417947334E-2</v>
      </c>
    </row>
    <row r="17" spans="2:90" x14ac:dyDescent="0.35">
      <c r="B17" s="21" t="s">
        <v>110</v>
      </c>
      <c r="C17" s="23">
        <v>9.0380026267189606E-2</v>
      </c>
      <c r="D17" s="23">
        <v>7.8585836683028196E-2</v>
      </c>
      <c r="E17" s="23">
        <v>0.101990397088568</v>
      </c>
      <c r="F17" s="23"/>
      <c r="G17" s="23">
        <v>0.127641434470327</v>
      </c>
      <c r="H17" s="23">
        <v>0.15309400069905199</v>
      </c>
      <c r="I17" s="23">
        <v>9.3794853608874199E-2</v>
      </c>
      <c r="J17" s="23">
        <v>9.1803902993963099E-2</v>
      </c>
      <c r="K17" s="23">
        <v>8.5394337347932003E-2</v>
      </c>
      <c r="L17" s="23">
        <v>5.46845534198993E-2</v>
      </c>
      <c r="M17" s="23">
        <v>7.7576520548550701E-2</v>
      </c>
      <c r="N17" s="23">
        <v>8.0606405416700402E-2</v>
      </c>
      <c r="O17" s="23">
        <v>5.6397880819697897E-2</v>
      </c>
      <c r="P17" s="23"/>
      <c r="Q17" s="23">
        <v>7.7892466360685406E-2</v>
      </c>
      <c r="R17" s="23">
        <v>7.1105500573668906E-2</v>
      </c>
      <c r="S17" s="23">
        <v>9.5664078120723597E-2</v>
      </c>
      <c r="T17" s="23">
        <v>9.1535366321518596E-2</v>
      </c>
      <c r="U17" s="23"/>
      <c r="V17" s="23">
        <v>6.5764345677437899E-2</v>
      </c>
      <c r="W17" s="23">
        <v>0.101724468708426</v>
      </c>
      <c r="X17" s="23">
        <v>6.8775880329266501E-2</v>
      </c>
      <c r="Y17" s="23">
        <v>0.13447434953916401</v>
      </c>
      <c r="Z17" s="23">
        <v>6.3491747560073294E-2</v>
      </c>
      <c r="AA17" s="23">
        <v>7.8268984978812906E-2</v>
      </c>
      <c r="AB17" s="23">
        <v>0.11507621944382999</v>
      </c>
      <c r="AC17" s="23">
        <v>9.2304561464733495E-2</v>
      </c>
      <c r="AD17" s="23">
        <v>9.7635683376901206E-2</v>
      </c>
      <c r="AE17" s="23"/>
      <c r="AF17" s="23">
        <v>9.7496542482888499E-2</v>
      </c>
      <c r="AG17" s="23">
        <v>9.1260974098976003E-2</v>
      </c>
      <c r="AH17" s="23">
        <v>0.13385688893206599</v>
      </c>
      <c r="AI17" s="23">
        <v>7.6433447378350797E-2</v>
      </c>
      <c r="AJ17" s="23">
        <v>8.8177678667150705E-2</v>
      </c>
      <c r="AK17" s="23">
        <v>7.6128184391605805E-2</v>
      </c>
      <c r="AL17" s="23"/>
      <c r="AM17" s="23">
        <v>9.3694038014098993E-2</v>
      </c>
      <c r="AN17" s="23">
        <v>9.1244550983881706E-2</v>
      </c>
      <c r="AO17" s="23">
        <v>8.3957844302416401E-2</v>
      </c>
      <c r="AP17" s="23">
        <v>4.1197505397996097E-2</v>
      </c>
      <c r="AQ17" s="23">
        <v>6.6148578225002003E-2</v>
      </c>
      <c r="AR17" s="23">
        <v>3.76513365309422E-2</v>
      </c>
      <c r="AS17" s="23">
        <v>8.7741637249788604E-2</v>
      </c>
      <c r="AT17" s="23">
        <v>0.12674542694850799</v>
      </c>
      <c r="AU17" s="23">
        <v>4.4535922429538403E-2</v>
      </c>
      <c r="AV17" s="23">
        <v>0.110941409397422</v>
      </c>
      <c r="AW17" s="23">
        <v>7.6132270667265994E-2</v>
      </c>
      <c r="AX17" s="23">
        <v>4.96650051542111E-2</v>
      </c>
      <c r="AY17" s="23">
        <v>8.6547834185758496E-2</v>
      </c>
      <c r="AZ17" s="23">
        <v>5.2836064635790297E-2</v>
      </c>
      <c r="BA17" s="23">
        <v>7.0644659925070297E-2</v>
      </c>
      <c r="BB17" s="23">
        <v>6.6427732626850505E-2</v>
      </c>
      <c r="BC17" s="23"/>
      <c r="BD17" s="23">
        <v>7.6413931776264599E-2</v>
      </c>
      <c r="BE17" s="23">
        <v>0.13130046930387501</v>
      </c>
      <c r="BF17" s="23">
        <v>6.6670797858563904E-2</v>
      </c>
      <c r="BG17" s="23"/>
      <c r="BH17" s="23">
        <v>8.7667950195051594E-2</v>
      </c>
      <c r="BI17" s="23">
        <v>5.41824262293489E-2</v>
      </c>
      <c r="BJ17" s="23">
        <v>4.5125253237978301E-2</v>
      </c>
      <c r="BK17" s="23"/>
      <c r="BL17" s="23">
        <v>3.5908821824144802E-2</v>
      </c>
      <c r="BM17" s="23">
        <v>4.1689164314108101E-2</v>
      </c>
      <c r="BN17" s="23">
        <v>3.5406616503270698E-2</v>
      </c>
      <c r="BO17" s="23"/>
      <c r="BP17" s="23">
        <v>9.07289707468526E-2</v>
      </c>
      <c r="BQ17" s="23">
        <v>9.3125307697567605E-2</v>
      </c>
      <c r="BR17" s="23"/>
      <c r="BS17" s="23">
        <v>4.2276817921612503E-2</v>
      </c>
      <c r="BT17" s="23">
        <v>8.5181904458914895E-2</v>
      </c>
      <c r="BU17" s="23">
        <v>7.6157797235199401E-2</v>
      </c>
      <c r="BV17" s="23">
        <v>0.105792382467035</v>
      </c>
      <c r="BW17" s="23"/>
      <c r="BX17" s="23">
        <v>2.8001676949358099E-2</v>
      </c>
      <c r="BY17" s="23">
        <v>0.12959033207523801</v>
      </c>
      <c r="BZ17" s="23">
        <v>9.4150268829024705E-2</v>
      </c>
      <c r="CA17" s="23"/>
      <c r="CB17" s="23">
        <v>9.8058563529624901E-2</v>
      </c>
      <c r="CC17" s="23">
        <v>7.39830274207985E-2</v>
      </c>
      <c r="CD17" s="23">
        <v>0.17164741695411401</v>
      </c>
      <c r="CE17" s="23">
        <v>6.4739920208888094E-2</v>
      </c>
      <c r="CF17" s="23">
        <v>2.8235227328654501E-2</v>
      </c>
      <c r="CG17" s="23">
        <v>6.10375413330079E-2</v>
      </c>
      <c r="CH17" s="23"/>
      <c r="CI17" s="23">
        <v>7.6701439277718594E-2</v>
      </c>
      <c r="CJ17" s="23">
        <v>6.6656253947865396E-2</v>
      </c>
      <c r="CK17" s="23">
        <v>0.13036973991576001</v>
      </c>
      <c r="CL17" s="23">
        <v>9.6796692236018E-2</v>
      </c>
    </row>
    <row r="18" spans="2:90" x14ac:dyDescent="0.35">
      <c r="B18" s="16"/>
    </row>
    <row r="19" spans="2:90" x14ac:dyDescent="0.35">
      <c r="B19" t="s">
        <v>118</v>
      </c>
    </row>
    <row r="20" spans="2:90" x14ac:dyDescent="0.35">
      <c r="B20" t="s">
        <v>119</v>
      </c>
    </row>
    <row r="22" spans="2:90" x14ac:dyDescent="0.35">
      <c r="B22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2:CL2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316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301</v>
      </c>
      <c r="C9" s="17">
        <v>0.59179856637671902</v>
      </c>
      <c r="D9" s="17">
        <v>0.53704763081069995</v>
      </c>
      <c r="E9" s="17">
        <v>0.64501976627944901</v>
      </c>
      <c r="F9" s="17"/>
      <c r="G9" s="17">
        <v>0.68940082474956099</v>
      </c>
      <c r="H9" s="17">
        <v>0.65544121500882802</v>
      </c>
      <c r="I9" s="17">
        <v>0.55915345498454605</v>
      </c>
      <c r="J9" s="17">
        <v>0.59427723751689099</v>
      </c>
      <c r="K9" s="17">
        <v>0.60544800626311301</v>
      </c>
      <c r="L9" s="17">
        <v>0.65976391786580002</v>
      </c>
      <c r="M9" s="17">
        <v>0.59456246330842799</v>
      </c>
      <c r="N9" s="17">
        <v>0.49461200626826202</v>
      </c>
      <c r="O9" s="17">
        <v>0.490529932079311</v>
      </c>
      <c r="P9" s="17"/>
      <c r="Q9" s="17">
        <v>0.54444256597192098</v>
      </c>
      <c r="R9" s="17">
        <v>0.54519881542688797</v>
      </c>
      <c r="S9" s="17">
        <v>0.58720508996537102</v>
      </c>
      <c r="T9" s="17">
        <v>0.60083003716993799</v>
      </c>
      <c r="U9" s="17"/>
      <c r="V9" s="17">
        <v>0.55442837607480799</v>
      </c>
      <c r="W9" s="17">
        <v>0.615744877868596</v>
      </c>
      <c r="X9" s="17">
        <v>0.63990863375515805</v>
      </c>
      <c r="Y9" s="17">
        <v>0.61212455222284101</v>
      </c>
      <c r="Z9" s="17">
        <v>0.58771423427074299</v>
      </c>
      <c r="AA9" s="17">
        <v>0.52020136612359902</v>
      </c>
      <c r="AB9" s="17">
        <v>0.62288323728878303</v>
      </c>
      <c r="AC9" s="17">
        <v>0.52455671603464604</v>
      </c>
      <c r="AD9" s="17">
        <v>0.61733642782447595</v>
      </c>
      <c r="AE9" s="17"/>
      <c r="AF9" s="17">
        <v>0.56828037618618499</v>
      </c>
      <c r="AG9" s="17">
        <v>0.58834167430565898</v>
      </c>
      <c r="AH9" s="17">
        <v>0.66246303878909796</v>
      </c>
      <c r="AI9" s="17">
        <v>0.590886177906917</v>
      </c>
      <c r="AJ9" s="17">
        <v>0.599516604845023</v>
      </c>
      <c r="AK9" s="17">
        <v>0.58594432070492197</v>
      </c>
      <c r="AL9" s="17"/>
      <c r="AM9" s="17">
        <v>0.47954244088669001</v>
      </c>
      <c r="AN9" s="17">
        <v>0.47424473226286301</v>
      </c>
      <c r="AO9" s="17">
        <v>0.50121511940350005</v>
      </c>
      <c r="AP9" s="17">
        <v>0.53463648797284202</v>
      </c>
      <c r="AQ9" s="17">
        <v>0.58973986727062699</v>
      </c>
      <c r="AR9" s="17">
        <v>0.59065765841988804</v>
      </c>
      <c r="AS9" s="17">
        <v>0.52758372874071802</v>
      </c>
      <c r="AT9" s="17">
        <v>0.63198056975111505</v>
      </c>
      <c r="AU9" s="17">
        <v>0.65260607940225002</v>
      </c>
      <c r="AV9" s="17">
        <v>0.63373395095254803</v>
      </c>
      <c r="AW9" s="17">
        <v>0.57384679129214</v>
      </c>
      <c r="AX9" s="17">
        <v>0.663564165397874</v>
      </c>
      <c r="AY9" s="17">
        <v>0.60401984774089401</v>
      </c>
      <c r="AZ9" s="17">
        <v>0.59285369491210904</v>
      </c>
      <c r="BA9" s="17">
        <v>0.59616168797172497</v>
      </c>
      <c r="BB9" s="17">
        <v>0.66170513377293705</v>
      </c>
      <c r="BC9" s="17"/>
      <c r="BD9" s="17">
        <v>0.61149966837240399</v>
      </c>
      <c r="BE9" s="17">
        <v>0.631903275893127</v>
      </c>
      <c r="BF9" s="17">
        <v>0.55424213878929096</v>
      </c>
      <c r="BG9" s="17"/>
      <c r="BH9" s="17">
        <v>0.62652206838956204</v>
      </c>
      <c r="BI9" s="17">
        <v>0.53127563992057103</v>
      </c>
      <c r="BJ9" s="17">
        <v>0.575595384692277</v>
      </c>
      <c r="BK9" s="17"/>
      <c r="BL9" s="17">
        <v>0.51493202322611398</v>
      </c>
      <c r="BM9" s="17">
        <v>0.58869510278525305</v>
      </c>
      <c r="BN9" s="17">
        <v>0.56176607033501302</v>
      </c>
      <c r="BO9" s="17"/>
      <c r="BP9" s="17">
        <v>0.62571420847063697</v>
      </c>
      <c r="BQ9" s="17">
        <v>0.56106122642749501</v>
      </c>
      <c r="BR9" s="17"/>
      <c r="BS9" s="17">
        <v>0.64452516792162395</v>
      </c>
      <c r="BT9" s="17">
        <v>0.64899394695835</v>
      </c>
      <c r="BU9" s="17">
        <v>0.56636388638548396</v>
      </c>
      <c r="BV9" s="17">
        <v>0.58049869134089105</v>
      </c>
      <c r="BW9" s="17"/>
      <c r="BX9" s="17">
        <v>0.60385798417535896</v>
      </c>
      <c r="BY9" s="17">
        <v>0.65700310330324196</v>
      </c>
      <c r="BZ9" s="17">
        <v>0.58659701801366904</v>
      </c>
      <c r="CA9" s="17"/>
      <c r="CB9" s="17">
        <v>0.73005160056924701</v>
      </c>
      <c r="CC9" s="17">
        <v>0.72518144883165603</v>
      </c>
      <c r="CD9" s="17">
        <v>0.60306683947793704</v>
      </c>
      <c r="CE9" s="17">
        <v>0.55435114215513104</v>
      </c>
      <c r="CF9" s="17">
        <v>0.60104212237148502</v>
      </c>
      <c r="CG9" s="17">
        <v>0.284625148804243</v>
      </c>
      <c r="CH9" s="17"/>
      <c r="CI9" s="17">
        <v>0.523552457377646</v>
      </c>
      <c r="CJ9" s="17">
        <v>0.71138345813127002</v>
      </c>
      <c r="CK9" s="17">
        <v>0.33052825811650399</v>
      </c>
      <c r="CL9" s="17">
        <v>0.60612238011359398</v>
      </c>
    </row>
    <row r="10" spans="2:90" x14ac:dyDescent="0.35">
      <c r="B10" s="21" t="s">
        <v>302</v>
      </c>
      <c r="C10" s="17">
        <v>0.56025220716889701</v>
      </c>
      <c r="D10" s="17">
        <v>0.53596498252033098</v>
      </c>
      <c r="E10" s="17">
        <v>0.58324524359569596</v>
      </c>
      <c r="F10" s="17"/>
      <c r="G10" s="17">
        <v>0.55781598416582601</v>
      </c>
      <c r="H10" s="17">
        <v>0.55996651634354899</v>
      </c>
      <c r="I10" s="17">
        <v>0.60468751024309197</v>
      </c>
      <c r="J10" s="17">
        <v>0.53242104188078099</v>
      </c>
      <c r="K10" s="17">
        <v>0.559450616098492</v>
      </c>
      <c r="L10" s="17">
        <v>0.630237357686808</v>
      </c>
      <c r="M10" s="17">
        <v>0.556385489342199</v>
      </c>
      <c r="N10" s="17">
        <v>0.54746505341837104</v>
      </c>
      <c r="O10" s="17">
        <v>0.50025879678531704</v>
      </c>
      <c r="P10" s="17"/>
      <c r="Q10" s="17">
        <v>0.60258135276210301</v>
      </c>
      <c r="R10" s="17">
        <v>0.65843150556483399</v>
      </c>
      <c r="S10" s="17">
        <v>0.63750261700590105</v>
      </c>
      <c r="T10" s="17">
        <v>0.54815350984725997</v>
      </c>
      <c r="U10" s="17"/>
      <c r="V10" s="17">
        <v>0.55251401217836904</v>
      </c>
      <c r="W10" s="17">
        <v>0.56756216123332404</v>
      </c>
      <c r="X10" s="17">
        <v>0.59480485705472896</v>
      </c>
      <c r="Y10" s="17">
        <v>0.56129584619627204</v>
      </c>
      <c r="Z10" s="17">
        <v>0.51848966326560197</v>
      </c>
      <c r="AA10" s="17">
        <v>0.53444205567585701</v>
      </c>
      <c r="AB10" s="17">
        <v>0.54022983725122298</v>
      </c>
      <c r="AC10" s="17">
        <v>0.52949529594227995</v>
      </c>
      <c r="AD10" s="17">
        <v>0.60855376501172798</v>
      </c>
      <c r="AE10" s="17"/>
      <c r="AF10" s="17">
        <v>0.57661932445709296</v>
      </c>
      <c r="AG10" s="17">
        <v>0.54162132062435897</v>
      </c>
      <c r="AH10" s="17">
        <v>0.55750817482507098</v>
      </c>
      <c r="AI10" s="17">
        <v>0.55460819055027899</v>
      </c>
      <c r="AJ10" s="17">
        <v>0.580902870085654</v>
      </c>
      <c r="AK10" s="17">
        <v>0.54919784784743597</v>
      </c>
      <c r="AL10" s="17"/>
      <c r="AM10" s="17">
        <v>0.42351146179742899</v>
      </c>
      <c r="AN10" s="17">
        <v>0.54175471293136901</v>
      </c>
      <c r="AO10" s="17">
        <v>0.51202903843546699</v>
      </c>
      <c r="AP10" s="17">
        <v>0.545621581027393</v>
      </c>
      <c r="AQ10" s="17">
        <v>0.61547515037401401</v>
      </c>
      <c r="AR10" s="17">
        <v>0.57846855867454094</v>
      </c>
      <c r="AS10" s="17">
        <v>0.58218346821705103</v>
      </c>
      <c r="AT10" s="17">
        <v>0.602177669893037</v>
      </c>
      <c r="AU10" s="17">
        <v>0.56705616729669295</v>
      </c>
      <c r="AV10" s="17">
        <v>0.55079350970526297</v>
      </c>
      <c r="AW10" s="17">
        <v>0.54987248366685404</v>
      </c>
      <c r="AX10" s="17">
        <v>0.42368467144348498</v>
      </c>
      <c r="AY10" s="17">
        <v>0.55080721879135397</v>
      </c>
      <c r="AZ10" s="17">
        <v>0.55301995443699103</v>
      </c>
      <c r="BA10" s="17">
        <v>0.51120981239477203</v>
      </c>
      <c r="BB10" s="17">
        <v>0.63442787912737897</v>
      </c>
      <c r="BC10" s="17"/>
      <c r="BD10" s="17">
        <v>0.56955128603456995</v>
      </c>
      <c r="BE10" s="17">
        <v>0.55986069213993195</v>
      </c>
      <c r="BF10" s="17">
        <v>0.561782008293083</v>
      </c>
      <c r="BG10" s="17"/>
      <c r="BH10" s="17">
        <v>0.57370884208350603</v>
      </c>
      <c r="BI10" s="17">
        <v>0.55928267291114298</v>
      </c>
      <c r="BJ10" s="17">
        <v>0.49306431362933001</v>
      </c>
      <c r="BK10" s="17"/>
      <c r="BL10" s="17">
        <v>0.537177319029842</v>
      </c>
      <c r="BM10" s="17">
        <v>0.57971342762771505</v>
      </c>
      <c r="BN10" s="17">
        <v>0.53045440077059203</v>
      </c>
      <c r="BO10" s="17"/>
      <c r="BP10" s="17">
        <v>0.55030019939222796</v>
      </c>
      <c r="BQ10" s="17">
        <v>0.55260012436116701</v>
      </c>
      <c r="BR10" s="17"/>
      <c r="BS10" s="17">
        <v>0.48803410052707402</v>
      </c>
      <c r="BT10" s="17">
        <v>0.55218386987313295</v>
      </c>
      <c r="BU10" s="17">
        <v>0.52542522350639398</v>
      </c>
      <c r="BV10" s="17">
        <v>0.61975505201210901</v>
      </c>
      <c r="BW10" s="17"/>
      <c r="BX10" s="17">
        <v>0.55558481496121304</v>
      </c>
      <c r="BY10" s="17">
        <v>0.609645500875727</v>
      </c>
      <c r="BZ10" s="17">
        <v>0.55767936461880097</v>
      </c>
      <c r="CA10" s="17"/>
      <c r="CB10" s="17">
        <v>0.55517497930050297</v>
      </c>
      <c r="CC10" s="17">
        <v>0.59288340102468295</v>
      </c>
      <c r="CD10" s="17">
        <v>0.54855546294512503</v>
      </c>
      <c r="CE10" s="17">
        <v>0.73097164680632298</v>
      </c>
      <c r="CF10" s="17">
        <v>0.57062358407867297</v>
      </c>
      <c r="CG10" s="17">
        <v>0.34733223847080902</v>
      </c>
      <c r="CH10" s="17"/>
      <c r="CI10" s="17">
        <v>0.54129024324124997</v>
      </c>
      <c r="CJ10" s="17">
        <v>0.57617425029455105</v>
      </c>
      <c r="CK10" s="17">
        <v>0.39888194605655902</v>
      </c>
      <c r="CL10" s="17">
        <v>0.59806748005244903</v>
      </c>
    </row>
    <row r="11" spans="2:90" ht="29" x14ac:dyDescent="0.35">
      <c r="B11" s="21" t="s">
        <v>303</v>
      </c>
      <c r="C11" s="17">
        <v>0.51132611782784998</v>
      </c>
      <c r="D11" s="17">
        <v>0.45674621289211698</v>
      </c>
      <c r="E11" s="17">
        <v>0.56270946517755605</v>
      </c>
      <c r="F11" s="17"/>
      <c r="G11" s="17">
        <v>0.55347339762799697</v>
      </c>
      <c r="H11" s="17">
        <v>0.53726619078806503</v>
      </c>
      <c r="I11" s="17">
        <v>0.49413637483977002</v>
      </c>
      <c r="J11" s="17">
        <v>0.53341023244600805</v>
      </c>
      <c r="K11" s="17">
        <v>0.56033603985646396</v>
      </c>
      <c r="L11" s="17">
        <v>0.56721795633907801</v>
      </c>
      <c r="M11" s="17">
        <v>0.51669656941002395</v>
      </c>
      <c r="N11" s="17">
        <v>0.45542642607165601</v>
      </c>
      <c r="O11" s="17">
        <v>0.39909458948618098</v>
      </c>
      <c r="P11" s="17"/>
      <c r="Q11" s="17">
        <v>0.55111071580542303</v>
      </c>
      <c r="R11" s="17">
        <v>0.54636890670982896</v>
      </c>
      <c r="S11" s="17">
        <v>0.516641286027269</v>
      </c>
      <c r="T11" s="17">
        <v>0.50645718746075996</v>
      </c>
      <c r="U11" s="17"/>
      <c r="V11" s="17">
        <v>0.47846169442399</v>
      </c>
      <c r="W11" s="17">
        <v>0.58364473243589998</v>
      </c>
      <c r="X11" s="17">
        <v>0.53159991715384503</v>
      </c>
      <c r="Y11" s="17">
        <v>0.42346190405066902</v>
      </c>
      <c r="Z11" s="17">
        <v>0.50298860053348704</v>
      </c>
      <c r="AA11" s="17">
        <v>0.49116934144053898</v>
      </c>
      <c r="AB11" s="17">
        <v>0.53641065936497201</v>
      </c>
      <c r="AC11" s="17">
        <v>0.477534026128341</v>
      </c>
      <c r="AD11" s="17">
        <v>0.53389522301960801</v>
      </c>
      <c r="AE11" s="17"/>
      <c r="AF11" s="17">
        <v>0.51352586529104105</v>
      </c>
      <c r="AG11" s="17">
        <v>0.53978330065701297</v>
      </c>
      <c r="AH11" s="17">
        <v>0.52199070132429903</v>
      </c>
      <c r="AI11" s="17">
        <v>0.42772446335215197</v>
      </c>
      <c r="AJ11" s="17">
        <v>0.47649709235736698</v>
      </c>
      <c r="AK11" s="17">
        <v>0.52526255467257399</v>
      </c>
      <c r="AL11" s="17"/>
      <c r="AM11" s="17">
        <v>0.39885286837943201</v>
      </c>
      <c r="AN11" s="17">
        <v>0.43234887691836199</v>
      </c>
      <c r="AO11" s="17">
        <v>0.47868484699874297</v>
      </c>
      <c r="AP11" s="17">
        <v>0.45775107063562098</v>
      </c>
      <c r="AQ11" s="17">
        <v>0.52316039631060596</v>
      </c>
      <c r="AR11" s="17">
        <v>0.53204703229914796</v>
      </c>
      <c r="AS11" s="17">
        <v>0.46599012478851398</v>
      </c>
      <c r="AT11" s="17">
        <v>0.530668475170751</v>
      </c>
      <c r="AU11" s="17">
        <v>0.52725079175194001</v>
      </c>
      <c r="AV11" s="17">
        <v>0.51922541432042102</v>
      </c>
      <c r="AW11" s="17">
        <v>0.45975647262557201</v>
      </c>
      <c r="AX11" s="17">
        <v>0.50625882692413604</v>
      </c>
      <c r="AY11" s="17">
        <v>0.56472497383901599</v>
      </c>
      <c r="AZ11" s="17">
        <v>0.67064939614432595</v>
      </c>
      <c r="BA11" s="17">
        <v>0.57340918828552401</v>
      </c>
      <c r="BB11" s="17">
        <v>0.56348526221593198</v>
      </c>
      <c r="BC11" s="17"/>
      <c r="BD11" s="17">
        <v>0.546641410843135</v>
      </c>
      <c r="BE11" s="17">
        <v>0.52643246264462795</v>
      </c>
      <c r="BF11" s="17">
        <v>0.48041843081485802</v>
      </c>
      <c r="BG11" s="17"/>
      <c r="BH11" s="17">
        <v>0.54306525431400898</v>
      </c>
      <c r="BI11" s="17">
        <v>0.49422892832033</v>
      </c>
      <c r="BJ11" s="17">
        <v>0.431693527489798</v>
      </c>
      <c r="BK11" s="17"/>
      <c r="BL11" s="17">
        <v>0.443647221510232</v>
      </c>
      <c r="BM11" s="17">
        <v>0.523766583858715</v>
      </c>
      <c r="BN11" s="17">
        <v>0.41977215892872899</v>
      </c>
      <c r="BO11" s="17"/>
      <c r="BP11" s="17">
        <v>0.53182207405022996</v>
      </c>
      <c r="BQ11" s="17">
        <v>0.48250084422929002</v>
      </c>
      <c r="BR11" s="17"/>
      <c r="BS11" s="17">
        <v>0.56255780376439302</v>
      </c>
      <c r="BT11" s="17">
        <v>0.56194709551125399</v>
      </c>
      <c r="BU11" s="17">
        <v>0.48789642929379601</v>
      </c>
      <c r="BV11" s="17">
        <v>0.49603794314846</v>
      </c>
      <c r="BW11" s="17"/>
      <c r="BX11" s="17">
        <v>0.45488224974305802</v>
      </c>
      <c r="BY11" s="17">
        <v>0.583248011718422</v>
      </c>
      <c r="BZ11" s="17">
        <v>0.51249830254262596</v>
      </c>
      <c r="CA11" s="17"/>
      <c r="CB11" s="17">
        <v>0.649082549333308</v>
      </c>
      <c r="CC11" s="17">
        <v>0.61432789650953301</v>
      </c>
      <c r="CD11" s="17">
        <v>0.43500797463533603</v>
      </c>
      <c r="CE11" s="17">
        <v>0.542029046925812</v>
      </c>
      <c r="CF11" s="17">
        <v>0.57267284209177705</v>
      </c>
      <c r="CG11" s="17">
        <v>0.25025635445884198</v>
      </c>
      <c r="CH11" s="17"/>
      <c r="CI11" s="17">
        <v>0.46329423729615898</v>
      </c>
      <c r="CJ11" s="17">
        <v>0.57395130416530005</v>
      </c>
      <c r="CK11" s="17">
        <v>0.28843567367066297</v>
      </c>
      <c r="CL11" s="17">
        <v>0.54449323684786599</v>
      </c>
    </row>
    <row r="12" spans="2:90" ht="29" x14ac:dyDescent="0.35">
      <c r="B12" s="21" t="s">
        <v>304</v>
      </c>
      <c r="C12" s="17">
        <v>0.50099452514138298</v>
      </c>
      <c r="D12" s="17">
        <v>0.438535385970516</v>
      </c>
      <c r="E12" s="17">
        <v>0.55915032267767195</v>
      </c>
      <c r="F12" s="17"/>
      <c r="G12" s="17">
        <v>0.53169935447220595</v>
      </c>
      <c r="H12" s="17">
        <v>0.55390050838885996</v>
      </c>
      <c r="I12" s="17">
        <v>0.48378933887137199</v>
      </c>
      <c r="J12" s="17">
        <v>0.48494677037605199</v>
      </c>
      <c r="K12" s="17">
        <v>0.52895235652871098</v>
      </c>
      <c r="L12" s="17">
        <v>0.53156388836898305</v>
      </c>
      <c r="M12" s="17">
        <v>0.48012358593731302</v>
      </c>
      <c r="N12" s="17">
        <v>0.497373097699641</v>
      </c>
      <c r="O12" s="17">
        <v>0.42550035110059498</v>
      </c>
      <c r="P12" s="17"/>
      <c r="Q12" s="17">
        <v>0.51336246155488297</v>
      </c>
      <c r="R12" s="17">
        <v>0.527025817499997</v>
      </c>
      <c r="S12" s="17">
        <v>0.499512637165692</v>
      </c>
      <c r="T12" s="17">
        <v>0.50156445145641704</v>
      </c>
      <c r="U12" s="17"/>
      <c r="V12" s="17">
        <v>0.44380146873601301</v>
      </c>
      <c r="W12" s="17">
        <v>0.53536118942378896</v>
      </c>
      <c r="X12" s="17">
        <v>0.51816145516915202</v>
      </c>
      <c r="Y12" s="17">
        <v>0.46625354211171799</v>
      </c>
      <c r="Z12" s="17">
        <v>0.51439791244000999</v>
      </c>
      <c r="AA12" s="17">
        <v>0.47812715053439198</v>
      </c>
      <c r="AB12" s="17">
        <v>0.56568072697040295</v>
      </c>
      <c r="AC12" s="17">
        <v>0.50797444243324696</v>
      </c>
      <c r="AD12" s="17">
        <v>0.50385263987476303</v>
      </c>
      <c r="AE12" s="17"/>
      <c r="AF12" s="17">
        <v>0.50529976531434395</v>
      </c>
      <c r="AG12" s="17">
        <v>0.49328596665657398</v>
      </c>
      <c r="AH12" s="17">
        <v>0.62336800000044901</v>
      </c>
      <c r="AI12" s="17">
        <v>0.44630643242845203</v>
      </c>
      <c r="AJ12" s="17">
        <v>0.50596670032106905</v>
      </c>
      <c r="AK12" s="17">
        <v>0.47473284812522998</v>
      </c>
      <c r="AL12" s="17"/>
      <c r="AM12" s="17">
        <v>0.407451035479165</v>
      </c>
      <c r="AN12" s="17">
        <v>0.47519274434754799</v>
      </c>
      <c r="AO12" s="17">
        <v>0.3964565843217</v>
      </c>
      <c r="AP12" s="17">
        <v>0.43933878998829801</v>
      </c>
      <c r="AQ12" s="17">
        <v>0.48700371997453601</v>
      </c>
      <c r="AR12" s="17">
        <v>0.52594177446634705</v>
      </c>
      <c r="AS12" s="17">
        <v>0.53384760094668304</v>
      </c>
      <c r="AT12" s="17">
        <v>0.46613894013211499</v>
      </c>
      <c r="AU12" s="17">
        <v>0.55800349397314997</v>
      </c>
      <c r="AV12" s="17">
        <v>0.56400702386335899</v>
      </c>
      <c r="AW12" s="17">
        <v>0.37200538986167297</v>
      </c>
      <c r="AX12" s="17">
        <v>0.51979155047122105</v>
      </c>
      <c r="AY12" s="17">
        <v>0.44934495859524698</v>
      </c>
      <c r="AZ12" s="17">
        <v>0.64615988514903899</v>
      </c>
      <c r="BA12" s="17">
        <v>0.65607563122128298</v>
      </c>
      <c r="BB12" s="17">
        <v>0.53098219461545904</v>
      </c>
      <c r="BC12" s="17"/>
      <c r="BD12" s="17">
        <v>0.504431406412023</v>
      </c>
      <c r="BE12" s="17">
        <v>0.509877841128901</v>
      </c>
      <c r="BF12" s="17">
        <v>0.49952860623786499</v>
      </c>
      <c r="BG12" s="17"/>
      <c r="BH12" s="17">
        <v>0.53614854595862205</v>
      </c>
      <c r="BI12" s="17">
        <v>0.44751363849881098</v>
      </c>
      <c r="BJ12" s="17">
        <v>0.42228637070152297</v>
      </c>
      <c r="BK12" s="17"/>
      <c r="BL12" s="17">
        <v>0.45924211153189398</v>
      </c>
      <c r="BM12" s="17">
        <v>0.55356012595889603</v>
      </c>
      <c r="BN12" s="17">
        <v>0.48675893861904102</v>
      </c>
      <c r="BO12" s="17"/>
      <c r="BP12" s="17">
        <v>0.48695972250867298</v>
      </c>
      <c r="BQ12" s="17">
        <v>0.49813211048335998</v>
      </c>
      <c r="BR12" s="17"/>
      <c r="BS12" s="17">
        <v>0.58222349846560795</v>
      </c>
      <c r="BT12" s="17">
        <v>0.57654528918646897</v>
      </c>
      <c r="BU12" s="17">
        <v>0.46408515318376897</v>
      </c>
      <c r="BV12" s="17">
        <v>0.47788922095251901</v>
      </c>
      <c r="BW12" s="17"/>
      <c r="BX12" s="17">
        <v>0.58805846915452897</v>
      </c>
      <c r="BY12" s="17">
        <v>0.52327379839598998</v>
      </c>
      <c r="BZ12" s="17">
        <v>0.491000163354401</v>
      </c>
      <c r="CA12" s="17"/>
      <c r="CB12" s="17">
        <v>0.66398502948935401</v>
      </c>
      <c r="CC12" s="17">
        <v>0.57779812045318402</v>
      </c>
      <c r="CD12" s="17">
        <v>0.50545742593342702</v>
      </c>
      <c r="CE12" s="17">
        <v>0.45149390656057198</v>
      </c>
      <c r="CF12" s="17">
        <v>0.54341118708909097</v>
      </c>
      <c r="CG12" s="17">
        <v>0.22603490412851601</v>
      </c>
      <c r="CH12" s="17"/>
      <c r="CI12" s="17">
        <v>0.43619335372021401</v>
      </c>
      <c r="CJ12" s="17">
        <v>0.57848014703924</v>
      </c>
      <c r="CK12" s="17">
        <v>0.29835229063407398</v>
      </c>
      <c r="CL12" s="17">
        <v>0.52376995696523199</v>
      </c>
    </row>
    <row r="13" spans="2:90" ht="29" x14ac:dyDescent="0.35">
      <c r="B13" s="21" t="s">
        <v>305</v>
      </c>
      <c r="C13" s="17">
        <v>0.37175550683236303</v>
      </c>
      <c r="D13" s="17">
        <v>0.327578845125445</v>
      </c>
      <c r="E13" s="17">
        <v>0.413555853510431</v>
      </c>
      <c r="F13" s="17"/>
      <c r="G13" s="17">
        <v>0.44904147734299199</v>
      </c>
      <c r="H13" s="17">
        <v>0.43535648709205998</v>
      </c>
      <c r="I13" s="17">
        <v>0.37421175500014697</v>
      </c>
      <c r="J13" s="17">
        <v>0.36774711687300299</v>
      </c>
      <c r="K13" s="17">
        <v>0.34282717374074201</v>
      </c>
      <c r="L13" s="17">
        <v>0.37627421293760199</v>
      </c>
      <c r="M13" s="17">
        <v>0.37696881219142098</v>
      </c>
      <c r="N13" s="17">
        <v>0.32941955175012499</v>
      </c>
      <c r="O13" s="17">
        <v>0.30532599613169398</v>
      </c>
      <c r="P13" s="17"/>
      <c r="Q13" s="17">
        <v>0.353794425863724</v>
      </c>
      <c r="R13" s="17">
        <v>0.32002843707487399</v>
      </c>
      <c r="S13" s="17">
        <v>0.36473347294554997</v>
      </c>
      <c r="T13" s="17">
        <v>0.380055361136166</v>
      </c>
      <c r="U13" s="17"/>
      <c r="V13" s="17">
        <v>0.32479741518063898</v>
      </c>
      <c r="W13" s="17">
        <v>0.41022200494858502</v>
      </c>
      <c r="X13" s="17">
        <v>0.380681294780429</v>
      </c>
      <c r="Y13" s="17">
        <v>0.32808600579137798</v>
      </c>
      <c r="Z13" s="17">
        <v>0.41387567942221898</v>
      </c>
      <c r="AA13" s="17">
        <v>0.37551334067036701</v>
      </c>
      <c r="AB13" s="17">
        <v>0.37931767543574701</v>
      </c>
      <c r="AC13" s="17">
        <v>0.33137413440944502</v>
      </c>
      <c r="AD13" s="17">
        <v>0.38725387764043301</v>
      </c>
      <c r="AE13" s="17"/>
      <c r="AF13" s="17">
        <v>0.378054651466115</v>
      </c>
      <c r="AG13" s="17">
        <v>0.35414671499883599</v>
      </c>
      <c r="AH13" s="17">
        <v>0.39695588552752298</v>
      </c>
      <c r="AI13" s="17">
        <v>0.37771056247323398</v>
      </c>
      <c r="AJ13" s="17">
        <v>0.39672021176393502</v>
      </c>
      <c r="AK13" s="17">
        <v>0.354854659362003</v>
      </c>
      <c r="AL13" s="17"/>
      <c r="AM13" s="17">
        <v>0.26098705521575699</v>
      </c>
      <c r="AN13" s="17">
        <v>0.358772142890455</v>
      </c>
      <c r="AO13" s="17">
        <v>0.34432680812490901</v>
      </c>
      <c r="AP13" s="17">
        <v>0.32567874010671</v>
      </c>
      <c r="AQ13" s="17">
        <v>0.41690348179903702</v>
      </c>
      <c r="AR13" s="17">
        <v>0.33712390679787702</v>
      </c>
      <c r="AS13" s="17">
        <v>0.36451419576122401</v>
      </c>
      <c r="AT13" s="17">
        <v>0.40301052996120301</v>
      </c>
      <c r="AU13" s="17">
        <v>0.35691005142423099</v>
      </c>
      <c r="AV13" s="17">
        <v>0.40907339237169599</v>
      </c>
      <c r="AW13" s="17">
        <v>0.31938137605371802</v>
      </c>
      <c r="AX13" s="17">
        <v>0.34328929694647697</v>
      </c>
      <c r="AY13" s="17">
        <v>0.40452084533285598</v>
      </c>
      <c r="AZ13" s="17">
        <v>0.29456304342300799</v>
      </c>
      <c r="BA13" s="17">
        <v>0.46229112374252201</v>
      </c>
      <c r="BB13" s="17">
        <v>0.379164274929294</v>
      </c>
      <c r="BC13" s="17"/>
      <c r="BD13" s="17">
        <v>0.37109361551907899</v>
      </c>
      <c r="BE13" s="17">
        <v>0.40991553840032802</v>
      </c>
      <c r="BF13" s="17">
        <v>0.34725544834265698</v>
      </c>
      <c r="BG13" s="17"/>
      <c r="BH13" s="17">
        <v>0.38811358054863898</v>
      </c>
      <c r="BI13" s="17">
        <v>0.33709202922231402</v>
      </c>
      <c r="BJ13" s="17">
        <v>0.34902729578915598</v>
      </c>
      <c r="BK13" s="17"/>
      <c r="BL13" s="17">
        <v>0.31523194920900199</v>
      </c>
      <c r="BM13" s="17">
        <v>0.37386425582037502</v>
      </c>
      <c r="BN13" s="17">
        <v>0.30664618764852197</v>
      </c>
      <c r="BO13" s="17"/>
      <c r="BP13" s="17">
        <v>0.37365473777699498</v>
      </c>
      <c r="BQ13" s="17">
        <v>0.36452398978313899</v>
      </c>
      <c r="BR13" s="17"/>
      <c r="BS13" s="17">
        <v>0.39766323437130302</v>
      </c>
      <c r="BT13" s="17">
        <v>0.42616702119840899</v>
      </c>
      <c r="BU13" s="17">
        <v>0.36230713505149098</v>
      </c>
      <c r="BV13" s="17">
        <v>0.34930832671641598</v>
      </c>
      <c r="BW13" s="17"/>
      <c r="BX13" s="17">
        <v>0.358090222601192</v>
      </c>
      <c r="BY13" s="17">
        <v>0.36736725448081697</v>
      </c>
      <c r="BZ13" s="17">
        <v>0.37337896540007798</v>
      </c>
      <c r="CA13" s="17"/>
      <c r="CB13" s="17">
        <v>0.468597688290185</v>
      </c>
      <c r="CC13" s="17">
        <v>0.45643479207326498</v>
      </c>
      <c r="CD13" s="17">
        <v>0.348903901657173</v>
      </c>
      <c r="CE13" s="17">
        <v>0.34423952970659699</v>
      </c>
      <c r="CF13" s="17">
        <v>0.40119331446182299</v>
      </c>
      <c r="CG13" s="17">
        <v>0.194373301830122</v>
      </c>
      <c r="CH13" s="17"/>
      <c r="CI13" s="17">
        <v>0.31236787000356497</v>
      </c>
      <c r="CJ13" s="17">
        <v>0.41929637226191302</v>
      </c>
      <c r="CK13" s="17">
        <v>0.23322624228604799</v>
      </c>
      <c r="CL13" s="17">
        <v>0.39391246489680298</v>
      </c>
    </row>
    <row r="14" spans="2:90" ht="29" x14ac:dyDescent="0.35">
      <c r="B14" s="21" t="s">
        <v>306</v>
      </c>
      <c r="C14" s="17">
        <v>0.34572830746588801</v>
      </c>
      <c r="D14" s="17">
        <v>0.31027782894418199</v>
      </c>
      <c r="E14" s="17">
        <v>0.37613599954337301</v>
      </c>
      <c r="F14" s="17"/>
      <c r="G14" s="17">
        <v>0.299822530346321</v>
      </c>
      <c r="H14" s="17">
        <v>0.43859164993900401</v>
      </c>
      <c r="I14" s="17">
        <v>0.35402956648989797</v>
      </c>
      <c r="J14" s="17">
        <v>0.34095748419071797</v>
      </c>
      <c r="K14" s="17">
        <v>0.35549134622274597</v>
      </c>
      <c r="L14" s="17">
        <v>0.365303542194713</v>
      </c>
      <c r="M14" s="17">
        <v>0.39677140180683901</v>
      </c>
      <c r="N14" s="17">
        <v>0.27739733310175302</v>
      </c>
      <c r="O14" s="17">
        <v>0.291747102783245</v>
      </c>
      <c r="P14" s="17"/>
      <c r="Q14" s="17">
        <v>0.35398398092900601</v>
      </c>
      <c r="R14" s="17">
        <v>0.40314257124223501</v>
      </c>
      <c r="S14" s="17">
        <v>0.35706080510433602</v>
      </c>
      <c r="T14" s="17">
        <v>0.34311265354589099</v>
      </c>
      <c r="U14" s="17"/>
      <c r="V14" s="17">
        <v>0.34686935386514001</v>
      </c>
      <c r="W14" s="17">
        <v>0.33137939457217802</v>
      </c>
      <c r="X14" s="17">
        <v>0.41169173992019098</v>
      </c>
      <c r="Y14" s="17">
        <v>0.32279969073345599</v>
      </c>
      <c r="Z14" s="17">
        <v>0.30828596877344</v>
      </c>
      <c r="AA14" s="17">
        <v>0.31108712107453002</v>
      </c>
      <c r="AB14" s="17">
        <v>0.39989074782035799</v>
      </c>
      <c r="AC14" s="17">
        <v>0.333784429218902</v>
      </c>
      <c r="AD14" s="17">
        <v>0.34683693322765302</v>
      </c>
      <c r="AE14" s="17"/>
      <c r="AF14" s="17">
        <v>0.35578347423541901</v>
      </c>
      <c r="AG14" s="17">
        <v>0.32668431650426699</v>
      </c>
      <c r="AH14" s="17">
        <v>0.37695115294193599</v>
      </c>
      <c r="AI14" s="17">
        <v>0.24440056164023499</v>
      </c>
      <c r="AJ14" s="17">
        <v>0.32863156410914102</v>
      </c>
      <c r="AK14" s="17">
        <v>0.366320172510812</v>
      </c>
      <c r="AL14" s="17"/>
      <c r="AM14" s="17">
        <v>0.30843801990140801</v>
      </c>
      <c r="AN14" s="17">
        <v>0.24619524750833199</v>
      </c>
      <c r="AO14" s="17">
        <v>0.32058663252615299</v>
      </c>
      <c r="AP14" s="17">
        <v>0.27018395329634298</v>
      </c>
      <c r="AQ14" s="17">
        <v>0.29344061576689501</v>
      </c>
      <c r="AR14" s="17">
        <v>0.36865320881413299</v>
      </c>
      <c r="AS14" s="17">
        <v>0.38747506514090102</v>
      </c>
      <c r="AT14" s="17">
        <v>0.36140316327608901</v>
      </c>
      <c r="AU14" s="17">
        <v>0.35931597383556901</v>
      </c>
      <c r="AV14" s="17">
        <v>0.36583705800202998</v>
      </c>
      <c r="AW14" s="17">
        <v>0.29422071312218501</v>
      </c>
      <c r="AX14" s="17">
        <v>0.39903848121912799</v>
      </c>
      <c r="AY14" s="17">
        <v>0.29894770818468303</v>
      </c>
      <c r="AZ14" s="17">
        <v>0.37894230345888003</v>
      </c>
      <c r="BA14" s="17">
        <v>0.399538172945133</v>
      </c>
      <c r="BB14" s="17">
        <v>0.44364367369617003</v>
      </c>
      <c r="BC14" s="17"/>
      <c r="BD14" s="17">
        <v>0.402423768963032</v>
      </c>
      <c r="BE14" s="17">
        <v>0.35232559179552198</v>
      </c>
      <c r="BF14" s="17">
        <v>0.30294174255360901</v>
      </c>
      <c r="BG14" s="17"/>
      <c r="BH14" s="17">
        <v>0.34166853640690997</v>
      </c>
      <c r="BI14" s="17">
        <v>0.39923927419994698</v>
      </c>
      <c r="BJ14" s="17">
        <v>0.33050497881607499</v>
      </c>
      <c r="BK14" s="17"/>
      <c r="BL14" s="17">
        <v>0.36375039501864398</v>
      </c>
      <c r="BM14" s="17">
        <v>0.35582272441019303</v>
      </c>
      <c r="BN14" s="17">
        <v>0.37577952202504999</v>
      </c>
      <c r="BO14" s="17"/>
      <c r="BP14" s="17">
        <v>0.37168409407382802</v>
      </c>
      <c r="BQ14" s="17">
        <v>0.31102193160399699</v>
      </c>
      <c r="BR14" s="17"/>
      <c r="BS14" s="17">
        <v>0.43276733868269202</v>
      </c>
      <c r="BT14" s="17">
        <v>0.42406257510777101</v>
      </c>
      <c r="BU14" s="17">
        <v>0.34337298075582301</v>
      </c>
      <c r="BV14" s="17">
        <v>0.28677731943280199</v>
      </c>
      <c r="BW14" s="17"/>
      <c r="BX14" s="17">
        <v>0.38726935667576001</v>
      </c>
      <c r="BY14" s="17">
        <v>0.40027567102489298</v>
      </c>
      <c r="BZ14" s="17">
        <v>0.33826094528189199</v>
      </c>
      <c r="CA14" s="17"/>
      <c r="CB14" s="17">
        <v>0.53496406625623805</v>
      </c>
      <c r="CC14" s="17">
        <v>0.44415807043146299</v>
      </c>
      <c r="CD14" s="17">
        <v>0.208496136636413</v>
      </c>
      <c r="CE14" s="17">
        <v>0.213303289327405</v>
      </c>
      <c r="CF14" s="17">
        <v>0.491806113045271</v>
      </c>
      <c r="CG14" s="17">
        <v>0.22745658309278399</v>
      </c>
      <c r="CH14" s="17"/>
      <c r="CI14" s="17">
        <v>0.29234442750714901</v>
      </c>
      <c r="CJ14" s="17">
        <v>0.42724989105518901</v>
      </c>
      <c r="CK14" s="17">
        <v>0.20648455536065299</v>
      </c>
      <c r="CL14" s="17">
        <v>0.34668723573338001</v>
      </c>
    </row>
    <row r="15" spans="2:90" ht="29" x14ac:dyDescent="0.35">
      <c r="B15" s="21" t="s">
        <v>307</v>
      </c>
      <c r="C15" s="17">
        <v>0.29722699174448303</v>
      </c>
      <c r="D15" s="17">
        <v>0.26819190256403003</v>
      </c>
      <c r="E15" s="17">
        <v>0.32526786075865299</v>
      </c>
      <c r="F15" s="17"/>
      <c r="G15" s="17">
        <v>0.295818913169278</v>
      </c>
      <c r="H15" s="17">
        <v>0.32144732207045301</v>
      </c>
      <c r="I15" s="17">
        <v>0.29129147793159499</v>
      </c>
      <c r="J15" s="17">
        <v>0.33010251900932902</v>
      </c>
      <c r="K15" s="17">
        <v>0.32382674017128399</v>
      </c>
      <c r="L15" s="17">
        <v>0.30916585872784402</v>
      </c>
      <c r="M15" s="17">
        <v>0.31141987967288198</v>
      </c>
      <c r="N15" s="17">
        <v>0.23601880021612301</v>
      </c>
      <c r="O15" s="17">
        <v>0.263909668105682</v>
      </c>
      <c r="P15" s="17"/>
      <c r="Q15" s="17">
        <v>0.280478115765951</v>
      </c>
      <c r="R15" s="17">
        <v>0.419986672893706</v>
      </c>
      <c r="S15" s="17">
        <v>0.33261825942022</v>
      </c>
      <c r="T15" s="17">
        <v>0.29201253820488099</v>
      </c>
      <c r="U15" s="17"/>
      <c r="V15" s="17">
        <v>0.29150887758650101</v>
      </c>
      <c r="W15" s="17">
        <v>0.28545453270649901</v>
      </c>
      <c r="X15" s="17">
        <v>0.29527056638053101</v>
      </c>
      <c r="Y15" s="17">
        <v>0.32616661838966099</v>
      </c>
      <c r="Z15" s="17">
        <v>0.30179077637232099</v>
      </c>
      <c r="AA15" s="17">
        <v>0.279500932137215</v>
      </c>
      <c r="AB15" s="17">
        <v>0.30571331261753099</v>
      </c>
      <c r="AC15" s="17">
        <v>0.240769820377529</v>
      </c>
      <c r="AD15" s="17">
        <v>0.31968511770554098</v>
      </c>
      <c r="AE15" s="17"/>
      <c r="AF15" s="17">
        <v>0.31737460109940102</v>
      </c>
      <c r="AG15" s="17">
        <v>0.306372501518407</v>
      </c>
      <c r="AH15" s="17">
        <v>0.33159596929224</v>
      </c>
      <c r="AI15" s="17">
        <v>0.20394675939821</v>
      </c>
      <c r="AJ15" s="17">
        <v>0.26099380229592201</v>
      </c>
      <c r="AK15" s="17">
        <v>0.30495183810549198</v>
      </c>
      <c r="AL15" s="17"/>
      <c r="AM15" s="17">
        <v>0.25464081517251302</v>
      </c>
      <c r="AN15" s="17">
        <v>0.28206832552841699</v>
      </c>
      <c r="AO15" s="17">
        <v>0.29059883167521</v>
      </c>
      <c r="AP15" s="17">
        <v>0.25086776376429698</v>
      </c>
      <c r="AQ15" s="17">
        <v>0.29640711907968698</v>
      </c>
      <c r="AR15" s="17">
        <v>0.30145652864648498</v>
      </c>
      <c r="AS15" s="17">
        <v>0.28869949621407998</v>
      </c>
      <c r="AT15" s="17">
        <v>0.32167415602141303</v>
      </c>
      <c r="AU15" s="17">
        <v>0.28957645049297898</v>
      </c>
      <c r="AV15" s="17">
        <v>0.31205061492438502</v>
      </c>
      <c r="AW15" s="17">
        <v>0.27364158463716598</v>
      </c>
      <c r="AX15" s="17">
        <v>0.241869393602859</v>
      </c>
      <c r="AY15" s="17">
        <v>0.345586555472711</v>
      </c>
      <c r="AZ15" s="17">
        <v>0.29186356269875702</v>
      </c>
      <c r="BA15" s="17">
        <v>0.33596455678936799</v>
      </c>
      <c r="BB15" s="17">
        <v>0.376651939951403</v>
      </c>
      <c r="BC15" s="17"/>
      <c r="BD15" s="17">
        <v>0.33068355588403398</v>
      </c>
      <c r="BE15" s="17">
        <v>0.29788976399778899</v>
      </c>
      <c r="BF15" s="17">
        <v>0.26895310240459802</v>
      </c>
      <c r="BG15" s="17"/>
      <c r="BH15" s="17">
        <v>0.29907352910264801</v>
      </c>
      <c r="BI15" s="17">
        <v>0.32866443148165603</v>
      </c>
      <c r="BJ15" s="17">
        <v>0.307036133398842</v>
      </c>
      <c r="BK15" s="17"/>
      <c r="BL15" s="17">
        <v>0.241791017888487</v>
      </c>
      <c r="BM15" s="17">
        <v>0.33725987255333301</v>
      </c>
      <c r="BN15" s="17">
        <v>0.27020659368015298</v>
      </c>
      <c r="BO15" s="17"/>
      <c r="BP15" s="17">
        <v>0.26801018245793001</v>
      </c>
      <c r="BQ15" s="17">
        <v>0.287480626372149</v>
      </c>
      <c r="BR15" s="17"/>
      <c r="BS15" s="17">
        <v>0.43651517248750898</v>
      </c>
      <c r="BT15" s="17">
        <v>0.368158957330674</v>
      </c>
      <c r="BU15" s="17">
        <v>0.26355112983338003</v>
      </c>
      <c r="BV15" s="17">
        <v>0.24159026877314199</v>
      </c>
      <c r="BW15" s="17"/>
      <c r="BX15" s="17">
        <v>0.28357317094078699</v>
      </c>
      <c r="BY15" s="17">
        <v>0.35330376890319598</v>
      </c>
      <c r="BZ15" s="17">
        <v>0.29513371883381001</v>
      </c>
      <c r="CA15" s="17"/>
      <c r="CB15" s="17">
        <v>0.38974730140902403</v>
      </c>
      <c r="CC15" s="17">
        <v>0.45277061493410298</v>
      </c>
      <c r="CD15" s="17">
        <v>0.14487611423598301</v>
      </c>
      <c r="CE15" s="17">
        <v>0.213098711417602</v>
      </c>
      <c r="CF15" s="17">
        <v>0.44912749138946201</v>
      </c>
      <c r="CG15" s="17">
        <v>0.19300516453509201</v>
      </c>
      <c r="CH15" s="17"/>
      <c r="CI15" s="17">
        <v>0.25241624702890197</v>
      </c>
      <c r="CJ15" s="17">
        <v>0.334981542387081</v>
      </c>
      <c r="CK15" s="17">
        <v>0.20588431630837001</v>
      </c>
      <c r="CL15" s="17">
        <v>0.30932583691369803</v>
      </c>
    </row>
    <row r="16" spans="2:90" ht="29" x14ac:dyDescent="0.35">
      <c r="B16" s="21" t="s">
        <v>308</v>
      </c>
      <c r="C16" s="17">
        <v>0.28748817105424401</v>
      </c>
      <c r="D16" s="17">
        <v>0.29657945524912999</v>
      </c>
      <c r="E16" s="17">
        <v>0.27523266661926199</v>
      </c>
      <c r="F16" s="17"/>
      <c r="G16" s="17">
        <v>0.28394485510401202</v>
      </c>
      <c r="H16" s="17">
        <v>0.27747532506382999</v>
      </c>
      <c r="I16" s="17">
        <v>0.29989843388717102</v>
      </c>
      <c r="J16" s="17">
        <v>0.28370252474650298</v>
      </c>
      <c r="K16" s="17">
        <v>0.28027975527430099</v>
      </c>
      <c r="L16" s="17">
        <v>0.30220536172411</v>
      </c>
      <c r="M16" s="17">
        <v>0.30907540803547501</v>
      </c>
      <c r="N16" s="17">
        <v>0.265346181931646</v>
      </c>
      <c r="O16" s="17">
        <v>0.285870993378122</v>
      </c>
      <c r="P16" s="17"/>
      <c r="Q16" s="17">
        <v>0.26179945703135499</v>
      </c>
      <c r="R16" s="17">
        <v>0.40305580512457401</v>
      </c>
      <c r="S16" s="17">
        <v>0.32163135342356902</v>
      </c>
      <c r="T16" s="17">
        <v>0.28079437531998402</v>
      </c>
      <c r="U16" s="17"/>
      <c r="V16" s="17">
        <v>0.3293510798996</v>
      </c>
      <c r="W16" s="17">
        <v>0.31239424716663799</v>
      </c>
      <c r="X16" s="17">
        <v>0.30617779609569301</v>
      </c>
      <c r="Y16" s="17">
        <v>0.27267205283012502</v>
      </c>
      <c r="Z16" s="17">
        <v>0.29507969594183497</v>
      </c>
      <c r="AA16" s="17">
        <v>0.25055722562197402</v>
      </c>
      <c r="AB16" s="17">
        <v>0.24809647755081099</v>
      </c>
      <c r="AC16" s="17">
        <v>0.240426320533764</v>
      </c>
      <c r="AD16" s="17">
        <v>0.27456103124362802</v>
      </c>
      <c r="AE16" s="17"/>
      <c r="AF16" s="17">
        <v>0.251893604634427</v>
      </c>
      <c r="AG16" s="17">
        <v>0.27588403406523099</v>
      </c>
      <c r="AH16" s="17">
        <v>0.28710227722312298</v>
      </c>
      <c r="AI16" s="17">
        <v>0.28243512322369102</v>
      </c>
      <c r="AJ16" s="17">
        <v>0.25784018830844502</v>
      </c>
      <c r="AK16" s="17">
        <v>0.33812836571331101</v>
      </c>
      <c r="AL16" s="17"/>
      <c r="AM16" s="17">
        <v>0.25760943893495702</v>
      </c>
      <c r="AN16" s="17">
        <v>0.28604196943215598</v>
      </c>
      <c r="AO16" s="17">
        <v>0.28552298414799698</v>
      </c>
      <c r="AP16" s="17">
        <v>0.25465320512966499</v>
      </c>
      <c r="AQ16" s="17">
        <v>0.28594973244720501</v>
      </c>
      <c r="AR16" s="17">
        <v>0.275718016055569</v>
      </c>
      <c r="AS16" s="17">
        <v>0.32622789287758402</v>
      </c>
      <c r="AT16" s="17">
        <v>0.23589942637549999</v>
      </c>
      <c r="AU16" s="17">
        <v>0.25365880439268201</v>
      </c>
      <c r="AV16" s="17">
        <v>0.35105498224600001</v>
      </c>
      <c r="AW16" s="17">
        <v>0.28653568152387898</v>
      </c>
      <c r="AX16" s="17">
        <v>0.22557289927777599</v>
      </c>
      <c r="AY16" s="17">
        <v>0.29955173323478601</v>
      </c>
      <c r="AZ16" s="17">
        <v>0.26326917906038599</v>
      </c>
      <c r="BA16" s="17">
        <v>0.26912055487881198</v>
      </c>
      <c r="BB16" s="17">
        <v>0.34521520637979503</v>
      </c>
      <c r="BC16" s="17"/>
      <c r="BD16" s="17">
        <v>0.28810475954126002</v>
      </c>
      <c r="BE16" s="17">
        <v>0.29161745177987602</v>
      </c>
      <c r="BF16" s="17">
        <v>0.28366184938432198</v>
      </c>
      <c r="BG16" s="17"/>
      <c r="BH16" s="17">
        <v>0.28438314428251099</v>
      </c>
      <c r="BI16" s="17">
        <v>0.31549012586252401</v>
      </c>
      <c r="BJ16" s="17">
        <v>0.28159545049721002</v>
      </c>
      <c r="BK16" s="17"/>
      <c r="BL16" s="17">
        <v>0.28556313903443697</v>
      </c>
      <c r="BM16" s="17">
        <v>0.309720595072141</v>
      </c>
      <c r="BN16" s="17">
        <v>0.31566486400552701</v>
      </c>
      <c r="BO16" s="17"/>
      <c r="BP16" s="17">
        <v>0.28167670876958201</v>
      </c>
      <c r="BQ16" s="17">
        <v>0.29239648634621601</v>
      </c>
      <c r="BR16" s="17"/>
      <c r="BS16" s="17">
        <v>0.32497239551398899</v>
      </c>
      <c r="BT16" s="17">
        <v>0.29448269407130001</v>
      </c>
      <c r="BU16" s="17">
        <v>0.27579880389007899</v>
      </c>
      <c r="BV16" s="17">
        <v>0.28588341887595797</v>
      </c>
      <c r="BW16" s="17"/>
      <c r="BX16" s="17">
        <v>0.27330189151051398</v>
      </c>
      <c r="BY16" s="17">
        <v>0.31361582896673101</v>
      </c>
      <c r="BZ16" s="17">
        <v>0.287288031185504</v>
      </c>
      <c r="CA16" s="17"/>
      <c r="CB16" s="17">
        <v>0.26150589566674798</v>
      </c>
      <c r="CC16" s="17">
        <v>0.36618158433362402</v>
      </c>
      <c r="CD16" s="17">
        <v>0.25550750959928098</v>
      </c>
      <c r="CE16" s="17">
        <v>0.22689985734436899</v>
      </c>
      <c r="CF16" s="17">
        <v>0.42614456757559899</v>
      </c>
      <c r="CG16" s="17">
        <v>0.22529504827848401</v>
      </c>
      <c r="CH16" s="17"/>
      <c r="CI16" s="17">
        <v>0.211837802318628</v>
      </c>
      <c r="CJ16" s="17">
        <v>0.34182880989505499</v>
      </c>
      <c r="CK16" s="17">
        <v>0.24311094505285</v>
      </c>
      <c r="CL16" s="17">
        <v>0.28422295353875499</v>
      </c>
    </row>
    <row r="17" spans="2:90" ht="29" x14ac:dyDescent="0.35">
      <c r="B17" s="21" t="s">
        <v>309</v>
      </c>
      <c r="C17" s="17">
        <v>0.265849961031558</v>
      </c>
      <c r="D17" s="17">
        <v>0.26271117367163899</v>
      </c>
      <c r="E17" s="17">
        <v>0.26567568129078301</v>
      </c>
      <c r="F17" s="17"/>
      <c r="G17" s="17">
        <v>0.27288570701322301</v>
      </c>
      <c r="H17" s="17">
        <v>0.30829122292109101</v>
      </c>
      <c r="I17" s="17">
        <v>0.27922701764532099</v>
      </c>
      <c r="J17" s="17">
        <v>0.25836331628978998</v>
      </c>
      <c r="K17" s="17">
        <v>0.294495520523404</v>
      </c>
      <c r="L17" s="17">
        <v>0.28071909889725599</v>
      </c>
      <c r="M17" s="17">
        <v>0.293289314597383</v>
      </c>
      <c r="N17" s="17">
        <v>0.213196703166045</v>
      </c>
      <c r="O17" s="17">
        <v>0.20237861658143499</v>
      </c>
      <c r="P17" s="17"/>
      <c r="Q17" s="17">
        <v>0.25397893173386699</v>
      </c>
      <c r="R17" s="17">
        <v>0.34284909298171301</v>
      </c>
      <c r="S17" s="17">
        <v>0.28325113566844501</v>
      </c>
      <c r="T17" s="17">
        <v>0.25878238933478798</v>
      </c>
      <c r="U17" s="17"/>
      <c r="V17" s="17">
        <v>0.30849816062281099</v>
      </c>
      <c r="W17" s="17">
        <v>0.27962121770989901</v>
      </c>
      <c r="X17" s="17">
        <v>0.21776926512985001</v>
      </c>
      <c r="Y17" s="17">
        <v>0.28549683650949198</v>
      </c>
      <c r="Z17" s="17">
        <v>0.243862675418589</v>
      </c>
      <c r="AA17" s="17">
        <v>0.22201731948748599</v>
      </c>
      <c r="AB17" s="17">
        <v>0.266043669465169</v>
      </c>
      <c r="AC17" s="17">
        <v>0.26614134826150898</v>
      </c>
      <c r="AD17" s="17">
        <v>0.26762496225493698</v>
      </c>
      <c r="AE17" s="17"/>
      <c r="AF17" s="17">
        <v>0.26000543947875399</v>
      </c>
      <c r="AG17" s="17">
        <v>0.26461731341794498</v>
      </c>
      <c r="AH17" s="17">
        <v>0.24995284788069599</v>
      </c>
      <c r="AI17" s="17">
        <v>0.204303673129479</v>
      </c>
      <c r="AJ17" s="17">
        <v>0.27141417067732798</v>
      </c>
      <c r="AK17" s="17">
        <v>0.280510084563101</v>
      </c>
      <c r="AL17" s="17"/>
      <c r="AM17" s="17">
        <v>0.23574780698674999</v>
      </c>
      <c r="AN17" s="17">
        <v>0.219715925483872</v>
      </c>
      <c r="AO17" s="17">
        <v>0.215839538825886</v>
      </c>
      <c r="AP17" s="17">
        <v>0.233298425578159</v>
      </c>
      <c r="AQ17" s="17">
        <v>0.204941080690872</v>
      </c>
      <c r="AR17" s="17">
        <v>0.32824266886678199</v>
      </c>
      <c r="AS17" s="17">
        <v>0.286294742340999</v>
      </c>
      <c r="AT17" s="17">
        <v>0.221566091292556</v>
      </c>
      <c r="AU17" s="17">
        <v>0.221967564734217</v>
      </c>
      <c r="AV17" s="17">
        <v>0.323742380210432</v>
      </c>
      <c r="AW17" s="17">
        <v>0.245498318078121</v>
      </c>
      <c r="AX17" s="17">
        <v>0.27943030907878902</v>
      </c>
      <c r="AY17" s="17">
        <v>0.28420308762586799</v>
      </c>
      <c r="AZ17" s="17">
        <v>0.27351584038090598</v>
      </c>
      <c r="BA17" s="17">
        <v>0.28011808515599301</v>
      </c>
      <c r="BB17" s="17">
        <v>0.40831201090611202</v>
      </c>
      <c r="BC17" s="17"/>
      <c r="BD17" s="17">
        <v>0.33393378531425599</v>
      </c>
      <c r="BE17" s="17">
        <v>0.26963970026623102</v>
      </c>
      <c r="BF17" s="17">
        <v>0.20902056288093801</v>
      </c>
      <c r="BG17" s="17"/>
      <c r="BH17" s="17">
        <v>0.26541897110213097</v>
      </c>
      <c r="BI17" s="17">
        <v>0.328106307556638</v>
      </c>
      <c r="BJ17" s="17">
        <v>0.23443655011874101</v>
      </c>
      <c r="BK17" s="17"/>
      <c r="BL17" s="17">
        <v>0.26915013375843</v>
      </c>
      <c r="BM17" s="17">
        <v>0.32411758555083198</v>
      </c>
      <c r="BN17" s="17">
        <v>0.296812308453272</v>
      </c>
      <c r="BO17" s="17"/>
      <c r="BP17" s="17">
        <v>0.31143701338898</v>
      </c>
      <c r="BQ17" s="17">
        <v>0.22681072264839999</v>
      </c>
      <c r="BR17" s="17"/>
      <c r="BS17" s="17">
        <v>0.34226444042872201</v>
      </c>
      <c r="BT17" s="17">
        <v>0.29765377017276801</v>
      </c>
      <c r="BU17" s="17">
        <v>0.27389058532296801</v>
      </c>
      <c r="BV17" s="17">
        <v>0.22989553834659801</v>
      </c>
      <c r="BW17" s="17"/>
      <c r="BX17" s="17">
        <v>0.31283895641547199</v>
      </c>
      <c r="BY17" s="17">
        <v>0.34560833708650701</v>
      </c>
      <c r="BZ17" s="17">
        <v>0.256293654112277</v>
      </c>
      <c r="CA17" s="17"/>
      <c r="CB17" s="17">
        <v>0.36229465664647498</v>
      </c>
      <c r="CC17" s="17">
        <v>0.39468380391089802</v>
      </c>
      <c r="CD17" s="17">
        <v>0.13516513978505701</v>
      </c>
      <c r="CE17" s="17">
        <v>0.23187834356860501</v>
      </c>
      <c r="CF17" s="17">
        <v>0.350653801213962</v>
      </c>
      <c r="CG17" s="17">
        <v>0.15665073339184399</v>
      </c>
      <c r="CH17" s="17"/>
      <c r="CI17" s="17">
        <v>0.24231821953622201</v>
      </c>
      <c r="CJ17" s="17">
        <v>0.34290967342989298</v>
      </c>
      <c r="CK17" s="17">
        <v>0.127814169269935</v>
      </c>
      <c r="CL17" s="17">
        <v>0.26242157924753201</v>
      </c>
    </row>
    <row r="18" spans="2:90" ht="29" x14ac:dyDescent="0.35">
      <c r="B18" s="21" t="s">
        <v>310</v>
      </c>
      <c r="C18" s="17">
        <v>0.230276493181962</v>
      </c>
      <c r="D18" s="17">
        <v>0.241132191681737</v>
      </c>
      <c r="E18" s="17">
        <v>0.215447756563731</v>
      </c>
      <c r="F18" s="17"/>
      <c r="G18" s="17">
        <v>0.27665758413577701</v>
      </c>
      <c r="H18" s="17">
        <v>0.20034501252291401</v>
      </c>
      <c r="I18" s="17">
        <v>0.24673873582729799</v>
      </c>
      <c r="J18" s="17">
        <v>0.22105870179936801</v>
      </c>
      <c r="K18" s="17">
        <v>0.19983689135640101</v>
      </c>
      <c r="L18" s="17">
        <v>0.23042286872409201</v>
      </c>
      <c r="M18" s="17">
        <v>0.24234760955455101</v>
      </c>
      <c r="N18" s="17">
        <v>0.19927251355713799</v>
      </c>
      <c r="O18" s="17">
        <v>0.25535152927938898</v>
      </c>
      <c r="P18" s="17"/>
      <c r="Q18" s="17">
        <v>0.24648213810417499</v>
      </c>
      <c r="R18" s="17">
        <v>0.30468317803136502</v>
      </c>
      <c r="S18" s="17">
        <v>0.24333398275558701</v>
      </c>
      <c r="T18" s="17">
        <v>0.22391267423814901</v>
      </c>
      <c r="U18" s="17"/>
      <c r="V18" s="17">
        <v>0.25082293041027498</v>
      </c>
      <c r="W18" s="17">
        <v>0.201649631017635</v>
      </c>
      <c r="X18" s="17">
        <v>0.21213829189875999</v>
      </c>
      <c r="Y18" s="17">
        <v>0.25046734900737599</v>
      </c>
      <c r="Z18" s="17">
        <v>0.249095477881706</v>
      </c>
      <c r="AA18" s="17">
        <v>0.19287664302486099</v>
      </c>
      <c r="AB18" s="17">
        <v>0.245142198458741</v>
      </c>
      <c r="AC18" s="17">
        <v>0.16332183188193999</v>
      </c>
      <c r="AD18" s="17">
        <v>0.26364304884209799</v>
      </c>
      <c r="AE18" s="17"/>
      <c r="AF18" s="17">
        <v>0.20562154089097301</v>
      </c>
      <c r="AG18" s="17">
        <v>0.207381907601634</v>
      </c>
      <c r="AH18" s="17">
        <v>0.25142316535241799</v>
      </c>
      <c r="AI18" s="17">
        <v>0.26818876438947498</v>
      </c>
      <c r="AJ18" s="17">
        <v>0.221231957978021</v>
      </c>
      <c r="AK18" s="17">
        <v>0.25500996635638801</v>
      </c>
      <c r="AL18" s="17"/>
      <c r="AM18" s="17">
        <v>0.20128324536598399</v>
      </c>
      <c r="AN18" s="17">
        <v>0.22396255334118201</v>
      </c>
      <c r="AO18" s="17">
        <v>0.18750067379645599</v>
      </c>
      <c r="AP18" s="17">
        <v>0.20237134796753101</v>
      </c>
      <c r="AQ18" s="17">
        <v>0.213913677073445</v>
      </c>
      <c r="AR18" s="17">
        <v>0.228439886782658</v>
      </c>
      <c r="AS18" s="17">
        <v>0.22686657500820501</v>
      </c>
      <c r="AT18" s="17">
        <v>0.24972802250505</v>
      </c>
      <c r="AU18" s="17">
        <v>0.22102728909116601</v>
      </c>
      <c r="AV18" s="17">
        <v>0.27664884440421</v>
      </c>
      <c r="AW18" s="17">
        <v>0.174200112880354</v>
      </c>
      <c r="AX18" s="17">
        <v>0.235222212175622</v>
      </c>
      <c r="AY18" s="17">
        <v>0.216684641500129</v>
      </c>
      <c r="AZ18" s="17">
        <v>0.28446536431307501</v>
      </c>
      <c r="BA18" s="17">
        <v>0.29029737313487203</v>
      </c>
      <c r="BB18" s="17">
        <v>0.29202618390665802</v>
      </c>
      <c r="BC18" s="17"/>
      <c r="BD18" s="17">
        <v>0.24526619043416301</v>
      </c>
      <c r="BE18" s="17">
        <v>0.259988711582744</v>
      </c>
      <c r="BF18" s="17">
        <v>0.19768159517959999</v>
      </c>
      <c r="BG18" s="17"/>
      <c r="BH18" s="17">
        <v>0.21978632822449601</v>
      </c>
      <c r="BI18" s="17">
        <v>0.29063911079702198</v>
      </c>
      <c r="BJ18" s="17">
        <v>0.22829888750931601</v>
      </c>
      <c r="BK18" s="17"/>
      <c r="BL18" s="17">
        <v>0.28058359775819303</v>
      </c>
      <c r="BM18" s="17">
        <v>0.25610588824945701</v>
      </c>
      <c r="BN18" s="17">
        <v>0.241770074978539</v>
      </c>
      <c r="BO18" s="17"/>
      <c r="BP18" s="17">
        <v>0.233547685015633</v>
      </c>
      <c r="BQ18" s="17">
        <v>0.22727502969472399</v>
      </c>
      <c r="BR18" s="17"/>
      <c r="BS18" s="17">
        <v>0.23124421196699399</v>
      </c>
      <c r="BT18" s="17">
        <v>0.22956387913246901</v>
      </c>
      <c r="BU18" s="17">
        <v>0.23934356363953399</v>
      </c>
      <c r="BV18" s="17">
        <v>0.22920810166127201</v>
      </c>
      <c r="BW18" s="17"/>
      <c r="BX18" s="17">
        <v>0.22017159305282299</v>
      </c>
      <c r="BY18" s="17">
        <v>0.27368785858184502</v>
      </c>
      <c r="BZ18" s="17">
        <v>0.22860992776077599</v>
      </c>
      <c r="CA18" s="17"/>
      <c r="CB18" s="17">
        <v>0.188577880063861</v>
      </c>
      <c r="CC18" s="17">
        <v>0.34206775532995998</v>
      </c>
      <c r="CD18" s="17">
        <v>0.13462169180276001</v>
      </c>
      <c r="CE18" s="17">
        <v>0.22765835602835499</v>
      </c>
      <c r="CF18" s="17">
        <v>0.37225420411187798</v>
      </c>
      <c r="CG18" s="17">
        <v>0.17482185455147101</v>
      </c>
      <c r="CH18" s="17"/>
      <c r="CI18" s="17">
        <v>0.211932156879447</v>
      </c>
      <c r="CJ18" s="17">
        <v>0.26481968198517403</v>
      </c>
      <c r="CK18" s="17">
        <v>0.160553340985638</v>
      </c>
      <c r="CL18" s="17">
        <v>0.23257716794503699</v>
      </c>
    </row>
    <row r="19" spans="2:90" ht="29" x14ac:dyDescent="0.35">
      <c r="B19" s="21" t="s">
        <v>311</v>
      </c>
      <c r="C19" s="17">
        <v>0.229973708831752</v>
      </c>
      <c r="D19" s="17">
        <v>0.23375785551089401</v>
      </c>
      <c r="E19" s="17">
        <v>0.22431453832368201</v>
      </c>
      <c r="F19" s="17"/>
      <c r="G19" s="17">
        <v>0.24212820081341299</v>
      </c>
      <c r="H19" s="17">
        <v>0.29719709537469902</v>
      </c>
      <c r="I19" s="17">
        <v>0.19003277352228301</v>
      </c>
      <c r="J19" s="17">
        <v>0.22724743674735101</v>
      </c>
      <c r="K19" s="17">
        <v>0.200230969582299</v>
      </c>
      <c r="L19" s="17">
        <v>0.20757580479751001</v>
      </c>
      <c r="M19" s="17">
        <v>0.29703316549972503</v>
      </c>
      <c r="N19" s="17">
        <v>0.225459290692237</v>
      </c>
      <c r="O19" s="17">
        <v>0.18419237904602301</v>
      </c>
      <c r="P19" s="17"/>
      <c r="Q19" s="17">
        <v>0.25687927241492597</v>
      </c>
      <c r="R19" s="17">
        <v>0.35475034050176801</v>
      </c>
      <c r="S19" s="17">
        <v>0.30509203677594798</v>
      </c>
      <c r="T19" s="17">
        <v>0.21607015601111401</v>
      </c>
      <c r="U19" s="17"/>
      <c r="V19" s="17">
        <v>0.30079327313395599</v>
      </c>
      <c r="W19" s="17">
        <v>0.23858774903170599</v>
      </c>
      <c r="X19" s="17">
        <v>0.19847198827909601</v>
      </c>
      <c r="Y19" s="17">
        <v>0.24030903912854801</v>
      </c>
      <c r="Z19" s="17">
        <v>0.173920160926027</v>
      </c>
      <c r="AA19" s="17">
        <v>0.18206218598383</v>
      </c>
      <c r="AB19" s="17">
        <v>0.18446190687269701</v>
      </c>
      <c r="AC19" s="17">
        <v>0.20231196558887701</v>
      </c>
      <c r="AD19" s="17">
        <v>0.26750726634146299</v>
      </c>
      <c r="AE19" s="17"/>
      <c r="AF19" s="17">
        <v>0.20204926455309399</v>
      </c>
      <c r="AG19" s="17">
        <v>0.23620305137838399</v>
      </c>
      <c r="AH19" s="17">
        <v>0.23409998983763899</v>
      </c>
      <c r="AI19" s="17">
        <v>0.18150368783770199</v>
      </c>
      <c r="AJ19" s="17">
        <v>0.19908226210218899</v>
      </c>
      <c r="AK19" s="17">
        <v>0.27090303840035901</v>
      </c>
      <c r="AL19" s="17"/>
      <c r="AM19" s="17">
        <v>0.17891814863883301</v>
      </c>
      <c r="AN19" s="17">
        <v>0.21980180023760501</v>
      </c>
      <c r="AO19" s="17">
        <v>0.197324027017999</v>
      </c>
      <c r="AP19" s="17">
        <v>0.20813953330593599</v>
      </c>
      <c r="AQ19" s="17">
        <v>0.22389863880958599</v>
      </c>
      <c r="AR19" s="17">
        <v>0.19907362738685</v>
      </c>
      <c r="AS19" s="17">
        <v>0.23630644559799399</v>
      </c>
      <c r="AT19" s="17">
        <v>0.27092819820687097</v>
      </c>
      <c r="AU19" s="17">
        <v>0.230581380474079</v>
      </c>
      <c r="AV19" s="17">
        <v>0.239099959624127</v>
      </c>
      <c r="AW19" s="17">
        <v>0.22739252556824799</v>
      </c>
      <c r="AX19" s="17">
        <v>0.194298929009528</v>
      </c>
      <c r="AY19" s="17">
        <v>0.27469151983579698</v>
      </c>
      <c r="AZ19" s="17">
        <v>0.330251298770666</v>
      </c>
      <c r="BA19" s="17">
        <v>0.256346712415086</v>
      </c>
      <c r="BB19" s="17">
        <v>0.33315510408447402</v>
      </c>
      <c r="BC19" s="17"/>
      <c r="BD19" s="17">
        <v>0.23299315791212399</v>
      </c>
      <c r="BE19" s="17">
        <v>0.25015137965846501</v>
      </c>
      <c r="BF19" s="17">
        <v>0.21600770924743801</v>
      </c>
      <c r="BG19" s="17"/>
      <c r="BH19" s="17">
        <v>0.22330246544478</v>
      </c>
      <c r="BI19" s="17">
        <v>0.26797895414657102</v>
      </c>
      <c r="BJ19" s="17">
        <v>0.246849813536624</v>
      </c>
      <c r="BK19" s="17"/>
      <c r="BL19" s="17">
        <v>0.22977116761802599</v>
      </c>
      <c r="BM19" s="17">
        <v>0.26865689492954098</v>
      </c>
      <c r="BN19" s="17">
        <v>0.29177083401399201</v>
      </c>
      <c r="BO19" s="17"/>
      <c r="BP19" s="17">
        <v>0.27089542232411701</v>
      </c>
      <c r="BQ19" s="17">
        <v>0.21823336645289601</v>
      </c>
      <c r="BR19" s="17"/>
      <c r="BS19" s="17">
        <v>0.24708886520170401</v>
      </c>
      <c r="BT19" s="17">
        <v>0.25428226950444899</v>
      </c>
      <c r="BU19" s="17">
        <v>0.22166201854666601</v>
      </c>
      <c r="BV19" s="17">
        <v>0.21748196322838001</v>
      </c>
      <c r="BW19" s="17"/>
      <c r="BX19" s="17">
        <v>0.220172706753161</v>
      </c>
      <c r="BY19" s="17">
        <v>0.31692739947402598</v>
      </c>
      <c r="BZ19" s="17">
        <v>0.22560134658162001</v>
      </c>
      <c r="CA19" s="17"/>
      <c r="CB19" s="17">
        <v>0.194462524642737</v>
      </c>
      <c r="CC19" s="17">
        <v>0.35198628289057798</v>
      </c>
      <c r="CD19" s="17">
        <v>0.162529887771206</v>
      </c>
      <c r="CE19" s="17">
        <v>0.20619295745917701</v>
      </c>
      <c r="CF19" s="17">
        <v>0.346792915352792</v>
      </c>
      <c r="CG19" s="17">
        <v>0.15794583236513701</v>
      </c>
      <c r="CH19" s="17"/>
      <c r="CI19" s="17">
        <v>0.214413569130639</v>
      </c>
      <c r="CJ19" s="17">
        <v>0.27041295242220098</v>
      </c>
      <c r="CK19" s="17">
        <v>0.165082580438353</v>
      </c>
      <c r="CL19" s="17">
        <v>0.226886220820634</v>
      </c>
    </row>
    <row r="20" spans="2:90" x14ac:dyDescent="0.35">
      <c r="B20" s="21" t="s">
        <v>312</v>
      </c>
      <c r="C20" s="17">
        <v>0.20694648297213</v>
      </c>
      <c r="D20" s="17">
        <v>0.260866685355852</v>
      </c>
      <c r="E20" s="17">
        <v>0.15316470530368101</v>
      </c>
      <c r="F20" s="17"/>
      <c r="G20" s="17">
        <v>0.18038456343857201</v>
      </c>
      <c r="H20" s="17">
        <v>0.18194007298294099</v>
      </c>
      <c r="I20" s="17">
        <v>0.16571694550861099</v>
      </c>
      <c r="J20" s="17">
        <v>0.17592796107891101</v>
      </c>
      <c r="K20" s="17">
        <v>0.244762053099672</v>
      </c>
      <c r="L20" s="17">
        <v>0.208028543000049</v>
      </c>
      <c r="M20" s="17">
        <v>0.24739657565314699</v>
      </c>
      <c r="N20" s="17">
        <v>0.233185064800012</v>
      </c>
      <c r="O20" s="17">
        <v>0.21764319048582401</v>
      </c>
      <c r="P20" s="17"/>
      <c r="Q20" s="17">
        <v>0.22285478283480001</v>
      </c>
      <c r="R20" s="17">
        <v>0.23963994241193001</v>
      </c>
      <c r="S20" s="17">
        <v>0.25961081966655303</v>
      </c>
      <c r="T20" s="17">
        <v>0.201854698495056</v>
      </c>
      <c r="U20" s="17"/>
      <c r="V20" s="17">
        <v>0.25677439092101301</v>
      </c>
      <c r="W20" s="17">
        <v>0.16412423442013399</v>
      </c>
      <c r="X20" s="17">
        <v>0.233020607415794</v>
      </c>
      <c r="Y20" s="17">
        <v>0.20796385492147301</v>
      </c>
      <c r="Z20" s="17">
        <v>0.20062569781130599</v>
      </c>
      <c r="AA20" s="17">
        <v>0.21135135813335601</v>
      </c>
      <c r="AB20" s="17">
        <v>0.16812186988351399</v>
      </c>
      <c r="AC20" s="17">
        <v>0.15146308673567499</v>
      </c>
      <c r="AD20" s="17">
        <v>0.22340037055388301</v>
      </c>
      <c r="AE20" s="17"/>
      <c r="AF20" s="17">
        <v>0.188627921766999</v>
      </c>
      <c r="AG20" s="17">
        <v>0.16769212311581599</v>
      </c>
      <c r="AH20" s="17">
        <v>0.237182377298056</v>
      </c>
      <c r="AI20" s="17">
        <v>0.10338346933657799</v>
      </c>
      <c r="AJ20" s="17">
        <v>0.22449973454535299</v>
      </c>
      <c r="AK20" s="17">
        <v>0.23720044877874</v>
      </c>
      <c r="AL20" s="17"/>
      <c r="AM20" s="17">
        <v>0.13916710434051099</v>
      </c>
      <c r="AN20" s="17">
        <v>0.111861723019289</v>
      </c>
      <c r="AO20" s="17">
        <v>0.166674676716872</v>
      </c>
      <c r="AP20" s="17">
        <v>0.21534454086236601</v>
      </c>
      <c r="AQ20" s="17">
        <v>0.24278063973654501</v>
      </c>
      <c r="AR20" s="17">
        <v>0.214778764906525</v>
      </c>
      <c r="AS20" s="17">
        <v>0.20331413107431401</v>
      </c>
      <c r="AT20" s="17">
        <v>0.20265701181693499</v>
      </c>
      <c r="AU20" s="17">
        <v>0.25096271286038302</v>
      </c>
      <c r="AV20" s="17">
        <v>0.211211489888744</v>
      </c>
      <c r="AW20" s="17">
        <v>0.20876797674706399</v>
      </c>
      <c r="AX20" s="17">
        <v>0.20172816601992999</v>
      </c>
      <c r="AY20" s="17">
        <v>0.218595548307502</v>
      </c>
      <c r="AZ20" s="17">
        <v>0.26792244364994</v>
      </c>
      <c r="BA20" s="17">
        <v>0.25605365751280601</v>
      </c>
      <c r="BB20" s="17">
        <v>0.29672473697509599</v>
      </c>
      <c r="BC20" s="17"/>
      <c r="BD20" s="17">
        <v>0.209917387825095</v>
      </c>
      <c r="BE20" s="17">
        <v>0.17558806428931101</v>
      </c>
      <c r="BF20" s="17">
        <v>0.229844433152256</v>
      </c>
      <c r="BG20" s="17"/>
      <c r="BH20" s="17">
        <v>0.20952901510586999</v>
      </c>
      <c r="BI20" s="17">
        <v>0.21560983083632199</v>
      </c>
      <c r="BJ20" s="17">
        <v>0.23427655046312801</v>
      </c>
      <c r="BK20" s="17"/>
      <c r="BL20" s="17">
        <v>0.28063538106055502</v>
      </c>
      <c r="BM20" s="17">
        <v>0.236072093752246</v>
      </c>
      <c r="BN20" s="17">
        <v>0.223409999175358</v>
      </c>
      <c r="BO20" s="17"/>
      <c r="BP20" s="17">
        <v>0.215118283919493</v>
      </c>
      <c r="BQ20" s="17">
        <v>0.204343408210579</v>
      </c>
      <c r="BR20" s="17"/>
      <c r="BS20" s="17">
        <v>0.191764285106341</v>
      </c>
      <c r="BT20" s="17">
        <v>0.18059662454595399</v>
      </c>
      <c r="BU20" s="17">
        <v>0.18524849016771899</v>
      </c>
      <c r="BV20" s="17">
        <v>0.24903653829032901</v>
      </c>
      <c r="BW20" s="17"/>
      <c r="BX20" s="17">
        <v>0.21303668896466099</v>
      </c>
      <c r="BY20" s="17">
        <v>9.8754983745890298E-2</v>
      </c>
      <c r="BZ20" s="17">
        <v>0.21299153844917099</v>
      </c>
      <c r="CA20" s="17"/>
      <c r="CB20" s="17">
        <v>0.14308961989020499</v>
      </c>
      <c r="CC20" s="17">
        <v>0.228319411891997</v>
      </c>
      <c r="CD20" s="17">
        <v>0.185961488814012</v>
      </c>
      <c r="CE20" s="17">
        <v>0.26247189903928603</v>
      </c>
      <c r="CF20" s="17">
        <v>0.26239930555815399</v>
      </c>
      <c r="CG20" s="17">
        <v>0.182411052141534</v>
      </c>
      <c r="CH20" s="17"/>
      <c r="CI20" s="17">
        <v>0.20921858804215901</v>
      </c>
      <c r="CJ20" s="17">
        <v>0.23798756021068901</v>
      </c>
      <c r="CK20" s="17">
        <v>0.15747912698098701</v>
      </c>
      <c r="CL20" s="17">
        <v>0.20129588800391801</v>
      </c>
    </row>
    <row r="21" spans="2:90" ht="29" x14ac:dyDescent="0.35">
      <c r="B21" s="21" t="s">
        <v>313</v>
      </c>
      <c r="C21" s="17">
        <v>0.198162767475038</v>
      </c>
      <c r="D21" s="17">
        <v>0.20606582258122699</v>
      </c>
      <c r="E21" s="17">
        <v>0.18990510843555899</v>
      </c>
      <c r="F21" s="17"/>
      <c r="G21" s="17">
        <v>0.220079229397178</v>
      </c>
      <c r="H21" s="17">
        <v>0.21887751260053701</v>
      </c>
      <c r="I21" s="17">
        <v>0.16390440084250499</v>
      </c>
      <c r="J21" s="17">
        <v>0.18039562191564901</v>
      </c>
      <c r="K21" s="17">
        <v>0.20322620021545101</v>
      </c>
      <c r="L21" s="17">
        <v>0.214231530335628</v>
      </c>
      <c r="M21" s="17">
        <v>0.216347617526847</v>
      </c>
      <c r="N21" s="17">
        <v>0.18218039624247301</v>
      </c>
      <c r="O21" s="17">
        <v>0.184542573172126</v>
      </c>
      <c r="P21" s="17"/>
      <c r="Q21" s="17">
        <v>0.19182322831131501</v>
      </c>
      <c r="R21" s="17">
        <v>0.24112542298612499</v>
      </c>
      <c r="S21" s="17">
        <v>0.206027280829713</v>
      </c>
      <c r="T21" s="17">
        <v>0.197508943620473</v>
      </c>
      <c r="U21" s="17"/>
      <c r="V21" s="17">
        <v>0.186493088559189</v>
      </c>
      <c r="W21" s="17">
        <v>0.206903686669801</v>
      </c>
      <c r="X21" s="17">
        <v>0.216424018339821</v>
      </c>
      <c r="Y21" s="17">
        <v>0.25462370352798402</v>
      </c>
      <c r="Z21" s="17">
        <v>0.165640987991095</v>
      </c>
      <c r="AA21" s="17">
        <v>0.19857513207729199</v>
      </c>
      <c r="AB21" s="17">
        <v>0.17971546227961099</v>
      </c>
      <c r="AC21" s="17">
        <v>0.19783110629723</v>
      </c>
      <c r="AD21" s="17">
        <v>0.180947739798101</v>
      </c>
      <c r="AE21" s="17"/>
      <c r="AF21" s="17">
        <v>0.188022530374406</v>
      </c>
      <c r="AG21" s="17">
        <v>0.198857134107738</v>
      </c>
      <c r="AH21" s="17">
        <v>0.19333955006231901</v>
      </c>
      <c r="AI21" s="17">
        <v>0.167542697852819</v>
      </c>
      <c r="AJ21" s="17">
        <v>0.201050807337878</v>
      </c>
      <c r="AK21" s="17">
        <v>0.20892366755111999</v>
      </c>
      <c r="AL21" s="17"/>
      <c r="AM21" s="17">
        <v>0.14040205552324</v>
      </c>
      <c r="AN21" s="17">
        <v>0.133840083122308</v>
      </c>
      <c r="AO21" s="17">
        <v>0.14786007853170899</v>
      </c>
      <c r="AP21" s="17">
        <v>0.13166155286523201</v>
      </c>
      <c r="AQ21" s="17">
        <v>0.20809874545163801</v>
      </c>
      <c r="AR21" s="17">
        <v>0.22489361959808701</v>
      </c>
      <c r="AS21" s="17">
        <v>0.25334383345086903</v>
      </c>
      <c r="AT21" s="17">
        <v>0.19283134631267901</v>
      </c>
      <c r="AU21" s="17">
        <v>0.186909494403078</v>
      </c>
      <c r="AV21" s="17">
        <v>0.24354217681385101</v>
      </c>
      <c r="AW21" s="17">
        <v>0.22405102648901801</v>
      </c>
      <c r="AX21" s="17">
        <v>0.17426526225661099</v>
      </c>
      <c r="AY21" s="17">
        <v>0.21941077836910899</v>
      </c>
      <c r="AZ21" s="17">
        <v>0.26317943934981097</v>
      </c>
      <c r="BA21" s="17">
        <v>0.20623477885993899</v>
      </c>
      <c r="BB21" s="17">
        <v>0.31330129118085398</v>
      </c>
      <c r="BC21" s="17"/>
      <c r="BD21" s="17">
        <v>0.207192876449975</v>
      </c>
      <c r="BE21" s="17">
        <v>0.207765060161621</v>
      </c>
      <c r="BF21" s="17">
        <v>0.19186240422913201</v>
      </c>
      <c r="BG21" s="17"/>
      <c r="BH21" s="17">
        <v>0.200466767128331</v>
      </c>
      <c r="BI21" s="17">
        <v>0.235365974952261</v>
      </c>
      <c r="BJ21" s="17">
        <v>0.211323593674063</v>
      </c>
      <c r="BK21" s="17"/>
      <c r="BL21" s="17">
        <v>0.26696911279084601</v>
      </c>
      <c r="BM21" s="17">
        <v>0.21890378800657301</v>
      </c>
      <c r="BN21" s="17">
        <v>0.17141000053438701</v>
      </c>
      <c r="BO21" s="17"/>
      <c r="BP21" s="17">
        <v>0.230120074621325</v>
      </c>
      <c r="BQ21" s="17">
        <v>0.18612156833952001</v>
      </c>
      <c r="BR21" s="17"/>
      <c r="BS21" s="17">
        <v>0.209476066165452</v>
      </c>
      <c r="BT21" s="17">
        <v>0.18075300058677399</v>
      </c>
      <c r="BU21" s="17">
        <v>0.208318664873997</v>
      </c>
      <c r="BV21" s="17">
        <v>0.204794091102495</v>
      </c>
      <c r="BW21" s="17"/>
      <c r="BX21" s="17">
        <v>0.224294856272265</v>
      </c>
      <c r="BY21" s="17">
        <v>0.213474356506794</v>
      </c>
      <c r="BZ21" s="17">
        <v>0.19463299883957</v>
      </c>
      <c r="CA21" s="17"/>
      <c r="CB21" s="17">
        <v>0.176764823317384</v>
      </c>
      <c r="CC21" s="17">
        <v>0.26229348971243399</v>
      </c>
      <c r="CD21" s="17">
        <v>0.10074021985913199</v>
      </c>
      <c r="CE21" s="17">
        <v>0.23647938234716001</v>
      </c>
      <c r="CF21" s="17">
        <v>0.31747649447614201</v>
      </c>
      <c r="CG21" s="17">
        <v>0.150157370590704</v>
      </c>
      <c r="CH21" s="17"/>
      <c r="CI21" s="17">
        <v>0.213946289357239</v>
      </c>
      <c r="CJ21" s="17">
        <v>0.20807199708137</v>
      </c>
      <c r="CK21" s="17">
        <v>0.119861996463506</v>
      </c>
      <c r="CL21" s="17">
        <v>0.20961865093502799</v>
      </c>
    </row>
    <row r="22" spans="2:90" x14ac:dyDescent="0.35">
      <c r="B22" s="21" t="s">
        <v>150</v>
      </c>
      <c r="C22" s="17">
        <v>1.0545550686860101E-2</v>
      </c>
      <c r="D22" s="17">
        <v>1.40826037765798E-2</v>
      </c>
      <c r="E22" s="17">
        <v>7.2067898902856099E-3</v>
      </c>
      <c r="F22" s="17"/>
      <c r="G22" s="17">
        <v>3.3784271215400899E-3</v>
      </c>
      <c r="H22" s="17">
        <v>2.9227811836422899E-2</v>
      </c>
      <c r="I22" s="17">
        <v>7.7462159448642397E-3</v>
      </c>
      <c r="J22" s="17">
        <v>1.3139266790538799E-2</v>
      </c>
      <c r="K22" s="17">
        <v>9.5057894901242196E-3</v>
      </c>
      <c r="L22" s="17">
        <v>0</v>
      </c>
      <c r="M22" s="17">
        <v>6.9806009000329501E-3</v>
      </c>
      <c r="N22" s="17">
        <v>1.40448810952233E-2</v>
      </c>
      <c r="O22" s="17">
        <v>1.11479349182079E-2</v>
      </c>
      <c r="P22" s="17"/>
      <c r="Q22" s="17">
        <v>1.6766674301871402E-2</v>
      </c>
      <c r="R22" s="17">
        <v>1.06736244907826E-2</v>
      </c>
      <c r="S22" s="17">
        <v>4.6230651482195998E-3</v>
      </c>
      <c r="T22" s="17">
        <v>9.6831982825496994E-3</v>
      </c>
      <c r="U22" s="17"/>
      <c r="V22" s="17">
        <v>5.2894705017714101E-3</v>
      </c>
      <c r="W22" s="17">
        <v>1.5553484708472801E-2</v>
      </c>
      <c r="X22" s="17">
        <v>5.5137831088403104E-3</v>
      </c>
      <c r="Y22" s="17">
        <v>1.16608089219855E-2</v>
      </c>
      <c r="Z22" s="17">
        <v>1.13770395147842E-2</v>
      </c>
      <c r="AA22" s="17">
        <v>7.3357605913862804E-3</v>
      </c>
      <c r="AB22" s="17">
        <v>9.6857844756456299E-3</v>
      </c>
      <c r="AC22" s="17">
        <v>1.8192998320911299E-2</v>
      </c>
      <c r="AD22" s="17">
        <v>1.41911927804509E-2</v>
      </c>
      <c r="AE22" s="17"/>
      <c r="AF22" s="17">
        <v>1.12470795379824E-2</v>
      </c>
      <c r="AG22" s="17">
        <v>1.36278742460918E-2</v>
      </c>
      <c r="AH22" s="17">
        <v>6.3024696368429002E-3</v>
      </c>
      <c r="AI22" s="17">
        <v>3.41624831535076E-3</v>
      </c>
      <c r="AJ22" s="17">
        <v>4.0190399831816302E-3</v>
      </c>
      <c r="AK22" s="17">
        <v>1.39607818368538E-2</v>
      </c>
      <c r="AL22" s="17"/>
      <c r="AM22" s="17">
        <v>3.4494004668933702E-2</v>
      </c>
      <c r="AN22" s="17">
        <v>2.9625119716319499E-2</v>
      </c>
      <c r="AO22" s="17">
        <v>1.26712107588881E-2</v>
      </c>
      <c r="AP22" s="17">
        <v>0</v>
      </c>
      <c r="AQ22" s="17">
        <v>0</v>
      </c>
      <c r="AR22" s="17">
        <v>0</v>
      </c>
      <c r="AS22" s="17">
        <v>0</v>
      </c>
      <c r="AT22" s="17">
        <v>1.0201843070635701E-2</v>
      </c>
      <c r="AU22" s="17">
        <v>0</v>
      </c>
      <c r="AV22" s="17">
        <v>0</v>
      </c>
      <c r="AW22" s="17">
        <v>1.84334801381635E-2</v>
      </c>
      <c r="AX22" s="17">
        <v>1.23649759115999E-2</v>
      </c>
      <c r="AY22" s="17">
        <v>0</v>
      </c>
      <c r="AZ22" s="17">
        <v>0</v>
      </c>
      <c r="BA22" s="17">
        <v>0</v>
      </c>
      <c r="BB22" s="17">
        <v>8.0170158077671298E-3</v>
      </c>
      <c r="BC22" s="17"/>
      <c r="BD22" s="17">
        <v>9.7124554525021296E-3</v>
      </c>
      <c r="BE22" s="17">
        <v>1.23080105510033E-2</v>
      </c>
      <c r="BF22" s="17">
        <v>7.5144356834693504E-3</v>
      </c>
      <c r="BG22" s="17"/>
      <c r="BH22" s="17">
        <v>6.7378880691107701E-3</v>
      </c>
      <c r="BI22" s="17">
        <v>3.1200617565778602E-3</v>
      </c>
      <c r="BJ22" s="17">
        <v>8.6933099335404999E-3</v>
      </c>
      <c r="BK22" s="17"/>
      <c r="BL22" s="17">
        <v>0</v>
      </c>
      <c r="BM22" s="17">
        <v>2.2059719266273301E-3</v>
      </c>
      <c r="BN22" s="17">
        <v>1.13273537033111E-2</v>
      </c>
      <c r="BO22" s="17"/>
      <c r="BP22" s="17">
        <v>1.1050180860980301E-2</v>
      </c>
      <c r="BQ22" s="17">
        <v>1.0526894615370101E-2</v>
      </c>
      <c r="BR22" s="17"/>
      <c r="BS22" s="17">
        <v>5.6790238264434597E-3</v>
      </c>
      <c r="BT22" s="17">
        <v>3.09916294680048E-3</v>
      </c>
      <c r="BU22" s="17">
        <v>1.15652283589567E-2</v>
      </c>
      <c r="BV22" s="17">
        <v>1.14387651011876E-2</v>
      </c>
      <c r="BW22" s="17"/>
      <c r="BX22" s="17">
        <v>0</v>
      </c>
      <c r="BY22" s="17">
        <v>9.9279425218765597E-3</v>
      </c>
      <c r="BZ22" s="17">
        <v>1.16282346569174E-2</v>
      </c>
      <c r="CA22" s="17"/>
      <c r="CB22" s="17">
        <v>7.1684135095888297E-3</v>
      </c>
      <c r="CC22" s="17">
        <v>1.14583743830808E-3</v>
      </c>
      <c r="CD22" s="17">
        <v>2.5018914802363301E-2</v>
      </c>
      <c r="CE22" s="17">
        <v>1.9743695239358701E-3</v>
      </c>
      <c r="CF22" s="17">
        <v>8.9002515499356592E-3</v>
      </c>
      <c r="CG22" s="17">
        <v>1.5283760100794399E-2</v>
      </c>
      <c r="CH22" s="17"/>
      <c r="CI22" s="17">
        <v>1.6012432518282601E-2</v>
      </c>
      <c r="CJ22" s="17">
        <v>9.5198173471558196E-3</v>
      </c>
      <c r="CK22" s="17">
        <v>3.1676835545866602E-2</v>
      </c>
      <c r="CL22" s="17">
        <v>4.2995297547873696E-3</v>
      </c>
    </row>
    <row r="23" spans="2:90" ht="29" x14ac:dyDescent="0.35">
      <c r="B23" s="21" t="s">
        <v>314</v>
      </c>
      <c r="C23" s="17">
        <v>9.7930412764966508E-3</v>
      </c>
      <c r="D23" s="17">
        <v>1.27302962842369E-2</v>
      </c>
      <c r="E23" s="17">
        <v>7.0397518478236103E-3</v>
      </c>
      <c r="F23" s="17"/>
      <c r="G23" s="17">
        <v>7.3108449906247198E-3</v>
      </c>
      <c r="H23" s="17">
        <v>1.45319436675896E-2</v>
      </c>
      <c r="I23" s="17">
        <v>1.14362776464691E-2</v>
      </c>
      <c r="J23" s="17">
        <v>1.3108252694863501E-2</v>
      </c>
      <c r="K23" s="17">
        <v>5.3504303312167803E-3</v>
      </c>
      <c r="L23" s="17">
        <v>1.3629336228906601E-2</v>
      </c>
      <c r="M23" s="17">
        <v>6.3103641909130499E-3</v>
      </c>
      <c r="N23" s="17">
        <v>2.0352122891052599E-3</v>
      </c>
      <c r="O23" s="17">
        <v>1.46710410829353E-2</v>
      </c>
      <c r="P23" s="17"/>
      <c r="Q23" s="17">
        <v>7.6875720571603903E-3</v>
      </c>
      <c r="R23" s="17">
        <v>4.3419576347165202E-3</v>
      </c>
      <c r="S23" s="17">
        <v>0</v>
      </c>
      <c r="T23" s="17">
        <v>8.9950723865898797E-3</v>
      </c>
      <c r="U23" s="17"/>
      <c r="V23" s="17">
        <v>1.5898202010006499E-2</v>
      </c>
      <c r="W23" s="17">
        <v>6.8577868621668703E-3</v>
      </c>
      <c r="X23" s="17">
        <v>4.0844249199926E-3</v>
      </c>
      <c r="Y23" s="17">
        <v>6.3570259320699799E-3</v>
      </c>
      <c r="Z23" s="17">
        <v>5.7333190785579004E-3</v>
      </c>
      <c r="AA23" s="17">
        <v>1.2534923068828601E-2</v>
      </c>
      <c r="AB23" s="17">
        <v>1.5062504301686E-2</v>
      </c>
      <c r="AC23" s="17">
        <v>5.1497092133438102E-3</v>
      </c>
      <c r="AD23" s="17">
        <v>1.05686786007602E-2</v>
      </c>
      <c r="AE23" s="17"/>
      <c r="AF23" s="17">
        <v>1.03686702514415E-2</v>
      </c>
      <c r="AG23" s="17">
        <v>5.4480921852328003E-3</v>
      </c>
      <c r="AH23" s="17">
        <v>1.0162802326283899E-2</v>
      </c>
      <c r="AI23" s="17">
        <v>3.2864706597213598E-2</v>
      </c>
      <c r="AJ23" s="17">
        <v>1.27991688778589E-2</v>
      </c>
      <c r="AK23" s="17">
        <v>6.65864488779154E-3</v>
      </c>
      <c r="AL23" s="17"/>
      <c r="AM23" s="17">
        <v>3.9558580974169102E-2</v>
      </c>
      <c r="AN23" s="17">
        <v>1.3579146351512099E-2</v>
      </c>
      <c r="AO23" s="17">
        <v>2.0280311524480898E-2</v>
      </c>
      <c r="AP23" s="17">
        <v>0</v>
      </c>
      <c r="AQ23" s="17">
        <v>6.3304454302732299E-3</v>
      </c>
      <c r="AR23" s="17">
        <v>8.5932401941751606E-3</v>
      </c>
      <c r="AS23" s="17">
        <v>9.7134416281149695E-3</v>
      </c>
      <c r="AT23" s="17">
        <v>0</v>
      </c>
      <c r="AU23" s="17">
        <v>1.07353959088084E-2</v>
      </c>
      <c r="AV23" s="17">
        <v>1.51035660229537E-2</v>
      </c>
      <c r="AW23" s="17">
        <v>6.21328682402716E-3</v>
      </c>
      <c r="AX23" s="17">
        <v>0</v>
      </c>
      <c r="AY23" s="17">
        <v>0</v>
      </c>
      <c r="AZ23" s="17">
        <v>1.9003275529880501E-2</v>
      </c>
      <c r="BA23" s="17">
        <v>4.9866654903162602E-3</v>
      </c>
      <c r="BB23" s="17">
        <v>3.9523908137412498E-3</v>
      </c>
      <c r="BC23" s="17"/>
      <c r="BD23" s="17">
        <v>4.8267780235421902E-3</v>
      </c>
      <c r="BE23" s="17">
        <v>1.15678774872741E-2</v>
      </c>
      <c r="BF23" s="17">
        <v>1.1867263169589699E-2</v>
      </c>
      <c r="BG23" s="17"/>
      <c r="BH23" s="17">
        <v>9.0414140893308598E-3</v>
      </c>
      <c r="BI23" s="17">
        <v>3.0809913885645902E-3</v>
      </c>
      <c r="BJ23" s="17">
        <v>5.13609719579468E-3</v>
      </c>
      <c r="BK23" s="17"/>
      <c r="BL23" s="17">
        <v>0</v>
      </c>
      <c r="BM23" s="17">
        <v>0</v>
      </c>
      <c r="BN23" s="17">
        <v>0</v>
      </c>
      <c r="BO23" s="17"/>
      <c r="BP23" s="17">
        <v>0</v>
      </c>
      <c r="BQ23" s="17">
        <v>1.4149560115966501E-2</v>
      </c>
      <c r="BR23" s="17"/>
      <c r="BS23" s="17">
        <v>4.6039959724139797E-3</v>
      </c>
      <c r="BT23" s="17">
        <v>6.0186545881352697E-3</v>
      </c>
      <c r="BU23" s="17">
        <v>9.5727880359731694E-3</v>
      </c>
      <c r="BV23" s="17">
        <v>1.1052747664007699E-2</v>
      </c>
      <c r="BW23" s="17"/>
      <c r="BX23" s="17">
        <v>0</v>
      </c>
      <c r="BY23" s="17">
        <v>0</v>
      </c>
      <c r="BZ23" s="17">
        <v>1.1365008639948E-2</v>
      </c>
      <c r="CA23" s="17"/>
      <c r="CB23" s="17">
        <v>2.2438811749174599E-3</v>
      </c>
      <c r="CC23" s="17">
        <v>2.6486331102321798E-3</v>
      </c>
      <c r="CD23" s="17">
        <v>2.1644336532074301E-2</v>
      </c>
      <c r="CE23" s="17">
        <v>8.9207934572676905E-3</v>
      </c>
      <c r="CF23" s="17">
        <v>4.8892440929790004E-3</v>
      </c>
      <c r="CG23" s="17">
        <v>1.49736161630397E-2</v>
      </c>
      <c r="CH23" s="17"/>
      <c r="CI23" s="17">
        <v>6.0714739166589596E-3</v>
      </c>
      <c r="CJ23" s="17">
        <v>5.1293762747645997E-3</v>
      </c>
      <c r="CK23" s="17">
        <v>3.4328023750408297E-2</v>
      </c>
      <c r="CL23" s="17">
        <v>6.8480822716762502E-3</v>
      </c>
    </row>
    <row r="24" spans="2:90" x14ac:dyDescent="0.35">
      <c r="B24" s="21" t="s">
        <v>315</v>
      </c>
      <c r="C24" s="23">
        <v>2.9899303915041399E-3</v>
      </c>
      <c r="D24" s="23">
        <v>5.7867875848229703E-3</v>
      </c>
      <c r="E24" s="23">
        <v>2.50207983110266E-4</v>
      </c>
      <c r="F24" s="23"/>
      <c r="G24" s="23">
        <v>1.1541013230997499E-3</v>
      </c>
      <c r="H24" s="23">
        <v>1.29014960363545E-3</v>
      </c>
      <c r="I24" s="23">
        <v>1.3349426685235999E-2</v>
      </c>
      <c r="J24" s="23">
        <v>0</v>
      </c>
      <c r="K24" s="23">
        <v>2.6033232863598801E-3</v>
      </c>
      <c r="L24" s="23">
        <v>1.5085270313409901E-3</v>
      </c>
      <c r="M24" s="23">
        <v>0</v>
      </c>
      <c r="N24" s="23">
        <v>7.4648199228951103E-3</v>
      </c>
      <c r="O24" s="23">
        <v>0</v>
      </c>
      <c r="P24" s="23"/>
      <c r="Q24" s="23">
        <v>0</v>
      </c>
      <c r="R24" s="23">
        <v>1.02837144600498E-2</v>
      </c>
      <c r="S24" s="23">
        <v>9.5805426545199305E-3</v>
      </c>
      <c r="T24" s="23">
        <v>2.8271003222983099E-3</v>
      </c>
      <c r="U24" s="23"/>
      <c r="V24" s="23">
        <v>8.1451935322284803E-3</v>
      </c>
      <c r="W24" s="23">
        <v>7.9273794184539395E-4</v>
      </c>
      <c r="X24" s="23">
        <v>0</v>
      </c>
      <c r="Y24" s="23">
        <v>5.6874558711827996E-3</v>
      </c>
      <c r="Z24" s="23">
        <v>4.4534734669313897E-3</v>
      </c>
      <c r="AA24" s="23">
        <v>1.31047770000805E-3</v>
      </c>
      <c r="AB24" s="23">
        <v>0</v>
      </c>
      <c r="AC24" s="23">
        <v>9.2870455202466295E-3</v>
      </c>
      <c r="AD24" s="23">
        <v>0</v>
      </c>
      <c r="AE24" s="23"/>
      <c r="AF24" s="23">
        <v>5.8998588538775997E-4</v>
      </c>
      <c r="AG24" s="23">
        <v>2.4116032512112801E-3</v>
      </c>
      <c r="AH24" s="23">
        <v>1.6786117031792099E-3</v>
      </c>
      <c r="AI24" s="23">
        <v>0</v>
      </c>
      <c r="AJ24" s="23">
        <v>2.8499736738980502E-3</v>
      </c>
      <c r="AK24" s="23">
        <v>5.8270181063014501E-3</v>
      </c>
      <c r="AL24" s="23"/>
      <c r="AM24" s="23">
        <v>0</v>
      </c>
      <c r="AN24" s="23">
        <v>0</v>
      </c>
      <c r="AO24" s="23">
        <v>0</v>
      </c>
      <c r="AP24" s="23">
        <v>0</v>
      </c>
      <c r="AQ24" s="23">
        <v>1.10512005434744E-2</v>
      </c>
      <c r="AR24" s="23">
        <v>0</v>
      </c>
      <c r="AS24" s="23">
        <v>5.3745081039321997E-3</v>
      </c>
      <c r="AT24" s="23">
        <v>7.4633706198991602E-3</v>
      </c>
      <c r="AU24" s="23">
        <v>0</v>
      </c>
      <c r="AV24" s="23">
        <v>0</v>
      </c>
      <c r="AW24" s="23">
        <v>2.3496579613894301E-3</v>
      </c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/>
      <c r="BD24" s="23">
        <v>9.59293661416745E-4</v>
      </c>
      <c r="BE24" s="23">
        <v>2.3415462205729799E-3</v>
      </c>
      <c r="BF24" s="23">
        <v>4.32228867945318E-3</v>
      </c>
      <c r="BG24" s="23"/>
      <c r="BH24" s="23">
        <v>2.5226147215280498E-3</v>
      </c>
      <c r="BI24" s="23">
        <v>1.2838403007298699E-3</v>
      </c>
      <c r="BJ24" s="23">
        <v>1.2329813294401301E-3</v>
      </c>
      <c r="BK24" s="23"/>
      <c r="BL24" s="23">
        <v>0</v>
      </c>
      <c r="BM24" s="23">
        <v>3.7249149430618501E-3</v>
      </c>
      <c r="BN24" s="23">
        <v>8.1351626541624998E-3</v>
      </c>
      <c r="BO24" s="23"/>
      <c r="BP24" s="23">
        <v>3.7916418448293702E-3</v>
      </c>
      <c r="BQ24" s="23">
        <v>3.5822472696270401E-3</v>
      </c>
      <c r="BR24" s="23"/>
      <c r="BS24" s="23">
        <v>2.0503407774534899E-3</v>
      </c>
      <c r="BT24" s="23">
        <v>2.8035251698212498E-3</v>
      </c>
      <c r="BU24" s="23">
        <v>2.5210536793845999E-3</v>
      </c>
      <c r="BV24" s="23">
        <v>3.9803520966980397E-3</v>
      </c>
      <c r="BW24" s="23"/>
      <c r="BX24" s="23">
        <v>4.6315036401317596E-3</v>
      </c>
      <c r="BY24" s="23">
        <v>0</v>
      </c>
      <c r="BZ24" s="23">
        <v>3.0110344133732498E-3</v>
      </c>
      <c r="CA24" s="23"/>
      <c r="CB24" s="23">
        <v>6.9490131916227803E-4</v>
      </c>
      <c r="CC24" s="23">
        <v>3.5844868076104499E-3</v>
      </c>
      <c r="CD24" s="23">
        <v>7.0912223838309101E-3</v>
      </c>
      <c r="CE24" s="23">
        <v>1.0404028163200701E-3</v>
      </c>
      <c r="CF24" s="23">
        <v>0</v>
      </c>
      <c r="CG24" s="23">
        <v>3.6977081512191202E-3</v>
      </c>
      <c r="CH24" s="23"/>
      <c r="CI24" s="23">
        <v>1.2858036877748901E-3</v>
      </c>
      <c r="CJ24" s="23">
        <v>5.9238111585385297E-3</v>
      </c>
      <c r="CK24" s="23">
        <v>3.20282111649521E-3</v>
      </c>
      <c r="CL24" s="23">
        <v>1.5852323098614399E-3</v>
      </c>
    </row>
    <row r="25" spans="2:90" x14ac:dyDescent="0.35">
      <c r="B25" s="16"/>
    </row>
    <row r="26" spans="2:90" x14ac:dyDescent="0.35">
      <c r="B26" t="s">
        <v>118</v>
      </c>
    </row>
    <row r="27" spans="2:90" x14ac:dyDescent="0.35">
      <c r="B27" t="s">
        <v>119</v>
      </c>
    </row>
    <row r="29" spans="2:90" x14ac:dyDescent="0.35">
      <c r="B29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2:O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5" width="20.7265625" customWidth="1"/>
  </cols>
  <sheetData>
    <row r="2" spans="2:15" ht="40" customHeight="1" x14ac:dyDescent="0.35">
      <c r="D2" s="30" t="s">
        <v>333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</row>
    <row r="6" spans="2:15" ht="50" customHeight="1" x14ac:dyDescent="0.35">
      <c r="B6" s="22" t="s">
        <v>14</v>
      </c>
      <c r="C6" s="22" t="s">
        <v>317</v>
      </c>
      <c r="D6" s="22" t="s">
        <v>318</v>
      </c>
      <c r="E6" s="22" t="s">
        <v>319</v>
      </c>
      <c r="F6" s="22" t="s">
        <v>320</v>
      </c>
      <c r="G6" s="22" t="s">
        <v>321</v>
      </c>
      <c r="H6" s="22" t="s">
        <v>322</v>
      </c>
      <c r="I6" s="22" t="s">
        <v>323</v>
      </c>
      <c r="J6" s="22" t="s">
        <v>324</v>
      </c>
      <c r="K6" s="22" t="s">
        <v>325</v>
      </c>
      <c r="L6" s="22" t="s">
        <v>326</v>
      </c>
      <c r="M6" s="22" t="s">
        <v>327</v>
      </c>
      <c r="N6" s="22" t="s">
        <v>328</v>
      </c>
    </row>
    <row r="7" spans="2:15" ht="29" x14ac:dyDescent="0.35">
      <c r="B7" s="21" t="s">
        <v>329</v>
      </c>
      <c r="C7" s="17">
        <v>0.130041309427436</v>
      </c>
      <c r="D7" s="17">
        <v>7.4707690943122795E-2</v>
      </c>
      <c r="E7" s="17">
        <v>8.2282186311334105E-2</v>
      </c>
      <c r="F7" s="17">
        <v>8.2723737537598901E-2</v>
      </c>
      <c r="G7" s="17">
        <v>0.10823212956462</v>
      </c>
      <c r="H7" s="17">
        <v>7.6634720938267106E-2</v>
      </c>
      <c r="I7" s="17">
        <v>0.111672707801903</v>
      </c>
      <c r="J7" s="17">
        <v>8.0829172907235999E-2</v>
      </c>
      <c r="K7" s="17">
        <v>0.1005267054487</v>
      </c>
      <c r="L7" s="17">
        <v>5.4180009611035203E-2</v>
      </c>
      <c r="M7" s="17">
        <v>0.12030325462961</v>
      </c>
      <c r="N7" s="17">
        <v>5.7192074016843002E-2</v>
      </c>
    </row>
    <row r="8" spans="2:15" ht="29" x14ac:dyDescent="0.35">
      <c r="B8" s="21" t="s">
        <v>330</v>
      </c>
      <c r="C8" s="17">
        <v>0.210189490002439</v>
      </c>
      <c r="D8" s="17">
        <v>0.168312507799142</v>
      </c>
      <c r="E8" s="17">
        <v>0.13939891599013601</v>
      </c>
      <c r="F8" s="17">
        <v>0.18171583033555999</v>
      </c>
      <c r="G8" s="17">
        <v>0.16486876095813099</v>
      </c>
      <c r="H8" s="17">
        <v>0.15761714186258899</v>
      </c>
      <c r="I8" s="17">
        <v>0.16421414339924501</v>
      </c>
      <c r="J8" s="17">
        <v>0.176293275627424</v>
      </c>
      <c r="K8" s="17">
        <v>0.19071345263636499</v>
      </c>
      <c r="L8" s="17">
        <v>0.113890018788215</v>
      </c>
      <c r="M8" s="17">
        <v>0.18605370850478001</v>
      </c>
      <c r="N8" s="17">
        <v>9.9477444181111097E-2</v>
      </c>
    </row>
    <row r="9" spans="2:15" ht="43.5" x14ac:dyDescent="0.35">
      <c r="B9" s="21" t="s">
        <v>331</v>
      </c>
      <c r="C9" s="17">
        <v>0.245679740257438</v>
      </c>
      <c r="D9" s="17">
        <v>0.215084793166779</v>
      </c>
      <c r="E9" s="17">
        <v>0.19992500659882501</v>
      </c>
      <c r="F9" s="17">
        <v>0.22002842736063499</v>
      </c>
      <c r="G9" s="17">
        <v>0.19983192722548099</v>
      </c>
      <c r="H9" s="17">
        <v>0.20023046794803701</v>
      </c>
      <c r="I9" s="17">
        <v>0.20424497535147201</v>
      </c>
      <c r="J9" s="17">
        <v>0.19692452676716901</v>
      </c>
      <c r="K9" s="17">
        <v>0.17505340791752699</v>
      </c>
      <c r="L9" s="17">
        <v>0.16512640779026899</v>
      </c>
      <c r="M9" s="17">
        <v>0.21574538154898501</v>
      </c>
      <c r="N9" s="17">
        <v>0.17315709951584701</v>
      </c>
    </row>
    <row r="10" spans="2:15" ht="29" x14ac:dyDescent="0.35">
      <c r="B10" s="21" t="s">
        <v>332</v>
      </c>
      <c r="C10" s="17">
        <v>0.38053368557724598</v>
      </c>
      <c r="D10" s="17">
        <v>0.50851956310506397</v>
      </c>
      <c r="E10" s="17">
        <v>0.54227946396524795</v>
      </c>
      <c r="F10" s="17">
        <v>0.47850308781546003</v>
      </c>
      <c r="G10" s="17">
        <v>0.49141615994343202</v>
      </c>
      <c r="H10" s="17">
        <v>0.51401998554581996</v>
      </c>
      <c r="I10" s="17">
        <v>0.489378122988331</v>
      </c>
      <c r="J10" s="17">
        <v>0.51030378548614896</v>
      </c>
      <c r="K10" s="17">
        <v>0.48517631886842899</v>
      </c>
      <c r="L10" s="17">
        <v>0.62518169311296201</v>
      </c>
      <c r="M10" s="17">
        <v>0.443589333026847</v>
      </c>
      <c r="N10" s="17">
        <v>0.62201121693680395</v>
      </c>
    </row>
    <row r="11" spans="2:15" x14ac:dyDescent="0.35">
      <c r="B11" s="21" t="s">
        <v>150</v>
      </c>
      <c r="C11" s="17">
        <v>3.35557747354416E-2</v>
      </c>
      <c r="D11" s="17">
        <v>3.3375444985892601E-2</v>
      </c>
      <c r="E11" s="17">
        <v>3.6114427134457401E-2</v>
      </c>
      <c r="F11" s="17">
        <v>3.7028916950746199E-2</v>
      </c>
      <c r="G11" s="17">
        <v>3.5651022308336798E-2</v>
      </c>
      <c r="H11" s="17">
        <v>5.1497683705286498E-2</v>
      </c>
      <c r="I11" s="17">
        <v>3.0490050459048599E-2</v>
      </c>
      <c r="J11" s="17">
        <v>3.5649239212022003E-2</v>
      </c>
      <c r="K11" s="17">
        <v>4.8530115128978903E-2</v>
      </c>
      <c r="L11" s="17">
        <v>4.1621870697517799E-2</v>
      </c>
      <c r="M11" s="17">
        <v>3.4308322289778599E-2</v>
      </c>
      <c r="N11" s="17">
        <v>4.8162165349394798E-2</v>
      </c>
    </row>
    <row r="12" spans="2:15" x14ac:dyDescent="0.3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2:15" x14ac:dyDescent="0.35">
      <c r="B13" t="s">
        <v>118</v>
      </c>
    </row>
    <row r="14" spans="2:15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O2"/>
  </mergeCells>
  <pageMargins left="0.7" right="0.7" top="0.75" bottom="0.75" header="0.3" footer="0.3"/>
  <pageSetup paperSize="9" orientation="portrait" horizontalDpi="300" verticalDpi="30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334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0.130041309427436</v>
      </c>
      <c r="D9" s="17">
        <v>0.107088872769626</v>
      </c>
      <c r="E9" s="17">
        <v>0.15355098934053699</v>
      </c>
      <c r="F9" s="17"/>
      <c r="G9" s="17">
        <v>0.10810445899391299</v>
      </c>
      <c r="H9" s="17">
        <v>0.116581960307056</v>
      </c>
      <c r="I9" s="17">
        <v>0.13109221279689501</v>
      </c>
      <c r="J9" s="17">
        <v>0.142796199171669</v>
      </c>
      <c r="K9" s="17">
        <v>0.15866717142345699</v>
      </c>
      <c r="L9" s="17">
        <v>0.13742743244664099</v>
      </c>
      <c r="M9" s="17">
        <v>0.16474435764210299</v>
      </c>
      <c r="N9" s="17">
        <v>9.8305861623006405E-2</v>
      </c>
      <c r="O9" s="17">
        <v>0.11470572357920999</v>
      </c>
      <c r="P9" s="17"/>
      <c r="Q9" s="17">
        <v>0.13120165896099401</v>
      </c>
      <c r="R9" s="17">
        <v>8.5360418248513398E-2</v>
      </c>
      <c r="S9" s="17">
        <v>0.131394647513253</v>
      </c>
      <c r="T9" s="17">
        <v>0.13271116742146799</v>
      </c>
      <c r="U9" s="17"/>
      <c r="V9" s="17">
        <v>0.116333740439236</v>
      </c>
      <c r="W9" s="17">
        <v>0.110699821830432</v>
      </c>
      <c r="X9" s="17">
        <v>0.120344726981281</v>
      </c>
      <c r="Y9" s="17">
        <v>0.12975500472757101</v>
      </c>
      <c r="Z9" s="17">
        <v>0.168735886638882</v>
      </c>
      <c r="AA9" s="17">
        <v>0.13875271160501099</v>
      </c>
      <c r="AB9" s="17">
        <v>0.11707095973773</v>
      </c>
      <c r="AC9" s="17">
        <v>0.14965557516140601</v>
      </c>
      <c r="AD9" s="17">
        <v>0.14701623727681701</v>
      </c>
      <c r="AE9" s="17"/>
      <c r="AF9" s="17">
        <v>0.13879157544225601</v>
      </c>
      <c r="AG9" s="17">
        <v>0.13657223867739099</v>
      </c>
      <c r="AH9" s="17">
        <v>0.10912449460220799</v>
      </c>
      <c r="AI9" s="17">
        <v>8.0556983616525996E-2</v>
      </c>
      <c r="AJ9" s="17">
        <v>0.10970830225194</v>
      </c>
      <c r="AK9" s="17">
        <v>0.14576250907567001</v>
      </c>
      <c r="AL9" s="17"/>
      <c r="AM9" s="17">
        <v>8.2286639207183002E-2</v>
      </c>
      <c r="AN9" s="17">
        <v>0.121018353340789</v>
      </c>
      <c r="AO9" s="17">
        <v>0.168567236138214</v>
      </c>
      <c r="AP9" s="17">
        <v>0.13203436327670101</v>
      </c>
      <c r="AQ9" s="17">
        <v>0.136113790819063</v>
      </c>
      <c r="AR9" s="17">
        <v>0.13733077237458299</v>
      </c>
      <c r="AS9" s="17">
        <v>0.163964484196645</v>
      </c>
      <c r="AT9" s="17">
        <v>0.118834444972618</v>
      </c>
      <c r="AU9" s="17">
        <v>0.102981557790636</v>
      </c>
      <c r="AV9" s="17">
        <v>0.14448444661332599</v>
      </c>
      <c r="AW9" s="17">
        <v>9.4789992421948494E-2</v>
      </c>
      <c r="AX9" s="17">
        <v>0.17936212504798699</v>
      </c>
      <c r="AY9" s="17">
        <v>0.16043002230425399</v>
      </c>
      <c r="AZ9" s="17">
        <v>0.101472280981951</v>
      </c>
      <c r="BA9" s="17">
        <v>0.121503848729818</v>
      </c>
      <c r="BB9" s="17">
        <v>9.2038166881997202E-2</v>
      </c>
      <c r="BC9" s="17"/>
      <c r="BD9" s="17">
        <v>0.14485340685285</v>
      </c>
      <c r="BE9" s="17">
        <v>0.12871838503184499</v>
      </c>
      <c r="BF9" s="17">
        <v>0.12031885708647599</v>
      </c>
      <c r="BG9" s="17"/>
      <c r="BH9" s="17">
        <v>0.13884268549588399</v>
      </c>
      <c r="BI9" s="17">
        <v>0.109338087579539</v>
      </c>
      <c r="BJ9" s="17">
        <v>0.13813762948538699</v>
      </c>
      <c r="BK9" s="17"/>
      <c r="BL9" s="17">
        <v>0.21157700003198601</v>
      </c>
      <c r="BM9" s="17">
        <v>0.15703321961958</v>
      </c>
      <c r="BN9" s="17">
        <v>0.12542696185351301</v>
      </c>
      <c r="BO9" s="17"/>
      <c r="BP9" s="17">
        <v>0.128146752593473</v>
      </c>
      <c r="BQ9" s="17">
        <v>0.126479005492108</v>
      </c>
      <c r="BR9" s="17"/>
      <c r="BS9" s="17">
        <v>1</v>
      </c>
      <c r="BT9" s="17">
        <v>0</v>
      </c>
      <c r="BU9" s="17">
        <v>0</v>
      </c>
      <c r="BV9" s="17">
        <v>0</v>
      </c>
      <c r="BW9" s="17"/>
      <c r="BX9" s="17">
        <v>0.20524662658252099</v>
      </c>
      <c r="BY9" s="17">
        <v>0.24276549690160801</v>
      </c>
      <c r="BZ9" s="17">
        <v>0.11566389433393701</v>
      </c>
      <c r="CA9" s="17"/>
      <c r="CB9" s="17">
        <v>0.32137787599150103</v>
      </c>
      <c r="CC9" s="17">
        <v>7.9101136862436305E-2</v>
      </c>
      <c r="CD9" s="17">
        <v>3.31643118339204E-2</v>
      </c>
      <c r="CE9" s="17">
        <v>2.4371314487406901E-2</v>
      </c>
      <c r="CF9" s="17">
        <v>0.23031064669901799</v>
      </c>
      <c r="CG9" s="17">
        <v>0.13386911999209999</v>
      </c>
      <c r="CH9" s="17"/>
      <c r="CI9" s="17">
        <v>0.10320361177416899</v>
      </c>
      <c r="CJ9" s="17">
        <v>0.183455645944126</v>
      </c>
      <c r="CK9" s="17">
        <v>8.5677485814995194E-2</v>
      </c>
      <c r="CL9" s="17">
        <v>0.116367721433841</v>
      </c>
    </row>
    <row r="10" spans="2:90" ht="29" x14ac:dyDescent="0.35">
      <c r="B10" s="21" t="s">
        <v>330</v>
      </c>
      <c r="C10" s="17">
        <v>0.210189490002439</v>
      </c>
      <c r="D10" s="17">
        <v>0.17831663466018999</v>
      </c>
      <c r="E10" s="17">
        <v>0.23999941360535099</v>
      </c>
      <c r="F10" s="17"/>
      <c r="G10" s="17">
        <v>0.18927317204174801</v>
      </c>
      <c r="H10" s="17">
        <v>0.17669332901798099</v>
      </c>
      <c r="I10" s="17">
        <v>0.237624858545912</v>
      </c>
      <c r="J10" s="17">
        <v>0.27729304969452501</v>
      </c>
      <c r="K10" s="17">
        <v>0.20411755709799401</v>
      </c>
      <c r="L10" s="17">
        <v>0.26325133809589801</v>
      </c>
      <c r="M10" s="17">
        <v>0.17132738945395301</v>
      </c>
      <c r="N10" s="17">
        <v>0.174611916547565</v>
      </c>
      <c r="O10" s="17">
        <v>0.202530873274232</v>
      </c>
      <c r="P10" s="17"/>
      <c r="Q10" s="17">
        <v>0.23377860921555599</v>
      </c>
      <c r="R10" s="17">
        <v>0.16357431226534999</v>
      </c>
      <c r="S10" s="17">
        <v>0.22467607615554999</v>
      </c>
      <c r="T10" s="17">
        <v>0.20965855105445</v>
      </c>
      <c r="U10" s="17"/>
      <c r="V10" s="17">
        <v>0.208126158859433</v>
      </c>
      <c r="W10" s="17">
        <v>0.23578420130222999</v>
      </c>
      <c r="X10" s="17">
        <v>0.17646308705035901</v>
      </c>
      <c r="Y10" s="17">
        <v>0.20764867102979001</v>
      </c>
      <c r="Z10" s="17">
        <v>0.24080792091341999</v>
      </c>
      <c r="AA10" s="17">
        <v>0.19963557355318401</v>
      </c>
      <c r="AB10" s="17">
        <v>0.23082733871306399</v>
      </c>
      <c r="AC10" s="17">
        <v>0.199584969262802</v>
      </c>
      <c r="AD10" s="17">
        <v>0.18552730806093401</v>
      </c>
      <c r="AE10" s="17"/>
      <c r="AF10" s="17">
        <v>0.20927274722782899</v>
      </c>
      <c r="AG10" s="17">
        <v>0.21232520852680201</v>
      </c>
      <c r="AH10" s="17">
        <v>0.19454048003164801</v>
      </c>
      <c r="AI10" s="17">
        <v>0.13909095169743599</v>
      </c>
      <c r="AJ10" s="17">
        <v>0.19389884322676201</v>
      </c>
      <c r="AK10" s="17">
        <v>0.23425207043566099</v>
      </c>
      <c r="AL10" s="17"/>
      <c r="AM10" s="17">
        <v>0.137851931843474</v>
      </c>
      <c r="AN10" s="17">
        <v>0.19162173496495699</v>
      </c>
      <c r="AO10" s="17">
        <v>0.17970074102891101</v>
      </c>
      <c r="AP10" s="17">
        <v>0.25569736910885699</v>
      </c>
      <c r="AQ10" s="17">
        <v>0.30396112091675098</v>
      </c>
      <c r="AR10" s="17">
        <v>0.241069190602549</v>
      </c>
      <c r="AS10" s="17">
        <v>0.20937754517426099</v>
      </c>
      <c r="AT10" s="17">
        <v>0.179705043814579</v>
      </c>
      <c r="AU10" s="17">
        <v>0.20096095441165801</v>
      </c>
      <c r="AV10" s="17">
        <v>0.25590045847343901</v>
      </c>
      <c r="AW10" s="17">
        <v>0.15979666550021701</v>
      </c>
      <c r="AX10" s="17">
        <v>0.226036221758046</v>
      </c>
      <c r="AY10" s="17">
        <v>0.16973619262023501</v>
      </c>
      <c r="AZ10" s="17">
        <v>0.29186144603126901</v>
      </c>
      <c r="BA10" s="17">
        <v>0.23060812482823501</v>
      </c>
      <c r="BB10" s="17">
        <v>0.17613630265140801</v>
      </c>
      <c r="BC10" s="17"/>
      <c r="BD10" s="17">
        <v>0.22228718758996699</v>
      </c>
      <c r="BE10" s="17">
        <v>0.205019696586175</v>
      </c>
      <c r="BF10" s="17">
        <v>0.20716980869860999</v>
      </c>
      <c r="BG10" s="17"/>
      <c r="BH10" s="17">
        <v>0.21698299169028701</v>
      </c>
      <c r="BI10" s="17">
        <v>0.21454624535691699</v>
      </c>
      <c r="BJ10" s="17">
        <v>0.215595732044879</v>
      </c>
      <c r="BK10" s="17"/>
      <c r="BL10" s="17">
        <v>0.16213383775675999</v>
      </c>
      <c r="BM10" s="17">
        <v>0.21529692867076899</v>
      </c>
      <c r="BN10" s="17">
        <v>0.220303363805157</v>
      </c>
      <c r="BO10" s="17"/>
      <c r="BP10" s="17">
        <v>0.21415851994327201</v>
      </c>
      <c r="BQ10" s="17">
        <v>0.199792833369278</v>
      </c>
      <c r="BR10" s="17"/>
      <c r="BS10" s="17">
        <v>0</v>
      </c>
      <c r="BT10" s="17">
        <v>1</v>
      </c>
      <c r="BU10" s="17">
        <v>0</v>
      </c>
      <c r="BV10" s="17">
        <v>0</v>
      </c>
      <c r="BW10" s="17"/>
      <c r="BX10" s="17">
        <v>0.17270346313892901</v>
      </c>
      <c r="BY10" s="17">
        <v>0.163433033478696</v>
      </c>
      <c r="BZ10" s="17">
        <v>0.216776373477404</v>
      </c>
      <c r="CA10" s="17"/>
      <c r="CB10" s="17">
        <v>0.40876288971868902</v>
      </c>
      <c r="CC10" s="17">
        <v>0.13954351701596299</v>
      </c>
      <c r="CD10" s="17">
        <v>0.10174540986361</v>
      </c>
      <c r="CE10" s="17">
        <v>8.5526327017221696E-2</v>
      </c>
      <c r="CF10" s="17">
        <v>0.33939564307488101</v>
      </c>
      <c r="CG10" s="17">
        <v>0.24236119198582501</v>
      </c>
      <c r="CH10" s="17"/>
      <c r="CI10" s="17">
        <v>0.163307671012346</v>
      </c>
      <c r="CJ10" s="17">
        <v>0.24605184818370901</v>
      </c>
      <c r="CK10" s="17">
        <v>0.16940923254675899</v>
      </c>
      <c r="CL10" s="17">
        <v>0.21041083108316999</v>
      </c>
    </row>
    <row r="11" spans="2:90" ht="43.5" x14ac:dyDescent="0.35">
      <c r="B11" s="21" t="s">
        <v>331</v>
      </c>
      <c r="C11" s="17">
        <v>0.245679740257438</v>
      </c>
      <c r="D11" s="17">
        <v>0.232743464258898</v>
      </c>
      <c r="E11" s="17">
        <v>0.25897600905734097</v>
      </c>
      <c r="F11" s="17"/>
      <c r="G11" s="17">
        <v>0.18894683268701001</v>
      </c>
      <c r="H11" s="17">
        <v>0.274938637768953</v>
      </c>
      <c r="I11" s="17">
        <v>0.25120723499397901</v>
      </c>
      <c r="J11" s="17">
        <v>0.226728632184064</v>
      </c>
      <c r="K11" s="17">
        <v>0.27017589232858802</v>
      </c>
      <c r="L11" s="17">
        <v>0.237010963513827</v>
      </c>
      <c r="M11" s="17">
        <v>0.21399047392845799</v>
      </c>
      <c r="N11" s="17">
        <v>0.25169812906969902</v>
      </c>
      <c r="O11" s="17">
        <v>0.29295760675435101</v>
      </c>
      <c r="P11" s="17"/>
      <c r="Q11" s="17">
        <v>0.26432232371762798</v>
      </c>
      <c r="R11" s="17">
        <v>0.27690330317790801</v>
      </c>
      <c r="S11" s="17">
        <v>0.26516529412129403</v>
      </c>
      <c r="T11" s="17">
        <v>0.240557317317734</v>
      </c>
      <c r="U11" s="17"/>
      <c r="V11" s="17">
        <v>0.25480355248999598</v>
      </c>
      <c r="W11" s="17">
        <v>0.27176113393233398</v>
      </c>
      <c r="X11" s="17">
        <v>0.26743869212585503</v>
      </c>
      <c r="Y11" s="17">
        <v>0.189514173624697</v>
      </c>
      <c r="Z11" s="17">
        <v>0.21763290188546999</v>
      </c>
      <c r="AA11" s="17">
        <v>0.24680211899688401</v>
      </c>
      <c r="AB11" s="17">
        <v>0.22362223661386799</v>
      </c>
      <c r="AC11" s="17">
        <v>0.27320655749615702</v>
      </c>
      <c r="AD11" s="17">
        <v>0.257275567210696</v>
      </c>
      <c r="AE11" s="17"/>
      <c r="AF11" s="17">
        <v>0.25490575446723801</v>
      </c>
      <c r="AG11" s="17">
        <v>0.24936442267065401</v>
      </c>
      <c r="AH11" s="17">
        <v>0.27109583214461902</v>
      </c>
      <c r="AI11" s="17">
        <v>0.20304252749278801</v>
      </c>
      <c r="AJ11" s="17">
        <v>0.25452871760443802</v>
      </c>
      <c r="AK11" s="17">
        <v>0.22942795619032999</v>
      </c>
      <c r="AL11" s="17"/>
      <c r="AM11" s="17">
        <v>0.21956560368987299</v>
      </c>
      <c r="AN11" s="17">
        <v>0.24329787568995301</v>
      </c>
      <c r="AO11" s="17">
        <v>0.27937514951752601</v>
      </c>
      <c r="AP11" s="17">
        <v>0.20037999025627301</v>
      </c>
      <c r="AQ11" s="17">
        <v>0.18843918005350599</v>
      </c>
      <c r="AR11" s="17">
        <v>0.24904445118916901</v>
      </c>
      <c r="AS11" s="17">
        <v>0.26969658268052699</v>
      </c>
      <c r="AT11" s="17">
        <v>0.21453490351839899</v>
      </c>
      <c r="AU11" s="17">
        <v>0.24550607132381799</v>
      </c>
      <c r="AV11" s="17">
        <v>0.248490982096813</v>
      </c>
      <c r="AW11" s="17">
        <v>0.32098873194883898</v>
      </c>
      <c r="AX11" s="17">
        <v>0.21747790124535399</v>
      </c>
      <c r="AY11" s="17">
        <v>0.25238793636190998</v>
      </c>
      <c r="AZ11" s="17">
        <v>0.33513685570289897</v>
      </c>
      <c r="BA11" s="17">
        <v>0.315684579069959</v>
      </c>
      <c r="BB11" s="17">
        <v>0.2033353057542</v>
      </c>
      <c r="BC11" s="17"/>
      <c r="BD11" s="17">
        <v>0.27278969089150301</v>
      </c>
      <c r="BE11" s="17">
        <v>0.23467720519676299</v>
      </c>
      <c r="BF11" s="17">
        <v>0.22944773680649999</v>
      </c>
      <c r="BG11" s="17"/>
      <c r="BH11" s="17">
        <v>0.222191355145235</v>
      </c>
      <c r="BI11" s="17">
        <v>0.27910829542735499</v>
      </c>
      <c r="BJ11" s="17">
        <v>0.317206620079105</v>
      </c>
      <c r="BK11" s="17"/>
      <c r="BL11" s="17">
        <v>0.27778906193025099</v>
      </c>
      <c r="BM11" s="17">
        <v>0.2369211596795</v>
      </c>
      <c r="BN11" s="17">
        <v>0.29425786175458402</v>
      </c>
      <c r="BO11" s="17"/>
      <c r="BP11" s="17">
        <v>0.25585889912656701</v>
      </c>
      <c r="BQ11" s="17">
        <v>0.23437064928638099</v>
      </c>
      <c r="BR11" s="17"/>
      <c r="BS11" s="17">
        <v>0</v>
      </c>
      <c r="BT11" s="17">
        <v>0</v>
      </c>
      <c r="BU11" s="17">
        <v>1</v>
      </c>
      <c r="BV11" s="17">
        <v>0</v>
      </c>
      <c r="BW11" s="17"/>
      <c r="BX11" s="17">
        <v>0.27139625491463498</v>
      </c>
      <c r="BY11" s="17">
        <v>0.245300715966426</v>
      </c>
      <c r="BZ11" s="17">
        <v>0.24315533523701599</v>
      </c>
      <c r="CA11" s="17"/>
      <c r="CB11" s="17">
        <v>0.158843980161404</v>
      </c>
      <c r="CC11" s="17">
        <v>0.23907173683184399</v>
      </c>
      <c r="CD11" s="17">
        <v>0.25406050304869598</v>
      </c>
      <c r="CE11" s="17">
        <v>0.28714888649409798</v>
      </c>
      <c r="CF11" s="17">
        <v>0.23428156274922801</v>
      </c>
      <c r="CG11" s="17">
        <v>0.30997604129217898</v>
      </c>
      <c r="CH11" s="17"/>
      <c r="CI11" s="17">
        <v>0.205180179983981</v>
      </c>
      <c r="CJ11" s="17">
        <v>0.223505444357078</v>
      </c>
      <c r="CK11" s="17">
        <v>0.30256675350993001</v>
      </c>
      <c r="CL11" s="17">
        <v>0.25270230287966899</v>
      </c>
    </row>
    <row r="12" spans="2:90" ht="29" x14ac:dyDescent="0.35">
      <c r="B12" s="21" t="s">
        <v>332</v>
      </c>
      <c r="C12" s="17">
        <v>0.38053368557724598</v>
      </c>
      <c r="D12" s="17">
        <v>0.44368119386595301</v>
      </c>
      <c r="E12" s="17">
        <v>0.31845377311318501</v>
      </c>
      <c r="F12" s="17"/>
      <c r="G12" s="17">
        <v>0.47847261829239102</v>
      </c>
      <c r="H12" s="17">
        <v>0.40833259950658501</v>
      </c>
      <c r="I12" s="17">
        <v>0.34651290533595702</v>
      </c>
      <c r="J12" s="17">
        <v>0.31122639327730001</v>
      </c>
      <c r="K12" s="17">
        <v>0.34089137738436598</v>
      </c>
      <c r="L12" s="17">
        <v>0.32568204026166903</v>
      </c>
      <c r="M12" s="17">
        <v>0.405981862850397</v>
      </c>
      <c r="N12" s="17">
        <v>0.43992078962117298</v>
      </c>
      <c r="O12" s="17">
        <v>0.36426696619113003</v>
      </c>
      <c r="P12" s="17"/>
      <c r="Q12" s="17">
        <v>0.33591881801971102</v>
      </c>
      <c r="R12" s="17">
        <v>0.44222451402429402</v>
      </c>
      <c r="S12" s="17">
        <v>0.36391496429764097</v>
      </c>
      <c r="T12" s="17">
        <v>0.38375660412273799</v>
      </c>
      <c r="U12" s="17"/>
      <c r="V12" s="17">
        <v>0.37479988662609398</v>
      </c>
      <c r="W12" s="17">
        <v>0.37345028155256599</v>
      </c>
      <c r="X12" s="17">
        <v>0.40561090553837498</v>
      </c>
      <c r="Y12" s="17">
        <v>0.43300100711408401</v>
      </c>
      <c r="Z12" s="17">
        <v>0.34373145060156401</v>
      </c>
      <c r="AA12" s="17">
        <v>0.36918782366078601</v>
      </c>
      <c r="AB12" s="17">
        <v>0.40194161312460402</v>
      </c>
      <c r="AC12" s="17">
        <v>0.33319303244427001</v>
      </c>
      <c r="AD12" s="17">
        <v>0.369884664889847</v>
      </c>
      <c r="AE12" s="17"/>
      <c r="AF12" s="17">
        <v>0.35793894047747299</v>
      </c>
      <c r="AG12" s="17">
        <v>0.36774956314377799</v>
      </c>
      <c r="AH12" s="17">
        <v>0.40053262828945302</v>
      </c>
      <c r="AI12" s="17">
        <v>0.54355368170721097</v>
      </c>
      <c r="AJ12" s="17">
        <v>0.415570084174054</v>
      </c>
      <c r="AK12" s="17">
        <v>0.35413193780156998</v>
      </c>
      <c r="AL12" s="17"/>
      <c r="AM12" s="17">
        <v>0.45152584785643701</v>
      </c>
      <c r="AN12" s="17">
        <v>0.39879959588281799</v>
      </c>
      <c r="AO12" s="17">
        <v>0.32297885063870102</v>
      </c>
      <c r="AP12" s="17">
        <v>0.35293380262940699</v>
      </c>
      <c r="AQ12" s="17">
        <v>0.35499521284811603</v>
      </c>
      <c r="AR12" s="17">
        <v>0.35111900349493003</v>
      </c>
      <c r="AS12" s="17">
        <v>0.34077280550303302</v>
      </c>
      <c r="AT12" s="17">
        <v>0.45121757369353499</v>
      </c>
      <c r="AU12" s="17">
        <v>0.40027194044748998</v>
      </c>
      <c r="AV12" s="17">
        <v>0.34696091536694601</v>
      </c>
      <c r="AW12" s="17">
        <v>0.40945699227712701</v>
      </c>
      <c r="AX12" s="17">
        <v>0.33787228192006202</v>
      </c>
      <c r="AY12" s="17">
        <v>0.404619044983202</v>
      </c>
      <c r="AZ12" s="17">
        <v>0.25664443277097498</v>
      </c>
      <c r="BA12" s="17">
        <v>0.33220344737198798</v>
      </c>
      <c r="BB12" s="17">
        <v>0.51844708203229795</v>
      </c>
      <c r="BC12" s="17"/>
      <c r="BD12" s="17">
        <v>0.331084979541452</v>
      </c>
      <c r="BE12" s="17">
        <v>0.397909309304526</v>
      </c>
      <c r="BF12" s="17">
        <v>0.40848361441376502</v>
      </c>
      <c r="BG12" s="17"/>
      <c r="BH12" s="17">
        <v>0.392047819008638</v>
      </c>
      <c r="BI12" s="17">
        <v>0.35657367536290102</v>
      </c>
      <c r="BJ12" s="17">
        <v>0.31584185389028402</v>
      </c>
      <c r="BK12" s="17"/>
      <c r="BL12" s="17">
        <v>0.32214407260099798</v>
      </c>
      <c r="BM12" s="17">
        <v>0.36084248204432401</v>
      </c>
      <c r="BN12" s="17">
        <v>0.33783289993587601</v>
      </c>
      <c r="BO12" s="17"/>
      <c r="BP12" s="17">
        <v>0.378037595352609</v>
      </c>
      <c r="BQ12" s="17">
        <v>0.39944471376580798</v>
      </c>
      <c r="BR12" s="17"/>
      <c r="BS12" s="17">
        <v>0</v>
      </c>
      <c r="BT12" s="17">
        <v>0</v>
      </c>
      <c r="BU12" s="17">
        <v>0</v>
      </c>
      <c r="BV12" s="17">
        <v>1</v>
      </c>
      <c r="BW12" s="17"/>
      <c r="BX12" s="17">
        <v>0.31083930485885503</v>
      </c>
      <c r="BY12" s="17">
        <v>0.33485911886545999</v>
      </c>
      <c r="BZ12" s="17">
        <v>0.39024491944114598</v>
      </c>
      <c r="CA12" s="17"/>
      <c r="CB12" s="17">
        <v>0.100047174671153</v>
      </c>
      <c r="CC12" s="17">
        <v>0.53579007597947803</v>
      </c>
      <c r="CD12" s="17">
        <v>0.59641828724415202</v>
      </c>
      <c r="CE12" s="17">
        <v>0.58401538821155397</v>
      </c>
      <c r="CF12" s="17">
        <v>0.157632983829395</v>
      </c>
      <c r="CG12" s="17">
        <v>0.180998270124195</v>
      </c>
      <c r="CH12" s="17"/>
      <c r="CI12" s="17">
        <v>0.48049670188166799</v>
      </c>
      <c r="CJ12" s="17">
        <v>0.337408297836158</v>
      </c>
      <c r="CK12" s="17">
        <v>0.34178609378897001</v>
      </c>
      <c r="CL12" s="17">
        <v>0.39385501808412599</v>
      </c>
    </row>
    <row r="13" spans="2:90" x14ac:dyDescent="0.35">
      <c r="B13" s="21" t="s">
        <v>150</v>
      </c>
      <c r="C13" s="23">
        <v>3.35557747354416E-2</v>
      </c>
      <c r="D13" s="23">
        <v>3.8169834445332701E-2</v>
      </c>
      <c r="E13" s="23">
        <v>2.90198148835864E-2</v>
      </c>
      <c r="F13" s="23"/>
      <c r="G13" s="23">
        <v>3.5202917984937902E-2</v>
      </c>
      <c r="H13" s="23">
        <v>2.34534733994246E-2</v>
      </c>
      <c r="I13" s="23">
        <v>3.3562788327257002E-2</v>
      </c>
      <c r="J13" s="23">
        <v>4.19557256724419E-2</v>
      </c>
      <c r="K13" s="23">
        <v>2.6148001765595098E-2</v>
      </c>
      <c r="L13" s="23">
        <v>3.6628225681964402E-2</v>
      </c>
      <c r="M13" s="23">
        <v>4.3955916125089298E-2</v>
      </c>
      <c r="N13" s="23">
        <v>3.54633031385568E-2</v>
      </c>
      <c r="O13" s="23">
        <v>2.55388302010769E-2</v>
      </c>
      <c r="P13" s="23"/>
      <c r="Q13" s="23">
        <v>3.4778590086111803E-2</v>
      </c>
      <c r="R13" s="23">
        <v>3.1937452283934901E-2</v>
      </c>
      <c r="S13" s="23">
        <v>1.48490179122623E-2</v>
      </c>
      <c r="T13" s="23">
        <v>3.3316360083610302E-2</v>
      </c>
      <c r="U13" s="23"/>
      <c r="V13" s="23">
        <v>4.5936661585241102E-2</v>
      </c>
      <c r="W13" s="23">
        <v>8.3045613824379201E-3</v>
      </c>
      <c r="X13" s="23">
        <v>3.0142588304129799E-2</v>
      </c>
      <c r="Y13" s="23">
        <v>4.00811435038574E-2</v>
      </c>
      <c r="Z13" s="23">
        <v>2.9091839960663599E-2</v>
      </c>
      <c r="AA13" s="23">
        <v>4.5621772184135302E-2</v>
      </c>
      <c r="AB13" s="23">
        <v>2.6537851810734599E-2</v>
      </c>
      <c r="AC13" s="23">
        <v>4.43598656353658E-2</v>
      </c>
      <c r="AD13" s="23">
        <v>4.0296222561705501E-2</v>
      </c>
      <c r="AE13" s="23"/>
      <c r="AF13" s="23">
        <v>3.90909823852034E-2</v>
      </c>
      <c r="AG13" s="23">
        <v>3.3988566981375298E-2</v>
      </c>
      <c r="AH13" s="23">
        <v>2.4706564932071001E-2</v>
      </c>
      <c r="AI13" s="23">
        <v>3.3755855486038801E-2</v>
      </c>
      <c r="AJ13" s="23">
        <v>2.6294052742806301E-2</v>
      </c>
      <c r="AK13" s="23">
        <v>3.6425526496769098E-2</v>
      </c>
      <c r="AL13" s="23"/>
      <c r="AM13" s="23">
        <v>0.108769977403032</v>
      </c>
      <c r="AN13" s="23">
        <v>4.5262440121483498E-2</v>
      </c>
      <c r="AO13" s="23">
        <v>4.9378022676648502E-2</v>
      </c>
      <c r="AP13" s="23">
        <v>5.8954474728762502E-2</v>
      </c>
      <c r="AQ13" s="23">
        <v>1.6490695362563802E-2</v>
      </c>
      <c r="AR13" s="23">
        <v>2.1436582338768901E-2</v>
      </c>
      <c r="AS13" s="23">
        <v>1.6188582445534502E-2</v>
      </c>
      <c r="AT13" s="23">
        <v>3.5708034000868201E-2</v>
      </c>
      <c r="AU13" s="23">
        <v>5.02794760263982E-2</v>
      </c>
      <c r="AV13" s="23">
        <v>4.1631974494771001E-3</v>
      </c>
      <c r="AW13" s="23">
        <v>1.49676178518677E-2</v>
      </c>
      <c r="AX13" s="23">
        <v>3.92514700285512E-2</v>
      </c>
      <c r="AY13" s="23">
        <v>1.28268037303988E-2</v>
      </c>
      <c r="AZ13" s="23">
        <v>1.48849845129066E-2</v>
      </c>
      <c r="BA13" s="23">
        <v>0</v>
      </c>
      <c r="BB13" s="23">
        <v>1.0043142680096101E-2</v>
      </c>
      <c r="BC13" s="23"/>
      <c r="BD13" s="23">
        <v>2.8984735124228E-2</v>
      </c>
      <c r="BE13" s="23">
        <v>3.3675403880690999E-2</v>
      </c>
      <c r="BF13" s="23">
        <v>3.45799829946494E-2</v>
      </c>
      <c r="BG13" s="23"/>
      <c r="BH13" s="23">
        <v>2.99351486599564E-2</v>
      </c>
      <c r="BI13" s="23">
        <v>4.0433696273287897E-2</v>
      </c>
      <c r="BJ13" s="23">
        <v>1.32181645003455E-2</v>
      </c>
      <c r="BK13" s="23"/>
      <c r="BL13" s="23">
        <v>2.63560276800054E-2</v>
      </c>
      <c r="BM13" s="23">
        <v>2.99062099858265E-2</v>
      </c>
      <c r="BN13" s="23">
        <v>2.2178912650870301E-2</v>
      </c>
      <c r="BO13" s="23"/>
      <c r="BP13" s="23">
        <v>2.3798232984078401E-2</v>
      </c>
      <c r="BQ13" s="23">
        <v>3.99127980864247E-2</v>
      </c>
      <c r="BR13" s="23"/>
      <c r="BS13" s="23">
        <v>0</v>
      </c>
      <c r="BT13" s="23">
        <v>0</v>
      </c>
      <c r="BU13" s="23">
        <v>0</v>
      </c>
      <c r="BV13" s="23">
        <v>0</v>
      </c>
      <c r="BW13" s="23"/>
      <c r="BX13" s="23">
        <v>3.9814350505059798E-2</v>
      </c>
      <c r="BY13" s="23">
        <v>1.36416347878101E-2</v>
      </c>
      <c r="BZ13" s="23">
        <v>3.4159477510496597E-2</v>
      </c>
      <c r="CA13" s="23"/>
      <c r="CB13" s="23">
        <v>1.09680794572536E-2</v>
      </c>
      <c r="CC13" s="23">
        <v>6.4935333102789702E-3</v>
      </c>
      <c r="CD13" s="23">
        <v>1.4611488009621899E-2</v>
      </c>
      <c r="CE13" s="23">
        <v>1.8938083789719E-2</v>
      </c>
      <c r="CF13" s="23">
        <v>3.8379163647477503E-2</v>
      </c>
      <c r="CG13" s="23">
        <v>0.13279537660570101</v>
      </c>
      <c r="CH13" s="23"/>
      <c r="CI13" s="23">
        <v>4.7811835347835903E-2</v>
      </c>
      <c r="CJ13" s="23">
        <v>9.57876367892967E-3</v>
      </c>
      <c r="CK13" s="23">
        <v>0.100560434339346</v>
      </c>
      <c r="CL13" s="23">
        <v>2.6664126519194701E-2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335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7.4707690943122795E-2</v>
      </c>
      <c r="D9" s="17">
        <v>8.4638232277994302E-2</v>
      </c>
      <c r="E9" s="17">
        <v>6.6174202858623493E-2</v>
      </c>
      <c r="F9" s="17"/>
      <c r="G9" s="17">
        <v>6.3301938819558506E-2</v>
      </c>
      <c r="H9" s="17">
        <v>9.2423977758875397E-2</v>
      </c>
      <c r="I9" s="17">
        <v>8.0720242192387298E-2</v>
      </c>
      <c r="J9" s="17">
        <v>5.8457369244777603E-2</v>
      </c>
      <c r="K9" s="17">
        <v>8.3709762146868594E-2</v>
      </c>
      <c r="L9" s="17">
        <v>7.8696786938722493E-2</v>
      </c>
      <c r="M9" s="17">
        <v>7.4787537323346698E-2</v>
      </c>
      <c r="N9" s="17">
        <v>4.8412784815900403E-2</v>
      </c>
      <c r="O9" s="17">
        <v>9.2215019747996604E-2</v>
      </c>
      <c r="P9" s="17"/>
      <c r="Q9" s="17">
        <v>5.4269950855589798E-2</v>
      </c>
      <c r="R9" s="17">
        <v>4.9474958034546899E-2</v>
      </c>
      <c r="S9" s="17">
        <v>4.4432943436523903E-2</v>
      </c>
      <c r="T9" s="17">
        <v>8.1156104165165499E-2</v>
      </c>
      <c r="U9" s="17"/>
      <c r="V9" s="17">
        <v>6.8527257629545493E-2</v>
      </c>
      <c r="W9" s="17">
        <v>7.2576047848107603E-2</v>
      </c>
      <c r="X9" s="17">
        <v>7.3063049110163494E-2</v>
      </c>
      <c r="Y9" s="17">
        <v>6.9630557395053E-2</v>
      </c>
      <c r="Z9" s="17">
        <v>8.4810907658906101E-2</v>
      </c>
      <c r="AA9" s="17">
        <v>6.9277852724227304E-2</v>
      </c>
      <c r="AB9" s="17">
        <v>7.72131957258156E-2</v>
      </c>
      <c r="AC9" s="17">
        <v>8.1918573038117296E-2</v>
      </c>
      <c r="AD9" s="17">
        <v>8.3255364071480806E-2</v>
      </c>
      <c r="AE9" s="17"/>
      <c r="AF9" s="17">
        <v>6.4381461120864694E-2</v>
      </c>
      <c r="AG9" s="17">
        <v>9.5156809047955607E-2</v>
      </c>
      <c r="AH9" s="17">
        <v>0.100634338556691</v>
      </c>
      <c r="AI9" s="17">
        <v>0.122501929792581</v>
      </c>
      <c r="AJ9" s="17">
        <v>5.25093723233203E-2</v>
      </c>
      <c r="AK9" s="17">
        <v>7.0624671272636302E-2</v>
      </c>
      <c r="AL9" s="17"/>
      <c r="AM9" s="17">
        <v>0.10229239354049501</v>
      </c>
      <c r="AN9" s="17">
        <v>7.8940646267410999E-2</v>
      </c>
      <c r="AO9" s="17">
        <v>9.1317659091642606E-2</v>
      </c>
      <c r="AP9" s="17">
        <v>5.8577108155123403E-2</v>
      </c>
      <c r="AQ9" s="17">
        <v>8.1742307111328003E-2</v>
      </c>
      <c r="AR9" s="17">
        <v>8.0253345620324004E-2</v>
      </c>
      <c r="AS9" s="17">
        <v>0.102751494643693</v>
      </c>
      <c r="AT9" s="17">
        <v>2.09769237391958E-2</v>
      </c>
      <c r="AU9" s="17">
        <v>8.9286726744505204E-2</v>
      </c>
      <c r="AV9" s="17">
        <v>3.4044581124861403E-2</v>
      </c>
      <c r="AW9" s="17">
        <v>8.8542811203675201E-2</v>
      </c>
      <c r="AX9" s="17">
        <v>0.152880322823674</v>
      </c>
      <c r="AY9" s="17">
        <v>3.4671686806615601E-2</v>
      </c>
      <c r="AZ9" s="17">
        <v>5.1393371725520803E-2</v>
      </c>
      <c r="BA9" s="17">
        <v>0.11137781508078499</v>
      </c>
      <c r="BB9" s="17">
        <v>4.4580007963452899E-2</v>
      </c>
      <c r="BC9" s="17"/>
      <c r="BD9" s="17">
        <v>8.0696649585280097E-2</v>
      </c>
      <c r="BE9" s="17">
        <v>6.4178332068868596E-2</v>
      </c>
      <c r="BF9" s="17">
        <v>7.7442042549936793E-2</v>
      </c>
      <c r="BG9" s="17"/>
      <c r="BH9" s="17">
        <v>7.1121695273476407E-2</v>
      </c>
      <c r="BI9" s="17">
        <v>5.4662565982916002E-2</v>
      </c>
      <c r="BJ9" s="17">
        <v>9.46533893844103E-2</v>
      </c>
      <c r="BK9" s="17"/>
      <c r="BL9" s="17">
        <v>8.6183456240884707E-2</v>
      </c>
      <c r="BM9" s="17">
        <v>5.9960922727985297E-2</v>
      </c>
      <c r="BN9" s="17">
        <v>9.3955450013366595E-2</v>
      </c>
      <c r="BO9" s="17"/>
      <c r="BP9" s="17">
        <v>5.1254950242635898E-2</v>
      </c>
      <c r="BQ9" s="17">
        <v>7.6395213950434707E-2</v>
      </c>
      <c r="BR9" s="17"/>
      <c r="BS9" s="17">
        <v>0.16020465666955699</v>
      </c>
      <c r="BT9" s="17">
        <v>8.7764861572323494E-2</v>
      </c>
      <c r="BU9" s="17">
        <v>6.5696607078279706E-2</v>
      </c>
      <c r="BV9" s="17">
        <v>4.7204459459409299E-2</v>
      </c>
      <c r="BW9" s="17"/>
      <c r="BX9" s="17">
        <v>6.7330171623720195E-2</v>
      </c>
      <c r="BY9" s="17">
        <v>7.8026303277004994E-2</v>
      </c>
      <c r="BZ9" s="17">
        <v>7.5234640804803798E-2</v>
      </c>
      <c r="CA9" s="17"/>
      <c r="CB9" s="17">
        <v>0.113492430671478</v>
      </c>
      <c r="CC9" s="17">
        <v>3.1819401729704599E-2</v>
      </c>
      <c r="CD9" s="17">
        <v>2.9490242730477199E-2</v>
      </c>
      <c r="CE9" s="17">
        <v>3.7851788613174203E-2</v>
      </c>
      <c r="CF9" s="17">
        <v>0.16127808233552099</v>
      </c>
      <c r="CG9" s="17">
        <v>0.113303454131124</v>
      </c>
      <c r="CH9" s="17"/>
      <c r="CI9" s="17">
        <v>7.0904133342305595E-2</v>
      </c>
      <c r="CJ9" s="17">
        <v>9.0114094109420798E-2</v>
      </c>
      <c r="CK9" s="17">
        <v>6.8135026127898707E-2</v>
      </c>
      <c r="CL9" s="17">
        <v>6.8224016704068302E-2</v>
      </c>
    </row>
    <row r="10" spans="2:90" ht="29" x14ac:dyDescent="0.35">
      <c r="B10" s="21" t="s">
        <v>330</v>
      </c>
      <c r="C10" s="17">
        <v>0.168312507799142</v>
      </c>
      <c r="D10" s="17">
        <v>0.16905771563931299</v>
      </c>
      <c r="E10" s="17">
        <v>0.165748166504431</v>
      </c>
      <c r="F10" s="17"/>
      <c r="G10" s="17">
        <v>0.17047574130774701</v>
      </c>
      <c r="H10" s="17">
        <v>0.146894460637534</v>
      </c>
      <c r="I10" s="17">
        <v>0.158153360551647</v>
      </c>
      <c r="J10" s="17">
        <v>0.174895941318399</v>
      </c>
      <c r="K10" s="17">
        <v>0.14618520997405901</v>
      </c>
      <c r="L10" s="17">
        <v>0.19301830770529399</v>
      </c>
      <c r="M10" s="17">
        <v>0.182977563917541</v>
      </c>
      <c r="N10" s="17">
        <v>0.165417107292336</v>
      </c>
      <c r="O10" s="17">
        <v>0.173996079768451</v>
      </c>
      <c r="P10" s="17"/>
      <c r="Q10" s="17">
        <v>0.13416502608714401</v>
      </c>
      <c r="R10" s="17">
        <v>9.0300681361738896E-2</v>
      </c>
      <c r="S10" s="17">
        <v>0.13106271142669701</v>
      </c>
      <c r="T10" s="17">
        <v>0.17906001353498999</v>
      </c>
      <c r="U10" s="17"/>
      <c r="V10" s="17">
        <v>0.14245151378010201</v>
      </c>
      <c r="W10" s="17">
        <v>0.18942388679014199</v>
      </c>
      <c r="X10" s="17">
        <v>0.234727537586781</v>
      </c>
      <c r="Y10" s="17">
        <v>0.13095878438380801</v>
      </c>
      <c r="Z10" s="17">
        <v>0.17101146235086201</v>
      </c>
      <c r="AA10" s="17">
        <v>0.172395256125427</v>
      </c>
      <c r="AB10" s="17">
        <v>0.189749043053005</v>
      </c>
      <c r="AC10" s="17">
        <v>0.15380673706391801</v>
      </c>
      <c r="AD10" s="17">
        <v>0.13927097127822</v>
      </c>
      <c r="AE10" s="17"/>
      <c r="AF10" s="17">
        <v>0.17003806159536</v>
      </c>
      <c r="AG10" s="17">
        <v>0.19910648238415099</v>
      </c>
      <c r="AH10" s="17">
        <v>0.18382158263524401</v>
      </c>
      <c r="AI10" s="17">
        <v>9.8741049340451595E-2</v>
      </c>
      <c r="AJ10" s="17">
        <v>0.13516007072917899</v>
      </c>
      <c r="AK10" s="17">
        <v>0.17572860473754501</v>
      </c>
      <c r="AL10" s="17"/>
      <c r="AM10" s="17">
        <v>0.206927701449308</v>
      </c>
      <c r="AN10" s="17">
        <v>0.16728055212856</v>
      </c>
      <c r="AO10" s="17">
        <v>0.170796369194465</v>
      </c>
      <c r="AP10" s="17">
        <v>0.108435939032625</v>
      </c>
      <c r="AQ10" s="17">
        <v>0.14720882179486899</v>
      </c>
      <c r="AR10" s="17">
        <v>0.19717934876219001</v>
      </c>
      <c r="AS10" s="17">
        <v>0.15526557722651099</v>
      </c>
      <c r="AT10" s="17">
        <v>0.175934453180811</v>
      </c>
      <c r="AU10" s="17">
        <v>0.200111761777059</v>
      </c>
      <c r="AV10" s="17">
        <v>0.22160022024533099</v>
      </c>
      <c r="AW10" s="17">
        <v>0.20284880998017399</v>
      </c>
      <c r="AX10" s="17">
        <v>0.187756175169806</v>
      </c>
      <c r="AY10" s="17">
        <v>0.17830561149178101</v>
      </c>
      <c r="AZ10" s="17">
        <v>0.195455494353969</v>
      </c>
      <c r="BA10" s="17">
        <v>0.24921652397585201</v>
      </c>
      <c r="BB10" s="17">
        <v>9.0077166937450798E-2</v>
      </c>
      <c r="BC10" s="17"/>
      <c r="BD10" s="17">
        <v>0.16325458898502601</v>
      </c>
      <c r="BE10" s="17">
        <v>0.17844186085021399</v>
      </c>
      <c r="BF10" s="17">
        <v>0.16734635217239999</v>
      </c>
      <c r="BG10" s="17"/>
      <c r="BH10" s="17">
        <v>0.17388336061269799</v>
      </c>
      <c r="BI10" s="17">
        <v>0.16574058973008099</v>
      </c>
      <c r="BJ10" s="17">
        <v>0.18297184148850201</v>
      </c>
      <c r="BK10" s="17"/>
      <c r="BL10" s="17">
        <v>0.19437421463475901</v>
      </c>
      <c r="BM10" s="17">
        <v>0.16118197396822601</v>
      </c>
      <c r="BN10" s="17">
        <v>0.18548489351540201</v>
      </c>
      <c r="BO10" s="17"/>
      <c r="BP10" s="17">
        <v>0.14115520344149701</v>
      </c>
      <c r="BQ10" s="17">
        <v>0.18185617541069399</v>
      </c>
      <c r="BR10" s="17"/>
      <c r="BS10" s="17">
        <v>0.216362725789149</v>
      </c>
      <c r="BT10" s="17">
        <v>0.22711324048658599</v>
      </c>
      <c r="BU10" s="17">
        <v>0.19185442589901</v>
      </c>
      <c r="BV10" s="17">
        <v>0.11082614457506799</v>
      </c>
      <c r="BW10" s="17"/>
      <c r="BX10" s="17">
        <v>0.16876166138930401</v>
      </c>
      <c r="BY10" s="17">
        <v>0.177713855955628</v>
      </c>
      <c r="BZ10" s="17">
        <v>0.167690294917612</v>
      </c>
      <c r="CA10" s="17"/>
      <c r="CB10" s="17">
        <v>0.19808251336516899</v>
      </c>
      <c r="CC10" s="17">
        <v>8.3718323157398702E-2</v>
      </c>
      <c r="CD10" s="17">
        <v>0.10141786457032299</v>
      </c>
      <c r="CE10" s="17">
        <v>0.11232180535526801</v>
      </c>
      <c r="CF10" s="17">
        <v>0.26749236004417098</v>
      </c>
      <c r="CG10" s="17">
        <v>0.309430216373277</v>
      </c>
      <c r="CH10" s="17"/>
      <c r="CI10" s="17">
        <v>0.18387237384420099</v>
      </c>
      <c r="CJ10" s="17">
        <v>0.15772052431955899</v>
      </c>
      <c r="CK10" s="17">
        <v>0.17629167725636</v>
      </c>
      <c r="CL10" s="17">
        <v>0.16894482266666</v>
      </c>
    </row>
    <row r="11" spans="2:90" ht="43.5" x14ac:dyDescent="0.35">
      <c r="B11" s="21" t="s">
        <v>331</v>
      </c>
      <c r="C11" s="17">
        <v>0.215084793166779</v>
      </c>
      <c r="D11" s="17">
        <v>0.22768442747381001</v>
      </c>
      <c r="E11" s="17">
        <v>0.20371728799542099</v>
      </c>
      <c r="F11" s="17"/>
      <c r="G11" s="17">
        <v>0.17581449150214601</v>
      </c>
      <c r="H11" s="17">
        <v>0.21496907249157601</v>
      </c>
      <c r="I11" s="17">
        <v>0.233688688927776</v>
      </c>
      <c r="J11" s="17">
        <v>0.21831459813829501</v>
      </c>
      <c r="K11" s="17">
        <v>0.18944338032081301</v>
      </c>
      <c r="L11" s="17">
        <v>0.22589968768315599</v>
      </c>
      <c r="M11" s="17">
        <v>0.21755691621507101</v>
      </c>
      <c r="N11" s="17">
        <v>0.206435913462581</v>
      </c>
      <c r="O11" s="17">
        <v>0.25007117835361697</v>
      </c>
      <c r="P11" s="17"/>
      <c r="Q11" s="17">
        <v>0.18630276999297099</v>
      </c>
      <c r="R11" s="17">
        <v>0.207400755326513</v>
      </c>
      <c r="S11" s="17">
        <v>0.26511217059483799</v>
      </c>
      <c r="T11" s="17">
        <v>0.218527269599815</v>
      </c>
      <c r="U11" s="17"/>
      <c r="V11" s="17">
        <v>0.18746225084622101</v>
      </c>
      <c r="W11" s="17">
        <v>0.19783292566805599</v>
      </c>
      <c r="X11" s="17">
        <v>0.22532652061893099</v>
      </c>
      <c r="Y11" s="17">
        <v>0.232195781826189</v>
      </c>
      <c r="Z11" s="17">
        <v>0.23993249466162</v>
      </c>
      <c r="AA11" s="17">
        <v>0.22657240489215</v>
      </c>
      <c r="AB11" s="17">
        <v>0.20604255955083001</v>
      </c>
      <c r="AC11" s="17">
        <v>0.21393214714895001</v>
      </c>
      <c r="AD11" s="17">
        <v>0.229353885771476</v>
      </c>
      <c r="AE11" s="17"/>
      <c r="AF11" s="17">
        <v>0.227694138385827</v>
      </c>
      <c r="AG11" s="17">
        <v>0.213232041497046</v>
      </c>
      <c r="AH11" s="17">
        <v>0.192313354639224</v>
      </c>
      <c r="AI11" s="17">
        <v>0.18474870070167801</v>
      </c>
      <c r="AJ11" s="17">
        <v>0.242461239150154</v>
      </c>
      <c r="AK11" s="17">
        <v>0.201318361967814</v>
      </c>
      <c r="AL11" s="17"/>
      <c r="AM11" s="17">
        <v>0.108472117432132</v>
      </c>
      <c r="AN11" s="17">
        <v>0.21612221633338499</v>
      </c>
      <c r="AO11" s="17">
        <v>0.22231513584776999</v>
      </c>
      <c r="AP11" s="17">
        <v>0.17787615583050301</v>
      </c>
      <c r="AQ11" s="17">
        <v>0.25613397009139099</v>
      </c>
      <c r="AR11" s="17">
        <v>0.255012075831963</v>
      </c>
      <c r="AS11" s="17">
        <v>0.20436854545630601</v>
      </c>
      <c r="AT11" s="17">
        <v>0.23688119991842799</v>
      </c>
      <c r="AU11" s="17">
        <v>0.253135951708305</v>
      </c>
      <c r="AV11" s="17">
        <v>0.273513458859454</v>
      </c>
      <c r="AW11" s="17">
        <v>0.17790175048471499</v>
      </c>
      <c r="AX11" s="17">
        <v>0.164644523355119</v>
      </c>
      <c r="AY11" s="17">
        <v>0.239403553632793</v>
      </c>
      <c r="AZ11" s="17">
        <v>0.18815786805869</v>
      </c>
      <c r="BA11" s="17">
        <v>0.25340242440352401</v>
      </c>
      <c r="BB11" s="17">
        <v>0.17882885137221</v>
      </c>
      <c r="BC11" s="17"/>
      <c r="BD11" s="17">
        <v>0.22234473418546</v>
      </c>
      <c r="BE11" s="17">
        <v>0.20728239305217599</v>
      </c>
      <c r="BF11" s="17">
        <v>0.21441437649051001</v>
      </c>
      <c r="BG11" s="17"/>
      <c r="BH11" s="17">
        <v>0.21104513864715199</v>
      </c>
      <c r="BI11" s="17">
        <v>0.207304757398624</v>
      </c>
      <c r="BJ11" s="17">
        <v>0.22731967614237</v>
      </c>
      <c r="BK11" s="17"/>
      <c r="BL11" s="17">
        <v>0.24619444547647201</v>
      </c>
      <c r="BM11" s="17">
        <v>0.19476797824185199</v>
      </c>
      <c r="BN11" s="17">
        <v>0.193019304376711</v>
      </c>
      <c r="BO11" s="17"/>
      <c r="BP11" s="17">
        <v>0.21373423675766401</v>
      </c>
      <c r="BQ11" s="17">
        <v>0.213367378657635</v>
      </c>
      <c r="BR11" s="17"/>
      <c r="BS11" s="17">
        <v>0.19782336188821101</v>
      </c>
      <c r="BT11" s="17">
        <v>0.24678308167596999</v>
      </c>
      <c r="BU11" s="17">
        <v>0.27632844630451397</v>
      </c>
      <c r="BV11" s="17">
        <v>0.16856203207564199</v>
      </c>
      <c r="BW11" s="17"/>
      <c r="BX11" s="17">
        <v>0.23069696907114601</v>
      </c>
      <c r="BY11" s="17">
        <v>0.18600756861481399</v>
      </c>
      <c r="BZ11" s="17">
        <v>0.21532492347452301</v>
      </c>
      <c r="CA11" s="17"/>
      <c r="CB11" s="17">
        <v>0.22350027733994501</v>
      </c>
      <c r="CC11" s="17">
        <v>0.139190549327872</v>
      </c>
      <c r="CD11" s="17">
        <v>0.205736244071242</v>
      </c>
      <c r="CE11" s="17">
        <v>0.227871116212186</v>
      </c>
      <c r="CF11" s="17">
        <v>0.226188541783436</v>
      </c>
      <c r="CG11" s="17">
        <v>0.28436452248162197</v>
      </c>
      <c r="CH11" s="17"/>
      <c r="CI11" s="17">
        <v>0.21963473316687501</v>
      </c>
      <c r="CJ11" s="17">
        <v>0.197200848598999</v>
      </c>
      <c r="CK11" s="17">
        <v>0.26453518211870097</v>
      </c>
      <c r="CL11" s="17">
        <v>0.21144952105152401</v>
      </c>
    </row>
    <row r="12" spans="2:90" ht="29" x14ac:dyDescent="0.35">
      <c r="B12" s="21" t="s">
        <v>332</v>
      </c>
      <c r="C12" s="17">
        <v>0.50851956310506397</v>
      </c>
      <c r="D12" s="17">
        <v>0.47986991164124299</v>
      </c>
      <c r="E12" s="17">
        <v>0.53573455838931205</v>
      </c>
      <c r="F12" s="17"/>
      <c r="G12" s="17">
        <v>0.55756301050809198</v>
      </c>
      <c r="H12" s="17">
        <v>0.52595904385130399</v>
      </c>
      <c r="I12" s="17">
        <v>0.504257038496155</v>
      </c>
      <c r="J12" s="17">
        <v>0.49754514735247202</v>
      </c>
      <c r="K12" s="17">
        <v>0.54092648823733702</v>
      </c>
      <c r="L12" s="17">
        <v>0.46309961940449201</v>
      </c>
      <c r="M12" s="17">
        <v>0.50052265649830097</v>
      </c>
      <c r="N12" s="17">
        <v>0.52761430125789399</v>
      </c>
      <c r="O12" s="17">
        <v>0.46511791035217998</v>
      </c>
      <c r="P12" s="17"/>
      <c r="Q12" s="17">
        <v>0.59256740598385305</v>
      </c>
      <c r="R12" s="17">
        <v>0.61798529411444103</v>
      </c>
      <c r="S12" s="17">
        <v>0.53984362717979395</v>
      </c>
      <c r="T12" s="17">
        <v>0.49013157110053501</v>
      </c>
      <c r="U12" s="17"/>
      <c r="V12" s="17">
        <v>0.55153177173596002</v>
      </c>
      <c r="W12" s="17">
        <v>0.51899163627242495</v>
      </c>
      <c r="X12" s="17">
        <v>0.45010835388411102</v>
      </c>
      <c r="Y12" s="17">
        <v>0.55142248901708002</v>
      </c>
      <c r="Z12" s="17">
        <v>0.459618965486075</v>
      </c>
      <c r="AA12" s="17">
        <v>0.47897187707983402</v>
      </c>
      <c r="AB12" s="17">
        <v>0.50089960645213905</v>
      </c>
      <c r="AC12" s="17">
        <v>0.50064968118763198</v>
      </c>
      <c r="AD12" s="17">
        <v>0.51816619476163694</v>
      </c>
      <c r="AE12" s="17"/>
      <c r="AF12" s="17">
        <v>0.489320208590723</v>
      </c>
      <c r="AG12" s="17">
        <v>0.47225015134640502</v>
      </c>
      <c r="AH12" s="17">
        <v>0.50073797378544505</v>
      </c>
      <c r="AI12" s="17">
        <v>0.56161576690231096</v>
      </c>
      <c r="AJ12" s="17">
        <v>0.54894855311673296</v>
      </c>
      <c r="AK12" s="17">
        <v>0.51126078709941003</v>
      </c>
      <c r="AL12" s="17"/>
      <c r="AM12" s="17">
        <v>0.52540627184280198</v>
      </c>
      <c r="AN12" s="17">
        <v>0.46448234661500198</v>
      </c>
      <c r="AO12" s="17">
        <v>0.45569553887194902</v>
      </c>
      <c r="AP12" s="17">
        <v>0.58474775952380897</v>
      </c>
      <c r="AQ12" s="17">
        <v>0.50228856343949202</v>
      </c>
      <c r="AR12" s="17">
        <v>0.44543437042121498</v>
      </c>
      <c r="AS12" s="17">
        <v>0.50451120772813496</v>
      </c>
      <c r="AT12" s="17">
        <v>0.54210766450474002</v>
      </c>
      <c r="AU12" s="17">
        <v>0.44739590589112499</v>
      </c>
      <c r="AV12" s="17">
        <v>0.45163079953903901</v>
      </c>
      <c r="AW12" s="17">
        <v>0.52294534061415798</v>
      </c>
      <c r="AX12" s="17">
        <v>0.44590327842819599</v>
      </c>
      <c r="AY12" s="17">
        <v>0.53597937904033899</v>
      </c>
      <c r="AZ12" s="17">
        <v>0.53337065732600197</v>
      </c>
      <c r="BA12" s="17">
        <v>0.38600323653983898</v>
      </c>
      <c r="BB12" s="17">
        <v>0.67457635031150498</v>
      </c>
      <c r="BC12" s="17"/>
      <c r="BD12" s="17">
        <v>0.51154767700208004</v>
      </c>
      <c r="BE12" s="17">
        <v>0.51848743641940198</v>
      </c>
      <c r="BF12" s="17">
        <v>0.50091680763740698</v>
      </c>
      <c r="BG12" s="17"/>
      <c r="BH12" s="17">
        <v>0.51627928657365996</v>
      </c>
      <c r="BI12" s="17">
        <v>0.53206129134219804</v>
      </c>
      <c r="BJ12" s="17">
        <v>0.47906888212446302</v>
      </c>
      <c r="BK12" s="17"/>
      <c r="BL12" s="17">
        <v>0.440542964828253</v>
      </c>
      <c r="BM12" s="17">
        <v>0.56632554657260203</v>
      </c>
      <c r="BN12" s="17">
        <v>0.50695850070092496</v>
      </c>
      <c r="BO12" s="17"/>
      <c r="BP12" s="17">
        <v>0.55835213129466998</v>
      </c>
      <c r="BQ12" s="17">
        <v>0.49159900317785998</v>
      </c>
      <c r="BR12" s="17"/>
      <c r="BS12" s="17">
        <v>0.41298709225275798</v>
      </c>
      <c r="BT12" s="17">
        <v>0.41523269481497399</v>
      </c>
      <c r="BU12" s="17">
        <v>0.45746443948156201</v>
      </c>
      <c r="BV12" s="17">
        <v>0.65384661715533698</v>
      </c>
      <c r="BW12" s="17"/>
      <c r="BX12" s="17">
        <v>0.51676060682217095</v>
      </c>
      <c r="BY12" s="17">
        <v>0.54475965070457499</v>
      </c>
      <c r="BZ12" s="17">
        <v>0.50547617015564805</v>
      </c>
      <c r="CA12" s="17"/>
      <c r="CB12" s="17">
        <v>0.454908005189813</v>
      </c>
      <c r="CC12" s="17">
        <v>0.741683026188098</v>
      </c>
      <c r="CD12" s="17">
        <v>0.65209868693386297</v>
      </c>
      <c r="CE12" s="17">
        <v>0.61345975121030605</v>
      </c>
      <c r="CF12" s="17">
        <v>0.29352991000170597</v>
      </c>
      <c r="CG12" s="17">
        <v>0.151189382160619</v>
      </c>
      <c r="CH12" s="17"/>
      <c r="CI12" s="17">
        <v>0.487171794733741</v>
      </c>
      <c r="CJ12" s="17">
        <v>0.54642133381885905</v>
      </c>
      <c r="CK12" s="17">
        <v>0.379802642698023</v>
      </c>
      <c r="CL12" s="17">
        <v>0.52521551673007505</v>
      </c>
    </row>
    <row r="13" spans="2:90" x14ac:dyDescent="0.35">
      <c r="B13" s="21" t="s">
        <v>150</v>
      </c>
      <c r="C13" s="23">
        <v>3.3375444985892601E-2</v>
      </c>
      <c r="D13" s="23">
        <v>3.8749712967640203E-2</v>
      </c>
      <c r="E13" s="23">
        <v>2.8625784252213099E-2</v>
      </c>
      <c r="F13" s="23"/>
      <c r="G13" s="23">
        <v>3.2844817862456202E-2</v>
      </c>
      <c r="H13" s="23">
        <v>1.97534452607111E-2</v>
      </c>
      <c r="I13" s="23">
        <v>2.31806698320355E-2</v>
      </c>
      <c r="J13" s="23">
        <v>5.0786943946056498E-2</v>
      </c>
      <c r="K13" s="23">
        <v>3.9735159320922198E-2</v>
      </c>
      <c r="L13" s="23">
        <v>3.92855982683359E-2</v>
      </c>
      <c r="M13" s="23">
        <v>2.4155326045740399E-2</v>
      </c>
      <c r="N13" s="23">
        <v>5.2119893171288699E-2</v>
      </c>
      <c r="O13" s="23">
        <v>1.8599811777755101E-2</v>
      </c>
      <c r="P13" s="23"/>
      <c r="Q13" s="23">
        <v>3.2694847080441299E-2</v>
      </c>
      <c r="R13" s="23">
        <v>3.4838311162759497E-2</v>
      </c>
      <c r="S13" s="23">
        <v>1.9548547362147201E-2</v>
      </c>
      <c r="T13" s="23">
        <v>3.1125041599494599E-2</v>
      </c>
      <c r="U13" s="23"/>
      <c r="V13" s="23">
        <v>5.0027206008171198E-2</v>
      </c>
      <c r="W13" s="23">
        <v>2.11755034212695E-2</v>
      </c>
      <c r="X13" s="23">
        <v>1.6774538800012499E-2</v>
      </c>
      <c r="Y13" s="23">
        <v>1.57923873778699E-2</v>
      </c>
      <c r="Z13" s="23">
        <v>4.46261698425367E-2</v>
      </c>
      <c r="AA13" s="23">
        <v>5.2782609178361299E-2</v>
      </c>
      <c r="AB13" s="23">
        <v>2.6095595218210199E-2</v>
      </c>
      <c r="AC13" s="23">
        <v>4.9692861561382799E-2</v>
      </c>
      <c r="AD13" s="23">
        <v>2.9953584117185902E-2</v>
      </c>
      <c r="AE13" s="23"/>
      <c r="AF13" s="23">
        <v>4.8566130307225397E-2</v>
      </c>
      <c r="AG13" s="23">
        <v>2.0254515724441199E-2</v>
      </c>
      <c r="AH13" s="23">
        <v>2.2492750383396501E-2</v>
      </c>
      <c r="AI13" s="23">
        <v>3.2392553262978498E-2</v>
      </c>
      <c r="AJ13" s="23">
        <v>2.09207646806134E-2</v>
      </c>
      <c r="AK13" s="23">
        <v>4.10675749225946E-2</v>
      </c>
      <c r="AL13" s="23"/>
      <c r="AM13" s="23">
        <v>5.6901515735262698E-2</v>
      </c>
      <c r="AN13" s="23">
        <v>7.3174238655642307E-2</v>
      </c>
      <c r="AO13" s="23">
        <v>5.9875296994173398E-2</v>
      </c>
      <c r="AP13" s="23">
        <v>7.03630374579398E-2</v>
      </c>
      <c r="AQ13" s="23">
        <v>1.26263375629202E-2</v>
      </c>
      <c r="AR13" s="23">
        <v>2.2120859364308E-2</v>
      </c>
      <c r="AS13" s="23">
        <v>3.3103174945355703E-2</v>
      </c>
      <c r="AT13" s="23">
        <v>2.4099758656824701E-2</v>
      </c>
      <c r="AU13" s="23">
        <v>1.0069653879005601E-2</v>
      </c>
      <c r="AV13" s="23">
        <v>1.9210940231313998E-2</v>
      </c>
      <c r="AW13" s="23">
        <v>7.76128771727801E-3</v>
      </c>
      <c r="AX13" s="23">
        <v>4.8815700223206498E-2</v>
      </c>
      <c r="AY13" s="23">
        <v>1.16397690284722E-2</v>
      </c>
      <c r="AZ13" s="23">
        <v>3.1622608535819101E-2</v>
      </c>
      <c r="BA13" s="23">
        <v>0</v>
      </c>
      <c r="BB13" s="23">
        <v>1.19376234153813E-2</v>
      </c>
      <c r="BC13" s="23"/>
      <c r="BD13" s="23">
        <v>2.2156350242154298E-2</v>
      </c>
      <c r="BE13" s="23">
        <v>3.1609977609339299E-2</v>
      </c>
      <c r="BF13" s="23">
        <v>3.9880421149746201E-2</v>
      </c>
      <c r="BG13" s="23"/>
      <c r="BH13" s="23">
        <v>2.76705188930133E-2</v>
      </c>
      <c r="BI13" s="23">
        <v>4.02307955461811E-2</v>
      </c>
      <c r="BJ13" s="23">
        <v>1.59862108602551E-2</v>
      </c>
      <c r="BK13" s="23"/>
      <c r="BL13" s="23">
        <v>3.27049188196308E-2</v>
      </c>
      <c r="BM13" s="23">
        <v>1.77635784893347E-2</v>
      </c>
      <c r="BN13" s="23">
        <v>2.0581851393594999E-2</v>
      </c>
      <c r="BO13" s="23"/>
      <c r="BP13" s="23">
        <v>3.5503478263533103E-2</v>
      </c>
      <c r="BQ13" s="23">
        <v>3.6782228803376303E-2</v>
      </c>
      <c r="BR13" s="23"/>
      <c r="BS13" s="23">
        <v>1.2622163400325201E-2</v>
      </c>
      <c r="BT13" s="23">
        <v>2.31061214501465E-2</v>
      </c>
      <c r="BU13" s="23">
        <v>8.6560812366341701E-3</v>
      </c>
      <c r="BV13" s="23">
        <v>1.9560746734544401E-2</v>
      </c>
      <c r="BW13" s="23"/>
      <c r="BX13" s="23">
        <v>1.6450591093659098E-2</v>
      </c>
      <c r="BY13" s="23">
        <v>1.34926214479777E-2</v>
      </c>
      <c r="BZ13" s="23">
        <v>3.62739706474128E-2</v>
      </c>
      <c r="CA13" s="23"/>
      <c r="CB13" s="23">
        <v>1.00167734335951E-2</v>
      </c>
      <c r="CC13" s="23">
        <v>3.5886995969265098E-3</v>
      </c>
      <c r="CD13" s="23">
        <v>1.12569616940945E-2</v>
      </c>
      <c r="CE13" s="23">
        <v>8.4955386090661104E-3</v>
      </c>
      <c r="CF13" s="23">
        <v>5.1511105835165903E-2</v>
      </c>
      <c r="CG13" s="23">
        <v>0.141712424853358</v>
      </c>
      <c r="CH13" s="23"/>
      <c r="CI13" s="23">
        <v>3.8416964912877299E-2</v>
      </c>
      <c r="CJ13" s="23">
        <v>8.5431991531624892E-3</v>
      </c>
      <c r="CK13" s="23">
        <v>0.11123547179901799</v>
      </c>
      <c r="CL13" s="23">
        <v>2.61661228476723E-2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336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8.2282186311334105E-2</v>
      </c>
      <c r="D9" s="17">
        <v>4.6902707639468001E-2</v>
      </c>
      <c r="E9" s="17">
        <v>0.11784319657435301</v>
      </c>
      <c r="F9" s="17"/>
      <c r="G9" s="17">
        <v>3.3565031216635503E-2</v>
      </c>
      <c r="H9" s="17">
        <v>6.5111698648982405E-2</v>
      </c>
      <c r="I9" s="17">
        <v>0.11993235910976401</v>
      </c>
      <c r="J9" s="17">
        <v>7.70368591530632E-2</v>
      </c>
      <c r="K9" s="17">
        <v>0.10925325155266501</v>
      </c>
      <c r="L9" s="17">
        <v>8.3528938667886798E-2</v>
      </c>
      <c r="M9" s="17">
        <v>8.70269176079492E-2</v>
      </c>
      <c r="N9" s="17">
        <v>7.4485650706339404E-2</v>
      </c>
      <c r="O9" s="17">
        <v>9.0816126427075497E-2</v>
      </c>
      <c r="P9" s="17"/>
      <c r="Q9" s="17">
        <v>7.1749454235238097E-2</v>
      </c>
      <c r="R9" s="17">
        <v>0.110289395546742</v>
      </c>
      <c r="S9" s="17">
        <v>0.105215998245778</v>
      </c>
      <c r="T9" s="17">
        <v>8.0705504655622595E-2</v>
      </c>
      <c r="U9" s="17"/>
      <c r="V9" s="17">
        <v>8.1557287041470694E-2</v>
      </c>
      <c r="W9" s="17">
        <v>7.1169469851251804E-2</v>
      </c>
      <c r="X9" s="17">
        <v>8.2027371990047407E-2</v>
      </c>
      <c r="Y9" s="17">
        <v>8.5203540737822603E-2</v>
      </c>
      <c r="Z9" s="17">
        <v>6.1322925271741803E-2</v>
      </c>
      <c r="AA9" s="17">
        <v>8.7292754708736403E-2</v>
      </c>
      <c r="AB9" s="17">
        <v>8.99158296018326E-2</v>
      </c>
      <c r="AC9" s="17">
        <v>0.135936495307761</v>
      </c>
      <c r="AD9" s="17">
        <v>8.1298542417118702E-2</v>
      </c>
      <c r="AE9" s="17"/>
      <c r="AF9" s="17">
        <v>7.6392380495737003E-2</v>
      </c>
      <c r="AG9" s="17">
        <v>9.9924762278104498E-2</v>
      </c>
      <c r="AH9" s="17">
        <v>6.9361318682869696E-2</v>
      </c>
      <c r="AI9" s="17">
        <v>5.3170445334287601E-2</v>
      </c>
      <c r="AJ9" s="17">
        <v>7.2862081869980194E-2</v>
      </c>
      <c r="AK9" s="17">
        <v>9.0053542298397501E-2</v>
      </c>
      <c r="AL9" s="17"/>
      <c r="AM9" s="17">
        <v>5.99071113116054E-2</v>
      </c>
      <c r="AN9" s="17">
        <v>8.3086986413338407E-2</v>
      </c>
      <c r="AO9" s="17">
        <v>9.9238778147483497E-2</v>
      </c>
      <c r="AP9" s="17">
        <v>0.11328718196639</v>
      </c>
      <c r="AQ9" s="17">
        <v>9.0698170410490594E-2</v>
      </c>
      <c r="AR9" s="17">
        <v>0.100376099044874</v>
      </c>
      <c r="AS9" s="17">
        <v>0.126849212868827</v>
      </c>
      <c r="AT9" s="17">
        <v>7.4939812269885706E-2</v>
      </c>
      <c r="AU9" s="17">
        <v>2.98543353666096E-2</v>
      </c>
      <c r="AV9" s="17">
        <v>5.9407921739272097E-2</v>
      </c>
      <c r="AW9" s="17">
        <v>5.9633039242031699E-2</v>
      </c>
      <c r="AX9" s="17">
        <v>0.124883467280006</v>
      </c>
      <c r="AY9" s="17">
        <v>3.3089779779827799E-2</v>
      </c>
      <c r="AZ9" s="17">
        <v>8.8234959135522706E-2</v>
      </c>
      <c r="BA9" s="17">
        <v>6.5263982118901595E-2</v>
      </c>
      <c r="BB9" s="17">
        <v>0.11607784426888</v>
      </c>
      <c r="BC9" s="17"/>
      <c r="BD9" s="17">
        <v>9.1255980444044399E-2</v>
      </c>
      <c r="BE9" s="17">
        <v>6.5744547844567999E-2</v>
      </c>
      <c r="BF9" s="17">
        <v>9.0969688974571306E-2</v>
      </c>
      <c r="BG9" s="17"/>
      <c r="BH9" s="17">
        <v>8.1973819303734596E-2</v>
      </c>
      <c r="BI9" s="17">
        <v>9.3533423289560005E-2</v>
      </c>
      <c r="BJ9" s="17">
        <v>9.0353457851233707E-2</v>
      </c>
      <c r="BK9" s="17"/>
      <c r="BL9" s="17">
        <v>7.1083953479898904E-2</v>
      </c>
      <c r="BM9" s="17">
        <v>8.6145429349609004E-2</v>
      </c>
      <c r="BN9" s="17">
        <v>0.106607157536518</v>
      </c>
      <c r="BO9" s="17"/>
      <c r="BP9" s="17">
        <v>4.7049218542618503E-2</v>
      </c>
      <c r="BQ9" s="17">
        <v>8.8931513867029202E-2</v>
      </c>
      <c r="BR9" s="17"/>
      <c r="BS9" s="17">
        <v>0.15606815175684899</v>
      </c>
      <c r="BT9" s="17">
        <v>0.110707376052672</v>
      </c>
      <c r="BU9" s="17">
        <v>8.4046886944375093E-2</v>
      </c>
      <c r="BV9" s="17">
        <v>4.6065901931137201E-2</v>
      </c>
      <c r="BW9" s="17"/>
      <c r="BX9" s="17">
        <v>0.11323201959198601</v>
      </c>
      <c r="BY9" s="17">
        <v>8.4956101953550106E-2</v>
      </c>
      <c r="BZ9" s="17">
        <v>7.9051720179032406E-2</v>
      </c>
      <c r="CA9" s="17"/>
      <c r="CB9" s="17">
        <v>0.180639064436</v>
      </c>
      <c r="CC9" s="17">
        <v>2.3245847602311499E-2</v>
      </c>
      <c r="CD9" s="17">
        <v>7.7164179690613101E-3</v>
      </c>
      <c r="CE9" s="17">
        <v>1.2869775420644901E-2</v>
      </c>
      <c r="CF9" s="17">
        <v>0.212792641018336</v>
      </c>
      <c r="CG9" s="17">
        <v>0.110237956946743</v>
      </c>
      <c r="CH9" s="17"/>
      <c r="CI9" s="17">
        <v>7.1511979248583102E-2</v>
      </c>
      <c r="CJ9" s="17">
        <v>0.107613850159175</v>
      </c>
      <c r="CK9" s="17">
        <v>5.7413199579840403E-2</v>
      </c>
      <c r="CL9" s="17">
        <v>7.6377634463308794E-2</v>
      </c>
    </row>
    <row r="10" spans="2:90" ht="29" x14ac:dyDescent="0.35">
      <c r="B10" s="21" t="s">
        <v>330</v>
      </c>
      <c r="C10" s="17">
        <v>0.13939891599013601</v>
      </c>
      <c r="D10" s="17">
        <v>0.115438736595492</v>
      </c>
      <c r="E10" s="17">
        <v>0.164036007318621</v>
      </c>
      <c r="F10" s="17"/>
      <c r="G10" s="17">
        <v>0.117709599344981</v>
      </c>
      <c r="H10" s="17">
        <v>0.10883898992206099</v>
      </c>
      <c r="I10" s="17">
        <v>0.139735386669221</v>
      </c>
      <c r="J10" s="17">
        <v>0.15961905928436301</v>
      </c>
      <c r="K10" s="17">
        <v>0.129053093622536</v>
      </c>
      <c r="L10" s="17">
        <v>0.18971630924605601</v>
      </c>
      <c r="M10" s="17">
        <v>0.13086959745367299</v>
      </c>
      <c r="N10" s="17">
        <v>0.13915659903319999</v>
      </c>
      <c r="O10" s="17">
        <v>0.13827437979790699</v>
      </c>
      <c r="P10" s="17"/>
      <c r="Q10" s="17">
        <v>0.16774783540663499</v>
      </c>
      <c r="R10" s="17">
        <v>0.183054893989685</v>
      </c>
      <c r="S10" s="17">
        <v>0.22364990688943001</v>
      </c>
      <c r="T10" s="17">
        <v>0.12942602616659701</v>
      </c>
      <c r="U10" s="17"/>
      <c r="V10" s="17">
        <v>0.16014233341430001</v>
      </c>
      <c r="W10" s="17">
        <v>0.125737769957326</v>
      </c>
      <c r="X10" s="17">
        <v>0.13416812180974499</v>
      </c>
      <c r="Y10" s="17">
        <v>0.12358658858785999</v>
      </c>
      <c r="Z10" s="17">
        <v>0.118700217486679</v>
      </c>
      <c r="AA10" s="17">
        <v>0.17105475622675401</v>
      </c>
      <c r="AB10" s="17">
        <v>0.15976559233071599</v>
      </c>
      <c r="AC10" s="17">
        <v>0.14808676634137199</v>
      </c>
      <c r="AD10" s="17">
        <v>0.11629225879214899</v>
      </c>
      <c r="AE10" s="17"/>
      <c r="AF10" s="17">
        <v>0.13163084580963</v>
      </c>
      <c r="AG10" s="17">
        <v>0.14967120744352</v>
      </c>
      <c r="AH10" s="17">
        <v>0.124496820647629</v>
      </c>
      <c r="AI10" s="17">
        <v>0.104388146565738</v>
      </c>
      <c r="AJ10" s="17">
        <v>0.13020286749953</v>
      </c>
      <c r="AK10" s="17">
        <v>0.153893556402799</v>
      </c>
      <c r="AL10" s="17"/>
      <c r="AM10" s="17">
        <v>0.100904729636054</v>
      </c>
      <c r="AN10" s="17">
        <v>0.14924035241258901</v>
      </c>
      <c r="AO10" s="17">
        <v>0.19695988381826199</v>
      </c>
      <c r="AP10" s="17">
        <v>0.18544769832313901</v>
      </c>
      <c r="AQ10" s="17">
        <v>0.17418068919128801</v>
      </c>
      <c r="AR10" s="17">
        <v>0.149821186888622</v>
      </c>
      <c r="AS10" s="17">
        <v>0.16179562295613001</v>
      </c>
      <c r="AT10" s="17">
        <v>0.109089805793991</v>
      </c>
      <c r="AU10" s="17">
        <v>0.120570467955828</v>
      </c>
      <c r="AV10" s="17">
        <v>0.15099376510860099</v>
      </c>
      <c r="AW10" s="17">
        <v>0.16550893141508399</v>
      </c>
      <c r="AX10" s="17">
        <v>0.122776464746504</v>
      </c>
      <c r="AY10" s="17">
        <v>9.2715624207560507E-2</v>
      </c>
      <c r="AZ10" s="17">
        <v>0.173145892842824</v>
      </c>
      <c r="BA10" s="17">
        <v>0.209543028328666</v>
      </c>
      <c r="BB10" s="17">
        <v>6.6899113482676603E-2</v>
      </c>
      <c r="BC10" s="17"/>
      <c r="BD10" s="17">
        <v>0.150951523578985</v>
      </c>
      <c r="BE10" s="17">
        <v>0.12781243569020001</v>
      </c>
      <c r="BF10" s="17">
        <v>0.137290020259833</v>
      </c>
      <c r="BG10" s="17"/>
      <c r="BH10" s="17">
        <v>0.141302840299736</v>
      </c>
      <c r="BI10" s="17">
        <v>0.16938409452566</v>
      </c>
      <c r="BJ10" s="17">
        <v>0.132305811444834</v>
      </c>
      <c r="BK10" s="17"/>
      <c r="BL10" s="17">
        <v>0.142771347348563</v>
      </c>
      <c r="BM10" s="17">
        <v>0.14782392490855401</v>
      </c>
      <c r="BN10" s="17">
        <v>0.10284799629076399</v>
      </c>
      <c r="BO10" s="17"/>
      <c r="BP10" s="17">
        <v>0.12871088890596799</v>
      </c>
      <c r="BQ10" s="17">
        <v>0.14234290766515301</v>
      </c>
      <c r="BR10" s="17"/>
      <c r="BS10" s="17">
        <v>0.227355980098354</v>
      </c>
      <c r="BT10" s="17">
        <v>0.21736628513082101</v>
      </c>
      <c r="BU10" s="17">
        <v>0.13753972582723101</v>
      </c>
      <c r="BV10" s="17">
        <v>7.7877953014080306E-2</v>
      </c>
      <c r="BW10" s="17"/>
      <c r="BX10" s="17">
        <v>0.11275314913491299</v>
      </c>
      <c r="BY10" s="17">
        <v>0.12723928826722</v>
      </c>
      <c r="BZ10" s="17">
        <v>0.14278588488139399</v>
      </c>
      <c r="CA10" s="17"/>
      <c r="CB10" s="17">
        <v>0.25898019275240303</v>
      </c>
      <c r="CC10" s="17">
        <v>3.4388549027423901E-2</v>
      </c>
      <c r="CD10" s="17">
        <v>3.46769764880622E-2</v>
      </c>
      <c r="CE10" s="17">
        <v>5.76262424408511E-2</v>
      </c>
      <c r="CF10" s="17">
        <v>0.26720457680125798</v>
      </c>
      <c r="CG10" s="17">
        <v>0.25591080462709498</v>
      </c>
      <c r="CH10" s="17"/>
      <c r="CI10" s="17">
        <v>0.14241773327771901</v>
      </c>
      <c r="CJ10" s="17">
        <v>0.12747143639289099</v>
      </c>
      <c r="CK10" s="17">
        <v>0.14826216446974899</v>
      </c>
      <c r="CL10" s="17">
        <v>0.143397153852623</v>
      </c>
    </row>
    <row r="11" spans="2:90" ht="43.5" x14ac:dyDescent="0.35">
      <c r="B11" s="21" t="s">
        <v>331</v>
      </c>
      <c r="C11" s="17">
        <v>0.19992500659882501</v>
      </c>
      <c r="D11" s="17">
        <v>0.18057239778165399</v>
      </c>
      <c r="E11" s="17">
        <v>0.217547529945779</v>
      </c>
      <c r="F11" s="17"/>
      <c r="G11" s="17">
        <v>0.105459785598243</v>
      </c>
      <c r="H11" s="17">
        <v>0.20538009865988499</v>
      </c>
      <c r="I11" s="17">
        <v>0.204513553338833</v>
      </c>
      <c r="J11" s="17">
        <v>0.17643567237441601</v>
      </c>
      <c r="K11" s="17">
        <v>0.24954022978531801</v>
      </c>
      <c r="L11" s="17">
        <v>0.22592133662547201</v>
      </c>
      <c r="M11" s="17">
        <v>0.191640161953049</v>
      </c>
      <c r="N11" s="17">
        <v>0.207711876456323</v>
      </c>
      <c r="O11" s="17">
        <v>0.228095228768179</v>
      </c>
      <c r="P11" s="17"/>
      <c r="Q11" s="17">
        <v>0.184212861854881</v>
      </c>
      <c r="R11" s="17">
        <v>0.16792582626094399</v>
      </c>
      <c r="S11" s="17">
        <v>0.212937600176482</v>
      </c>
      <c r="T11" s="17">
        <v>0.20188525750695199</v>
      </c>
      <c r="U11" s="17"/>
      <c r="V11" s="17">
        <v>0.17492325721479501</v>
      </c>
      <c r="W11" s="17">
        <v>0.17731879977207099</v>
      </c>
      <c r="X11" s="17">
        <v>0.21399977908597001</v>
      </c>
      <c r="Y11" s="17">
        <v>0.211960909111259</v>
      </c>
      <c r="Z11" s="17">
        <v>0.23378640885346899</v>
      </c>
      <c r="AA11" s="17">
        <v>0.233580573634251</v>
      </c>
      <c r="AB11" s="17">
        <v>0.19210251045028701</v>
      </c>
      <c r="AC11" s="17">
        <v>0.211704829196734</v>
      </c>
      <c r="AD11" s="17">
        <v>0.18949635764518999</v>
      </c>
      <c r="AE11" s="17"/>
      <c r="AF11" s="17">
        <v>0.22462140901105199</v>
      </c>
      <c r="AG11" s="17">
        <v>0.18618873411308101</v>
      </c>
      <c r="AH11" s="17">
        <v>0.16702055583165301</v>
      </c>
      <c r="AI11" s="17">
        <v>0.16211807564376701</v>
      </c>
      <c r="AJ11" s="17">
        <v>0.20561532774880301</v>
      </c>
      <c r="AK11" s="17">
        <v>0.201612832689509</v>
      </c>
      <c r="AL11" s="17"/>
      <c r="AM11" s="17">
        <v>0.20124561747082401</v>
      </c>
      <c r="AN11" s="17">
        <v>0.21698808838078301</v>
      </c>
      <c r="AO11" s="17">
        <v>0.17059991634096799</v>
      </c>
      <c r="AP11" s="17">
        <v>0.15840326827541401</v>
      </c>
      <c r="AQ11" s="17">
        <v>0.218895214664277</v>
      </c>
      <c r="AR11" s="17">
        <v>0.20877072224846199</v>
      </c>
      <c r="AS11" s="17">
        <v>0.217342726210696</v>
      </c>
      <c r="AT11" s="17">
        <v>0.188883762189371</v>
      </c>
      <c r="AU11" s="17">
        <v>0.19064127233424299</v>
      </c>
      <c r="AV11" s="17">
        <v>0.29334234884161298</v>
      </c>
      <c r="AW11" s="17">
        <v>0.24181780981616399</v>
      </c>
      <c r="AX11" s="17">
        <v>0.161211606365185</v>
      </c>
      <c r="AY11" s="17">
        <v>0.21591352738202699</v>
      </c>
      <c r="AZ11" s="17">
        <v>0.13348646923606999</v>
      </c>
      <c r="BA11" s="17">
        <v>0.27188817282573402</v>
      </c>
      <c r="BB11" s="17">
        <v>0.140051564137889</v>
      </c>
      <c r="BC11" s="17"/>
      <c r="BD11" s="17">
        <v>0.225454505947186</v>
      </c>
      <c r="BE11" s="17">
        <v>0.16727983128673099</v>
      </c>
      <c r="BF11" s="17">
        <v>0.20058348027793499</v>
      </c>
      <c r="BG11" s="17"/>
      <c r="BH11" s="17">
        <v>0.18335264407158899</v>
      </c>
      <c r="BI11" s="17">
        <v>0.23392554213002101</v>
      </c>
      <c r="BJ11" s="17">
        <v>0.237226673739897</v>
      </c>
      <c r="BK11" s="17"/>
      <c r="BL11" s="17">
        <v>0.22428578821741099</v>
      </c>
      <c r="BM11" s="17">
        <v>0.18897870153094901</v>
      </c>
      <c r="BN11" s="17">
        <v>0.21438379785348899</v>
      </c>
      <c r="BO11" s="17"/>
      <c r="BP11" s="17">
        <v>0.19191219403365001</v>
      </c>
      <c r="BQ11" s="17">
        <v>0.19480167607343701</v>
      </c>
      <c r="BR11" s="17"/>
      <c r="BS11" s="17">
        <v>0.22384811986616199</v>
      </c>
      <c r="BT11" s="17">
        <v>0.24162566581965</v>
      </c>
      <c r="BU11" s="17">
        <v>0.29297330022908002</v>
      </c>
      <c r="BV11" s="17">
        <v>0.114197363519922</v>
      </c>
      <c r="BW11" s="17"/>
      <c r="BX11" s="17">
        <v>0.229217363670111</v>
      </c>
      <c r="BY11" s="17">
        <v>0.17176764298581901</v>
      </c>
      <c r="BZ11" s="17">
        <v>0.19875333630721101</v>
      </c>
      <c r="CA11" s="17"/>
      <c r="CB11" s="17">
        <v>0.23085709906919799</v>
      </c>
      <c r="CC11" s="17">
        <v>0.149069791747487</v>
      </c>
      <c r="CD11" s="17">
        <v>0.159976080340301</v>
      </c>
      <c r="CE11" s="17">
        <v>0.15072263180000001</v>
      </c>
      <c r="CF11" s="17">
        <v>0.23006483521517099</v>
      </c>
      <c r="CG11" s="17">
        <v>0.31033919129305299</v>
      </c>
      <c r="CH11" s="17"/>
      <c r="CI11" s="17">
        <v>0.17914199836203601</v>
      </c>
      <c r="CJ11" s="17">
        <v>0.17951953172078999</v>
      </c>
      <c r="CK11" s="17">
        <v>0.26740807773128</v>
      </c>
      <c r="CL11" s="17">
        <v>0.198660601410035</v>
      </c>
    </row>
    <row r="12" spans="2:90" ht="29" x14ac:dyDescent="0.35">
      <c r="B12" s="21" t="s">
        <v>332</v>
      </c>
      <c r="C12" s="17">
        <v>0.54227946396524795</v>
      </c>
      <c r="D12" s="17">
        <v>0.61068095738821204</v>
      </c>
      <c r="E12" s="17">
        <v>0.47407146647088799</v>
      </c>
      <c r="F12" s="17"/>
      <c r="G12" s="17">
        <v>0.70483470632330403</v>
      </c>
      <c r="H12" s="17">
        <v>0.59494202829950604</v>
      </c>
      <c r="I12" s="17">
        <v>0.50425361106309596</v>
      </c>
      <c r="J12" s="17">
        <v>0.53980630681878095</v>
      </c>
      <c r="K12" s="17">
        <v>0.48540210408676498</v>
      </c>
      <c r="L12" s="17">
        <v>0.46628261429590201</v>
      </c>
      <c r="M12" s="17">
        <v>0.558475880383283</v>
      </c>
      <c r="N12" s="17">
        <v>0.53779012983811303</v>
      </c>
      <c r="O12" s="17">
        <v>0.49620391534653502</v>
      </c>
      <c r="P12" s="17"/>
      <c r="Q12" s="17">
        <v>0.54345063978223995</v>
      </c>
      <c r="R12" s="17">
        <v>0.51251512111164799</v>
      </c>
      <c r="S12" s="17">
        <v>0.42957702446413698</v>
      </c>
      <c r="T12" s="17">
        <v>0.550588495767101</v>
      </c>
      <c r="U12" s="17"/>
      <c r="V12" s="17">
        <v>0.53852627369382</v>
      </c>
      <c r="W12" s="17">
        <v>0.60632633079595599</v>
      </c>
      <c r="X12" s="17">
        <v>0.54888678215393705</v>
      </c>
      <c r="Y12" s="17">
        <v>0.54006219792786103</v>
      </c>
      <c r="Z12" s="17">
        <v>0.54412840927947403</v>
      </c>
      <c r="AA12" s="17">
        <v>0.45924202768322903</v>
      </c>
      <c r="AB12" s="17">
        <v>0.52159897566636004</v>
      </c>
      <c r="AC12" s="17">
        <v>0.46301126245595697</v>
      </c>
      <c r="AD12" s="17">
        <v>0.57566377438101901</v>
      </c>
      <c r="AE12" s="17"/>
      <c r="AF12" s="17">
        <v>0.51879228056509297</v>
      </c>
      <c r="AG12" s="17">
        <v>0.542317027967534</v>
      </c>
      <c r="AH12" s="17">
        <v>0.60292709851030402</v>
      </c>
      <c r="AI12" s="17">
        <v>0.64080327664881698</v>
      </c>
      <c r="AJ12" s="17">
        <v>0.56188829888186997</v>
      </c>
      <c r="AK12" s="17">
        <v>0.51586057727456702</v>
      </c>
      <c r="AL12" s="17"/>
      <c r="AM12" s="17">
        <v>0.52657511015434799</v>
      </c>
      <c r="AN12" s="17">
        <v>0.49482652063068799</v>
      </c>
      <c r="AO12" s="17">
        <v>0.49592170254422802</v>
      </c>
      <c r="AP12" s="17">
        <v>0.46735945387043898</v>
      </c>
      <c r="AQ12" s="17">
        <v>0.49490464976620602</v>
      </c>
      <c r="AR12" s="17">
        <v>0.52817645086971499</v>
      </c>
      <c r="AS12" s="17">
        <v>0.46283886693728998</v>
      </c>
      <c r="AT12" s="17">
        <v>0.58015440391196604</v>
      </c>
      <c r="AU12" s="17">
        <v>0.625222263980721</v>
      </c>
      <c r="AV12" s="17">
        <v>0.496255964310514</v>
      </c>
      <c r="AW12" s="17">
        <v>0.50310039994545497</v>
      </c>
      <c r="AX12" s="17">
        <v>0.55814408764630397</v>
      </c>
      <c r="AY12" s="17">
        <v>0.62193954548561803</v>
      </c>
      <c r="AZ12" s="17">
        <v>0.58612940325570295</v>
      </c>
      <c r="BA12" s="17">
        <v>0.44139639468437503</v>
      </c>
      <c r="BB12" s="17">
        <v>0.66862121568987298</v>
      </c>
      <c r="BC12" s="17"/>
      <c r="BD12" s="17">
        <v>0.49954378427662599</v>
      </c>
      <c r="BE12" s="17">
        <v>0.61058905657336904</v>
      </c>
      <c r="BF12" s="17">
        <v>0.533367574947336</v>
      </c>
      <c r="BG12" s="17"/>
      <c r="BH12" s="17">
        <v>0.56414750226770405</v>
      </c>
      <c r="BI12" s="17">
        <v>0.46992197301453098</v>
      </c>
      <c r="BJ12" s="17">
        <v>0.51069467382024603</v>
      </c>
      <c r="BK12" s="17"/>
      <c r="BL12" s="17">
        <v>0.54890852602652895</v>
      </c>
      <c r="BM12" s="17">
        <v>0.54700396251085304</v>
      </c>
      <c r="BN12" s="17">
        <v>0.56058606712213799</v>
      </c>
      <c r="BO12" s="17"/>
      <c r="BP12" s="17">
        <v>0.61370039360401896</v>
      </c>
      <c r="BQ12" s="17">
        <v>0.53149015385190101</v>
      </c>
      <c r="BR12" s="17"/>
      <c r="BS12" s="17">
        <v>0.38887918602558402</v>
      </c>
      <c r="BT12" s="17">
        <v>0.42051471956894199</v>
      </c>
      <c r="BU12" s="17">
        <v>0.46165299998596598</v>
      </c>
      <c r="BV12" s="17">
        <v>0.73688187557334905</v>
      </c>
      <c r="BW12" s="17"/>
      <c r="BX12" s="17">
        <v>0.52564201911420205</v>
      </c>
      <c r="BY12" s="17">
        <v>0.60671519814255503</v>
      </c>
      <c r="BZ12" s="17">
        <v>0.53996811353423602</v>
      </c>
      <c r="CA12" s="17"/>
      <c r="CB12" s="17">
        <v>0.32327456523718401</v>
      </c>
      <c r="CC12" s="17">
        <v>0.78138516030607097</v>
      </c>
      <c r="CD12" s="17">
        <v>0.78873322526763701</v>
      </c>
      <c r="CE12" s="17">
        <v>0.75315250487712404</v>
      </c>
      <c r="CF12" s="17">
        <v>0.25142415048668199</v>
      </c>
      <c r="CG12" s="17">
        <v>0.173089606389455</v>
      </c>
      <c r="CH12" s="17"/>
      <c r="CI12" s="17">
        <v>0.55659521294398595</v>
      </c>
      <c r="CJ12" s="17">
        <v>0.57136278288022002</v>
      </c>
      <c r="CK12" s="17">
        <v>0.422934318436548</v>
      </c>
      <c r="CL12" s="17">
        <v>0.55368081165790195</v>
      </c>
    </row>
    <row r="13" spans="2:90" x14ac:dyDescent="0.35">
      <c r="B13" s="21" t="s">
        <v>150</v>
      </c>
      <c r="C13" s="23">
        <v>3.6114427134457401E-2</v>
      </c>
      <c r="D13" s="23">
        <v>4.6405200595174598E-2</v>
      </c>
      <c r="E13" s="23">
        <v>2.6501799690359699E-2</v>
      </c>
      <c r="F13" s="23"/>
      <c r="G13" s="23">
        <v>3.8430877516836902E-2</v>
      </c>
      <c r="H13" s="23">
        <v>2.5727184469565199E-2</v>
      </c>
      <c r="I13" s="23">
        <v>3.1565089819087198E-2</v>
      </c>
      <c r="J13" s="23">
        <v>4.7102102369376599E-2</v>
      </c>
      <c r="K13" s="23">
        <v>2.67513209527169E-2</v>
      </c>
      <c r="L13" s="23">
        <v>3.4550801164683502E-2</v>
      </c>
      <c r="M13" s="23">
        <v>3.1987442602044898E-2</v>
      </c>
      <c r="N13" s="23">
        <v>4.0855743966024601E-2</v>
      </c>
      <c r="O13" s="23">
        <v>4.66103496603026E-2</v>
      </c>
      <c r="P13" s="23"/>
      <c r="Q13" s="23">
        <v>3.2839208721005798E-2</v>
      </c>
      <c r="R13" s="23">
        <v>2.6214763090981499E-2</v>
      </c>
      <c r="S13" s="23">
        <v>2.8619470224173899E-2</v>
      </c>
      <c r="T13" s="23">
        <v>3.7394715903727602E-2</v>
      </c>
      <c r="U13" s="23"/>
      <c r="V13" s="23">
        <v>4.4850848635613998E-2</v>
      </c>
      <c r="W13" s="23">
        <v>1.9447629623395201E-2</v>
      </c>
      <c r="X13" s="23">
        <v>2.0917944960300801E-2</v>
      </c>
      <c r="Y13" s="23">
        <v>3.9186763635196797E-2</v>
      </c>
      <c r="Z13" s="23">
        <v>4.2062039108635499E-2</v>
      </c>
      <c r="AA13" s="23">
        <v>4.8829887747030003E-2</v>
      </c>
      <c r="AB13" s="23">
        <v>3.6617091950804301E-2</v>
      </c>
      <c r="AC13" s="23">
        <v>4.1260646698176501E-2</v>
      </c>
      <c r="AD13" s="23">
        <v>3.7249066764522297E-2</v>
      </c>
      <c r="AE13" s="23"/>
      <c r="AF13" s="23">
        <v>4.8563084118487303E-2</v>
      </c>
      <c r="AG13" s="23">
        <v>2.1898268197761299E-2</v>
      </c>
      <c r="AH13" s="23">
        <v>3.6194206327544103E-2</v>
      </c>
      <c r="AI13" s="23">
        <v>3.95200558073905E-2</v>
      </c>
      <c r="AJ13" s="23">
        <v>2.94314239998167E-2</v>
      </c>
      <c r="AK13" s="23">
        <v>3.85794913347276E-2</v>
      </c>
      <c r="AL13" s="23"/>
      <c r="AM13" s="23">
        <v>0.111367431427169</v>
      </c>
      <c r="AN13" s="23">
        <v>5.5858052162600702E-2</v>
      </c>
      <c r="AO13" s="23">
        <v>3.72797191490589E-2</v>
      </c>
      <c r="AP13" s="23">
        <v>7.5502397564617602E-2</v>
      </c>
      <c r="AQ13" s="23">
        <v>2.1321275967738799E-2</v>
      </c>
      <c r="AR13" s="23">
        <v>1.28555409483274E-2</v>
      </c>
      <c r="AS13" s="23">
        <v>3.1173571027057201E-2</v>
      </c>
      <c r="AT13" s="23">
        <v>4.6932215834786399E-2</v>
      </c>
      <c r="AU13" s="23">
        <v>3.3711660362598102E-2</v>
      </c>
      <c r="AV13" s="23">
        <v>0</v>
      </c>
      <c r="AW13" s="23">
        <v>2.9939819581265199E-2</v>
      </c>
      <c r="AX13" s="23">
        <v>3.2984373962000602E-2</v>
      </c>
      <c r="AY13" s="23">
        <v>3.6341523144966401E-2</v>
      </c>
      <c r="AZ13" s="23">
        <v>1.9003275529880501E-2</v>
      </c>
      <c r="BA13" s="23">
        <v>1.19084220423237E-2</v>
      </c>
      <c r="BB13" s="23">
        <v>8.3502624206820593E-3</v>
      </c>
      <c r="BC13" s="23"/>
      <c r="BD13" s="23">
        <v>3.2794205753158501E-2</v>
      </c>
      <c r="BE13" s="23">
        <v>2.8574128605132001E-2</v>
      </c>
      <c r="BF13" s="23">
        <v>3.7789235540325303E-2</v>
      </c>
      <c r="BG13" s="23"/>
      <c r="BH13" s="23">
        <v>2.9223194057235901E-2</v>
      </c>
      <c r="BI13" s="23">
        <v>3.3234967040227499E-2</v>
      </c>
      <c r="BJ13" s="23">
        <v>2.9419383143788901E-2</v>
      </c>
      <c r="BK13" s="23"/>
      <c r="BL13" s="23">
        <v>1.2950384927598301E-2</v>
      </c>
      <c r="BM13" s="23">
        <v>3.00479817000344E-2</v>
      </c>
      <c r="BN13" s="23">
        <v>1.55749811970897E-2</v>
      </c>
      <c r="BO13" s="23"/>
      <c r="BP13" s="23">
        <v>1.8627304913744099E-2</v>
      </c>
      <c r="BQ13" s="23">
        <v>4.2433748542479999E-2</v>
      </c>
      <c r="BR13" s="23"/>
      <c r="BS13" s="23">
        <v>3.8485622530514E-3</v>
      </c>
      <c r="BT13" s="23">
        <v>9.7859534279145892E-3</v>
      </c>
      <c r="BU13" s="23">
        <v>2.3787087013347599E-2</v>
      </c>
      <c r="BV13" s="23">
        <v>2.4976905961511701E-2</v>
      </c>
      <c r="BW13" s="23"/>
      <c r="BX13" s="23">
        <v>1.91554484887889E-2</v>
      </c>
      <c r="BY13" s="23">
        <v>9.3217686508564792E-3</v>
      </c>
      <c r="BZ13" s="23">
        <v>3.9440945098126998E-2</v>
      </c>
      <c r="CA13" s="23"/>
      <c r="CB13" s="23">
        <v>6.2490785052153998E-3</v>
      </c>
      <c r="CC13" s="23">
        <v>1.19106513167063E-2</v>
      </c>
      <c r="CD13" s="23">
        <v>8.8972999349389102E-3</v>
      </c>
      <c r="CE13" s="23">
        <v>2.56288454613804E-2</v>
      </c>
      <c r="CF13" s="23">
        <v>3.8513796478552798E-2</v>
      </c>
      <c r="CG13" s="23">
        <v>0.15042244074365399</v>
      </c>
      <c r="CH13" s="23"/>
      <c r="CI13" s="23">
        <v>5.0333076167677002E-2</v>
      </c>
      <c r="CJ13" s="23">
        <v>1.4032398846923E-2</v>
      </c>
      <c r="CK13" s="23">
        <v>0.103982239782583</v>
      </c>
      <c r="CL13" s="23">
        <v>2.7883798616130901E-2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337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8.2723737537598901E-2</v>
      </c>
      <c r="D9" s="17">
        <v>8.32407185707459E-2</v>
      </c>
      <c r="E9" s="17">
        <v>7.9273940898820894E-2</v>
      </c>
      <c r="F9" s="17"/>
      <c r="G9" s="17">
        <v>1.4077949304855999E-2</v>
      </c>
      <c r="H9" s="17">
        <v>5.1027084132849503E-2</v>
      </c>
      <c r="I9" s="17">
        <v>9.2113042787875202E-2</v>
      </c>
      <c r="J9" s="17">
        <v>9.9611521920430296E-2</v>
      </c>
      <c r="K9" s="17">
        <v>0.122232394531852</v>
      </c>
      <c r="L9" s="17">
        <v>8.3296089247650099E-2</v>
      </c>
      <c r="M9" s="17">
        <v>0.121243455137805</v>
      </c>
      <c r="N9" s="17">
        <v>7.0693882055558793E-2</v>
      </c>
      <c r="O9" s="17">
        <v>8.8187187230440306E-2</v>
      </c>
      <c r="P9" s="17"/>
      <c r="Q9" s="17">
        <v>4.5003845924405601E-2</v>
      </c>
      <c r="R9" s="17">
        <v>6.0813143055076797E-2</v>
      </c>
      <c r="S9" s="17">
        <v>6.1955831380496797E-2</v>
      </c>
      <c r="T9" s="17">
        <v>9.0779835044406204E-2</v>
      </c>
      <c r="U9" s="17"/>
      <c r="V9" s="17">
        <v>6.5745140828207996E-2</v>
      </c>
      <c r="W9" s="17">
        <v>8.72224020262099E-2</v>
      </c>
      <c r="X9" s="17">
        <v>7.4958379554264196E-2</v>
      </c>
      <c r="Y9" s="17">
        <v>9.0056821897192094E-2</v>
      </c>
      <c r="Z9" s="17">
        <v>8.5818573928587105E-2</v>
      </c>
      <c r="AA9" s="17">
        <v>8.9572006172640203E-2</v>
      </c>
      <c r="AB9" s="17">
        <v>0.13195986689745601</v>
      </c>
      <c r="AC9" s="17">
        <v>8.3232434793598695E-2</v>
      </c>
      <c r="AD9" s="17">
        <v>5.36651122285784E-2</v>
      </c>
      <c r="AE9" s="17"/>
      <c r="AF9" s="17">
        <v>7.0310011808256703E-2</v>
      </c>
      <c r="AG9" s="17">
        <v>0.11541576102373</v>
      </c>
      <c r="AH9" s="17">
        <v>9.9921131024619705E-2</v>
      </c>
      <c r="AI9" s="17">
        <v>7.7314167047550397E-2</v>
      </c>
      <c r="AJ9" s="17">
        <v>6.3151888008678506E-2</v>
      </c>
      <c r="AK9" s="17">
        <v>8.1435197876488494E-2</v>
      </c>
      <c r="AL9" s="17"/>
      <c r="AM9" s="17">
        <v>0.100670382425094</v>
      </c>
      <c r="AN9" s="17">
        <v>8.5498544426239206E-2</v>
      </c>
      <c r="AO9" s="17">
        <v>0.13852378630047599</v>
      </c>
      <c r="AP9" s="17">
        <v>0.101291013612198</v>
      </c>
      <c r="AQ9" s="17">
        <v>0.11747559038614</v>
      </c>
      <c r="AR9" s="17">
        <v>8.0638752822381504E-2</v>
      </c>
      <c r="AS9" s="17">
        <v>0.100925071229521</v>
      </c>
      <c r="AT9" s="17">
        <v>6.3250855146637697E-2</v>
      </c>
      <c r="AU9" s="17">
        <v>3.4973051005377398E-2</v>
      </c>
      <c r="AV9" s="17">
        <v>0.16555932043720301</v>
      </c>
      <c r="AW9" s="17">
        <v>8.1608051163345394E-2</v>
      </c>
      <c r="AX9" s="17">
        <v>0.10030593187388299</v>
      </c>
      <c r="AY9" s="17">
        <v>3.2162252106639401E-2</v>
      </c>
      <c r="AZ9" s="17">
        <v>2.3386400484436898E-2</v>
      </c>
      <c r="BA9" s="17">
        <v>3.4111123050259401E-2</v>
      </c>
      <c r="BB9" s="17">
        <v>4.4982975603381103E-2</v>
      </c>
      <c r="BC9" s="17"/>
      <c r="BD9" s="17">
        <v>8.3152206097541495E-2</v>
      </c>
      <c r="BE9" s="17">
        <v>4.6699413243157101E-2</v>
      </c>
      <c r="BF9" s="17">
        <v>0.10479166566025599</v>
      </c>
      <c r="BG9" s="17"/>
      <c r="BH9" s="17">
        <v>8.0463224177936901E-2</v>
      </c>
      <c r="BI9" s="17">
        <v>7.3073385885550596E-2</v>
      </c>
      <c r="BJ9" s="17">
        <v>8.2996086397131602E-2</v>
      </c>
      <c r="BK9" s="17"/>
      <c r="BL9" s="17">
        <v>0.116916709461285</v>
      </c>
      <c r="BM9" s="17">
        <v>7.2117477796444299E-2</v>
      </c>
      <c r="BN9" s="17">
        <v>8.5168948064120995E-2</v>
      </c>
      <c r="BO9" s="17"/>
      <c r="BP9" s="17">
        <v>6.7348296765775098E-2</v>
      </c>
      <c r="BQ9" s="17">
        <v>8.6867432822770402E-2</v>
      </c>
      <c r="BR9" s="17"/>
      <c r="BS9" s="17">
        <v>0.172269416342858</v>
      </c>
      <c r="BT9" s="17">
        <v>0.12117216084200599</v>
      </c>
      <c r="BU9" s="17">
        <v>6.52999717257505E-2</v>
      </c>
      <c r="BV9" s="17">
        <v>4.3461687214405902E-2</v>
      </c>
      <c r="BW9" s="17"/>
      <c r="BX9" s="17">
        <v>0.119292438800412</v>
      </c>
      <c r="BY9" s="17">
        <v>3.9894170298122603E-2</v>
      </c>
      <c r="BZ9" s="17">
        <v>8.1732822544618403E-2</v>
      </c>
      <c r="CA9" s="17"/>
      <c r="CB9" s="17">
        <v>0.119293565564351</v>
      </c>
      <c r="CC9" s="17">
        <v>4.12558340771308E-2</v>
      </c>
      <c r="CD9" s="17">
        <v>3.9353922301317797E-2</v>
      </c>
      <c r="CE9" s="17">
        <v>5.0169379673257103E-2</v>
      </c>
      <c r="CF9" s="17">
        <v>0.119403279393092</v>
      </c>
      <c r="CG9" s="17">
        <v>0.156392973591856</v>
      </c>
      <c r="CH9" s="17"/>
      <c r="CI9" s="17">
        <v>5.0657293308278999E-2</v>
      </c>
      <c r="CJ9" s="17">
        <v>0.119500890668066</v>
      </c>
      <c r="CK9" s="17">
        <v>5.58217889552481E-2</v>
      </c>
      <c r="CL9" s="17">
        <v>7.5387747604195601E-2</v>
      </c>
    </row>
    <row r="10" spans="2:90" ht="29" x14ac:dyDescent="0.35">
      <c r="B10" s="21" t="s">
        <v>330</v>
      </c>
      <c r="C10" s="17">
        <v>0.18171583033555999</v>
      </c>
      <c r="D10" s="17">
        <v>0.177629211410753</v>
      </c>
      <c r="E10" s="17">
        <v>0.18472670805212499</v>
      </c>
      <c r="F10" s="17"/>
      <c r="G10" s="17">
        <v>0.111821821477269</v>
      </c>
      <c r="H10" s="17">
        <v>6.6067742553994599E-2</v>
      </c>
      <c r="I10" s="17">
        <v>0.23069055421454299</v>
      </c>
      <c r="J10" s="17">
        <v>0.21630874187587101</v>
      </c>
      <c r="K10" s="17">
        <v>0.241801261876255</v>
      </c>
      <c r="L10" s="17">
        <v>0.21277032991801401</v>
      </c>
      <c r="M10" s="17">
        <v>0.182246812870202</v>
      </c>
      <c r="N10" s="17">
        <v>0.18712095149105001</v>
      </c>
      <c r="O10" s="17">
        <v>0.185292387544118</v>
      </c>
      <c r="P10" s="17"/>
      <c r="Q10" s="17">
        <v>0.124912161120268</v>
      </c>
      <c r="R10" s="17">
        <v>0.114416282493396</v>
      </c>
      <c r="S10" s="17">
        <v>0.162329452184032</v>
      </c>
      <c r="T10" s="17">
        <v>0.197255980776087</v>
      </c>
      <c r="U10" s="17"/>
      <c r="V10" s="17">
        <v>0.160114129593525</v>
      </c>
      <c r="W10" s="17">
        <v>0.18756440343176001</v>
      </c>
      <c r="X10" s="17">
        <v>0.18416144890594399</v>
      </c>
      <c r="Y10" s="17">
        <v>0.16081561928751101</v>
      </c>
      <c r="Z10" s="17">
        <v>0.19726401469468499</v>
      </c>
      <c r="AA10" s="17">
        <v>0.179456874674535</v>
      </c>
      <c r="AB10" s="17">
        <v>0.180499069290737</v>
      </c>
      <c r="AC10" s="17">
        <v>0.157201278309229</v>
      </c>
      <c r="AD10" s="17">
        <v>0.21549340417750101</v>
      </c>
      <c r="AE10" s="17"/>
      <c r="AF10" s="17">
        <v>0.20974920200465</v>
      </c>
      <c r="AG10" s="17">
        <v>0.18050405207452</v>
      </c>
      <c r="AH10" s="17">
        <v>0.17858008807547801</v>
      </c>
      <c r="AI10" s="17">
        <v>0.13286207347281501</v>
      </c>
      <c r="AJ10" s="17">
        <v>0.18228886296613001</v>
      </c>
      <c r="AK10" s="17">
        <v>0.17075410998548801</v>
      </c>
      <c r="AL10" s="17"/>
      <c r="AM10" s="17">
        <v>0.136703157637449</v>
      </c>
      <c r="AN10" s="17">
        <v>0.19068675582634401</v>
      </c>
      <c r="AO10" s="17">
        <v>0.24070432240860601</v>
      </c>
      <c r="AP10" s="17">
        <v>0.16733983451248799</v>
      </c>
      <c r="AQ10" s="17">
        <v>0.226453804411195</v>
      </c>
      <c r="AR10" s="17">
        <v>0.20494353333297899</v>
      </c>
      <c r="AS10" s="17">
        <v>0.216786733297295</v>
      </c>
      <c r="AT10" s="17">
        <v>0.20183010068351401</v>
      </c>
      <c r="AU10" s="17">
        <v>0.188948766317907</v>
      </c>
      <c r="AV10" s="17">
        <v>0.170390886254361</v>
      </c>
      <c r="AW10" s="17">
        <v>0.13800966854591601</v>
      </c>
      <c r="AX10" s="17">
        <v>0.17309097197020101</v>
      </c>
      <c r="AY10" s="17">
        <v>0.122005039309285</v>
      </c>
      <c r="AZ10" s="17">
        <v>0.21027345583062099</v>
      </c>
      <c r="BA10" s="17">
        <v>0.23479749463121299</v>
      </c>
      <c r="BB10" s="17">
        <v>0.118635428551529</v>
      </c>
      <c r="BC10" s="17"/>
      <c r="BD10" s="17">
        <v>0.17848694512503599</v>
      </c>
      <c r="BE10" s="17">
        <v>0.148011983063566</v>
      </c>
      <c r="BF10" s="17">
        <v>0.21292680398463401</v>
      </c>
      <c r="BG10" s="17"/>
      <c r="BH10" s="17">
        <v>0.18126366781344799</v>
      </c>
      <c r="BI10" s="17">
        <v>0.18205391646059901</v>
      </c>
      <c r="BJ10" s="17">
        <v>0.17935721958988099</v>
      </c>
      <c r="BK10" s="17"/>
      <c r="BL10" s="17">
        <v>0.25374896690923598</v>
      </c>
      <c r="BM10" s="17">
        <v>0.165449114121518</v>
      </c>
      <c r="BN10" s="17">
        <v>0.16567501644957799</v>
      </c>
      <c r="BO10" s="17"/>
      <c r="BP10" s="17">
        <v>0.164615610304337</v>
      </c>
      <c r="BQ10" s="17">
        <v>0.18963290785230799</v>
      </c>
      <c r="BR10" s="17"/>
      <c r="BS10" s="17">
        <v>0.21129670477981899</v>
      </c>
      <c r="BT10" s="17">
        <v>0.23269892512722301</v>
      </c>
      <c r="BU10" s="17">
        <v>0.220136834397996</v>
      </c>
      <c r="BV10" s="17">
        <v>0.124833456798376</v>
      </c>
      <c r="BW10" s="17"/>
      <c r="BX10" s="17">
        <v>0.16989536773828001</v>
      </c>
      <c r="BY10" s="17">
        <v>0.14861399791533</v>
      </c>
      <c r="BZ10" s="17">
        <v>0.18492098409037</v>
      </c>
      <c r="CA10" s="17"/>
      <c r="CB10" s="17">
        <v>0.23081520169848099</v>
      </c>
      <c r="CC10" s="17">
        <v>8.5780506636038395E-2</v>
      </c>
      <c r="CD10" s="17">
        <v>0.149994593944409</v>
      </c>
      <c r="CE10" s="17">
        <v>0.153858634495739</v>
      </c>
      <c r="CF10" s="17">
        <v>0.21363796922481601</v>
      </c>
      <c r="CG10" s="17">
        <v>0.28580840463340801</v>
      </c>
      <c r="CH10" s="17"/>
      <c r="CI10" s="17">
        <v>0.15968390379140199</v>
      </c>
      <c r="CJ10" s="17">
        <v>0.197328003002914</v>
      </c>
      <c r="CK10" s="17">
        <v>0.20725040518221299</v>
      </c>
      <c r="CL10" s="17">
        <v>0.17065438826627699</v>
      </c>
    </row>
    <row r="11" spans="2:90" ht="43.5" x14ac:dyDescent="0.35">
      <c r="B11" s="21" t="s">
        <v>331</v>
      </c>
      <c r="C11" s="17">
        <v>0.22002842736063499</v>
      </c>
      <c r="D11" s="17">
        <v>0.215423818598833</v>
      </c>
      <c r="E11" s="17">
        <v>0.223353534061594</v>
      </c>
      <c r="F11" s="17"/>
      <c r="G11" s="17">
        <v>0.199979157576408</v>
      </c>
      <c r="H11" s="17">
        <v>0.21916861304056501</v>
      </c>
      <c r="I11" s="17">
        <v>0.24270766480891201</v>
      </c>
      <c r="J11" s="17">
        <v>0.20470655344498601</v>
      </c>
      <c r="K11" s="17">
        <v>0.226907589368538</v>
      </c>
      <c r="L11" s="17">
        <v>0.26827692681399901</v>
      </c>
      <c r="M11" s="17">
        <v>0.203162982234597</v>
      </c>
      <c r="N11" s="17">
        <v>0.178247686242302</v>
      </c>
      <c r="O11" s="17">
        <v>0.23831906346791401</v>
      </c>
      <c r="P11" s="17"/>
      <c r="Q11" s="17">
        <v>0.116311041374417</v>
      </c>
      <c r="R11" s="17">
        <v>0.18462264355217001</v>
      </c>
      <c r="S11" s="17">
        <v>0.26344730110728698</v>
      </c>
      <c r="T11" s="17">
        <v>0.23583565576061299</v>
      </c>
      <c r="U11" s="17"/>
      <c r="V11" s="17">
        <v>0.16692279964838</v>
      </c>
      <c r="W11" s="17">
        <v>0.25949083097190001</v>
      </c>
      <c r="X11" s="17">
        <v>0.28993942909059101</v>
      </c>
      <c r="Y11" s="17">
        <v>0.23004452335630601</v>
      </c>
      <c r="Z11" s="17">
        <v>0.239291819453638</v>
      </c>
      <c r="AA11" s="17">
        <v>0.18807881481129801</v>
      </c>
      <c r="AB11" s="17">
        <v>0.20518840857163001</v>
      </c>
      <c r="AC11" s="17">
        <v>0.18244477293063899</v>
      </c>
      <c r="AD11" s="17">
        <v>0.21632815922431001</v>
      </c>
      <c r="AE11" s="17"/>
      <c r="AF11" s="17">
        <v>0.225672508993086</v>
      </c>
      <c r="AG11" s="17">
        <v>0.23807574606720799</v>
      </c>
      <c r="AH11" s="17">
        <v>0.20758458586774001</v>
      </c>
      <c r="AI11" s="17">
        <v>0.18895087247822401</v>
      </c>
      <c r="AJ11" s="17">
        <v>0.230043811785167</v>
      </c>
      <c r="AK11" s="17">
        <v>0.20669250753776</v>
      </c>
      <c r="AL11" s="17"/>
      <c r="AM11" s="17">
        <v>0.18198829156958199</v>
      </c>
      <c r="AN11" s="17">
        <v>0.24546171951639101</v>
      </c>
      <c r="AO11" s="17">
        <v>0.19562301806233201</v>
      </c>
      <c r="AP11" s="17">
        <v>0.217191678065566</v>
      </c>
      <c r="AQ11" s="17">
        <v>0.202757952968011</v>
      </c>
      <c r="AR11" s="17">
        <v>0.19888348699196401</v>
      </c>
      <c r="AS11" s="17">
        <v>0.236086443163605</v>
      </c>
      <c r="AT11" s="17">
        <v>0.22082996077800199</v>
      </c>
      <c r="AU11" s="17">
        <v>0.246815072006321</v>
      </c>
      <c r="AV11" s="17">
        <v>0.17436404828694699</v>
      </c>
      <c r="AW11" s="17">
        <v>0.249528865914762</v>
      </c>
      <c r="AX11" s="17">
        <v>0.21732580922843101</v>
      </c>
      <c r="AY11" s="17">
        <v>0.312635277622277</v>
      </c>
      <c r="AZ11" s="17">
        <v>0.26785292002406202</v>
      </c>
      <c r="BA11" s="17">
        <v>0.22293339478680199</v>
      </c>
      <c r="BB11" s="17">
        <v>0.16763375791155999</v>
      </c>
      <c r="BC11" s="17"/>
      <c r="BD11" s="17">
        <v>0.24658242460833399</v>
      </c>
      <c r="BE11" s="17">
        <v>0.21231983210889199</v>
      </c>
      <c r="BF11" s="17">
        <v>0.20834813552171899</v>
      </c>
      <c r="BG11" s="17"/>
      <c r="BH11" s="17">
        <v>0.21201971494257399</v>
      </c>
      <c r="BI11" s="17">
        <v>0.24380099054954699</v>
      </c>
      <c r="BJ11" s="17">
        <v>0.25583241447371402</v>
      </c>
      <c r="BK11" s="17"/>
      <c r="BL11" s="17">
        <v>0.17721119165489299</v>
      </c>
      <c r="BM11" s="17">
        <v>0.23225902760307299</v>
      </c>
      <c r="BN11" s="17">
        <v>0.19942559639870899</v>
      </c>
      <c r="BO11" s="17"/>
      <c r="BP11" s="17">
        <v>0.20716377020030299</v>
      </c>
      <c r="BQ11" s="17">
        <v>0.20915980590282099</v>
      </c>
      <c r="BR11" s="17"/>
      <c r="BS11" s="17">
        <v>0.190364532122137</v>
      </c>
      <c r="BT11" s="17">
        <v>0.24274470096860901</v>
      </c>
      <c r="BU11" s="17">
        <v>0.29641090662441499</v>
      </c>
      <c r="BV11" s="17">
        <v>0.180606352526132</v>
      </c>
      <c r="BW11" s="17"/>
      <c r="BX11" s="17">
        <v>0.19420776346177099</v>
      </c>
      <c r="BY11" s="17">
        <v>0.222645231377437</v>
      </c>
      <c r="BZ11" s="17">
        <v>0.22242563799369799</v>
      </c>
      <c r="CA11" s="17"/>
      <c r="CB11" s="17">
        <v>0.22775819007315001</v>
      </c>
      <c r="CC11" s="17">
        <v>0.171006567040488</v>
      </c>
      <c r="CD11" s="17">
        <v>0.228825810580637</v>
      </c>
      <c r="CE11" s="17">
        <v>0.19932936988396499</v>
      </c>
      <c r="CF11" s="17">
        <v>0.221261099336658</v>
      </c>
      <c r="CG11" s="17">
        <v>0.27724056041169698</v>
      </c>
      <c r="CH11" s="17"/>
      <c r="CI11" s="17">
        <v>0.17211640538894199</v>
      </c>
      <c r="CJ11" s="17">
        <v>0.19950888197876701</v>
      </c>
      <c r="CK11" s="17">
        <v>0.28626542033216701</v>
      </c>
      <c r="CL11" s="17">
        <v>0.225249359236043</v>
      </c>
    </row>
    <row r="12" spans="2:90" ht="29" x14ac:dyDescent="0.35">
      <c r="B12" s="21" t="s">
        <v>332</v>
      </c>
      <c r="C12" s="17">
        <v>0.47850308781546003</v>
      </c>
      <c r="D12" s="17">
        <v>0.48306139535145498</v>
      </c>
      <c r="E12" s="17">
        <v>0.47854105414896497</v>
      </c>
      <c r="F12" s="17"/>
      <c r="G12" s="17">
        <v>0.63366101167921995</v>
      </c>
      <c r="H12" s="17">
        <v>0.62621535331301903</v>
      </c>
      <c r="I12" s="17">
        <v>0.39653122167510202</v>
      </c>
      <c r="J12" s="17">
        <v>0.426174418302534</v>
      </c>
      <c r="K12" s="17">
        <v>0.378998833262299</v>
      </c>
      <c r="L12" s="17">
        <v>0.394363904228547</v>
      </c>
      <c r="M12" s="17">
        <v>0.48081701376779901</v>
      </c>
      <c r="N12" s="17">
        <v>0.518895512144668</v>
      </c>
      <c r="O12" s="17">
        <v>0.45214742258283402</v>
      </c>
      <c r="P12" s="17"/>
      <c r="Q12" s="17">
        <v>0.66607520373264595</v>
      </c>
      <c r="R12" s="17">
        <v>0.59560834000095797</v>
      </c>
      <c r="S12" s="17">
        <v>0.48984830575091498</v>
      </c>
      <c r="T12" s="17">
        <v>0.44087206312785399</v>
      </c>
      <c r="U12" s="17"/>
      <c r="V12" s="17">
        <v>0.56463046082070001</v>
      </c>
      <c r="W12" s="17">
        <v>0.44879466594655198</v>
      </c>
      <c r="X12" s="17">
        <v>0.43678500176979601</v>
      </c>
      <c r="Y12" s="17">
        <v>0.48356991590762699</v>
      </c>
      <c r="Z12" s="17">
        <v>0.43788132154864001</v>
      </c>
      <c r="AA12" s="17">
        <v>0.47298183213925798</v>
      </c>
      <c r="AB12" s="17">
        <v>0.45952069486020097</v>
      </c>
      <c r="AC12" s="17">
        <v>0.50713269059355204</v>
      </c>
      <c r="AD12" s="17">
        <v>0.47130197042653998</v>
      </c>
      <c r="AE12" s="17"/>
      <c r="AF12" s="17">
        <v>0.45123923192412901</v>
      </c>
      <c r="AG12" s="17">
        <v>0.42754038252499799</v>
      </c>
      <c r="AH12" s="17">
        <v>0.48640693004438401</v>
      </c>
      <c r="AI12" s="17">
        <v>0.56476907950937205</v>
      </c>
      <c r="AJ12" s="17">
        <v>0.50209136860074699</v>
      </c>
      <c r="AK12" s="17">
        <v>0.49721237664069501</v>
      </c>
      <c r="AL12" s="17"/>
      <c r="AM12" s="17">
        <v>0.50302971746812697</v>
      </c>
      <c r="AN12" s="17">
        <v>0.42961776360079201</v>
      </c>
      <c r="AO12" s="17">
        <v>0.36315269190056298</v>
      </c>
      <c r="AP12" s="17">
        <v>0.42621143944664402</v>
      </c>
      <c r="AQ12" s="17">
        <v>0.42435667379120001</v>
      </c>
      <c r="AR12" s="17">
        <v>0.503579019785384</v>
      </c>
      <c r="AS12" s="17">
        <v>0.41173653549011602</v>
      </c>
      <c r="AT12" s="17">
        <v>0.49304555041966602</v>
      </c>
      <c r="AU12" s="17">
        <v>0.51004034029904999</v>
      </c>
      <c r="AV12" s="17">
        <v>0.483444259578589</v>
      </c>
      <c r="AW12" s="17">
        <v>0.51483829781762402</v>
      </c>
      <c r="AX12" s="17">
        <v>0.452616907020087</v>
      </c>
      <c r="AY12" s="17">
        <v>0.52469730135207104</v>
      </c>
      <c r="AZ12" s="17">
        <v>0.46126724251000401</v>
      </c>
      <c r="BA12" s="17">
        <v>0.49624956548940202</v>
      </c>
      <c r="BB12" s="17">
        <v>0.65875062555351904</v>
      </c>
      <c r="BC12" s="17"/>
      <c r="BD12" s="17">
        <v>0.46751614637581002</v>
      </c>
      <c r="BE12" s="17">
        <v>0.55483580192126003</v>
      </c>
      <c r="BF12" s="17">
        <v>0.43145270778921702</v>
      </c>
      <c r="BG12" s="17"/>
      <c r="BH12" s="17">
        <v>0.49187978931713999</v>
      </c>
      <c r="BI12" s="17">
        <v>0.45260187181304101</v>
      </c>
      <c r="BJ12" s="17">
        <v>0.46366428829936202</v>
      </c>
      <c r="BK12" s="17"/>
      <c r="BL12" s="17">
        <v>0.42576710429457998</v>
      </c>
      <c r="BM12" s="17">
        <v>0.50550940685859802</v>
      </c>
      <c r="BN12" s="17">
        <v>0.53688406976837499</v>
      </c>
      <c r="BO12" s="17"/>
      <c r="BP12" s="17">
        <v>0.54119510978463903</v>
      </c>
      <c r="BQ12" s="17">
        <v>0.46673503016548601</v>
      </c>
      <c r="BR12" s="17"/>
      <c r="BS12" s="17">
        <v>0.40915073853578499</v>
      </c>
      <c r="BT12" s="17">
        <v>0.383801152533778</v>
      </c>
      <c r="BU12" s="17">
        <v>0.40387862007567399</v>
      </c>
      <c r="BV12" s="17">
        <v>0.62597947341821103</v>
      </c>
      <c r="BW12" s="17"/>
      <c r="BX12" s="17">
        <v>0.48540256371039497</v>
      </c>
      <c r="BY12" s="17">
        <v>0.55649488505808797</v>
      </c>
      <c r="BZ12" s="17">
        <v>0.47302694576427901</v>
      </c>
      <c r="CA12" s="17"/>
      <c r="CB12" s="17">
        <v>0.40021223019875701</v>
      </c>
      <c r="CC12" s="17">
        <v>0.69453854519090596</v>
      </c>
      <c r="CD12" s="17">
        <v>0.56994967283008302</v>
      </c>
      <c r="CE12" s="17">
        <v>0.57912710585827099</v>
      </c>
      <c r="CF12" s="17">
        <v>0.41253043930980499</v>
      </c>
      <c r="CG12" s="17">
        <v>0.12858243441922801</v>
      </c>
      <c r="CH12" s="17"/>
      <c r="CI12" s="17">
        <v>0.55714581505837502</v>
      </c>
      <c r="CJ12" s="17">
        <v>0.47386130564123502</v>
      </c>
      <c r="CK12" s="17">
        <v>0.34958264471560302</v>
      </c>
      <c r="CL12" s="17">
        <v>0.49791182766445502</v>
      </c>
    </row>
    <row r="13" spans="2:90" x14ac:dyDescent="0.35">
      <c r="B13" s="21" t="s">
        <v>150</v>
      </c>
      <c r="C13" s="23">
        <v>3.7028916950746199E-2</v>
      </c>
      <c r="D13" s="23">
        <v>4.0644856068213803E-2</v>
      </c>
      <c r="E13" s="23">
        <v>3.4104762838494097E-2</v>
      </c>
      <c r="F13" s="23"/>
      <c r="G13" s="23">
        <v>4.0460059962247198E-2</v>
      </c>
      <c r="H13" s="23">
        <v>3.7521206959571597E-2</v>
      </c>
      <c r="I13" s="23">
        <v>3.7957516513567602E-2</v>
      </c>
      <c r="J13" s="23">
        <v>5.3198764456177897E-2</v>
      </c>
      <c r="K13" s="23">
        <v>3.0059920961054899E-2</v>
      </c>
      <c r="L13" s="23">
        <v>4.1292749791790102E-2</v>
      </c>
      <c r="M13" s="23">
        <v>1.25297359895976E-2</v>
      </c>
      <c r="N13" s="23">
        <v>4.5041968066421301E-2</v>
      </c>
      <c r="O13" s="23">
        <v>3.6053939174693697E-2</v>
      </c>
      <c r="P13" s="23"/>
      <c r="Q13" s="23">
        <v>4.7697747848263403E-2</v>
      </c>
      <c r="R13" s="23">
        <v>4.4539590898399303E-2</v>
      </c>
      <c r="S13" s="23">
        <v>2.2419109577269E-2</v>
      </c>
      <c r="T13" s="23">
        <v>3.5256465291038902E-2</v>
      </c>
      <c r="U13" s="23"/>
      <c r="V13" s="23">
        <v>4.2587469109187502E-2</v>
      </c>
      <c r="W13" s="23">
        <v>1.6927697623577199E-2</v>
      </c>
      <c r="X13" s="23">
        <v>1.4155740679405501E-2</v>
      </c>
      <c r="Y13" s="23">
        <v>3.5513119551363201E-2</v>
      </c>
      <c r="Z13" s="23">
        <v>3.97442703744494E-2</v>
      </c>
      <c r="AA13" s="23">
        <v>6.9910472202269203E-2</v>
      </c>
      <c r="AB13" s="23">
        <v>2.2831960379975501E-2</v>
      </c>
      <c r="AC13" s="23">
        <v>6.9988823372980902E-2</v>
      </c>
      <c r="AD13" s="23">
        <v>4.3211353943070602E-2</v>
      </c>
      <c r="AE13" s="23"/>
      <c r="AF13" s="23">
        <v>4.30290452698779E-2</v>
      </c>
      <c r="AG13" s="23">
        <v>3.8464058309544802E-2</v>
      </c>
      <c r="AH13" s="23">
        <v>2.75072649877788E-2</v>
      </c>
      <c r="AI13" s="23">
        <v>3.6103807492039702E-2</v>
      </c>
      <c r="AJ13" s="23">
        <v>2.2424068639277098E-2</v>
      </c>
      <c r="AK13" s="23">
        <v>4.3905807959568798E-2</v>
      </c>
      <c r="AL13" s="23"/>
      <c r="AM13" s="23">
        <v>7.7608450899748493E-2</v>
      </c>
      <c r="AN13" s="23">
        <v>4.8735216630234203E-2</v>
      </c>
      <c r="AO13" s="23">
        <v>6.1996181328023398E-2</v>
      </c>
      <c r="AP13" s="23">
        <v>8.7966034363103601E-2</v>
      </c>
      <c r="AQ13" s="23">
        <v>2.89559784434541E-2</v>
      </c>
      <c r="AR13" s="23">
        <v>1.19552070672922E-2</v>
      </c>
      <c r="AS13" s="23">
        <v>3.4465216819462803E-2</v>
      </c>
      <c r="AT13" s="23">
        <v>2.1043532972179899E-2</v>
      </c>
      <c r="AU13" s="23">
        <v>1.9222770371345201E-2</v>
      </c>
      <c r="AV13" s="23">
        <v>6.2414854428995302E-3</v>
      </c>
      <c r="AW13" s="23">
        <v>1.6015116558351999E-2</v>
      </c>
      <c r="AX13" s="23">
        <v>5.66603799073973E-2</v>
      </c>
      <c r="AY13" s="23">
        <v>8.50012960972759E-3</v>
      </c>
      <c r="AZ13" s="23">
        <v>3.7219981150875603E-2</v>
      </c>
      <c r="BA13" s="23">
        <v>1.19084220423237E-2</v>
      </c>
      <c r="BB13" s="23">
        <v>9.9972123800108493E-3</v>
      </c>
      <c r="BC13" s="23"/>
      <c r="BD13" s="23">
        <v>2.42622777932789E-2</v>
      </c>
      <c r="BE13" s="23">
        <v>3.8132969663123802E-2</v>
      </c>
      <c r="BF13" s="23">
        <v>4.2480687044174598E-2</v>
      </c>
      <c r="BG13" s="23"/>
      <c r="BH13" s="23">
        <v>3.4373603748901499E-2</v>
      </c>
      <c r="BI13" s="23">
        <v>4.8469835291263003E-2</v>
      </c>
      <c r="BJ13" s="23">
        <v>1.8149991239911199E-2</v>
      </c>
      <c r="BK13" s="23"/>
      <c r="BL13" s="23">
        <v>2.63560276800054E-2</v>
      </c>
      <c r="BM13" s="23">
        <v>2.46649736203675E-2</v>
      </c>
      <c r="BN13" s="23">
        <v>1.28463693192168E-2</v>
      </c>
      <c r="BO13" s="23"/>
      <c r="BP13" s="23">
        <v>1.9677212944945899E-2</v>
      </c>
      <c r="BQ13" s="23">
        <v>4.7604823256615698E-2</v>
      </c>
      <c r="BR13" s="23"/>
      <c r="BS13" s="23">
        <v>1.6918608219400999E-2</v>
      </c>
      <c r="BT13" s="23">
        <v>1.9583060528383999E-2</v>
      </c>
      <c r="BU13" s="23">
        <v>1.42736671761645E-2</v>
      </c>
      <c r="BV13" s="23">
        <v>2.51190300428746E-2</v>
      </c>
      <c r="BW13" s="23"/>
      <c r="BX13" s="23">
        <v>3.1201866289141601E-2</v>
      </c>
      <c r="BY13" s="23">
        <v>3.2351715351023297E-2</v>
      </c>
      <c r="BZ13" s="23">
        <v>3.7893609607035701E-2</v>
      </c>
      <c r="CA13" s="23"/>
      <c r="CB13" s="23">
        <v>2.1920812465261601E-2</v>
      </c>
      <c r="CC13" s="23">
        <v>7.41854705543743E-3</v>
      </c>
      <c r="CD13" s="23">
        <v>1.1876000343553E-2</v>
      </c>
      <c r="CE13" s="23">
        <v>1.75155100887672E-2</v>
      </c>
      <c r="CF13" s="23">
        <v>3.31672127356301E-2</v>
      </c>
      <c r="CG13" s="23">
        <v>0.15197562694381</v>
      </c>
      <c r="CH13" s="23"/>
      <c r="CI13" s="23">
        <v>6.03965824530018E-2</v>
      </c>
      <c r="CJ13" s="23">
        <v>9.8009187090181693E-3</v>
      </c>
      <c r="CK13" s="23">
        <v>0.101079740814769</v>
      </c>
      <c r="CL13" s="23">
        <v>3.07966772290293E-2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338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0.10823212956462</v>
      </c>
      <c r="D9" s="17">
        <v>0.14054213446430799</v>
      </c>
      <c r="E9" s="17">
        <v>7.7264241533180997E-2</v>
      </c>
      <c r="F9" s="17"/>
      <c r="G9" s="17">
        <v>7.5136633280016601E-2</v>
      </c>
      <c r="H9" s="17">
        <v>6.8419982109088298E-2</v>
      </c>
      <c r="I9" s="17">
        <v>0.108188041944178</v>
      </c>
      <c r="J9" s="17">
        <v>0.12055894083623001</v>
      </c>
      <c r="K9" s="17">
        <v>0.123204640423126</v>
      </c>
      <c r="L9" s="17">
        <v>9.4942890075765896E-2</v>
      </c>
      <c r="M9" s="17">
        <v>0.13855738714237401</v>
      </c>
      <c r="N9" s="17">
        <v>0.110323729833688</v>
      </c>
      <c r="O9" s="17">
        <v>0.130431910662371</v>
      </c>
      <c r="P9" s="17"/>
      <c r="Q9" s="17">
        <v>0.133476725413264</v>
      </c>
      <c r="R9" s="17">
        <v>0.17198888612508501</v>
      </c>
      <c r="S9" s="17">
        <v>0.118975488030165</v>
      </c>
      <c r="T9" s="17">
        <v>0.10011706382758501</v>
      </c>
      <c r="U9" s="17"/>
      <c r="V9" s="17">
        <v>0.164199298518584</v>
      </c>
      <c r="W9" s="17">
        <v>7.7620405784558796E-2</v>
      </c>
      <c r="X9" s="17">
        <v>8.9454965413729395E-2</v>
      </c>
      <c r="Y9" s="17">
        <v>0.11698318880655501</v>
      </c>
      <c r="Z9" s="17">
        <v>0.12734745553415899</v>
      </c>
      <c r="AA9" s="17">
        <v>8.33277090994958E-2</v>
      </c>
      <c r="AB9" s="17">
        <v>0.12725582540328001</v>
      </c>
      <c r="AC9" s="17">
        <v>8.7998307974445397E-2</v>
      </c>
      <c r="AD9" s="17">
        <v>8.2072726971456997E-2</v>
      </c>
      <c r="AE9" s="17"/>
      <c r="AF9" s="17">
        <v>8.1736990421590994E-2</v>
      </c>
      <c r="AG9" s="17">
        <v>0.125846564354051</v>
      </c>
      <c r="AH9" s="17">
        <v>8.9330124019202498E-2</v>
      </c>
      <c r="AI9" s="17">
        <v>5.5539518484374897E-2</v>
      </c>
      <c r="AJ9" s="17">
        <v>0.10621485804460699</v>
      </c>
      <c r="AK9" s="17">
        <v>0.13057726159531899</v>
      </c>
      <c r="AL9" s="17"/>
      <c r="AM9" s="17">
        <v>4.6598703129389102E-2</v>
      </c>
      <c r="AN9" s="17">
        <v>9.1090884711372E-2</v>
      </c>
      <c r="AO9" s="17">
        <v>9.7542009329927695E-2</v>
      </c>
      <c r="AP9" s="17">
        <v>7.8094324499580398E-2</v>
      </c>
      <c r="AQ9" s="17">
        <v>0.111174875235536</v>
      </c>
      <c r="AR9" s="17">
        <v>9.2122765564557896E-2</v>
      </c>
      <c r="AS9" s="17">
        <v>0.13377815279559699</v>
      </c>
      <c r="AT9" s="17">
        <v>5.8249776236769697E-2</v>
      </c>
      <c r="AU9" s="17">
        <v>0.122596598080445</v>
      </c>
      <c r="AV9" s="17">
        <v>0.154344528044427</v>
      </c>
      <c r="AW9" s="17">
        <v>0.152981640288368</v>
      </c>
      <c r="AX9" s="17">
        <v>9.9498172532757695E-2</v>
      </c>
      <c r="AY9" s="17">
        <v>0.15041985077224901</v>
      </c>
      <c r="AZ9" s="17">
        <v>0.157707253260538</v>
      </c>
      <c r="BA9" s="17">
        <v>0.138476862241285</v>
      </c>
      <c r="BB9" s="17">
        <v>0.150875696579086</v>
      </c>
      <c r="BC9" s="17"/>
      <c r="BD9" s="17">
        <v>0.13237904891843799</v>
      </c>
      <c r="BE9" s="17">
        <v>9.6515243486839999E-2</v>
      </c>
      <c r="BF9" s="17">
        <v>9.8621575552516993E-2</v>
      </c>
      <c r="BG9" s="17"/>
      <c r="BH9" s="17">
        <v>9.4145155022982194E-2</v>
      </c>
      <c r="BI9" s="17">
        <v>0.182018541349621</v>
      </c>
      <c r="BJ9" s="17">
        <v>0.127284559217827</v>
      </c>
      <c r="BK9" s="17"/>
      <c r="BL9" s="17">
        <v>0.10552458402241199</v>
      </c>
      <c r="BM9" s="17">
        <v>0.156808674553156</v>
      </c>
      <c r="BN9" s="17">
        <v>0.14825245897826</v>
      </c>
      <c r="BO9" s="17"/>
      <c r="BP9" s="17">
        <v>0.117984540466643</v>
      </c>
      <c r="BQ9" s="17">
        <v>9.5213885059887898E-2</v>
      </c>
      <c r="BR9" s="17"/>
      <c r="BS9" s="17">
        <v>0.14686973156417399</v>
      </c>
      <c r="BT9" s="17">
        <v>0.112594553990849</v>
      </c>
      <c r="BU9" s="17">
        <v>9.6401291292259703E-2</v>
      </c>
      <c r="BV9" s="17">
        <v>0.105668965338456</v>
      </c>
      <c r="BW9" s="17"/>
      <c r="BX9" s="17">
        <v>8.8904594074714904E-2</v>
      </c>
      <c r="BY9" s="17">
        <v>0.10389114011820599</v>
      </c>
      <c r="BZ9" s="17">
        <v>0.11041363447414999</v>
      </c>
      <c r="CA9" s="17"/>
      <c r="CB9" s="17">
        <v>6.28031227257006E-3</v>
      </c>
      <c r="CC9" s="17">
        <v>3.8495315532715103E-2</v>
      </c>
      <c r="CD9" s="17">
        <v>1.27199662219227E-2</v>
      </c>
      <c r="CE9" s="17">
        <v>0.24317413402395699</v>
      </c>
      <c r="CF9" s="17">
        <v>0.26881681364037902</v>
      </c>
      <c r="CG9" s="17">
        <v>0.170919773030765</v>
      </c>
      <c r="CH9" s="17"/>
      <c r="CI9" s="17">
        <v>0.11211462948175301</v>
      </c>
      <c r="CJ9" s="17">
        <v>0.112098192007323</v>
      </c>
      <c r="CK9" s="17">
        <v>9.0535367393987404E-2</v>
      </c>
      <c r="CL9" s="17">
        <v>0.109791275841938</v>
      </c>
    </row>
    <row r="10" spans="2:90" ht="29" x14ac:dyDescent="0.35">
      <c r="B10" s="21" t="s">
        <v>330</v>
      </c>
      <c r="C10" s="17">
        <v>0.16486876095813099</v>
      </c>
      <c r="D10" s="17">
        <v>0.18990007450440799</v>
      </c>
      <c r="E10" s="17">
        <v>0.14215922458718599</v>
      </c>
      <c r="F10" s="17"/>
      <c r="G10" s="17">
        <v>0.139983010065059</v>
      </c>
      <c r="H10" s="17">
        <v>0.12701881702781501</v>
      </c>
      <c r="I10" s="17">
        <v>0.18424024918319501</v>
      </c>
      <c r="J10" s="17">
        <v>0.18155265759786199</v>
      </c>
      <c r="K10" s="17">
        <v>0.153021632927202</v>
      </c>
      <c r="L10" s="17">
        <v>0.152189818265593</v>
      </c>
      <c r="M10" s="17">
        <v>0.17168344494371501</v>
      </c>
      <c r="N10" s="17">
        <v>0.16731240055388</v>
      </c>
      <c r="O10" s="17">
        <v>0.202672948425934</v>
      </c>
      <c r="P10" s="17"/>
      <c r="Q10" s="17">
        <v>0.18546834290377501</v>
      </c>
      <c r="R10" s="17">
        <v>0.19147671785721501</v>
      </c>
      <c r="S10" s="17">
        <v>0.152924237249391</v>
      </c>
      <c r="T10" s="17">
        <v>0.15676261852667001</v>
      </c>
      <c r="U10" s="17"/>
      <c r="V10" s="17">
        <v>0.18541249655770101</v>
      </c>
      <c r="W10" s="17">
        <v>0.16764911537497701</v>
      </c>
      <c r="X10" s="17">
        <v>0.13530955276664899</v>
      </c>
      <c r="Y10" s="17">
        <v>0.191705998905498</v>
      </c>
      <c r="Z10" s="17">
        <v>0.13436122660219901</v>
      </c>
      <c r="AA10" s="17">
        <v>0.18395036415059601</v>
      </c>
      <c r="AB10" s="17">
        <v>0.105475481331681</v>
      </c>
      <c r="AC10" s="17">
        <v>0.14635097915494499</v>
      </c>
      <c r="AD10" s="17">
        <v>0.19269534407429301</v>
      </c>
      <c r="AE10" s="17"/>
      <c r="AF10" s="17">
        <v>0.14114969996541599</v>
      </c>
      <c r="AG10" s="17">
        <v>0.152102646127285</v>
      </c>
      <c r="AH10" s="17">
        <v>0.14325965035844901</v>
      </c>
      <c r="AI10" s="17">
        <v>0.21883611775832601</v>
      </c>
      <c r="AJ10" s="17">
        <v>0.17722130712315101</v>
      </c>
      <c r="AK10" s="17">
        <v>0.17929685137798199</v>
      </c>
      <c r="AL10" s="17"/>
      <c r="AM10" s="17">
        <v>0.118235353634463</v>
      </c>
      <c r="AN10" s="17">
        <v>0.148836881170335</v>
      </c>
      <c r="AO10" s="17">
        <v>0.19718608613501701</v>
      </c>
      <c r="AP10" s="17">
        <v>0.153329387905353</v>
      </c>
      <c r="AQ10" s="17">
        <v>0.154752222477439</v>
      </c>
      <c r="AR10" s="17">
        <v>0.16667251401491501</v>
      </c>
      <c r="AS10" s="17">
        <v>0.210099134996929</v>
      </c>
      <c r="AT10" s="17">
        <v>0.193399607476649</v>
      </c>
      <c r="AU10" s="17">
        <v>0.17604343003341599</v>
      </c>
      <c r="AV10" s="17">
        <v>0.154665593397465</v>
      </c>
      <c r="AW10" s="17">
        <v>0.19303629262151401</v>
      </c>
      <c r="AX10" s="17">
        <v>0.153412733303528</v>
      </c>
      <c r="AY10" s="17">
        <v>0.11295371192076401</v>
      </c>
      <c r="AZ10" s="17">
        <v>0.18972502525415799</v>
      </c>
      <c r="BA10" s="17">
        <v>0.23036616340164101</v>
      </c>
      <c r="BB10" s="17">
        <v>0.18186556835034201</v>
      </c>
      <c r="BC10" s="17"/>
      <c r="BD10" s="17">
        <v>0.16881997869331899</v>
      </c>
      <c r="BE10" s="17">
        <v>0.15590512006172599</v>
      </c>
      <c r="BF10" s="17">
        <v>0.16871271371763</v>
      </c>
      <c r="BG10" s="17"/>
      <c r="BH10" s="17">
        <v>0.16000581452760501</v>
      </c>
      <c r="BI10" s="17">
        <v>0.19550271433323699</v>
      </c>
      <c r="BJ10" s="17">
        <v>0.19229429749222801</v>
      </c>
      <c r="BK10" s="17"/>
      <c r="BL10" s="17">
        <v>0.18397160162558901</v>
      </c>
      <c r="BM10" s="17">
        <v>0.185299770773203</v>
      </c>
      <c r="BN10" s="17">
        <v>0.14801735824151799</v>
      </c>
      <c r="BO10" s="17"/>
      <c r="BP10" s="17">
        <v>0.145156951795886</v>
      </c>
      <c r="BQ10" s="17">
        <v>0.169598933751786</v>
      </c>
      <c r="BR10" s="17"/>
      <c r="BS10" s="17">
        <v>0.160339841883924</v>
      </c>
      <c r="BT10" s="17">
        <v>0.19550978467718599</v>
      </c>
      <c r="BU10" s="17">
        <v>0.19629593991232999</v>
      </c>
      <c r="BV10" s="17">
        <v>0.13699573138031501</v>
      </c>
      <c r="BW10" s="17"/>
      <c r="BX10" s="17">
        <v>0.14260842496345599</v>
      </c>
      <c r="BY10" s="17">
        <v>0.15143110322546899</v>
      </c>
      <c r="BZ10" s="17">
        <v>0.167899807212643</v>
      </c>
      <c r="CA10" s="17"/>
      <c r="CB10" s="17">
        <v>7.3359907263798999E-2</v>
      </c>
      <c r="CC10" s="17">
        <v>5.8275712726900603E-2</v>
      </c>
      <c r="CD10" s="17">
        <v>4.1504142593186098E-2</v>
      </c>
      <c r="CE10" s="17">
        <v>0.32146509888466601</v>
      </c>
      <c r="CF10" s="17">
        <v>0.33441645227848998</v>
      </c>
      <c r="CG10" s="17">
        <v>0.26766110075829103</v>
      </c>
      <c r="CH10" s="17"/>
      <c r="CI10" s="17">
        <v>0.20703869570967201</v>
      </c>
      <c r="CJ10" s="17">
        <v>0.13106317902997899</v>
      </c>
      <c r="CK10" s="17">
        <v>0.169706780828276</v>
      </c>
      <c r="CL10" s="17">
        <v>0.17405817724360001</v>
      </c>
    </row>
    <row r="11" spans="2:90" ht="43.5" x14ac:dyDescent="0.35">
      <c r="B11" s="21" t="s">
        <v>331</v>
      </c>
      <c r="C11" s="17">
        <v>0.19983192722548099</v>
      </c>
      <c r="D11" s="17">
        <v>0.23049258050556501</v>
      </c>
      <c r="E11" s="17">
        <v>0.169838642254734</v>
      </c>
      <c r="F11" s="17"/>
      <c r="G11" s="17">
        <v>0.133317664304518</v>
      </c>
      <c r="H11" s="17">
        <v>0.18411285385374801</v>
      </c>
      <c r="I11" s="17">
        <v>0.16371181567081</v>
      </c>
      <c r="J11" s="17">
        <v>0.17252021214616201</v>
      </c>
      <c r="K11" s="17">
        <v>0.245355545535796</v>
      </c>
      <c r="L11" s="17">
        <v>0.20858430371044201</v>
      </c>
      <c r="M11" s="17">
        <v>0.22518187913173901</v>
      </c>
      <c r="N11" s="17">
        <v>0.25090750623296298</v>
      </c>
      <c r="O11" s="17">
        <v>0.20622131241889999</v>
      </c>
      <c r="P11" s="17"/>
      <c r="Q11" s="17">
        <v>0.252336631792204</v>
      </c>
      <c r="R11" s="17">
        <v>0.209759498867952</v>
      </c>
      <c r="S11" s="17">
        <v>0.24319927257967899</v>
      </c>
      <c r="T11" s="17">
        <v>0.19302274715696599</v>
      </c>
      <c r="U11" s="17"/>
      <c r="V11" s="17">
        <v>0.22322177219578401</v>
      </c>
      <c r="W11" s="17">
        <v>0.169235690227172</v>
      </c>
      <c r="X11" s="17">
        <v>0.168097585463899</v>
      </c>
      <c r="Y11" s="17">
        <v>0.18701794315447201</v>
      </c>
      <c r="Z11" s="17">
        <v>0.240365062594153</v>
      </c>
      <c r="AA11" s="17">
        <v>0.24296937902225299</v>
      </c>
      <c r="AB11" s="17">
        <v>0.22386391864472099</v>
      </c>
      <c r="AC11" s="17">
        <v>0.14411494079000001</v>
      </c>
      <c r="AD11" s="17">
        <v>0.17751910596562101</v>
      </c>
      <c r="AE11" s="17"/>
      <c r="AF11" s="17">
        <v>0.18809529012631199</v>
      </c>
      <c r="AG11" s="17">
        <v>0.212220194389206</v>
      </c>
      <c r="AH11" s="17">
        <v>0.17639309700978401</v>
      </c>
      <c r="AI11" s="17">
        <v>0.18388254362228701</v>
      </c>
      <c r="AJ11" s="17">
        <v>0.19790698556487299</v>
      </c>
      <c r="AK11" s="17">
        <v>0.210569909825853</v>
      </c>
      <c r="AL11" s="17"/>
      <c r="AM11" s="17">
        <v>0.16365418922546199</v>
      </c>
      <c r="AN11" s="17">
        <v>0.23103359283850899</v>
      </c>
      <c r="AO11" s="17">
        <v>0.12858466249464401</v>
      </c>
      <c r="AP11" s="17">
        <v>0.17980032582872199</v>
      </c>
      <c r="AQ11" s="17">
        <v>0.20806453150961801</v>
      </c>
      <c r="AR11" s="17">
        <v>0.30809266998843099</v>
      </c>
      <c r="AS11" s="17">
        <v>0.158012646268718</v>
      </c>
      <c r="AT11" s="17">
        <v>0.15760026743212399</v>
      </c>
      <c r="AU11" s="17">
        <v>0.230998868315896</v>
      </c>
      <c r="AV11" s="17">
        <v>0.18253265943490701</v>
      </c>
      <c r="AW11" s="17">
        <v>0.248536903641807</v>
      </c>
      <c r="AX11" s="17">
        <v>0.19523803716698299</v>
      </c>
      <c r="AY11" s="17">
        <v>0.24342228129600299</v>
      </c>
      <c r="AZ11" s="17">
        <v>0.22607397762409001</v>
      </c>
      <c r="BA11" s="17">
        <v>0.24861855272826899</v>
      </c>
      <c r="BB11" s="17">
        <v>0.20843996449927199</v>
      </c>
      <c r="BC11" s="17"/>
      <c r="BD11" s="17">
        <v>0.23808728648427699</v>
      </c>
      <c r="BE11" s="17">
        <v>0.15571535761970701</v>
      </c>
      <c r="BF11" s="17">
        <v>0.19951464080767101</v>
      </c>
      <c r="BG11" s="17"/>
      <c r="BH11" s="17">
        <v>0.190368262262476</v>
      </c>
      <c r="BI11" s="17">
        <v>0.223434696602966</v>
      </c>
      <c r="BJ11" s="17">
        <v>0.24222312169094601</v>
      </c>
      <c r="BK11" s="17"/>
      <c r="BL11" s="17">
        <v>0.232565884586899</v>
      </c>
      <c r="BM11" s="17">
        <v>0.20190204952615301</v>
      </c>
      <c r="BN11" s="17">
        <v>0.20609514857658801</v>
      </c>
      <c r="BO11" s="17"/>
      <c r="BP11" s="17">
        <v>0.19899733344326601</v>
      </c>
      <c r="BQ11" s="17">
        <v>0.18566689898356001</v>
      </c>
      <c r="BR11" s="17"/>
      <c r="BS11" s="17">
        <v>0.17772280448128799</v>
      </c>
      <c r="BT11" s="17">
        <v>0.195831890967642</v>
      </c>
      <c r="BU11" s="17">
        <v>0.27770978884221498</v>
      </c>
      <c r="BV11" s="17">
        <v>0.16687427780469999</v>
      </c>
      <c r="BW11" s="17"/>
      <c r="BX11" s="17">
        <v>0.22273665432516601</v>
      </c>
      <c r="BY11" s="17">
        <v>0.12584259442318299</v>
      </c>
      <c r="BZ11" s="17">
        <v>0.202109459245357</v>
      </c>
      <c r="CA11" s="17"/>
      <c r="CB11" s="17">
        <v>0.17684615321362501</v>
      </c>
      <c r="CC11" s="17">
        <v>0.17201318455310699</v>
      </c>
      <c r="CD11" s="17">
        <v>0.16736827800919801</v>
      </c>
      <c r="CE11" s="17">
        <v>0.241863552187217</v>
      </c>
      <c r="CF11" s="17">
        <v>0.17536589028961</v>
      </c>
      <c r="CG11" s="17">
        <v>0.28189026631861003</v>
      </c>
      <c r="CH11" s="17"/>
      <c r="CI11" s="17">
        <v>0.21631348254065</v>
      </c>
      <c r="CJ11" s="17">
        <v>0.15392586189598301</v>
      </c>
      <c r="CK11" s="17">
        <v>0.24985985552107701</v>
      </c>
      <c r="CL11" s="17">
        <v>0.209893054717152</v>
      </c>
    </row>
    <row r="12" spans="2:90" ht="29" x14ac:dyDescent="0.35">
      <c r="B12" s="21" t="s">
        <v>332</v>
      </c>
      <c r="C12" s="17">
        <v>0.49141615994343202</v>
      </c>
      <c r="D12" s="17">
        <v>0.40428255990100398</v>
      </c>
      <c r="E12" s="17">
        <v>0.57410415083153199</v>
      </c>
      <c r="F12" s="17"/>
      <c r="G12" s="17">
        <v>0.60754231497923505</v>
      </c>
      <c r="H12" s="17">
        <v>0.59396229264626899</v>
      </c>
      <c r="I12" s="17">
        <v>0.50205961414398903</v>
      </c>
      <c r="J12" s="17">
        <v>0.485794326886896</v>
      </c>
      <c r="K12" s="17">
        <v>0.45375824171282497</v>
      </c>
      <c r="L12" s="17">
        <v>0.51637999308673099</v>
      </c>
      <c r="M12" s="17">
        <v>0.43778412230642799</v>
      </c>
      <c r="N12" s="17">
        <v>0.41292562333923399</v>
      </c>
      <c r="O12" s="17">
        <v>0.43001574176690199</v>
      </c>
      <c r="P12" s="17"/>
      <c r="Q12" s="17">
        <v>0.39646126441815599</v>
      </c>
      <c r="R12" s="17">
        <v>0.39186573508710598</v>
      </c>
      <c r="S12" s="17">
        <v>0.47040601568762103</v>
      </c>
      <c r="T12" s="17">
        <v>0.51391244626672605</v>
      </c>
      <c r="U12" s="17"/>
      <c r="V12" s="17">
        <v>0.38885920044280098</v>
      </c>
      <c r="W12" s="17">
        <v>0.55771243339953003</v>
      </c>
      <c r="X12" s="17">
        <v>0.59845145154996304</v>
      </c>
      <c r="Y12" s="17">
        <v>0.46633036364909702</v>
      </c>
      <c r="Z12" s="17">
        <v>0.47286016721382401</v>
      </c>
      <c r="AA12" s="17">
        <v>0.431559615527562</v>
      </c>
      <c r="AB12" s="17">
        <v>0.50311441196862605</v>
      </c>
      <c r="AC12" s="17">
        <v>0.56187325294782098</v>
      </c>
      <c r="AD12" s="17">
        <v>0.51053172147894299</v>
      </c>
      <c r="AE12" s="17"/>
      <c r="AF12" s="17">
        <v>0.54988887313447199</v>
      </c>
      <c r="AG12" s="17">
        <v>0.47249206092707102</v>
      </c>
      <c r="AH12" s="17">
        <v>0.55896317402607898</v>
      </c>
      <c r="AI12" s="17">
        <v>0.45825067726159502</v>
      </c>
      <c r="AJ12" s="17">
        <v>0.496821955623378</v>
      </c>
      <c r="AK12" s="17">
        <v>0.44432435892164102</v>
      </c>
      <c r="AL12" s="17"/>
      <c r="AM12" s="17">
        <v>0.56279252695839599</v>
      </c>
      <c r="AN12" s="17">
        <v>0.479143172672304</v>
      </c>
      <c r="AO12" s="17">
        <v>0.52076791231585395</v>
      </c>
      <c r="AP12" s="17">
        <v>0.52085481031766101</v>
      </c>
      <c r="AQ12" s="17">
        <v>0.491207911274397</v>
      </c>
      <c r="AR12" s="17">
        <v>0.41403260387931501</v>
      </c>
      <c r="AS12" s="17">
        <v>0.47071388055864</v>
      </c>
      <c r="AT12" s="17">
        <v>0.54460757949921001</v>
      </c>
      <c r="AU12" s="17">
        <v>0.45702348408378402</v>
      </c>
      <c r="AV12" s="17">
        <v>0.50845721912320097</v>
      </c>
      <c r="AW12" s="17">
        <v>0.39791830568448699</v>
      </c>
      <c r="AX12" s="17">
        <v>0.52137066837721302</v>
      </c>
      <c r="AY12" s="17">
        <v>0.480729851598795</v>
      </c>
      <c r="AZ12" s="17">
        <v>0.42649374386121403</v>
      </c>
      <c r="BA12" s="17">
        <v>0.36168412196703198</v>
      </c>
      <c r="BB12" s="17">
        <v>0.45297682345636803</v>
      </c>
      <c r="BC12" s="17"/>
      <c r="BD12" s="17">
        <v>0.44034222253363298</v>
      </c>
      <c r="BE12" s="17">
        <v>0.553380524206042</v>
      </c>
      <c r="BF12" s="17">
        <v>0.49229401127311101</v>
      </c>
      <c r="BG12" s="17"/>
      <c r="BH12" s="17">
        <v>0.52625262564451003</v>
      </c>
      <c r="BI12" s="17">
        <v>0.35446543443467898</v>
      </c>
      <c r="BJ12" s="17">
        <v>0.43585292256498798</v>
      </c>
      <c r="BK12" s="17"/>
      <c r="BL12" s="17">
        <v>0.442052402982897</v>
      </c>
      <c r="BM12" s="17">
        <v>0.44053338870998898</v>
      </c>
      <c r="BN12" s="17">
        <v>0.47334483007525802</v>
      </c>
      <c r="BO12" s="17"/>
      <c r="BP12" s="17">
        <v>0.51845401389980095</v>
      </c>
      <c r="BQ12" s="17">
        <v>0.50262698633541003</v>
      </c>
      <c r="BR12" s="17"/>
      <c r="BS12" s="17">
        <v>0.50117677663937699</v>
      </c>
      <c r="BT12" s="17">
        <v>0.47449879489552699</v>
      </c>
      <c r="BU12" s="17">
        <v>0.41416149343643899</v>
      </c>
      <c r="BV12" s="17">
        <v>0.57383324558349302</v>
      </c>
      <c r="BW12" s="17"/>
      <c r="BX12" s="17">
        <v>0.52646215567373</v>
      </c>
      <c r="BY12" s="17">
        <v>0.601110391086078</v>
      </c>
      <c r="BZ12" s="17">
        <v>0.481203459851403</v>
      </c>
      <c r="CA12" s="17"/>
      <c r="CB12" s="17">
        <v>0.72743406008494704</v>
      </c>
      <c r="CC12" s="17">
        <v>0.73034480783707101</v>
      </c>
      <c r="CD12" s="17">
        <v>0.76500787753690802</v>
      </c>
      <c r="CE12" s="17">
        <v>0.17508064478704599</v>
      </c>
      <c r="CF12" s="17">
        <v>0.177449840292453</v>
      </c>
      <c r="CG12" s="17">
        <v>0.134361331724519</v>
      </c>
      <c r="CH12" s="17"/>
      <c r="CI12" s="17">
        <v>0.415103634895159</v>
      </c>
      <c r="CJ12" s="17">
        <v>0.58256511257204502</v>
      </c>
      <c r="CK12" s="17">
        <v>0.37442379902490502</v>
      </c>
      <c r="CL12" s="17">
        <v>0.485918443106232</v>
      </c>
    </row>
    <row r="13" spans="2:90" x14ac:dyDescent="0.35">
      <c r="B13" s="21" t="s">
        <v>150</v>
      </c>
      <c r="C13" s="23">
        <v>3.5651022308336798E-2</v>
      </c>
      <c r="D13" s="23">
        <v>3.4782650624716402E-2</v>
      </c>
      <c r="E13" s="23">
        <v>3.6633740793367599E-2</v>
      </c>
      <c r="F13" s="23"/>
      <c r="G13" s="23">
        <v>4.4020377371171301E-2</v>
      </c>
      <c r="H13" s="23">
        <v>2.6486054363079301E-2</v>
      </c>
      <c r="I13" s="23">
        <v>4.1800279057828203E-2</v>
      </c>
      <c r="J13" s="23">
        <v>3.95738625328498E-2</v>
      </c>
      <c r="K13" s="23">
        <v>2.4659939401051E-2</v>
      </c>
      <c r="L13" s="23">
        <v>2.7902994861468099E-2</v>
      </c>
      <c r="M13" s="23">
        <v>2.6793166475744E-2</v>
      </c>
      <c r="N13" s="23">
        <v>5.8530740040236298E-2</v>
      </c>
      <c r="O13" s="23">
        <v>3.06580867258936E-2</v>
      </c>
      <c r="P13" s="23"/>
      <c r="Q13" s="23">
        <v>3.2257035472600198E-2</v>
      </c>
      <c r="R13" s="23">
        <v>3.4909162062642198E-2</v>
      </c>
      <c r="S13" s="23">
        <v>1.4494986453144201E-2</v>
      </c>
      <c r="T13" s="23">
        <v>3.6185124222053E-2</v>
      </c>
      <c r="U13" s="23"/>
      <c r="V13" s="23">
        <v>3.8307232285129597E-2</v>
      </c>
      <c r="W13" s="23">
        <v>2.77823552137621E-2</v>
      </c>
      <c r="X13" s="23">
        <v>8.6864448057597399E-3</v>
      </c>
      <c r="Y13" s="23">
        <v>3.7962505484377303E-2</v>
      </c>
      <c r="Z13" s="23">
        <v>2.5066088055664602E-2</v>
      </c>
      <c r="AA13" s="23">
        <v>5.8192932200093403E-2</v>
      </c>
      <c r="AB13" s="23">
        <v>4.0290362651692703E-2</v>
      </c>
      <c r="AC13" s="23">
        <v>5.9662519132788597E-2</v>
      </c>
      <c r="AD13" s="23">
        <v>3.71811015096856E-2</v>
      </c>
      <c r="AE13" s="23"/>
      <c r="AF13" s="23">
        <v>3.9129146352208197E-2</v>
      </c>
      <c r="AG13" s="23">
        <v>3.73385342023871E-2</v>
      </c>
      <c r="AH13" s="23">
        <v>3.2053954586485599E-2</v>
      </c>
      <c r="AI13" s="23">
        <v>8.3491142873417107E-2</v>
      </c>
      <c r="AJ13" s="23">
        <v>2.1834893643990601E-2</v>
      </c>
      <c r="AK13" s="23">
        <v>3.5231618279204097E-2</v>
      </c>
      <c r="AL13" s="23"/>
      <c r="AM13" s="23">
        <v>0.10871922705228999</v>
      </c>
      <c r="AN13" s="23">
        <v>4.9895468607480203E-2</v>
      </c>
      <c r="AO13" s="23">
        <v>5.5919329724558299E-2</v>
      </c>
      <c r="AP13" s="23">
        <v>6.79211514486837E-2</v>
      </c>
      <c r="AQ13" s="23">
        <v>3.4800459503010597E-2</v>
      </c>
      <c r="AR13" s="23">
        <v>1.90794465527814E-2</v>
      </c>
      <c r="AS13" s="23">
        <v>2.73961853801163E-2</v>
      </c>
      <c r="AT13" s="23">
        <v>4.6142769355247998E-2</v>
      </c>
      <c r="AU13" s="23">
        <v>1.33376194864596E-2</v>
      </c>
      <c r="AV13" s="23">
        <v>0</v>
      </c>
      <c r="AW13" s="23">
        <v>7.5268577638247496E-3</v>
      </c>
      <c r="AX13" s="23">
        <v>3.04803886195185E-2</v>
      </c>
      <c r="AY13" s="23">
        <v>1.24743044121887E-2</v>
      </c>
      <c r="AZ13" s="23">
        <v>0</v>
      </c>
      <c r="BA13" s="23">
        <v>2.0854299661774101E-2</v>
      </c>
      <c r="BB13" s="23">
        <v>5.8419471149315401E-3</v>
      </c>
      <c r="BC13" s="23"/>
      <c r="BD13" s="23">
        <v>2.03714633703336E-2</v>
      </c>
      <c r="BE13" s="23">
        <v>3.84837546256852E-2</v>
      </c>
      <c r="BF13" s="23">
        <v>4.08570586490705E-2</v>
      </c>
      <c r="BG13" s="23"/>
      <c r="BH13" s="23">
        <v>2.9228142542425999E-2</v>
      </c>
      <c r="BI13" s="23">
        <v>4.4578613279496603E-2</v>
      </c>
      <c r="BJ13" s="23">
        <v>2.34509903401118E-3</v>
      </c>
      <c r="BK13" s="23"/>
      <c r="BL13" s="23">
        <v>3.5885526782203303E-2</v>
      </c>
      <c r="BM13" s="23">
        <v>1.54561164374985E-2</v>
      </c>
      <c r="BN13" s="23">
        <v>2.42902041283749E-2</v>
      </c>
      <c r="BO13" s="23"/>
      <c r="BP13" s="23">
        <v>1.9407160394405099E-2</v>
      </c>
      <c r="BQ13" s="23">
        <v>4.6893295869356297E-2</v>
      </c>
      <c r="BR13" s="23"/>
      <c r="BS13" s="23">
        <v>1.3890845431237E-2</v>
      </c>
      <c r="BT13" s="23">
        <v>2.1564975468796099E-2</v>
      </c>
      <c r="BU13" s="23">
        <v>1.54314865167568E-2</v>
      </c>
      <c r="BV13" s="23">
        <v>1.66277798930352E-2</v>
      </c>
      <c r="BW13" s="23"/>
      <c r="BX13" s="23">
        <v>1.9288170962932599E-2</v>
      </c>
      <c r="BY13" s="23">
        <v>1.7724771147064101E-2</v>
      </c>
      <c r="BZ13" s="23">
        <v>3.8373639216446501E-2</v>
      </c>
      <c r="CA13" s="23"/>
      <c r="CB13" s="23">
        <v>1.6079567165058602E-2</v>
      </c>
      <c r="CC13" s="23">
        <v>8.7097935020590998E-4</v>
      </c>
      <c r="CD13" s="23">
        <v>1.33997356387852E-2</v>
      </c>
      <c r="CE13" s="23">
        <v>1.8416570117113701E-2</v>
      </c>
      <c r="CF13" s="23">
        <v>4.3951003499068199E-2</v>
      </c>
      <c r="CG13" s="23">
        <v>0.145167528167814</v>
      </c>
      <c r="CH13" s="23"/>
      <c r="CI13" s="23">
        <v>4.9429557372766303E-2</v>
      </c>
      <c r="CJ13" s="23">
        <v>2.0347654494670402E-2</v>
      </c>
      <c r="CK13" s="23">
        <v>0.115474197231755</v>
      </c>
      <c r="CL13" s="23">
        <v>2.03390490910784E-2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131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127</v>
      </c>
      <c r="C9" s="17">
        <v>0.26762484236108203</v>
      </c>
      <c r="D9" s="17">
        <v>0.20102991152807201</v>
      </c>
      <c r="E9" s="17">
        <v>0.33575688335500498</v>
      </c>
      <c r="F9" s="17"/>
      <c r="G9" s="17">
        <v>0.16349490216127899</v>
      </c>
      <c r="H9" s="17">
        <v>0.195446447512998</v>
      </c>
      <c r="I9" s="17">
        <v>0.27019977884389101</v>
      </c>
      <c r="J9" s="17">
        <v>0.278008663733949</v>
      </c>
      <c r="K9" s="17">
        <v>0.33199671014352899</v>
      </c>
      <c r="L9" s="17">
        <v>0.27298118421573597</v>
      </c>
      <c r="M9" s="17">
        <v>0.319839146103091</v>
      </c>
      <c r="N9" s="17">
        <v>0.26579774177231302</v>
      </c>
      <c r="O9" s="17">
        <v>0.30298901569766701</v>
      </c>
      <c r="P9" s="17"/>
      <c r="Q9" s="17">
        <v>0.244514099548611</v>
      </c>
      <c r="R9" s="17">
        <v>0.34293597100240902</v>
      </c>
      <c r="S9" s="17">
        <v>0.30124648456518899</v>
      </c>
      <c r="T9" s="17">
        <v>0.26702956977839298</v>
      </c>
      <c r="U9" s="17"/>
      <c r="V9" s="17">
        <v>0.28461786593469102</v>
      </c>
      <c r="W9" s="17">
        <v>0.24277203627455801</v>
      </c>
      <c r="X9" s="17">
        <v>0.28003652021331099</v>
      </c>
      <c r="Y9" s="17">
        <v>0.23426849169137201</v>
      </c>
      <c r="Z9" s="17">
        <v>0.281722425203704</v>
      </c>
      <c r="AA9" s="17">
        <v>0.24580369954188699</v>
      </c>
      <c r="AB9" s="17">
        <v>0.28914089250872999</v>
      </c>
      <c r="AC9" s="17">
        <v>0.22561894558807899</v>
      </c>
      <c r="AD9" s="17">
        <v>0.297611621266337</v>
      </c>
      <c r="AE9" s="17"/>
      <c r="AF9" s="17">
        <v>0.25537307841339102</v>
      </c>
      <c r="AG9" s="17">
        <v>0.28713779806282203</v>
      </c>
      <c r="AH9" s="17">
        <v>0.263805105588307</v>
      </c>
      <c r="AI9" s="17">
        <v>0.204918711949229</v>
      </c>
      <c r="AJ9" s="17">
        <v>0.24078453566962399</v>
      </c>
      <c r="AK9" s="17">
        <v>0.29208023555211998</v>
      </c>
      <c r="AL9" s="17"/>
      <c r="AM9" s="17">
        <v>0.247678517270911</v>
      </c>
      <c r="AN9" s="17">
        <v>0.23859588228787701</v>
      </c>
      <c r="AO9" s="17">
        <v>0.28639242577752999</v>
      </c>
      <c r="AP9" s="17">
        <v>0.31187678261576501</v>
      </c>
      <c r="AQ9" s="17">
        <v>0.28485079846029898</v>
      </c>
      <c r="AR9" s="17">
        <v>0.34719528844610298</v>
      </c>
      <c r="AS9" s="17">
        <v>0.29972425001319702</v>
      </c>
      <c r="AT9" s="17">
        <v>0.25147901196111899</v>
      </c>
      <c r="AU9" s="17">
        <v>0.23847134285024699</v>
      </c>
      <c r="AV9" s="17">
        <v>0.22288105995580501</v>
      </c>
      <c r="AW9" s="17">
        <v>0.22054353066211299</v>
      </c>
      <c r="AX9" s="17">
        <v>0.39422275285590502</v>
      </c>
      <c r="AY9" s="17">
        <v>0.23234829984041999</v>
      </c>
      <c r="AZ9" s="17">
        <v>0.21998858873600199</v>
      </c>
      <c r="BA9" s="17">
        <v>0.33694849576724401</v>
      </c>
      <c r="BB9" s="17">
        <v>0.273823575595526</v>
      </c>
      <c r="BC9" s="17"/>
      <c r="BD9" s="17">
        <v>0.29899682905108499</v>
      </c>
      <c r="BE9" s="17">
        <v>0.19242924091119301</v>
      </c>
      <c r="BF9" s="17">
        <v>0.30046041280826002</v>
      </c>
      <c r="BG9" s="17"/>
      <c r="BH9" s="17">
        <v>0.25431369009611499</v>
      </c>
      <c r="BI9" s="17">
        <v>0.30551344267230701</v>
      </c>
      <c r="BJ9" s="17">
        <v>0.32920765778481398</v>
      </c>
      <c r="BK9" s="17"/>
      <c r="BL9" s="17">
        <v>0.37784378378104</v>
      </c>
      <c r="BM9" s="17">
        <v>0.29799507069979903</v>
      </c>
      <c r="BN9" s="17">
        <v>0.30231888753632302</v>
      </c>
      <c r="BO9" s="17"/>
      <c r="BP9" s="17">
        <v>0.25782274368122199</v>
      </c>
      <c r="BQ9" s="17">
        <v>0.25983583084217798</v>
      </c>
      <c r="BR9" s="17"/>
      <c r="BS9" s="17">
        <v>0.356698583898026</v>
      </c>
      <c r="BT9" s="17">
        <v>0.31193463906243102</v>
      </c>
      <c r="BU9" s="17">
        <v>0.27286985125451302</v>
      </c>
      <c r="BV9" s="17">
        <v>0.21734934222080199</v>
      </c>
      <c r="BW9" s="17"/>
      <c r="BX9" s="17">
        <v>0.307204499356032</v>
      </c>
      <c r="BY9" s="17">
        <v>0.22610919496436899</v>
      </c>
      <c r="BZ9" s="17">
        <v>0.26625489573707101</v>
      </c>
      <c r="CA9" s="17"/>
      <c r="CB9" s="17">
        <v>0.32900908597069201</v>
      </c>
      <c r="CC9" s="17">
        <v>0.20582660775244299</v>
      </c>
      <c r="CD9" s="17">
        <v>0.17360468882550401</v>
      </c>
      <c r="CE9" s="17">
        <v>0.24422201963356999</v>
      </c>
      <c r="CF9" s="17">
        <v>0.37530791620749199</v>
      </c>
      <c r="CG9" s="17">
        <v>0.340267733509377</v>
      </c>
      <c r="CH9" s="17"/>
      <c r="CI9" s="17">
        <v>0.188558459079368</v>
      </c>
      <c r="CJ9" s="17">
        <v>0.30032208224728402</v>
      </c>
      <c r="CK9" s="17">
        <v>0.27132503702312</v>
      </c>
      <c r="CL9" s="17">
        <v>0.265094219068016</v>
      </c>
    </row>
    <row r="10" spans="2:90" x14ac:dyDescent="0.35">
      <c r="B10" s="21" t="s">
        <v>128</v>
      </c>
      <c r="C10" s="17">
        <v>0.70039141405566196</v>
      </c>
      <c r="D10" s="17">
        <v>0.76020310304944005</v>
      </c>
      <c r="E10" s="17">
        <v>0.63907706343095105</v>
      </c>
      <c r="F10" s="17"/>
      <c r="G10" s="17">
        <v>0.80139477903886902</v>
      </c>
      <c r="H10" s="17">
        <v>0.78735118053432296</v>
      </c>
      <c r="I10" s="17">
        <v>0.69194814387356596</v>
      </c>
      <c r="J10" s="17">
        <v>0.694426227085021</v>
      </c>
      <c r="K10" s="17">
        <v>0.63517848389238696</v>
      </c>
      <c r="L10" s="17">
        <v>0.69837834347220695</v>
      </c>
      <c r="M10" s="17">
        <v>0.64373714041301</v>
      </c>
      <c r="N10" s="17">
        <v>0.69805723443358603</v>
      </c>
      <c r="O10" s="17">
        <v>0.66170568089702297</v>
      </c>
      <c r="P10" s="17"/>
      <c r="Q10" s="17">
        <v>0.74015119813335895</v>
      </c>
      <c r="R10" s="17">
        <v>0.63771165908508098</v>
      </c>
      <c r="S10" s="17">
        <v>0.66977462180110203</v>
      </c>
      <c r="T10" s="17">
        <v>0.69759256156702498</v>
      </c>
      <c r="U10" s="17"/>
      <c r="V10" s="17">
        <v>0.69403699530011997</v>
      </c>
      <c r="W10" s="17">
        <v>0.72009966930912495</v>
      </c>
      <c r="X10" s="17">
        <v>0.66239128272192205</v>
      </c>
      <c r="Y10" s="17">
        <v>0.73060529408237296</v>
      </c>
      <c r="Z10" s="17">
        <v>0.68635376763704503</v>
      </c>
      <c r="AA10" s="17">
        <v>0.70392360227626805</v>
      </c>
      <c r="AB10" s="17">
        <v>0.70315443221621199</v>
      </c>
      <c r="AC10" s="17">
        <v>0.73477377991375903</v>
      </c>
      <c r="AD10" s="17">
        <v>0.68333752848691998</v>
      </c>
      <c r="AE10" s="17"/>
      <c r="AF10" s="17">
        <v>0.71120515572351894</v>
      </c>
      <c r="AG10" s="17">
        <v>0.68114166139458199</v>
      </c>
      <c r="AH10" s="17">
        <v>0.70148607366902105</v>
      </c>
      <c r="AI10" s="17">
        <v>0.70124505972635598</v>
      </c>
      <c r="AJ10" s="17">
        <v>0.73694518597898995</v>
      </c>
      <c r="AK10" s="17">
        <v>0.68007304742845598</v>
      </c>
      <c r="AL10" s="17"/>
      <c r="AM10" s="17">
        <v>0.67898566224254198</v>
      </c>
      <c r="AN10" s="17">
        <v>0.72044901863574795</v>
      </c>
      <c r="AO10" s="17">
        <v>0.69843458281223603</v>
      </c>
      <c r="AP10" s="17">
        <v>0.66978728167347901</v>
      </c>
      <c r="AQ10" s="17">
        <v>0.68067091986033501</v>
      </c>
      <c r="AR10" s="17">
        <v>0.63016866372989599</v>
      </c>
      <c r="AS10" s="17">
        <v>0.66565197416728505</v>
      </c>
      <c r="AT10" s="17">
        <v>0.73823466449890196</v>
      </c>
      <c r="AU10" s="17">
        <v>0.73787011130078095</v>
      </c>
      <c r="AV10" s="17">
        <v>0.75185365820933403</v>
      </c>
      <c r="AW10" s="17">
        <v>0.73004519376816202</v>
      </c>
      <c r="AX10" s="17">
        <v>0.57342251489033602</v>
      </c>
      <c r="AY10" s="17">
        <v>0.72931352156268903</v>
      </c>
      <c r="AZ10" s="17">
        <v>0.75741695423989097</v>
      </c>
      <c r="BA10" s="17">
        <v>0.66305150423275605</v>
      </c>
      <c r="BB10" s="17">
        <v>0.70619000047109504</v>
      </c>
      <c r="BC10" s="17"/>
      <c r="BD10" s="17">
        <v>0.67560796668586198</v>
      </c>
      <c r="BE10" s="17">
        <v>0.77348272071398005</v>
      </c>
      <c r="BF10" s="17">
        <v>0.66795996851482797</v>
      </c>
      <c r="BG10" s="17"/>
      <c r="BH10" s="17">
        <v>0.71673569935549597</v>
      </c>
      <c r="BI10" s="17">
        <v>0.67897121096275304</v>
      </c>
      <c r="BJ10" s="17">
        <v>0.64397897582818198</v>
      </c>
      <c r="BK10" s="17"/>
      <c r="BL10" s="17">
        <v>0.60427979927416398</v>
      </c>
      <c r="BM10" s="17">
        <v>0.67648432906373202</v>
      </c>
      <c r="BN10" s="17">
        <v>0.66855514050231601</v>
      </c>
      <c r="BO10" s="17"/>
      <c r="BP10" s="17">
        <v>0.70904001976768904</v>
      </c>
      <c r="BQ10" s="17">
        <v>0.70489365401487702</v>
      </c>
      <c r="BR10" s="17"/>
      <c r="BS10" s="17">
        <v>0.60882044159370396</v>
      </c>
      <c r="BT10" s="17">
        <v>0.65677781246134703</v>
      </c>
      <c r="BU10" s="17">
        <v>0.707262026358081</v>
      </c>
      <c r="BV10" s="17">
        <v>0.755906752741351</v>
      </c>
      <c r="BW10" s="17"/>
      <c r="BX10" s="17">
        <v>0.67164588100052502</v>
      </c>
      <c r="BY10" s="17">
        <v>0.75319792853201495</v>
      </c>
      <c r="BZ10" s="17">
        <v>0.69999421294751496</v>
      </c>
      <c r="CA10" s="17"/>
      <c r="CB10" s="17">
        <v>0.63537735056425904</v>
      </c>
      <c r="CC10" s="17">
        <v>0.77829014919061301</v>
      </c>
      <c r="CD10" s="17">
        <v>0.79989435420501998</v>
      </c>
      <c r="CE10" s="17">
        <v>0.72216100966641505</v>
      </c>
      <c r="CF10" s="17">
        <v>0.59872370445827106</v>
      </c>
      <c r="CG10" s="17">
        <v>0.60197763863421605</v>
      </c>
      <c r="CH10" s="17"/>
      <c r="CI10" s="17">
        <v>0.76470702438946403</v>
      </c>
      <c r="CJ10" s="17">
        <v>0.67875094349253295</v>
      </c>
      <c r="CK10" s="17">
        <v>0.67362645768972096</v>
      </c>
      <c r="CL10" s="17">
        <v>0.70584939202052199</v>
      </c>
    </row>
    <row r="11" spans="2:90" x14ac:dyDescent="0.35">
      <c r="B11" s="21" t="s">
        <v>110</v>
      </c>
      <c r="C11" s="23">
        <v>3.1983743583256001E-2</v>
      </c>
      <c r="D11" s="23">
        <v>3.8766985422487597E-2</v>
      </c>
      <c r="E11" s="23">
        <v>2.5166053214043801E-2</v>
      </c>
      <c r="F11" s="23"/>
      <c r="G11" s="23">
        <v>3.5110318799851402E-2</v>
      </c>
      <c r="H11" s="23">
        <v>1.7202371952678999E-2</v>
      </c>
      <c r="I11" s="23">
        <v>3.78520772825428E-2</v>
      </c>
      <c r="J11" s="23">
        <v>2.7565109181029699E-2</v>
      </c>
      <c r="K11" s="23">
        <v>3.2824805964083797E-2</v>
      </c>
      <c r="L11" s="23">
        <v>2.8640472312057401E-2</v>
      </c>
      <c r="M11" s="23">
        <v>3.6423713483899701E-2</v>
      </c>
      <c r="N11" s="23">
        <v>3.6145023794100201E-2</v>
      </c>
      <c r="O11" s="23">
        <v>3.5305303405310698E-2</v>
      </c>
      <c r="P11" s="23"/>
      <c r="Q11" s="23">
        <v>1.53347023180302E-2</v>
      </c>
      <c r="R11" s="23">
        <v>1.9352369912509298E-2</v>
      </c>
      <c r="S11" s="23">
        <v>2.8978893633709198E-2</v>
      </c>
      <c r="T11" s="23">
        <v>3.5377868654581798E-2</v>
      </c>
      <c r="U11" s="23"/>
      <c r="V11" s="23">
        <v>2.1345138765188801E-2</v>
      </c>
      <c r="W11" s="23">
        <v>3.7128294416317598E-2</v>
      </c>
      <c r="X11" s="23">
        <v>5.7572197064766399E-2</v>
      </c>
      <c r="Y11" s="23">
        <v>3.5126214226255101E-2</v>
      </c>
      <c r="Z11" s="23">
        <v>3.1923807159251201E-2</v>
      </c>
      <c r="AA11" s="23">
        <v>5.02726981818453E-2</v>
      </c>
      <c r="AB11" s="23">
        <v>7.7046752750579602E-3</v>
      </c>
      <c r="AC11" s="23">
        <v>3.9607274498161302E-2</v>
      </c>
      <c r="AD11" s="23">
        <v>1.90508502467427E-2</v>
      </c>
      <c r="AE11" s="23"/>
      <c r="AF11" s="23">
        <v>3.3421765863090799E-2</v>
      </c>
      <c r="AG11" s="23">
        <v>3.1720540542596098E-2</v>
      </c>
      <c r="AH11" s="23">
        <v>3.47088207426711E-2</v>
      </c>
      <c r="AI11" s="23">
        <v>9.3836228324415002E-2</v>
      </c>
      <c r="AJ11" s="23">
        <v>2.2270278351385099E-2</v>
      </c>
      <c r="AK11" s="23">
        <v>2.78467170194244E-2</v>
      </c>
      <c r="AL11" s="23"/>
      <c r="AM11" s="23">
        <v>7.3335820486547701E-2</v>
      </c>
      <c r="AN11" s="23">
        <v>4.0955099076374901E-2</v>
      </c>
      <c r="AO11" s="23">
        <v>1.5172991410234499E-2</v>
      </c>
      <c r="AP11" s="23">
        <v>1.8335935710756202E-2</v>
      </c>
      <c r="AQ11" s="23">
        <v>3.44782816793653E-2</v>
      </c>
      <c r="AR11" s="23">
        <v>2.26360478240012E-2</v>
      </c>
      <c r="AS11" s="23">
        <v>3.4623775819518199E-2</v>
      </c>
      <c r="AT11" s="23">
        <v>1.02863235399797E-2</v>
      </c>
      <c r="AU11" s="23">
        <v>2.3658545848971601E-2</v>
      </c>
      <c r="AV11" s="23">
        <v>2.5265281834861299E-2</v>
      </c>
      <c r="AW11" s="23">
        <v>4.9411275569724897E-2</v>
      </c>
      <c r="AX11" s="23">
        <v>3.2354732253759198E-2</v>
      </c>
      <c r="AY11" s="23">
        <v>3.8338178596890503E-2</v>
      </c>
      <c r="AZ11" s="23">
        <v>2.2594457024106802E-2</v>
      </c>
      <c r="BA11" s="23">
        <v>0</v>
      </c>
      <c r="BB11" s="23">
        <v>1.9986423933378801E-2</v>
      </c>
      <c r="BC11" s="23"/>
      <c r="BD11" s="23">
        <v>2.53952042630523E-2</v>
      </c>
      <c r="BE11" s="23">
        <v>3.4088038374827198E-2</v>
      </c>
      <c r="BF11" s="23">
        <v>3.1579618676912898E-2</v>
      </c>
      <c r="BG11" s="23"/>
      <c r="BH11" s="23">
        <v>2.89506105483897E-2</v>
      </c>
      <c r="BI11" s="23">
        <v>1.55153463649392E-2</v>
      </c>
      <c r="BJ11" s="23">
        <v>2.6813366387004201E-2</v>
      </c>
      <c r="BK11" s="23"/>
      <c r="BL11" s="23">
        <v>1.7876416944796001E-2</v>
      </c>
      <c r="BM11" s="23">
        <v>2.5520600236469699E-2</v>
      </c>
      <c r="BN11" s="23">
        <v>2.91259719613607E-2</v>
      </c>
      <c r="BO11" s="23"/>
      <c r="BP11" s="23">
        <v>3.3137236551089203E-2</v>
      </c>
      <c r="BQ11" s="23">
        <v>3.5270515142944901E-2</v>
      </c>
      <c r="BR11" s="23"/>
      <c r="BS11" s="23">
        <v>3.4480974508270701E-2</v>
      </c>
      <c r="BT11" s="23">
        <v>3.1287548476221901E-2</v>
      </c>
      <c r="BU11" s="23">
        <v>1.9868122387406501E-2</v>
      </c>
      <c r="BV11" s="23">
        <v>2.6743905037846401E-2</v>
      </c>
      <c r="BW11" s="23"/>
      <c r="BX11" s="23">
        <v>2.11496196434428E-2</v>
      </c>
      <c r="BY11" s="23">
        <v>2.06928765036157E-2</v>
      </c>
      <c r="BZ11" s="23">
        <v>3.3750891315414699E-2</v>
      </c>
      <c r="CA11" s="23"/>
      <c r="CB11" s="23">
        <v>3.5613563465049E-2</v>
      </c>
      <c r="CC11" s="23">
        <v>1.5883243056943299E-2</v>
      </c>
      <c r="CD11" s="23">
        <v>2.6500956969475201E-2</v>
      </c>
      <c r="CE11" s="23">
        <v>3.3616970700015E-2</v>
      </c>
      <c r="CF11" s="23">
        <v>2.59683793342371E-2</v>
      </c>
      <c r="CG11" s="23">
        <v>5.77546278564069E-2</v>
      </c>
      <c r="CH11" s="23"/>
      <c r="CI11" s="23">
        <v>4.6734516531168099E-2</v>
      </c>
      <c r="CJ11" s="23">
        <v>2.0926974260182599E-2</v>
      </c>
      <c r="CK11" s="23">
        <v>5.5048505287159002E-2</v>
      </c>
      <c r="CL11" s="23">
        <v>2.9056388911462699E-2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339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7.6634720938267106E-2</v>
      </c>
      <c r="D9" s="17">
        <v>9.2021254510608205E-2</v>
      </c>
      <c r="E9" s="17">
        <v>6.0426408888758998E-2</v>
      </c>
      <c r="F9" s="17"/>
      <c r="G9" s="17">
        <v>3.8397030960776103E-2</v>
      </c>
      <c r="H9" s="17">
        <v>6.6085028911699401E-2</v>
      </c>
      <c r="I9" s="17">
        <v>5.5074884456665398E-2</v>
      </c>
      <c r="J9" s="17">
        <v>6.1540609949978099E-2</v>
      </c>
      <c r="K9" s="17">
        <v>8.9621302113046905E-2</v>
      </c>
      <c r="L9" s="17">
        <v>7.00729989940993E-2</v>
      </c>
      <c r="M9" s="17">
        <v>0.119908010952302</v>
      </c>
      <c r="N9" s="17">
        <v>9.27790677839756E-2</v>
      </c>
      <c r="O9" s="17">
        <v>8.9953670710429395E-2</v>
      </c>
      <c r="P9" s="17"/>
      <c r="Q9" s="17">
        <v>0.105497240155956</v>
      </c>
      <c r="R9" s="17">
        <v>9.6583422456183093E-2</v>
      </c>
      <c r="S9" s="17">
        <v>8.59454580194558E-2</v>
      </c>
      <c r="T9" s="17">
        <v>7.2783764594985506E-2</v>
      </c>
      <c r="U9" s="17"/>
      <c r="V9" s="17">
        <v>0.107569755638284</v>
      </c>
      <c r="W9" s="17">
        <v>5.9913275824513099E-2</v>
      </c>
      <c r="X9" s="17">
        <v>3.8711173056750897E-2</v>
      </c>
      <c r="Y9" s="17">
        <v>7.0565574542218998E-2</v>
      </c>
      <c r="Z9" s="17">
        <v>0.12887718568131501</v>
      </c>
      <c r="AA9" s="17">
        <v>8.8867012620520394E-2</v>
      </c>
      <c r="AB9" s="17">
        <v>5.4044315910616897E-2</v>
      </c>
      <c r="AC9" s="17">
        <v>8.1039950992821394E-2</v>
      </c>
      <c r="AD9" s="17">
        <v>6.1389459964370501E-2</v>
      </c>
      <c r="AE9" s="17"/>
      <c r="AF9" s="17">
        <v>4.4166757796824697E-2</v>
      </c>
      <c r="AG9" s="17">
        <v>8.1001543634703396E-2</v>
      </c>
      <c r="AH9" s="17">
        <v>6.0431734272231703E-2</v>
      </c>
      <c r="AI9" s="17">
        <v>5.7569440358947899E-2</v>
      </c>
      <c r="AJ9" s="17">
        <v>7.2358604483909197E-2</v>
      </c>
      <c r="AK9" s="17">
        <v>0.1063787202571</v>
      </c>
      <c r="AL9" s="17"/>
      <c r="AM9" s="17">
        <v>4.9353436657661801E-2</v>
      </c>
      <c r="AN9" s="17">
        <v>4.12362731633217E-2</v>
      </c>
      <c r="AO9" s="17">
        <v>6.4728052263227406E-2</v>
      </c>
      <c r="AP9" s="17">
        <v>6.4597232891471998E-2</v>
      </c>
      <c r="AQ9" s="17">
        <v>6.9485597715340394E-2</v>
      </c>
      <c r="AR9" s="17">
        <v>0.10020977982436299</v>
      </c>
      <c r="AS9" s="17">
        <v>9.7351634036626805E-2</v>
      </c>
      <c r="AT9" s="17">
        <v>7.9373755790954098E-2</v>
      </c>
      <c r="AU9" s="17">
        <v>7.8494335512525201E-2</v>
      </c>
      <c r="AV9" s="17">
        <v>8.2163737043306997E-2</v>
      </c>
      <c r="AW9" s="17">
        <v>6.9969574680728494E-2</v>
      </c>
      <c r="AX9" s="17">
        <v>8.2926572407816507E-2</v>
      </c>
      <c r="AY9" s="17">
        <v>7.9394707577083098E-2</v>
      </c>
      <c r="AZ9" s="17">
        <v>0.122821141071587</v>
      </c>
      <c r="BA9" s="17">
        <v>0.11489862196349</v>
      </c>
      <c r="BB9" s="17">
        <v>0.13149443059822999</v>
      </c>
      <c r="BC9" s="17"/>
      <c r="BD9" s="17">
        <v>0.10966473236044801</v>
      </c>
      <c r="BE9" s="17">
        <v>5.1129427517387901E-2</v>
      </c>
      <c r="BF9" s="17">
        <v>6.7109953849867995E-2</v>
      </c>
      <c r="BG9" s="17"/>
      <c r="BH9" s="17">
        <v>6.1506515795778399E-2</v>
      </c>
      <c r="BI9" s="17">
        <v>0.15785129982506599</v>
      </c>
      <c r="BJ9" s="17">
        <v>0.11099013440618399</v>
      </c>
      <c r="BK9" s="17"/>
      <c r="BL9" s="17">
        <v>0.115884918066884</v>
      </c>
      <c r="BM9" s="17">
        <v>0.124657363420718</v>
      </c>
      <c r="BN9" s="17">
        <v>0.136273898695494</v>
      </c>
      <c r="BO9" s="17"/>
      <c r="BP9" s="17">
        <v>7.6778484208903597E-2</v>
      </c>
      <c r="BQ9" s="17">
        <v>6.9372559348596305E-2</v>
      </c>
      <c r="BR9" s="17"/>
      <c r="BS9" s="17">
        <v>0.111439283483961</v>
      </c>
      <c r="BT9" s="17">
        <v>9.9196674849810498E-2</v>
      </c>
      <c r="BU9" s="17">
        <v>7.0914274488037596E-2</v>
      </c>
      <c r="BV9" s="17">
        <v>5.9668350695239999E-2</v>
      </c>
      <c r="BW9" s="17"/>
      <c r="BX9" s="17">
        <v>0.11321715408839</v>
      </c>
      <c r="BY9" s="17">
        <v>2.32691105804439E-2</v>
      </c>
      <c r="BZ9" s="17">
        <v>7.6289888839156397E-2</v>
      </c>
      <c r="CA9" s="17"/>
      <c r="CB9" s="17">
        <v>2.05426888424695E-2</v>
      </c>
      <c r="CC9" s="17">
        <v>4.1017332801322297E-2</v>
      </c>
      <c r="CD9" s="17">
        <v>9.3324037624089706E-3</v>
      </c>
      <c r="CE9" s="17">
        <v>9.4555923933055203E-2</v>
      </c>
      <c r="CF9" s="17">
        <v>0.269849269904265</v>
      </c>
      <c r="CG9" s="17">
        <v>0.104718117225735</v>
      </c>
      <c r="CH9" s="17"/>
      <c r="CI9" s="17">
        <v>6.6183910343784E-2</v>
      </c>
      <c r="CJ9" s="17">
        <v>9.11424481431206E-2</v>
      </c>
      <c r="CK9" s="17">
        <v>5.5456725880048303E-2</v>
      </c>
      <c r="CL9" s="17">
        <v>7.6059863535661396E-2</v>
      </c>
    </row>
    <row r="10" spans="2:90" ht="29" x14ac:dyDescent="0.35">
      <c r="B10" s="21" t="s">
        <v>330</v>
      </c>
      <c r="C10" s="17">
        <v>0.15761714186258899</v>
      </c>
      <c r="D10" s="17">
        <v>0.17511111918226699</v>
      </c>
      <c r="E10" s="17">
        <v>0.14306888486194</v>
      </c>
      <c r="F10" s="17"/>
      <c r="G10" s="17">
        <v>0.12185631102529799</v>
      </c>
      <c r="H10" s="17">
        <v>0.136102889872044</v>
      </c>
      <c r="I10" s="17">
        <v>0.103834730586584</v>
      </c>
      <c r="J10" s="17">
        <v>0.13860896174919099</v>
      </c>
      <c r="K10" s="17">
        <v>0.20718063369645801</v>
      </c>
      <c r="L10" s="17">
        <v>0.159042730622386</v>
      </c>
      <c r="M10" s="17">
        <v>0.159833622325007</v>
      </c>
      <c r="N10" s="17">
        <v>0.19241084260966701</v>
      </c>
      <c r="O10" s="17">
        <v>0.190952494335211</v>
      </c>
      <c r="P10" s="17"/>
      <c r="Q10" s="17">
        <v>0.192210701277921</v>
      </c>
      <c r="R10" s="17">
        <v>0.20458034009728701</v>
      </c>
      <c r="S10" s="17">
        <v>0.17604269126657901</v>
      </c>
      <c r="T10" s="17">
        <v>0.147837891873351</v>
      </c>
      <c r="U10" s="17"/>
      <c r="V10" s="17">
        <v>0.205627057024692</v>
      </c>
      <c r="W10" s="17">
        <v>0.146412437377437</v>
      </c>
      <c r="X10" s="17">
        <v>0.16184254796991099</v>
      </c>
      <c r="Y10" s="17">
        <v>0.15079382819430601</v>
      </c>
      <c r="Z10" s="17">
        <v>0.11902641641023901</v>
      </c>
      <c r="AA10" s="17">
        <v>0.169656290084259</v>
      </c>
      <c r="AB10" s="17">
        <v>0.151472842260477</v>
      </c>
      <c r="AC10" s="17">
        <v>9.3289627692436497E-2</v>
      </c>
      <c r="AD10" s="17">
        <v>0.155298741835243</v>
      </c>
      <c r="AE10" s="17"/>
      <c r="AF10" s="17">
        <v>0.11701131325092801</v>
      </c>
      <c r="AG10" s="17">
        <v>0.176503951841775</v>
      </c>
      <c r="AH10" s="17">
        <v>0.12539464842189199</v>
      </c>
      <c r="AI10" s="17">
        <v>0.12897527198269301</v>
      </c>
      <c r="AJ10" s="17">
        <v>0.13305246927845901</v>
      </c>
      <c r="AK10" s="17">
        <v>0.20324785589191799</v>
      </c>
      <c r="AL10" s="17"/>
      <c r="AM10" s="17">
        <v>0.109050941308031</v>
      </c>
      <c r="AN10" s="17">
        <v>0.16345602434940301</v>
      </c>
      <c r="AO10" s="17">
        <v>0.14495073780781101</v>
      </c>
      <c r="AP10" s="17">
        <v>0.11316151091867099</v>
      </c>
      <c r="AQ10" s="17">
        <v>0.117422279246835</v>
      </c>
      <c r="AR10" s="17">
        <v>0.167047425770146</v>
      </c>
      <c r="AS10" s="17">
        <v>0.167496660239702</v>
      </c>
      <c r="AT10" s="17">
        <v>0.11961756495209599</v>
      </c>
      <c r="AU10" s="17">
        <v>0.17366666334870601</v>
      </c>
      <c r="AV10" s="17">
        <v>0.128135184120301</v>
      </c>
      <c r="AW10" s="17">
        <v>0.214660860362727</v>
      </c>
      <c r="AX10" s="17">
        <v>0.16310495125278199</v>
      </c>
      <c r="AY10" s="17">
        <v>0.28169396419937998</v>
      </c>
      <c r="AZ10" s="17">
        <v>0.21058105263761701</v>
      </c>
      <c r="BA10" s="17">
        <v>0.13556618979326501</v>
      </c>
      <c r="BB10" s="17">
        <v>0.20946494458926601</v>
      </c>
      <c r="BC10" s="17"/>
      <c r="BD10" s="17">
        <v>0.188549884852934</v>
      </c>
      <c r="BE10" s="17">
        <v>0.121982138558888</v>
      </c>
      <c r="BF10" s="17">
        <v>0.158944163746292</v>
      </c>
      <c r="BG10" s="17"/>
      <c r="BH10" s="17">
        <v>0.14891615416366299</v>
      </c>
      <c r="BI10" s="17">
        <v>0.232857295176812</v>
      </c>
      <c r="BJ10" s="17">
        <v>0.17505118088121799</v>
      </c>
      <c r="BK10" s="17"/>
      <c r="BL10" s="17">
        <v>0.23071130882163199</v>
      </c>
      <c r="BM10" s="17">
        <v>0.22897213664145399</v>
      </c>
      <c r="BN10" s="17">
        <v>0.17805038710524801</v>
      </c>
      <c r="BO10" s="17"/>
      <c r="BP10" s="17">
        <v>0.16448347559802101</v>
      </c>
      <c r="BQ10" s="17">
        <v>0.14790266128531099</v>
      </c>
      <c r="BR10" s="17"/>
      <c r="BS10" s="17">
        <v>0.15436795895459199</v>
      </c>
      <c r="BT10" s="17">
        <v>0.187911337438422</v>
      </c>
      <c r="BU10" s="17">
        <v>0.19655805924949701</v>
      </c>
      <c r="BV10" s="17">
        <v>0.13028395398771001</v>
      </c>
      <c r="BW10" s="17"/>
      <c r="BX10" s="17">
        <v>0.17491436592616599</v>
      </c>
      <c r="BY10" s="17">
        <v>5.8457760396302801E-2</v>
      </c>
      <c r="BZ10" s="17">
        <v>0.16199690843374301</v>
      </c>
      <c r="CA10" s="17"/>
      <c r="CB10" s="17">
        <v>7.7428770157353305E-2</v>
      </c>
      <c r="CC10" s="17">
        <v>0.10221250142145399</v>
      </c>
      <c r="CD10" s="17">
        <v>3.6508514305813797E-2</v>
      </c>
      <c r="CE10" s="17">
        <v>0.24420435280709099</v>
      </c>
      <c r="CF10" s="17">
        <v>0.328985208536199</v>
      </c>
      <c r="CG10" s="17">
        <v>0.25933036905610102</v>
      </c>
      <c r="CH10" s="17"/>
      <c r="CI10" s="17">
        <v>0.150685420687663</v>
      </c>
      <c r="CJ10" s="17">
        <v>0.14232232869432301</v>
      </c>
      <c r="CK10" s="17">
        <v>0.171626376202208</v>
      </c>
      <c r="CL10" s="17">
        <v>0.16446407950638001</v>
      </c>
    </row>
    <row r="11" spans="2:90" ht="43.5" x14ac:dyDescent="0.35">
      <c r="B11" s="21" t="s">
        <v>331</v>
      </c>
      <c r="C11" s="17">
        <v>0.20023046794803701</v>
      </c>
      <c r="D11" s="17">
        <v>0.196497295627832</v>
      </c>
      <c r="E11" s="17">
        <v>0.20437396896895901</v>
      </c>
      <c r="F11" s="17"/>
      <c r="G11" s="17">
        <v>0.13343842255673799</v>
      </c>
      <c r="H11" s="17">
        <v>0.17848838947191401</v>
      </c>
      <c r="I11" s="17">
        <v>0.225059404405656</v>
      </c>
      <c r="J11" s="17">
        <v>0.18693868866830901</v>
      </c>
      <c r="K11" s="17">
        <v>0.204515428714347</v>
      </c>
      <c r="L11" s="17">
        <v>0.195406426515148</v>
      </c>
      <c r="M11" s="17">
        <v>0.210882202796663</v>
      </c>
      <c r="N11" s="17">
        <v>0.22879193080625301</v>
      </c>
      <c r="O11" s="17">
        <v>0.23216901256330499</v>
      </c>
      <c r="P11" s="17"/>
      <c r="Q11" s="17">
        <v>0.21903050960384399</v>
      </c>
      <c r="R11" s="17">
        <v>0.201156468701988</v>
      </c>
      <c r="S11" s="17">
        <v>0.25229388496745397</v>
      </c>
      <c r="T11" s="17">
        <v>0.19631571954806501</v>
      </c>
      <c r="U11" s="17"/>
      <c r="V11" s="17">
        <v>0.19457456330338599</v>
      </c>
      <c r="W11" s="17">
        <v>0.19421980199306901</v>
      </c>
      <c r="X11" s="17">
        <v>0.21003771003657601</v>
      </c>
      <c r="Y11" s="17">
        <v>0.242323210524337</v>
      </c>
      <c r="Z11" s="17">
        <v>0.195127033553638</v>
      </c>
      <c r="AA11" s="17">
        <v>0.19368243858859199</v>
      </c>
      <c r="AB11" s="17">
        <v>0.17644752921274701</v>
      </c>
      <c r="AC11" s="17">
        <v>0.21261183345690901</v>
      </c>
      <c r="AD11" s="17">
        <v>0.197222994743805</v>
      </c>
      <c r="AE11" s="17"/>
      <c r="AF11" s="17">
        <v>0.204613739938726</v>
      </c>
      <c r="AG11" s="17">
        <v>0.202439043940292</v>
      </c>
      <c r="AH11" s="17">
        <v>0.19581214418772599</v>
      </c>
      <c r="AI11" s="17">
        <v>0.13563112330417601</v>
      </c>
      <c r="AJ11" s="17">
        <v>0.22597186773031699</v>
      </c>
      <c r="AK11" s="17">
        <v>0.19065896162200199</v>
      </c>
      <c r="AL11" s="17"/>
      <c r="AM11" s="17">
        <v>0.172305973257741</v>
      </c>
      <c r="AN11" s="17">
        <v>0.21708099568696501</v>
      </c>
      <c r="AO11" s="17">
        <v>0.20347728736302401</v>
      </c>
      <c r="AP11" s="17">
        <v>0.22864488103161401</v>
      </c>
      <c r="AQ11" s="17">
        <v>0.24471458578220701</v>
      </c>
      <c r="AR11" s="17">
        <v>0.20328130691191501</v>
      </c>
      <c r="AS11" s="17">
        <v>0.166067485922196</v>
      </c>
      <c r="AT11" s="17">
        <v>0.23774571677063899</v>
      </c>
      <c r="AU11" s="17">
        <v>0.23218745248170999</v>
      </c>
      <c r="AV11" s="17">
        <v>0.25456259018233202</v>
      </c>
      <c r="AW11" s="17">
        <v>0.20385558592691599</v>
      </c>
      <c r="AX11" s="17">
        <v>0.21735905387575999</v>
      </c>
      <c r="AY11" s="17">
        <v>0.15324102208981699</v>
      </c>
      <c r="AZ11" s="17">
        <v>0.154766045943421</v>
      </c>
      <c r="BA11" s="17">
        <v>0.21913350414152699</v>
      </c>
      <c r="BB11" s="17">
        <v>0.195284738334356</v>
      </c>
      <c r="BC11" s="17"/>
      <c r="BD11" s="17">
        <v>0.212375901423667</v>
      </c>
      <c r="BE11" s="17">
        <v>0.19119445588915199</v>
      </c>
      <c r="BF11" s="17">
        <v>0.202604983960055</v>
      </c>
      <c r="BG11" s="17"/>
      <c r="BH11" s="17">
        <v>0.19686712580566301</v>
      </c>
      <c r="BI11" s="17">
        <v>0.223289917757024</v>
      </c>
      <c r="BJ11" s="17">
        <v>0.233864304093235</v>
      </c>
      <c r="BK11" s="17"/>
      <c r="BL11" s="17">
        <v>0.26781234049618702</v>
      </c>
      <c r="BM11" s="17">
        <v>0.233373230422663</v>
      </c>
      <c r="BN11" s="17">
        <v>0.25686506539266701</v>
      </c>
      <c r="BO11" s="17"/>
      <c r="BP11" s="17">
        <v>0.21628414921933301</v>
      </c>
      <c r="BQ11" s="17">
        <v>0.19778843726076401</v>
      </c>
      <c r="BR11" s="17"/>
      <c r="BS11" s="17">
        <v>0.20923806201679099</v>
      </c>
      <c r="BT11" s="17">
        <v>0.21850935751172501</v>
      </c>
      <c r="BU11" s="17">
        <v>0.28776651537415299</v>
      </c>
      <c r="BV11" s="17">
        <v>0.13820804010905099</v>
      </c>
      <c r="BW11" s="17"/>
      <c r="BX11" s="17">
        <v>0.267296572008899</v>
      </c>
      <c r="BY11" s="17">
        <v>0.26355425516251402</v>
      </c>
      <c r="BZ11" s="17">
        <v>0.189695063109971</v>
      </c>
      <c r="CA11" s="17"/>
      <c r="CB11" s="17">
        <v>0.215987680026659</v>
      </c>
      <c r="CC11" s="17">
        <v>0.125368224637815</v>
      </c>
      <c r="CD11" s="17">
        <v>0.13569080760807201</v>
      </c>
      <c r="CE11" s="17">
        <v>0.23636551547175799</v>
      </c>
      <c r="CF11" s="17">
        <v>0.20794937134990801</v>
      </c>
      <c r="CG11" s="17">
        <v>0.317453380592782</v>
      </c>
      <c r="CH11" s="17"/>
      <c r="CI11" s="17">
        <v>0.216223701995542</v>
      </c>
      <c r="CJ11" s="17">
        <v>0.173174156314121</v>
      </c>
      <c r="CK11" s="17">
        <v>0.27797384941928999</v>
      </c>
      <c r="CL11" s="17">
        <v>0.19190689346527501</v>
      </c>
    </row>
    <row r="12" spans="2:90" ht="29" x14ac:dyDescent="0.35">
      <c r="B12" s="21" t="s">
        <v>332</v>
      </c>
      <c r="C12" s="17">
        <v>0.51401998554581996</v>
      </c>
      <c r="D12" s="17">
        <v>0.48252731352559702</v>
      </c>
      <c r="E12" s="17">
        <v>0.54320098205783796</v>
      </c>
      <c r="F12" s="17"/>
      <c r="G12" s="17">
        <v>0.626667925398809</v>
      </c>
      <c r="H12" s="17">
        <v>0.58461860891772599</v>
      </c>
      <c r="I12" s="17">
        <v>0.57173196499574996</v>
      </c>
      <c r="J12" s="17">
        <v>0.55052914444579004</v>
      </c>
      <c r="K12" s="17">
        <v>0.45130528742444298</v>
      </c>
      <c r="L12" s="17">
        <v>0.50903137184824898</v>
      </c>
      <c r="M12" s="17">
        <v>0.47494832629183198</v>
      </c>
      <c r="N12" s="17">
        <v>0.43336942323917799</v>
      </c>
      <c r="O12" s="17">
        <v>0.44414214884317799</v>
      </c>
      <c r="P12" s="17"/>
      <c r="Q12" s="17">
        <v>0.41630077261888498</v>
      </c>
      <c r="R12" s="17">
        <v>0.44639538829969599</v>
      </c>
      <c r="S12" s="17">
        <v>0.42737090349371598</v>
      </c>
      <c r="T12" s="17">
        <v>0.53505726954233701</v>
      </c>
      <c r="U12" s="17"/>
      <c r="V12" s="17">
        <v>0.44065660735870099</v>
      </c>
      <c r="W12" s="17">
        <v>0.55565733354837599</v>
      </c>
      <c r="X12" s="17">
        <v>0.55585412132530398</v>
      </c>
      <c r="Y12" s="17">
        <v>0.49622978766935999</v>
      </c>
      <c r="Z12" s="17">
        <v>0.52570774285686805</v>
      </c>
      <c r="AA12" s="17">
        <v>0.477137477226873</v>
      </c>
      <c r="AB12" s="17">
        <v>0.55878075994183196</v>
      </c>
      <c r="AC12" s="17">
        <v>0.52862721111200395</v>
      </c>
      <c r="AD12" s="17">
        <v>0.52213640597614597</v>
      </c>
      <c r="AE12" s="17"/>
      <c r="AF12" s="17">
        <v>0.57244677616394901</v>
      </c>
      <c r="AG12" s="17">
        <v>0.49275596759752799</v>
      </c>
      <c r="AH12" s="17">
        <v>0.55794554116881701</v>
      </c>
      <c r="AI12" s="17">
        <v>0.59760323892397504</v>
      </c>
      <c r="AJ12" s="17">
        <v>0.530719263076043</v>
      </c>
      <c r="AK12" s="17">
        <v>0.450854076981686</v>
      </c>
      <c r="AL12" s="17"/>
      <c r="AM12" s="17">
        <v>0.54071183443672599</v>
      </c>
      <c r="AN12" s="17">
        <v>0.50431459079093899</v>
      </c>
      <c r="AO12" s="17">
        <v>0.51057579222431404</v>
      </c>
      <c r="AP12" s="17">
        <v>0.51885084692174699</v>
      </c>
      <c r="AQ12" s="17">
        <v>0.54782661390496801</v>
      </c>
      <c r="AR12" s="17">
        <v>0.49220257763404701</v>
      </c>
      <c r="AS12" s="17">
        <v>0.53998811366103905</v>
      </c>
      <c r="AT12" s="17">
        <v>0.49340345518672901</v>
      </c>
      <c r="AU12" s="17">
        <v>0.48731866354461201</v>
      </c>
      <c r="AV12" s="17">
        <v>0.515561656352436</v>
      </c>
      <c r="AW12" s="17">
        <v>0.49481372852251698</v>
      </c>
      <c r="AX12" s="17">
        <v>0.51576850333607405</v>
      </c>
      <c r="AY12" s="17">
        <v>0.46297190340762601</v>
      </c>
      <c r="AZ12" s="17">
        <v>0.45763725883364298</v>
      </c>
      <c r="BA12" s="17">
        <v>0.45793366293714</v>
      </c>
      <c r="BB12" s="17">
        <v>0.43216373566163702</v>
      </c>
      <c r="BC12" s="17"/>
      <c r="BD12" s="17">
        <v>0.45058807173098903</v>
      </c>
      <c r="BE12" s="17">
        <v>0.57824750680872605</v>
      </c>
      <c r="BF12" s="17">
        <v>0.51749964589233199</v>
      </c>
      <c r="BG12" s="17"/>
      <c r="BH12" s="17">
        <v>0.54256772957529797</v>
      </c>
      <c r="BI12" s="17">
        <v>0.34585804064482201</v>
      </c>
      <c r="BJ12" s="17">
        <v>0.46036010143602701</v>
      </c>
      <c r="BK12" s="17"/>
      <c r="BL12" s="17">
        <v>0.35745250510179</v>
      </c>
      <c r="BM12" s="17">
        <v>0.38593940644654201</v>
      </c>
      <c r="BN12" s="17">
        <v>0.41475096049071603</v>
      </c>
      <c r="BO12" s="17"/>
      <c r="BP12" s="17">
        <v>0.50505061703098697</v>
      </c>
      <c r="BQ12" s="17">
        <v>0.52774798136277001</v>
      </c>
      <c r="BR12" s="17"/>
      <c r="BS12" s="17">
        <v>0.48590278509414703</v>
      </c>
      <c r="BT12" s="17">
        <v>0.45716519983695902</v>
      </c>
      <c r="BU12" s="17">
        <v>0.41625979815343001</v>
      </c>
      <c r="BV12" s="17">
        <v>0.64068424484019504</v>
      </c>
      <c r="BW12" s="17"/>
      <c r="BX12" s="17">
        <v>0.41380885414185298</v>
      </c>
      <c r="BY12" s="17">
        <v>0.61137398375013596</v>
      </c>
      <c r="BZ12" s="17">
        <v>0.51796531568154303</v>
      </c>
      <c r="CA12" s="17"/>
      <c r="CB12" s="17">
        <v>0.65895813937162095</v>
      </c>
      <c r="CC12" s="17">
        <v>0.71805475679914799</v>
      </c>
      <c r="CD12" s="17">
        <v>0.78344707039327399</v>
      </c>
      <c r="CE12" s="17">
        <v>0.37934955961931299</v>
      </c>
      <c r="CF12" s="17">
        <v>0.130470424557659</v>
      </c>
      <c r="CG12" s="17">
        <v>0.171079046077139</v>
      </c>
      <c r="CH12" s="17"/>
      <c r="CI12" s="17">
        <v>0.50847402237889405</v>
      </c>
      <c r="CJ12" s="17">
        <v>0.56401109957003503</v>
      </c>
      <c r="CK12" s="17">
        <v>0.36587529572544902</v>
      </c>
      <c r="CL12" s="17">
        <v>0.52521177567571198</v>
      </c>
    </row>
    <row r="13" spans="2:90" x14ac:dyDescent="0.35">
      <c r="B13" s="21" t="s">
        <v>150</v>
      </c>
      <c r="C13" s="23">
        <v>5.1497683705286498E-2</v>
      </c>
      <c r="D13" s="23">
        <v>5.3843017153695098E-2</v>
      </c>
      <c r="E13" s="23">
        <v>4.8929755222504499E-2</v>
      </c>
      <c r="F13" s="23"/>
      <c r="G13" s="23">
        <v>7.9640310058378405E-2</v>
      </c>
      <c r="H13" s="23">
        <v>3.4705082826616197E-2</v>
      </c>
      <c r="I13" s="23">
        <v>4.4299015555345801E-2</v>
      </c>
      <c r="J13" s="23">
        <v>6.2382595186731803E-2</v>
      </c>
      <c r="K13" s="23">
        <v>4.7377348051705397E-2</v>
      </c>
      <c r="L13" s="23">
        <v>6.6446472020118594E-2</v>
      </c>
      <c r="M13" s="23">
        <v>3.4427837634196899E-2</v>
      </c>
      <c r="N13" s="23">
        <v>5.2648735560926398E-2</v>
      </c>
      <c r="O13" s="23">
        <v>4.2782673547876598E-2</v>
      </c>
      <c r="P13" s="23"/>
      <c r="Q13" s="23">
        <v>6.6960776343394202E-2</v>
      </c>
      <c r="R13" s="23">
        <v>5.1284380444845699E-2</v>
      </c>
      <c r="S13" s="23">
        <v>5.8347062252795602E-2</v>
      </c>
      <c r="T13" s="23">
        <v>4.8005354441261402E-2</v>
      </c>
      <c r="U13" s="23"/>
      <c r="V13" s="23">
        <v>5.15720166749375E-2</v>
      </c>
      <c r="W13" s="23">
        <v>4.3797151256604001E-2</v>
      </c>
      <c r="X13" s="23">
        <v>3.3554447611458003E-2</v>
      </c>
      <c r="Y13" s="23">
        <v>4.00875990697779E-2</v>
      </c>
      <c r="Z13" s="23">
        <v>3.1261621497939797E-2</v>
      </c>
      <c r="AA13" s="23">
        <v>7.0656781479756597E-2</v>
      </c>
      <c r="AB13" s="23">
        <v>5.9254552674325799E-2</v>
      </c>
      <c r="AC13" s="23">
        <v>8.4431376745828707E-2</v>
      </c>
      <c r="AD13" s="23">
        <v>6.3952397480435394E-2</v>
      </c>
      <c r="AE13" s="23"/>
      <c r="AF13" s="23">
        <v>6.1761412849572699E-2</v>
      </c>
      <c r="AG13" s="23">
        <v>4.7299492985701901E-2</v>
      </c>
      <c r="AH13" s="23">
        <v>6.0415931949333902E-2</v>
      </c>
      <c r="AI13" s="23">
        <v>8.0220925430208007E-2</v>
      </c>
      <c r="AJ13" s="23">
        <v>3.7897795431272301E-2</v>
      </c>
      <c r="AK13" s="23">
        <v>4.8860385247294497E-2</v>
      </c>
      <c r="AL13" s="23"/>
      <c r="AM13" s="23">
        <v>0.128577814339841</v>
      </c>
      <c r="AN13" s="23">
        <v>7.3912116009371601E-2</v>
      </c>
      <c r="AO13" s="23">
        <v>7.6268130341623205E-2</v>
      </c>
      <c r="AP13" s="23">
        <v>7.4745528236495995E-2</v>
      </c>
      <c r="AQ13" s="23">
        <v>2.0550923350649501E-2</v>
      </c>
      <c r="AR13" s="23">
        <v>3.7258909859529697E-2</v>
      </c>
      <c r="AS13" s="23">
        <v>2.9096106140436E-2</v>
      </c>
      <c r="AT13" s="23">
        <v>6.9859507299581999E-2</v>
      </c>
      <c r="AU13" s="23">
        <v>2.8332885112447401E-2</v>
      </c>
      <c r="AV13" s="23">
        <v>1.95768323016248E-2</v>
      </c>
      <c r="AW13" s="23">
        <v>1.6700250507111401E-2</v>
      </c>
      <c r="AX13" s="23">
        <v>2.0840919127567401E-2</v>
      </c>
      <c r="AY13" s="23">
        <v>2.2698402726094202E-2</v>
      </c>
      <c r="AZ13" s="23">
        <v>5.4194501513732798E-2</v>
      </c>
      <c r="BA13" s="23">
        <v>7.24680211645789E-2</v>
      </c>
      <c r="BB13" s="23">
        <v>3.1592150816510303E-2</v>
      </c>
      <c r="BC13" s="23"/>
      <c r="BD13" s="23">
        <v>3.8821409631962601E-2</v>
      </c>
      <c r="BE13" s="23">
        <v>5.74464712258465E-2</v>
      </c>
      <c r="BF13" s="23">
        <v>5.3841252551452501E-2</v>
      </c>
      <c r="BG13" s="23"/>
      <c r="BH13" s="23">
        <v>5.0142474659597799E-2</v>
      </c>
      <c r="BI13" s="23">
        <v>4.01434465962765E-2</v>
      </c>
      <c r="BJ13" s="23">
        <v>1.9734279183335202E-2</v>
      </c>
      <c r="BK13" s="23"/>
      <c r="BL13" s="23">
        <v>2.8138927513507099E-2</v>
      </c>
      <c r="BM13" s="23">
        <v>2.7057863068622501E-2</v>
      </c>
      <c r="BN13" s="23">
        <v>1.4059688315875001E-2</v>
      </c>
      <c r="BO13" s="23"/>
      <c r="BP13" s="23">
        <v>3.7403273942755402E-2</v>
      </c>
      <c r="BQ13" s="23">
        <v>5.7188360742557703E-2</v>
      </c>
      <c r="BR13" s="23"/>
      <c r="BS13" s="23">
        <v>3.9051910450508598E-2</v>
      </c>
      <c r="BT13" s="23">
        <v>3.7217430363083802E-2</v>
      </c>
      <c r="BU13" s="23">
        <v>2.85013527348821E-2</v>
      </c>
      <c r="BV13" s="23">
        <v>3.1155410367804798E-2</v>
      </c>
      <c r="BW13" s="23"/>
      <c r="BX13" s="23">
        <v>3.0763053834691901E-2</v>
      </c>
      <c r="BY13" s="23">
        <v>4.33448901106036E-2</v>
      </c>
      <c r="BZ13" s="23">
        <v>5.4052823935587101E-2</v>
      </c>
      <c r="CA13" s="23"/>
      <c r="CB13" s="23">
        <v>2.70827216018967E-2</v>
      </c>
      <c r="CC13" s="23">
        <v>1.33471843402611E-2</v>
      </c>
      <c r="CD13" s="23">
        <v>3.5021203930430601E-2</v>
      </c>
      <c r="CE13" s="23">
        <v>4.55246481687821E-2</v>
      </c>
      <c r="CF13" s="23">
        <v>6.27457256519698E-2</v>
      </c>
      <c r="CG13" s="23">
        <v>0.147419087048243</v>
      </c>
      <c r="CH13" s="23"/>
      <c r="CI13" s="23">
        <v>5.8432944594116597E-2</v>
      </c>
      <c r="CJ13" s="23">
        <v>2.9349967278399801E-2</v>
      </c>
      <c r="CK13" s="23">
        <v>0.129067752773004</v>
      </c>
      <c r="CL13" s="23">
        <v>4.2357387816971799E-2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340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0.111672707801903</v>
      </c>
      <c r="D9" s="17">
        <v>0.11641191514476799</v>
      </c>
      <c r="E9" s="17">
        <v>0.107370883704002</v>
      </c>
      <c r="F9" s="17"/>
      <c r="G9" s="17">
        <v>8.0264874836049396E-2</v>
      </c>
      <c r="H9" s="17">
        <v>0.122827808999996</v>
      </c>
      <c r="I9" s="17">
        <v>0.117514759744415</v>
      </c>
      <c r="J9" s="17">
        <v>9.8967085621345194E-2</v>
      </c>
      <c r="K9" s="17">
        <v>0.12616023786986899</v>
      </c>
      <c r="L9" s="17">
        <v>9.5966429365141798E-2</v>
      </c>
      <c r="M9" s="17">
        <v>0.12471307344044399</v>
      </c>
      <c r="N9" s="17">
        <v>0.10146507424890799</v>
      </c>
      <c r="O9" s="17">
        <v>0.13530355826871801</v>
      </c>
      <c r="P9" s="17"/>
      <c r="Q9" s="17">
        <v>0.18318452104909499</v>
      </c>
      <c r="R9" s="17">
        <v>0.21735751041810999</v>
      </c>
      <c r="S9" s="17">
        <v>0.14086930788382501</v>
      </c>
      <c r="T9" s="17">
        <v>9.3507668579186506E-2</v>
      </c>
      <c r="U9" s="17"/>
      <c r="V9" s="17">
        <v>0.15698213307495401</v>
      </c>
      <c r="W9" s="17">
        <v>8.7445494449683997E-2</v>
      </c>
      <c r="X9" s="17">
        <v>0.109203334948713</v>
      </c>
      <c r="Y9" s="17">
        <v>7.7586099889749696E-2</v>
      </c>
      <c r="Z9" s="17">
        <v>0.10373802575985799</v>
      </c>
      <c r="AA9" s="17">
        <v>0.136320706868267</v>
      </c>
      <c r="AB9" s="17">
        <v>0.11291702138906699</v>
      </c>
      <c r="AC9" s="17">
        <v>8.3201006773414604E-2</v>
      </c>
      <c r="AD9" s="17">
        <v>0.10606185918764099</v>
      </c>
      <c r="AE9" s="17"/>
      <c r="AF9" s="17">
        <v>7.2876027457153006E-2</v>
      </c>
      <c r="AG9" s="17">
        <v>0.12019120853118199</v>
      </c>
      <c r="AH9" s="17">
        <v>8.19158561819779E-2</v>
      </c>
      <c r="AI9" s="17">
        <v>6.7781419543038901E-2</v>
      </c>
      <c r="AJ9" s="17">
        <v>0.120214737432896</v>
      </c>
      <c r="AK9" s="17">
        <v>0.142732527164012</v>
      </c>
      <c r="AL9" s="17"/>
      <c r="AM9" s="17">
        <v>7.0701161408495902E-2</v>
      </c>
      <c r="AN9" s="17">
        <v>0.121322459625752</v>
      </c>
      <c r="AO9" s="17">
        <v>0.129350504536521</v>
      </c>
      <c r="AP9" s="17">
        <v>8.2445852714603904E-2</v>
      </c>
      <c r="AQ9" s="17">
        <v>0.111213549034472</v>
      </c>
      <c r="AR9" s="17">
        <v>0.14728672426400699</v>
      </c>
      <c r="AS9" s="17">
        <v>0.125281848960095</v>
      </c>
      <c r="AT9" s="17">
        <v>9.5632913071390102E-2</v>
      </c>
      <c r="AU9" s="17">
        <v>8.1146167169279707E-2</v>
      </c>
      <c r="AV9" s="17">
        <v>0.106744988549581</v>
      </c>
      <c r="AW9" s="17">
        <v>0.118376617457954</v>
      </c>
      <c r="AX9" s="17">
        <v>0.14612735830034601</v>
      </c>
      <c r="AY9" s="17">
        <v>4.4449094477193501E-2</v>
      </c>
      <c r="AZ9" s="17">
        <v>0.16206802997932601</v>
      </c>
      <c r="BA9" s="17">
        <v>0.27823369989005298</v>
      </c>
      <c r="BB9" s="17">
        <v>0.118916804476921</v>
      </c>
      <c r="BC9" s="17"/>
      <c r="BD9" s="17">
        <v>0.14570915423203401</v>
      </c>
      <c r="BE9" s="17">
        <v>0.106634379968328</v>
      </c>
      <c r="BF9" s="17">
        <v>8.5677371545806499E-2</v>
      </c>
      <c r="BG9" s="17"/>
      <c r="BH9" s="17">
        <v>9.5714653434559094E-2</v>
      </c>
      <c r="BI9" s="17">
        <v>0.19149086091091999</v>
      </c>
      <c r="BJ9" s="17">
        <v>0.15798187770976399</v>
      </c>
      <c r="BK9" s="17"/>
      <c r="BL9" s="17">
        <v>0.11230469255914299</v>
      </c>
      <c r="BM9" s="17">
        <v>8.4041874609700307E-2</v>
      </c>
      <c r="BN9" s="17">
        <v>0.18782221839231</v>
      </c>
      <c r="BO9" s="17"/>
      <c r="BP9" s="17">
        <v>0.101271972404505</v>
      </c>
      <c r="BQ9" s="17">
        <v>0.101427004230289</v>
      </c>
      <c r="BR9" s="17"/>
      <c r="BS9" s="17">
        <v>0.173952042538666</v>
      </c>
      <c r="BT9" s="17">
        <v>0.140992915985719</v>
      </c>
      <c r="BU9" s="17">
        <v>9.2674018420416102E-2</v>
      </c>
      <c r="BV9" s="17">
        <v>9.0859794144085307E-2</v>
      </c>
      <c r="BW9" s="17"/>
      <c r="BX9" s="17">
        <v>0.10432060701047199</v>
      </c>
      <c r="BY9" s="17">
        <v>0.10423822399046399</v>
      </c>
      <c r="BZ9" s="17">
        <v>0.112857920759057</v>
      </c>
      <c r="CA9" s="17"/>
      <c r="CB9" s="17">
        <v>7.7924351575201195E-2</v>
      </c>
      <c r="CC9" s="17">
        <v>8.8572537650561903E-2</v>
      </c>
      <c r="CD9" s="17">
        <v>1.7720468404305901E-2</v>
      </c>
      <c r="CE9" s="17">
        <v>4.8587217934644503E-2</v>
      </c>
      <c r="CF9" s="17">
        <v>0.38978517033035198</v>
      </c>
      <c r="CG9" s="17">
        <v>0.156253683494809</v>
      </c>
      <c r="CH9" s="17"/>
      <c r="CI9" s="17">
        <v>0.121180458545266</v>
      </c>
      <c r="CJ9" s="17">
        <v>0.106282749891341</v>
      </c>
      <c r="CK9" s="17">
        <v>0.11651949483740701</v>
      </c>
      <c r="CL9" s="17">
        <v>0.111428488654663</v>
      </c>
    </row>
    <row r="10" spans="2:90" ht="29" x14ac:dyDescent="0.35">
      <c r="B10" s="21" t="s">
        <v>330</v>
      </c>
      <c r="C10" s="17">
        <v>0.16421414339924501</v>
      </c>
      <c r="D10" s="17">
        <v>0.15765404206065101</v>
      </c>
      <c r="E10" s="17">
        <v>0.171688376408802</v>
      </c>
      <c r="F10" s="17"/>
      <c r="G10" s="17">
        <v>0.116920568488193</v>
      </c>
      <c r="H10" s="17">
        <v>0.157669126961029</v>
      </c>
      <c r="I10" s="17">
        <v>0.13853660530824799</v>
      </c>
      <c r="J10" s="17">
        <v>0.16895799198987699</v>
      </c>
      <c r="K10" s="17">
        <v>0.166483702832639</v>
      </c>
      <c r="L10" s="17">
        <v>0.19516274995600999</v>
      </c>
      <c r="M10" s="17">
        <v>0.163812309673178</v>
      </c>
      <c r="N10" s="17">
        <v>0.202698847556432</v>
      </c>
      <c r="O10" s="17">
        <v>0.16225382556505899</v>
      </c>
      <c r="P10" s="17"/>
      <c r="Q10" s="17">
        <v>0.225744973064719</v>
      </c>
      <c r="R10" s="17">
        <v>0.18714765403717301</v>
      </c>
      <c r="S10" s="17">
        <v>0.192160608930178</v>
      </c>
      <c r="T10" s="17">
        <v>0.15286939959391199</v>
      </c>
      <c r="U10" s="17"/>
      <c r="V10" s="17">
        <v>0.16362549375371499</v>
      </c>
      <c r="W10" s="17">
        <v>0.15575945556170701</v>
      </c>
      <c r="X10" s="17">
        <v>0.17929230518456801</v>
      </c>
      <c r="Y10" s="17">
        <v>0.14982208769938199</v>
      </c>
      <c r="Z10" s="17">
        <v>0.14481194797463201</v>
      </c>
      <c r="AA10" s="17">
        <v>0.170670548733629</v>
      </c>
      <c r="AB10" s="17">
        <v>0.17414539510773699</v>
      </c>
      <c r="AC10" s="17">
        <v>0.18922653704641801</v>
      </c>
      <c r="AD10" s="17">
        <v>0.16724079759541499</v>
      </c>
      <c r="AE10" s="17"/>
      <c r="AF10" s="17">
        <v>0.16617189185935599</v>
      </c>
      <c r="AG10" s="17">
        <v>0.16941956448100901</v>
      </c>
      <c r="AH10" s="17">
        <v>0.12525239225571799</v>
      </c>
      <c r="AI10" s="17">
        <v>0.11554918105105801</v>
      </c>
      <c r="AJ10" s="17">
        <v>0.15907989513284401</v>
      </c>
      <c r="AK10" s="17">
        <v>0.18078429520609601</v>
      </c>
      <c r="AL10" s="17"/>
      <c r="AM10" s="17">
        <v>0.13628856217985</v>
      </c>
      <c r="AN10" s="17">
        <v>0.12112950149421201</v>
      </c>
      <c r="AO10" s="17">
        <v>0.162198397820183</v>
      </c>
      <c r="AP10" s="17">
        <v>0.15849687095677001</v>
      </c>
      <c r="AQ10" s="17">
        <v>0.16950102967278899</v>
      </c>
      <c r="AR10" s="17">
        <v>0.16739337050206399</v>
      </c>
      <c r="AS10" s="17">
        <v>0.18832215979667399</v>
      </c>
      <c r="AT10" s="17">
        <v>0.12711571690700699</v>
      </c>
      <c r="AU10" s="17">
        <v>0.18190381686787099</v>
      </c>
      <c r="AV10" s="17">
        <v>0.14618588247648001</v>
      </c>
      <c r="AW10" s="17">
        <v>0.18057140076276301</v>
      </c>
      <c r="AX10" s="17">
        <v>0.15991011763761601</v>
      </c>
      <c r="AY10" s="17">
        <v>0.209995761650737</v>
      </c>
      <c r="AZ10" s="17">
        <v>0.27830368234610497</v>
      </c>
      <c r="BA10" s="17">
        <v>0.10865966211182</v>
      </c>
      <c r="BB10" s="17">
        <v>0.178100038295878</v>
      </c>
      <c r="BC10" s="17"/>
      <c r="BD10" s="17">
        <v>0.185722349625247</v>
      </c>
      <c r="BE10" s="17">
        <v>0.145635938111355</v>
      </c>
      <c r="BF10" s="17">
        <v>0.16269711530164899</v>
      </c>
      <c r="BG10" s="17"/>
      <c r="BH10" s="17">
        <v>0.15735075437179599</v>
      </c>
      <c r="BI10" s="17">
        <v>0.198766249886657</v>
      </c>
      <c r="BJ10" s="17">
        <v>0.18519825047831401</v>
      </c>
      <c r="BK10" s="17"/>
      <c r="BL10" s="17">
        <v>0.179029899613801</v>
      </c>
      <c r="BM10" s="17">
        <v>0.197757845394405</v>
      </c>
      <c r="BN10" s="17">
        <v>0.14288465717968901</v>
      </c>
      <c r="BO10" s="17"/>
      <c r="BP10" s="17">
        <v>0.15897835077842701</v>
      </c>
      <c r="BQ10" s="17">
        <v>0.158576859622056</v>
      </c>
      <c r="BR10" s="17"/>
      <c r="BS10" s="17">
        <v>0.20957119732982801</v>
      </c>
      <c r="BT10" s="17">
        <v>0.238389563559884</v>
      </c>
      <c r="BU10" s="17">
        <v>0.18329955817036001</v>
      </c>
      <c r="BV10" s="17">
        <v>0.106538695676844</v>
      </c>
      <c r="BW10" s="17"/>
      <c r="BX10" s="17">
        <v>0.16085408200502399</v>
      </c>
      <c r="BY10" s="17">
        <v>0.21781474806916401</v>
      </c>
      <c r="BZ10" s="17">
        <v>0.16125324493103799</v>
      </c>
      <c r="CA10" s="17"/>
      <c r="CB10" s="17">
        <v>0.21486241048888399</v>
      </c>
      <c r="CC10" s="17">
        <v>8.5230218544549E-2</v>
      </c>
      <c r="CD10" s="17">
        <v>4.0269334887120499E-2</v>
      </c>
      <c r="CE10" s="17">
        <v>0.13198919740062801</v>
      </c>
      <c r="CF10" s="17">
        <v>0.33293312124122498</v>
      </c>
      <c r="CG10" s="17">
        <v>0.27302524328066802</v>
      </c>
      <c r="CH10" s="17"/>
      <c r="CI10" s="17">
        <v>0.21279885506296001</v>
      </c>
      <c r="CJ10" s="17">
        <v>0.15429757370202399</v>
      </c>
      <c r="CK10" s="17">
        <v>0.14946337409041699</v>
      </c>
      <c r="CL10" s="17">
        <v>0.163088985914179</v>
      </c>
    </row>
    <row r="11" spans="2:90" ht="43.5" x14ac:dyDescent="0.35">
      <c r="B11" s="21" t="s">
        <v>331</v>
      </c>
      <c r="C11" s="17">
        <v>0.20424497535147201</v>
      </c>
      <c r="D11" s="17">
        <v>0.192957128678931</v>
      </c>
      <c r="E11" s="17">
        <v>0.21464486859180501</v>
      </c>
      <c r="F11" s="17"/>
      <c r="G11" s="17">
        <v>0.181813566964388</v>
      </c>
      <c r="H11" s="17">
        <v>0.188028813978554</v>
      </c>
      <c r="I11" s="17">
        <v>0.24465325350537001</v>
      </c>
      <c r="J11" s="17">
        <v>0.22430773340042501</v>
      </c>
      <c r="K11" s="17">
        <v>0.20622156300612501</v>
      </c>
      <c r="L11" s="17">
        <v>0.24397456181809801</v>
      </c>
      <c r="M11" s="17">
        <v>0.169516704892377</v>
      </c>
      <c r="N11" s="17">
        <v>0.17999439510557499</v>
      </c>
      <c r="O11" s="17">
        <v>0.20352903401359801</v>
      </c>
      <c r="P11" s="17"/>
      <c r="Q11" s="17">
        <v>0.22041864847050499</v>
      </c>
      <c r="R11" s="17">
        <v>0.21366974611928199</v>
      </c>
      <c r="S11" s="17">
        <v>0.24106110325822999</v>
      </c>
      <c r="T11" s="17">
        <v>0.20311589849496101</v>
      </c>
      <c r="U11" s="17"/>
      <c r="V11" s="17">
        <v>0.21493583501918501</v>
      </c>
      <c r="W11" s="17">
        <v>0.209107343876449</v>
      </c>
      <c r="X11" s="17">
        <v>0.203566353013932</v>
      </c>
      <c r="Y11" s="17">
        <v>0.20337479723745999</v>
      </c>
      <c r="Z11" s="17">
        <v>0.21447138266893101</v>
      </c>
      <c r="AA11" s="17">
        <v>0.204791711330301</v>
      </c>
      <c r="AB11" s="17">
        <v>0.222062357885148</v>
      </c>
      <c r="AC11" s="17">
        <v>0.23008017273831</v>
      </c>
      <c r="AD11" s="17">
        <v>0.15813244543905999</v>
      </c>
      <c r="AE11" s="17"/>
      <c r="AF11" s="17">
        <v>0.232534947646684</v>
      </c>
      <c r="AG11" s="17">
        <v>0.19016333984888001</v>
      </c>
      <c r="AH11" s="17">
        <v>0.175468736681028</v>
      </c>
      <c r="AI11" s="17">
        <v>0.16227891354680599</v>
      </c>
      <c r="AJ11" s="17">
        <v>0.198538094641763</v>
      </c>
      <c r="AK11" s="17">
        <v>0.21016907119082701</v>
      </c>
      <c r="AL11" s="17"/>
      <c r="AM11" s="17">
        <v>0.175744770829248</v>
      </c>
      <c r="AN11" s="17">
        <v>0.23223559136191799</v>
      </c>
      <c r="AO11" s="17">
        <v>0.18872333501827701</v>
      </c>
      <c r="AP11" s="17">
        <v>0.21402589289052201</v>
      </c>
      <c r="AQ11" s="17">
        <v>0.20415536514343</v>
      </c>
      <c r="AR11" s="17">
        <v>0.176518311769364</v>
      </c>
      <c r="AS11" s="17">
        <v>0.186539534837004</v>
      </c>
      <c r="AT11" s="17">
        <v>0.22506586009201701</v>
      </c>
      <c r="AU11" s="17">
        <v>0.19026703995060601</v>
      </c>
      <c r="AV11" s="17">
        <v>0.27607223673812398</v>
      </c>
      <c r="AW11" s="17">
        <v>0.28480439806872898</v>
      </c>
      <c r="AX11" s="17">
        <v>0.17460239933409</v>
      </c>
      <c r="AY11" s="17">
        <v>0.241451788686953</v>
      </c>
      <c r="AZ11" s="17">
        <v>0.122242687587872</v>
      </c>
      <c r="BA11" s="17">
        <v>0.20573504275419299</v>
      </c>
      <c r="BB11" s="17">
        <v>0.19483370633746</v>
      </c>
      <c r="BC11" s="17"/>
      <c r="BD11" s="17">
        <v>0.213899152794607</v>
      </c>
      <c r="BE11" s="17">
        <v>0.22079826375691899</v>
      </c>
      <c r="BF11" s="17">
        <v>0.18916937955240601</v>
      </c>
      <c r="BG11" s="17"/>
      <c r="BH11" s="17">
        <v>0.190558698048719</v>
      </c>
      <c r="BI11" s="17">
        <v>0.21869058321111901</v>
      </c>
      <c r="BJ11" s="17">
        <v>0.254038681347451</v>
      </c>
      <c r="BK11" s="17"/>
      <c r="BL11" s="17">
        <v>0.242008023508239</v>
      </c>
      <c r="BM11" s="17">
        <v>0.22610330509613899</v>
      </c>
      <c r="BN11" s="17">
        <v>0.19471174285962201</v>
      </c>
      <c r="BO11" s="17"/>
      <c r="BP11" s="17">
        <v>0.26046465624361698</v>
      </c>
      <c r="BQ11" s="17">
        <v>0.18069776225430201</v>
      </c>
      <c r="BR11" s="17"/>
      <c r="BS11" s="17">
        <v>0.21750009280268801</v>
      </c>
      <c r="BT11" s="17">
        <v>0.219071398625244</v>
      </c>
      <c r="BU11" s="17">
        <v>0.30311669959418402</v>
      </c>
      <c r="BV11" s="17">
        <v>0.13893591167472999</v>
      </c>
      <c r="BW11" s="17"/>
      <c r="BX11" s="17">
        <v>0.212788847959935</v>
      </c>
      <c r="BY11" s="17">
        <v>0.243775602079008</v>
      </c>
      <c r="BZ11" s="17">
        <v>0.200969376897847</v>
      </c>
      <c r="CA11" s="17"/>
      <c r="CB11" s="17">
        <v>0.27067273347351101</v>
      </c>
      <c r="CC11" s="17">
        <v>0.18447407872299401</v>
      </c>
      <c r="CD11" s="17">
        <v>0.150950816811523</v>
      </c>
      <c r="CE11" s="17">
        <v>0.22766096007542</v>
      </c>
      <c r="CF11" s="17">
        <v>0.14145388497120601</v>
      </c>
      <c r="CG11" s="17">
        <v>0.25155066743823501</v>
      </c>
      <c r="CH11" s="17"/>
      <c r="CI11" s="17">
        <v>0.18155021216968001</v>
      </c>
      <c r="CJ11" s="17">
        <v>0.21284854175514001</v>
      </c>
      <c r="CK11" s="17">
        <v>0.225737316343815</v>
      </c>
      <c r="CL11" s="17">
        <v>0.19854171599047901</v>
      </c>
    </row>
    <row r="12" spans="2:90" ht="29" x14ac:dyDescent="0.35">
      <c r="B12" s="21" t="s">
        <v>332</v>
      </c>
      <c r="C12" s="17">
        <v>0.489378122988331</v>
      </c>
      <c r="D12" s="17">
        <v>0.50016027817522701</v>
      </c>
      <c r="E12" s="17">
        <v>0.47836674899737103</v>
      </c>
      <c r="F12" s="17"/>
      <c r="G12" s="17">
        <v>0.58461171355006103</v>
      </c>
      <c r="H12" s="17">
        <v>0.51119570460338204</v>
      </c>
      <c r="I12" s="17">
        <v>0.48029297999883003</v>
      </c>
      <c r="J12" s="17">
        <v>0.469743974729948</v>
      </c>
      <c r="K12" s="17">
        <v>0.48137666360230003</v>
      </c>
      <c r="L12" s="17">
        <v>0.43060105901647699</v>
      </c>
      <c r="M12" s="17">
        <v>0.51603601077987105</v>
      </c>
      <c r="N12" s="17">
        <v>0.466679302605295</v>
      </c>
      <c r="O12" s="17">
        <v>0.46914068652777902</v>
      </c>
      <c r="P12" s="17"/>
      <c r="Q12" s="17">
        <v>0.34030903214302199</v>
      </c>
      <c r="R12" s="17">
        <v>0.34038681392898401</v>
      </c>
      <c r="S12" s="17">
        <v>0.40050389620631799</v>
      </c>
      <c r="T12" s="17">
        <v>0.52161741566947395</v>
      </c>
      <c r="U12" s="17"/>
      <c r="V12" s="17">
        <v>0.42590048490704102</v>
      </c>
      <c r="W12" s="17">
        <v>0.53769898147903905</v>
      </c>
      <c r="X12" s="17">
        <v>0.49751134651234202</v>
      </c>
      <c r="Y12" s="17">
        <v>0.53837274845844596</v>
      </c>
      <c r="Z12" s="17">
        <v>0.50481633707082396</v>
      </c>
      <c r="AA12" s="17">
        <v>0.43648946764214103</v>
      </c>
      <c r="AB12" s="17">
        <v>0.44567495062863599</v>
      </c>
      <c r="AC12" s="17">
        <v>0.456231636743682</v>
      </c>
      <c r="AD12" s="17">
        <v>0.542469361285704</v>
      </c>
      <c r="AE12" s="17"/>
      <c r="AF12" s="17">
        <v>0.49664588421487899</v>
      </c>
      <c r="AG12" s="17">
        <v>0.49376236326329298</v>
      </c>
      <c r="AH12" s="17">
        <v>0.60077184912486503</v>
      </c>
      <c r="AI12" s="17">
        <v>0.62063463037305799</v>
      </c>
      <c r="AJ12" s="17">
        <v>0.50071484274393496</v>
      </c>
      <c r="AK12" s="17">
        <v>0.42609865479537801</v>
      </c>
      <c r="AL12" s="17"/>
      <c r="AM12" s="17">
        <v>0.53435670664171098</v>
      </c>
      <c r="AN12" s="17">
        <v>0.46870223551837098</v>
      </c>
      <c r="AO12" s="17">
        <v>0.47757790282308299</v>
      </c>
      <c r="AP12" s="17">
        <v>0.473186627874919</v>
      </c>
      <c r="AQ12" s="17">
        <v>0.49890311671831999</v>
      </c>
      <c r="AR12" s="17">
        <v>0.49323030513993998</v>
      </c>
      <c r="AS12" s="17">
        <v>0.47296566463048201</v>
      </c>
      <c r="AT12" s="17">
        <v>0.50767089023532297</v>
      </c>
      <c r="AU12" s="17">
        <v>0.52452620842007303</v>
      </c>
      <c r="AV12" s="17">
        <v>0.47099689223581598</v>
      </c>
      <c r="AW12" s="17">
        <v>0.39966215563920698</v>
      </c>
      <c r="AX12" s="17">
        <v>0.49373592346082101</v>
      </c>
      <c r="AY12" s="17">
        <v>0.47520057125191101</v>
      </c>
      <c r="AZ12" s="17">
        <v>0.43738560008669702</v>
      </c>
      <c r="BA12" s="17">
        <v>0.397124119950438</v>
      </c>
      <c r="BB12" s="17">
        <v>0.49979918846905902</v>
      </c>
      <c r="BC12" s="17"/>
      <c r="BD12" s="17">
        <v>0.43025557608165699</v>
      </c>
      <c r="BE12" s="17">
        <v>0.499129419130172</v>
      </c>
      <c r="BF12" s="17">
        <v>0.53016937646095197</v>
      </c>
      <c r="BG12" s="17"/>
      <c r="BH12" s="17">
        <v>0.53108408317948197</v>
      </c>
      <c r="BI12" s="17">
        <v>0.34836501011475401</v>
      </c>
      <c r="BJ12" s="17">
        <v>0.39287923498410798</v>
      </c>
      <c r="BK12" s="17"/>
      <c r="BL12" s="17">
        <v>0.442789860560374</v>
      </c>
      <c r="BM12" s="17">
        <v>0.461438263813163</v>
      </c>
      <c r="BN12" s="17">
        <v>0.46351606304339299</v>
      </c>
      <c r="BO12" s="17"/>
      <c r="BP12" s="17">
        <v>0.461201396792427</v>
      </c>
      <c r="BQ12" s="17">
        <v>0.52137710294944495</v>
      </c>
      <c r="BR12" s="17"/>
      <c r="BS12" s="17">
        <v>0.39052004382255001</v>
      </c>
      <c r="BT12" s="17">
        <v>0.389734543024219</v>
      </c>
      <c r="BU12" s="17">
        <v>0.40726999028525002</v>
      </c>
      <c r="BV12" s="17">
        <v>0.65262433044240298</v>
      </c>
      <c r="BW12" s="17"/>
      <c r="BX12" s="17">
        <v>0.484325997087306</v>
      </c>
      <c r="BY12" s="17">
        <v>0.42470916673353398</v>
      </c>
      <c r="BZ12" s="17">
        <v>0.49385255794091698</v>
      </c>
      <c r="CA12" s="17"/>
      <c r="CB12" s="17">
        <v>0.42510767188882698</v>
      </c>
      <c r="CC12" s="17">
        <v>0.63744318836057301</v>
      </c>
      <c r="CD12" s="17">
        <v>0.78904707985455402</v>
      </c>
      <c r="CE12" s="17">
        <v>0.57835489817242203</v>
      </c>
      <c r="CF12" s="17">
        <v>9.8800229973861994E-2</v>
      </c>
      <c r="CG12" s="17">
        <v>0.17940467893408299</v>
      </c>
      <c r="CH12" s="17"/>
      <c r="CI12" s="17">
        <v>0.444694008285343</v>
      </c>
      <c r="CJ12" s="17">
        <v>0.51699445409127898</v>
      </c>
      <c r="CK12" s="17">
        <v>0.397088819085613</v>
      </c>
      <c r="CL12" s="17">
        <v>0.50767987455522101</v>
      </c>
    </row>
    <row r="13" spans="2:90" x14ac:dyDescent="0.35">
      <c r="B13" s="21" t="s">
        <v>150</v>
      </c>
      <c r="C13" s="23">
        <v>3.0490050459048599E-2</v>
      </c>
      <c r="D13" s="23">
        <v>3.2816635940422001E-2</v>
      </c>
      <c r="E13" s="23">
        <v>2.7929122298020699E-2</v>
      </c>
      <c r="F13" s="23"/>
      <c r="G13" s="23">
        <v>3.63892761613092E-2</v>
      </c>
      <c r="H13" s="23">
        <v>2.0278545457039301E-2</v>
      </c>
      <c r="I13" s="23">
        <v>1.9002401443137699E-2</v>
      </c>
      <c r="J13" s="23">
        <v>3.8023214258404603E-2</v>
      </c>
      <c r="K13" s="23">
        <v>1.97578326890669E-2</v>
      </c>
      <c r="L13" s="23">
        <v>3.4295199844272803E-2</v>
      </c>
      <c r="M13" s="23">
        <v>2.59219012141301E-2</v>
      </c>
      <c r="N13" s="23">
        <v>4.9162380483789403E-2</v>
      </c>
      <c r="O13" s="23">
        <v>2.97728956248451E-2</v>
      </c>
      <c r="P13" s="23"/>
      <c r="Q13" s="23">
        <v>3.0342825272659701E-2</v>
      </c>
      <c r="R13" s="23">
        <v>4.1438275496450898E-2</v>
      </c>
      <c r="S13" s="23">
        <v>2.5405083721448101E-2</v>
      </c>
      <c r="T13" s="23">
        <v>2.8889617662466199E-2</v>
      </c>
      <c r="U13" s="23"/>
      <c r="V13" s="23">
        <v>3.8556053245105103E-2</v>
      </c>
      <c r="W13" s="23">
        <v>9.9887246331206193E-3</v>
      </c>
      <c r="X13" s="23">
        <v>1.0426660340444101E-2</v>
      </c>
      <c r="Y13" s="23">
        <v>3.08442667149624E-2</v>
      </c>
      <c r="Z13" s="23">
        <v>3.2162306525755198E-2</v>
      </c>
      <c r="AA13" s="23">
        <v>5.1727565425662501E-2</v>
      </c>
      <c r="AB13" s="23">
        <v>4.5200274989412099E-2</v>
      </c>
      <c r="AC13" s="23">
        <v>4.1260646698176501E-2</v>
      </c>
      <c r="AD13" s="23">
        <v>2.60955364921799E-2</v>
      </c>
      <c r="AE13" s="23"/>
      <c r="AF13" s="23">
        <v>3.1771248821928597E-2</v>
      </c>
      <c r="AG13" s="23">
        <v>2.6463523875635001E-2</v>
      </c>
      <c r="AH13" s="23">
        <v>1.6591165756410401E-2</v>
      </c>
      <c r="AI13" s="23">
        <v>3.3755855486038801E-2</v>
      </c>
      <c r="AJ13" s="23">
        <v>2.1452430048561899E-2</v>
      </c>
      <c r="AK13" s="23">
        <v>4.0215451643686499E-2</v>
      </c>
      <c r="AL13" s="23"/>
      <c r="AM13" s="23">
        <v>8.2908798940694806E-2</v>
      </c>
      <c r="AN13" s="23">
        <v>5.6610211999747202E-2</v>
      </c>
      <c r="AO13" s="23">
        <v>4.21498598019358E-2</v>
      </c>
      <c r="AP13" s="23">
        <v>7.18447555631858E-2</v>
      </c>
      <c r="AQ13" s="23">
        <v>1.62269394309894E-2</v>
      </c>
      <c r="AR13" s="23">
        <v>1.5571288324625E-2</v>
      </c>
      <c r="AS13" s="23">
        <v>2.6890791775744501E-2</v>
      </c>
      <c r="AT13" s="23">
        <v>4.4514619694262E-2</v>
      </c>
      <c r="AU13" s="23">
        <v>2.21567675921704E-2</v>
      </c>
      <c r="AV13" s="23">
        <v>0</v>
      </c>
      <c r="AW13" s="23">
        <v>1.6585428071346098E-2</v>
      </c>
      <c r="AX13" s="23">
        <v>2.5624201267126799E-2</v>
      </c>
      <c r="AY13" s="23">
        <v>2.8902783933206399E-2</v>
      </c>
      <c r="AZ13" s="23">
        <v>0</v>
      </c>
      <c r="BA13" s="23">
        <v>1.0247475293496599E-2</v>
      </c>
      <c r="BB13" s="23">
        <v>8.3502624206820593E-3</v>
      </c>
      <c r="BC13" s="23"/>
      <c r="BD13" s="23">
        <v>2.44137672664544E-2</v>
      </c>
      <c r="BE13" s="23">
        <v>2.78019990332256E-2</v>
      </c>
      <c r="BF13" s="23">
        <v>3.2286757139185801E-2</v>
      </c>
      <c r="BG13" s="23"/>
      <c r="BH13" s="23">
        <v>2.5291810965444202E-2</v>
      </c>
      <c r="BI13" s="23">
        <v>4.2687295876550103E-2</v>
      </c>
      <c r="BJ13" s="23">
        <v>9.9019554803636105E-3</v>
      </c>
      <c r="BK13" s="23"/>
      <c r="BL13" s="23">
        <v>2.38675237584434E-2</v>
      </c>
      <c r="BM13" s="23">
        <v>3.0658711086592402E-2</v>
      </c>
      <c r="BN13" s="23">
        <v>1.1065318524985299E-2</v>
      </c>
      <c r="BO13" s="23"/>
      <c r="BP13" s="23">
        <v>1.8083623781023898E-2</v>
      </c>
      <c r="BQ13" s="23">
        <v>3.7921270943908403E-2</v>
      </c>
      <c r="BR13" s="23"/>
      <c r="BS13" s="23">
        <v>8.4566235062673491E-3</v>
      </c>
      <c r="BT13" s="23">
        <v>1.18115788049346E-2</v>
      </c>
      <c r="BU13" s="23">
        <v>1.36397335297901E-2</v>
      </c>
      <c r="BV13" s="23">
        <v>1.10412680619372E-2</v>
      </c>
      <c r="BW13" s="23"/>
      <c r="BX13" s="23">
        <v>3.77104659372633E-2</v>
      </c>
      <c r="BY13" s="23">
        <v>9.4622591278296503E-3</v>
      </c>
      <c r="BZ13" s="23">
        <v>3.1066899471140899E-2</v>
      </c>
      <c r="CA13" s="23"/>
      <c r="CB13" s="23">
        <v>1.14328325735769E-2</v>
      </c>
      <c r="CC13" s="23">
        <v>4.2799767213221396E-3</v>
      </c>
      <c r="CD13" s="23">
        <v>2.0123000424961102E-3</v>
      </c>
      <c r="CE13" s="23">
        <v>1.3407726416885301E-2</v>
      </c>
      <c r="CF13" s="23">
        <v>3.7027593483354798E-2</v>
      </c>
      <c r="CG13" s="23">
        <v>0.13976572685220501</v>
      </c>
      <c r="CH13" s="23"/>
      <c r="CI13" s="23">
        <v>3.9776465936751201E-2</v>
      </c>
      <c r="CJ13" s="23">
        <v>9.5766805602171302E-3</v>
      </c>
      <c r="CK13" s="23">
        <v>0.11119099564274899</v>
      </c>
      <c r="CL13" s="23">
        <v>1.9260934885457898E-2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341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8.0829172907235999E-2</v>
      </c>
      <c r="D9" s="17">
        <v>6.6114514106959898E-2</v>
      </c>
      <c r="E9" s="17">
        <v>9.3815204083438394E-2</v>
      </c>
      <c r="F9" s="17"/>
      <c r="G9" s="17">
        <v>3.4249068030170603E-2</v>
      </c>
      <c r="H9" s="17">
        <v>6.7045956951390304E-2</v>
      </c>
      <c r="I9" s="17">
        <v>6.6634272802474206E-2</v>
      </c>
      <c r="J9" s="17">
        <v>0.11340766139358099</v>
      </c>
      <c r="K9" s="17">
        <v>8.1676842587694795E-2</v>
      </c>
      <c r="L9" s="17">
        <v>0.105475379472997</v>
      </c>
      <c r="M9" s="17">
        <v>9.1165309608729095E-2</v>
      </c>
      <c r="N9" s="17">
        <v>8.9592605926648597E-2</v>
      </c>
      <c r="O9" s="17">
        <v>7.5739119909093405E-2</v>
      </c>
      <c r="P9" s="17"/>
      <c r="Q9" s="17">
        <v>8.2429098292120195E-2</v>
      </c>
      <c r="R9" s="17">
        <v>7.5655614167103605E-2</v>
      </c>
      <c r="S9" s="17">
        <v>0.116211293537635</v>
      </c>
      <c r="T9" s="17">
        <v>8.1387395083626302E-2</v>
      </c>
      <c r="U9" s="17"/>
      <c r="V9" s="17">
        <v>8.8278745533521205E-2</v>
      </c>
      <c r="W9" s="17">
        <v>6.4521845151171806E-2</v>
      </c>
      <c r="X9" s="17">
        <v>8.0842245356729195E-2</v>
      </c>
      <c r="Y9" s="17">
        <v>8.3908486384537906E-2</v>
      </c>
      <c r="Z9" s="17">
        <v>8.2490424468376206E-2</v>
      </c>
      <c r="AA9" s="17">
        <v>7.8369790883736606E-2</v>
      </c>
      <c r="AB9" s="17">
        <v>8.4422426280715598E-2</v>
      </c>
      <c r="AC9" s="17">
        <v>0.10271117001537799</v>
      </c>
      <c r="AD9" s="17">
        <v>7.9576204324536007E-2</v>
      </c>
      <c r="AE9" s="17"/>
      <c r="AF9" s="17">
        <v>8.3415599917125202E-2</v>
      </c>
      <c r="AG9" s="17">
        <v>8.5196936778376101E-2</v>
      </c>
      <c r="AH9" s="17">
        <v>6.2572763099447204E-2</v>
      </c>
      <c r="AI9" s="17">
        <v>6.4769474535070995E-2</v>
      </c>
      <c r="AJ9" s="17">
        <v>6.90417886062E-2</v>
      </c>
      <c r="AK9" s="17">
        <v>9.1238661642851202E-2</v>
      </c>
      <c r="AL9" s="17"/>
      <c r="AM9" s="17">
        <v>6.7617013112171706E-2</v>
      </c>
      <c r="AN9" s="17">
        <v>7.89796507392269E-2</v>
      </c>
      <c r="AO9" s="17">
        <v>9.1219485050525406E-2</v>
      </c>
      <c r="AP9" s="17">
        <v>6.2291708688923503E-2</v>
      </c>
      <c r="AQ9" s="17">
        <v>9.2819640330458003E-2</v>
      </c>
      <c r="AR9" s="17">
        <v>0.11228824277561</v>
      </c>
      <c r="AS9" s="17">
        <v>0.101883520461613</v>
      </c>
      <c r="AT9" s="17">
        <v>7.5390546938123998E-2</v>
      </c>
      <c r="AU9" s="17">
        <v>5.1900250440454002E-2</v>
      </c>
      <c r="AV9" s="17">
        <v>5.6414751408391001E-2</v>
      </c>
      <c r="AW9" s="17">
        <v>9.9799685436499905E-2</v>
      </c>
      <c r="AX9" s="17">
        <v>0.15839774566688</v>
      </c>
      <c r="AY9" s="17">
        <v>5.6046149969459398E-2</v>
      </c>
      <c r="AZ9" s="17">
        <v>3.8601809199268998E-2</v>
      </c>
      <c r="BA9" s="17">
        <v>8.4531207079727097E-2</v>
      </c>
      <c r="BB9" s="17">
        <v>3.8366437634407301E-2</v>
      </c>
      <c r="BC9" s="17"/>
      <c r="BD9" s="17">
        <v>8.30507423652347E-2</v>
      </c>
      <c r="BE9" s="17">
        <v>5.76380098313901E-2</v>
      </c>
      <c r="BF9" s="17">
        <v>9.6591904560574204E-2</v>
      </c>
      <c r="BG9" s="17"/>
      <c r="BH9" s="17">
        <v>7.9708889604677202E-2</v>
      </c>
      <c r="BI9" s="17">
        <v>9.5459294264157404E-2</v>
      </c>
      <c r="BJ9" s="17">
        <v>6.08895656780108E-2</v>
      </c>
      <c r="BK9" s="17"/>
      <c r="BL9" s="17">
        <v>7.8120138972382097E-2</v>
      </c>
      <c r="BM9" s="17">
        <v>9.1455348126051106E-2</v>
      </c>
      <c r="BN9" s="17">
        <v>9.2716740729732697E-2</v>
      </c>
      <c r="BO9" s="17"/>
      <c r="BP9" s="17">
        <v>5.8970713898272603E-2</v>
      </c>
      <c r="BQ9" s="17">
        <v>8.4595583081024994E-2</v>
      </c>
      <c r="BR9" s="17"/>
      <c r="BS9" s="17">
        <v>0.20105606264842199</v>
      </c>
      <c r="BT9" s="17">
        <v>0.11198159141625701</v>
      </c>
      <c r="BU9" s="17">
        <v>6.8580706964416302E-2</v>
      </c>
      <c r="BV9" s="17">
        <v>3.7571799635263602E-2</v>
      </c>
      <c r="BW9" s="17"/>
      <c r="BX9" s="17">
        <v>8.9734398940526802E-2</v>
      </c>
      <c r="BY9" s="17">
        <v>6.0309278931894701E-2</v>
      </c>
      <c r="BZ9" s="17">
        <v>8.1207899829061306E-2</v>
      </c>
      <c r="CA9" s="17"/>
      <c r="CB9" s="17">
        <v>0.16065678168417899</v>
      </c>
      <c r="CC9" s="17">
        <v>2.4605303597102699E-2</v>
      </c>
      <c r="CD9" s="17">
        <v>1.7552709451401499E-2</v>
      </c>
      <c r="CE9" s="17">
        <v>1.38576361755854E-2</v>
      </c>
      <c r="CF9" s="17">
        <v>0.184664475945236</v>
      </c>
      <c r="CG9" s="17">
        <v>0.13086764046863</v>
      </c>
      <c r="CH9" s="17"/>
      <c r="CI9" s="17">
        <v>4.6425118512081698E-2</v>
      </c>
      <c r="CJ9" s="17">
        <v>0.12195508991722</v>
      </c>
      <c r="CK9" s="17">
        <v>5.3710696321989597E-2</v>
      </c>
      <c r="CL9" s="17">
        <v>7.1510430221506202E-2</v>
      </c>
    </row>
    <row r="10" spans="2:90" ht="29" x14ac:dyDescent="0.35">
      <c r="B10" s="21" t="s">
        <v>330</v>
      </c>
      <c r="C10" s="17">
        <v>0.176293275627424</v>
      </c>
      <c r="D10" s="17">
        <v>0.14136219410005099</v>
      </c>
      <c r="E10" s="17">
        <v>0.21173468179461699</v>
      </c>
      <c r="F10" s="17"/>
      <c r="G10" s="17">
        <v>0.145387100647106</v>
      </c>
      <c r="H10" s="17">
        <v>0.12546459250184699</v>
      </c>
      <c r="I10" s="17">
        <v>0.16694554732122099</v>
      </c>
      <c r="J10" s="17">
        <v>0.21405978443075199</v>
      </c>
      <c r="K10" s="17">
        <v>0.20608239106662099</v>
      </c>
      <c r="L10" s="17">
        <v>0.17116903260986499</v>
      </c>
      <c r="M10" s="17">
        <v>0.192855404971328</v>
      </c>
      <c r="N10" s="17">
        <v>0.17236787546805701</v>
      </c>
      <c r="O10" s="17">
        <v>0.189874455176685</v>
      </c>
      <c r="P10" s="17"/>
      <c r="Q10" s="17">
        <v>0.16379754181971101</v>
      </c>
      <c r="R10" s="17">
        <v>0.16840237275769701</v>
      </c>
      <c r="S10" s="17">
        <v>0.201504293037923</v>
      </c>
      <c r="T10" s="17">
        <v>0.17505418963701699</v>
      </c>
      <c r="U10" s="17"/>
      <c r="V10" s="17">
        <v>0.172834952566497</v>
      </c>
      <c r="W10" s="17">
        <v>0.17286324939359801</v>
      </c>
      <c r="X10" s="17">
        <v>0.166385839966912</v>
      </c>
      <c r="Y10" s="17">
        <v>0.144377130155423</v>
      </c>
      <c r="Z10" s="17">
        <v>0.185038072277176</v>
      </c>
      <c r="AA10" s="17">
        <v>0.182421156229466</v>
      </c>
      <c r="AB10" s="17">
        <v>0.19010055248229199</v>
      </c>
      <c r="AC10" s="17">
        <v>0.23523050511659199</v>
      </c>
      <c r="AD10" s="17">
        <v>0.17647223895407599</v>
      </c>
      <c r="AE10" s="17"/>
      <c r="AF10" s="17">
        <v>0.16913867960644899</v>
      </c>
      <c r="AG10" s="17">
        <v>0.170078371420045</v>
      </c>
      <c r="AH10" s="17">
        <v>0.13430205380201601</v>
      </c>
      <c r="AI10" s="17">
        <v>0.122076509481575</v>
      </c>
      <c r="AJ10" s="17">
        <v>0.166499858328571</v>
      </c>
      <c r="AK10" s="17">
        <v>0.20864462038352299</v>
      </c>
      <c r="AL10" s="17"/>
      <c r="AM10" s="17">
        <v>0.15885610693684801</v>
      </c>
      <c r="AN10" s="17">
        <v>0.190698635846168</v>
      </c>
      <c r="AO10" s="17">
        <v>0.227554725673935</v>
      </c>
      <c r="AP10" s="17">
        <v>0.26029950782768602</v>
      </c>
      <c r="AQ10" s="17">
        <v>0.18474099964683299</v>
      </c>
      <c r="AR10" s="17">
        <v>0.18716379651894899</v>
      </c>
      <c r="AS10" s="17">
        <v>0.20147091207989801</v>
      </c>
      <c r="AT10" s="17">
        <v>0.14315257823065999</v>
      </c>
      <c r="AU10" s="17">
        <v>0.16151810350498999</v>
      </c>
      <c r="AV10" s="17">
        <v>0.159150651192768</v>
      </c>
      <c r="AW10" s="17">
        <v>0.113390958549191</v>
      </c>
      <c r="AX10" s="17">
        <v>0.20720597920985301</v>
      </c>
      <c r="AY10" s="17">
        <v>0.16534587847254001</v>
      </c>
      <c r="AZ10" s="17">
        <v>0.20907593225659599</v>
      </c>
      <c r="BA10" s="17">
        <v>0.21675069837614699</v>
      </c>
      <c r="BB10" s="17">
        <v>0.13777628501255201</v>
      </c>
      <c r="BC10" s="17"/>
      <c r="BD10" s="17">
        <v>0.19266921954017799</v>
      </c>
      <c r="BE10" s="17">
        <v>0.14392142523106599</v>
      </c>
      <c r="BF10" s="17">
        <v>0.18707253986903</v>
      </c>
      <c r="BG10" s="17"/>
      <c r="BH10" s="17">
        <v>0.170597389536535</v>
      </c>
      <c r="BI10" s="17">
        <v>0.20208441797927401</v>
      </c>
      <c r="BJ10" s="17">
        <v>0.20488507893025601</v>
      </c>
      <c r="BK10" s="17"/>
      <c r="BL10" s="17">
        <v>0.16945547822481399</v>
      </c>
      <c r="BM10" s="17">
        <v>0.21400521754080301</v>
      </c>
      <c r="BN10" s="17">
        <v>0.16964797924752101</v>
      </c>
      <c r="BO10" s="17"/>
      <c r="BP10" s="17">
        <v>0.16564162796245799</v>
      </c>
      <c r="BQ10" s="17">
        <v>0.17589772134356799</v>
      </c>
      <c r="BR10" s="17"/>
      <c r="BS10" s="17">
        <v>0.27035662566563201</v>
      </c>
      <c r="BT10" s="17">
        <v>0.29646424717632403</v>
      </c>
      <c r="BU10" s="17">
        <v>0.18187888090170801</v>
      </c>
      <c r="BV10" s="17">
        <v>8.16093907024249E-2</v>
      </c>
      <c r="BW10" s="17"/>
      <c r="BX10" s="17">
        <v>0.21036307240826899</v>
      </c>
      <c r="BY10" s="17">
        <v>0.16910118990171999</v>
      </c>
      <c r="BZ10" s="17">
        <v>0.17335998843974201</v>
      </c>
      <c r="CA10" s="17"/>
      <c r="CB10" s="17">
        <v>0.36323923108871498</v>
      </c>
      <c r="CC10" s="17">
        <v>5.96892248707597E-2</v>
      </c>
      <c r="CD10" s="17">
        <v>5.5774139294247398E-2</v>
      </c>
      <c r="CE10" s="17">
        <v>6.6936827051020706E-2</v>
      </c>
      <c r="CF10" s="17">
        <v>0.28122821765974898</v>
      </c>
      <c r="CG10" s="17">
        <v>0.297555212697727</v>
      </c>
      <c r="CH10" s="17"/>
      <c r="CI10" s="17">
        <v>0.12317170352965499</v>
      </c>
      <c r="CJ10" s="17">
        <v>0.20490336543004001</v>
      </c>
      <c r="CK10" s="17">
        <v>0.16887406514137299</v>
      </c>
      <c r="CL10" s="17">
        <v>0.17331210559878399</v>
      </c>
    </row>
    <row r="11" spans="2:90" ht="43.5" x14ac:dyDescent="0.35">
      <c r="B11" s="21" t="s">
        <v>331</v>
      </c>
      <c r="C11" s="17">
        <v>0.19692452676716901</v>
      </c>
      <c r="D11" s="17">
        <v>0.19220751739317901</v>
      </c>
      <c r="E11" s="17">
        <v>0.20198939533230401</v>
      </c>
      <c r="F11" s="17"/>
      <c r="G11" s="17">
        <v>0.171907750329689</v>
      </c>
      <c r="H11" s="17">
        <v>0.16090567503098099</v>
      </c>
      <c r="I11" s="17">
        <v>0.204299222973436</v>
      </c>
      <c r="J11" s="17">
        <v>0.17936072466161801</v>
      </c>
      <c r="K11" s="17">
        <v>0.205682094168157</v>
      </c>
      <c r="L11" s="17">
        <v>0.17730025874139099</v>
      </c>
      <c r="M11" s="17">
        <v>0.21510100740003699</v>
      </c>
      <c r="N11" s="17">
        <v>0.20418798122867299</v>
      </c>
      <c r="O11" s="17">
        <v>0.24683489515116999</v>
      </c>
      <c r="P11" s="17"/>
      <c r="Q11" s="17">
        <v>0.20584655849514499</v>
      </c>
      <c r="R11" s="17">
        <v>0.231916036835005</v>
      </c>
      <c r="S11" s="17">
        <v>0.24476079805334</v>
      </c>
      <c r="T11" s="17">
        <v>0.193902972277226</v>
      </c>
      <c r="U11" s="17"/>
      <c r="V11" s="17">
        <v>0.21293209581782599</v>
      </c>
      <c r="W11" s="17">
        <v>0.18755555567548701</v>
      </c>
      <c r="X11" s="17">
        <v>0.237903170181583</v>
      </c>
      <c r="Y11" s="17">
        <v>0.19695228952558699</v>
      </c>
      <c r="Z11" s="17">
        <v>0.20121397762052101</v>
      </c>
      <c r="AA11" s="17">
        <v>0.21383138692489101</v>
      </c>
      <c r="AB11" s="17">
        <v>0.162274918653841</v>
      </c>
      <c r="AC11" s="17">
        <v>0.16389380924156699</v>
      </c>
      <c r="AD11" s="17">
        <v>0.17841225534854699</v>
      </c>
      <c r="AE11" s="17"/>
      <c r="AF11" s="17">
        <v>0.19430731457166001</v>
      </c>
      <c r="AG11" s="17">
        <v>0.20360958368371801</v>
      </c>
      <c r="AH11" s="17">
        <v>0.189197206438739</v>
      </c>
      <c r="AI11" s="17">
        <v>0.16116691264949801</v>
      </c>
      <c r="AJ11" s="17">
        <v>0.19724402888036199</v>
      </c>
      <c r="AK11" s="17">
        <v>0.20167902097370699</v>
      </c>
      <c r="AL11" s="17"/>
      <c r="AM11" s="17">
        <v>0.146790252674462</v>
      </c>
      <c r="AN11" s="17">
        <v>0.207625976467083</v>
      </c>
      <c r="AO11" s="17">
        <v>0.19945464244639399</v>
      </c>
      <c r="AP11" s="17">
        <v>0.253109019791183</v>
      </c>
      <c r="AQ11" s="17">
        <v>0.22649950025313101</v>
      </c>
      <c r="AR11" s="17">
        <v>0.23823105016424201</v>
      </c>
      <c r="AS11" s="17">
        <v>0.20527374165828099</v>
      </c>
      <c r="AT11" s="17">
        <v>0.16157257129941399</v>
      </c>
      <c r="AU11" s="17">
        <v>0.15877301724996701</v>
      </c>
      <c r="AV11" s="17">
        <v>0.18916135104756801</v>
      </c>
      <c r="AW11" s="17">
        <v>0.233839402830577</v>
      </c>
      <c r="AX11" s="17">
        <v>0.16789255402657899</v>
      </c>
      <c r="AY11" s="17">
        <v>0.20204590520126101</v>
      </c>
      <c r="AZ11" s="17">
        <v>0.24037340153060399</v>
      </c>
      <c r="BA11" s="17">
        <v>0.23240976999771701</v>
      </c>
      <c r="BB11" s="17">
        <v>0.17100603723027799</v>
      </c>
      <c r="BC11" s="17"/>
      <c r="BD11" s="17">
        <v>0.20711292269386999</v>
      </c>
      <c r="BE11" s="17">
        <v>0.185909201817644</v>
      </c>
      <c r="BF11" s="17">
        <v>0.19796073156314201</v>
      </c>
      <c r="BG11" s="17"/>
      <c r="BH11" s="17">
        <v>0.18076499842152399</v>
      </c>
      <c r="BI11" s="17">
        <v>0.241308494831322</v>
      </c>
      <c r="BJ11" s="17">
        <v>0.24991486868777699</v>
      </c>
      <c r="BK11" s="17"/>
      <c r="BL11" s="17">
        <v>0.23059422151133599</v>
      </c>
      <c r="BM11" s="17">
        <v>0.18684086381753001</v>
      </c>
      <c r="BN11" s="17">
        <v>0.20655856089480801</v>
      </c>
      <c r="BO11" s="17"/>
      <c r="BP11" s="17">
        <v>0.18233289058830199</v>
      </c>
      <c r="BQ11" s="17">
        <v>0.19740365199364901</v>
      </c>
      <c r="BR11" s="17"/>
      <c r="BS11" s="17">
        <v>0.216986026858564</v>
      </c>
      <c r="BT11" s="17">
        <v>0.22116391301570701</v>
      </c>
      <c r="BU11" s="17">
        <v>0.29007084027248697</v>
      </c>
      <c r="BV11" s="17">
        <v>0.12388048491501601</v>
      </c>
      <c r="BW11" s="17"/>
      <c r="BX11" s="17">
        <v>0.22260712716693001</v>
      </c>
      <c r="BY11" s="17">
        <v>0.187278658957969</v>
      </c>
      <c r="BZ11" s="17">
        <v>0.19497293214206099</v>
      </c>
      <c r="CA11" s="17"/>
      <c r="CB11" s="17">
        <v>0.18241948698034599</v>
      </c>
      <c r="CC11" s="17">
        <v>0.14991289124203799</v>
      </c>
      <c r="CD11" s="17">
        <v>0.17400652206426701</v>
      </c>
      <c r="CE11" s="17">
        <v>0.163965129029295</v>
      </c>
      <c r="CF11" s="17">
        <v>0.26940835641854899</v>
      </c>
      <c r="CG11" s="17">
        <v>0.27964027462388003</v>
      </c>
      <c r="CH11" s="17"/>
      <c r="CI11" s="17">
        <v>0.20755235488195301</v>
      </c>
      <c r="CJ11" s="17">
        <v>0.161944137764823</v>
      </c>
      <c r="CK11" s="17">
        <v>0.27564743261517499</v>
      </c>
      <c r="CL11" s="17">
        <v>0.194217450971024</v>
      </c>
    </row>
    <row r="12" spans="2:90" ht="29" x14ac:dyDescent="0.35">
      <c r="B12" s="21" t="s">
        <v>332</v>
      </c>
      <c r="C12" s="17">
        <v>0.51030378548614896</v>
      </c>
      <c r="D12" s="17">
        <v>0.56049587802252099</v>
      </c>
      <c r="E12" s="17">
        <v>0.46086525619028701</v>
      </c>
      <c r="F12" s="17"/>
      <c r="G12" s="17">
        <v>0.61373726526872896</v>
      </c>
      <c r="H12" s="17">
        <v>0.62490654435623605</v>
      </c>
      <c r="I12" s="17">
        <v>0.52504162430596002</v>
      </c>
      <c r="J12" s="17">
        <v>0.45186848564430299</v>
      </c>
      <c r="K12" s="17">
        <v>0.45708936397538102</v>
      </c>
      <c r="L12" s="17">
        <v>0.50878129098653702</v>
      </c>
      <c r="M12" s="17">
        <v>0.47388439390216303</v>
      </c>
      <c r="N12" s="17">
        <v>0.48308813361342101</v>
      </c>
      <c r="O12" s="17">
        <v>0.46527896173369898</v>
      </c>
      <c r="P12" s="17"/>
      <c r="Q12" s="17">
        <v>0.50255565410647896</v>
      </c>
      <c r="R12" s="17">
        <v>0.487468284474111</v>
      </c>
      <c r="S12" s="17">
        <v>0.41747916308676702</v>
      </c>
      <c r="T12" s="17">
        <v>0.51629949125435504</v>
      </c>
      <c r="U12" s="17"/>
      <c r="V12" s="17">
        <v>0.47576495031190003</v>
      </c>
      <c r="W12" s="17">
        <v>0.55662182709011199</v>
      </c>
      <c r="X12" s="17">
        <v>0.487169607073905</v>
      </c>
      <c r="Y12" s="17">
        <v>0.54762283586984595</v>
      </c>
      <c r="Z12" s="17">
        <v>0.496695653925324</v>
      </c>
      <c r="AA12" s="17">
        <v>0.47499248006786898</v>
      </c>
      <c r="AB12" s="17">
        <v>0.52785851135377004</v>
      </c>
      <c r="AC12" s="17">
        <v>0.44847165436020398</v>
      </c>
      <c r="AD12" s="17">
        <v>0.53068742288329696</v>
      </c>
      <c r="AE12" s="17"/>
      <c r="AF12" s="17">
        <v>0.51184810517123402</v>
      </c>
      <c r="AG12" s="17">
        <v>0.50989060997118396</v>
      </c>
      <c r="AH12" s="17">
        <v>0.60197399985617905</v>
      </c>
      <c r="AI12" s="17">
        <v>0.59557529800748199</v>
      </c>
      <c r="AJ12" s="17">
        <v>0.54638839766598302</v>
      </c>
      <c r="AK12" s="17">
        <v>0.45146090807785</v>
      </c>
      <c r="AL12" s="17"/>
      <c r="AM12" s="17">
        <v>0.51755181139847395</v>
      </c>
      <c r="AN12" s="17">
        <v>0.46919889539468701</v>
      </c>
      <c r="AO12" s="17">
        <v>0.42340641742739299</v>
      </c>
      <c r="AP12" s="17">
        <v>0.34687825928881399</v>
      </c>
      <c r="AQ12" s="17">
        <v>0.47385960835882901</v>
      </c>
      <c r="AR12" s="17">
        <v>0.43432871708697401</v>
      </c>
      <c r="AS12" s="17">
        <v>0.47431720208557798</v>
      </c>
      <c r="AT12" s="17">
        <v>0.59496031775116998</v>
      </c>
      <c r="AU12" s="17">
        <v>0.60974544453845103</v>
      </c>
      <c r="AV12" s="17">
        <v>0.57417273650164002</v>
      </c>
      <c r="AW12" s="17">
        <v>0.545594078146865</v>
      </c>
      <c r="AX12" s="17">
        <v>0.42012352250135798</v>
      </c>
      <c r="AY12" s="17">
        <v>0.568061936747011</v>
      </c>
      <c r="AZ12" s="17">
        <v>0.50250364913182399</v>
      </c>
      <c r="BA12" s="17">
        <v>0.43532272376794701</v>
      </c>
      <c r="BB12" s="17">
        <v>0.65034292481701195</v>
      </c>
      <c r="BC12" s="17"/>
      <c r="BD12" s="17">
        <v>0.48996563341752197</v>
      </c>
      <c r="BE12" s="17">
        <v>0.57720835440055496</v>
      </c>
      <c r="BF12" s="17">
        <v>0.47819395601631898</v>
      </c>
      <c r="BG12" s="17"/>
      <c r="BH12" s="17">
        <v>0.53918183362696503</v>
      </c>
      <c r="BI12" s="17">
        <v>0.42434119440710699</v>
      </c>
      <c r="BJ12" s="17">
        <v>0.45985779910062802</v>
      </c>
      <c r="BK12" s="17"/>
      <c r="BL12" s="17">
        <v>0.48155973150428399</v>
      </c>
      <c r="BM12" s="17">
        <v>0.48839566860653799</v>
      </c>
      <c r="BN12" s="17">
        <v>0.50961109328402598</v>
      </c>
      <c r="BO12" s="17"/>
      <c r="BP12" s="17">
        <v>0.56619917617832805</v>
      </c>
      <c r="BQ12" s="17">
        <v>0.49952537695753302</v>
      </c>
      <c r="BR12" s="17"/>
      <c r="BS12" s="17">
        <v>0.28970739388844102</v>
      </c>
      <c r="BT12" s="17">
        <v>0.363059879768515</v>
      </c>
      <c r="BU12" s="17">
        <v>0.444313653689212</v>
      </c>
      <c r="BV12" s="17">
        <v>0.73659151357941</v>
      </c>
      <c r="BW12" s="17"/>
      <c r="BX12" s="17">
        <v>0.44673899708735498</v>
      </c>
      <c r="BY12" s="17">
        <v>0.55153817591568899</v>
      </c>
      <c r="BZ12" s="17">
        <v>0.514067186110994</v>
      </c>
      <c r="CA12" s="17"/>
      <c r="CB12" s="17">
        <v>0.271493485046014</v>
      </c>
      <c r="CC12" s="17">
        <v>0.75756673905619998</v>
      </c>
      <c r="CD12" s="17">
        <v>0.74157950886435697</v>
      </c>
      <c r="CE12" s="17">
        <v>0.73983755872340495</v>
      </c>
      <c r="CF12" s="17">
        <v>0.22673407141510399</v>
      </c>
      <c r="CG12" s="17">
        <v>0.151111228368773</v>
      </c>
      <c r="CH12" s="17"/>
      <c r="CI12" s="17">
        <v>0.56948727623998896</v>
      </c>
      <c r="CJ12" s="17">
        <v>0.49786623821480502</v>
      </c>
      <c r="CK12" s="17">
        <v>0.38842610884759798</v>
      </c>
      <c r="CL12" s="17">
        <v>0.53680145265026902</v>
      </c>
    </row>
    <row r="13" spans="2:90" x14ac:dyDescent="0.35">
      <c r="B13" s="21" t="s">
        <v>150</v>
      </c>
      <c r="C13" s="23">
        <v>3.5649239212022003E-2</v>
      </c>
      <c r="D13" s="23">
        <v>3.9819896377288201E-2</v>
      </c>
      <c r="E13" s="23">
        <v>3.15954625993531E-2</v>
      </c>
      <c r="F13" s="23"/>
      <c r="G13" s="23">
        <v>3.47188157243059E-2</v>
      </c>
      <c r="H13" s="23">
        <v>2.1677231159544799E-2</v>
      </c>
      <c r="I13" s="23">
        <v>3.7079332596909299E-2</v>
      </c>
      <c r="J13" s="23">
        <v>4.1303343869745102E-2</v>
      </c>
      <c r="K13" s="23">
        <v>4.9469308202146803E-2</v>
      </c>
      <c r="L13" s="23">
        <v>3.7274038189209401E-2</v>
      </c>
      <c r="M13" s="23">
        <v>2.69938841177427E-2</v>
      </c>
      <c r="N13" s="23">
        <v>5.0763403763199703E-2</v>
      </c>
      <c r="O13" s="23">
        <v>2.22725680293527E-2</v>
      </c>
      <c r="P13" s="23"/>
      <c r="Q13" s="23">
        <v>4.5371147286545802E-2</v>
      </c>
      <c r="R13" s="23">
        <v>3.6557691766083499E-2</v>
      </c>
      <c r="S13" s="23">
        <v>2.00444522843355E-2</v>
      </c>
      <c r="T13" s="23">
        <v>3.3355951747774802E-2</v>
      </c>
      <c r="U13" s="23"/>
      <c r="V13" s="23">
        <v>5.0189255770255597E-2</v>
      </c>
      <c r="W13" s="23">
        <v>1.8437522689630802E-2</v>
      </c>
      <c r="X13" s="23">
        <v>2.7699137420871399E-2</v>
      </c>
      <c r="Y13" s="23">
        <v>2.7139258064606001E-2</v>
      </c>
      <c r="Z13" s="23">
        <v>3.4561871708602199E-2</v>
      </c>
      <c r="AA13" s="23">
        <v>5.0385185894037197E-2</v>
      </c>
      <c r="AB13" s="23">
        <v>3.5343591229381001E-2</v>
      </c>
      <c r="AC13" s="23">
        <v>4.9692861266259498E-2</v>
      </c>
      <c r="AD13" s="23">
        <v>3.4851878489544401E-2</v>
      </c>
      <c r="AE13" s="23"/>
      <c r="AF13" s="23">
        <v>4.1290300733531099E-2</v>
      </c>
      <c r="AG13" s="23">
        <v>3.12244981466764E-2</v>
      </c>
      <c r="AH13" s="23">
        <v>1.19539768036194E-2</v>
      </c>
      <c r="AI13" s="23">
        <v>5.6411805326373701E-2</v>
      </c>
      <c r="AJ13" s="23">
        <v>2.0825926518883899E-2</v>
      </c>
      <c r="AK13" s="23">
        <v>4.6976788922068802E-2</v>
      </c>
      <c r="AL13" s="23"/>
      <c r="AM13" s="23">
        <v>0.109184815878045</v>
      </c>
      <c r="AN13" s="23">
        <v>5.34968415528361E-2</v>
      </c>
      <c r="AO13" s="23">
        <v>5.8364729401752399E-2</v>
      </c>
      <c r="AP13" s="23">
        <v>7.7421504403392905E-2</v>
      </c>
      <c r="AQ13" s="23">
        <v>2.2080251410749201E-2</v>
      </c>
      <c r="AR13" s="23">
        <v>2.79881934542251E-2</v>
      </c>
      <c r="AS13" s="23">
        <v>1.70546237146307E-2</v>
      </c>
      <c r="AT13" s="23">
        <v>2.4923985780632499E-2</v>
      </c>
      <c r="AU13" s="23">
        <v>1.80631842661375E-2</v>
      </c>
      <c r="AV13" s="23">
        <v>2.1100509849633499E-2</v>
      </c>
      <c r="AW13" s="23">
        <v>7.3758750368667896E-3</v>
      </c>
      <c r="AX13" s="23">
        <v>4.6380198595329498E-2</v>
      </c>
      <c r="AY13" s="23">
        <v>8.50012960972759E-3</v>
      </c>
      <c r="AZ13" s="23">
        <v>9.4452078817077404E-3</v>
      </c>
      <c r="BA13" s="23">
        <v>3.0985600778461998E-2</v>
      </c>
      <c r="BB13" s="23">
        <v>2.5083153057505201E-3</v>
      </c>
      <c r="BC13" s="23"/>
      <c r="BD13" s="23">
        <v>2.72014819831955E-2</v>
      </c>
      <c r="BE13" s="23">
        <v>3.5323008719345898E-2</v>
      </c>
      <c r="BF13" s="23">
        <v>4.0180867990935003E-2</v>
      </c>
      <c r="BG13" s="23"/>
      <c r="BH13" s="23">
        <v>2.9746888810298501E-2</v>
      </c>
      <c r="BI13" s="23">
        <v>3.6806598518139597E-2</v>
      </c>
      <c r="BJ13" s="23">
        <v>2.4452687603328398E-2</v>
      </c>
      <c r="BK13" s="23"/>
      <c r="BL13" s="23">
        <v>4.0270429787183003E-2</v>
      </c>
      <c r="BM13" s="23">
        <v>1.93029019090784E-2</v>
      </c>
      <c r="BN13" s="23">
        <v>2.1465625843912099E-2</v>
      </c>
      <c r="BO13" s="23"/>
      <c r="BP13" s="23">
        <v>2.6855591372639001E-2</v>
      </c>
      <c r="BQ13" s="23">
        <v>4.2577666624225297E-2</v>
      </c>
      <c r="BR13" s="23"/>
      <c r="BS13" s="23">
        <v>2.1893890938942201E-2</v>
      </c>
      <c r="BT13" s="23">
        <v>7.33036862319665E-3</v>
      </c>
      <c r="BU13" s="23">
        <v>1.51559181721771E-2</v>
      </c>
      <c r="BV13" s="23">
        <v>2.0346811167885701E-2</v>
      </c>
      <c r="BW13" s="23"/>
      <c r="BX13" s="23">
        <v>3.0556404396919E-2</v>
      </c>
      <c r="BY13" s="23">
        <v>3.1772696292727297E-2</v>
      </c>
      <c r="BZ13" s="23">
        <v>3.6391993478140802E-2</v>
      </c>
      <c r="CA13" s="23"/>
      <c r="CB13" s="23">
        <v>2.21910152007458E-2</v>
      </c>
      <c r="CC13" s="23">
        <v>8.2258412338988805E-3</v>
      </c>
      <c r="CD13" s="23">
        <v>1.10871203257271E-2</v>
      </c>
      <c r="CE13" s="23">
        <v>1.54028490206943E-2</v>
      </c>
      <c r="CF13" s="23">
        <v>3.7964878561362499E-2</v>
      </c>
      <c r="CG13" s="23">
        <v>0.14082564384099</v>
      </c>
      <c r="CH13" s="23"/>
      <c r="CI13" s="23">
        <v>5.3363546836321801E-2</v>
      </c>
      <c r="CJ13" s="23">
        <v>1.3331168673112299E-2</v>
      </c>
      <c r="CK13" s="23">
        <v>0.113341697073864</v>
      </c>
      <c r="CL13" s="23">
        <v>2.4158560558417402E-2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342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0.1005267054487</v>
      </c>
      <c r="D9" s="17">
        <v>0.13135272163581399</v>
      </c>
      <c r="E9" s="17">
        <v>6.9435850140394398E-2</v>
      </c>
      <c r="F9" s="17"/>
      <c r="G9" s="17">
        <v>8.6644412296489504E-2</v>
      </c>
      <c r="H9" s="17">
        <v>5.1364009444079699E-2</v>
      </c>
      <c r="I9" s="17">
        <v>9.31055640244981E-2</v>
      </c>
      <c r="J9" s="17">
        <v>8.04008244171142E-2</v>
      </c>
      <c r="K9" s="17">
        <v>0.16310183919472099</v>
      </c>
      <c r="L9" s="17">
        <v>0.10306010474303499</v>
      </c>
      <c r="M9" s="17">
        <v>0.11322890371652999</v>
      </c>
      <c r="N9" s="17">
        <v>0.10847976412829601</v>
      </c>
      <c r="O9" s="17">
        <v>0.103130387818023</v>
      </c>
      <c r="P9" s="17"/>
      <c r="Q9" s="17">
        <v>0.114742556985891</v>
      </c>
      <c r="R9" s="17">
        <v>0.20514454161645501</v>
      </c>
      <c r="S9" s="17">
        <v>0.118751212790366</v>
      </c>
      <c r="T9" s="17">
        <v>9.2879902145022702E-2</v>
      </c>
      <c r="U9" s="17"/>
      <c r="V9" s="17">
        <v>0.115228274709267</v>
      </c>
      <c r="W9" s="17">
        <v>8.93779976660279E-2</v>
      </c>
      <c r="X9" s="17">
        <v>6.8602894650915194E-2</v>
      </c>
      <c r="Y9" s="17">
        <v>9.3809531105617697E-2</v>
      </c>
      <c r="Z9" s="17">
        <v>0.123431731409685</v>
      </c>
      <c r="AA9" s="17">
        <v>0.113943199316897</v>
      </c>
      <c r="AB9" s="17">
        <v>5.9548079786249201E-2</v>
      </c>
      <c r="AC9" s="17">
        <v>0.118556612447586</v>
      </c>
      <c r="AD9" s="17">
        <v>0.122707169108849</v>
      </c>
      <c r="AE9" s="17"/>
      <c r="AF9" s="17">
        <v>7.25977739320018E-2</v>
      </c>
      <c r="AG9" s="17">
        <v>0.113389570545628</v>
      </c>
      <c r="AH9" s="17">
        <v>8.8350100619898606E-2</v>
      </c>
      <c r="AI9" s="17">
        <v>0.10239339216467599</v>
      </c>
      <c r="AJ9" s="17">
        <v>7.5013173056401802E-2</v>
      </c>
      <c r="AK9" s="17">
        <v>0.13158693319079401</v>
      </c>
      <c r="AL9" s="17"/>
      <c r="AM9" s="17">
        <v>9.9023332252007504E-2</v>
      </c>
      <c r="AN9" s="17">
        <v>7.9684764647393699E-2</v>
      </c>
      <c r="AO9" s="17">
        <v>0.105776693160771</v>
      </c>
      <c r="AP9" s="17">
        <v>8.3759062512241703E-2</v>
      </c>
      <c r="AQ9" s="17">
        <v>0.11332546320216801</v>
      </c>
      <c r="AR9" s="17">
        <v>0.114889803383614</v>
      </c>
      <c r="AS9" s="17">
        <v>0.107708395267443</v>
      </c>
      <c r="AT9" s="17">
        <v>7.7785306608157898E-2</v>
      </c>
      <c r="AU9" s="17">
        <v>0.13296591495108201</v>
      </c>
      <c r="AV9" s="17">
        <v>0.125621938350502</v>
      </c>
      <c r="AW9" s="17">
        <v>8.7045138316210802E-2</v>
      </c>
      <c r="AX9" s="17">
        <v>9.7815460415202005E-2</v>
      </c>
      <c r="AY9" s="17">
        <v>0.13365894446316401</v>
      </c>
      <c r="AZ9" s="17">
        <v>0.140081698577566</v>
      </c>
      <c r="BA9" s="17">
        <v>9.2157924267314797E-2</v>
      </c>
      <c r="BB9" s="17">
        <v>0.14521543410048901</v>
      </c>
      <c r="BC9" s="17"/>
      <c r="BD9" s="17">
        <v>0.12717786063660999</v>
      </c>
      <c r="BE9" s="17">
        <v>7.8629261821834495E-2</v>
      </c>
      <c r="BF9" s="17">
        <v>9.4653226664184603E-2</v>
      </c>
      <c r="BG9" s="17"/>
      <c r="BH9" s="17">
        <v>9.2946799428841195E-2</v>
      </c>
      <c r="BI9" s="17">
        <v>0.16000427910673101</v>
      </c>
      <c r="BJ9" s="17">
        <v>0.10240294481663401</v>
      </c>
      <c r="BK9" s="17"/>
      <c r="BL9" s="17">
        <v>0.101224086665034</v>
      </c>
      <c r="BM9" s="17">
        <v>0.12961503581890699</v>
      </c>
      <c r="BN9" s="17">
        <v>0.18406158980568799</v>
      </c>
      <c r="BO9" s="17"/>
      <c r="BP9" s="17">
        <v>8.0979152447685596E-2</v>
      </c>
      <c r="BQ9" s="17">
        <v>0.101027087056083</v>
      </c>
      <c r="BR9" s="17"/>
      <c r="BS9" s="17">
        <v>0.14617477141690299</v>
      </c>
      <c r="BT9" s="17">
        <v>0.101666029358345</v>
      </c>
      <c r="BU9" s="17">
        <v>9.3098892175202105E-2</v>
      </c>
      <c r="BV9" s="17">
        <v>9.4970518533610201E-2</v>
      </c>
      <c r="BW9" s="17"/>
      <c r="BX9" s="17">
        <v>0.131097066510382</v>
      </c>
      <c r="BY9" s="17">
        <v>6.0580944873864402E-2</v>
      </c>
      <c r="BZ9" s="17">
        <v>9.9952826079847804E-2</v>
      </c>
      <c r="CA9" s="17"/>
      <c r="CB9" s="17">
        <v>1.6470814754804799E-2</v>
      </c>
      <c r="CC9" s="17">
        <v>5.4674491103932597E-2</v>
      </c>
      <c r="CD9" s="17">
        <v>2.1744590637836E-2</v>
      </c>
      <c r="CE9" s="17">
        <v>0.194139427739278</v>
      </c>
      <c r="CF9" s="17">
        <v>0.25754421131043798</v>
      </c>
      <c r="CG9" s="17">
        <v>0.137645034033158</v>
      </c>
      <c r="CH9" s="17"/>
      <c r="CI9" s="17">
        <v>8.0333771804372595E-2</v>
      </c>
      <c r="CJ9" s="17">
        <v>0.11277911641878299</v>
      </c>
      <c r="CK9" s="17">
        <v>8.26142714670699E-2</v>
      </c>
      <c r="CL9" s="17">
        <v>0.102598450762341</v>
      </c>
    </row>
    <row r="10" spans="2:90" ht="29" x14ac:dyDescent="0.35">
      <c r="B10" s="21" t="s">
        <v>330</v>
      </c>
      <c r="C10" s="17">
        <v>0.19071345263636499</v>
      </c>
      <c r="D10" s="17">
        <v>0.237023320280596</v>
      </c>
      <c r="E10" s="17">
        <v>0.147245284599307</v>
      </c>
      <c r="F10" s="17"/>
      <c r="G10" s="17">
        <v>0.15386848318309701</v>
      </c>
      <c r="H10" s="17">
        <v>0.12688785604789901</v>
      </c>
      <c r="I10" s="17">
        <v>0.16541719015252401</v>
      </c>
      <c r="J10" s="17">
        <v>0.20051085902365101</v>
      </c>
      <c r="K10" s="17">
        <v>0.181047079402745</v>
      </c>
      <c r="L10" s="17">
        <v>0.17372231295096</v>
      </c>
      <c r="M10" s="17">
        <v>0.200578968046775</v>
      </c>
      <c r="N10" s="17">
        <v>0.249995429917203</v>
      </c>
      <c r="O10" s="17">
        <v>0.25115985716537098</v>
      </c>
      <c r="P10" s="17"/>
      <c r="Q10" s="17">
        <v>0.22393947992351099</v>
      </c>
      <c r="R10" s="17">
        <v>0.25800643749993202</v>
      </c>
      <c r="S10" s="17">
        <v>0.21536714441008301</v>
      </c>
      <c r="T10" s="17">
        <v>0.18331312333979399</v>
      </c>
      <c r="U10" s="17"/>
      <c r="V10" s="17">
        <v>0.23138683144525901</v>
      </c>
      <c r="W10" s="17">
        <v>0.185639523308228</v>
      </c>
      <c r="X10" s="17">
        <v>0.14576501788461699</v>
      </c>
      <c r="Y10" s="17">
        <v>0.17099334128180499</v>
      </c>
      <c r="Z10" s="17">
        <v>0.180998899883167</v>
      </c>
      <c r="AA10" s="17">
        <v>0.202092137524197</v>
      </c>
      <c r="AB10" s="17">
        <v>0.20889138100153301</v>
      </c>
      <c r="AC10" s="17">
        <v>0.123317625990574</v>
      </c>
      <c r="AD10" s="17">
        <v>0.199832666046732</v>
      </c>
      <c r="AE10" s="17"/>
      <c r="AF10" s="17">
        <v>0.158293435661123</v>
      </c>
      <c r="AG10" s="17">
        <v>0.17724761293350799</v>
      </c>
      <c r="AH10" s="17">
        <v>0.14170883864023201</v>
      </c>
      <c r="AI10" s="17">
        <v>0.117373380059119</v>
      </c>
      <c r="AJ10" s="17">
        <v>0.21835727423315299</v>
      </c>
      <c r="AK10" s="17">
        <v>0.22727412455690299</v>
      </c>
      <c r="AL10" s="17"/>
      <c r="AM10" s="17">
        <v>0.17446414330893201</v>
      </c>
      <c r="AN10" s="17">
        <v>0.11983057397977601</v>
      </c>
      <c r="AO10" s="17">
        <v>0.18740498852699999</v>
      </c>
      <c r="AP10" s="17">
        <v>0.23659294674831999</v>
      </c>
      <c r="AQ10" s="17">
        <v>0.21661087337150001</v>
      </c>
      <c r="AR10" s="17">
        <v>0.19982889824570901</v>
      </c>
      <c r="AS10" s="17">
        <v>0.17431919103768101</v>
      </c>
      <c r="AT10" s="17">
        <v>0.19847595228616999</v>
      </c>
      <c r="AU10" s="17">
        <v>0.22029382603221401</v>
      </c>
      <c r="AV10" s="17">
        <v>0.15315037779896001</v>
      </c>
      <c r="AW10" s="17">
        <v>0.25866058152708798</v>
      </c>
      <c r="AX10" s="17">
        <v>0.15565096429512801</v>
      </c>
      <c r="AY10" s="17">
        <v>0.18634308223132401</v>
      </c>
      <c r="AZ10" s="17">
        <v>0.228978520473861</v>
      </c>
      <c r="BA10" s="17">
        <v>0.19932321247263199</v>
      </c>
      <c r="BB10" s="17">
        <v>0.24766433058507401</v>
      </c>
      <c r="BC10" s="17"/>
      <c r="BD10" s="17">
        <v>0.20721456645595099</v>
      </c>
      <c r="BE10" s="17">
        <v>0.16170155353941801</v>
      </c>
      <c r="BF10" s="17">
        <v>0.20422798083594601</v>
      </c>
      <c r="BG10" s="17"/>
      <c r="BH10" s="17">
        <v>0.181547851306642</v>
      </c>
      <c r="BI10" s="17">
        <v>0.25585450069503102</v>
      </c>
      <c r="BJ10" s="17">
        <v>0.21883308597498299</v>
      </c>
      <c r="BK10" s="17"/>
      <c r="BL10" s="17">
        <v>0.252927324083003</v>
      </c>
      <c r="BM10" s="17">
        <v>0.290852552088398</v>
      </c>
      <c r="BN10" s="17">
        <v>0.24311121750758999</v>
      </c>
      <c r="BO10" s="17"/>
      <c r="BP10" s="17">
        <v>0.189610903305863</v>
      </c>
      <c r="BQ10" s="17">
        <v>0.18863794585931101</v>
      </c>
      <c r="BR10" s="17"/>
      <c r="BS10" s="17">
        <v>0.14481419090339601</v>
      </c>
      <c r="BT10" s="17">
        <v>0.21606435938504201</v>
      </c>
      <c r="BU10" s="17">
        <v>0.224459548265871</v>
      </c>
      <c r="BV10" s="17">
        <v>0.17508780710935501</v>
      </c>
      <c r="BW10" s="17"/>
      <c r="BX10" s="17">
        <v>0.22237696971527701</v>
      </c>
      <c r="BY10" s="17">
        <v>0.15595469073474999</v>
      </c>
      <c r="BZ10" s="17">
        <v>0.18971253319252901</v>
      </c>
      <c r="CA10" s="17"/>
      <c r="CB10" s="17">
        <v>7.5127124778027798E-2</v>
      </c>
      <c r="CC10" s="17">
        <v>0.15681489853073699</v>
      </c>
      <c r="CD10" s="17">
        <v>8.6560483869510693E-2</v>
      </c>
      <c r="CE10" s="17">
        <v>0.30473772478364902</v>
      </c>
      <c r="CF10" s="17">
        <v>0.31761500990590202</v>
      </c>
      <c r="CG10" s="17">
        <v>0.29177742988771099</v>
      </c>
      <c r="CH10" s="17"/>
      <c r="CI10" s="17">
        <v>0.195190899431645</v>
      </c>
      <c r="CJ10" s="17">
        <v>0.18436976071171801</v>
      </c>
      <c r="CK10" s="17">
        <v>0.20495521600801</v>
      </c>
      <c r="CL10" s="17">
        <v>0.18965962976872</v>
      </c>
    </row>
    <row r="11" spans="2:90" ht="43.5" x14ac:dyDescent="0.35">
      <c r="B11" s="21" t="s">
        <v>331</v>
      </c>
      <c r="C11" s="17">
        <v>0.17505340791752699</v>
      </c>
      <c r="D11" s="17">
        <v>0.18744098571532899</v>
      </c>
      <c r="E11" s="17">
        <v>0.16321495255455901</v>
      </c>
      <c r="F11" s="17"/>
      <c r="G11" s="17">
        <v>0.13400748314765801</v>
      </c>
      <c r="H11" s="17">
        <v>0.16928889207715</v>
      </c>
      <c r="I11" s="17">
        <v>0.14805932074380199</v>
      </c>
      <c r="J11" s="17">
        <v>0.16548199989870899</v>
      </c>
      <c r="K11" s="17">
        <v>0.21157091395524999</v>
      </c>
      <c r="L11" s="17">
        <v>0.144491833241153</v>
      </c>
      <c r="M11" s="17">
        <v>0.18514679228572001</v>
      </c>
      <c r="N11" s="17">
        <v>0.19889682373916101</v>
      </c>
      <c r="O11" s="17">
        <v>0.21198549024524899</v>
      </c>
      <c r="P11" s="17"/>
      <c r="Q11" s="17">
        <v>0.18083077492198699</v>
      </c>
      <c r="R11" s="17">
        <v>0.20193309929221601</v>
      </c>
      <c r="S11" s="17">
        <v>0.22119053261243499</v>
      </c>
      <c r="T11" s="17">
        <v>0.17127897477842</v>
      </c>
      <c r="U11" s="17"/>
      <c r="V11" s="17">
        <v>0.207778091051356</v>
      </c>
      <c r="W11" s="17">
        <v>0.14391866439868201</v>
      </c>
      <c r="X11" s="17">
        <v>0.21118499592485701</v>
      </c>
      <c r="Y11" s="17">
        <v>0.202097005969127</v>
      </c>
      <c r="Z11" s="17">
        <v>0.18114673802791401</v>
      </c>
      <c r="AA11" s="17">
        <v>0.17925044707905199</v>
      </c>
      <c r="AB11" s="17">
        <v>0.16429161661345801</v>
      </c>
      <c r="AC11" s="17">
        <v>0.16277629099594801</v>
      </c>
      <c r="AD11" s="17">
        <v>0.128901966750335</v>
      </c>
      <c r="AE11" s="17"/>
      <c r="AF11" s="17">
        <v>0.15248006929206101</v>
      </c>
      <c r="AG11" s="17">
        <v>0.16662831180301099</v>
      </c>
      <c r="AH11" s="17">
        <v>0.14469780355075601</v>
      </c>
      <c r="AI11" s="17">
        <v>0.15374998189075101</v>
      </c>
      <c r="AJ11" s="17">
        <v>0.203316771444844</v>
      </c>
      <c r="AK11" s="17">
        <v>0.18932114478672299</v>
      </c>
      <c r="AL11" s="17"/>
      <c r="AM11" s="17">
        <v>0.11168802229023</v>
      </c>
      <c r="AN11" s="17">
        <v>0.170175329676167</v>
      </c>
      <c r="AO11" s="17">
        <v>0.17606929568093499</v>
      </c>
      <c r="AP11" s="17">
        <v>0.159880520209083</v>
      </c>
      <c r="AQ11" s="17">
        <v>0.18312889439055199</v>
      </c>
      <c r="AR11" s="17">
        <v>0.17403475671996499</v>
      </c>
      <c r="AS11" s="17">
        <v>0.15823440414980999</v>
      </c>
      <c r="AT11" s="17">
        <v>0.20424415278188801</v>
      </c>
      <c r="AU11" s="17">
        <v>0.185446282445104</v>
      </c>
      <c r="AV11" s="17">
        <v>0.160235703633931</v>
      </c>
      <c r="AW11" s="17">
        <v>0.208538232886958</v>
      </c>
      <c r="AX11" s="17">
        <v>0.16189871047395801</v>
      </c>
      <c r="AY11" s="17">
        <v>0.26451915344730997</v>
      </c>
      <c r="AZ11" s="17">
        <v>0.146971823181759</v>
      </c>
      <c r="BA11" s="17">
        <v>0.23176792845580299</v>
      </c>
      <c r="BB11" s="17">
        <v>0.192939961788546</v>
      </c>
      <c r="BC11" s="17"/>
      <c r="BD11" s="17">
        <v>0.19944388744192801</v>
      </c>
      <c r="BE11" s="17">
        <v>0.16358024138686</v>
      </c>
      <c r="BF11" s="17">
        <v>0.166089491294627</v>
      </c>
      <c r="BG11" s="17"/>
      <c r="BH11" s="17">
        <v>0.16783426125412801</v>
      </c>
      <c r="BI11" s="17">
        <v>0.20215364259694599</v>
      </c>
      <c r="BJ11" s="17">
        <v>0.19309201404993401</v>
      </c>
      <c r="BK11" s="17"/>
      <c r="BL11" s="17">
        <v>0.18800538870594</v>
      </c>
      <c r="BM11" s="17">
        <v>0.21250463990613</v>
      </c>
      <c r="BN11" s="17">
        <v>0.198625197840644</v>
      </c>
      <c r="BO11" s="17"/>
      <c r="BP11" s="17">
        <v>0.226977205097495</v>
      </c>
      <c r="BQ11" s="17">
        <v>0.153780565868604</v>
      </c>
      <c r="BR11" s="17"/>
      <c r="BS11" s="17">
        <v>0.136516551258963</v>
      </c>
      <c r="BT11" s="17">
        <v>0.169523574966496</v>
      </c>
      <c r="BU11" s="17">
        <v>0.25014933318295401</v>
      </c>
      <c r="BV11" s="17">
        <v>0.152310055957323</v>
      </c>
      <c r="BW11" s="17"/>
      <c r="BX11" s="17">
        <v>0.17981651116333799</v>
      </c>
      <c r="BY11" s="17">
        <v>0.17352225326731099</v>
      </c>
      <c r="BZ11" s="17">
        <v>0.17467562444099299</v>
      </c>
      <c r="CA11" s="17"/>
      <c r="CB11" s="17">
        <v>0.125498446081069</v>
      </c>
      <c r="CC11" s="17">
        <v>0.15112977932064101</v>
      </c>
      <c r="CD11" s="17">
        <v>0.148249660068761</v>
      </c>
      <c r="CE11" s="17">
        <v>0.220326781873563</v>
      </c>
      <c r="CF11" s="17">
        <v>0.177598559660257</v>
      </c>
      <c r="CG11" s="17">
        <v>0.25036210688541199</v>
      </c>
      <c r="CH11" s="17"/>
      <c r="CI11" s="17">
        <v>0.18015095578373899</v>
      </c>
      <c r="CJ11" s="17">
        <v>0.15856687589910101</v>
      </c>
      <c r="CK11" s="17">
        <v>0.22346842075024301</v>
      </c>
      <c r="CL11" s="17">
        <v>0.17074669407673701</v>
      </c>
    </row>
    <row r="12" spans="2:90" ht="29" x14ac:dyDescent="0.35">
      <c r="B12" s="21" t="s">
        <v>332</v>
      </c>
      <c r="C12" s="17">
        <v>0.48517631886842899</v>
      </c>
      <c r="D12" s="17">
        <v>0.39307798274908201</v>
      </c>
      <c r="E12" s="17">
        <v>0.57324312080139095</v>
      </c>
      <c r="F12" s="17"/>
      <c r="G12" s="17">
        <v>0.57675052683655104</v>
      </c>
      <c r="H12" s="17">
        <v>0.61053431509669798</v>
      </c>
      <c r="I12" s="17">
        <v>0.54746101962249705</v>
      </c>
      <c r="J12" s="17">
        <v>0.47835738427743602</v>
      </c>
      <c r="K12" s="17">
        <v>0.406037512141465</v>
      </c>
      <c r="L12" s="17">
        <v>0.53126675879917895</v>
      </c>
      <c r="M12" s="17">
        <v>0.46085217989234001</v>
      </c>
      <c r="N12" s="17">
        <v>0.37923320455256299</v>
      </c>
      <c r="O12" s="17">
        <v>0.39750633493972498</v>
      </c>
      <c r="P12" s="17"/>
      <c r="Q12" s="17">
        <v>0.42917405977932799</v>
      </c>
      <c r="R12" s="17">
        <v>0.28584422224850797</v>
      </c>
      <c r="S12" s="17">
        <v>0.40052764296549598</v>
      </c>
      <c r="T12" s="17">
        <v>0.50562341862462701</v>
      </c>
      <c r="U12" s="17"/>
      <c r="V12" s="17">
        <v>0.384262198698401</v>
      </c>
      <c r="W12" s="17">
        <v>0.53981586323652198</v>
      </c>
      <c r="X12" s="17">
        <v>0.55752513600500897</v>
      </c>
      <c r="Y12" s="17">
        <v>0.49113921064718102</v>
      </c>
      <c r="Z12" s="17">
        <v>0.47692119759428198</v>
      </c>
      <c r="AA12" s="17">
        <v>0.44124540637209098</v>
      </c>
      <c r="AB12" s="17">
        <v>0.52454861516490303</v>
      </c>
      <c r="AC12" s="17">
        <v>0.49163770502549903</v>
      </c>
      <c r="AD12" s="17">
        <v>0.49693725350394402</v>
      </c>
      <c r="AE12" s="17"/>
      <c r="AF12" s="17">
        <v>0.55802942000594102</v>
      </c>
      <c r="AG12" s="17">
        <v>0.49681673375091001</v>
      </c>
      <c r="AH12" s="17">
        <v>0.55783701298491295</v>
      </c>
      <c r="AI12" s="17">
        <v>0.56891380034552297</v>
      </c>
      <c r="AJ12" s="17">
        <v>0.47405800962907602</v>
      </c>
      <c r="AK12" s="17">
        <v>0.40312031107301999</v>
      </c>
      <c r="AL12" s="17"/>
      <c r="AM12" s="17">
        <v>0.46797675266607403</v>
      </c>
      <c r="AN12" s="17">
        <v>0.53303513969501004</v>
      </c>
      <c r="AO12" s="17">
        <v>0.47187905727285301</v>
      </c>
      <c r="AP12" s="17">
        <v>0.44148730602088498</v>
      </c>
      <c r="AQ12" s="17">
        <v>0.46479507013997301</v>
      </c>
      <c r="AR12" s="17">
        <v>0.49229237895010503</v>
      </c>
      <c r="AS12" s="17">
        <v>0.51412233076327396</v>
      </c>
      <c r="AT12" s="17">
        <v>0.48479909820793199</v>
      </c>
      <c r="AU12" s="17">
        <v>0.44290777113792901</v>
      </c>
      <c r="AV12" s="17">
        <v>0.52314913891153503</v>
      </c>
      <c r="AW12" s="17">
        <v>0.42645518584695002</v>
      </c>
      <c r="AX12" s="17">
        <v>0.53927632927343505</v>
      </c>
      <c r="AY12" s="17">
        <v>0.39278041713210798</v>
      </c>
      <c r="AZ12" s="17">
        <v>0.455519474355226</v>
      </c>
      <c r="BA12" s="17">
        <v>0.44391550535997798</v>
      </c>
      <c r="BB12" s="17">
        <v>0.39781299529744102</v>
      </c>
      <c r="BC12" s="17"/>
      <c r="BD12" s="17">
        <v>0.43084332179981</v>
      </c>
      <c r="BE12" s="17">
        <v>0.54160721975339998</v>
      </c>
      <c r="BF12" s="17">
        <v>0.48720295088425802</v>
      </c>
      <c r="BG12" s="17"/>
      <c r="BH12" s="17">
        <v>0.51776482693853398</v>
      </c>
      <c r="BI12" s="17">
        <v>0.34486464545002798</v>
      </c>
      <c r="BJ12" s="17">
        <v>0.45946093547467898</v>
      </c>
      <c r="BK12" s="17"/>
      <c r="BL12" s="17">
        <v>0.43457960876722002</v>
      </c>
      <c r="BM12" s="17">
        <v>0.33970818848168099</v>
      </c>
      <c r="BN12" s="17">
        <v>0.35482047712141002</v>
      </c>
      <c r="BO12" s="17"/>
      <c r="BP12" s="17">
        <v>0.46687700448346697</v>
      </c>
      <c r="BQ12" s="17">
        <v>0.50089370229157004</v>
      </c>
      <c r="BR12" s="17"/>
      <c r="BS12" s="17">
        <v>0.55318280589010604</v>
      </c>
      <c r="BT12" s="17">
        <v>0.48641886737330498</v>
      </c>
      <c r="BU12" s="17">
        <v>0.406961443570315</v>
      </c>
      <c r="BV12" s="17">
        <v>0.53887499532057603</v>
      </c>
      <c r="BW12" s="17"/>
      <c r="BX12" s="17">
        <v>0.42766179274557398</v>
      </c>
      <c r="BY12" s="17">
        <v>0.56109308830272298</v>
      </c>
      <c r="BZ12" s="17">
        <v>0.48620908564760201</v>
      </c>
      <c r="CA12" s="17"/>
      <c r="CB12" s="17">
        <v>0.75966417417780896</v>
      </c>
      <c r="CC12" s="17">
        <v>0.62627085365046897</v>
      </c>
      <c r="CD12" s="17">
        <v>0.70510025746509597</v>
      </c>
      <c r="CE12" s="17">
        <v>0.25233258066013498</v>
      </c>
      <c r="CF12" s="17">
        <v>0.19612771756191999</v>
      </c>
      <c r="CG12" s="17">
        <v>0.161967129342489</v>
      </c>
      <c r="CH12" s="17"/>
      <c r="CI12" s="17">
        <v>0.48885428134208597</v>
      </c>
      <c r="CJ12" s="17">
        <v>0.52455002037513698</v>
      </c>
      <c r="CK12" s="17">
        <v>0.348339060835617</v>
      </c>
      <c r="CL12" s="17">
        <v>0.49755101021130799</v>
      </c>
    </row>
    <row r="13" spans="2:90" x14ac:dyDescent="0.35">
      <c r="B13" s="21" t="s">
        <v>150</v>
      </c>
      <c r="C13" s="23">
        <v>4.8530115128978903E-2</v>
      </c>
      <c r="D13" s="23">
        <v>5.11049896191791E-2</v>
      </c>
      <c r="E13" s="23">
        <v>4.6860791904348401E-2</v>
      </c>
      <c r="F13" s="23"/>
      <c r="G13" s="23">
        <v>4.8729094536204699E-2</v>
      </c>
      <c r="H13" s="23">
        <v>4.1924927334172697E-2</v>
      </c>
      <c r="I13" s="23">
        <v>4.5956905456679797E-2</v>
      </c>
      <c r="J13" s="23">
        <v>7.5248932383089703E-2</v>
      </c>
      <c r="K13" s="23">
        <v>3.82426553058203E-2</v>
      </c>
      <c r="L13" s="23">
        <v>4.74589902656724E-2</v>
      </c>
      <c r="M13" s="23">
        <v>4.0193156058634702E-2</v>
      </c>
      <c r="N13" s="23">
        <v>6.3394777662776999E-2</v>
      </c>
      <c r="O13" s="23">
        <v>3.6217929831631197E-2</v>
      </c>
      <c r="P13" s="23"/>
      <c r="Q13" s="23">
        <v>5.1313128389283098E-2</v>
      </c>
      <c r="R13" s="23">
        <v>4.9071699342889297E-2</v>
      </c>
      <c r="S13" s="23">
        <v>4.4163467221618999E-2</v>
      </c>
      <c r="T13" s="23">
        <v>4.6904581112136003E-2</v>
      </c>
      <c r="U13" s="23"/>
      <c r="V13" s="23">
        <v>6.1344604095717702E-2</v>
      </c>
      <c r="W13" s="23">
        <v>4.1247951390541E-2</v>
      </c>
      <c r="X13" s="23">
        <v>1.6921955534602899E-2</v>
      </c>
      <c r="Y13" s="23">
        <v>4.1960910996269203E-2</v>
      </c>
      <c r="Z13" s="23">
        <v>3.7501433084951699E-2</v>
      </c>
      <c r="AA13" s="23">
        <v>6.3468809707763002E-2</v>
      </c>
      <c r="AB13" s="23">
        <v>4.27203074338567E-2</v>
      </c>
      <c r="AC13" s="23">
        <v>0.10371176554039301</v>
      </c>
      <c r="AD13" s="23">
        <v>5.16209445901403E-2</v>
      </c>
      <c r="AE13" s="23"/>
      <c r="AF13" s="23">
        <v>5.8599301108873299E-2</v>
      </c>
      <c r="AG13" s="23">
        <v>4.5917770966943897E-2</v>
      </c>
      <c r="AH13" s="23">
        <v>6.7406244204199606E-2</v>
      </c>
      <c r="AI13" s="23">
        <v>5.7569445539931E-2</v>
      </c>
      <c r="AJ13" s="23">
        <v>2.9254771636524901E-2</v>
      </c>
      <c r="AK13" s="23">
        <v>4.8697486392560101E-2</v>
      </c>
      <c r="AL13" s="23"/>
      <c r="AM13" s="23">
        <v>0.146847749482757</v>
      </c>
      <c r="AN13" s="23">
        <v>9.7274192001653104E-2</v>
      </c>
      <c r="AO13" s="23">
        <v>5.8869965358440503E-2</v>
      </c>
      <c r="AP13" s="23">
        <v>7.8280164509470604E-2</v>
      </c>
      <c r="AQ13" s="23">
        <v>2.21396988958075E-2</v>
      </c>
      <c r="AR13" s="23">
        <v>1.89541627006071E-2</v>
      </c>
      <c r="AS13" s="23">
        <v>4.5615678781791999E-2</v>
      </c>
      <c r="AT13" s="23">
        <v>3.4695490115851803E-2</v>
      </c>
      <c r="AU13" s="23">
        <v>1.83862054336719E-2</v>
      </c>
      <c r="AV13" s="23">
        <v>3.7842841305071102E-2</v>
      </c>
      <c r="AW13" s="23">
        <v>1.9300861422793199E-2</v>
      </c>
      <c r="AX13" s="23">
        <v>4.53585355422765E-2</v>
      </c>
      <c r="AY13" s="23">
        <v>2.2698402726094202E-2</v>
      </c>
      <c r="AZ13" s="23">
        <v>2.8448483411588201E-2</v>
      </c>
      <c r="BA13" s="23">
        <v>3.2835429444271702E-2</v>
      </c>
      <c r="BB13" s="23">
        <v>1.63672782284492E-2</v>
      </c>
      <c r="BC13" s="23"/>
      <c r="BD13" s="23">
        <v>3.5320363665700898E-2</v>
      </c>
      <c r="BE13" s="23">
        <v>5.4481723498488899E-2</v>
      </c>
      <c r="BF13" s="23">
        <v>4.7826350320984798E-2</v>
      </c>
      <c r="BG13" s="23"/>
      <c r="BH13" s="23">
        <v>3.9906261071854E-2</v>
      </c>
      <c r="BI13" s="23">
        <v>3.71229321512637E-2</v>
      </c>
      <c r="BJ13" s="23">
        <v>2.6211019683770299E-2</v>
      </c>
      <c r="BK13" s="23"/>
      <c r="BL13" s="23">
        <v>2.3263591778803699E-2</v>
      </c>
      <c r="BM13" s="23">
        <v>2.7319583704884399E-2</v>
      </c>
      <c r="BN13" s="23">
        <v>1.93815177246674E-2</v>
      </c>
      <c r="BO13" s="23"/>
      <c r="BP13" s="23">
        <v>3.5555734665490002E-2</v>
      </c>
      <c r="BQ13" s="23">
        <v>5.5660698924432497E-2</v>
      </c>
      <c r="BR13" s="23"/>
      <c r="BS13" s="23">
        <v>1.9311680530631901E-2</v>
      </c>
      <c r="BT13" s="23">
        <v>2.6327168916811802E-2</v>
      </c>
      <c r="BU13" s="23">
        <v>2.53307828056566E-2</v>
      </c>
      <c r="BV13" s="23">
        <v>3.8756623079135299E-2</v>
      </c>
      <c r="BW13" s="23"/>
      <c r="BX13" s="23">
        <v>3.9047659865428901E-2</v>
      </c>
      <c r="BY13" s="23">
        <v>4.8849022821350903E-2</v>
      </c>
      <c r="BZ13" s="23">
        <v>4.94499306390285E-2</v>
      </c>
      <c r="CA13" s="23"/>
      <c r="CB13" s="23">
        <v>2.3239440208290101E-2</v>
      </c>
      <c r="CC13" s="23">
        <v>1.1109977394220099E-2</v>
      </c>
      <c r="CD13" s="23">
        <v>3.8345007958797001E-2</v>
      </c>
      <c r="CE13" s="23">
        <v>2.8463484943375202E-2</v>
      </c>
      <c r="CF13" s="23">
        <v>5.1114501561483103E-2</v>
      </c>
      <c r="CG13" s="23">
        <v>0.15824829985123001</v>
      </c>
      <c r="CH13" s="23"/>
      <c r="CI13" s="23">
        <v>5.54700916381572E-2</v>
      </c>
      <c r="CJ13" s="23">
        <v>1.9734226595261001E-2</v>
      </c>
      <c r="CK13" s="23">
        <v>0.14062303093905901</v>
      </c>
      <c r="CL13" s="23">
        <v>3.9444215180893499E-2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343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5.4180009611035203E-2</v>
      </c>
      <c r="D9" s="17">
        <v>7.1158254740784202E-2</v>
      </c>
      <c r="E9" s="17">
        <v>3.6614406079932903E-2</v>
      </c>
      <c r="F9" s="17"/>
      <c r="G9" s="17">
        <v>4.70841591297975E-2</v>
      </c>
      <c r="H9" s="17">
        <v>5.1119747694129601E-2</v>
      </c>
      <c r="I9" s="17">
        <v>5.4756378661327799E-2</v>
      </c>
      <c r="J9" s="17">
        <v>4.6371934228533897E-2</v>
      </c>
      <c r="K9" s="17">
        <v>3.9361194498102901E-2</v>
      </c>
      <c r="L9" s="17">
        <v>4.6506894029387097E-2</v>
      </c>
      <c r="M9" s="17">
        <v>5.9924244805149803E-2</v>
      </c>
      <c r="N9" s="17">
        <v>6.1673967486495798E-2</v>
      </c>
      <c r="O9" s="17">
        <v>7.7361937292439897E-2</v>
      </c>
      <c r="P9" s="17"/>
      <c r="Q9" s="17">
        <v>5.76091010304286E-2</v>
      </c>
      <c r="R9" s="17">
        <v>7.5183133372663705E-2</v>
      </c>
      <c r="S9" s="17">
        <v>7.9711761108553894E-2</v>
      </c>
      <c r="T9" s="17">
        <v>5.1268673603574198E-2</v>
      </c>
      <c r="U9" s="17"/>
      <c r="V9" s="17">
        <v>7.79579434218345E-2</v>
      </c>
      <c r="W9" s="17">
        <v>2.7532375914047901E-2</v>
      </c>
      <c r="X9" s="17">
        <v>3.3985608313647303E-2</v>
      </c>
      <c r="Y9" s="17">
        <v>4.6121393873973099E-2</v>
      </c>
      <c r="Z9" s="17">
        <v>6.4063275057874902E-2</v>
      </c>
      <c r="AA9" s="17">
        <v>6.3565140525037797E-2</v>
      </c>
      <c r="AB9" s="17">
        <v>5.34002186674516E-2</v>
      </c>
      <c r="AC9" s="17">
        <v>5.4691636438480802E-2</v>
      </c>
      <c r="AD9" s="17">
        <v>6.3215614519538194E-2</v>
      </c>
      <c r="AE9" s="17"/>
      <c r="AF9" s="17">
        <v>4.0180551668999601E-2</v>
      </c>
      <c r="AG9" s="17">
        <v>5.6126933993110098E-2</v>
      </c>
      <c r="AH9" s="17">
        <v>4.6049465205979703E-2</v>
      </c>
      <c r="AI9" s="17">
        <v>0</v>
      </c>
      <c r="AJ9" s="17">
        <v>6.0289466408822601E-2</v>
      </c>
      <c r="AK9" s="17">
        <v>6.8810300042795494E-2</v>
      </c>
      <c r="AL9" s="17"/>
      <c r="AM9" s="17">
        <v>5.9619288304594897E-2</v>
      </c>
      <c r="AN9" s="17">
        <v>4.09085622804174E-2</v>
      </c>
      <c r="AO9" s="17">
        <v>5.4467932291785197E-2</v>
      </c>
      <c r="AP9" s="17">
        <v>5.9575609638797503E-2</v>
      </c>
      <c r="AQ9" s="17">
        <v>3.4619656422997497E-2</v>
      </c>
      <c r="AR9" s="17">
        <v>5.57608794011826E-2</v>
      </c>
      <c r="AS9" s="17">
        <v>7.8465607122301995E-2</v>
      </c>
      <c r="AT9" s="17">
        <v>2.7380993816495499E-2</v>
      </c>
      <c r="AU9" s="17">
        <v>4.9359435706250197E-2</v>
      </c>
      <c r="AV9" s="17">
        <v>8.7432803274566401E-2</v>
      </c>
      <c r="AW9" s="17">
        <v>9.3802760247261904E-2</v>
      </c>
      <c r="AX9" s="17">
        <v>8.5191173939483805E-2</v>
      </c>
      <c r="AY9" s="17">
        <v>7.8141831015285004E-2</v>
      </c>
      <c r="AZ9" s="17">
        <v>9.8353038738711804E-2</v>
      </c>
      <c r="BA9" s="17">
        <v>0.10183310036051001</v>
      </c>
      <c r="BB9" s="17">
        <v>4.0366370814054302E-2</v>
      </c>
      <c r="BC9" s="17"/>
      <c r="BD9" s="17">
        <v>5.65027720707377E-2</v>
      </c>
      <c r="BE9" s="17">
        <v>5.7586352155952598E-2</v>
      </c>
      <c r="BF9" s="17">
        <v>4.9659886019094802E-2</v>
      </c>
      <c r="BG9" s="17"/>
      <c r="BH9" s="17">
        <v>4.7078991473063797E-2</v>
      </c>
      <c r="BI9" s="17">
        <v>8.5719705082500305E-2</v>
      </c>
      <c r="BJ9" s="17">
        <v>7.1882921106680694E-2</v>
      </c>
      <c r="BK9" s="17"/>
      <c r="BL9" s="17">
        <v>7.4919936733703105E-2</v>
      </c>
      <c r="BM9" s="17">
        <v>7.6985122971632194E-2</v>
      </c>
      <c r="BN9" s="17">
        <v>5.3386855758359698E-2</v>
      </c>
      <c r="BO9" s="17"/>
      <c r="BP9" s="17">
        <v>5.2482289701574598E-2</v>
      </c>
      <c r="BQ9" s="17">
        <v>5.6203481522081697E-2</v>
      </c>
      <c r="BR9" s="17"/>
      <c r="BS9" s="17">
        <v>0.112269868563089</v>
      </c>
      <c r="BT9" s="17">
        <v>6.3539609635848801E-2</v>
      </c>
      <c r="BU9" s="17">
        <v>4.6937893500801298E-2</v>
      </c>
      <c r="BV9" s="17">
        <v>3.5218728264413697E-2</v>
      </c>
      <c r="BW9" s="17"/>
      <c r="BX9" s="17">
        <v>4.7075343648407299E-2</v>
      </c>
      <c r="BY9" s="17">
        <v>4.7413661875906399E-2</v>
      </c>
      <c r="BZ9" s="17">
        <v>5.5299652394042997E-2</v>
      </c>
      <c r="CA9" s="17"/>
      <c r="CB9" s="17">
        <v>1.8529316222167899E-2</v>
      </c>
      <c r="CC9" s="17">
        <v>2.8674833241051401E-2</v>
      </c>
      <c r="CD9" s="17">
        <v>4.7001676756807604E-3</v>
      </c>
      <c r="CE9" s="17">
        <v>2.7006212208552101E-2</v>
      </c>
      <c r="CF9" s="17">
        <v>0.178166950427986</v>
      </c>
      <c r="CG9" s="17">
        <v>0.12702867941332899</v>
      </c>
      <c r="CH9" s="17"/>
      <c r="CI9" s="17">
        <v>3.9644291757130398E-2</v>
      </c>
      <c r="CJ9" s="17">
        <v>6.1676256826039701E-2</v>
      </c>
      <c r="CK9" s="17">
        <v>6.2972657013981997E-2</v>
      </c>
      <c r="CL9" s="17">
        <v>5.0679608100537399E-2</v>
      </c>
    </row>
    <row r="10" spans="2:90" ht="29" x14ac:dyDescent="0.35">
      <c r="B10" s="21" t="s">
        <v>330</v>
      </c>
      <c r="C10" s="17">
        <v>0.113890018788215</v>
      </c>
      <c r="D10" s="17">
        <v>0.130130252458734</v>
      </c>
      <c r="E10" s="17">
        <v>9.5441939317390007E-2</v>
      </c>
      <c r="F10" s="17"/>
      <c r="G10" s="17">
        <v>0.10049978236773199</v>
      </c>
      <c r="H10" s="17">
        <v>9.3824447098432601E-2</v>
      </c>
      <c r="I10" s="17">
        <v>0.153858118537674</v>
      </c>
      <c r="J10" s="17">
        <v>0.108992263245085</v>
      </c>
      <c r="K10" s="17">
        <v>0.12408095650575</v>
      </c>
      <c r="L10" s="17">
        <v>9.1353812574347604E-2</v>
      </c>
      <c r="M10" s="17">
        <v>0.10633293740743401</v>
      </c>
      <c r="N10" s="17">
        <v>0.119195392399468</v>
      </c>
      <c r="O10" s="17">
        <v>0.12731071157847201</v>
      </c>
      <c r="P10" s="17"/>
      <c r="Q10" s="17">
        <v>0.109305896190457</v>
      </c>
      <c r="R10" s="17">
        <v>0.146766686763556</v>
      </c>
      <c r="S10" s="17">
        <v>0.14281023114768401</v>
      </c>
      <c r="T10" s="17">
        <v>0.112566256130117</v>
      </c>
      <c r="U10" s="17"/>
      <c r="V10" s="17">
        <v>0.126766770320278</v>
      </c>
      <c r="W10" s="17">
        <v>8.7457148536233403E-2</v>
      </c>
      <c r="X10" s="17">
        <v>0.127587560010717</v>
      </c>
      <c r="Y10" s="17">
        <v>0.137162386944054</v>
      </c>
      <c r="Z10" s="17">
        <v>0.12933334562368901</v>
      </c>
      <c r="AA10" s="17">
        <v>8.7236949072316203E-2</v>
      </c>
      <c r="AB10" s="17">
        <v>0.121276828648383</v>
      </c>
      <c r="AC10" s="17">
        <v>8.3475317807659294E-2</v>
      </c>
      <c r="AD10" s="17">
        <v>0.116290760315562</v>
      </c>
      <c r="AE10" s="17"/>
      <c r="AF10" s="17">
        <v>9.7213373650000295E-2</v>
      </c>
      <c r="AG10" s="17">
        <v>0.116058290316322</v>
      </c>
      <c r="AH10" s="17">
        <v>0.14962432351351601</v>
      </c>
      <c r="AI10" s="17">
        <v>4.11641921446807E-2</v>
      </c>
      <c r="AJ10" s="17">
        <v>0.122945457423365</v>
      </c>
      <c r="AK10" s="17">
        <v>0.119252873895924</v>
      </c>
      <c r="AL10" s="17"/>
      <c r="AM10" s="17">
        <v>7.9046336882405602E-2</v>
      </c>
      <c r="AN10" s="17">
        <v>0.121846122629896</v>
      </c>
      <c r="AO10" s="17">
        <v>0.108917345210416</v>
      </c>
      <c r="AP10" s="17">
        <v>9.8420339438857599E-2</v>
      </c>
      <c r="AQ10" s="17">
        <v>0.105532140606431</v>
      </c>
      <c r="AR10" s="17">
        <v>0.195528858795991</v>
      </c>
      <c r="AS10" s="17">
        <v>8.0036275313994903E-2</v>
      </c>
      <c r="AT10" s="17">
        <v>0.12574623461972001</v>
      </c>
      <c r="AU10" s="17">
        <v>0.13023105851883701</v>
      </c>
      <c r="AV10" s="17">
        <v>0.12905542340093101</v>
      </c>
      <c r="AW10" s="17">
        <v>0.111209109569468</v>
      </c>
      <c r="AX10" s="17">
        <v>0.108046881850156</v>
      </c>
      <c r="AY10" s="17">
        <v>0.103285593052691</v>
      </c>
      <c r="AZ10" s="17">
        <v>7.1372415822351903E-2</v>
      </c>
      <c r="BA10" s="17">
        <v>0.120710989428086</v>
      </c>
      <c r="BB10" s="17">
        <v>0.155856980421955</v>
      </c>
      <c r="BC10" s="17"/>
      <c r="BD10" s="17">
        <v>0.13631489293693499</v>
      </c>
      <c r="BE10" s="17">
        <v>0.114653733724634</v>
      </c>
      <c r="BF10" s="17">
        <v>9.3651478677638705E-2</v>
      </c>
      <c r="BG10" s="17"/>
      <c r="BH10" s="17">
        <v>0.10265553256358401</v>
      </c>
      <c r="BI10" s="17">
        <v>0.16333452188139999</v>
      </c>
      <c r="BJ10" s="17">
        <v>0.14071331549701699</v>
      </c>
      <c r="BK10" s="17"/>
      <c r="BL10" s="17">
        <v>0.13230837545299601</v>
      </c>
      <c r="BM10" s="17">
        <v>0.106554100206761</v>
      </c>
      <c r="BN10" s="17">
        <v>0.135045839149872</v>
      </c>
      <c r="BO10" s="17"/>
      <c r="BP10" s="17">
        <v>0.105570224192677</v>
      </c>
      <c r="BQ10" s="17">
        <v>0.106142964438833</v>
      </c>
      <c r="BR10" s="17"/>
      <c r="BS10" s="17">
        <v>0.145266018252697</v>
      </c>
      <c r="BT10" s="17">
        <v>0.14305873501395799</v>
      </c>
      <c r="BU10" s="17">
        <v>0.13544006639477299</v>
      </c>
      <c r="BV10" s="17">
        <v>7.8232582427639002E-2</v>
      </c>
      <c r="BW10" s="17"/>
      <c r="BX10" s="17">
        <v>0.112934538641476</v>
      </c>
      <c r="BY10" s="17">
        <v>0.153246578914394</v>
      </c>
      <c r="BZ10" s="17">
        <v>0.111566203284941</v>
      </c>
      <c r="CA10" s="17"/>
      <c r="CB10" s="17">
        <v>7.3477904523104001E-2</v>
      </c>
      <c r="CC10" s="17">
        <v>7.3629833903374103E-2</v>
      </c>
      <c r="CD10" s="17">
        <v>4.0851410411392598E-2</v>
      </c>
      <c r="CE10" s="17">
        <v>9.5068616066143197E-2</v>
      </c>
      <c r="CF10" s="17">
        <v>0.20354431581743701</v>
      </c>
      <c r="CG10" s="17">
        <v>0.26380881502025799</v>
      </c>
      <c r="CH10" s="17"/>
      <c r="CI10" s="17">
        <v>0.11502615582475401</v>
      </c>
      <c r="CJ10" s="17">
        <v>0.122178240229667</v>
      </c>
      <c r="CK10" s="17">
        <v>0.144356780959846</v>
      </c>
      <c r="CL10" s="17">
        <v>0.100637573068041</v>
      </c>
    </row>
    <row r="11" spans="2:90" ht="43.5" x14ac:dyDescent="0.35">
      <c r="B11" s="21" t="s">
        <v>331</v>
      </c>
      <c r="C11" s="17">
        <v>0.16512640779026899</v>
      </c>
      <c r="D11" s="17">
        <v>0.19030907166694599</v>
      </c>
      <c r="E11" s="17">
        <v>0.13872994966008101</v>
      </c>
      <c r="F11" s="17"/>
      <c r="G11" s="17">
        <v>8.2980409851662898E-2</v>
      </c>
      <c r="H11" s="17">
        <v>0.169891277920384</v>
      </c>
      <c r="I11" s="17">
        <v>0.127884422202314</v>
      </c>
      <c r="J11" s="17">
        <v>0.174504500512736</v>
      </c>
      <c r="K11" s="17">
        <v>0.150101316047003</v>
      </c>
      <c r="L11" s="17">
        <v>0.19130445311928099</v>
      </c>
      <c r="M11" s="17">
        <v>0.18569042010259901</v>
      </c>
      <c r="N11" s="17">
        <v>0.16719805964513099</v>
      </c>
      <c r="O11" s="17">
        <v>0.22565324309208701</v>
      </c>
      <c r="P11" s="17"/>
      <c r="Q11" s="17">
        <v>0.164158203866797</v>
      </c>
      <c r="R11" s="17">
        <v>0.18607572080380599</v>
      </c>
      <c r="S11" s="17">
        <v>0.17160963673944099</v>
      </c>
      <c r="T11" s="17">
        <v>0.16269129127135301</v>
      </c>
      <c r="U11" s="17"/>
      <c r="V11" s="17">
        <v>0.16064505475752999</v>
      </c>
      <c r="W11" s="17">
        <v>0.17773265544332201</v>
      </c>
      <c r="X11" s="17">
        <v>0.17889304718169599</v>
      </c>
      <c r="Y11" s="17">
        <v>0.17799383043886799</v>
      </c>
      <c r="Z11" s="17">
        <v>0.18001740398899099</v>
      </c>
      <c r="AA11" s="17">
        <v>0.189602829207454</v>
      </c>
      <c r="AB11" s="17">
        <v>0.14679199797403</v>
      </c>
      <c r="AC11" s="17">
        <v>0.13947827090787601</v>
      </c>
      <c r="AD11" s="17">
        <v>0.12831299672660801</v>
      </c>
      <c r="AE11" s="17"/>
      <c r="AF11" s="17">
        <v>0.16329869759886001</v>
      </c>
      <c r="AG11" s="17">
        <v>0.19016253276853401</v>
      </c>
      <c r="AH11" s="17">
        <v>0.124435072098492</v>
      </c>
      <c r="AI11" s="17">
        <v>0.124489375486765</v>
      </c>
      <c r="AJ11" s="17">
        <v>0.147064408663062</v>
      </c>
      <c r="AK11" s="17">
        <v>0.18060904303366401</v>
      </c>
      <c r="AL11" s="17"/>
      <c r="AM11" s="17">
        <v>0.196151012012275</v>
      </c>
      <c r="AN11" s="17">
        <v>0.13892829615278099</v>
      </c>
      <c r="AO11" s="17">
        <v>0.196155919753493</v>
      </c>
      <c r="AP11" s="17">
        <v>0.144719970188567</v>
      </c>
      <c r="AQ11" s="17">
        <v>0.20214006067035101</v>
      </c>
      <c r="AR11" s="17">
        <v>0.152982218729698</v>
      </c>
      <c r="AS11" s="17">
        <v>0.19209874379658301</v>
      </c>
      <c r="AT11" s="17">
        <v>0.17684557038489601</v>
      </c>
      <c r="AU11" s="17">
        <v>0.14259168542280801</v>
      </c>
      <c r="AV11" s="17">
        <v>0.158952623566226</v>
      </c>
      <c r="AW11" s="17">
        <v>0.20011658290756701</v>
      </c>
      <c r="AX11" s="17">
        <v>0.156746671648366</v>
      </c>
      <c r="AY11" s="17">
        <v>0.19042326785482</v>
      </c>
      <c r="AZ11" s="17">
        <v>0.15045441413556901</v>
      </c>
      <c r="BA11" s="17">
        <v>0.27412060410651501</v>
      </c>
      <c r="BB11" s="17">
        <v>0.116540412270505</v>
      </c>
      <c r="BC11" s="17"/>
      <c r="BD11" s="17">
        <v>0.17915607312874901</v>
      </c>
      <c r="BE11" s="17">
        <v>0.155728130631481</v>
      </c>
      <c r="BF11" s="17">
        <v>0.16430048448499401</v>
      </c>
      <c r="BG11" s="17"/>
      <c r="BH11" s="17">
        <v>0.15087193543625199</v>
      </c>
      <c r="BI11" s="17">
        <v>0.193592156544733</v>
      </c>
      <c r="BJ11" s="17">
        <v>0.21369439526516801</v>
      </c>
      <c r="BK11" s="17"/>
      <c r="BL11" s="17">
        <v>0.21158642803991801</v>
      </c>
      <c r="BM11" s="17">
        <v>0.20451611177620299</v>
      </c>
      <c r="BN11" s="17">
        <v>0.19307213330794801</v>
      </c>
      <c r="BO11" s="17"/>
      <c r="BP11" s="17">
        <v>0.18920807788684499</v>
      </c>
      <c r="BQ11" s="17">
        <v>0.158908577848664</v>
      </c>
      <c r="BR11" s="17"/>
      <c r="BS11" s="17">
        <v>0.17601521362865299</v>
      </c>
      <c r="BT11" s="17">
        <v>0.21204135066865001</v>
      </c>
      <c r="BU11" s="17">
        <v>0.23236608251068999</v>
      </c>
      <c r="BV11" s="17">
        <v>0.101153642315838</v>
      </c>
      <c r="BW11" s="17"/>
      <c r="BX11" s="17">
        <v>0.202899367912006</v>
      </c>
      <c r="BY11" s="17">
        <v>0.19946116489216401</v>
      </c>
      <c r="BZ11" s="17">
        <v>0.15927441575861701</v>
      </c>
      <c r="CA11" s="17"/>
      <c r="CB11" s="17">
        <v>0.160093119222189</v>
      </c>
      <c r="CC11" s="17">
        <v>8.4896693160060197E-2</v>
      </c>
      <c r="CD11" s="17">
        <v>0.11608262597602</v>
      </c>
      <c r="CE11" s="17">
        <v>0.15113690544757799</v>
      </c>
      <c r="CF11" s="17">
        <v>0.26063309408964502</v>
      </c>
      <c r="CG11" s="17">
        <v>0.27358204368705802</v>
      </c>
      <c r="CH11" s="17"/>
      <c r="CI11" s="17">
        <v>0.19351004895386301</v>
      </c>
      <c r="CJ11" s="17">
        <v>0.166384681948236</v>
      </c>
      <c r="CK11" s="17">
        <v>0.20736708107808499</v>
      </c>
      <c r="CL11" s="17">
        <v>0.14677328473113899</v>
      </c>
    </row>
    <row r="12" spans="2:90" ht="29" x14ac:dyDescent="0.35">
      <c r="B12" s="21" t="s">
        <v>332</v>
      </c>
      <c r="C12" s="17">
        <v>0.62518169311296201</v>
      </c>
      <c r="D12" s="17">
        <v>0.56602431648356299</v>
      </c>
      <c r="E12" s="17">
        <v>0.68757216155967904</v>
      </c>
      <c r="F12" s="17"/>
      <c r="G12" s="17">
        <v>0.72956592576246704</v>
      </c>
      <c r="H12" s="17">
        <v>0.66122683445486097</v>
      </c>
      <c r="I12" s="17">
        <v>0.61865145796547805</v>
      </c>
      <c r="J12" s="17">
        <v>0.63755307385672799</v>
      </c>
      <c r="K12" s="17">
        <v>0.64223796336705996</v>
      </c>
      <c r="L12" s="17">
        <v>0.62586388991645803</v>
      </c>
      <c r="M12" s="17">
        <v>0.60355186731397503</v>
      </c>
      <c r="N12" s="17">
        <v>0.59039883242484403</v>
      </c>
      <c r="O12" s="17">
        <v>0.53307373037232797</v>
      </c>
      <c r="P12" s="17"/>
      <c r="Q12" s="17">
        <v>0.61664225004180195</v>
      </c>
      <c r="R12" s="17">
        <v>0.54059948803664104</v>
      </c>
      <c r="S12" s="17">
        <v>0.557617292019009</v>
      </c>
      <c r="T12" s="17">
        <v>0.63555197960214105</v>
      </c>
      <c r="U12" s="17"/>
      <c r="V12" s="17">
        <v>0.57121131113708401</v>
      </c>
      <c r="W12" s="17">
        <v>0.68410668225337101</v>
      </c>
      <c r="X12" s="17">
        <v>0.61227585122345496</v>
      </c>
      <c r="Y12" s="17">
        <v>0.60222182660229695</v>
      </c>
      <c r="Z12" s="17">
        <v>0.59673055432252498</v>
      </c>
      <c r="AA12" s="17">
        <v>0.59609613106328296</v>
      </c>
      <c r="AB12" s="17">
        <v>0.65047588189000305</v>
      </c>
      <c r="AC12" s="17">
        <v>0.68648384108743998</v>
      </c>
      <c r="AD12" s="17">
        <v>0.653679194796282</v>
      </c>
      <c r="AE12" s="17"/>
      <c r="AF12" s="17">
        <v>0.652678543444288</v>
      </c>
      <c r="AG12" s="17">
        <v>0.58981463821792901</v>
      </c>
      <c r="AH12" s="17">
        <v>0.64550916602069597</v>
      </c>
      <c r="AI12" s="17">
        <v>0.80581901368139797</v>
      </c>
      <c r="AJ12" s="17">
        <v>0.63926620514664501</v>
      </c>
      <c r="AK12" s="17">
        <v>0.58583010503897903</v>
      </c>
      <c r="AL12" s="17"/>
      <c r="AM12" s="17">
        <v>0.57042079569697501</v>
      </c>
      <c r="AN12" s="17">
        <v>0.64603598221699599</v>
      </c>
      <c r="AO12" s="17">
        <v>0.56399858525073998</v>
      </c>
      <c r="AP12" s="17">
        <v>0.59049579345513303</v>
      </c>
      <c r="AQ12" s="17">
        <v>0.632261309824525</v>
      </c>
      <c r="AR12" s="17">
        <v>0.56366167218030605</v>
      </c>
      <c r="AS12" s="17">
        <v>0.62004434156315802</v>
      </c>
      <c r="AT12" s="17">
        <v>0.65006199647686103</v>
      </c>
      <c r="AU12" s="17">
        <v>0.65441274425999596</v>
      </c>
      <c r="AV12" s="17">
        <v>0.60060142980192699</v>
      </c>
      <c r="AW12" s="17">
        <v>0.57066740887727796</v>
      </c>
      <c r="AX12" s="17">
        <v>0.62894093862026801</v>
      </c>
      <c r="AY12" s="17">
        <v>0.61715224063638596</v>
      </c>
      <c r="AZ12" s="17">
        <v>0.65326274216128999</v>
      </c>
      <c r="BA12" s="17">
        <v>0.44039077358011403</v>
      </c>
      <c r="BB12" s="17">
        <v>0.66940165739713697</v>
      </c>
      <c r="BC12" s="17"/>
      <c r="BD12" s="17">
        <v>0.59786704997564499</v>
      </c>
      <c r="BE12" s="17">
        <v>0.63971935479932696</v>
      </c>
      <c r="BF12" s="17">
        <v>0.639631615398354</v>
      </c>
      <c r="BG12" s="17"/>
      <c r="BH12" s="17">
        <v>0.66342338646978105</v>
      </c>
      <c r="BI12" s="17">
        <v>0.52004560218031104</v>
      </c>
      <c r="BJ12" s="17">
        <v>0.54840488500874596</v>
      </c>
      <c r="BK12" s="17"/>
      <c r="BL12" s="17">
        <v>0.53652691769497496</v>
      </c>
      <c r="BM12" s="17">
        <v>0.58720350704027402</v>
      </c>
      <c r="BN12" s="17">
        <v>0.589801909396233</v>
      </c>
      <c r="BO12" s="17"/>
      <c r="BP12" s="17">
        <v>0.61942871542211597</v>
      </c>
      <c r="BQ12" s="17">
        <v>0.62899141789073598</v>
      </c>
      <c r="BR12" s="17"/>
      <c r="BS12" s="17">
        <v>0.54655941238365402</v>
      </c>
      <c r="BT12" s="17">
        <v>0.55947075456559203</v>
      </c>
      <c r="BU12" s="17">
        <v>0.56202493687518795</v>
      </c>
      <c r="BV12" s="17">
        <v>0.76073167522602403</v>
      </c>
      <c r="BW12" s="17"/>
      <c r="BX12" s="17">
        <v>0.59449986699408497</v>
      </c>
      <c r="BY12" s="17">
        <v>0.58748920007863303</v>
      </c>
      <c r="BZ12" s="17">
        <v>0.63053751120072898</v>
      </c>
      <c r="CA12" s="17"/>
      <c r="CB12" s="17">
        <v>0.71780380029838797</v>
      </c>
      <c r="CC12" s="17">
        <v>0.80081908034223903</v>
      </c>
      <c r="CD12" s="17">
        <v>0.83355939985369798</v>
      </c>
      <c r="CE12" s="17">
        <v>0.71015247352857802</v>
      </c>
      <c r="CF12" s="17">
        <v>0.313141513148675</v>
      </c>
      <c r="CG12" s="17">
        <v>0.165730717173111</v>
      </c>
      <c r="CH12" s="17"/>
      <c r="CI12" s="17">
        <v>0.60824447417605898</v>
      </c>
      <c r="CJ12" s="17">
        <v>0.62793355066207601</v>
      </c>
      <c r="CK12" s="17">
        <v>0.45824632203012899</v>
      </c>
      <c r="CL12" s="17">
        <v>0.67179152864626002</v>
      </c>
    </row>
    <row r="13" spans="2:90" x14ac:dyDescent="0.35">
      <c r="B13" s="21" t="s">
        <v>150</v>
      </c>
      <c r="C13" s="23">
        <v>4.1621870697517799E-2</v>
      </c>
      <c r="D13" s="23">
        <v>4.2378104649973297E-2</v>
      </c>
      <c r="E13" s="23">
        <v>4.1641543382916597E-2</v>
      </c>
      <c r="F13" s="23"/>
      <c r="G13" s="23">
        <v>3.9869722888341098E-2</v>
      </c>
      <c r="H13" s="23">
        <v>2.3937692832192301E-2</v>
      </c>
      <c r="I13" s="23">
        <v>4.4849622633205702E-2</v>
      </c>
      <c r="J13" s="23">
        <v>3.2578228156917598E-2</v>
      </c>
      <c r="K13" s="23">
        <v>4.4218569582083797E-2</v>
      </c>
      <c r="L13" s="23">
        <v>4.4970950360526001E-2</v>
      </c>
      <c r="M13" s="23">
        <v>4.4500530370841299E-2</v>
      </c>
      <c r="N13" s="23">
        <v>6.1533748044061198E-2</v>
      </c>
      <c r="O13" s="23">
        <v>3.6600377664672099E-2</v>
      </c>
      <c r="P13" s="23"/>
      <c r="Q13" s="23">
        <v>5.2284548870515299E-2</v>
      </c>
      <c r="R13" s="23">
        <v>5.1374971023333202E-2</v>
      </c>
      <c r="S13" s="23">
        <v>4.8251078985311502E-2</v>
      </c>
      <c r="T13" s="23">
        <v>3.7921799392813899E-2</v>
      </c>
      <c r="U13" s="23"/>
      <c r="V13" s="23">
        <v>6.3418920363273706E-2</v>
      </c>
      <c r="W13" s="23">
        <v>2.31711378530252E-2</v>
      </c>
      <c r="X13" s="23">
        <v>4.72579332704849E-2</v>
      </c>
      <c r="Y13" s="23">
        <v>3.65005621408072E-2</v>
      </c>
      <c r="Z13" s="23">
        <v>2.98554210069206E-2</v>
      </c>
      <c r="AA13" s="23">
        <v>6.3498950131908899E-2</v>
      </c>
      <c r="AB13" s="23">
        <v>2.8055072820133201E-2</v>
      </c>
      <c r="AC13" s="23">
        <v>3.5870933758544603E-2</v>
      </c>
      <c r="AD13" s="23">
        <v>3.8501433642010099E-2</v>
      </c>
      <c r="AE13" s="23"/>
      <c r="AF13" s="23">
        <v>4.6628833637852501E-2</v>
      </c>
      <c r="AG13" s="23">
        <v>4.7837604704105301E-2</v>
      </c>
      <c r="AH13" s="23">
        <v>3.4381973161315998E-2</v>
      </c>
      <c r="AI13" s="23">
        <v>2.85274186871559E-2</v>
      </c>
      <c r="AJ13" s="23">
        <v>3.0434462358105301E-2</v>
      </c>
      <c r="AK13" s="23">
        <v>4.5497677988636798E-2</v>
      </c>
      <c r="AL13" s="23"/>
      <c r="AM13" s="23">
        <v>9.4762567103748696E-2</v>
      </c>
      <c r="AN13" s="23">
        <v>5.2281036719910301E-2</v>
      </c>
      <c r="AO13" s="23">
        <v>7.6460217493565297E-2</v>
      </c>
      <c r="AP13" s="23">
        <v>0.10678828727864501</v>
      </c>
      <c r="AQ13" s="23">
        <v>2.5446832475695201E-2</v>
      </c>
      <c r="AR13" s="23">
        <v>3.2066370892821702E-2</v>
      </c>
      <c r="AS13" s="23">
        <v>2.9355032203961601E-2</v>
      </c>
      <c r="AT13" s="23">
        <v>1.9965204702027398E-2</v>
      </c>
      <c r="AU13" s="23">
        <v>2.3405076092108699E-2</v>
      </c>
      <c r="AV13" s="23">
        <v>2.3957719956350199E-2</v>
      </c>
      <c r="AW13" s="23">
        <v>2.4204138398425001E-2</v>
      </c>
      <c r="AX13" s="23">
        <v>2.1074333941726801E-2</v>
      </c>
      <c r="AY13" s="23">
        <v>1.09970674408189E-2</v>
      </c>
      <c r="AZ13" s="23">
        <v>2.6557389142077201E-2</v>
      </c>
      <c r="BA13" s="23">
        <v>6.2944532524775207E-2</v>
      </c>
      <c r="BB13" s="23">
        <v>1.78345790963476E-2</v>
      </c>
      <c r="BC13" s="23"/>
      <c r="BD13" s="23">
        <v>3.0159211887932601E-2</v>
      </c>
      <c r="BE13" s="23">
        <v>3.23124286886061E-2</v>
      </c>
      <c r="BF13" s="23">
        <v>5.2756535419918003E-2</v>
      </c>
      <c r="BG13" s="23"/>
      <c r="BH13" s="23">
        <v>3.5970154057319202E-2</v>
      </c>
      <c r="BI13" s="23">
        <v>3.7308014311055501E-2</v>
      </c>
      <c r="BJ13" s="23">
        <v>2.5304483122387901E-2</v>
      </c>
      <c r="BK13" s="23"/>
      <c r="BL13" s="23">
        <v>4.4658342078407902E-2</v>
      </c>
      <c r="BM13" s="23">
        <v>2.47411580051294E-2</v>
      </c>
      <c r="BN13" s="23">
        <v>2.8693262387587199E-2</v>
      </c>
      <c r="BO13" s="23"/>
      <c r="BP13" s="23">
        <v>3.3310692796787E-2</v>
      </c>
      <c r="BQ13" s="23">
        <v>4.9753558299685197E-2</v>
      </c>
      <c r="BR13" s="23"/>
      <c r="BS13" s="23">
        <v>1.9889487171905602E-2</v>
      </c>
      <c r="BT13" s="23">
        <v>2.1889550115950701E-2</v>
      </c>
      <c r="BU13" s="23">
        <v>2.3231020718547501E-2</v>
      </c>
      <c r="BV13" s="23">
        <v>2.4663371766085199E-2</v>
      </c>
      <c r="BW13" s="23"/>
      <c r="BX13" s="23">
        <v>4.2590882804026099E-2</v>
      </c>
      <c r="BY13" s="23">
        <v>1.2389394238902399E-2</v>
      </c>
      <c r="BZ13" s="23">
        <v>4.3322217361669503E-2</v>
      </c>
      <c r="CA13" s="23"/>
      <c r="CB13" s="23">
        <v>3.0095859734151201E-2</v>
      </c>
      <c r="CC13" s="23">
        <v>1.19795593532756E-2</v>
      </c>
      <c r="CD13" s="23">
        <v>4.8063960832086501E-3</v>
      </c>
      <c r="CE13" s="23">
        <v>1.66357927491484E-2</v>
      </c>
      <c r="CF13" s="23">
        <v>4.4514126516256303E-2</v>
      </c>
      <c r="CG13" s="23">
        <v>0.169849744706244</v>
      </c>
      <c r="CH13" s="23"/>
      <c r="CI13" s="23">
        <v>4.3575029288194199E-2</v>
      </c>
      <c r="CJ13" s="23">
        <v>2.18272703339807E-2</v>
      </c>
      <c r="CK13" s="23">
        <v>0.12705715891795799</v>
      </c>
      <c r="CL13" s="23">
        <v>3.0118005454022202E-2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344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0.12030325462961</v>
      </c>
      <c r="D9" s="17">
        <v>0.114038467987224</v>
      </c>
      <c r="E9" s="17">
        <v>0.12796378573339301</v>
      </c>
      <c r="F9" s="17"/>
      <c r="G9" s="17">
        <v>0.117193187724789</v>
      </c>
      <c r="H9" s="17">
        <v>8.6670818695638405E-2</v>
      </c>
      <c r="I9" s="17">
        <v>0.12021876775367001</v>
      </c>
      <c r="J9" s="17">
        <v>0.13717800867393601</v>
      </c>
      <c r="K9" s="17">
        <v>0.11849403626261799</v>
      </c>
      <c r="L9" s="17">
        <v>9.1219427850501897E-2</v>
      </c>
      <c r="M9" s="17">
        <v>0.176039367005387</v>
      </c>
      <c r="N9" s="17">
        <v>8.8043941597571396E-2</v>
      </c>
      <c r="O9" s="17">
        <v>0.14524383358347101</v>
      </c>
      <c r="P9" s="17"/>
      <c r="Q9" s="17">
        <v>0.105044812756533</v>
      </c>
      <c r="R9" s="17">
        <v>0.137165837365785</v>
      </c>
      <c r="S9" s="17">
        <v>0.119413025886284</v>
      </c>
      <c r="T9" s="17">
        <v>0.12224158733186</v>
      </c>
      <c r="U9" s="17"/>
      <c r="V9" s="17">
        <v>0.142227027442686</v>
      </c>
      <c r="W9" s="17">
        <v>0.111230722568222</v>
      </c>
      <c r="X9" s="17">
        <v>0.10938226798025</v>
      </c>
      <c r="Y9" s="17">
        <v>0.13609170331943499</v>
      </c>
      <c r="Z9" s="17">
        <v>0.102467918939899</v>
      </c>
      <c r="AA9" s="17">
        <v>0.102997033458786</v>
      </c>
      <c r="AB9" s="17">
        <v>9.1296408550547506E-2</v>
      </c>
      <c r="AC9" s="17">
        <v>0.132675505697889</v>
      </c>
      <c r="AD9" s="17">
        <v>0.143556151442293</v>
      </c>
      <c r="AE9" s="17"/>
      <c r="AF9" s="17">
        <v>9.8793391683311402E-2</v>
      </c>
      <c r="AG9" s="17">
        <v>0.14797641128184599</v>
      </c>
      <c r="AH9" s="17">
        <v>0.10360828023947</v>
      </c>
      <c r="AI9" s="17">
        <v>0.130291541750062</v>
      </c>
      <c r="AJ9" s="17">
        <v>9.3557201877215904E-2</v>
      </c>
      <c r="AK9" s="17">
        <v>0.13901194883326201</v>
      </c>
      <c r="AL9" s="17"/>
      <c r="AM9" s="17">
        <v>9.7230980775639506E-2</v>
      </c>
      <c r="AN9" s="17">
        <v>0.114035631083811</v>
      </c>
      <c r="AO9" s="17">
        <v>0.110681877432337</v>
      </c>
      <c r="AP9" s="17">
        <v>8.75161128965386E-2</v>
      </c>
      <c r="AQ9" s="17">
        <v>9.3773243335505699E-2</v>
      </c>
      <c r="AR9" s="17">
        <v>0.16786643053881001</v>
      </c>
      <c r="AS9" s="17">
        <v>0.121590129354593</v>
      </c>
      <c r="AT9" s="17">
        <v>0.13529451847134599</v>
      </c>
      <c r="AU9" s="17">
        <v>9.7899316672606304E-2</v>
      </c>
      <c r="AV9" s="17">
        <v>0.136852887787345</v>
      </c>
      <c r="AW9" s="17">
        <v>0.15552485617516901</v>
      </c>
      <c r="AX9" s="17">
        <v>0.140702065437569</v>
      </c>
      <c r="AY9" s="17">
        <v>0.146775328472493</v>
      </c>
      <c r="AZ9" s="17">
        <v>0.21858650691380299</v>
      </c>
      <c r="BA9" s="17">
        <v>0.156195835168041</v>
      </c>
      <c r="BB9" s="17">
        <v>0.12427308016118301</v>
      </c>
      <c r="BC9" s="17"/>
      <c r="BD9" s="17">
        <v>0.130476434567041</v>
      </c>
      <c r="BE9" s="17">
        <v>0.11290528865912799</v>
      </c>
      <c r="BF9" s="17">
        <v>0.119286469025964</v>
      </c>
      <c r="BG9" s="17"/>
      <c r="BH9" s="17">
        <v>0.11464630112265201</v>
      </c>
      <c r="BI9" s="17">
        <v>0.153659760859883</v>
      </c>
      <c r="BJ9" s="17">
        <v>0.135378643101292</v>
      </c>
      <c r="BK9" s="17"/>
      <c r="BL9" s="17">
        <v>0.171796153358311</v>
      </c>
      <c r="BM9" s="17">
        <v>0.16874279708682499</v>
      </c>
      <c r="BN9" s="17">
        <v>0.127056749901722</v>
      </c>
      <c r="BO9" s="17"/>
      <c r="BP9" s="17">
        <v>0.124689910930167</v>
      </c>
      <c r="BQ9" s="17">
        <v>0.11492762859975</v>
      </c>
      <c r="BR9" s="17"/>
      <c r="BS9" s="17">
        <v>0.17655914453219301</v>
      </c>
      <c r="BT9" s="17">
        <v>0.133511315987831</v>
      </c>
      <c r="BU9" s="17">
        <v>0.105985357276241</v>
      </c>
      <c r="BV9" s="17">
        <v>0.105280393723339</v>
      </c>
      <c r="BW9" s="17"/>
      <c r="BX9" s="17">
        <v>0.119361847228943</v>
      </c>
      <c r="BY9" s="17">
        <v>0.15103281062892501</v>
      </c>
      <c r="BZ9" s="17">
        <v>0.11850817718223899</v>
      </c>
      <c r="CA9" s="17"/>
      <c r="CB9" s="17">
        <v>7.5102553493405597E-2</v>
      </c>
      <c r="CC9" s="17">
        <v>5.7696987609245597E-2</v>
      </c>
      <c r="CD9" s="17">
        <v>2.40119891778382E-2</v>
      </c>
      <c r="CE9" s="17">
        <v>0.19637570831638501</v>
      </c>
      <c r="CF9" s="17">
        <v>0.32743550031366297</v>
      </c>
      <c r="CG9" s="17">
        <v>0.13343027151856501</v>
      </c>
      <c r="CH9" s="17"/>
      <c r="CI9" s="17">
        <v>0.12997599689306599</v>
      </c>
      <c r="CJ9" s="17">
        <v>0.15048642905005499</v>
      </c>
      <c r="CK9" s="17">
        <v>5.2172584969845302E-2</v>
      </c>
      <c r="CL9" s="17">
        <v>0.118465893736828</v>
      </c>
    </row>
    <row r="10" spans="2:90" ht="29" x14ac:dyDescent="0.35">
      <c r="B10" s="21" t="s">
        <v>330</v>
      </c>
      <c r="C10" s="17">
        <v>0.18605370850478001</v>
      </c>
      <c r="D10" s="17">
        <v>0.18479287210331899</v>
      </c>
      <c r="E10" s="17">
        <v>0.18652981810674099</v>
      </c>
      <c r="F10" s="17"/>
      <c r="G10" s="17">
        <v>0.13666105503833301</v>
      </c>
      <c r="H10" s="17">
        <v>0.19968888276680499</v>
      </c>
      <c r="I10" s="17">
        <v>0.19543487566561099</v>
      </c>
      <c r="J10" s="17">
        <v>0.20250481455776201</v>
      </c>
      <c r="K10" s="17">
        <v>0.19636398314913001</v>
      </c>
      <c r="L10" s="17">
        <v>0.18544540294308001</v>
      </c>
      <c r="M10" s="17">
        <v>0.160248953826445</v>
      </c>
      <c r="N10" s="17">
        <v>0.196658143964626</v>
      </c>
      <c r="O10" s="17">
        <v>0.20072489559325599</v>
      </c>
      <c r="P10" s="17"/>
      <c r="Q10" s="17">
        <v>0.19317235394643201</v>
      </c>
      <c r="R10" s="17">
        <v>0.19481105182999001</v>
      </c>
      <c r="S10" s="17">
        <v>0.24770229920089701</v>
      </c>
      <c r="T10" s="17">
        <v>0.17824024323003701</v>
      </c>
      <c r="U10" s="17"/>
      <c r="V10" s="17">
        <v>0.198240832223612</v>
      </c>
      <c r="W10" s="17">
        <v>0.205358600635758</v>
      </c>
      <c r="X10" s="17">
        <v>0.17431325817069901</v>
      </c>
      <c r="Y10" s="17">
        <v>0.19189493464103799</v>
      </c>
      <c r="Z10" s="17">
        <v>0.20407068810505399</v>
      </c>
      <c r="AA10" s="17">
        <v>0.184044526062559</v>
      </c>
      <c r="AB10" s="17">
        <v>0.19700118489982499</v>
      </c>
      <c r="AC10" s="17">
        <v>0.172164125480092</v>
      </c>
      <c r="AD10" s="17">
        <v>0.13880097401918201</v>
      </c>
      <c r="AE10" s="17"/>
      <c r="AF10" s="17">
        <v>0.17420837567813899</v>
      </c>
      <c r="AG10" s="17">
        <v>0.15857063859985701</v>
      </c>
      <c r="AH10" s="17">
        <v>0.173724580120654</v>
      </c>
      <c r="AI10" s="17">
        <v>0.157623973350037</v>
      </c>
      <c r="AJ10" s="17">
        <v>0.19417923313508301</v>
      </c>
      <c r="AK10" s="17">
        <v>0.212130837977037</v>
      </c>
      <c r="AL10" s="17"/>
      <c r="AM10" s="17">
        <v>0.16368033071854099</v>
      </c>
      <c r="AN10" s="17">
        <v>0.17846948204601301</v>
      </c>
      <c r="AO10" s="17">
        <v>0.16689523115535401</v>
      </c>
      <c r="AP10" s="17">
        <v>0.15750404930814499</v>
      </c>
      <c r="AQ10" s="17">
        <v>0.18133255901019699</v>
      </c>
      <c r="AR10" s="17">
        <v>0.22983149410783901</v>
      </c>
      <c r="AS10" s="17">
        <v>0.173266594704686</v>
      </c>
      <c r="AT10" s="17">
        <v>0.17587528121384099</v>
      </c>
      <c r="AU10" s="17">
        <v>0.20379216403351799</v>
      </c>
      <c r="AV10" s="17">
        <v>0.198452276055401</v>
      </c>
      <c r="AW10" s="17">
        <v>0.22125209609603899</v>
      </c>
      <c r="AX10" s="17">
        <v>0.13087069171791499</v>
      </c>
      <c r="AY10" s="17">
        <v>0.223825119172717</v>
      </c>
      <c r="AZ10" s="17">
        <v>0.16701960894953899</v>
      </c>
      <c r="BA10" s="17">
        <v>0.24446689362126001</v>
      </c>
      <c r="BB10" s="17">
        <v>0.24283650216469799</v>
      </c>
      <c r="BC10" s="17"/>
      <c r="BD10" s="17">
        <v>0.20272290488664499</v>
      </c>
      <c r="BE10" s="17">
        <v>0.18232534682040699</v>
      </c>
      <c r="BF10" s="17">
        <v>0.18026687691687099</v>
      </c>
      <c r="BG10" s="17"/>
      <c r="BH10" s="17">
        <v>0.19440982853406</v>
      </c>
      <c r="BI10" s="17">
        <v>0.201011939889886</v>
      </c>
      <c r="BJ10" s="17">
        <v>0.17969763997450799</v>
      </c>
      <c r="BK10" s="17"/>
      <c r="BL10" s="17">
        <v>0.18415685591939501</v>
      </c>
      <c r="BM10" s="17">
        <v>0.19803576185163699</v>
      </c>
      <c r="BN10" s="17">
        <v>0.18276441537223101</v>
      </c>
      <c r="BO10" s="17"/>
      <c r="BP10" s="17">
        <v>0.19426449475863899</v>
      </c>
      <c r="BQ10" s="17">
        <v>0.175632924000485</v>
      </c>
      <c r="BR10" s="17"/>
      <c r="BS10" s="17">
        <v>0.19336064645184201</v>
      </c>
      <c r="BT10" s="17">
        <v>0.24697587784556299</v>
      </c>
      <c r="BU10" s="17">
        <v>0.20936641947502899</v>
      </c>
      <c r="BV10" s="17">
        <v>0.14649430850936901</v>
      </c>
      <c r="BW10" s="17"/>
      <c r="BX10" s="17">
        <v>0.18386438696365801</v>
      </c>
      <c r="BY10" s="17">
        <v>0.208926744373754</v>
      </c>
      <c r="BZ10" s="17">
        <v>0.18486504575096999</v>
      </c>
      <c r="CA10" s="17"/>
      <c r="CB10" s="17">
        <v>0.138083201460278</v>
      </c>
      <c r="CC10" s="17">
        <v>0.11986707201865</v>
      </c>
      <c r="CD10" s="17">
        <v>7.2871774711530807E-2</v>
      </c>
      <c r="CE10" s="17">
        <v>0.23246856394120799</v>
      </c>
      <c r="CF10" s="17">
        <v>0.32304540198489201</v>
      </c>
      <c r="CG10" s="17">
        <v>0.32286490485110197</v>
      </c>
      <c r="CH10" s="17"/>
      <c r="CI10" s="17">
        <v>0.14733669991625101</v>
      </c>
      <c r="CJ10" s="17">
        <v>0.16734586763281201</v>
      </c>
      <c r="CK10" s="17">
        <v>0.22424740125603601</v>
      </c>
      <c r="CL10" s="17">
        <v>0.19560747513969801</v>
      </c>
    </row>
    <row r="11" spans="2:90" ht="43.5" x14ac:dyDescent="0.35">
      <c r="B11" s="21" t="s">
        <v>331</v>
      </c>
      <c r="C11" s="17">
        <v>0.21574538154898501</v>
      </c>
      <c r="D11" s="17">
        <v>0.21637698735278901</v>
      </c>
      <c r="E11" s="17">
        <v>0.21528792139324901</v>
      </c>
      <c r="F11" s="17"/>
      <c r="G11" s="17">
        <v>0.19748734669299201</v>
      </c>
      <c r="H11" s="17">
        <v>0.19431268548778699</v>
      </c>
      <c r="I11" s="17">
        <v>0.22007574047730499</v>
      </c>
      <c r="J11" s="17">
        <v>0.186090691607356</v>
      </c>
      <c r="K11" s="17">
        <v>0.26148395256965301</v>
      </c>
      <c r="L11" s="17">
        <v>0.20516021879861601</v>
      </c>
      <c r="M11" s="17">
        <v>0.21940659880635699</v>
      </c>
      <c r="N11" s="17">
        <v>0.20443201555634899</v>
      </c>
      <c r="O11" s="17">
        <v>0.25055490706303901</v>
      </c>
      <c r="P11" s="17"/>
      <c r="Q11" s="17">
        <v>0.25404498693719602</v>
      </c>
      <c r="R11" s="17">
        <v>0.24530808354434</v>
      </c>
      <c r="S11" s="17">
        <v>0.24664764349135301</v>
      </c>
      <c r="T11" s="17">
        <v>0.21028719183493799</v>
      </c>
      <c r="U11" s="17"/>
      <c r="V11" s="17">
        <v>0.220003912560261</v>
      </c>
      <c r="W11" s="17">
        <v>0.188044377701786</v>
      </c>
      <c r="X11" s="17">
        <v>0.252267359120038</v>
      </c>
      <c r="Y11" s="17">
        <v>0.21444348801174801</v>
      </c>
      <c r="Z11" s="17">
        <v>0.23268188966935599</v>
      </c>
      <c r="AA11" s="17">
        <v>0.24893005303583901</v>
      </c>
      <c r="AB11" s="17">
        <v>0.19243098963401001</v>
      </c>
      <c r="AC11" s="17">
        <v>0.132957610280972</v>
      </c>
      <c r="AD11" s="17">
        <v>0.22261079348944299</v>
      </c>
      <c r="AE11" s="17"/>
      <c r="AF11" s="17">
        <v>0.21360042004141</v>
      </c>
      <c r="AG11" s="17">
        <v>0.24391784205262901</v>
      </c>
      <c r="AH11" s="17">
        <v>0.20970131376766701</v>
      </c>
      <c r="AI11" s="17">
        <v>8.3506242470120007E-2</v>
      </c>
      <c r="AJ11" s="17">
        <v>0.23349465909895201</v>
      </c>
      <c r="AK11" s="17">
        <v>0.21105892880605601</v>
      </c>
      <c r="AL11" s="17"/>
      <c r="AM11" s="17">
        <v>0.19538137962746399</v>
      </c>
      <c r="AN11" s="17">
        <v>0.16186095422951099</v>
      </c>
      <c r="AO11" s="17">
        <v>0.263598387175287</v>
      </c>
      <c r="AP11" s="17">
        <v>0.22139225224311301</v>
      </c>
      <c r="AQ11" s="17">
        <v>0.233889233403449</v>
      </c>
      <c r="AR11" s="17">
        <v>0.234350436060101</v>
      </c>
      <c r="AS11" s="17">
        <v>0.212272918158315</v>
      </c>
      <c r="AT11" s="17">
        <v>0.16811290062359099</v>
      </c>
      <c r="AU11" s="17">
        <v>0.227429156432851</v>
      </c>
      <c r="AV11" s="17">
        <v>0.29223938124652499</v>
      </c>
      <c r="AW11" s="17">
        <v>0.19810294785313601</v>
      </c>
      <c r="AX11" s="17">
        <v>0.19487469822557599</v>
      </c>
      <c r="AY11" s="17">
        <v>0.222284720366381</v>
      </c>
      <c r="AZ11" s="17">
        <v>0.24797070047658401</v>
      </c>
      <c r="BA11" s="17">
        <v>0.206768052030044</v>
      </c>
      <c r="BB11" s="17">
        <v>0.17886542859498</v>
      </c>
      <c r="BC11" s="17"/>
      <c r="BD11" s="17">
        <v>0.22983158730886299</v>
      </c>
      <c r="BE11" s="17">
        <v>0.222838903978333</v>
      </c>
      <c r="BF11" s="17">
        <v>0.19835154315911299</v>
      </c>
      <c r="BG11" s="17"/>
      <c r="BH11" s="17">
        <v>0.205982992844467</v>
      </c>
      <c r="BI11" s="17">
        <v>0.22537310163684801</v>
      </c>
      <c r="BJ11" s="17">
        <v>0.28910639006361</v>
      </c>
      <c r="BK11" s="17"/>
      <c r="BL11" s="17">
        <v>0.25339974296518197</v>
      </c>
      <c r="BM11" s="17">
        <v>0.247825379125964</v>
      </c>
      <c r="BN11" s="17">
        <v>0.23410899125243101</v>
      </c>
      <c r="BO11" s="17"/>
      <c r="BP11" s="17">
        <v>0.24456603990916201</v>
      </c>
      <c r="BQ11" s="17">
        <v>0.20776144840189001</v>
      </c>
      <c r="BR11" s="17"/>
      <c r="BS11" s="17">
        <v>0.175777224898477</v>
      </c>
      <c r="BT11" s="17">
        <v>0.22461211588715799</v>
      </c>
      <c r="BU11" s="17">
        <v>0.30281503197061399</v>
      </c>
      <c r="BV11" s="17">
        <v>0.178281452687227</v>
      </c>
      <c r="BW11" s="17"/>
      <c r="BX11" s="17">
        <v>0.22069657420992</v>
      </c>
      <c r="BY11" s="17">
        <v>0.222121534142841</v>
      </c>
      <c r="BZ11" s="17">
        <v>0.214863057725729</v>
      </c>
      <c r="CA11" s="17"/>
      <c r="CB11" s="17">
        <v>0.245296645272784</v>
      </c>
      <c r="CC11" s="17">
        <v>0.18164247657508301</v>
      </c>
      <c r="CD11" s="17">
        <v>0.164330229863141</v>
      </c>
      <c r="CE11" s="17">
        <v>0.26903902820425901</v>
      </c>
      <c r="CF11" s="17">
        <v>0.20402133814610601</v>
      </c>
      <c r="CG11" s="17">
        <v>0.24621447268261701</v>
      </c>
      <c r="CH11" s="17"/>
      <c r="CI11" s="17">
        <v>0.208510821648175</v>
      </c>
      <c r="CJ11" s="17">
        <v>0.213568025463405</v>
      </c>
      <c r="CK11" s="17">
        <v>0.25446783188050898</v>
      </c>
      <c r="CL11" s="17">
        <v>0.20834591882213199</v>
      </c>
    </row>
    <row r="12" spans="2:90" ht="29" x14ac:dyDescent="0.35">
      <c r="B12" s="21" t="s">
        <v>332</v>
      </c>
      <c r="C12" s="17">
        <v>0.443589333026847</v>
      </c>
      <c r="D12" s="17">
        <v>0.43848948595368398</v>
      </c>
      <c r="E12" s="17">
        <v>0.447258655517976</v>
      </c>
      <c r="F12" s="17"/>
      <c r="G12" s="17">
        <v>0.51763626587078504</v>
      </c>
      <c r="H12" s="17">
        <v>0.50316520415524801</v>
      </c>
      <c r="I12" s="17">
        <v>0.434504085322449</v>
      </c>
      <c r="J12" s="17">
        <v>0.41060454106622202</v>
      </c>
      <c r="K12" s="17">
        <v>0.39253255130527798</v>
      </c>
      <c r="L12" s="17">
        <v>0.49251813221130802</v>
      </c>
      <c r="M12" s="17">
        <v>0.41834443659045401</v>
      </c>
      <c r="N12" s="17">
        <v>0.46715766713560097</v>
      </c>
      <c r="O12" s="17">
        <v>0.36255865597331399</v>
      </c>
      <c r="P12" s="17"/>
      <c r="Q12" s="17">
        <v>0.40794222471313202</v>
      </c>
      <c r="R12" s="17">
        <v>0.39102835277221698</v>
      </c>
      <c r="S12" s="17">
        <v>0.36184828546124598</v>
      </c>
      <c r="T12" s="17">
        <v>0.45649997380849799</v>
      </c>
      <c r="U12" s="17"/>
      <c r="V12" s="17">
        <v>0.39836950238428098</v>
      </c>
      <c r="W12" s="17">
        <v>0.48503708385795502</v>
      </c>
      <c r="X12" s="17">
        <v>0.446520793696007</v>
      </c>
      <c r="Y12" s="17">
        <v>0.417875645513545</v>
      </c>
      <c r="Z12" s="17">
        <v>0.43342578056642</v>
      </c>
      <c r="AA12" s="17">
        <v>0.39893707964513903</v>
      </c>
      <c r="AB12" s="17">
        <v>0.49358013939899498</v>
      </c>
      <c r="AC12" s="17">
        <v>0.50637741367912903</v>
      </c>
      <c r="AD12" s="17">
        <v>0.45375452139606598</v>
      </c>
      <c r="AE12" s="17"/>
      <c r="AF12" s="17">
        <v>0.463916484569458</v>
      </c>
      <c r="AG12" s="17">
        <v>0.41971764209795698</v>
      </c>
      <c r="AH12" s="17">
        <v>0.48292533345356897</v>
      </c>
      <c r="AI12" s="17">
        <v>0.58204388691413</v>
      </c>
      <c r="AJ12" s="17">
        <v>0.46197990398574401</v>
      </c>
      <c r="AK12" s="17">
        <v>0.40108593758473199</v>
      </c>
      <c r="AL12" s="17"/>
      <c r="AM12" s="17">
        <v>0.44739486708249399</v>
      </c>
      <c r="AN12" s="17">
        <v>0.49099137219734801</v>
      </c>
      <c r="AO12" s="17">
        <v>0.39633584061732102</v>
      </c>
      <c r="AP12" s="17">
        <v>0.466056015328073</v>
      </c>
      <c r="AQ12" s="17">
        <v>0.46425964668147301</v>
      </c>
      <c r="AR12" s="17">
        <v>0.35512105867642402</v>
      </c>
      <c r="AS12" s="17">
        <v>0.44044634267673599</v>
      </c>
      <c r="AT12" s="17">
        <v>0.475572953507017</v>
      </c>
      <c r="AU12" s="17">
        <v>0.46080970898201901</v>
      </c>
      <c r="AV12" s="17">
        <v>0.37245545491072901</v>
      </c>
      <c r="AW12" s="17">
        <v>0.40370648697978501</v>
      </c>
      <c r="AX12" s="17">
        <v>0.49048326934356601</v>
      </c>
      <c r="AY12" s="17">
        <v>0.39666470331341402</v>
      </c>
      <c r="AZ12" s="17">
        <v>0.36642318366007398</v>
      </c>
      <c r="BA12" s="17">
        <v>0.38271206237683197</v>
      </c>
      <c r="BB12" s="17">
        <v>0.44567472665845798</v>
      </c>
      <c r="BC12" s="17"/>
      <c r="BD12" s="17">
        <v>0.41331378675181202</v>
      </c>
      <c r="BE12" s="17">
        <v>0.45437247653118101</v>
      </c>
      <c r="BF12" s="17">
        <v>0.457575099691587</v>
      </c>
      <c r="BG12" s="17"/>
      <c r="BH12" s="17">
        <v>0.45847464357175199</v>
      </c>
      <c r="BI12" s="17">
        <v>0.38804190132809402</v>
      </c>
      <c r="BJ12" s="17">
        <v>0.36915118149509402</v>
      </c>
      <c r="BK12" s="17"/>
      <c r="BL12" s="17">
        <v>0.367563265499045</v>
      </c>
      <c r="BM12" s="17">
        <v>0.376512235983609</v>
      </c>
      <c r="BN12" s="17">
        <v>0.43037004385933902</v>
      </c>
      <c r="BO12" s="17"/>
      <c r="BP12" s="17">
        <v>0.41832205705367898</v>
      </c>
      <c r="BQ12" s="17">
        <v>0.45851218668842297</v>
      </c>
      <c r="BR12" s="17"/>
      <c r="BS12" s="17">
        <v>0.42919945898367801</v>
      </c>
      <c r="BT12" s="17">
        <v>0.377696753576718</v>
      </c>
      <c r="BU12" s="17">
        <v>0.37031562803256501</v>
      </c>
      <c r="BV12" s="17">
        <v>0.555005309246558</v>
      </c>
      <c r="BW12" s="17"/>
      <c r="BX12" s="17">
        <v>0.45239294940212399</v>
      </c>
      <c r="BY12" s="17">
        <v>0.41625187273797898</v>
      </c>
      <c r="BZ12" s="17">
        <v>0.44439706794059902</v>
      </c>
      <c r="CA12" s="17"/>
      <c r="CB12" s="17">
        <v>0.533483884982902</v>
      </c>
      <c r="CC12" s="17">
        <v>0.63477916588949501</v>
      </c>
      <c r="CD12" s="17">
        <v>0.73074771400898697</v>
      </c>
      <c r="CE12" s="17">
        <v>0.28884886469709398</v>
      </c>
      <c r="CF12" s="17">
        <v>0.113490685947621</v>
      </c>
      <c r="CG12" s="17">
        <v>0.134199119518398</v>
      </c>
      <c r="CH12" s="17"/>
      <c r="CI12" s="17">
        <v>0.45945770539054698</v>
      </c>
      <c r="CJ12" s="17">
        <v>0.45858116878932398</v>
      </c>
      <c r="CK12" s="17">
        <v>0.34842594878230898</v>
      </c>
      <c r="CL12" s="17">
        <v>0.45651684371546403</v>
      </c>
    </row>
    <row r="13" spans="2:90" x14ac:dyDescent="0.35">
      <c r="B13" s="21" t="s">
        <v>150</v>
      </c>
      <c r="C13" s="23">
        <v>3.4308322289778599E-2</v>
      </c>
      <c r="D13" s="23">
        <v>4.6302186602982999E-2</v>
      </c>
      <c r="E13" s="23">
        <v>2.2959819248641E-2</v>
      </c>
      <c r="F13" s="23"/>
      <c r="G13" s="23">
        <v>3.1022144673101201E-2</v>
      </c>
      <c r="H13" s="23">
        <v>1.6162408894521901E-2</v>
      </c>
      <c r="I13" s="23">
        <v>2.9766530780965202E-2</v>
      </c>
      <c r="J13" s="23">
        <v>6.36219440947242E-2</v>
      </c>
      <c r="K13" s="23">
        <v>3.1125476713320901E-2</v>
      </c>
      <c r="L13" s="23">
        <v>2.56568181964941E-2</v>
      </c>
      <c r="M13" s="23">
        <v>2.5960643771356599E-2</v>
      </c>
      <c r="N13" s="23">
        <v>4.37082317458529E-2</v>
      </c>
      <c r="O13" s="23">
        <v>4.0917707786920901E-2</v>
      </c>
      <c r="P13" s="23"/>
      <c r="Q13" s="23">
        <v>3.9795621646706497E-2</v>
      </c>
      <c r="R13" s="23">
        <v>3.1686674487668501E-2</v>
      </c>
      <c r="S13" s="23">
        <v>2.4388745960220101E-2</v>
      </c>
      <c r="T13" s="23">
        <v>3.2731003794667202E-2</v>
      </c>
      <c r="U13" s="23"/>
      <c r="V13" s="23">
        <v>4.1158725389161002E-2</v>
      </c>
      <c r="W13" s="23">
        <v>1.0329215236279001E-2</v>
      </c>
      <c r="X13" s="23">
        <v>1.7516321033006599E-2</v>
      </c>
      <c r="Y13" s="23">
        <v>3.9694228514234202E-2</v>
      </c>
      <c r="Z13" s="23">
        <v>2.7353722719270501E-2</v>
      </c>
      <c r="AA13" s="23">
        <v>6.5091307797677897E-2</v>
      </c>
      <c r="AB13" s="23">
        <v>2.5691277516622101E-2</v>
      </c>
      <c r="AC13" s="23">
        <v>5.5825344861918202E-2</v>
      </c>
      <c r="AD13" s="23">
        <v>4.1277559653015897E-2</v>
      </c>
      <c r="AE13" s="23"/>
      <c r="AF13" s="23">
        <v>4.94813280276825E-2</v>
      </c>
      <c r="AG13" s="23">
        <v>2.9817465967710802E-2</v>
      </c>
      <c r="AH13" s="23">
        <v>3.004049241864E-2</v>
      </c>
      <c r="AI13" s="23">
        <v>4.6534355515651098E-2</v>
      </c>
      <c r="AJ13" s="23">
        <v>1.6789001903005599E-2</v>
      </c>
      <c r="AK13" s="23">
        <v>3.6712346798913699E-2</v>
      </c>
      <c r="AL13" s="23"/>
      <c r="AM13" s="23">
        <v>9.6312441795861597E-2</v>
      </c>
      <c r="AN13" s="23">
        <v>5.4642560443317001E-2</v>
      </c>
      <c r="AO13" s="23">
        <v>6.2488663619701498E-2</v>
      </c>
      <c r="AP13" s="23">
        <v>6.7531570224130796E-2</v>
      </c>
      <c r="AQ13" s="23">
        <v>2.6745317569375E-2</v>
      </c>
      <c r="AR13" s="23">
        <v>1.28305806168263E-2</v>
      </c>
      <c r="AS13" s="23">
        <v>5.2424015105670199E-2</v>
      </c>
      <c r="AT13" s="23">
        <v>4.5144346184205097E-2</v>
      </c>
      <c r="AU13" s="23">
        <v>1.0069653879005601E-2</v>
      </c>
      <c r="AV13" s="23">
        <v>0</v>
      </c>
      <c r="AW13" s="23">
        <v>2.1413612895871501E-2</v>
      </c>
      <c r="AX13" s="23">
        <v>4.3069275275373402E-2</v>
      </c>
      <c r="AY13" s="23">
        <v>1.04501286749953E-2</v>
      </c>
      <c r="AZ13" s="23">
        <v>0</v>
      </c>
      <c r="BA13" s="23">
        <v>9.8571568038238293E-3</v>
      </c>
      <c r="BB13" s="23">
        <v>8.3502624206820593E-3</v>
      </c>
      <c r="BC13" s="23"/>
      <c r="BD13" s="23">
        <v>2.36552864856386E-2</v>
      </c>
      <c r="BE13" s="23">
        <v>2.7557984010949901E-2</v>
      </c>
      <c r="BF13" s="23">
        <v>4.4520011206465197E-2</v>
      </c>
      <c r="BG13" s="23"/>
      <c r="BH13" s="23">
        <v>2.6486233927070401E-2</v>
      </c>
      <c r="BI13" s="23">
        <v>3.1913296285289203E-2</v>
      </c>
      <c r="BJ13" s="23">
        <v>2.6666145365495001E-2</v>
      </c>
      <c r="BK13" s="23"/>
      <c r="BL13" s="23">
        <v>2.3083982258067501E-2</v>
      </c>
      <c r="BM13" s="23">
        <v>8.8838259519649805E-3</v>
      </c>
      <c r="BN13" s="23">
        <v>2.5699799614277902E-2</v>
      </c>
      <c r="BO13" s="23"/>
      <c r="BP13" s="23">
        <v>1.8157497348351901E-2</v>
      </c>
      <c r="BQ13" s="23">
        <v>4.3165812309451698E-2</v>
      </c>
      <c r="BR13" s="23"/>
      <c r="BS13" s="23">
        <v>2.51035251338106E-2</v>
      </c>
      <c r="BT13" s="23">
        <v>1.7203936702730099E-2</v>
      </c>
      <c r="BU13" s="23">
        <v>1.15175632455511E-2</v>
      </c>
      <c r="BV13" s="23">
        <v>1.4938535833507899E-2</v>
      </c>
      <c r="BW13" s="23"/>
      <c r="BX13" s="23">
        <v>2.3684242195354699E-2</v>
      </c>
      <c r="BY13" s="23">
        <v>1.6670381165014899E-3</v>
      </c>
      <c r="BZ13" s="23">
        <v>3.7366651400462303E-2</v>
      </c>
      <c r="CA13" s="23"/>
      <c r="CB13" s="23">
        <v>8.0337147906302496E-3</v>
      </c>
      <c r="CC13" s="23">
        <v>6.0142979075265704E-3</v>
      </c>
      <c r="CD13" s="23">
        <v>8.0382922385029299E-3</v>
      </c>
      <c r="CE13" s="23">
        <v>1.32678348410538E-2</v>
      </c>
      <c r="CF13" s="23">
        <v>3.2007073607719198E-2</v>
      </c>
      <c r="CG13" s="23">
        <v>0.16329123142931901</v>
      </c>
      <c r="CH13" s="23"/>
      <c r="CI13" s="23">
        <v>5.4718776151961003E-2</v>
      </c>
      <c r="CJ13" s="23">
        <v>1.00185090644043E-2</v>
      </c>
      <c r="CK13" s="23">
        <v>0.1206862331113</v>
      </c>
      <c r="CL13" s="23">
        <v>2.1063868585877901E-2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345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329</v>
      </c>
      <c r="C9" s="17">
        <v>5.7192074016843002E-2</v>
      </c>
      <c r="D9" s="17">
        <v>7.5394722247908802E-2</v>
      </c>
      <c r="E9" s="17">
        <v>3.9292519894606498E-2</v>
      </c>
      <c r="F9" s="17"/>
      <c r="G9" s="17">
        <v>7.4510533217275396E-3</v>
      </c>
      <c r="H9" s="17">
        <v>3.4450931642157699E-2</v>
      </c>
      <c r="I9" s="17">
        <v>7.1550875492998697E-2</v>
      </c>
      <c r="J9" s="17">
        <v>4.65703893385871E-2</v>
      </c>
      <c r="K9" s="17">
        <v>6.5560087897521394E-2</v>
      </c>
      <c r="L9" s="17">
        <v>7.2047737562592598E-2</v>
      </c>
      <c r="M9" s="17">
        <v>8.67551865374495E-2</v>
      </c>
      <c r="N9" s="17">
        <v>7.1822972792284001E-2</v>
      </c>
      <c r="O9" s="17">
        <v>5.5018089818367699E-2</v>
      </c>
      <c r="P9" s="17"/>
      <c r="Q9" s="17">
        <v>4.4695149488650401E-2</v>
      </c>
      <c r="R9" s="17">
        <v>6.9914436894131696E-2</v>
      </c>
      <c r="S9" s="17">
        <v>3.4356075905754402E-2</v>
      </c>
      <c r="T9" s="17">
        <v>6.0110717179942798E-2</v>
      </c>
      <c r="U9" s="17"/>
      <c r="V9" s="17">
        <v>6.3688390595919894E-2</v>
      </c>
      <c r="W9" s="17">
        <v>3.5134531940228898E-2</v>
      </c>
      <c r="X9" s="17">
        <v>5.6395024793196198E-2</v>
      </c>
      <c r="Y9" s="17">
        <v>7.8084617013037802E-2</v>
      </c>
      <c r="Z9" s="17">
        <v>7.1241026592511802E-2</v>
      </c>
      <c r="AA9" s="17">
        <v>4.08111783263643E-2</v>
      </c>
      <c r="AB9" s="17">
        <v>8.7349451617145094E-2</v>
      </c>
      <c r="AC9" s="17">
        <v>3.06983593146531E-2</v>
      </c>
      <c r="AD9" s="17">
        <v>4.9038693723947799E-2</v>
      </c>
      <c r="AE9" s="17"/>
      <c r="AF9" s="17">
        <v>6.5644319924652195E-2</v>
      </c>
      <c r="AG9" s="17">
        <v>6.5688163731060206E-2</v>
      </c>
      <c r="AH9" s="17">
        <v>4.4314189495459698E-2</v>
      </c>
      <c r="AI9" s="17">
        <v>6.5472009858120198E-2</v>
      </c>
      <c r="AJ9" s="17">
        <v>5.0507508197412398E-2</v>
      </c>
      <c r="AK9" s="17">
        <v>5.3219909332212698E-2</v>
      </c>
      <c r="AL9" s="17"/>
      <c r="AM9" s="17">
        <v>7.2737171774720499E-2</v>
      </c>
      <c r="AN9" s="17">
        <v>5.3561028500562997E-2</v>
      </c>
      <c r="AO9" s="17">
        <v>6.1990730441693002E-2</v>
      </c>
      <c r="AP9" s="17">
        <v>5.1916059101845803E-2</v>
      </c>
      <c r="AQ9" s="17">
        <v>5.87237168445887E-2</v>
      </c>
      <c r="AR9" s="17">
        <v>7.8980787138552402E-2</v>
      </c>
      <c r="AS9" s="17">
        <v>7.0396210750298699E-2</v>
      </c>
      <c r="AT9" s="17">
        <v>3.5226249035005597E-2</v>
      </c>
      <c r="AU9" s="17">
        <v>5.9755041519498599E-2</v>
      </c>
      <c r="AV9" s="17">
        <v>0.10110418130896801</v>
      </c>
      <c r="AW9" s="17">
        <v>5.3147012638668001E-2</v>
      </c>
      <c r="AX9" s="17">
        <v>4.5032977261582202E-2</v>
      </c>
      <c r="AY9" s="17">
        <v>4.0518098494052003E-2</v>
      </c>
      <c r="AZ9" s="17">
        <v>6.1251414945885797E-2</v>
      </c>
      <c r="BA9" s="17">
        <v>6.5352346402419506E-2</v>
      </c>
      <c r="BB9" s="17">
        <v>2.55977544301817E-2</v>
      </c>
      <c r="BC9" s="17"/>
      <c r="BD9" s="17">
        <v>6.0534242618460299E-2</v>
      </c>
      <c r="BE9" s="17">
        <v>3.20824882698897E-2</v>
      </c>
      <c r="BF9" s="17">
        <v>7.2214178752707803E-2</v>
      </c>
      <c r="BG9" s="17"/>
      <c r="BH9" s="17">
        <v>4.8642306301878803E-2</v>
      </c>
      <c r="BI9" s="17">
        <v>7.5928925377756501E-2</v>
      </c>
      <c r="BJ9" s="17">
        <v>7.1831991147233903E-2</v>
      </c>
      <c r="BK9" s="17"/>
      <c r="BL9" s="17">
        <v>4.3521905243439997E-2</v>
      </c>
      <c r="BM9" s="17">
        <v>5.3522911241460101E-2</v>
      </c>
      <c r="BN9" s="17">
        <v>3.9508467817274698E-2</v>
      </c>
      <c r="BO9" s="17"/>
      <c r="BP9" s="17">
        <v>4.1153561899949703E-2</v>
      </c>
      <c r="BQ9" s="17">
        <v>5.8634510679201002E-2</v>
      </c>
      <c r="BR9" s="17"/>
      <c r="BS9" s="17">
        <v>9.4012978571253597E-2</v>
      </c>
      <c r="BT9" s="17">
        <v>6.5319981370293601E-2</v>
      </c>
      <c r="BU9" s="17">
        <v>6.10522006538032E-2</v>
      </c>
      <c r="BV9" s="17">
        <v>3.7674783122381997E-2</v>
      </c>
      <c r="BW9" s="17"/>
      <c r="BX9" s="17">
        <v>5.1733560341003099E-2</v>
      </c>
      <c r="BY9" s="17">
        <v>3.4404385855755802E-2</v>
      </c>
      <c r="BZ9" s="17">
        <v>5.9133151586595302E-2</v>
      </c>
      <c r="CA9" s="17"/>
      <c r="CB9" s="17">
        <v>3.3738233544826697E-2</v>
      </c>
      <c r="CC9" s="17">
        <v>8.3601599532853801E-3</v>
      </c>
      <c r="CD9" s="17">
        <v>3.2114369571456101E-2</v>
      </c>
      <c r="CE9" s="17">
        <v>1.8271252334533802E-2</v>
      </c>
      <c r="CF9" s="17">
        <v>0.119952747391374</v>
      </c>
      <c r="CG9" s="17">
        <v>0.17078369321622</v>
      </c>
      <c r="CH9" s="17"/>
      <c r="CI9" s="17">
        <v>5.7529894076600002E-2</v>
      </c>
      <c r="CJ9" s="17">
        <v>5.9198276994941602E-2</v>
      </c>
      <c r="CK9" s="17">
        <v>6.3945991972233801E-2</v>
      </c>
      <c r="CL9" s="17">
        <v>5.4135377441178897E-2</v>
      </c>
    </row>
    <row r="10" spans="2:90" ht="29" x14ac:dyDescent="0.35">
      <c r="B10" s="21" t="s">
        <v>330</v>
      </c>
      <c r="C10" s="17">
        <v>9.9477444181111097E-2</v>
      </c>
      <c r="D10" s="17">
        <v>0.114495760715757</v>
      </c>
      <c r="E10" s="17">
        <v>8.4027469360093004E-2</v>
      </c>
      <c r="F10" s="17"/>
      <c r="G10" s="17">
        <v>8.0114742896271005E-2</v>
      </c>
      <c r="H10" s="17">
        <v>6.0840086399348799E-2</v>
      </c>
      <c r="I10" s="17">
        <v>0.139243541138378</v>
      </c>
      <c r="J10" s="17">
        <v>8.8020532966925996E-2</v>
      </c>
      <c r="K10" s="17">
        <v>9.7704148378417094E-2</v>
      </c>
      <c r="L10" s="17">
        <v>0.100355667104403</v>
      </c>
      <c r="M10" s="17">
        <v>8.4155438220696502E-2</v>
      </c>
      <c r="N10" s="17">
        <v>0.112204930273775</v>
      </c>
      <c r="O10" s="17">
        <v>0.12984519766002101</v>
      </c>
      <c r="P10" s="17"/>
      <c r="Q10" s="17">
        <v>6.5415388789219694E-2</v>
      </c>
      <c r="R10" s="17">
        <v>0.12969051197325601</v>
      </c>
      <c r="S10" s="17">
        <v>0.117723411092179</v>
      </c>
      <c r="T10" s="17">
        <v>9.8520065097228104E-2</v>
      </c>
      <c r="U10" s="17"/>
      <c r="V10" s="17">
        <v>9.5624477013748793E-2</v>
      </c>
      <c r="W10" s="17">
        <v>9.8332062503149006E-2</v>
      </c>
      <c r="X10" s="17">
        <v>0.109881178292939</v>
      </c>
      <c r="Y10" s="17">
        <v>8.1664305558861103E-2</v>
      </c>
      <c r="Z10" s="17">
        <v>9.3503468774203999E-2</v>
      </c>
      <c r="AA10" s="17">
        <v>0.11842765270203</v>
      </c>
      <c r="AB10" s="17">
        <v>0.144925920100616</v>
      </c>
      <c r="AC10" s="17">
        <v>7.8358902573449393E-2</v>
      </c>
      <c r="AD10" s="17">
        <v>7.3040068844022393E-2</v>
      </c>
      <c r="AE10" s="17"/>
      <c r="AF10" s="17">
        <v>9.8736776194502496E-2</v>
      </c>
      <c r="AG10" s="17">
        <v>0.10341768957714099</v>
      </c>
      <c r="AH10" s="17">
        <v>8.5312125308187201E-2</v>
      </c>
      <c r="AI10" s="17">
        <v>0.14585564943830201</v>
      </c>
      <c r="AJ10" s="17">
        <v>0.10298142301889</v>
      </c>
      <c r="AK10" s="17">
        <v>9.3186123691053793E-2</v>
      </c>
      <c r="AL10" s="17"/>
      <c r="AM10" s="17">
        <v>8.9683626944891404E-2</v>
      </c>
      <c r="AN10" s="17">
        <v>0.129050311820991</v>
      </c>
      <c r="AO10" s="17">
        <v>0.17357025576055801</v>
      </c>
      <c r="AP10" s="17">
        <v>0.12790993870078299</v>
      </c>
      <c r="AQ10" s="17">
        <v>0.147068329088649</v>
      </c>
      <c r="AR10" s="17">
        <v>8.0614080696673002E-2</v>
      </c>
      <c r="AS10" s="17">
        <v>0.120027289379275</v>
      </c>
      <c r="AT10" s="17">
        <v>6.2615642442664293E-2</v>
      </c>
      <c r="AU10" s="17">
        <v>8.1753645012590304E-2</v>
      </c>
      <c r="AV10" s="17">
        <v>0.10552658717656301</v>
      </c>
      <c r="AW10" s="17">
        <v>8.9712146713945895E-2</v>
      </c>
      <c r="AX10" s="17">
        <v>8.1557318906346807E-2</v>
      </c>
      <c r="AY10" s="17">
        <v>8.1422409512089094E-2</v>
      </c>
      <c r="AZ10" s="17">
        <v>6.2695094329840106E-2</v>
      </c>
      <c r="BA10" s="17">
        <v>0.16653073216945599</v>
      </c>
      <c r="BB10" s="17">
        <v>5.70648292932232E-2</v>
      </c>
      <c r="BC10" s="17"/>
      <c r="BD10" s="17">
        <v>9.53963101676637E-2</v>
      </c>
      <c r="BE10" s="17">
        <v>0.104711518027226</v>
      </c>
      <c r="BF10" s="17">
        <v>0.100275125288837</v>
      </c>
      <c r="BG10" s="17"/>
      <c r="BH10" s="17">
        <v>9.2809627350609603E-2</v>
      </c>
      <c r="BI10" s="17">
        <v>0.102309843942305</v>
      </c>
      <c r="BJ10" s="17">
        <v>0.114356112324261</v>
      </c>
      <c r="BK10" s="17"/>
      <c r="BL10" s="17">
        <v>8.8713732673339402E-2</v>
      </c>
      <c r="BM10" s="17">
        <v>0.118981533693531</v>
      </c>
      <c r="BN10" s="17">
        <v>9.5877717724753106E-2</v>
      </c>
      <c r="BO10" s="17"/>
      <c r="BP10" s="17">
        <v>9.8851246793089695E-2</v>
      </c>
      <c r="BQ10" s="17">
        <v>0.10312272766455199</v>
      </c>
      <c r="BR10" s="17"/>
      <c r="BS10" s="17">
        <v>0.12611172758082201</v>
      </c>
      <c r="BT10" s="17">
        <v>0.132803224554747</v>
      </c>
      <c r="BU10" s="17">
        <v>0.106151447024307</v>
      </c>
      <c r="BV10" s="17">
        <v>7.41322443321831E-2</v>
      </c>
      <c r="BW10" s="17"/>
      <c r="BX10" s="17">
        <v>0.124805899380352</v>
      </c>
      <c r="BY10" s="17">
        <v>8.2259698347378396E-2</v>
      </c>
      <c r="BZ10" s="17">
        <v>9.8026228562964501E-2</v>
      </c>
      <c r="CA10" s="17"/>
      <c r="CB10" s="17">
        <v>9.8074001138136496E-2</v>
      </c>
      <c r="CC10" s="17">
        <v>5.0681855415712601E-2</v>
      </c>
      <c r="CD10" s="17">
        <v>8.8117147074341998E-2</v>
      </c>
      <c r="CE10" s="17">
        <v>2.7173019581818999E-2</v>
      </c>
      <c r="CF10" s="17">
        <v>0.1394861716385</v>
      </c>
      <c r="CG10" s="17">
        <v>0.222071808274661</v>
      </c>
      <c r="CH10" s="17"/>
      <c r="CI10" s="17">
        <v>8.6937523506002298E-2</v>
      </c>
      <c r="CJ10" s="17">
        <v>0.10994909506165799</v>
      </c>
      <c r="CK10" s="17">
        <v>0.12261734091503899</v>
      </c>
      <c r="CL10" s="17">
        <v>8.9955653427853E-2</v>
      </c>
    </row>
    <row r="11" spans="2:90" ht="43.5" x14ac:dyDescent="0.35">
      <c r="B11" s="21" t="s">
        <v>331</v>
      </c>
      <c r="C11" s="17">
        <v>0.17315709951584701</v>
      </c>
      <c r="D11" s="17">
        <v>0.193584979000197</v>
      </c>
      <c r="E11" s="17">
        <v>0.15244447957614099</v>
      </c>
      <c r="F11" s="17"/>
      <c r="G11" s="17">
        <v>0.13153170565029301</v>
      </c>
      <c r="H11" s="17">
        <v>0.13511134159339899</v>
      </c>
      <c r="I11" s="17">
        <v>0.16231671755063701</v>
      </c>
      <c r="J11" s="17">
        <v>0.175370352884791</v>
      </c>
      <c r="K11" s="17">
        <v>0.20395860092184001</v>
      </c>
      <c r="L11" s="17">
        <v>0.193259039898004</v>
      </c>
      <c r="M11" s="17">
        <v>0.17298958759793501</v>
      </c>
      <c r="N11" s="17">
        <v>0.154573640751967</v>
      </c>
      <c r="O11" s="17">
        <v>0.22383065435954499</v>
      </c>
      <c r="P11" s="17"/>
      <c r="Q11" s="17">
        <v>0.15368172911035899</v>
      </c>
      <c r="R11" s="17">
        <v>0.15829094222405901</v>
      </c>
      <c r="S11" s="17">
        <v>0.165516192353382</v>
      </c>
      <c r="T11" s="17">
        <v>0.17866521372094701</v>
      </c>
      <c r="U11" s="17"/>
      <c r="V11" s="17">
        <v>0.18282689160325699</v>
      </c>
      <c r="W11" s="17">
        <v>0.15659074604031401</v>
      </c>
      <c r="X11" s="17">
        <v>0.20905484492566201</v>
      </c>
      <c r="Y11" s="17">
        <v>0.17468725750004499</v>
      </c>
      <c r="Z11" s="17">
        <v>0.20955995920294801</v>
      </c>
      <c r="AA11" s="17">
        <v>0.182295682748921</v>
      </c>
      <c r="AB11" s="17">
        <v>0.128439318427537</v>
      </c>
      <c r="AC11" s="17">
        <v>0.12556032285621699</v>
      </c>
      <c r="AD11" s="17">
        <v>0.17015326762324701</v>
      </c>
      <c r="AE11" s="17"/>
      <c r="AF11" s="17">
        <v>0.17541208858763799</v>
      </c>
      <c r="AG11" s="17">
        <v>0.15239856958720799</v>
      </c>
      <c r="AH11" s="17">
        <v>0.17679459159948899</v>
      </c>
      <c r="AI11" s="17">
        <v>0.19137968461740601</v>
      </c>
      <c r="AJ11" s="17">
        <v>0.15600897088150301</v>
      </c>
      <c r="AK11" s="17">
        <v>0.18922467893997699</v>
      </c>
      <c r="AL11" s="17"/>
      <c r="AM11" s="17">
        <v>0.114448331258496</v>
      </c>
      <c r="AN11" s="17">
        <v>0.18455338307296501</v>
      </c>
      <c r="AO11" s="17">
        <v>0.17125935571176101</v>
      </c>
      <c r="AP11" s="17">
        <v>0.20181764701650701</v>
      </c>
      <c r="AQ11" s="17">
        <v>0.16588091472783001</v>
      </c>
      <c r="AR11" s="17">
        <v>0.153467459967884</v>
      </c>
      <c r="AS11" s="17">
        <v>0.165582261033036</v>
      </c>
      <c r="AT11" s="17">
        <v>0.217693421412575</v>
      </c>
      <c r="AU11" s="17">
        <v>0.174519032885319</v>
      </c>
      <c r="AV11" s="17">
        <v>0.163457482409822</v>
      </c>
      <c r="AW11" s="17">
        <v>0.18142598368385901</v>
      </c>
      <c r="AX11" s="17">
        <v>0.241211234048161</v>
      </c>
      <c r="AY11" s="17">
        <v>0.154138682325241</v>
      </c>
      <c r="AZ11" s="17">
        <v>0.11815116342257601</v>
      </c>
      <c r="BA11" s="17">
        <v>0.17632175156508301</v>
      </c>
      <c r="BB11" s="17">
        <v>0.200275647122377</v>
      </c>
      <c r="BC11" s="17"/>
      <c r="BD11" s="17">
        <v>0.193692641875157</v>
      </c>
      <c r="BE11" s="17">
        <v>0.141048210739004</v>
      </c>
      <c r="BF11" s="17">
        <v>0.175133399957975</v>
      </c>
      <c r="BG11" s="17"/>
      <c r="BH11" s="17">
        <v>0.15598609732096999</v>
      </c>
      <c r="BI11" s="17">
        <v>0.19429842840722</v>
      </c>
      <c r="BJ11" s="17">
        <v>0.21064035453261301</v>
      </c>
      <c r="BK11" s="17"/>
      <c r="BL11" s="17">
        <v>0.23585251591727399</v>
      </c>
      <c r="BM11" s="17">
        <v>0.162977121178288</v>
      </c>
      <c r="BN11" s="17">
        <v>0.19775375956400201</v>
      </c>
      <c r="BO11" s="17"/>
      <c r="BP11" s="17">
        <v>0.14732546361512999</v>
      </c>
      <c r="BQ11" s="17">
        <v>0.175036176442393</v>
      </c>
      <c r="BR11" s="17"/>
      <c r="BS11" s="17">
        <v>0.194720418898885</v>
      </c>
      <c r="BT11" s="17">
        <v>0.19100461757279799</v>
      </c>
      <c r="BU11" s="17">
        <v>0.22033328658933499</v>
      </c>
      <c r="BV11" s="17">
        <v>0.133625218419755</v>
      </c>
      <c r="BW11" s="17"/>
      <c r="BX11" s="17">
        <v>0.18794129356009101</v>
      </c>
      <c r="BY11" s="17">
        <v>0.15802542788516799</v>
      </c>
      <c r="BZ11" s="17">
        <v>0.17262229795112899</v>
      </c>
      <c r="CA11" s="17"/>
      <c r="CB11" s="17">
        <v>0.15603945067938099</v>
      </c>
      <c r="CC11" s="17">
        <v>0.11651450623829999</v>
      </c>
      <c r="CD11" s="17">
        <v>0.164758094200533</v>
      </c>
      <c r="CE11" s="17">
        <v>0.131220029142817</v>
      </c>
      <c r="CF11" s="17">
        <v>0.22159462442984501</v>
      </c>
      <c r="CG11" s="17">
        <v>0.27899088386553</v>
      </c>
      <c r="CH11" s="17"/>
      <c r="CI11" s="17">
        <v>0.211266460021273</v>
      </c>
      <c r="CJ11" s="17">
        <v>0.14264458175369399</v>
      </c>
      <c r="CK11" s="17">
        <v>0.24702097327146499</v>
      </c>
      <c r="CL11" s="17">
        <v>0.162942789240199</v>
      </c>
    </row>
    <row r="12" spans="2:90" ht="29" x14ac:dyDescent="0.35">
      <c r="B12" s="21" t="s">
        <v>332</v>
      </c>
      <c r="C12" s="17">
        <v>0.62201121693680395</v>
      </c>
      <c r="D12" s="17">
        <v>0.568090140047947</v>
      </c>
      <c r="E12" s="17">
        <v>0.675997556170569</v>
      </c>
      <c r="F12" s="17"/>
      <c r="G12" s="17">
        <v>0.74720220380234303</v>
      </c>
      <c r="H12" s="17">
        <v>0.72920048521115999</v>
      </c>
      <c r="I12" s="17">
        <v>0.58636116396403803</v>
      </c>
      <c r="J12" s="17">
        <v>0.632268189262983</v>
      </c>
      <c r="K12" s="17">
        <v>0.58797942155498595</v>
      </c>
      <c r="L12" s="17">
        <v>0.58219473780640196</v>
      </c>
      <c r="M12" s="17">
        <v>0.61275872658856001</v>
      </c>
      <c r="N12" s="17">
        <v>0.58460948328615203</v>
      </c>
      <c r="O12" s="17">
        <v>0.54931941305013898</v>
      </c>
      <c r="P12" s="17"/>
      <c r="Q12" s="17">
        <v>0.67703125407334297</v>
      </c>
      <c r="R12" s="17">
        <v>0.60174636873186205</v>
      </c>
      <c r="S12" s="17">
        <v>0.64563979053410403</v>
      </c>
      <c r="T12" s="17">
        <v>0.61774663452746303</v>
      </c>
      <c r="U12" s="17"/>
      <c r="V12" s="17">
        <v>0.58947964369689398</v>
      </c>
      <c r="W12" s="17">
        <v>0.68954981964047102</v>
      </c>
      <c r="X12" s="17">
        <v>0.60265939116957801</v>
      </c>
      <c r="Y12" s="17">
        <v>0.60010068564350605</v>
      </c>
      <c r="Z12" s="17">
        <v>0.58346700282057395</v>
      </c>
      <c r="AA12" s="17">
        <v>0.580734990052445</v>
      </c>
      <c r="AB12" s="17">
        <v>0.60803547817296699</v>
      </c>
      <c r="AC12" s="17">
        <v>0.68919469342701301</v>
      </c>
      <c r="AD12" s="17">
        <v>0.66238253797478897</v>
      </c>
      <c r="AE12" s="17"/>
      <c r="AF12" s="17">
        <v>0.61056296370668695</v>
      </c>
      <c r="AG12" s="17">
        <v>0.63022213214207501</v>
      </c>
      <c r="AH12" s="17">
        <v>0.64697672393210903</v>
      </c>
      <c r="AI12" s="17">
        <v>0.53974063745482703</v>
      </c>
      <c r="AJ12" s="17">
        <v>0.65533627641464498</v>
      </c>
      <c r="AK12" s="17">
        <v>0.61063247942197296</v>
      </c>
      <c r="AL12" s="17"/>
      <c r="AM12" s="17">
        <v>0.62074668073644801</v>
      </c>
      <c r="AN12" s="17">
        <v>0.53772453563762102</v>
      </c>
      <c r="AO12" s="17">
        <v>0.512365788275709</v>
      </c>
      <c r="AP12" s="17">
        <v>0.53794207381566805</v>
      </c>
      <c r="AQ12" s="17">
        <v>0.57822127822540603</v>
      </c>
      <c r="AR12" s="17">
        <v>0.64025364182868005</v>
      </c>
      <c r="AS12" s="17">
        <v>0.60484222386758801</v>
      </c>
      <c r="AT12" s="17">
        <v>0.64854433637930597</v>
      </c>
      <c r="AU12" s="17">
        <v>0.64934373748013596</v>
      </c>
      <c r="AV12" s="17">
        <v>0.61486400632281002</v>
      </c>
      <c r="AW12" s="17">
        <v>0.63209108456358198</v>
      </c>
      <c r="AX12" s="17">
        <v>0.59663827218759902</v>
      </c>
      <c r="AY12" s="17">
        <v>0.72392080966861805</v>
      </c>
      <c r="AZ12" s="17">
        <v>0.74845711941999005</v>
      </c>
      <c r="BA12" s="17">
        <v>0.55629635239823805</v>
      </c>
      <c r="BB12" s="17">
        <v>0.69908134802581001</v>
      </c>
      <c r="BC12" s="17"/>
      <c r="BD12" s="17">
        <v>0.61051450629764503</v>
      </c>
      <c r="BE12" s="17">
        <v>0.68187676531506602</v>
      </c>
      <c r="BF12" s="17">
        <v>0.59820373660091797</v>
      </c>
      <c r="BG12" s="17"/>
      <c r="BH12" s="17">
        <v>0.66086310510389701</v>
      </c>
      <c r="BI12" s="17">
        <v>0.57633997570270901</v>
      </c>
      <c r="BJ12" s="17">
        <v>0.56572354032963901</v>
      </c>
      <c r="BK12" s="17"/>
      <c r="BL12" s="17">
        <v>0.60934099227209204</v>
      </c>
      <c r="BM12" s="17">
        <v>0.62423876171107895</v>
      </c>
      <c r="BN12" s="17">
        <v>0.63391226283635105</v>
      </c>
      <c r="BO12" s="17"/>
      <c r="BP12" s="17">
        <v>0.67940734846629403</v>
      </c>
      <c r="BQ12" s="17">
        <v>0.60701630726039102</v>
      </c>
      <c r="BR12" s="17"/>
      <c r="BS12" s="17">
        <v>0.54119452282676594</v>
      </c>
      <c r="BT12" s="17">
        <v>0.57503008130962596</v>
      </c>
      <c r="BU12" s="17">
        <v>0.58096529548522102</v>
      </c>
      <c r="BV12" s="17">
        <v>0.72910650410663402</v>
      </c>
      <c r="BW12" s="17"/>
      <c r="BX12" s="17">
        <v>0.60435487410421596</v>
      </c>
      <c r="BY12" s="17">
        <v>0.70716812249362604</v>
      </c>
      <c r="BZ12" s="17">
        <v>0.61852748443706296</v>
      </c>
      <c r="CA12" s="17"/>
      <c r="CB12" s="17">
        <v>0.68732304955974299</v>
      </c>
      <c r="CC12" s="17">
        <v>0.81334074732460704</v>
      </c>
      <c r="CD12" s="17">
        <v>0.69815540334993498</v>
      </c>
      <c r="CE12" s="17">
        <v>0.80426247993031597</v>
      </c>
      <c r="CF12" s="17">
        <v>0.446363699638404</v>
      </c>
      <c r="CG12" s="17">
        <v>0.15021082190424301</v>
      </c>
      <c r="CH12" s="17"/>
      <c r="CI12" s="17">
        <v>0.58762447115908201</v>
      </c>
      <c r="CJ12" s="17">
        <v>0.66281793087285701</v>
      </c>
      <c r="CK12" s="17">
        <v>0.414851292425162</v>
      </c>
      <c r="CL12" s="17">
        <v>0.66079825002146297</v>
      </c>
    </row>
    <row r="13" spans="2:90" x14ac:dyDescent="0.35">
      <c r="B13" s="21" t="s">
        <v>150</v>
      </c>
      <c r="C13" s="23">
        <v>4.8162165349394798E-2</v>
      </c>
      <c r="D13" s="23">
        <v>4.8434397988190103E-2</v>
      </c>
      <c r="E13" s="23">
        <v>4.8237974998591102E-2</v>
      </c>
      <c r="F13" s="23"/>
      <c r="G13" s="23">
        <v>3.3700294329366103E-2</v>
      </c>
      <c r="H13" s="23">
        <v>4.0397155153934002E-2</v>
      </c>
      <c r="I13" s="23">
        <v>4.0527701853948203E-2</v>
      </c>
      <c r="J13" s="23">
        <v>5.7770535546713103E-2</v>
      </c>
      <c r="K13" s="23">
        <v>4.4797741247235803E-2</v>
      </c>
      <c r="L13" s="23">
        <v>5.2142817628598598E-2</v>
      </c>
      <c r="M13" s="23">
        <v>4.3341061055359002E-2</v>
      </c>
      <c r="N13" s="23">
        <v>7.6788972895821997E-2</v>
      </c>
      <c r="O13" s="23">
        <v>4.1986645111926998E-2</v>
      </c>
      <c r="P13" s="23"/>
      <c r="Q13" s="23">
        <v>5.9176478538427398E-2</v>
      </c>
      <c r="R13" s="23">
        <v>4.0357740176691498E-2</v>
      </c>
      <c r="S13" s="23">
        <v>3.6764530114579801E-2</v>
      </c>
      <c r="T13" s="23">
        <v>4.4957369474418897E-2</v>
      </c>
      <c r="U13" s="23"/>
      <c r="V13" s="23">
        <v>6.8380597090180698E-2</v>
      </c>
      <c r="W13" s="23">
        <v>2.0392839875836899E-2</v>
      </c>
      <c r="X13" s="23">
        <v>2.2009560818624901E-2</v>
      </c>
      <c r="Y13" s="23">
        <v>6.5463134284549501E-2</v>
      </c>
      <c r="Z13" s="23">
        <v>4.2228542609762401E-2</v>
      </c>
      <c r="AA13" s="23">
        <v>7.7730496170239499E-2</v>
      </c>
      <c r="AB13" s="23">
        <v>3.1249831681734699E-2</v>
      </c>
      <c r="AC13" s="23">
        <v>7.6187721828667301E-2</v>
      </c>
      <c r="AD13" s="23">
        <v>4.5385431833993697E-2</v>
      </c>
      <c r="AE13" s="23"/>
      <c r="AF13" s="23">
        <v>4.9643851586520502E-2</v>
      </c>
      <c r="AG13" s="23">
        <v>4.8273444962515802E-2</v>
      </c>
      <c r="AH13" s="23">
        <v>4.6602369664754902E-2</v>
      </c>
      <c r="AI13" s="23">
        <v>5.7552018631344799E-2</v>
      </c>
      <c r="AJ13" s="23">
        <v>3.5165821487549501E-2</v>
      </c>
      <c r="AK13" s="23">
        <v>5.3736808614783797E-2</v>
      </c>
      <c r="AL13" s="23"/>
      <c r="AM13" s="23">
        <v>0.102384189285445</v>
      </c>
      <c r="AN13" s="23">
        <v>9.511074096786E-2</v>
      </c>
      <c r="AO13" s="23">
        <v>8.0813869810279299E-2</v>
      </c>
      <c r="AP13" s="23">
        <v>8.04142813651956E-2</v>
      </c>
      <c r="AQ13" s="23">
        <v>5.0105761113526603E-2</v>
      </c>
      <c r="AR13" s="23">
        <v>4.6684030368210901E-2</v>
      </c>
      <c r="AS13" s="23">
        <v>3.9152014969802099E-2</v>
      </c>
      <c r="AT13" s="23">
        <v>3.5920350730448303E-2</v>
      </c>
      <c r="AU13" s="23">
        <v>3.4628543102456097E-2</v>
      </c>
      <c r="AV13" s="23">
        <v>1.50477427818369E-2</v>
      </c>
      <c r="AW13" s="23">
        <v>4.3623772399945401E-2</v>
      </c>
      <c r="AX13" s="23">
        <v>3.5560197596310301E-2</v>
      </c>
      <c r="AY13" s="23">
        <v>0</v>
      </c>
      <c r="AZ13" s="23">
        <v>9.4452078817077404E-3</v>
      </c>
      <c r="BA13" s="23">
        <v>3.5498817464803899E-2</v>
      </c>
      <c r="BB13" s="23">
        <v>1.7980421128408499E-2</v>
      </c>
      <c r="BC13" s="23"/>
      <c r="BD13" s="23">
        <v>3.9862299041074002E-2</v>
      </c>
      <c r="BE13" s="23">
        <v>4.0281017648814102E-2</v>
      </c>
      <c r="BF13" s="23">
        <v>5.4173559399562303E-2</v>
      </c>
      <c r="BG13" s="23"/>
      <c r="BH13" s="23">
        <v>4.1698863922644699E-2</v>
      </c>
      <c r="BI13" s="23">
        <v>5.1122826570009897E-2</v>
      </c>
      <c r="BJ13" s="23">
        <v>3.7448001666252902E-2</v>
      </c>
      <c r="BK13" s="23"/>
      <c r="BL13" s="23">
        <v>2.25708538938547E-2</v>
      </c>
      <c r="BM13" s="23">
        <v>4.02796721756426E-2</v>
      </c>
      <c r="BN13" s="23">
        <v>3.2947792057618497E-2</v>
      </c>
      <c r="BO13" s="23"/>
      <c r="BP13" s="23">
        <v>3.32623792255363E-2</v>
      </c>
      <c r="BQ13" s="23">
        <v>5.6190277953462903E-2</v>
      </c>
      <c r="BR13" s="23"/>
      <c r="BS13" s="23">
        <v>4.3960352122273401E-2</v>
      </c>
      <c r="BT13" s="23">
        <v>3.5842095192534999E-2</v>
      </c>
      <c r="BU13" s="23">
        <v>3.1497770247334002E-2</v>
      </c>
      <c r="BV13" s="23">
        <v>2.54612500190457E-2</v>
      </c>
      <c r="BW13" s="23"/>
      <c r="BX13" s="23">
        <v>3.1164372614338898E-2</v>
      </c>
      <c r="BY13" s="23">
        <v>1.81423654180724E-2</v>
      </c>
      <c r="BZ13" s="23">
        <v>5.1690837462248E-2</v>
      </c>
      <c r="CA13" s="23"/>
      <c r="CB13" s="23">
        <v>2.4825265077913099E-2</v>
      </c>
      <c r="CC13" s="23">
        <v>1.1102731068095201E-2</v>
      </c>
      <c r="CD13" s="23">
        <v>1.6854985803734599E-2</v>
      </c>
      <c r="CE13" s="23">
        <v>1.9073219010513499E-2</v>
      </c>
      <c r="CF13" s="23">
        <v>7.2602756901878202E-2</v>
      </c>
      <c r="CG13" s="23">
        <v>0.17794279273934599</v>
      </c>
      <c r="CH13" s="23"/>
      <c r="CI13" s="23">
        <v>5.6641651237042297E-2</v>
      </c>
      <c r="CJ13" s="23">
        <v>2.5390115316849302E-2</v>
      </c>
      <c r="CK13" s="23">
        <v>0.151564401416101</v>
      </c>
      <c r="CL13" s="23">
        <v>3.2167929869305702E-2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2:CL27"/>
  <sheetViews>
    <sheetView showGridLines="0" topLeftCell="A6" workbookViewId="0">
      <pane xSplit="2" topLeftCell="C1" activePane="topRight" state="frozen"/>
      <selection pane="topRight" activeCell="B27" sqref="B27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358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346</v>
      </c>
      <c r="C9" s="17">
        <v>0.733158133228062</v>
      </c>
      <c r="D9" s="17">
        <v>0.68637587196387295</v>
      </c>
      <c r="E9" s="17">
        <v>0.77786312769560395</v>
      </c>
      <c r="F9" s="17"/>
      <c r="G9" s="17">
        <v>0.79718288304004703</v>
      </c>
      <c r="H9" s="17">
        <v>0.75570850564550296</v>
      </c>
      <c r="I9" s="17">
        <v>0.73189913292234998</v>
      </c>
      <c r="J9" s="17">
        <v>0.73804418073005396</v>
      </c>
      <c r="K9" s="17">
        <v>0.71683957239254403</v>
      </c>
      <c r="L9" s="17">
        <v>0.75428182611259498</v>
      </c>
      <c r="M9" s="17">
        <v>0.74950013759244105</v>
      </c>
      <c r="N9" s="17">
        <v>0.70670966430869997</v>
      </c>
      <c r="O9" s="17">
        <v>0.65757961691831401</v>
      </c>
      <c r="P9" s="17"/>
      <c r="Q9" s="17">
        <v>0.69804633030499197</v>
      </c>
      <c r="R9" s="17">
        <v>0.63250143439070405</v>
      </c>
      <c r="S9" s="17">
        <v>0.74011490607958996</v>
      </c>
      <c r="T9" s="17">
        <v>0.74553484355593402</v>
      </c>
      <c r="U9" s="17"/>
      <c r="V9" s="17">
        <v>0.66489931108347999</v>
      </c>
      <c r="W9" s="17">
        <v>0.82381053634861101</v>
      </c>
      <c r="X9" s="17">
        <v>0.76896365957038504</v>
      </c>
      <c r="Y9" s="17">
        <v>0.69768696607755598</v>
      </c>
      <c r="Z9" s="17">
        <v>0.73568891572525397</v>
      </c>
      <c r="AA9" s="17">
        <v>0.69243890637768102</v>
      </c>
      <c r="AB9" s="17">
        <v>0.72803997295453804</v>
      </c>
      <c r="AC9" s="17">
        <v>0.69948634775674701</v>
      </c>
      <c r="AD9" s="17">
        <v>0.75792735690309598</v>
      </c>
      <c r="AE9" s="17"/>
      <c r="AF9" s="17">
        <v>0.74410522606115204</v>
      </c>
      <c r="AG9" s="17">
        <v>0.70831520766123901</v>
      </c>
      <c r="AH9" s="17">
        <v>0.80243197171172698</v>
      </c>
      <c r="AI9" s="17">
        <v>0.68040807651982405</v>
      </c>
      <c r="AJ9" s="17">
        <v>0.74794999169909804</v>
      </c>
      <c r="AK9" s="17">
        <v>0.71898946327353996</v>
      </c>
      <c r="AL9" s="17"/>
      <c r="AM9" s="17">
        <v>0.61725654987411305</v>
      </c>
      <c r="AN9" s="17">
        <v>0.62533002215470002</v>
      </c>
      <c r="AO9" s="17">
        <v>0.67660792424213201</v>
      </c>
      <c r="AP9" s="17">
        <v>0.68288716184565301</v>
      </c>
      <c r="AQ9" s="17">
        <v>0.72744862420382395</v>
      </c>
      <c r="AR9" s="17">
        <v>0.71204126996831696</v>
      </c>
      <c r="AS9" s="17">
        <v>0.75466439075847602</v>
      </c>
      <c r="AT9" s="17">
        <v>0.77947159331159699</v>
      </c>
      <c r="AU9" s="17">
        <v>0.75631099062748997</v>
      </c>
      <c r="AV9" s="17">
        <v>0.84755943645584197</v>
      </c>
      <c r="AW9" s="17">
        <v>0.704972430657541</v>
      </c>
      <c r="AX9" s="17">
        <v>0.76266209942291896</v>
      </c>
      <c r="AY9" s="17">
        <v>0.71999563161668301</v>
      </c>
      <c r="AZ9" s="17">
        <v>0.75052582080021102</v>
      </c>
      <c r="BA9" s="17">
        <v>0.72811424156008997</v>
      </c>
      <c r="BB9" s="17">
        <v>0.75352405766141295</v>
      </c>
      <c r="BC9" s="17"/>
      <c r="BD9" s="17">
        <v>0.74571354659526101</v>
      </c>
      <c r="BE9" s="17">
        <v>0.74818805714567305</v>
      </c>
      <c r="BF9" s="17">
        <v>0.72604528600178797</v>
      </c>
      <c r="BG9" s="17"/>
      <c r="BH9" s="17">
        <v>0.78099383109244602</v>
      </c>
      <c r="BI9" s="17">
        <v>0.67290803994951498</v>
      </c>
      <c r="BJ9" s="17">
        <v>0.67724478311053304</v>
      </c>
      <c r="BK9" s="17"/>
      <c r="BL9" s="17">
        <v>0.67261488087796595</v>
      </c>
      <c r="BM9" s="17">
        <v>0.72934249225490799</v>
      </c>
      <c r="BN9" s="17">
        <v>0.74841758306233297</v>
      </c>
      <c r="BO9" s="17"/>
      <c r="BP9" s="17">
        <v>0.76304987012149394</v>
      </c>
      <c r="BQ9" s="17">
        <v>0.70620083885688301</v>
      </c>
      <c r="BR9" s="17"/>
      <c r="BS9" s="17">
        <v>0.84902715968356601</v>
      </c>
      <c r="BT9" s="17">
        <v>0.83651242032296602</v>
      </c>
      <c r="BU9" s="17">
        <v>0.71529418479737705</v>
      </c>
      <c r="BV9" s="17">
        <v>0.68452089541693095</v>
      </c>
      <c r="BW9" s="17"/>
      <c r="BX9" s="17">
        <v>0.778463343533772</v>
      </c>
      <c r="BY9" s="17">
        <v>0.83300589415345305</v>
      </c>
      <c r="BZ9" s="17">
        <v>0.72253413708580905</v>
      </c>
      <c r="CA9" s="17"/>
      <c r="CB9" s="17">
        <v>0.91063304184845595</v>
      </c>
      <c r="CC9" s="17">
        <v>0.82628696448363803</v>
      </c>
      <c r="CD9" s="17">
        <v>0.70123442327525198</v>
      </c>
      <c r="CE9" s="17">
        <v>0.78476932117589804</v>
      </c>
      <c r="CF9" s="17">
        <v>0.73396540536367405</v>
      </c>
      <c r="CG9" s="17">
        <v>0.39746558775319701</v>
      </c>
      <c r="CH9" s="17"/>
      <c r="CI9" s="17">
        <v>0.64656139514458899</v>
      </c>
      <c r="CJ9" s="17">
        <v>0.84496628709937005</v>
      </c>
      <c r="CK9" s="17">
        <v>0.42466916406046501</v>
      </c>
      <c r="CL9" s="17">
        <v>0.76875362995012897</v>
      </c>
    </row>
    <row r="10" spans="2:90" x14ac:dyDescent="0.35">
      <c r="B10" s="21" t="s">
        <v>347</v>
      </c>
      <c r="C10" s="17">
        <v>0.71749623266270302</v>
      </c>
      <c r="D10" s="17">
        <v>0.65357876190702802</v>
      </c>
      <c r="E10" s="17">
        <v>0.77899913526639397</v>
      </c>
      <c r="F10" s="17"/>
      <c r="G10" s="17">
        <v>0.80734519863474696</v>
      </c>
      <c r="H10" s="17">
        <v>0.74435851081233595</v>
      </c>
      <c r="I10" s="17">
        <v>0.69915639989483003</v>
      </c>
      <c r="J10" s="17">
        <v>0.69387361012562598</v>
      </c>
      <c r="K10" s="17">
        <v>0.68954947353658103</v>
      </c>
      <c r="L10" s="17">
        <v>0.77961607535710498</v>
      </c>
      <c r="M10" s="17">
        <v>0.69321199003767697</v>
      </c>
      <c r="N10" s="17">
        <v>0.69401675871027602</v>
      </c>
      <c r="O10" s="17">
        <v>0.66336826593954301</v>
      </c>
      <c r="P10" s="17"/>
      <c r="Q10" s="17">
        <v>0.65047150363329298</v>
      </c>
      <c r="R10" s="17">
        <v>0.63337559627774398</v>
      </c>
      <c r="S10" s="17">
        <v>0.71524425272035097</v>
      </c>
      <c r="T10" s="17">
        <v>0.733105473580416</v>
      </c>
      <c r="U10" s="17"/>
      <c r="V10" s="17">
        <v>0.63626208203299295</v>
      </c>
      <c r="W10" s="17">
        <v>0.81586448779783804</v>
      </c>
      <c r="X10" s="17">
        <v>0.74724289250652698</v>
      </c>
      <c r="Y10" s="17">
        <v>0.69304054208152599</v>
      </c>
      <c r="Z10" s="17">
        <v>0.72916602474002701</v>
      </c>
      <c r="AA10" s="17">
        <v>0.66656755068320805</v>
      </c>
      <c r="AB10" s="17">
        <v>0.727707952095069</v>
      </c>
      <c r="AC10" s="17">
        <v>0.68785512633079604</v>
      </c>
      <c r="AD10" s="17">
        <v>0.73446844854892501</v>
      </c>
      <c r="AE10" s="17"/>
      <c r="AF10" s="17">
        <v>0.71449918265319201</v>
      </c>
      <c r="AG10" s="17">
        <v>0.71763703540675094</v>
      </c>
      <c r="AH10" s="17">
        <v>0.83089550962175296</v>
      </c>
      <c r="AI10" s="17">
        <v>0.72577390903322703</v>
      </c>
      <c r="AJ10" s="17">
        <v>0.75602608577472796</v>
      </c>
      <c r="AK10" s="17">
        <v>0.66387241199356195</v>
      </c>
      <c r="AL10" s="17"/>
      <c r="AM10" s="17">
        <v>0.59709007876563203</v>
      </c>
      <c r="AN10" s="17">
        <v>0.63005396752313902</v>
      </c>
      <c r="AO10" s="17">
        <v>0.65391063686596096</v>
      </c>
      <c r="AP10" s="17">
        <v>0.68821744432294296</v>
      </c>
      <c r="AQ10" s="17">
        <v>0.68235311678176203</v>
      </c>
      <c r="AR10" s="17">
        <v>0.683594337712224</v>
      </c>
      <c r="AS10" s="17">
        <v>0.721008023830494</v>
      </c>
      <c r="AT10" s="17">
        <v>0.75664708059090402</v>
      </c>
      <c r="AU10" s="17">
        <v>0.75854735351036595</v>
      </c>
      <c r="AV10" s="17">
        <v>0.79235526451206095</v>
      </c>
      <c r="AW10" s="17">
        <v>0.74243761010853004</v>
      </c>
      <c r="AX10" s="17">
        <v>0.73535924479603798</v>
      </c>
      <c r="AY10" s="17">
        <v>0.70160094179645804</v>
      </c>
      <c r="AZ10" s="17">
        <v>0.84134771308170797</v>
      </c>
      <c r="BA10" s="17">
        <v>0.71978409353445005</v>
      </c>
      <c r="BB10" s="17">
        <v>0.74487519840870897</v>
      </c>
      <c r="BC10" s="17"/>
      <c r="BD10" s="17">
        <v>0.71992090722112301</v>
      </c>
      <c r="BE10" s="17">
        <v>0.74084196325396801</v>
      </c>
      <c r="BF10" s="17">
        <v>0.70603356288959096</v>
      </c>
      <c r="BG10" s="17"/>
      <c r="BH10" s="17">
        <v>0.76474317115539503</v>
      </c>
      <c r="BI10" s="17">
        <v>0.64435222184116003</v>
      </c>
      <c r="BJ10" s="17">
        <v>0.68950643996225403</v>
      </c>
      <c r="BK10" s="17"/>
      <c r="BL10" s="17">
        <v>0.67995395706457396</v>
      </c>
      <c r="BM10" s="17">
        <v>0.683906550308508</v>
      </c>
      <c r="BN10" s="17">
        <v>0.66806661950472201</v>
      </c>
      <c r="BO10" s="17"/>
      <c r="BP10" s="17">
        <v>0.74258102770383705</v>
      </c>
      <c r="BQ10" s="17">
        <v>0.69606116695292397</v>
      </c>
      <c r="BR10" s="17"/>
      <c r="BS10" s="17">
        <v>0.74945060824200804</v>
      </c>
      <c r="BT10" s="17">
        <v>0.78615032964138998</v>
      </c>
      <c r="BU10" s="17">
        <v>0.72756770159779305</v>
      </c>
      <c r="BV10" s="17">
        <v>0.69448529933148295</v>
      </c>
      <c r="BW10" s="17"/>
      <c r="BX10" s="17">
        <v>0.752623084679092</v>
      </c>
      <c r="BY10" s="17">
        <v>0.81723426153735201</v>
      </c>
      <c r="BZ10" s="17">
        <v>0.70788733414228899</v>
      </c>
      <c r="CA10" s="17"/>
      <c r="CB10" s="17">
        <v>0.87995332961339601</v>
      </c>
      <c r="CC10" s="17">
        <v>0.75833625232586799</v>
      </c>
      <c r="CD10" s="17">
        <v>0.72895708270729598</v>
      </c>
      <c r="CE10" s="17">
        <v>0.76080241188592901</v>
      </c>
      <c r="CF10" s="17">
        <v>0.68004410273052696</v>
      </c>
      <c r="CG10" s="17">
        <v>0.438745123280809</v>
      </c>
      <c r="CH10" s="17"/>
      <c r="CI10" s="17">
        <v>0.66717141108880995</v>
      </c>
      <c r="CJ10" s="17">
        <v>0.80591419571684697</v>
      </c>
      <c r="CK10" s="17">
        <v>0.477162488404132</v>
      </c>
      <c r="CL10" s="17">
        <v>0.74060848348179897</v>
      </c>
    </row>
    <row r="11" spans="2:90" x14ac:dyDescent="0.35">
      <c r="B11" s="21" t="s">
        <v>348</v>
      </c>
      <c r="C11" s="17">
        <v>0.71640083546829902</v>
      </c>
      <c r="D11" s="17">
        <v>0.67964994680624902</v>
      </c>
      <c r="E11" s="17">
        <v>0.74996768617624598</v>
      </c>
      <c r="F11" s="17"/>
      <c r="G11" s="17">
        <v>0.78675208391135298</v>
      </c>
      <c r="H11" s="17">
        <v>0.77584466407080799</v>
      </c>
      <c r="I11" s="17">
        <v>0.70996086880681597</v>
      </c>
      <c r="J11" s="17">
        <v>0.68863733182785603</v>
      </c>
      <c r="K11" s="17">
        <v>0.67798616344838503</v>
      </c>
      <c r="L11" s="17">
        <v>0.780931779990653</v>
      </c>
      <c r="M11" s="17">
        <v>0.698358536443624</v>
      </c>
      <c r="N11" s="17">
        <v>0.68392403748040997</v>
      </c>
      <c r="O11" s="17">
        <v>0.65382905099481803</v>
      </c>
      <c r="P11" s="17"/>
      <c r="Q11" s="17">
        <v>0.68848560409765802</v>
      </c>
      <c r="R11" s="17">
        <v>0.67580640925678204</v>
      </c>
      <c r="S11" s="17">
        <v>0.72437538382454703</v>
      </c>
      <c r="T11" s="17">
        <v>0.723272421206544</v>
      </c>
      <c r="U11" s="17"/>
      <c r="V11" s="17">
        <v>0.65004138386958699</v>
      </c>
      <c r="W11" s="17">
        <v>0.79186755745038695</v>
      </c>
      <c r="X11" s="17">
        <v>0.73361080669386802</v>
      </c>
      <c r="Y11" s="17">
        <v>0.68812936944135605</v>
      </c>
      <c r="Z11" s="17">
        <v>0.71783713055268705</v>
      </c>
      <c r="AA11" s="17">
        <v>0.69957807543330497</v>
      </c>
      <c r="AB11" s="17">
        <v>0.72071473464185398</v>
      </c>
      <c r="AC11" s="17">
        <v>0.64946678107216504</v>
      </c>
      <c r="AD11" s="17">
        <v>0.74930686702903204</v>
      </c>
      <c r="AE11" s="17"/>
      <c r="AF11" s="17">
        <v>0.70802452773515601</v>
      </c>
      <c r="AG11" s="17">
        <v>0.70817069702657498</v>
      </c>
      <c r="AH11" s="17">
        <v>0.80321108606303704</v>
      </c>
      <c r="AI11" s="17">
        <v>0.69596074791884999</v>
      </c>
      <c r="AJ11" s="17">
        <v>0.75004231154522305</v>
      </c>
      <c r="AK11" s="17">
        <v>0.685352396813244</v>
      </c>
      <c r="AL11" s="17"/>
      <c r="AM11" s="17">
        <v>0.57512288103579901</v>
      </c>
      <c r="AN11" s="17">
        <v>0.60886941455379795</v>
      </c>
      <c r="AO11" s="17">
        <v>0.59087257844033803</v>
      </c>
      <c r="AP11" s="17">
        <v>0.65326359262831901</v>
      </c>
      <c r="AQ11" s="17">
        <v>0.722364570397244</v>
      </c>
      <c r="AR11" s="17">
        <v>0.68809961411996401</v>
      </c>
      <c r="AS11" s="17">
        <v>0.71682195339809496</v>
      </c>
      <c r="AT11" s="17">
        <v>0.71663896882925004</v>
      </c>
      <c r="AU11" s="17">
        <v>0.76423164212385897</v>
      </c>
      <c r="AV11" s="17">
        <v>0.78660884887357996</v>
      </c>
      <c r="AW11" s="17">
        <v>0.67936883757524502</v>
      </c>
      <c r="AX11" s="17">
        <v>0.75714886537175596</v>
      </c>
      <c r="AY11" s="17">
        <v>0.71323216071362705</v>
      </c>
      <c r="AZ11" s="17">
        <v>0.87804969760431695</v>
      </c>
      <c r="BA11" s="17">
        <v>0.83915497106676196</v>
      </c>
      <c r="BB11" s="17">
        <v>0.79093967083536498</v>
      </c>
      <c r="BC11" s="17"/>
      <c r="BD11" s="17">
        <v>0.71285722628195203</v>
      </c>
      <c r="BE11" s="17">
        <v>0.75048403515858397</v>
      </c>
      <c r="BF11" s="17">
        <v>0.70771719209572004</v>
      </c>
      <c r="BG11" s="17"/>
      <c r="BH11" s="17">
        <v>0.76070049845906995</v>
      </c>
      <c r="BI11" s="17">
        <v>0.67204655473905694</v>
      </c>
      <c r="BJ11" s="17">
        <v>0.64407573521681405</v>
      </c>
      <c r="BK11" s="17"/>
      <c r="BL11" s="17">
        <v>0.69873764822981699</v>
      </c>
      <c r="BM11" s="17">
        <v>0.71830730722945602</v>
      </c>
      <c r="BN11" s="17">
        <v>0.69791951370754701</v>
      </c>
      <c r="BO11" s="17"/>
      <c r="BP11" s="17">
        <v>0.76048332688413001</v>
      </c>
      <c r="BQ11" s="17">
        <v>0.69331794761466903</v>
      </c>
      <c r="BR11" s="17"/>
      <c r="BS11" s="17">
        <v>0.75707977935462401</v>
      </c>
      <c r="BT11" s="17">
        <v>0.75846943707068204</v>
      </c>
      <c r="BU11" s="17">
        <v>0.69913587276883005</v>
      </c>
      <c r="BV11" s="17">
        <v>0.72339209006498895</v>
      </c>
      <c r="BW11" s="17"/>
      <c r="BX11" s="17">
        <v>0.71906750248902895</v>
      </c>
      <c r="BY11" s="17">
        <v>0.86675192792904099</v>
      </c>
      <c r="BZ11" s="17">
        <v>0.70689752905930003</v>
      </c>
      <c r="CA11" s="17"/>
      <c r="CB11" s="17">
        <v>0.84473294254960596</v>
      </c>
      <c r="CC11" s="17">
        <v>0.78818173622218302</v>
      </c>
      <c r="CD11" s="17">
        <v>0.748627916218919</v>
      </c>
      <c r="CE11" s="17">
        <v>0.756949381191796</v>
      </c>
      <c r="CF11" s="17">
        <v>0.73501375922093304</v>
      </c>
      <c r="CG11" s="17">
        <v>0.36854367216307299</v>
      </c>
      <c r="CH11" s="17"/>
      <c r="CI11" s="17">
        <v>0.63837660336585</v>
      </c>
      <c r="CJ11" s="17">
        <v>0.80563409393049501</v>
      </c>
      <c r="CK11" s="17">
        <v>0.46559261633980198</v>
      </c>
      <c r="CL11" s="17">
        <v>0.74803457768329495</v>
      </c>
    </row>
    <row r="12" spans="2:90" x14ac:dyDescent="0.35">
      <c r="B12" s="21" t="s">
        <v>349</v>
      </c>
      <c r="C12" s="17">
        <v>0.63295828447576996</v>
      </c>
      <c r="D12" s="17">
        <v>0.61444223473246296</v>
      </c>
      <c r="E12" s="17">
        <v>0.65424535990752697</v>
      </c>
      <c r="F12" s="17"/>
      <c r="G12" s="17">
        <v>0.69867368852868905</v>
      </c>
      <c r="H12" s="17">
        <v>0.66640692652337197</v>
      </c>
      <c r="I12" s="17">
        <v>0.66326478644851905</v>
      </c>
      <c r="J12" s="17">
        <v>0.59995830960822305</v>
      </c>
      <c r="K12" s="17">
        <v>0.58653278253323105</v>
      </c>
      <c r="L12" s="17">
        <v>0.66830070385947904</v>
      </c>
      <c r="M12" s="17">
        <v>0.64915021017005103</v>
      </c>
      <c r="N12" s="17">
        <v>0.58432044198528998</v>
      </c>
      <c r="O12" s="17">
        <v>0.58796449308997301</v>
      </c>
      <c r="P12" s="17"/>
      <c r="Q12" s="17">
        <v>0.57112115247244999</v>
      </c>
      <c r="R12" s="17">
        <v>0.48785436853432501</v>
      </c>
      <c r="S12" s="17">
        <v>0.56221912281268904</v>
      </c>
      <c r="T12" s="17">
        <v>0.65842595114879199</v>
      </c>
      <c r="U12" s="17"/>
      <c r="V12" s="17">
        <v>0.559549107836675</v>
      </c>
      <c r="W12" s="17">
        <v>0.71230552256198498</v>
      </c>
      <c r="X12" s="17">
        <v>0.71315243219358004</v>
      </c>
      <c r="Y12" s="17">
        <v>0.605280244659126</v>
      </c>
      <c r="Z12" s="17">
        <v>0.686359240526634</v>
      </c>
      <c r="AA12" s="17">
        <v>0.60106912148204195</v>
      </c>
      <c r="AB12" s="17">
        <v>0.64090258809038203</v>
      </c>
      <c r="AC12" s="17">
        <v>0.58358071530347999</v>
      </c>
      <c r="AD12" s="17">
        <v>0.59314174898914296</v>
      </c>
      <c r="AE12" s="17"/>
      <c r="AF12" s="17">
        <v>0.65629554143477598</v>
      </c>
      <c r="AG12" s="17">
        <v>0.66072575756463803</v>
      </c>
      <c r="AH12" s="17">
        <v>0.76295430457902602</v>
      </c>
      <c r="AI12" s="17">
        <v>0.69828512113047903</v>
      </c>
      <c r="AJ12" s="17">
        <v>0.614864253285484</v>
      </c>
      <c r="AK12" s="17">
        <v>0.56957962431891096</v>
      </c>
      <c r="AL12" s="17"/>
      <c r="AM12" s="17">
        <v>0.571730853063803</v>
      </c>
      <c r="AN12" s="17">
        <v>0.55782140868094798</v>
      </c>
      <c r="AO12" s="17">
        <v>0.54087733336588695</v>
      </c>
      <c r="AP12" s="17">
        <v>0.50822924889320598</v>
      </c>
      <c r="AQ12" s="17">
        <v>0.60285812685205997</v>
      </c>
      <c r="AR12" s="17">
        <v>0.61012148641257802</v>
      </c>
      <c r="AS12" s="17">
        <v>0.63009347892302803</v>
      </c>
      <c r="AT12" s="17">
        <v>0.67421643594281</v>
      </c>
      <c r="AU12" s="17">
        <v>0.72704796824721396</v>
      </c>
      <c r="AV12" s="17">
        <v>0.75530343402537903</v>
      </c>
      <c r="AW12" s="17">
        <v>0.60453630679871195</v>
      </c>
      <c r="AX12" s="17">
        <v>0.66511951453996698</v>
      </c>
      <c r="AY12" s="17">
        <v>0.68412110729682596</v>
      </c>
      <c r="AZ12" s="17">
        <v>0.67909350646926903</v>
      </c>
      <c r="BA12" s="17">
        <v>0.62182574422832804</v>
      </c>
      <c r="BB12" s="17">
        <v>0.61132403122052703</v>
      </c>
      <c r="BC12" s="17"/>
      <c r="BD12" s="17">
        <v>0.61824143269163701</v>
      </c>
      <c r="BE12" s="17">
        <v>0.65556236671689405</v>
      </c>
      <c r="BF12" s="17">
        <v>0.63325806294866405</v>
      </c>
      <c r="BG12" s="17"/>
      <c r="BH12" s="17">
        <v>0.67461236539609704</v>
      </c>
      <c r="BI12" s="17">
        <v>0.564905900537366</v>
      </c>
      <c r="BJ12" s="17">
        <v>0.57616673080456804</v>
      </c>
      <c r="BK12" s="17"/>
      <c r="BL12" s="17">
        <v>0.58211366406465803</v>
      </c>
      <c r="BM12" s="17">
        <v>0.579392994137234</v>
      </c>
      <c r="BN12" s="17">
        <v>0.53522228991348597</v>
      </c>
      <c r="BO12" s="17"/>
      <c r="BP12" s="17">
        <v>0.64294115636731297</v>
      </c>
      <c r="BQ12" s="17">
        <v>0.61731407324682397</v>
      </c>
      <c r="BR12" s="17"/>
      <c r="BS12" s="17">
        <v>0.64640079077812895</v>
      </c>
      <c r="BT12" s="17">
        <v>0.674921912480692</v>
      </c>
      <c r="BU12" s="17">
        <v>0.62307574297012902</v>
      </c>
      <c r="BV12" s="17">
        <v>0.63875995455465295</v>
      </c>
      <c r="BW12" s="17"/>
      <c r="BX12" s="17">
        <v>0.61320592625799297</v>
      </c>
      <c r="BY12" s="17">
        <v>0.71366666040502202</v>
      </c>
      <c r="BZ12" s="17">
        <v>0.62995556464676705</v>
      </c>
      <c r="CA12" s="17"/>
      <c r="CB12" s="17">
        <v>0.757013655984484</v>
      </c>
      <c r="CC12" s="17">
        <v>0.66948930723042899</v>
      </c>
      <c r="CD12" s="17">
        <v>0.626131644332241</v>
      </c>
      <c r="CE12" s="17">
        <v>0.70943000914476295</v>
      </c>
      <c r="CF12" s="17">
        <v>0.560042062389704</v>
      </c>
      <c r="CG12" s="17">
        <v>0.42549406198448497</v>
      </c>
      <c r="CH12" s="17"/>
      <c r="CI12" s="17">
        <v>0.61574693535446101</v>
      </c>
      <c r="CJ12" s="17">
        <v>0.66521134995118403</v>
      </c>
      <c r="CK12" s="17">
        <v>0.42533484072548999</v>
      </c>
      <c r="CL12" s="17">
        <v>0.67306019164791298</v>
      </c>
    </row>
    <row r="13" spans="2:90" x14ac:dyDescent="0.35">
      <c r="B13" s="21" t="s">
        <v>350</v>
      </c>
      <c r="C13" s="17">
        <v>0.59224305430430702</v>
      </c>
      <c r="D13" s="17">
        <v>0.50553572507441702</v>
      </c>
      <c r="E13" s="17">
        <v>0.67342752133940398</v>
      </c>
      <c r="F13" s="17"/>
      <c r="G13" s="17">
        <v>0.65801329888187599</v>
      </c>
      <c r="H13" s="17">
        <v>0.64459042297797398</v>
      </c>
      <c r="I13" s="17">
        <v>0.58116931642455105</v>
      </c>
      <c r="J13" s="17">
        <v>0.57531960613655297</v>
      </c>
      <c r="K13" s="17">
        <v>0.57454984707399104</v>
      </c>
      <c r="L13" s="17">
        <v>0.61498864937931097</v>
      </c>
      <c r="M13" s="17">
        <v>0.59675357828823095</v>
      </c>
      <c r="N13" s="17">
        <v>0.55166577628832603</v>
      </c>
      <c r="O13" s="17">
        <v>0.54138452546396099</v>
      </c>
      <c r="P13" s="17"/>
      <c r="Q13" s="17">
        <v>0.538674032153451</v>
      </c>
      <c r="R13" s="17">
        <v>0.44392372695974802</v>
      </c>
      <c r="S13" s="17">
        <v>0.56643402661514197</v>
      </c>
      <c r="T13" s="17">
        <v>0.61011529253187802</v>
      </c>
      <c r="U13" s="17"/>
      <c r="V13" s="17">
        <v>0.51639694535255698</v>
      </c>
      <c r="W13" s="17">
        <v>0.68814376119074805</v>
      </c>
      <c r="X13" s="17">
        <v>0.60559939917351502</v>
      </c>
      <c r="Y13" s="17">
        <v>0.58801683283870598</v>
      </c>
      <c r="Z13" s="17">
        <v>0.61995243233986996</v>
      </c>
      <c r="AA13" s="17">
        <v>0.53238956222450895</v>
      </c>
      <c r="AB13" s="17">
        <v>0.61722736622659402</v>
      </c>
      <c r="AC13" s="17">
        <v>0.56131290027870495</v>
      </c>
      <c r="AD13" s="17">
        <v>0.58779317052867497</v>
      </c>
      <c r="AE13" s="17"/>
      <c r="AF13" s="17">
        <v>0.60570311029692103</v>
      </c>
      <c r="AG13" s="17">
        <v>0.55783175871082902</v>
      </c>
      <c r="AH13" s="17">
        <v>0.70721061295881105</v>
      </c>
      <c r="AI13" s="17">
        <v>0.55218803127368599</v>
      </c>
      <c r="AJ13" s="17">
        <v>0.58951543704680498</v>
      </c>
      <c r="AK13" s="17">
        <v>0.57943875959646596</v>
      </c>
      <c r="AL13" s="17"/>
      <c r="AM13" s="17">
        <v>0.57176265596377196</v>
      </c>
      <c r="AN13" s="17">
        <v>0.46441503380006</v>
      </c>
      <c r="AO13" s="17">
        <v>0.54428992910605101</v>
      </c>
      <c r="AP13" s="17">
        <v>0.51633648625712103</v>
      </c>
      <c r="AQ13" s="17">
        <v>0.62808177024374001</v>
      </c>
      <c r="AR13" s="17">
        <v>0.61502299957028495</v>
      </c>
      <c r="AS13" s="17">
        <v>0.549977688896371</v>
      </c>
      <c r="AT13" s="17">
        <v>0.63590134731497305</v>
      </c>
      <c r="AU13" s="17">
        <v>0.57119282179995701</v>
      </c>
      <c r="AV13" s="17">
        <v>0.71269802955475603</v>
      </c>
      <c r="AW13" s="17">
        <v>0.53367502701077496</v>
      </c>
      <c r="AX13" s="17">
        <v>0.64676358719735005</v>
      </c>
      <c r="AY13" s="17">
        <v>0.55701108113817299</v>
      </c>
      <c r="AZ13" s="17">
        <v>0.638161356302823</v>
      </c>
      <c r="BA13" s="17">
        <v>0.617094471126442</v>
      </c>
      <c r="BB13" s="17">
        <v>0.63178823681782703</v>
      </c>
      <c r="BC13" s="17"/>
      <c r="BD13" s="17">
        <v>0.59994729758758902</v>
      </c>
      <c r="BE13" s="17">
        <v>0.60133823436174605</v>
      </c>
      <c r="BF13" s="17">
        <v>0.58328392424362197</v>
      </c>
      <c r="BG13" s="17"/>
      <c r="BH13" s="17">
        <v>0.644029540156553</v>
      </c>
      <c r="BI13" s="17">
        <v>0.51437251674784701</v>
      </c>
      <c r="BJ13" s="17">
        <v>0.51337788703748999</v>
      </c>
      <c r="BK13" s="17"/>
      <c r="BL13" s="17">
        <v>0.56624512636905699</v>
      </c>
      <c r="BM13" s="17">
        <v>0.59007065234105505</v>
      </c>
      <c r="BN13" s="17">
        <v>0.56790132323508602</v>
      </c>
      <c r="BO13" s="17"/>
      <c r="BP13" s="17">
        <v>0.63063091432262797</v>
      </c>
      <c r="BQ13" s="17">
        <v>0.56842727983170405</v>
      </c>
      <c r="BR13" s="17"/>
      <c r="BS13" s="17">
        <v>0.677278152927829</v>
      </c>
      <c r="BT13" s="17">
        <v>0.67065199723814595</v>
      </c>
      <c r="BU13" s="17">
        <v>0.57320781961405298</v>
      </c>
      <c r="BV13" s="17">
        <v>0.55964472940446497</v>
      </c>
      <c r="BW13" s="17"/>
      <c r="BX13" s="17">
        <v>0.64808920449081397</v>
      </c>
      <c r="BY13" s="17">
        <v>0.66797923024783801</v>
      </c>
      <c r="BZ13" s="17">
        <v>0.58205644797410505</v>
      </c>
      <c r="CA13" s="17"/>
      <c r="CB13" s="17">
        <v>0.80646508926292204</v>
      </c>
      <c r="CC13" s="17">
        <v>0.62870919927450197</v>
      </c>
      <c r="CD13" s="17">
        <v>0.58875941999617498</v>
      </c>
      <c r="CE13" s="17">
        <v>0.62459352710496596</v>
      </c>
      <c r="CF13" s="17">
        <v>0.58318298114096401</v>
      </c>
      <c r="CG13" s="17">
        <v>0.26630933292147402</v>
      </c>
      <c r="CH13" s="17"/>
      <c r="CI13" s="17">
        <v>0.47210769140365499</v>
      </c>
      <c r="CJ13" s="17">
        <v>0.73301597743211699</v>
      </c>
      <c r="CK13" s="17">
        <v>0.31511522494646899</v>
      </c>
      <c r="CL13" s="17">
        <v>0.60993264804571701</v>
      </c>
    </row>
    <row r="14" spans="2:90" x14ac:dyDescent="0.35">
      <c r="B14" s="21" t="s">
        <v>351</v>
      </c>
      <c r="C14" s="17">
        <v>0.45589210680431602</v>
      </c>
      <c r="D14" s="17">
        <v>0.41405747407271098</v>
      </c>
      <c r="E14" s="17">
        <v>0.49495488212208399</v>
      </c>
      <c r="F14" s="17"/>
      <c r="G14" s="17">
        <v>0.42615622999686198</v>
      </c>
      <c r="H14" s="17">
        <v>0.43687080525105398</v>
      </c>
      <c r="I14" s="17">
        <v>0.48172592312926399</v>
      </c>
      <c r="J14" s="17">
        <v>0.46694397108351399</v>
      </c>
      <c r="K14" s="17">
        <v>0.438950973187683</v>
      </c>
      <c r="L14" s="17">
        <v>0.485624202479288</v>
      </c>
      <c r="M14" s="17">
        <v>0.467214696831392</v>
      </c>
      <c r="N14" s="17">
        <v>0.44759945211741198</v>
      </c>
      <c r="O14" s="17">
        <v>0.451663118898399</v>
      </c>
      <c r="P14" s="17"/>
      <c r="Q14" s="17">
        <v>0.46272084810644998</v>
      </c>
      <c r="R14" s="17">
        <v>0.47360322078768002</v>
      </c>
      <c r="S14" s="17">
        <v>0.497416453232708</v>
      </c>
      <c r="T14" s="17">
        <v>0.45370551942822401</v>
      </c>
      <c r="U14" s="17"/>
      <c r="V14" s="17">
        <v>0.45340621190390701</v>
      </c>
      <c r="W14" s="17">
        <v>0.46772678776453802</v>
      </c>
      <c r="X14" s="17">
        <v>0.44220111851576199</v>
      </c>
      <c r="Y14" s="17">
        <v>0.42569578378691098</v>
      </c>
      <c r="Z14" s="17">
        <v>0.52920091506012201</v>
      </c>
      <c r="AA14" s="17">
        <v>0.47142773275555999</v>
      </c>
      <c r="AB14" s="17">
        <v>0.44671505050677701</v>
      </c>
      <c r="AC14" s="17">
        <v>0.43260524586611798</v>
      </c>
      <c r="AD14" s="17">
        <v>0.43114055864627199</v>
      </c>
      <c r="AE14" s="17"/>
      <c r="AF14" s="17">
        <v>0.467658319324399</v>
      </c>
      <c r="AG14" s="17">
        <v>0.48509251499761602</v>
      </c>
      <c r="AH14" s="17">
        <v>0.47295912925810801</v>
      </c>
      <c r="AI14" s="17">
        <v>0.43390031171806798</v>
      </c>
      <c r="AJ14" s="17">
        <v>0.42317597114698902</v>
      </c>
      <c r="AK14" s="17">
        <v>0.45109819320970901</v>
      </c>
      <c r="AL14" s="17"/>
      <c r="AM14" s="17">
        <v>0.37059375590857702</v>
      </c>
      <c r="AN14" s="17">
        <v>0.40572927045273599</v>
      </c>
      <c r="AO14" s="17">
        <v>0.41056628019362801</v>
      </c>
      <c r="AP14" s="17">
        <v>0.38207720477007301</v>
      </c>
      <c r="AQ14" s="17">
        <v>0.40698446911527097</v>
      </c>
      <c r="AR14" s="17">
        <v>0.44868485594655499</v>
      </c>
      <c r="AS14" s="17">
        <v>0.49476029587825998</v>
      </c>
      <c r="AT14" s="17">
        <v>0.46829073723423997</v>
      </c>
      <c r="AU14" s="17">
        <v>0.53358823814409295</v>
      </c>
      <c r="AV14" s="17">
        <v>0.508034729814268</v>
      </c>
      <c r="AW14" s="17">
        <v>0.44866674949973401</v>
      </c>
      <c r="AX14" s="17">
        <v>0.37865989908192399</v>
      </c>
      <c r="AY14" s="17">
        <v>0.455354718401141</v>
      </c>
      <c r="AZ14" s="17">
        <v>0.50493087264337899</v>
      </c>
      <c r="BA14" s="17">
        <v>0.42590270850744399</v>
      </c>
      <c r="BB14" s="17">
        <v>0.52516467429684699</v>
      </c>
      <c r="BC14" s="17"/>
      <c r="BD14" s="17">
        <v>0.46656351090026099</v>
      </c>
      <c r="BE14" s="17">
        <v>0.43535705132814301</v>
      </c>
      <c r="BF14" s="17">
        <v>0.47262119730764501</v>
      </c>
      <c r="BG14" s="17"/>
      <c r="BH14" s="17">
        <v>0.48718657218616102</v>
      </c>
      <c r="BI14" s="17">
        <v>0.42911694632087399</v>
      </c>
      <c r="BJ14" s="17">
        <v>0.43565328401643799</v>
      </c>
      <c r="BK14" s="17"/>
      <c r="BL14" s="17">
        <v>0.419893314103094</v>
      </c>
      <c r="BM14" s="17">
        <v>0.50169632263228503</v>
      </c>
      <c r="BN14" s="17">
        <v>0.45288394511506402</v>
      </c>
      <c r="BO14" s="17"/>
      <c r="BP14" s="17">
        <v>0.46113183332563301</v>
      </c>
      <c r="BQ14" s="17">
        <v>0.44291605441354198</v>
      </c>
      <c r="BR14" s="17"/>
      <c r="BS14" s="17">
        <v>0.44628899279434803</v>
      </c>
      <c r="BT14" s="17">
        <v>0.48085346692614001</v>
      </c>
      <c r="BU14" s="17">
        <v>0.47331145943784397</v>
      </c>
      <c r="BV14" s="17">
        <v>0.45404621104135001</v>
      </c>
      <c r="BW14" s="17"/>
      <c r="BX14" s="17">
        <v>0.51177058706532297</v>
      </c>
      <c r="BY14" s="17">
        <v>0.54277489278472502</v>
      </c>
      <c r="BZ14" s="17">
        <v>0.44501733475481697</v>
      </c>
      <c r="CA14" s="17"/>
      <c r="CB14" s="17">
        <v>0.54950556512591597</v>
      </c>
      <c r="CC14" s="17">
        <v>0.49668038700578598</v>
      </c>
      <c r="CD14" s="17">
        <v>0.40247160501739798</v>
      </c>
      <c r="CE14" s="17">
        <v>0.526372249393108</v>
      </c>
      <c r="CF14" s="17">
        <v>0.51643503149653802</v>
      </c>
      <c r="CG14" s="17">
        <v>0.24437210162973</v>
      </c>
      <c r="CH14" s="17"/>
      <c r="CI14" s="17">
        <v>0.42316749539654203</v>
      </c>
      <c r="CJ14" s="17">
        <v>0.48757251291118198</v>
      </c>
      <c r="CK14" s="17">
        <v>0.28375546679035701</v>
      </c>
      <c r="CL14" s="17">
        <v>0.49036668227156699</v>
      </c>
    </row>
    <row r="15" spans="2:90" x14ac:dyDescent="0.35">
      <c r="B15" s="21" t="s">
        <v>352</v>
      </c>
      <c r="C15" s="17">
        <v>0.41253475751204899</v>
      </c>
      <c r="D15" s="17">
        <v>0.41803241270753699</v>
      </c>
      <c r="E15" s="17">
        <v>0.40252589352704798</v>
      </c>
      <c r="F15" s="17"/>
      <c r="G15" s="17">
        <v>0.44444271919794398</v>
      </c>
      <c r="H15" s="17">
        <v>0.39574559985283603</v>
      </c>
      <c r="I15" s="17">
        <v>0.44324052276935999</v>
      </c>
      <c r="J15" s="17">
        <v>0.40714807694310201</v>
      </c>
      <c r="K15" s="17">
        <v>0.38578088146594702</v>
      </c>
      <c r="L15" s="17">
        <v>0.493101223710598</v>
      </c>
      <c r="M15" s="17">
        <v>0.450942045629596</v>
      </c>
      <c r="N15" s="17">
        <v>0.35153328654841098</v>
      </c>
      <c r="O15" s="17">
        <v>0.34856113984968701</v>
      </c>
      <c r="P15" s="17"/>
      <c r="Q15" s="17">
        <v>0.34427578132769099</v>
      </c>
      <c r="R15" s="17">
        <v>0.35506350178940299</v>
      </c>
      <c r="S15" s="17">
        <v>0.468895219600729</v>
      </c>
      <c r="T15" s="17">
        <v>0.42418197879584901</v>
      </c>
      <c r="U15" s="17"/>
      <c r="V15" s="17">
        <v>0.35780027982200402</v>
      </c>
      <c r="W15" s="17">
        <v>0.46752653121767102</v>
      </c>
      <c r="X15" s="17">
        <v>0.48600865518463898</v>
      </c>
      <c r="Y15" s="17">
        <v>0.408944639372399</v>
      </c>
      <c r="Z15" s="17">
        <v>0.45332863594707201</v>
      </c>
      <c r="AA15" s="17">
        <v>0.37532829001928603</v>
      </c>
      <c r="AB15" s="17">
        <v>0.42104355150927603</v>
      </c>
      <c r="AC15" s="17">
        <v>0.39226237712598999</v>
      </c>
      <c r="AD15" s="17">
        <v>0.36772112730100198</v>
      </c>
      <c r="AE15" s="17"/>
      <c r="AF15" s="17">
        <v>0.43111735886174302</v>
      </c>
      <c r="AG15" s="17">
        <v>0.388412718354538</v>
      </c>
      <c r="AH15" s="17">
        <v>0.522513616058357</v>
      </c>
      <c r="AI15" s="17">
        <v>0.45665253985980803</v>
      </c>
      <c r="AJ15" s="17">
        <v>0.41637228434443802</v>
      </c>
      <c r="AK15" s="17">
        <v>0.37569078482242402</v>
      </c>
      <c r="AL15" s="17"/>
      <c r="AM15" s="17">
        <v>0.35576246099526398</v>
      </c>
      <c r="AN15" s="17">
        <v>0.414174287944923</v>
      </c>
      <c r="AO15" s="17">
        <v>0.35694198494106999</v>
      </c>
      <c r="AP15" s="17">
        <v>0.37324831098657102</v>
      </c>
      <c r="AQ15" s="17">
        <v>0.43050297578073599</v>
      </c>
      <c r="AR15" s="17">
        <v>0.34715873244835999</v>
      </c>
      <c r="AS15" s="17">
        <v>0.38541676503771999</v>
      </c>
      <c r="AT15" s="17">
        <v>0.41691276659933202</v>
      </c>
      <c r="AU15" s="17">
        <v>0.47608261149853298</v>
      </c>
      <c r="AV15" s="17">
        <v>0.47717796455980699</v>
      </c>
      <c r="AW15" s="17">
        <v>0.33777585558442602</v>
      </c>
      <c r="AX15" s="17">
        <v>0.37816717309028802</v>
      </c>
      <c r="AY15" s="17">
        <v>0.42764647002596401</v>
      </c>
      <c r="AZ15" s="17">
        <v>0.47126056327399302</v>
      </c>
      <c r="BA15" s="17">
        <v>0.44504943237285299</v>
      </c>
      <c r="BB15" s="17">
        <v>0.45101125890424199</v>
      </c>
      <c r="BC15" s="17"/>
      <c r="BD15" s="17">
        <v>0.43093055432109501</v>
      </c>
      <c r="BE15" s="17">
        <v>0.42338526402052801</v>
      </c>
      <c r="BF15" s="17">
        <v>0.39387267957420102</v>
      </c>
      <c r="BG15" s="17"/>
      <c r="BH15" s="17">
        <v>0.453579389947181</v>
      </c>
      <c r="BI15" s="17">
        <v>0.337429240699266</v>
      </c>
      <c r="BJ15" s="17">
        <v>0.35322698572406502</v>
      </c>
      <c r="BK15" s="17"/>
      <c r="BL15" s="17">
        <v>0.334804544607118</v>
      </c>
      <c r="BM15" s="17">
        <v>0.40742737459553702</v>
      </c>
      <c r="BN15" s="17">
        <v>0.359506327803365</v>
      </c>
      <c r="BO15" s="17"/>
      <c r="BP15" s="17">
        <v>0.423553488981466</v>
      </c>
      <c r="BQ15" s="17">
        <v>0.39091881992641098</v>
      </c>
      <c r="BR15" s="17"/>
      <c r="BS15" s="17">
        <v>0.43176926423889</v>
      </c>
      <c r="BT15" s="17">
        <v>0.43218465981505</v>
      </c>
      <c r="BU15" s="17">
        <v>0.40968715032948</v>
      </c>
      <c r="BV15" s="17">
        <v>0.40963371748775201</v>
      </c>
      <c r="BW15" s="17"/>
      <c r="BX15" s="17">
        <v>0.46092877935994703</v>
      </c>
      <c r="BY15" s="17">
        <v>0.50490354778931601</v>
      </c>
      <c r="BZ15" s="17">
        <v>0.40206434267430802</v>
      </c>
      <c r="CA15" s="17"/>
      <c r="CB15" s="17">
        <v>0.51229107749508396</v>
      </c>
      <c r="CC15" s="17">
        <v>0.45190141546840901</v>
      </c>
      <c r="CD15" s="17">
        <v>0.43173493560415099</v>
      </c>
      <c r="CE15" s="17">
        <v>0.43855063244702902</v>
      </c>
      <c r="CF15" s="17">
        <v>0.427441322566319</v>
      </c>
      <c r="CG15" s="17">
        <v>0.17577885564911699</v>
      </c>
      <c r="CH15" s="17"/>
      <c r="CI15" s="17">
        <v>0.357651270911585</v>
      </c>
      <c r="CJ15" s="17">
        <v>0.499103344965663</v>
      </c>
      <c r="CK15" s="17">
        <v>0.184697661877298</v>
      </c>
      <c r="CL15" s="17">
        <v>0.434434258838586</v>
      </c>
    </row>
    <row r="16" spans="2:90" x14ac:dyDescent="0.35">
      <c r="B16" s="21" t="s">
        <v>353</v>
      </c>
      <c r="C16" s="17">
        <v>0.32118219944569998</v>
      </c>
      <c r="D16" s="17">
        <v>0.31884952221999002</v>
      </c>
      <c r="E16" s="17">
        <v>0.32122760832984398</v>
      </c>
      <c r="F16" s="17"/>
      <c r="G16" s="17">
        <v>0.284373566566546</v>
      </c>
      <c r="H16" s="17">
        <v>0.29615477350650998</v>
      </c>
      <c r="I16" s="17">
        <v>0.34590818997250899</v>
      </c>
      <c r="J16" s="17">
        <v>0.35659132316228798</v>
      </c>
      <c r="K16" s="17">
        <v>0.30570895488803701</v>
      </c>
      <c r="L16" s="17">
        <v>0.34912396048778599</v>
      </c>
      <c r="M16" s="17">
        <v>0.32346907048164197</v>
      </c>
      <c r="N16" s="17">
        <v>0.350264557486823</v>
      </c>
      <c r="O16" s="17">
        <v>0.28025162310733098</v>
      </c>
      <c r="P16" s="17"/>
      <c r="Q16" s="17">
        <v>0.30741606567604701</v>
      </c>
      <c r="R16" s="17">
        <v>0.33503852460049399</v>
      </c>
      <c r="S16" s="17">
        <v>0.33093439643644301</v>
      </c>
      <c r="T16" s="17">
        <v>0.32242998758073899</v>
      </c>
      <c r="U16" s="17"/>
      <c r="V16" s="17">
        <v>0.31653178811106503</v>
      </c>
      <c r="W16" s="17">
        <v>0.35170999770247002</v>
      </c>
      <c r="X16" s="17">
        <v>0.27485974182759798</v>
      </c>
      <c r="Y16" s="17">
        <v>0.29290214886257598</v>
      </c>
      <c r="Z16" s="17">
        <v>0.38629754592753102</v>
      </c>
      <c r="AA16" s="17">
        <v>0.31464996636116899</v>
      </c>
      <c r="AB16" s="17">
        <v>0.32276816747445602</v>
      </c>
      <c r="AC16" s="17">
        <v>0.25134092228324501</v>
      </c>
      <c r="AD16" s="17">
        <v>0.32944800649565198</v>
      </c>
      <c r="AE16" s="17"/>
      <c r="AF16" s="17">
        <v>0.31416228788828099</v>
      </c>
      <c r="AG16" s="17">
        <v>0.35032919332258999</v>
      </c>
      <c r="AH16" s="17">
        <v>0.31017034501054003</v>
      </c>
      <c r="AI16" s="17">
        <v>0.31341512858671</v>
      </c>
      <c r="AJ16" s="17">
        <v>0.31096964660375898</v>
      </c>
      <c r="AK16" s="17">
        <v>0.320787244371322</v>
      </c>
      <c r="AL16" s="17"/>
      <c r="AM16" s="17">
        <v>0.24461231452141399</v>
      </c>
      <c r="AN16" s="17">
        <v>0.24908100087686799</v>
      </c>
      <c r="AO16" s="17">
        <v>0.274059936509088</v>
      </c>
      <c r="AP16" s="17">
        <v>0.24064106191704401</v>
      </c>
      <c r="AQ16" s="17">
        <v>0.27493100083328098</v>
      </c>
      <c r="AR16" s="17">
        <v>0.325966815012592</v>
      </c>
      <c r="AS16" s="17">
        <v>0.34621726901598898</v>
      </c>
      <c r="AT16" s="17">
        <v>0.31394073718542898</v>
      </c>
      <c r="AU16" s="17">
        <v>0.38177619773364901</v>
      </c>
      <c r="AV16" s="17">
        <v>0.34011631723661501</v>
      </c>
      <c r="AW16" s="17">
        <v>0.31689641729141399</v>
      </c>
      <c r="AX16" s="17">
        <v>0.295271199265488</v>
      </c>
      <c r="AY16" s="17">
        <v>0.45049789277548902</v>
      </c>
      <c r="AZ16" s="17">
        <v>0.39034511283260998</v>
      </c>
      <c r="BA16" s="17">
        <v>0.32223539481533803</v>
      </c>
      <c r="BB16" s="17">
        <v>0.38149395670115299</v>
      </c>
      <c r="BC16" s="17"/>
      <c r="BD16" s="17">
        <v>0.36250574303390398</v>
      </c>
      <c r="BE16" s="17">
        <v>0.29535195902772299</v>
      </c>
      <c r="BF16" s="17">
        <v>0.30939631411183399</v>
      </c>
      <c r="BG16" s="17"/>
      <c r="BH16" s="17">
        <v>0.34038677808207202</v>
      </c>
      <c r="BI16" s="17">
        <v>0.31759304039487701</v>
      </c>
      <c r="BJ16" s="17">
        <v>0.31192526815510901</v>
      </c>
      <c r="BK16" s="17"/>
      <c r="BL16" s="17">
        <v>0.33784983722831802</v>
      </c>
      <c r="BM16" s="17">
        <v>0.36607956200334002</v>
      </c>
      <c r="BN16" s="17">
        <v>0.30733762422951599</v>
      </c>
      <c r="BO16" s="17"/>
      <c r="BP16" s="17">
        <v>0.34649628782703901</v>
      </c>
      <c r="BQ16" s="17">
        <v>0.28728065047031998</v>
      </c>
      <c r="BR16" s="17"/>
      <c r="BS16" s="17">
        <v>0.34266286157237902</v>
      </c>
      <c r="BT16" s="17">
        <v>0.35243651510468099</v>
      </c>
      <c r="BU16" s="17">
        <v>0.329956752617178</v>
      </c>
      <c r="BV16" s="17">
        <v>0.30614619213775002</v>
      </c>
      <c r="BW16" s="17"/>
      <c r="BX16" s="17">
        <v>0.35561300411326602</v>
      </c>
      <c r="BY16" s="17">
        <v>0.38918833255334401</v>
      </c>
      <c r="BZ16" s="17">
        <v>0.31359219264264698</v>
      </c>
      <c r="CA16" s="17"/>
      <c r="CB16" s="17">
        <v>0.40283646356040698</v>
      </c>
      <c r="CC16" s="17">
        <v>0.374708117215591</v>
      </c>
      <c r="CD16" s="17">
        <v>0.26148462847798598</v>
      </c>
      <c r="CE16" s="17">
        <v>0.358933393253974</v>
      </c>
      <c r="CF16" s="17">
        <v>0.37749850048186301</v>
      </c>
      <c r="CG16" s="17">
        <v>0.15824264665027399</v>
      </c>
      <c r="CH16" s="17"/>
      <c r="CI16" s="17">
        <v>0.27747936874553503</v>
      </c>
      <c r="CJ16" s="17">
        <v>0.38712192388265798</v>
      </c>
      <c r="CK16" s="17">
        <v>0.17658877915589</v>
      </c>
      <c r="CL16" s="17">
        <v>0.33058301983093802</v>
      </c>
    </row>
    <row r="17" spans="2:90" x14ac:dyDescent="0.35">
      <c r="B17" s="21" t="s">
        <v>354</v>
      </c>
      <c r="C17" s="17">
        <v>0.204765879012034</v>
      </c>
      <c r="D17" s="17">
        <v>0.23124194300381901</v>
      </c>
      <c r="E17" s="17">
        <v>0.179228771520202</v>
      </c>
      <c r="F17" s="17"/>
      <c r="G17" s="17">
        <v>0.18915529547533599</v>
      </c>
      <c r="H17" s="17">
        <v>0.196957861092217</v>
      </c>
      <c r="I17" s="17">
        <v>0.18816806331442201</v>
      </c>
      <c r="J17" s="17">
        <v>0.24219125388398899</v>
      </c>
      <c r="K17" s="17">
        <v>0.20287597660744999</v>
      </c>
      <c r="L17" s="17">
        <v>0.242177089225524</v>
      </c>
      <c r="M17" s="17">
        <v>0.16831509324896099</v>
      </c>
      <c r="N17" s="17">
        <v>0.21291015527856899</v>
      </c>
      <c r="O17" s="17">
        <v>0.200230110878723</v>
      </c>
      <c r="P17" s="17"/>
      <c r="Q17" s="17">
        <v>0.22038594589438901</v>
      </c>
      <c r="R17" s="17">
        <v>0.26623571763339898</v>
      </c>
      <c r="S17" s="17">
        <v>0.22567626773793401</v>
      </c>
      <c r="T17" s="17">
        <v>0.19772334847458201</v>
      </c>
      <c r="U17" s="17"/>
      <c r="V17" s="17">
        <v>0.232575825277334</v>
      </c>
      <c r="W17" s="17">
        <v>0.18379138185330901</v>
      </c>
      <c r="X17" s="17">
        <v>0.18860864996906901</v>
      </c>
      <c r="Y17" s="17">
        <v>0.23383120123184301</v>
      </c>
      <c r="Z17" s="17">
        <v>0.232705354063898</v>
      </c>
      <c r="AA17" s="17">
        <v>0.181344669859243</v>
      </c>
      <c r="AB17" s="17">
        <v>0.21744856772085799</v>
      </c>
      <c r="AC17" s="17">
        <v>0.18921270586307801</v>
      </c>
      <c r="AD17" s="17">
        <v>0.18037677348560799</v>
      </c>
      <c r="AE17" s="17"/>
      <c r="AF17" s="17">
        <v>0.22479574249430001</v>
      </c>
      <c r="AG17" s="17">
        <v>0.229377108077605</v>
      </c>
      <c r="AH17" s="17">
        <v>0.22373498959511301</v>
      </c>
      <c r="AI17" s="17">
        <v>0.18838403346424901</v>
      </c>
      <c r="AJ17" s="17">
        <v>0.16855837931694401</v>
      </c>
      <c r="AK17" s="17">
        <v>0.19721753783620399</v>
      </c>
      <c r="AL17" s="17"/>
      <c r="AM17" s="17">
        <v>0.11319800984039401</v>
      </c>
      <c r="AN17" s="17">
        <v>0.192688368374903</v>
      </c>
      <c r="AO17" s="17">
        <v>0.175091539873407</v>
      </c>
      <c r="AP17" s="17">
        <v>0.190096922367367</v>
      </c>
      <c r="AQ17" s="17">
        <v>0.26013679299286602</v>
      </c>
      <c r="AR17" s="17">
        <v>0.205831317211812</v>
      </c>
      <c r="AS17" s="17">
        <v>0.23208670754979399</v>
      </c>
      <c r="AT17" s="17">
        <v>0.176261982480926</v>
      </c>
      <c r="AU17" s="17">
        <v>0.247766150042452</v>
      </c>
      <c r="AV17" s="17">
        <v>0.28872809718102299</v>
      </c>
      <c r="AW17" s="17">
        <v>0.186245759168814</v>
      </c>
      <c r="AX17" s="17">
        <v>0.17739589254301399</v>
      </c>
      <c r="AY17" s="17">
        <v>0.24416079479445499</v>
      </c>
      <c r="AZ17" s="17">
        <v>0.29947756937148501</v>
      </c>
      <c r="BA17" s="17">
        <v>8.3652661528325803E-2</v>
      </c>
      <c r="BB17" s="17">
        <v>0.22836075478654599</v>
      </c>
      <c r="BC17" s="17"/>
      <c r="BD17" s="17">
        <v>0.211887297926103</v>
      </c>
      <c r="BE17" s="17">
        <v>0.192760897711276</v>
      </c>
      <c r="BF17" s="17">
        <v>0.209164740463121</v>
      </c>
      <c r="BG17" s="17"/>
      <c r="BH17" s="17">
        <v>0.197930323494413</v>
      </c>
      <c r="BI17" s="17">
        <v>0.22582303164515299</v>
      </c>
      <c r="BJ17" s="17">
        <v>0.23174932812601401</v>
      </c>
      <c r="BK17" s="17"/>
      <c r="BL17" s="17">
        <v>0.19238621332439801</v>
      </c>
      <c r="BM17" s="17">
        <v>0.23082051301282</v>
      </c>
      <c r="BN17" s="17">
        <v>0.20010162679214399</v>
      </c>
      <c r="BO17" s="17"/>
      <c r="BP17" s="17">
        <v>0.20781114777249701</v>
      </c>
      <c r="BQ17" s="17">
        <v>0.19686666241273401</v>
      </c>
      <c r="BR17" s="17"/>
      <c r="BS17" s="17">
        <v>0.20067710089517701</v>
      </c>
      <c r="BT17" s="17">
        <v>0.21685322607715199</v>
      </c>
      <c r="BU17" s="17">
        <v>0.18934110167266499</v>
      </c>
      <c r="BV17" s="17">
        <v>0.20894211817692701</v>
      </c>
      <c r="BW17" s="17"/>
      <c r="BX17" s="17">
        <v>0.219599040056981</v>
      </c>
      <c r="BY17" s="17">
        <v>0.22565657539133599</v>
      </c>
      <c r="BZ17" s="17">
        <v>0.20201264007994199</v>
      </c>
      <c r="CA17" s="17"/>
      <c r="CB17" s="17">
        <v>0.188281968302458</v>
      </c>
      <c r="CC17" s="17">
        <v>0.19514176280484699</v>
      </c>
      <c r="CD17" s="17">
        <v>0.14367301351408401</v>
      </c>
      <c r="CE17" s="17">
        <v>0.22030247318666399</v>
      </c>
      <c r="CF17" s="17">
        <v>0.31426887464356901</v>
      </c>
      <c r="CG17" s="17">
        <v>0.21747641146611801</v>
      </c>
      <c r="CH17" s="17"/>
      <c r="CI17" s="17">
        <v>0.229407594939423</v>
      </c>
      <c r="CJ17" s="17">
        <v>0.209577914770224</v>
      </c>
      <c r="CK17" s="17">
        <v>0.175798560774136</v>
      </c>
      <c r="CL17" s="17">
        <v>0.20410964595155501</v>
      </c>
    </row>
    <row r="18" spans="2:90" x14ac:dyDescent="0.35">
      <c r="B18" s="21" t="s">
        <v>355</v>
      </c>
      <c r="C18" s="17">
        <v>0.19685738996812999</v>
      </c>
      <c r="D18" s="17">
        <v>0.180511586461614</v>
      </c>
      <c r="E18" s="17">
        <v>0.21464941655771599</v>
      </c>
      <c r="F18" s="17"/>
      <c r="G18" s="17">
        <v>0.192271150301703</v>
      </c>
      <c r="H18" s="17">
        <v>0.202631909189326</v>
      </c>
      <c r="I18" s="17">
        <v>0.149507454976892</v>
      </c>
      <c r="J18" s="17">
        <v>0.19143484147978701</v>
      </c>
      <c r="K18" s="17">
        <v>0.196835062383895</v>
      </c>
      <c r="L18" s="17">
        <v>0.24901598794589899</v>
      </c>
      <c r="M18" s="17">
        <v>0.197969397671591</v>
      </c>
      <c r="N18" s="17">
        <v>0.195504369699705</v>
      </c>
      <c r="O18" s="17">
        <v>0.19344310306904</v>
      </c>
      <c r="P18" s="17"/>
      <c r="Q18" s="17">
        <v>0.21560473512232001</v>
      </c>
      <c r="R18" s="17">
        <v>0.205519833614761</v>
      </c>
      <c r="S18" s="17">
        <v>0.241845307326993</v>
      </c>
      <c r="T18" s="17">
        <v>0.191569428369744</v>
      </c>
      <c r="U18" s="17"/>
      <c r="V18" s="17">
        <v>0.166397120325119</v>
      </c>
      <c r="W18" s="17">
        <v>0.19760233776238401</v>
      </c>
      <c r="X18" s="17">
        <v>0.173150394045996</v>
      </c>
      <c r="Y18" s="17">
        <v>0.23741665979780099</v>
      </c>
      <c r="Z18" s="17">
        <v>0.19858034014564299</v>
      </c>
      <c r="AA18" s="17">
        <v>0.21549242729210299</v>
      </c>
      <c r="AB18" s="17">
        <v>0.20721395904789899</v>
      </c>
      <c r="AC18" s="17">
        <v>0.21554252436239801</v>
      </c>
      <c r="AD18" s="17">
        <v>0.18933160365041701</v>
      </c>
      <c r="AE18" s="17"/>
      <c r="AF18" s="17">
        <v>0.198622391348169</v>
      </c>
      <c r="AG18" s="17">
        <v>0.20709877019419501</v>
      </c>
      <c r="AH18" s="17">
        <v>0.22385439164051199</v>
      </c>
      <c r="AI18" s="17">
        <v>0.26623295102375699</v>
      </c>
      <c r="AJ18" s="17">
        <v>0.17746885144326299</v>
      </c>
      <c r="AK18" s="17">
        <v>0.18533388513210999</v>
      </c>
      <c r="AL18" s="17"/>
      <c r="AM18" s="17">
        <v>0.100686363291607</v>
      </c>
      <c r="AN18" s="17">
        <v>0.16848468688363499</v>
      </c>
      <c r="AO18" s="17">
        <v>0.18735936228602601</v>
      </c>
      <c r="AP18" s="17">
        <v>0.17159063916949799</v>
      </c>
      <c r="AQ18" s="17">
        <v>0.230938868423812</v>
      </c>
      <c r="AR18" s="17">
        <v>0.22268515636484701</v>
      </c>
      <c r="AS18" s="17">
        <v>0.17880655131274101</v>
      </c>
      <c r="AT18" s="17">
        <v>0.168672398435501</v>
      </c>
      <c r="AU18" s="17">
        <v>0.20853198945411</v>
      </c>
      <c r="AV18" s="17">
        <v>0.22705257835912901</v>
      </c>
      <c r="AW18" s="17">
        <v>0.188630873913151</v>
      </c>
      <c r="AX18" s="17">
        <v>0.20830133396716199</v>
      </c>
      <c r="AY18" s="17">
        <v>0.19610765112311199</v>
      </c>
      <c r="AZ18" s="17">
        <v>0.22217948879938801</v>
      </c>
      <c r="BA18" s="17">
        <v>0.244201887793246</v>
      </c>
      <c r="BB18" s="17">
        <v>0.18143308867826699</v>
      </c>
      <c r="BC18" s="17"/>
      <c r="BD18" s="17">
        <v>0.20904667393725401</v>
      </c>
      <c r="BE18" s="17">
        <v>0.19227412272823199</v>
      </c>
      <c r="BF18" s="17">
        <v>0.191671285679859</v>
      </c>
      <c r="BG18" s="17"/>
      <c r="BH18" s="17">
        <v>0.203022832719638</v>
      </c>
      <c r="BI18" s="17">
        <v>0.20060211308665801</v>
      </c>
      <c r="BJ18" s="17">
        <v>0.18923340821266099</v>
      </c>
      <c r="BK18" s="17"/>
      <c r="BL18" s="17">
        <v>0.17502488437838801</v>
      </c>
      <c r="BM18" s="17">
        <v>0.237859991719993</v>
      </c>
      <c r="BN18" s="17">
        <v>0.15606581014871801</v>
      </c>
      <c r="BO18" s="17"/>
      <c r="BP18" s="17">
        <v>0.172961347731652</v>
      </c>
      <c r="BQ18" s="17">
        <v>0.19736715885428999</v>
      </c>
      <c r="BR18" s="17"/>
      <c r="BS18" s="17">
        <v>0.179379533095821</v>
      </c>
      <c r="BT18" s="17">
        <v>0.21644254692836701</v>
      </c>
      <c r="BU18" s="17">
        <v>0.197313707901282</v>
      </c>
      <c r="BV18" s="17">
        <v>0.20074925872093599</v>
      </c>
      <c r="BW18" s="17"/>
      <c r="BX18" s="17">
        <v>0.213981944628758</v>
      </c>
      <c r="BY18" s="17">
        <v>0.22347589862078901</v>
      </c>
      <c r="BZ18" s="17">
        <v>0.193525170203243</v>
      </c>
      <c r="CA18" s="17"/>
      <c r="CB18" s="17">
        <v>0.229476901928547</v>
      </c>
      <c r="CC18" s="17">
        <v>0.19829910194470399</v>
      </c>
      <c r="CD18" s="17">
        <v>0.16211112334500899</v>
      </c>
      <c r="CE18" s="17">
        <v>0.19181505593216899</v>
      </c>
      <c r="CF18" s="17">
        <v>0.28818431524371702</v>
      </c>
      <c r="CG18" s="17">
        <v>0.13621875459777799</v>
      </c>
      <c r="CH18" s="17"/>
      <c r="CI18" s="17">
        <v>0.21608954332189401</v>
      </c>
      <c r="CJ18" s="17">
        <v>0.22350015426234701</v>
      </c>
      <c r="CK18" s="17">
        <v>0.12859582012555601</v>
      </c>
      <c r="CL18" s="17">
        <v>0.19499829200466201</v>
      </c>
    </row>
    <row r="19" spans="2:90" x14ac:dyDescent="0.35">
      <c r="B19" s="21" t="s">
        <v>356</v>
      </c>
      <c r="C19" s="17">
        <v>0.13779501068480501</v>
      </c>
      <c r="D19" s="17">
        <v>0.15877839272043001</v>
      </c>
      <c r="E19" s="17">
        <v>0.115744053574227</v>
      </c>
      <c r="F19" s="17"/>
      <c r="G19" s="17">
        <v>0.11144663507355</v>
      </c>
      <c r="H19" s="17">
        <v>0.112020482145661</v>
      </c>
      <c r="I19" s="17">
        <v>0.123202123644543</v>
      </c>
      <c r="J19" s="17">
        <v>0.14528883341035501</v>
      </c>
      <c r="K19" s="17">
        <v>0.14685158807544699</v>
      </c>
      <c r="L19" s="17">
        <v>0.178588798046971</v>
      </c>
      <c r="M19" s="17">
        <v>0.12422808947184399</v>
      </c>
      <c r="N19" s="17">
        <v>0.15225881824761001</v>
      </c>
      <c r="O19" s="17">
        <v>0.14296416298742901</v>
      </c>
      <c r="P19" s="17"/>
      <c r="Q19" s="17">
        <v>0.15643988386069499</v>
      </c>
      <c r="R19" s="17">
        <v>0.24998864531202</v>
      </c>
      <c r="S19" s="17">
        <v>0.192623257529311</v>
      </c>
      <c r="T19" s="17">
        <v>0.12536398750237701</v>
      </c>
      <c r="U19" s="17"/>
      <c r="V19" s="17">
        <v>0.168717552525639</v>
      </c>
      <c r="W19" s="17">
        <v>0.12320239412517001</v>
      </c>
      <c r="X19" s="17">
        <v>0.14679649205736101</v>
      </c>
      <c r="Y19" s="17">
        <v>0.14685426979581101</v>
      </c>
      <c r="Z19" s="17">
        <v>0.14735926053352799</v>
      </c>
      <c r="AA19" s="17">
        <v>0.116408164111266</v>
      </c>
      <c r="AB19" s="17">
        <v>0.13188645055124701</v>
      </c>
      <c r="AC19" s="17">
        <v>0.110362570211384</v>
      </c>
      <c r="AD19" s="17">
        <v>0.12755496872913499</v>
      </c>
      <c r="AE19" s="17"/>
      <c r="AF19" s="17">
        <v>0.15383685777915501</v>
      </c>
      <c r="AG19" s="17">
        <v>0.107256515416341</v>
      </c>
      <c r="AH19" s="17">
        <v>0.13390424813455801</v>
      </c>
      <c r="AI19" s="17">
        <v>0.13704390417277201</v>
      </c>
      <c r="AJ19" s="17">
        <v>0.11243813458404101</v>
      </c>
      <c r="AK19" s="17">
        <v>0.160846234871206</v>
      </c>
      <c r="AL19" s="17"/>
      <c r="AM19" s="17">
        <v>8.7466335448273702E-2</v>
      </c>
      <c r="AN19" s="17">
        <v>9.2374203480265898E-2</v>
      </c>
      <c r="AO19" s="17">
        <v>0.140151958739098</v>
      </c>
      <c r="AP19" s="17">
        <v>0.14109133717823799</v>
      </c>
      <c r="AQ19" s="17">
        <v>0.16400186694416599</v>
      </c>
      <c r="AR19" s="17">
        <v>0.114040910967727</v>
      </c>
      <c r="AS19" s="17">
        <v>0.132609516275672</v>
      </c>
      <c r="AT19" s="17">
        <v>0.113517592905724</v>
      </c>
      <c r="AU19" s="17">
        <v>0.15488237801759799</v>
      </c>
      <c r="AV19" s="17">
        <v>0.13011594660662601</v>
      </c>
      <c r="AW19" s="17">
        <v>0.117231424417028</v>
      </c>
      <c r="AX19" s="17">
        <v>0.124381362994005</v>
      </c>
      <c r="AY19" s="17">
        <v>0.192830887016679</v>
      </c>
      <c r="AZ19" s="17">
        <v>0.191003475088839</v>
      </c>
      <c r="BA19" s="17">
        <v>7.7894699053320499E-2</v>
      </c>
      <c r="BB19" s="17">
        <v>0.199449423009675</v>
      </c>
      <c r="BC19" s="17"/>
      <c r="BD19" s="17">
        <v>0.14344711499571</v>
      </c>
      <c r="BE19" s="17">
        <v>0.133677968625671</v>
      </c>
      <c r="BF19" s="17">
        <v>0.13896704901908599</v>
      </c>
      <c r="BG19" s="17"/>
      <c r="BH19" s="17">
        <v>0.13348235981866499</v>
      </c>
      <c r="BI19" s="17">
        <v>0.18053939322365301</v>
      </c>
      <c r="BJ19" s="17">
        <v>0.132761226852458</v>
      </c>
      <c r="BK19" s="17"/>
      <c r="BL19" s="17">
        <v>0.14629097710247099</v>
      </c>
      <c r="BM19" s="17">
        <v>0.19243632408210001</v>
      </c>
      <c r="BN19" s="17">
        <v>0.15262497659099999</v>
      </c>
      <c r="BO19" s="17"/>
      <c r="BP19" s="17">
        <v>0.13809103531043099</v>
      </c>
      <c r="BQ19" s="17">
        <v>0.13608679508859101</v>
      </c>
      <c r="BR19" s="17"/>
      <c r="BS19" s="17">
        <v>0.13844841956276699</v>
      </c>
      <c r="BT19" s="17">
        <v>0.131347775583813</v>
      </c>
      <c r="BU19" s="17">
        <v>0.123490460843414</v>
      </c>
      <c r="BV19" s="17">
        <v>0.14677112030723</v>
      </c>
      <c r="BW19" s="17"/>
      <c r="BX19" s="17">
        <v>0.176425999391712</v>
      </c>
      <c r="BY19" s="17">
        <v>0.171944672393647</v>
      </c>
      <c r="BZ19" s="17">
        <v>0.131869389232151</v>
      </c>
      <c r="CA19" s="17"/>
      <c r="CB19" s="17">
        <v>0.120364999681542</v>
      </c>
      <c r="CC19" s="17">
        <v>0.169290058049099</v>
      </c>
      <c r="CD19" s="17">
        <v>9.3909902418789298E-2</v>
      </c>
      <c r="CE19" s="17">
        <v>0.148927165367399</v>
      </c>
      <c r="CF19" s="17">
        <v>0.24529963475594699</v>
      </c>
      <c r="CG19" s="17">
        <v>8.4593121145103298E-2</v>
      </c>
      <c r="CH19" s="17"/>
      <c r="CI19" s="17">
        <v>0.15124802760905101</v>
      </c>
      <c r="CJ19" s="17">
        <v>0.166586240662741</v>
      </c>
      <c r="CK19" s="17">
        <v>7.2866713946979994E-2</v>
      </c>
      <c r="CL19" s="17">
        <v>0.13507811951881499</v>
      </c>
    </row>
    <row r="20" spans="2:90" x14ac:dyDescent="0.35">
      <c r="B20" s="21" t="s">
        <v>357</v>
      </c>
      <c r="C20" s="17">
        <v>9.8474794747662298E-2</v>
      </c>
      <c r="D20" s="17">
        <v>9.6987214267424293E-2</v>
      </c>
      <c r="E20" s="17">
        <v>9.7002371827730999E-2</v>
      </c>
      <c r="F20" s="17"/>
      <c r="G20" s="17">
        <v>4.8494541777644798E-2</v>
      </c>
      <c r="H20" s="17">
        <v>5.7649192741232903E-2</v>
      </c>
      <c r="I20" s="17">
        <v>0.112297724834657</v>
      </c>
      <c r="J20" s="17">
        <v>0.16769238619587001</v>
      </c>
      <c r="K20" s="17">
        <v>0.106055435173979</v>
      </c>
      <c r="L20" s="17">
        <v>0.14866143728247699</v>
      </c>
      <c r="M20" s="17">
        <v>6.9513009121536004E-2</v>
      </c>
      <c r="N20" s="17">
        <v>0.103027416163088</v>
      </c>
      <c r="O20" s="17">
        <v>7.5104044237248105E-2</v>
      </c>
      <c r="P20" s="17"/>
      <c r="Q20" s="17">
        <v>9.4812730614757396E-2</v>
      </c>
      <c r="R20" s="17">
        <v>6.8708710249107893E-2</v>
      </c>
      <c r="S20" s="17">
        <v>0.12040655939551199</v>
      </c>
      <c r="T20" s="17">
        <v>0.101316611420232</v>
      </c>
      <c r="U20" s="17"/>
      <c r="V20" s="17">
        <v>0.100881519057236</v>
      </c>
      <c r="W20" s="17">
        <v>0.102379121975799</v>
      </c>
      <c r="X20" s="17">
        <v>0.110571762316847</v>
      </c>
      <c r="Y20" s="17">
        <v>0.128344886723741</v>
      </c>
      <c r="Z20" s="17">
        <v>8.1490372910126299E-2</v>
      </c>
      <c r="AA20" s="17">
        <v>8.96956232508926E-2</v>
      </c>
      <c r="AB20" s="17">
        <v>0.10797339280713</v>
      </c>
      <c r="AC20" s="17">
        <v>6.6199298199322396E-2</v>
      </c>
      <c r="AD20" s="17">
        <v>8.0841025538998093E-2</v>
      </c>
      <c r="AE20" s="17"/>
      <c r="AF20" s="17">
        <v>0.120901576614245</v>
      </c>
      <c r="AG20" s="17">
        <v>9.1093991307933594E-2</v>
      </c>
      <c r="AH20" s="17">
        <v>0.109943741267225</v>
      </c>
      <c r="AI20" s="17">
        <v>8.5350788694423696E-2</v>
      </c>
      <c r="AJ20" s="17">
        <v>8.7093412788109698E-2</v>
      </c>
      <c r="AK20" s="17">
        <v>9.3101694979537603E-2</v>
      </c>
      <c r="AL20" s="17"/>
      <c r="AM20" s="17">
        <v>9.8229623826750295E-2</v>
      </c>
      <c r="AN20" s="17">
        <v>0.108838908602717</v>
      </c>
      <c r="AO20" s="17">
        <v>9.9153339270668994E-2</v>
      </c>
      <c r="AP20" s="17">
        <v>0.101862796823629</v>
      </c>
      <c r="AQ20" s="17">
        <v>0.128345097441109</v>
      </c>
      <c r="AR20" s="17">
        <v>8.1189790576090298E-2</v>
      </c>
      <c r="AS20" s="17">
        <v>0.11173190260829299</v>
      </c>
      <c r="AT20" s="17">
        <v>9.1499175405257399E-2</v>
      </c>
      <c r="AU20" s="17">
        <v>0.13837853912300799</v>
      </c>
      <c r="AV20" s="17">
        <v>0.142582966968614</v>
      </c>
      <c r="AW20" s="17">
        <v>3.7862733854006403E-2</v>
      </c>
      <c r="AX20" s="17">
        <v>7.9261982819939403E-2</v>
      </c>
      <c r="AY20" s="17">
        <v>7.8967274219914896E-2</v>
      </c>
      <c r="AZ20" s="17">
        <v>0.139640770021498</v>
      </c>
      <c r="BA20" s="17">
        <v>8.7751754325977899E-2</v>
      </c>
      <c r="BB20" s="17">
        <v>7.1795565094403102E-2</v>
      </c>
      <c r="BC20" s="17"/>
      <c r="BD20" s="17">
        <v>0.12026267025948301</v>
      </c>
      <c r="BE20" s="17">
        <v>8.4334391613773804E-2</v>
      </c>
      <c r="BF20" s="17">
        <v>8.8297908648830498E-2</v>
      </c>
      <c r="BG20" s="17"/>
      <c r="BH20" s="17">
        <v>0.106451280793638</v>
      </c>
      <c r="BI20" s="17">
        <v>6.9003792668657998E-2</v>
      </c>
      <c r="BJ20" s="17">
        <v>8.9886081847056001E-2</v>
      </c>
      <c r="BK20" s="17"/>
      <c r="BL20" s="17">
        <v>0.12160626167055499</v>
      </c>
      <c r="BM20" s="17">
        <v>0.10225636714781</v>
      </c>
      <c r="BN20" s="17">
        <v>3.83200011280952E-2</v>
      </c>
      <c r="BO20" s="17"/>
      <c r="BP20" s="17">
        <v>8.76640522213646E-2</v>
      </c>
      <c r="BQ20" s="17">
        <v>8.8857403874723004E-2</v>
      </c>
      <c r="BR20" s="17"/>
      <c r="BS20" s="17">
        <v>9.5467810067466102E-2</v>
      </c>
      <c r="BT20" s="17">
        <v>0.117883047769181</v>
      </c>
      <c r="BU20" s="17">
        <v>9.4267235354051099E-2</v>
      </c>
      <c r="BV20" s="17">
        <v>9.3874809759155006E-2</v>
      </c>
      <c r="BW20" s="17"/>
      <c r="BX20" s="17">
        <v>0.128087271428072</v>
      </c>
      <c r="BY20" s="17">
        <v>0.11112305090356001</v>
      </c>
      <c r="BZ20" s="17">
        <v>9.4763892027119795E-2</v>
      </c>
      <c r="CA20" s="17"/>
      <c r="CB20" s="17">
        <v>0.118224720436576</v>
      </c>
      <c r="CC20" s="17">
        <v>8.3993199545198294E-2</v>
      </c>
      <c r="CD20" s="17">
        <v>8.7764539508773096E-2</v>
      </c>
      <c r="CE20" s="17">
        <v>6.39096317739032E-2</v>
      </c>
      <c r="CF20" s="17">
        <v>0.112371198576647</v>
      </c>
      <c r="CG20" s="17">
        <v>0.13403090727438</v>
      </c>
      <c r="CH20" s="17"/>
      <c r="CI20" s="17">
        <v>0.106223455134901</v>
      </c>
      <c r="CJ20" s="17">
        <v>9.6295788764382606E-2</v>
      </c>
      <c r="CK20" s="17">
        <v>0.102963632254141</v>
      </c>
      <c r="CL20" s="17">
        <v>9.6826736466987903E-2</v>
      </c>
    </row>
    <row r="21" spans="2:90" x14ac:dyDescent="0.35">
      <c r="B21" s="21" t="s">
        <v>110</v>
      </c>
      <c r="C21" s="17">
        <v>3.1697857057662197E-2</v>
      </c>
      <c r="D21" s="17">
        <v>3.65642186312903E-2</v>
      </c>
      <c r="E21" s="17">
        <v>2.7424586261802501E-2</v>
      </c>
      <c r="F21" s="17"/>
      <c r="G21" s="17">
        <v>2.8027710566796999E-2</v>
      </c>
      <c r="H21" s="17">
        <v>4.1407041337031297E-2</v>
      </c>
      <c r="I21" s="17">
        <v>1.3447695014237499E-2</v>
      </c>
      <c r="J21" s="17">
        <v>4.46330447580515E-2</v>
      </c>
      <c r="K21" s="17">
        <v>2.1866221518485801E-2</v>
      </c>
      <c r="L21" s="17">
        <v>3.0663221481817899E-2</v>
      </c>
      <c r="M21" s="17">
        <v>1.5638462188328001E-2</v>
      </c>
      <c r="N21" s="17">
        <v>4.3269624554364103E-2</v>
      </c>
      <c r="O21" s="17">
        <v>4.4432752789093297E-2</v>
      </c>
      <c r="P21" s="17"/>
      <c r="Q21" s="17">
        <v>2.7326024775333101E-2</v>
      </c>
      <c r="R21" s="17">
        <v>2.5726764707432299E-2</v>
      </c>
      <c r="S21" s="17">
        <v>1.4544859435858599E-2</v>
      </c>
      <c r="T21" s="17">
        <v>3.3157675726195802E-2</v>
      </c>
      <c r="U21" s="17"/>
      <c r="V21" s="17">
        <v>4.0773084976236697E-2</v>
      </c>
      <c r="W21" s="17">
        <v>1.31602856936097E-2</v>
      </c>
      <c r="X21" s="17">
        <v>2.44249749850022E-2</v>
      </c>
      <c r="Y21" s="17">
        <v>5.2147294469211999E-2</v>
      </c>
      <c r="Z21" s="17">
        <v>3.6275117159971802E-2</v>
      </c>
      <c r="AA21" s="17">
        <v>2.9074598725378799E-2</v>
      </c>
      <c r="AB21" s="17">
        <v>2.53152045142526E-2</v>
      </c>
      <c r="AC21" s="17">
        <v>4.1456311711598803E-2</v>
      </c>
      <c r="AD21" s="17">
        <v>3.2476546906413703E-2</v>
      </c>
      <c r="AE21" s="17"/>
      <c r="AF21" s="17">
        <v>2.8138872023072699E-2</v>
      </c>
      <c r="AG21" s="17">
        <v>4.0556230312328002E-2</v>
      </c>
      <c r="AH21" s="17">
        <v>2.0179701654816699E-2</v>
      </c>
      <c r="AI21" s="17">
        <v>2.23642608803814E-2</v>
      </c>
      <c r="AJ21" s="17">
        <v>3.3545468808302503E-2</v>
      </c>
      <c r="AK21" s="17">
        <v>3.2553599449681003E-2</v>
      </c>
      <c r="AL21" s="17"/>
      <c r="AM21" s="17">
        <v>8.8437672479110593E-2</v>
      </c>
      <c r="AN21" s="17">
        <v>6.6767388038293504E-2</v>
      </c>
      <c r="AO21" s="17">
        <v>3.7246210626275297E-2</v>
      </c>
      <c r="AP21" s="17">
        <v>2.6855085523170001E-2</v>
      </c>
      <c r="AQ21" s="17">
        <v>8.7012051642112696E-3</v>
      </c>
      <c r="AR21" s="17">
        <v>3.0788456889349398E-2</v>
      </c>
      <c r="AS21" s="17">
        <v>2.3088421728432201E-2</v>
      </c>
      <c r="AT21" s="17">
        <v>3.3066222411769298E-2</v>
      </c>
      <c r="AU21" s="17">
        <v>2.59606595933758E-2</v>
      </c>
      <c r="AV21" s="17">
        <v>4.1631974494771001E-3</v>
      </c>
      <c r="AW21" s="17">
        <v>1.37401445878519E-2</v>
      </c>
      <c r="AX21" s="17">
        <v>3.8447094711587498E-2</v>
      </c>
      <c r="AY21" s="17">
        <v>1.2556777456387299E-2</v>
      </c>
      <c r="AZ21" s="17">
        <v>2.05978635863685E-2</v>
      </c>
      <c r="BA21" s="17">
        <v>2.4755324270528099E-2</v>
      </c>
      <c r="BB21" s="17">
        <v>2.2436959259775902E-2</v>
      </c>
      <c r="BC21" s="17"/>
      <c r="BD21" s="17">
        <v>2.4981523108016001E-2</v>
      </c>
      <c r="BE21" s="17">
        <v>3.4582207350272197E-2</v>
      </c>
      <c r="BF21" s="17">
        <v>3.4408301770758598E-2</v>
      </c>
      <c r="BG21" s="17"/>
      <c r="BH21" s="17">
        <v>2.9607031822249299E-2</v>
      </c>
      <c r="BI21" s="17">
        <v>2.4801164228819401E-2</v>
      </c>
      <c r="BJ21" s="17">
        <v>1.1042068405917E-2</v>
      </c>
      <c r="BK21" s="17"/>
      <c r="BL21" s="17">
        <v>3.7655416187976201E-2</v>
      </c>
      <c r="BM21" s="17">
        <v>2.52148462494905E-2</v>
      </c>
      <c r="BN21" s="17">
        <v>3.4433346639803297E-2</v>
      </c>
      <c r="BO21" s="17"/>
      <c r="BP21" s="17">
        <v>2.5853807741069299E-2</v>
      </c>
      <c r="BQ21" s="17">
        <v>3.6315783535535301E-2</v>
      </c>
      <c r="BR21" s="17"/>
      <c r="BS21" s="17">
        <v>3.5158078958300899E-3</v>
      </c>
      <c r="BT21" s="17">
        <v>1.4073612883178E-2</v>
      </c>
      <c r="BU21" s="17">
        <v>1.8917108333383299E-2</v>
      </c>
      <c r="BV21" s="17">
        <v>3.8978202546257397E-2</v>
      </c>
      <c r="BW21" s="17"/>
      <c r="BX21" s="17">
        <v>2.2959489580190999E-2</v>
      </c>
      <c r="BY21" s="17">
        <v>2.0016279051451799E-2</v>
      </c>
      <c r="BZ21" s="17">
        <v>3.3281390682941503E-2</v>
      </c>
      <c r="CA21" s="17"/>
      <c r="CB21" s="17">
        <v>1.40394975845033E-2</v>
      </c>
      <c r="CC21" s="17">
        <v>1.52929626979088E-2</v>
      </c>
      <c r="CD21" s="17">
        <v>5.3587816758804203E-2</v>
      </c>
      <c r="CE21" s="17">
        <v>1.6462668362221999E-2</v>
      </c>
      <c r="CF21" s="17">
        <v>1.7540782997504001E-2</v>
      </c>
      <c r="CG21" s="17">
        <v>6.8896085488395695E-2</v>
      </c>
      <c r="CH21" s="17"/>
      <c r="CI21" s="17">
        <v>4.6372081717832997E-2</v>
      </c>
      <c r="CJ21" s="17">
        <v>1.9382196999302301E-2</v>
      </c>
      <c r="CK21" s="17">
        <v>0.102892937140979</v>
      </c>
      <c r="CL21" s="17">
        <v>1.67193644548135E-2</v>
      </c>
    </row>
    <row r="22" spans="2:90" x14ac:dyDescent="0.35">
      <c r="B22" s="21" t="s">
        <v>249</v>
      </c>
      <c r="C22" s="23">
        <v>2.2530158852702799E-2</v>
      </c>
      <c r="D22" s="23">
        <v>2.65631815727191E-2</v>
      </c>
      <c r="E22" s="23">
        <v>1.8918984838534599E-2</v>
      </c>
      <c r="F22" s="23"/>
      <c r="G22" s="23">
        <v>1.3615801084328799E-2</v>
      </c>
      <c r="H22" s="23">
        <v>1.5736389050283701E-2</v>
      </c>
      <c r="I22" s="23">
        <v>2.5228584716846501E-2</v>
      </c>
      <c r="J22" s="23">
        <v>2.67488538304489E-2</v>
      </c>
      <c r="K22" s="23">
        <v>3.8415196820664903E-2</v>
      </c>
      <c r="L22" s="23">
        <v>2.46825690484089E-2</v>
      </c>
      <c r="M22" s="23">
        <v>2.48380492450575E-2</v>
      </c>
      <c r="N22" s="23">
        <v>1.58734786962559E-2</v>
      </c>
      <c r="O22" s="23">
        <v>1.8522643146826601E-2</v>
      </c>
      <c r="P22" s="23"/>
      <c r="Q22" s="23">
        <v>2.6818496649000399E-2</v>
      </c>
      <c r="R22" s="23">
        <v>2.4338403971941199E-2</v>
      </c>
      <c r="S22" s="23">
        <v>2.3751911131558501E-2</v>
      </c>
      <c r="T22" s="23">
        <v>1.9830948951278501E-2</v>
      </c>
      <c r="U22" s="23"/>
      <c r="V22" s="23">
        <v>3.2761570934925703E-2</v>
      </c>
      <c r="W22" s="23">
        <v>1.4282080016510599E-2</v>
      </c>
      <c r="X22" s="23">
        <v>1.7696175525573499E-2</v>
      </c>
      <c r="Y22" s="23">
        <v>4.2558929019276603E-2</v>
      </c>
      <c r="Z22" s="23">
        <v>1.7633884164402099E-2</v>
      </c>
      <c r="AA22" s="23">
        <v>2.0932309389620801E-2</v>
      </c>
      <c r="AB22" s="23">
        <v>2.8333582545727602E-2</v>
      </c>
      <c r="AC22" s="23">
        <v>1.33413807240429E-2</v>
      </c>
      <c r="AD22" s="23">
        <v>1.09167371324303E-2</v>
      </c>
      <c r="AE22" s="23"/>
      <c r="AF22" s="23">
        <v>3.0623673836120802E-2</v>
      </c>
      <c r="AG22" s="23">
        <v>1.8525637642896199E-2</v>
      </c>
      <c r="AH22" s="23">
        <v>2.09391634200469E-2</v>
      </c>
      <c r="AI22" s="23">
        <v>9.8062985088506902E-2</v>
      </c>
      <c r="AJ22" s="23">
        <v>6.4708325156296502E-3</v>
      </c>
      <c r="AK22" s="23">
        <v>1.84766657852828E-2</v>
      </c>
      <c r="AL22" s="23"/>
      <c r="AM22" s="23">
        <v>5.8388284239981901E-2</v>
      </c>
      <c r="AN22" s="23">
        <v>4.0278189535277599E-2</v>
      </c>
      <c r="AO22" s="23">
        <v>4.5396554009031601E-2</v>
      </c>
      <c r="AP22" s="23">
        <v>2.0907976070484301E-2</v>
      </c>
      <c r="AQ22" s="23">
        <v>3.72714955592635E-3</v>
      </c>
      <c r="AR22" s="23">
        <v>2.2856227012656698E-2</v>
      </c>
      <c r="AS22" s="23">
        <v>2.1317622418440499E-2</v>
      </c>
      <c r="AT22" s="23">
        <v>2.44274553590457E-2</v>
      </c>
      <c r="AU22" s="23">
        <v>9.1690891692667604E-3</v>
      </c>
      <c r="AV22" s="23">
        <v>9.5135548033326509E-3</v>
      </c>
      <c r="AW22" s="23">
        <v>5.1119083502843402E-2</v>
      </c>
      <c r="AX22" s="23">
        <v>2.5987891861468299E-2</v>
      </c>
      <c r="AY22" s="23">
        <v>0</v>
      </c>
      <c r="AZ22" s="23">
        <v>0</v>
      </c>
      <c r="BA22" s="23">
        <v>0</v>
      </c>
      <c r="BB22" s="23">
        <v>5.9358083176791303E-3</v>
      </c>
      <c r="BC22" s="23"/>
      <c r="BD22" s="23">
        <v>1.6525997993209099E-2</v>
      </c>
      <c r="BE22" s="23">
        <v>1.7020434331935001E-2</v>
      </c>
      <c r="BF22" s="23">
        <v>2.9069023147318299E-2</v>
      </c>
      <c r="BG22" s="23"/>
      <c r="BH22" s="23">
        <v>1.3724215660508699E-2</v>
      </c>
      <c r="BI22" s="23">
        <v>1.5597337114303399E-2</v>
      </c>
      <c r="BJ22" s="23">
        <v>1.4209818355417901E-2</v>
      </c>
      <c r="BK22" s="23"/>
      <c r="BL22" s="23">
        <v>0</v>
      </c>
      <c r="BM22" s="23">
        <v>0</v>
      </c>
      <c r="BN22" s="23">
        <v>1.20902772489218E-2</v>
      </c>
      <c r="BO22" s="23"/>
      <c r="BP22" s="23">
        <v>2.5190895831903499E-2</v>
      </c>
      <c r="BQ22" s="23">
        <v>2.2356763117253299E-2</v>
      </c>
      <c r="BR22" s="23"/>
      <c r="BS22" s="23">
        <v>2.117525615045E-3</v>
      </c>
      <c r="BT22" s="23">
        <v>9.5416813954214696E-3</v>
      </c>
      <c r="BU22" s="23">
        <v>2.3653499293761E-2</v>
      </c>
      <c r="BV22" s="23">
        <v>3.3187976569327503E-2</v>
      </c>
      <c r="BW22" s="23"/>
      <c r="BX22" s="23">
        <v>7.7559887450598299E-3</v>
      </c>
      <c r="BY22" s="23">
        <v>1.27400186267478E-2</v>
      </c>
      <c r="BZ22" s="23">
        <v>2.45954208403561E-2</v>
      </c>
      <c r="CA22" s="23"/>
      <c r="CB22" s="23">
        <v>1.93161267720769E-3</v>
      </c>
      <c r="CC22" s="23">
        <v>3.16383113787089E-2</v>
      </c>
      <c r="CD22" s="23">
        <v>3.20050808348308E-2</v>
      </c>
      <c r="CE22" s="23">
        <v>6.8386833700782596E-3</v>
      </c>
      <c r="CF22" s="23">
        <v>9.2858292627917404E-3</v>
      </c>
      <c r="CG22" s="23">
        <v>5.1316263318095898E-2</v>
      </c>
      <c r="CH22" s="23"/>
      <c r="CI22" s="23">
        <v>2.6817472264757301E-2</v>
      </c>
      <c r="CJ22" s="23">
        <v>1.0154746596460601E-2</v>
      </c>
      <c r="CK22" s="23">
        <v>7.0635572270305397E-2</v>
      </c>
      <c r="CL22" s="23">
        <v>1.6062956815860799E-2</v>
      </c>
    </row>
    <row r="23" spans="2:90" x14ac:dyDescent="0.35">
      <c r="B23" s="16"/>
    </row>
    <row r="24" spans="2:90" x14ac:dyDescent="0.35">
      <c r="B24" t="s">
        <v>118</v>
      </c>
    </row>
    <row r="25" spans="2:90" x14ac:dyDescent="0.35">
      <c r="B25" t="s">
        <v>119</v>
      </c>
    </row>
    <row r="27" spans="2:90" x14ac:dyDescent="0.35">
      <c r="B27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2:CL19"/>
  <sheetViews>
    <sheetView showGridLines="0" workbookViewId="0">
      <pane xSplit="2" topLeftCell="BP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364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359</v>
      </c>
      <c r="C9" s="17">
        <v>1.3723772592356701E-2</v>
      </c>
      <c r="D9" s="17">
        <v>1.33304406183429E-2</v>
      </c>
      <c r="E9" s="17">
        <v>1.4372613012586299E-2</v>
      </c>
      <c r="F9" s="17"/>
      <c r="G9" s="17">
        <v>4.83696476289339E-3</v>
      </c>
      <c r="H9" s="17">
        <v>1.13757686322222E-2</v>
      </c>
      <c r="I9" s="17">
        <v>1.0456442160965499E-2</v>
      </c>
      <c r="J9" s="17">
        <v>3.3313719257351201E-3</v>
      </c>
      <c r="K9" s="17">
        <v>1.2599693263785201E-2</v>
      </c>
      <c r="L9" s="17">
        <v>8.5427378391416901E-3</v>
      </c>
      <c r="M9" s="17">
        <v>2.79436806583741E-2</v>
      </c>
      <c r="N9" s="17">
        <v>2.59340541480561E-2</v>
      </c>
      <c r="O9" s="17">
        <v>1.6244695968799201E-2</v>
      </c>
      <c r="P9" s="17"/>
      <c r="Q9" s="17">
        <v>8.3543848960347805E-3</v>
      </c>
      <c r="R9" s="17">
        <v>1.15149386277568E-2</v>
      </c>
      <c r="S9" s="17">
        <v>1.24057578251895E-2</v>
      </c>
      <c r="T9" s="17">
        <v>1.4318953275031E-2</v>
      </c>
      <c r="U9" s="17"/>
      <c r="V9" s="17">
        <v>8.4974322433220405E-3</v>
      </c>
      <c r="W9" s="17">
        <v>5.5593321561470902E-3</v>
      </c>
      <c r="X9" s="17">
        <v>7.8721591956484108E-3</v>
      </c>
      <c r="Y9" s="17">
        <v>2.08407993815913E-2</v>
      </c>
      <c r="Z9" s="17">
        <v>3.0125700093860602E-2</v>
      </c>
      <c r="AA9" s="17">
        <v>2.6587788541328799E-2</v>
      </c>
      <c r="AB9" s="17">
        <v>0</v>
      </c>
      <c r="AC9" s="17">
        <v>1.51388171851941E-2</v>
      </c>
      <c r="AD9" s="17">
        <v>1.68204185107186E-2</v>
      </c>
      <c r="AE9" s="17"/>
      <c r="AF9" s="17">
        <v>1.6429681042627101E-2</v>
      </c>
      <c r="AG9" s="17">
        <v>1.8822147109364199E-2</v>
      </c>
      <c r="AH9" s="17">
        <v>3.25484306455008E-3</v>
      </c>
      <c r="AI9" s="17">
        <v>7.1179970988090096E-3</v>
      </c>
      <c r="AJ9" s="17">
        <v>1.2242579047183001E-2</v>
      </c>
      <c r="AK9" s="17">
        <v>1.3719762834987799E-2</v>
      </c>
      <c r="AL9" s="17"/>
      <c r="AM9" s="17">
        <v>3.9428863567164798E-3</v>
      </c>
      <c r="AN9" s="17">
        <v>4.0370380029372196E-3</v>
      </c>
      <c r="AO9" s="17">
        <v>1.45592590478299E-2</v>
      </c>
      <c r="AP9" s="17">
        <v>8.0668106513901404E-3</v>
      </c>
      <c r="AQ9" s="17">
        <v>2.4835019930852902E-2</v>
      </c>
      <c r="AR9" s="17">
        <v>1.04837398787773E-2</v>
      </c>
      <c r="AS9" s="17">
        <v>2.2825411242800499E-2</v>
      </c>
      <c r="AT9" s="17">
        <v>1.58702933664558E-2</v>
      </c>
      <c r="AU9" s="17">
        <v>3.16131847325491E-2</v>
      </c>
      <c r="AV9" s="17">
        <v>2.28762332173078E-2</v>
      </c>
      <c r="AW9" s="17">
        <v>3.2463420917438701E-2</v>
      </c>
      <c r="AX9" s="17">
        <v>8.8778207431515592E-3</v>
      </c>
      <c r="AY9" s="17">
        <v>9.66591144181452E-3</v>
      </c>
      <c r="AZ9" s="17">
        <v>1.3370649306960599E-2</v>
      </c>
      <c r="BA9" s="17">
        <v>0</v>
      </c>
      <c r="BB9" s="17">
        <v>1.46750141500068E-3</v>
      </c>
      <c r="BC9" s="17"/>
      <c r="BD9" s="17">
        <v>7.8777219720364399E-3</v>
      </c>
      <c r="BE9" s="17">
        <v>9.3557192586047992E-3</v>
      </c>
      <c r="BF9" s="17">
        <v>2.1640755468700399E-2</v>
      </c>
      <c r="BG9" s="17"/>
      <c r="BH9" s="17">
        <v>1.3530928421445499E-2</v>
      </c>
      <c r="BI9" s="17">
        <v>1.6546547798703501E-2</v>
      </c>
      <c r="BJ9" s="17">
        <v>1.96847391785764E-2</v>
      </c>
      <c r="BK9" s="17"/>
      <c r="BL9" s="17">
        <v>2.2850341776033199E-2</v>
      </c>
      <c r="BM9" s="17">
        <v>1.68483289063306E-2</v>
      </c>
      <c r="BN9" s="17">
        <v>2.96461615870456E-2</v>
      </c>
      <c r="BO9" s="17"/>
      <c r="BP9" s="17">
        <v>1.3469308638771001E-2</v>
      </c>
      <c r="BQ9" s="17">
        <v>1.6632905601536602E-2</v>
      </c>
      <c r="BR9" s="17"/>
      <c r="BS9" s="17">
        <v>7.0920233963379195E-2</v>
      </c>
      <c r="BT9" s="17">
        <v>6.2338865220748201E-3</v>
      </c>
      <c r="BU9" s="17">
        <v>5.6005530296812499E-3</v>
      </c>
      <c r="BV9" s="17">
        <v>4.7695453233462803E-3</v>
      </c>
      <c r="BW9" s="17"/>
      <c r="BX9" s="17">
        <v>2.4953635858959499E-2</v>
      </c>
      <c r="BY9" s="17">
        <v>2.0087394735924899E-2</v>
      </c>
      <c r="BZ9" s="17">
        <v>1.2220200374796399E-2</v>
      </c>
      <c r="CA9" s="17"/>
      <c r="CB9" s="17">
        <v>2.26293340434617E-2</v>
      </c>
      <c r="CC9" s="17">
        <v>1.48191585500445E-2</v>
      </c>
      <c r="CD9" s="17">
        <v>4.75922791784281E-3</v>
      </c>
      <c r="CE9" s="17">
        <v>5.3043363372217399E-3</v>
      </c>
      <c r="CF9" s="17">
        <v>2.5169370845376699E-2</v>
      </c>
      <c r="CG9" s="17">
        <v>1.46170868252642E-2</v>
      </c>
      <c r="CH9" s="17"/>
      <c r="CI9" s="17">
        <v>6.75706264854899E-3</v>
      </c>
      <c r="CJ9" s="17">
        <v>2.1345028777753901E-2</v>
      </c>
      <c r="CK9" s="17">
        <v>6.9615632606313798E-3</v>
      </c>
      <c r="CL9" s="17">
        <v>1.25917522535178E-2</v>
      </c>
    </row>
    <row r="10" spans="2:90" ht="29" x14ac:dyDescent="0.35">
      <c r="B10" s="21" t="s">
        <v>360</v>
      </c>
      <c r="C10" s="17">
        <v>8.6887942250151201E-2</v>
      </c>
      <c r="D10" s="17">
        <v>7.8926535777988305E-2</v>
      </c>
      <c r="E10" s="17">
        <v>9.3792363669624804E-2</v>
      </c>
      <c r="F10" s="17"/>
      <c r="G10" s="17">
        <v>6.7456096567768201E-2</v>
      </c>
      <c r="H10" s="17">
        <v>9.1274369589388907E-2</v>
      </c>
      <c r="I10" s="17">
        <v>8.5281568622937898E-2</v>
      </c>
      <c r="J10" s="17">
        <v>8.3754277966918797E-2</v>
      </c>
      <c r="K10" s="17">
        <v>0.119131587198917</v>
      </c>
      <c r="L10" s="17">
        <v>9.2287634900628801E-2</v>
      </c>
      <c r="M10" s="17">
        <v>7.2738519429050005E-2</v>
      </c>
      <c r="N10" s="17">
        <v>7.2826976086147105E-2</v>
      </c>
      <c r="O10" s="17">
        <v>9.79177482590744E-2</v>
      </c>
      <c r="P10" s="17"/>
      <c r="Q10" s="17">
        <v>0.1104409734785</v>
      </c>
      <c r="R10" s="17">
        <v>7.9545926115366802E-2</v>
      </c>
      <c r="S10" s="17">
        <v>7.1196538458796907E-2</v>
      </c>
      <c r="T10" s="17">
        <v>8.4941080462016899E-2</v>
      </c>
      <c r="U10" s="17"/>
      <c r="V10" s="17">
        <v>8.3763358714969399E-2</v>
      </c>
      <c r="W10" s="17">
        <v>8.3382393812997002E-2</v>
      </c>
      <c r="X10" s="17">
        <v>7.3874601880355398E-2</v>
      </c>
      <c r="Y10" s="17">
        <v>7.9099684488727506E-2</v>
      </c>
      <c r="Z10" s="17">
        <v>6.6749684757127004E-2</v>
      </c>
      <c r="AA10" s="17">
        <v>9.5873306570286199E-2</v>
      </c>
      <c r="AB10" s="17">
        <v>9.1624634028990806E-2</v>
      </c>
      <c r="AC10" s="17">
        <v>0.14443856955620701</v>
      </c>
      <c r="AD10" s="17">
        <v>9.4659018653640806E-2</v>
      </c>
      <c r="AE10" s="17"/>
      <c r="AF10" s="17">
        <v>9.1178980230248396E-2</v>
      </c>
      <c r="AG10" s="17">
        <v>0.10602168200565699</v>
      </c>
      <c r="AH10" s="17">
        <v>6.5034103958847303E-2</v>
      </c>
      <c r="AI10" s="17">
        <v>8.5711967476696904E-2</v>
      </c>
      <c r="AJ10" s="17">
        <v>5.8861710625813003E-2</v>
      </c>
      <c r="AK10" s="17">
        <v>9.6856476201214098E-2</v>
      </c>
      <c r="AL10" s="17"/>
      <c r="AM10" s="17">
        <v>5.5533322503557601E-2</v>
      </c>
      <c r="AN10" s="17">
        <v>0.104791000923722</v>
      </c>
      <c r="AO10" s="17">
        <v>9.5042786340816296E-2</v>
      </c>
      <c r="AP10" s="17">
        <v>0.120063387876109</v>
      </c>
      <c r="AQ10" s="17">
        <v>7.1993011609508897E-2</v>
      </c>
      <c r="AR10" s="17">
        <v>9.6897617336465E-2</v>
      </c>
      <c r="AS10" s="17">
        <v>0.123614525791557</v>
      </c>
      <c r="AT10" s="17">
        <v>7.70682120640864E-2</v>
      </c>
      <c r="AU10" s="17">
        <v>6.5836515584203698E-2</v>
      </c>
      <c r="AV10" s="17">
        <v>7.9016071072280897E-2</v>
      </c>
      <c r="AW10" s="17">
        <v>5.0987110174010801E-2</v>
      </c>
      <c r="AX10" s="17">
        <v>9.3169904542321297E-2</v>
      </c>
      <c r="AY10" s="17">
        <v>0.108645149248322</v>
      </c>
      <c r="AZ10" s="17">
        <v>1.2583010498589901E-2</v>
      </c>
      <c r="BA10" s="17">
        <v>0.243992683585911</v>
      </c>
      <c r="BB10" s="17">
        <v>5.3535183643198501E-2</v>
      </c>
      <c r="BC10" s="17"/>
      <c r="BD10" s="17">
        <v>0.108342633511502</v>
      </c>
      <c r="BE10" s="17">
        <v>7.5433059943431496E-2</v>
      </c>
      <c r="BF10" s="17">
        <v>7.7293931669453197E-2</v>
      </c>
      <c r="BG10" s="17"/>
      <c r="BH10" s="17">
        <v>9.0367074019611804E-2</v>
      </c>
      <c r="BI10" s="17">
        <v>7.2889595428606804E-2</v>
      </c>
      <c r="BJ10" s="17">
        <v>9.9720476245764897E-2</v>
      </c>
      <c r="BK10" s="17"/>
      <c r="BL10" s="17">
        <v>0.134012102230403</v>
      </c>
      <c r="BM10" s="17">
        <v>8.7186357318811705E-2</v>
      </c>
      <c r="BN10" s="17">
        <v>7.3141010617149796E-2</v>
      </c>
      <c r="BO10" s="17"/>
      <c r="BP10" s="17">
        <v>0.101785911842947</v>
      </c>
      <c r="BQ10" s="17">
        <v>7.6826085374831293E-2</v>
      </c>
      <c r="BR10" s="17"/>
      <c r="BS10" s="17">
        <v>0.34285477603748499</v>
      </c>
      <c r="BT10" s="17">
        <v>0.105076161119176</v>
      </c>
      <c r="BU10" s="17">
        <v>5.9564709532507802E-2</v>
      </c>
      <c r="BV10" s="17">
        <v>1.3987788752254701E-2</v>
      </c>
      <c r="BW10" s="17"/>
      <c r="BX10" s="17">
        <v>0.12349340343399599</v>
      </c>
      <c r="BY10" s="17">
        <v>8.7914303125120996E-2</v>
      </c>
      <c r="BZ10" s="17">
        <v>8.3198424399496498E-2</v>
      </c>
      <c r="CA10" s="17"/>
      <c r="CB10" s="17">
        <v>0.174800933823026</v>
      </c>
      <c r="CC10" s="17">
        <v>5.0117626155332398E-2</v>
      </c>
      <c r="CD10" s="17">
        <v>2.6710268052745099E-2</v>
      </c>
      <c r="CE10" s="17">
        <v>3.2217127383691001E-2</v>
      </c>
      <c r="CF10" s="17">
        <v>0.14087841683885699</v>
      </c>
      <c r="CG10" s="17">
        <v>0.127569298479045</v>
      </c>
      <c r="CH10" s="17"/>
      <c r="CI10" s="17">
        <v>7.1298825557033096E-2</v>
      </c>
      <c r="CJ10" s="17">
        <v>9.5105720903541399E-2</v>
      </c>
      <c r="CK10" s="17">
        <v>8.3667142814279005E-2</v>
      </c>
      <c r="CL10" s="17">
        <v>8.6395927046139506E-2</v>
      </c>
    </row>
    <row r="11" spans="2:90" ht="29" x14ac:dyDescent="0.35">
      <c r="B11" s="21" t="s">
        <v>361</v>
      </c>
      <c r="C11" s="17">
        <v>0.23506510237865699</v>
      </c>
      <c r="D11" s="17">
        <v>0.20406656550039301</v>
      </c>
      <c r="E11" s="17">
        <v>0.26600699831986901</v>
      </c>
      <c r="F11" s="17"/>
      <c r="G11" s="17">
        <v>0.178026593582433</v>
      </c>
      <c r="H11" s="17">
        <v>0.158814823878689</v>
      </c>
      <c r="I11" s="17">
        <v>0.22914320801324201</v>
      </c>
      <c r="J11" s="17">
        <v>0.29584526624056001</v>
      </c>
      <c r="K11" s="17">
        <v>0.23679976823863799</v>
      </c>
      <c r="L11" s="17">
        <v>0.31459970140210702</v>
      </c>
      <c r="M11" s="17">
        <v>0.26303269011212799</v>
      </c>
      <c r="N11" s="17">
        <v>0.19687810595831901</v>
      </c>
      <c r="O11" s="17">
        <v>0.23962909714045899</v>
      </c>
      <c r="P11" s="17"/>
      <c r="Q11" s="17">
        <v>0.24338492467601699</v>
      </c>
      <c r="R11" s="17">
        <v>0.18377148533444199</v>
      </c>
      <c r="S11" s="17">
        <v>0.25885338890602699</v>
      </c>
      <c r="T11" s="17">
        <v>0.23767225105885401</v>
      </c>
      <c r="U11" s="17"/>
      <c r="V11" s="17">
        <v>0.19794154182301099</v>
      </c>
      <c r="W11" s="17">
        <v>0.231009135159532</v>
      </c>
      <c r="X11" s="17">
        <v>0.19321470359957399</v>
      </c>
      <c r="Y11" s="17">
        <v>0.24496233663307099</v>
      </c>
      <c r="Z11" s="17">
        <v>0.315063736536981</v>
      </c>
      <c r="AA11" s="17">
        <v>0.21631703080597001</v>
      </c>
      <c r="AB11" s="17">
        <v>0.29736632114491801</v>
      </c>
      <c r="AC11" s="17">
        <v>0.19786784058419199</v>
      </c>
      <c r="AD11" s="17">
        <v>0.23457976183134299</v>
      </c>
      <c r="AE11" s="17"/>
      <c r="AF11" s="17">
        <v>0.21112284607045301</v>
      </c>
      <c r="AG11" s="17">
        <v>0.238229358587702</v>
      </c>
      <c r="AH11" s="17">
        <v>0.178603451712568</v>
      </c>
      <c r="AI11" s="17">
        <v>0.18029472097766899</v>
      </c>
      <c r="AJ11" s="17">
        <v>0.24457234095563399</v>
      </c>
      <c r="AK11" s="17">
        <v>0.26726379515200099</v>
      </c>
      <c r="AL11" s="17"/>
      <c r="AM11" s="17">
        <v>0.14248668801427899</v>
      </c>
      <c r="AN11" s="17">
        <v>0.21906249395958</v>
      </c>
      <c r="AO11" s="17">
        <v>0.26594870911795898</v>
      </c>
      <c r="AP11" s="17">
        <v>0.31507474689113601</v>
      </c>
      <c r="AQ11" s="17">
        <v>0.329924385251879</v>
      </c>
      <c r="AR11" s="17">
        <v>0.27968074324681602</v>
      </c>
      <c r="AS11" s="17">
        <v>0.28690620851127402</v>
      </c>
      <c r="AT11" s="17">
        <v>0.22643912620052201</v>
      </c>
      <c r="AU11" s="17">
        <v>0.19601800891968699</v>
      </c>
      <c r="AV11" s="17">
        <v>0.22508190448445001</v>
      </c>
      <c r="AW11" s="17">
        <v>0.18088848930509399</v>
      </c>
      <c r="AX11" s="17">
        <v>0.29059378199702002</v>
      </c>
      <c r="AY11" s="17">
        <v>0.26701779596805902</v>
      </c>
      <c r="AZ11" s="17">
        <v>0.314112643275544</v>
      </c>
      <c r="BA11" s="17">
        <v>8.2199117058951096E-2</v>
      </c>
      <c r="BB11" s="17">
        <v>0.187467348247464</v>
      </c>
      <c r="BC11" s="17"/>
      <c r="BD11" s="17">
        <v>0.261271791652817</v>
      </c>
      <c r="BE11" s="17">
        <v>0.19465004773667</v>
      </c>
      <c r="BF11" s="17">
        <v>0.245421845078095</v>
      </c>
      <c r="BG11" s="17"/>
      <c r="BH11" s="17">
        <v>0.23193528778526901</v>
      </c>
      <c r="BI11" s="17">
        <v>0.24758596983351899</v>
      </c>
      <c r="BJ11" s="17">
        <v>0.28377326298486399</v>
      </c>
      <c r="BK11" s="17"/>
      <c r="BL11" s="17">
        <v>0.27788364863111997</v>
      </c>
      <c r="BM11" s="17">
        <v>0.27581657865324399</v>
      </c>
      <c r="BN11" s="17">
        <v>0.29116169158359201</v>
      </c>
      <c r="BO11" s="17"/>
      <c r="BP11" s="17">
        <v>0.223355759631678</v>
      </c>
      <c r="BQ11" s="17">
        <v>0.230702542081997</v>
      </c>
      <c r="BR11" s="17"/>
      <c r="BS11" s="17">
        <v>0.35750217428266501</v>
      </c>
      <c r="BT11" s="17">
        <v>0.46638821776139</v>
      </c>
      <c r="BU11" s="17">
        <v>0.239501306184083</v>
      </c>
      <c r="BV11" s="17">
        <v>7.6349741029656401E-2</v>
      </c>
      <c r="BW11" s="17"/>
      <c r="BX11" s="17">
        <v>0.26536262509720798</v>
      </c>
      <c r="BY11" s="17">
        <v>0.222077176615081</v>
      </c>
      <c r="BZ11" s="17">
        <v>0.23286168493675599</v>
      </c>
      <c r="CA11" s="17"/>
      <c r="CB11" s="17">
        <v>0.40872871390776999</v>
      </c>
      <c r="CC11" s="17">
        <v>0.176939911798074</v>
      </c>
      <c r="CD11" s="17">
        <v>0.12436442436822399</v>
      </c>
      <c r="CE11" s="17">
        <v>0.138561118194126</v>
      </c>
      <c r="CF11" s="17">
        <v>0.32529731007432799</v>
      </c>
      <c r="CG11" s="17">
        <v>0.28728984055532603</v>
      </c>
      <c r="CH11" s="17"/>
      <c r="CI11" s="17">
        <v>0.16861107148048801</v>
      </c>
      <c r="CJ11" s="17">
        <v>0.25307859006407002</v>
      </c>
      <c r="CK11" s="17">
        <v>0.24409075295965399</v>
      </c>
      <c r="CL11" s="17">
        <v>0.23694766103038201</v>
      </c>
    </row>
    <row r="12" spans="2:90" ht="43.5" x14ac:dyDescent="0.35">
      <c r="B12" s="21" t="s">
        <v>362</v>
      </c>
      <c r="C12" s="17">
        <v>0.28418706805411298</v>
      </c>
      <c r="D12" s="17">
        <v>0.26661926351995302</v>
      </c>
      <c r="E12" s="17">
        <v>0.30166858807193098</v>
      </c>
      <c r="F12" s="17"/>
      <c r="G12" s="17">
        <v>0.27317849069598099</v>
      </c>
      <c r="H12" s="17">
        <v>0.28674392174137903</v>
      </c>
      <c r="I12" s="17">
        <v>0.31488474538227301</v>
      </c>
      <c r="J12" s="17">
        <v>0.28280985034323802</v>
      </c>
      <c r="K12" s="17">
        <v>0.28600423961469301</v>
      </c>
      <c r="L12" s="17">
        <v>0.21756734753383999</v>
      </c>
      <c r="M12" s="17">
        <v>0.277971485288658</v>
      </c>
      <c r="N12" s="17">
        <v>0.335169346925207</v>
      </c>
      <c r="O12" s="17">
        <v>0.282974753479246</v>
      </c>
      <c r="P12" s="17"/>
      <c r="Q12" s="17">
        <v>0.32538858306281399</v>
      </c>
      <c r="R12" s="17">
        <v>0.33394321483089701</v>
      </c>
      <c r="S12" s="17">
        <v>0.298377702333812</v>
      </c>
      <c r="T12" s="17">
        <v>0.27584577857881998</v>
      </c>
      <c r="U12" s="17"/>
      <c r="V12" s="17">
        <v>0.304633861357958</v>
      </c>
      <c r="W12" s="17">
        <v>0.28947024514159198</v>
      </c>
      <c r="X12" s="17">
        <v>0.32329128634284499</v>
      </c>
      <c r="Y12" s="17">
        <v>0.25279048136833299</v>
      </c>
      <c r="Z12" s="17">
        <v>0.23188223649579101</v>
      </c>
      <c r="AA12" s="17">
        <v>0.30216476679433701</v>
      </c>
      <c r="AB12" s="17">
        <v>0.239142801521014</v>
      </c>
      <c r="AC12" s="17">
        <v>0.32755775396037101</v>
      </c>
      <c r="AD12" s="17">
        <v>0.289307710654229</v>
      </c>
      <c r="AE12" s="17"/>
      <c r="AF12" s="17">
        <v>0.27747363137401498</v>
      </c>
      <c r="AG12" s="17">
        <v>0.27606712594268001</v>
      </c>
      <c r="AH12" s="17">
        <v>0.31616577869238299</v>
      </c>
      <c r="AI12" s="17">
        <v>0.233877082077207</v>
      </c>
      <c r="AJ12" s="17">
        <v>0.28150760588546198</v>
      </c>
      <c r="AK12" s="17">
        <v>0.29389151692311</v>
      </c>
      <c r="AL12" s="17"/>
      <c r="AM12" s="17">
        <v>0.24980077084219701</v>
      </c>
      <c r="AN12" s="17">
        <v>0.240222618751638</v>
      </c>
      <c r="AO12" s="17">
        <v>0.248365817338566</v>
      </c>
      <c r="AP12" s="17">
        <v>0.19554713371756199</v>
      </c>
      <c r="AQ12" s="17">
        <v>0.27817191588676199</v>
      </c>
      <c r="AR12" s="17">
        <v>0.25874028255826897</v>
      </c>
      <c r="AS12" s="17">
        <v>0.266134602543243</v>
      </c>
      <c r="AT12" s="17">
        <v>0.30734929203454397</v>
      </c>
      <c r="AU12" s="17">
        <v>0.33255144811196702</v>
      </c>
      <c r="AV12" s="17">
        <v>0.352046634222618</v>
      </c>
      <c r="AW12" s="17">
        <v>0.34382999370921802</v>
      </c>
      <c r="AX12" s="17">
        <v>0.25444032107569597</v>
      </c>
      <c r="AY12" s="17">
        <v>0.24739438447324599</v>
      </c>
      <c r="AZ12" s="17">
        <v>0.382096092152025</v>
      </c>
      <c r="BA12" s="17">
        <v>0.38033696327880401</v>
      </c>
      <c r="BB12" s="17">
        <v>0.28323906408196597</v>
      </c>
      <c r="BC12" s="17"/>
      <c r="BD12" s="17">
        <v>0.30045059815417002</v>
      </c>
      <c r="BE12" s="17">
        <v>0.29455175564178898</v>
      </c>
      <c r="BF12" s="17">
        <v>0.26904564988296997</v>
      </c>
      <c r="BG12" s="17"/>
      <c r="BH12" s="17">
        <v>0.274739984541789</v>
      </c>
      <c r="BI12" s="17">
        <v>0.36224436032480201</v>
      </c>
      <c r="BJ12" s="17">
        <v>0.29419896164481601</v>
      </c>
      <c r="BK12" s="17"/>
      <c r="BL12" s="17">
        <v>0.293532463010241</v>
      </c>
      <c r="BM12" s="17">
        <v>0.29435143449763002</v>
      </c>
      <c r="BN12" s="17">
        <v>0.344236709532108</v>
      </c>
      <c r="BO12" s="17"/>
      <c r="BP12" s="17">
        <v>0.28972781633555</v>
      </c>
      <c r="BQ12" s="17">
        <v>0.27696740993416402</v>
      </c>
      <c r="BR12" s="17"/>
      <c r="BS12" s="17">
        <v>0.17082848397836101</v>
      </c>
      <c r="BT12" s="17">
        <v>0.334452315075835</v>
      </c>
      <c r="BU12" s="17">
        <v>0.44705785782608498</v>
      </c>
      <c r="BV12" s="17">
        <v>0.19950858146464201</v>
      </c>
      <c r="BW12" s="17"/>
      <c r="BX12" s="17">
        <v>0.31678260699303601</v>
      </c>
      <c r="BY12" s="17">
        <v>0.32206397657291502</v>
      </c>
      <c r="BZ12" s="17">
        <v>0.27863032894177803</v>
      </c>
      <c r="CA12" s="17"/>
      <c r="CB12" s="17">
        <v>0.27010422358017999</v>
      </c>
      <c r="CC12" s="17">
        <v>0.32340360365226201</v>
      </c>
      <c r="CD12" s="17">
        <v>0.272818617916463</v>
      </c>
      <c r="CE12" s="17">
        <v>0.27181936029626702</v>
      </c>
      <c r="CF12" s="17">
        <v>0.31459752380926997</v>
      </c>
      <c r="CG12" s="17">
        <v>0.26030043993510599</v>
      </c>
      <c r="CH12" s="17"/>
      <c r="CI12" s="17">
        <v>0.26611447602349497</v>
      </c>
      <c r="CJ12" s="17">
        <v>0.29276927886293402</v>
      </c>
      <c r="CK12" s="17">
        <v>0.26424250848569403</v>
      </c>
      <c r="CL12" s="17">
        <v>0.28848862594088898</v>
      </c>
    </row>
    <row r="13" spans="2:90" ht="43.5" x14ac:dyDescent="0.35">
      <c r="B13" s="21" t="s">
        <v>363</v>
      </c>
      <c r="C13" s="17">
        <v>0.34062665988878499</v>
      </c>
      <c r="D13" s="17">
        <v>0.391892222905243</v>
      </c>
      <c r="E13" s="17">
        <v>0.29053817515168401</v>
      </c>
      <c r="F13" s="17"/>
      <c r="G13" s="17">
        <v>0.44395911659038101</v>
      </c>
      <c r="H13" s="17">
        <v>0.39337785827678801</v>
      </c>
      <c r="I13" s="17">
        <v>0.31877536160119402</v>
      </c>
      <c r="J13" s="17">
        <v>0.28996666431145401</v>
      </c>
      <c r="K13" s="17">
        <v>0.325276831830899</v>
      </c>
      <c r="L13" s="17">
        <v>0.33640760090301802</v>
      </c>
      <c r="M13" s="17">
        <v>0.32293596691642901</v>
      </c>
      <c r="N13" s="17">
        <v>0.32204910887403898</v>
      </c>
      <c r="O13" s="17">
        <v>0.31827740735640198</v>
      </c>
      <c r="P13" s="17"/>
      <c r="Q13" s="17">
        <v>0.27674362736924002</v>
      </c>
      <c r="R13" s="17">
        <v>0.35820228077453098</v>
      </c>
      <c r="S13" s="17">
        <v>0.34755074897615701</v>
      </c>
      <c r="T13" s="17">
        <v>0.34767931577203698</v>
      </c>
      <c r="U13" s="17"/>
      <c r="V13" s="17">
        <v>0.35652941264759203</v>
      </c>
      <c r="W13" s="17">
        <v>0.35669872397235203</v>
      </c>
      <c r="X13" s="17">
        <v>0.379041575353388</v>
      </c>
      <c r="Y13" s="17">
        <v>0.36614531654570398</v>
      </c>
      <c r="Z13" s="17">
        <v>0.31991225226036202</v>
      </c>
      <c r="AA13" s="17">
        <v>0.31655380651624698</v>
      </c>
      <c r="AB13" s="17">
        <v>0.33706513713876701</v>
      </c>
      <c r="AC13" s="17">
        <v>0.249916300864191</v>
      </c>
      <c r="AD13" s="17">
        <v>0.31973561236040798</v>
      </c>
      <c r="AE13" s="17"/>
      <c r="AF13" s="17">
        <v>0.34882833285318199</v>
      </c>
      <c r="AG13" s="17">
        <v>0.32797482838696201</v>
      </c>
      <c r="AH13" s="17">
        <v>0.39088474206145601</v>
      </c>
      <c r="AI13" s="17">
        <v>0.45896111515340199</v>
      </c>
      <c r="AJ13" s="17">
        <v>0.37651905874505898</v>
      </c>
      <c r="AK13" s="17">
        <v>0.28847367440293098</v>
      </c>
      <c r="AL13" s="17"/>
      <c r="AM13" s="17">
        <v>0.418744554911057</v>
      </c>
      <c r="AN13" s="17">
        <v>0.37311232713700299</v>
      </c>
      <c r="AO13" s="17">
        <v>0.32875898996783198</v>
      </c>
      <c r="AP13" s="17">
        <v>0.29437535950375199</v>
      </c>
      <c r="AQ13" s="17">
        <v>0.28671021873805302</v>
      </c>
      <c r="AR13" s="17">
        <v>0.32465931016236699</v>
      </c>
      <c r="AS13" s="17">
        <v>0.282721716133149</v>
      </c>
      <c r="AT13" s="17">
        <v>0.34087244478384299</v>
      </c>
      <c r="AU13" s="17">
        <v>0.35378637713710798</v>
      </c>
      <c r="AV13" s="17">
        <v>0.31826798329178602</v>
      </c>
      <c r="AW13" s="17">
        <v>0.36299692741880502</v>
      </c>
      <c r="AX13" s="17">
        <v>0.31214778716333502</v>
      </c>
      <c r="AY13" s="17">
        <v>0.35781662437940798</v>
      </c>
      <c r="AZ13" s="17">
        <v>0.22720135379568401</v>
      </c>
      <c r="BA13" s="17">
        <v>0.227150361105387</v>
      </c>
      <c r="BB13" s="17">
        <v>0.45434725663650799</v>
      </c>
      <c r="BC13" s="17"/>
      <c r="BD13" s="17">
        <v>0.286154190765181</v>
      </c>
      <c r="BE13" s="17">
        <v>0.38759341648669599</v>
      </c>
      <c r="BF13" s="17">
        <v>0.34771686612971803</v>
      </c>
      <c r="BG13" s="17"/>
      <c r="BH13" s="17">
        <v>0.359429278034119</v>
      </c>
      <c r="BI13" s="17">
        <v>0.26320842845401798</v>
      </c>
      <c r="BJ13" s="17">
        <v>0.28638956423991702</v>
      </c>
      <c r="BK13" s="17"/>
      <c r="BL13" s="17">
        <v>0.24103878564762801</v>
      </c>
      <c r="BM13" s="17">
        <v>0.293890537767796</v>
      </c>
      <c r="BN13" s="17">
        <v>0.23677355144331699</v>
      </c>
      <c r="BO13" s="17"/>
      <c r="BP13" s="17">
        <v>0.34120495087192099</v>
      </c>
      <c r="BQ13" s="17">
        <v>0.35368719744654498</v>
      </c>
      <c r="BR13" s="17"/>
      <c r="BS13" s="17">
        <v>4.6839072611800203E-2</v>
      </c>
      <c r="BT13" s="17">
        <v>7.5521896935356395E-2</v>
      </c>
      <c r="BU13" s="17">
        <v>0.215717481455418</v>
      </c>
      <c r="BV13" s="17">
        <v>0.66475228850029899</v>
      </c>
      <c r="BW13" s="17"/>
      <c r="BX13" s="17">
        <v>0.23173659883709299</v>
      </c>
      <c r="BY13" s="17">
        <v>0.32874242353538102</v>
      </c>
      <c r="BZ13" s="17">
        <v>0.35214452364538701</v>
      </c>
      <c r="CA13" s="17"/>
      <c r="CB13" s="17">
        <v>0.115361668631591</v>
      </c>
      <c r="CC13" s="17">
        <v>0.411822819177946</v>
      </c>
      <c r="CD13" s="17">
        <v>0.52755498046110205</v>
      </c>
      <c r="CE13" s="17">
        <v>0.52433629613910504</v>
      </c>
      <c r="CF13" s="17">
        <v>0.16115026451724301</v>
      </c>
      <c r="CG13" s="17">
        <v>0.20119764691163</v>
      </c>
      <c r="CH13" s="17"/>
      <c r="CI13" s="17">
        <v>0.42134327931511101</v>
      </c>
      <c r="CJ13" s="17">
        <v>0.31821296795626502</v>
      </c>
      <c r="CK13" s="17">
        <v>0.26693880305406198</v>
      </c>
      <c r="CL13" s="17">
        <v>0.35535051264270101</v>
      </c>
    </row>
    <row r="14" spans="2:90" x14ac:dyDescent="0.35">
      <c r="B14" s="21" t="s">
        <v>150</v>
      </c>
      <c r="C14" s="23">
        <v>3.9509454835937402E-2</v>
      </c>
      <c r="D14" s="23">
        <v>4.51649716780805E-2</v>
      </c>
      <c r="E14" s="23">
        <v>3.3621261774304897E-2</v>
      </c>
      <c r="F14" s="23"/>
      <c r="G14" s="23">
        <v>3.2542737800543099E-2</v>
      </c>
      <c r="H14" s="23">
        <v>5.8413257881533003E-2</v>
      </c>
      <c r="I14" s="23">
        <v>4.1458674219387301E-2</v>
      </c>
      <c r="J14" s="23">
        <v>4.4292569212093499E-2</v>
      </c>
      <c r="K14" s="23">
        <v>2.0187879853068399E-2</v>
      </c>
      <c r="L14" s="23">
        <v>3.05949774212643E-2</v>
      </c>
      <c r="M14" s="23">
        <v>3.5377657595361503E-2</v>
      </c>
      <c r="N14" s="23">
        <v>4.7142408008231197E-2</v>
      </c>
      <c r="O14" s="23">
        <v>4.49562977960202E-2</v>
      </c>
      <c r="P14" s="23"/>
      <c r="Q14" s="23">
        <v>3.5687506517394801E-2</v>
      </c>
      <c r="R14" s="23">
        <v>3.3022154317005503E-2</v>
      </c>
      <c r="S14" s="23">
        <v>1.16158635000177E-2</v>
      </c>
      <c r="T14" s="23">
        <v>3.95426208532405E-2</v>
      </c>
      <c r="U14" s="23"/>
      <c r="V14" s="23">
        <v>4.8634393213148198E-2</v>
      </c>
      <c r="W14" s="23">
        <v>3.3880169757379397E-2</v>
      </c>
      <c r="X14" s="23">
        <v>2.2705673628189E-2</v>
      </c>
      <c r="Y14" s="23">
        <v>3.6161381582572198E-2</v>
      </c>
      <c r="Z14" s="23">
        <v>3.6266389855878003E-2</v>
      </c>
      <c r="AA14" s="23">
        <v>4.25033007718306E-2</v>
      </c>
      <c r="AB14" s="23">
        <v>3.4801106166310602E-2</v>
      </c>
      <c r="AC14" s="23">
        <v>6.5080717849845204E-2</v>
      </c>
      <c r="AD14" s="23">
        <v>4.48974779896604E-2</v>
      </c>
      <c r="AE14" s="23"/>
      <c r="AF14" s="23">
        <v>5.4966528429474498E-2</v>
      </c>
      <c r="AG14" s="23">
        <v>3.28848579676344E-2</v>
      </c>
      <c r="AH14" s="23">
        <v>4.6057080510195601E-2</v>
      </c>
      <c r="AI14" s="23">
        <v>3.4037117216216099E-2</v>
      </c>
      <c r="AJ14" s="23">
        <v>2.62967047408488E-2</v>
      </c>
      <c r="AK14" s="23">
        <v>3.97947744857566E-2</v>
      </c>
      <c r="AL14" s="23"/>
      <c r="AM14" s="23">
        <v>0.129491777372192</v>
      </c>
      <c r="AN14" s="23">
        <v>5.8774521225120703E-2</v>
      </c>
      <c r="AO14" s="23">
        <v>4.7324438186995901E-2</v>
      </c>
      <c r="AP14" s="23">
        <v>6.6872561360051E-2</v>
      </c>
      <c r="AQ14" s="23">
        <v>8.3654485829436302E-3</v>
      </c>
      <c r="AR14" s="23">
        <v>2.9538306817305401E-2</v>
      </c>
      <c r="AS14" s="23">
        <v>1.77975357779773E-2</v>
      </c>
      <c r="AT14" s="23">
        <v>3.2400631550549501E-2</v>
      </c>
      <c r="AU14" s="23">
        <v>2.01944655144859E-2</v>
      </c>
      <c r="AV14" s="23">
        <v>2.71117371155762E-3</v>
      </c>
      <c r="AW14" s="23">
        <v>2.8834058475434101E-2</v>
      </c>
      <c r="AX14" s="23">
        <v>4.0770384478476099E-2</v>
      </c>
      <c r="AY14" s="23">
        <v>9.46013448915046E-3</v>
      </c>
      <c r="AZ14" s="23">
        <v>5.06362509711972E-2</v>
      </c>
      <c r="BA14" s="23">
        <v>6.63208749709467E-2</v>
      </c>
      <c r="BB14" s="23">
        <v>1.99436459758634E-2</v>
      </c>
      <c r="BC14" s="23"/>
      <c r="BD14" s="23">
        <v>3.5903063944293802E-2</v>
      </c>
      <c r="BE14" s="23">
        <v>3.8416000932809002E-2</v>
      </c>
      <c r="BF14" s="23">
        <v>3.8880951771063099E-2</v>
      </c>
      <c r="BG14" s="23"/>
      <c r="BH14" s="23">
        <v>2.9997447197765901E-2</v>
      </c>
      <c r="BI14" s="23">
        <v>3.7525098160351301E-2</v>
      </c>
      <c r="BJ14" s="23">
        <v>1.6232995706061501E-2</v>
      </c>
      <c r="BK14" s="23"/>
      <c r="BL14" s="23">
        <v>3.0682658704575701E-2</v>
      </c>
      <c r="BM14" s="23">
        <v>3.1906762856188403E-2</v>
      </c>
      <c r="BN14" s="23">
        <v>2.5040875236787202E-2</v>
      </c>
      <c r="BO14" s="23"/>
      <c r="BP14" s="23">
        <v>3.04562526791319E-2</v>
      </c>
      <c r="BQ14" s="23">
        <v>4.5183859560926E-2</v>
      </c>
      <c r="BR14" s="23"/>
      <c r="BS14" s="23">
        <v>1.1055259126309299E-2</v>
      </c>
      <c r="BT14" s="23">
        <v>1.23275225861675E-2</v>
      </c>
      <c r="BU14" s="23">
        <v>3.25580919722257E-2</v>
      </c>
      <c r="BV14" s="23">
        <v>4.0632054929801702E-2</v>
      </c>
      <c r="BW14" s="23"/>
      <c r="BX14" s="23">
        <v>3.7671129779707602E-2</v>
      </c>
      <c r="BY14" s="23">
        <v>1.9114725415576201E-2</v>
      </c>
      <c r="BZ14" s="23">
        <v>4.09448377017873E-2</v>
      </c>
      <c r="CA14" s="23"/>
      <c r="CB14" s="23">
        <v>8.3751260139720996E-3</v>
      </c>
      <c r="CC14" s="23">
        <v>2.2896880666341001E-2</v>
      </c>
      <c r="CD14" s="23">
        <v>4.3792481283622703E-2</v>
      </c>
      <c r="CE14" s="23">
        <v>2.7761761649589101E-2</v>
      </c>
      <c r="CF14" s="23">
        <v>3.2907113914925401E-2</v>
      </c>
      <c r="CG14" s="23">
        <v>0.10902568729362801</v>
      </c>
      <c r="CH14" s="23"/>
      <c r="CI14" s="23">
        <v>6.5875284975324397E-2</v>
      </c>
      <c r="CJ14" s="23">
        <v>1.9488413435434601E-2</v>
      </c>
      <c r="CK14" s="23">
        <v>0.13409922942567801</v>
      </c>
      <c r="CL14" s="23">
        <v>2.02255210863709E-2</v>
      </c>
    </row>
    <row r="15" spans="2:90" x14ac:dyDescent="0.35">
      <c r="B15" s="16"/>
    </row>
    <row r="16" spans="2:90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2:CL2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377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365</v>
      </c>
      <c r="C9" s="17">
        <v>0.434524367384722</v>
      </c>
      <c r="D9" s="17">
        <v>0.35572375791268102</v>
      </c>
      <c r="E9" s="17">
        <v>0.50700318029264402</v>
      </c>
      <c r="F9" s="17"/>
      <c r="G9" s="17">
        <v>0.37532597727625899</v>
      </c>
      <c r="H9" s="17">
        <v>0.36903878457234801</v>
      </c>
      <c r="I9" s="17">
        <v>0.51252897444408696</v>
      </c>
      <c r="J9" s="17">
        <v>0.45928164264038801</v>
      </c>
      <c r="K9" s="17">
        <v>0.43352210651796702</v>
      </c>
      <c r="L9" s="17">
        <v>0.481815303726642</v>
      </c>
      <c r="M9" s="17">
        <v>0.45836154663065298</v>
      </c>
      <c r="N9" s="17">
        <v>0.42472497876270099</v>
      </c>
      <c r="O9" s="17">
        <v>0.39920827402180997</v>
      </c>
      <c r="P9" s="17"/>
      <c r="Q9" s="17">
        <v>0.45305173381666602</v>
      </c>
      <c r="R9" s="17">
        <v>0.41479426753715298</v>
      </c>
      <c r="S9" s="17">
        <v>0.43012150544394301</v>
      </c>
      <c r="T9" s="17">
        <v>0.43502821314623902</v>
      </c>
      <c r="U9" s="17"/>
      <c r="V9" s="17">
        <v>0.43210617831797099</v>
      </c>
      <c r="W9" s="17">
        <v>0.478448628597131</v>
      </c>
      <c r="X9" s="17">
        <v>0.36366613106505902</v>
      </c>
      <c r="Y9" s="17">
        <v>0.38594095289529401</v>
      </c>
      <c r="Z9" s="17">
        <v>0.48312595102900602</v>
      </c>
      <c r="AA9" s="17">
        <v>0.44273278408288602</v>
      </c>
      <c r="AB9" s="17">
        <v>0.38870952822190402</v>
      </c>
      <c r="AC9" s="17">
        <v>0.48604539462855401</v>
      </c>
      <c r="AD9" s="17">
        <v>0.454241115059485</v>
      </c>
      <c r="AE9" s="17"/>
      <c r="AF9" s="17">
        <v>0.42389645402131498</v>
      </c>
      <c r="AG9" s="17">
        <v>0.41594738881761301</v>
      </c>
      <c r="AH9" s="17">
        <v>0.47057314437923498</v>
      </c>
      <c r="AI9" s="17">
        <v>0.32676721947481502</v>
      </c>
      <c r="AJ9" s="17">
        <v>0.45113052379534102</v>
      </c>
      <c r="AK9" s="17">
        <v>0.44743284911367898</v>
      </c>
      <c r="AL9" s="17"/>
      <c r="AM9" s="17">
        <v>0.366911879289961</v>
      </c>
      <c r="AN9" s="17">
        <v>0.39156057159201002</v>
      </c>
      <c r="AO9" s="17">
        <v>0.40243596783110303</v>
      </c>
      <c r="AP9" s="17">
        <v>0.43371741110046402</v>
      </c>
      <c r="AQ9" s="17">
        <v>0.34485375747910602</v>
      </c>
      <c r="AR9" s="17">
        <v>0.43725028768732599</v>
      </c>
      <c r="AS9" s="17">
        <v>0.46209415786574098</v>
      </c>
      <c r="AT9" s="17">
        <v>0.38846982204214697</v>
      </c>
      <c r="AU9" s="17">
        <v>0.46999270384908698</v>
      </c>
      <c r="AV9" s="17">
        <v>0.470039076894057</v>
      </c>
      <c r="AW9" s="17">
        <v>0.50820140879307396</v>
      </c>
      <c r="AX9" s="17">
        <v>0.44217060507926398</v>
      </c>
      <c r="AY9" s="17">
        <v>0.43231019073300198</v>
      </c>
      <c r="AZ9" s="17">
        <v>0.497681829441325</v>
      </c>
      <c r="BA9" s="17">
        <v>0.47524855200969301</v>
      </c>
      <c r="BB9" s="17">
        <v>0.46477677535404899</v>
      </c>
      <c r="BC9" s="17"/>
      <c r="BD9" s="17">
        <v>0.48315868066671303</v>
      </c>
      <c r="BE9" s="17">
        <v>0.41099900663287098</v>
      </c>
      <c r="BF9" s="17">
        <v>0.421930655369537</v>
      </c>
      <c r="BG9" s="17"/>
      <c r="BH9" s="17">
        <v>0.45232663019576602</v>
      </c>
      <c r="BI9" s="17">
        <v>0.41245757539858602</v>
      </c>
      <c r="BJ9" s="17">
        <v>0.489036334494658</v>
      </c>
      <c r="BK9" s="17"/>
      <c r="BL9" s="17">
        <v>0.432590815768012</v>
      </c>
      <c r="BM9" s="17">
        <v>0.44107978598870201</v>
      </c>
      <c r="BN9" s="17">
        <v>0.49573674792644201</v>
      </c>
      <c r="BO9" s="17"/>
      <c r="BP9" s="17">
        <v>0.48022507911954998</v>
      </c>
      <c r="BQ9" s="17">
        <v>0.39475530350951399</v>
      </c>
      <c r="BR9" s="17"/>
      <c r="BS9" s="17">
        <v>0.57476988289595499</v>
      </c>
      <c r="BT9" s="17">
        <v>0.54180389432745202</v>
      </c>
      <c r="BU9" s="17">
        <v>0.44983228714378998</v>
      </c>
      <c r="BV9" s="17">
        <v>0.336118045449876</v>
      </c>
      <c r="BW9" s="17"/>
      <c r="BX9" s="17">
        <v>0.43742874600489101</v>
      </c>
      <c r="BY9" s="17">
        <v>0.522491555160569</v>
      </c>
      <c r="BZ9" s="17">
        <v>0.42883102256757299</v>
      </c>
      <c r="CA9" s="17"/>
      <c r="CB9" s="17">
        <v>0.60694426850389804</v>
      </c>
      <c r="CC9" s="17">
        <v>0.46214766102336202</v>
      </c>
      <c r="CD9" s="17">
        <v>0.34331494908250598</v>
      </c>
      <c r="CE9" s="17">
        <v>0.40835474349504602</v>
      </c>
      <c r="CF9" s="17">
        <v>0.53527692905978896</v>
      </c>
      <c r="CG9" s="17">
        <v>0.27210854803344903</v>
      </c>
      <c r="CH9" s="17"/>
      <c r="CI9" s="17">
        <v>0.33069767176982401</v>
      </c>
      <c r="CJ9" s="17">
        <v>0.50646615554685903</v>
      </c>
      <c r="CK9" s="17">
        <v>0.267470759844533</v>
      </c>
      <c r="CL9" s="17">
        <v>0.45985225620575498</v>
      </c>
    </row>
    <row r="10" spans="2:90" x14ac:dyDescent="0.35">
      <c r="B10" s="21" t="s">
        <v>366</v>
      </c>
      <c r="C10" s="17">
        <v>0.43058002265213302</v>
      </c>
      <c r="D10" s="17">
        <v>0.42979118773189701</v>
      </c>
      <c r="E10" s="17">
        <v>0.43135027899953099</v>
      </c>
      <c r="F10" s="17"/>
      <c r="G10" s="17">
        <v>0.38948617536176</v>
      </c>
      <c r="H10" s="17">
        <v>0.44101227829054301</v>
      </c>
      <c r="I10" s="17">
        <v>0.51944809534277903</v>
      </c>
      <c r="J10" s="17">
        <v>0.42947842149916399</v>
      </c>
      <c r="K10" s="17">
        <v>0.43703315267716503</v>
      </c>
      <c r="L10" s="17">
        <v>0.42896574618915001</v>
      </c>
      <c r="M10" s="17">
        <v>0.43029343931020703</v>
      </c>
      <c r="N10" s="17">
        <v>0.42652961514669901</v>
      </c>
      <c r="O10" s="17">
        <v>0.38138908875086303</v>
      </c>
      <c r="P10" s="17"/>
      <c r="Q10" s="17">
        <v>0.54541909506238395</v>
      </c>
      <c r="R10" s="17">
        <v>0.45963316012549299</v>
      </c>
      <c r="S10" s="17">
        <v>0.452838021612958</v>
      </c>
      <c r="T10" s="17">
        <v>0.41479251177829202</v>
      </c>
      <c r="U10" s="17"/>
      <c r="V10" s="17">
        <v>0.43445164046395102</v>
      </c>
      <c r="W10" s="17">
        <v>0.43146338729813399</v>
      </c>
      <c r="X10" s="17">
        <v>0.41590223584455299</v>
      </c>
      <c r="Y10" s="17">
        <v>0.411488426623694</v>
      </c>
      <c r="Z10" s="17">
        <v>0.45015728421664902</v>
      </c>
      <c r="AA10" s="17">
        <v>0.48278159947999699</v>
      </c>
      <c r="AB10" s="17">
        <v>0.40119061277668799</v>
      </c>
      <c r="AC10" s="17">
        <v>0.42042840096571799</v>
      </c>
      <c r="AD10" s="17">
        <v>0.42020834882479902</v>
      </c>
      <c r="AE10" s="17"/>
      <c r="AF10" s="17">
        <v>0.407605299915476</v>
      </c>
      <c r="AG10" s="17">
        <v>0.40718148719349601</v>
      </c>
      <c r="AH10" s="17">
        <v>0.47000282898164703</v>
      </c>
      <c r="AI10" s="17">
        <v>0.33547873314131899</v>
      </c>
      <c r="AJ10" s="17">
        <v>0.475096160025194</v>
      </c>
      <c r="AK10" s="17">
        <v>0.435312993441693</v>
      </c>
      <c r="AL10" s="17"/>
      <c r="AM10" s="17">
        <v>0.314987810617747</v>
      </c>
      <c r="AN10" s="17">
        <v>0.32864090766771098</v>
      </c>
      <c r="AO10" s="17">
        <v>0.31440869205197902</v>
      </c>
      <c r="AP10" s="17">
        <v>0.41021230302846801</v>
      </c>
      <c r="AQ10" s="17">
        <v>0.434677026542655</v>
      </c>
      <c r="AR10" s="17">
        <v>0.375297448771718</v>
      </c>
      <c r="AS10" s="17">
        <v>0.431519127185512</v>
      </c>
      <c r="AT10" s="17">
        <v>0.31708695126974201</v>
      </c>
      <c r="AU10" s="17">
        <v>0.49599746610839801</v>
      </c>
      <c r="AV10" s="17">
        <v>0.54837124167402596</v>
      </c>
      <c r="AW10" s="17">
        <v>0.47807840891027498</v>
      </c>
      <c r="AX10" s="17">
        <v>0.42887585586975302</v>
      </c>
      <c r="AY10" s="17">
        <v>0.41340237352573</v>
      </c>
      <c r="AZ10" s="17">
        <v>0.52523926851375102</v>
      </c>
      <c r="BA10" s="17">
        <v>0.63577302540758296</v>
      </c>
      <c r="BB10" s="17">
        <v>0.53855344145069095</v>
      </c>
      <c r="BC10" s="17"/>
      <c r="BD10" s="17">
        <v>0.47869125074551</v>
      </c>
      <c r="BE10" s="17">
        <v>0.44436334631409302</v>
      </c>
      <c r="BF10" s="17">
        <v>0.384170754066054</v>
      </c>
      <c r="BG10" s="17"/>
      <c r="BH10" s="17">
        <v>0.43760819054257999</v>
      </c>
      <c r="BI10" s="17">
        <v>0.46362588671225202</v>
      </c>
      <c r="BJ10" s="17">
        <v>0.49332552460472401</v>
      </c>
      <c r="BK10" s="17"/>
      <c r="BL10" s="17">
        <v>0.39429860676142803</v>
      </c>
      <c r="BM10" s="17">
        <v>0.43173534871765401</v>
      </c>
      <c r="BN10" s="17">
        <v>0.51010622440602205</v>
      </c>
      <c r="BO10" s="17"/>
      <c r="BP10" s="17">
        <v>0.53218147637801305</v>
      </c>
      <c r="BQ10" s="17">
        <v>0.36882012440158402</v>
      </c>
      <c r="BR10" s="17"/>
      <c r="BS10" s="17">
        <v>0.45416286591756699</v>
      </c>
      <c r="BT10" s="17">
        <v>0.497581086706057</v>
      </c>
      <c r="BU10" s="17">
        <v>0.447388199965914</v>
      </c>
      <c r="BV10" s="17">
        <v>0.39035083841613599</v>
      </c>
      <c r="BW10" s="17"/>
      <c r="BX10" s="17">
        <v>0.41227595007504197</v>
      </c>
      <c r="BY10" s="17">
        <v>0.49735626253512799</v>
      </c>
      <c r="BZ10" s="17">
        <v>0.42828995766748701</v>
      </c>
      <c r="CA10" s="17"/>
      <c r="CB10" s="17">
        <v>0.48044940724996599</v>
      </c>
      <c r="CC10" s="17">
        <v>0.45790495311352403</v>
      </c>
      <c r="CD10" s="17">
        <v>0.30411633134263599</v>
      </c>
      <c r="CE10" s="17">
        <v>0.56767713557423405</v>
      </c>
      <c r="CF10" s="17">
        <v>0.51939490304004199</v>
      </c>
      <c r="CG10" s="17">
        <v>0.29791600123485701</v>
      </c>
      <c r="CH10" s="17"/>
      <c r="CI10" s="17">
        <v>0.39493002262524601</v>
      </c>
      <c r="CJ10" s="17">
        <v>0.43406806991772401</v>
      </c>
      <c r="CK10" s="17">
        <v>0.31344723437314098</v>
      </c>
      <c r="CL10" s="17">
        <v>0.46769798869984203</v>
      </c>
    </row>
    <row r="11" spans="2:90" x14ac:dyDescent="0.35">
      <c r="B11" s="21" t="s">
        <v>367</v>
      </c>
      <c r="C11" s="17">
        <v>0.31978097305119602</v>
      </c>
      <c r="D11" s="17">
        <v>0.30687830683705603</v>
      </c>
      <c r="E11" s="17">
        <v>0.33475607073564301</v>
      </c>
      <c r="F11" s="17"/>
      <c r="G11" s="17">
        <v>0.277903941028743</v>
      </c>
      <c r="H11" s="17">
        <v>0.314445653525247</v>
      </c>
      <c r="I11" s="17">
        <v>0.35645428988285499</v>
      </c>
      <c r="J11" s="17">
        <v>0.36436796096756702</v>
      </c>
      <c r="K11" s="17">
        <v>0.33333626348269602</v>
      </c>
      <c r="L11" s="17">
        <v>0.345838265970903</v>
      </c>
      <c r="M11" s="17">
        <v>0.27708620967354203</v>
      </c>
      <c r="N11" s="17">
        <v>0.32135078731963901</v>
      </c>
      <c r="O11" s="17">
        <v>0.29281635239985798</v>
      </c>
      <c r="P11" s="17"/>
      <c r="Q11" s="17">
        <v>0.25920808760136099</v>
      </c>
      <c r="R11" s="17">
        <v>0.28633041769974499</v>
      </c>
      <c r="S11" s="17">
        <v>0.35275251798177099</v>
      </c>
      <c r="T11" s="17">
        <v>0.330796194761389</v>
      </c>
      <c r="U11" s="17"/>
      <c r="V11" s="17">
        <v>0.26454140871808002</v>
      </c>
      <c r="W11" s="17">
        <v>0.36966117410994198</v>
      </c>
      <c r="X11" s="17">
        <v>0.356504761996219</v>
      </c>
      <c r="Y11" s="17">
        <v>0.28547409851296301</v>
      </c>
      <c r="Z11" s="17">
        <v>0.35056795322471201</v>
      </c>
      <c r="AA11" s="17">
        <v>0.326844544369014</v>
      </c>
      <c r="AB11" s="17">
        <v>0.29083313869958499</v>
      </c>
      <c r="AC11" s="17">
        <v>0.28763689699088701</v>
      </c>
      <c r="AD11" s="17">
        <v>0.33436983387239599</v>
      </c>
      <c r="AE11" s="17"/>
      <c r="AF11" s="17">
        <v>0.34771453778732497</v>
      </c>
      <c r="AG11" s="17">
        <v>0.29295029165404002</v>
      </c>
      <c r="AH11" s="17">
        <v>0.39112352622455399</v>
      </c>
      <c r="AI11" s="17">
        <v>0.36071020604587001</v>
      </c>
      <c r="AJ11" s="17">
        <v>0.32270862835759001</v>
      </c>
      <c r="AK11" s="17">
        <v>0.28928946382271398</v>
      </c>
      <c r="AL11" s="17"/>
      <c r="AM11" s="17">
        <v>0.28243082589959501</v>
      </c>
      <c r="AN11" s="17">
        <v>0.272352111057446</v>
      </c>
      <c r="AO11" s="17">
        <v>0.26853636657452501</v>
      </c>
      <c r="AP11" s="17">
        <v>0.27108717514456698</v>
      </c>
      <c r="AQ11" s="17">
        <v>0.28118895151427198</v>
      </c>
      <c r="AR11" s="17">
        <v>0.28659916845856698</v>
      </c>
      <c r="AS11" s="17">
        <v>0.31988559773300801</v>
      </c>
      <c r="AT11" s="17">
        <v>0.24644891516377501</v>
      </c>
      <c r="AU11" s="17">
        <v>0.33933334759027101</v>
      </c>
      <c r="AV11" s="17">
        <v>0.417712504256541</v>
      </c>
      <c r="AW11" s="17">
        <v>0.45223213676275797</v>
      </c>
      <c r="AX11" s="17">
        <v>0.342792957767666</v>
      </c>
      <c r="AY11" s="17">
        <v>0.422236545870529</v>
      </c>
      <c r="AZ11" s="17">
        <v>0.38479006268074201</v>
      </c>
      <c r="BA11" s="17">
        <v>0.27800440101506002</v>
      </c>
      <c r="BB11" s="17">
        <v>0.32511168375405802</v>
      </c>
      <c r="BC11" s="17"/>
      <c r="BD11" s="17">
        <v>0.34291913521960299</v>
      </c>
      <c r="BE11" s="17">
        <v>0.31409727390591302</v>
      </c>
      <c r="BF11" s="17">
        <v>0.30674544825273498</v>
      </c>
      <c r="BG11" s="17"/>
      <c r="BH11" s="17">
        <v>0.337207154755433</v>
      </c>
      <c r="BI11" s="17">
        <v>0.28298900772329599</v>
      </c>
      <c r="BJ11" s="17">
        <v>0.35159405725736997</v>
      </c>
      <c r="BK11" s="17"/>
      <c r="BL11" s="17">
        <v>0.28789117077861498</v>
      </c>
      <c r="BM11" s="17">
        <v>0.29374504891862002</v>
      </c>
      <c r="BN11" s="17">
        <v>0.31394389555804703</v>
      </c>
      <c r="BO11" s="17"/>
      <c r="BP11" s="17">
        <v>0.33005559909318699</v>
      </c>
      <c r="BQ11" s="17">
        <v>0.29563411314487897</v>
      </c>
      <c r="BR11" s="17"/>
      <c r="BS11" s="17">
        <v>0.35357607883678899</v>
      </c>
      <c r="BT11" s="17">
        <v>0.35615352062033501</v>
      </c>
      <c r="BU11" s="17">
        <v>0.31846841920317698</v>
      </c>
      <c r="BV11" s="17">
        <v>0.30430621728631702</v>
      </c>
      <c r="BW11" s="17"/>
      <c r="BX11" s="17">
        <v>0.28310509784939902</v>
      </c>
      <c r="BY11" s="17">
        <v>0.35562196694817899</v>
      </c>
      <c r="BZ11" s="17">
        <v>0.32121195571878702</v>
      </c>
      <c r="CA11" s="17"/>
      <c r="CB11" s="17">
        <v>0.41128533128582401</v>
      </c>
      <c r="CC11" s="17">
        <v>0.36686381851500299</v>
      </c>
      <c r="CD11" s="17">
        <v>0.234013147299934</v>
      </c>
      <c r="CE11" s="17">
        <v>0.38233228678245801</v>
      </c>
      <c r="CF11" s="17">
        <v>0.32705990755938402</v>
      </c>
      <c r="CG11" s="17">
        <v>0.204117760512459</v>
      </c>
      <c r="CH11" s="17"/>
      <c r="CI11" s="17">
        <v>0.26208412551433102</v>
      </c>
      <c r="CJ11" s="17">
        <v>0.31418195362969997</v>
      </c>
      <c r="CK11" s="17">
        <v>0.245628577745305</v>
      </c>
      <c r="CL11" s="17">
        <v>0.35576451364650002</v>
      </c>
    </row>
    <row r="12" spans="2:90" x14ac:dyDescent="0.35">
      <c r="B12" s="21" t="s">
        <v>368</v>
      </c>
      <c r="C12" s="17">
        <v>0.31590442732512902</v>
      </c>
      <c r="D12" s="17">
        <v>0.30658163189771698</v>
      </c>
      <c r="E12" s="17">
        <v>0.32119563218723002</v>
      </c>
      <c r="F12" s="17"/>
      <c r="G12" s="17">
        <v>0.248433061321224</v>
      </c>
      <c r="H12" s="17">
        <v>0.30056864496149099</v>
      </c>
      <c r="I12" s="17">
        <v>0.36462471399726398</v>
      </c>
      <c r="J12" s="17">
        <v>0.32854937479344398</v>
      </c>
      <c r="K12" s="17">
        <v>0.29311589356436202</v>
      </c>
      <c r="L12" s="17">
        <v>0.34046931434796102</v>
      </c>
      <c r="M12" s="17">
        <v>0.36689881270136898</v>
      </c>
      <c r="N12" s="17">
        <v>0.273257989588999</v>
      </c>
      <c r="O12" s="17">
        <v>0.326460375427299</v>
      </c>
      <c r="P12" s="17"/>
      <c r="Q12" s="17">
        <v>0.42461190286899603</v>
      </c>
      <c r="R12" s="17">
        <v>0.31619409570646201</v>
      </c>
      <c r="S12" s="17">
        <v>0.37059781615088799</v>
      </c>
      <c r="T12" s="17">
        <v>0.30170516368220601</v>
      </c>
      <c r="U12" s="17"/>
      <c r="V12" s="17">
        <v>0.33323132653175203</v>
      </c>
      <c r="W12" s="17">
        <v>0.31866542610401399</v>
      </c>
      <c r="X12" s="17">
        <v>0.28200857484928399</v>
      </c>
      <c r="Y12" s="17">
        <v>0.27080709603325898</v>
      </c>
      <c r="Z12" s="17">
        <v>0.30729636144747002</v>
      </c>
      <c r="AA12" s="17">
        <v>0.33098686862677701</v>
      </c>
      <c r="AB12" s="17">
        <v>0.359121333559141</v>
      </c>
      <c r="AC12" s="17">
        <v>0.27352881202229601</v>
      </c>
      <c r="AD12" s="17">
        <v>0.325452615134464</v>
      </c>
      <c r="AE12" s="17"/>
      <c r="AF12" s="17">
        <v>0.30074179963811698</v>
      </c>
      <c r="AG12" s="17">
        <v>0.27466342068684402</v>
      </c>
      <c r="AH12" s="17">
        <v>0.34036751914860902</v>
      </c>
      <c r="AI12" s="17">
        <v>0.25592070396010203</v>
      </c>
      <c r="AJ12" s="17">
        <v>0.37886571987055601</v>
      </c>
      <c r="AK12" s="17">
        <v>0.31271770699713097</v>
      </c>
      <c r="AL12" s="17"/>
      <c r="AM12" s="17">
        <v>0.22540467049003801</v>
      </c>
      <c r="AN12" s="17">
        <v>0.26017801975181698</v>
      </c>
      <c r="AO12" s="17">
        <v>0.207775585287405</v>
      </c>
      <c r="AP12" s="17">
        <v>0.22465946312207999</v>
      </c>
      <c r="AQ12" s="17">
        <v>0.28141494213242302</v>
      </c>
      <c r="AR12" s="17">
        <v>0.32592351690559701</v>
      </c>
      <c r="AS12" s="17">
        <v>0.32169421083567201</v>
      </c>
      <c r="AT12" s="17">
        <v>0.225119106161251</v>
      </c>
      <c r="AU12" s="17">
        <v>0.35170661311596402</v>
      </c>
      <c r="AV12" s="17">
        <v>0.38206157607607999</v>
      </c>
      <c r="AW12" s="17">
        <v>0.38748993198000897</v>
      </c>
      <c r="AX12" s="17">
        <v>0.40069767472679402</v>
      </c>
      <c r="AY12" s="17">
        <v>0.27066824875275702</v>
      </c>
      <c r="AZ12" s="17">
        <v>0.40969779846267801</v>
      </c>
      <c r="BA12" s="17">
        <v>0.43233384991961799</v>
      </c>
      <c r="BB12" s="17">
        <v>0.44588006608818498</v>
      </c>
      <c r="BC12" s="17"/>
      <c r="BD12" s="17">
        <v>0.39449127054913902</v>
      </c>
      <c r="BE12" s="17">
        <v>0.33419578887786699</v>
      </c>
      <c r="BF12" s="17">
        <v>0.24271383647356801</v>
      </c>
      <c r="BG12" s="17"/>
      <c r="BH12" s="17">
        <v>0.30781649029063701</v>
      </c>
      <c r="BI12" s="17">
        <v>0.37844286160338803</v>
      </c>
      <c r="BJ12" s="17">
        <v>0.39588959001269403</v>
      </c>
      <c r="BK12" s="17"/>
      <c r="BL12" s="17">
        <v>0.38944287530634197</v>
      </c>
      <c r="BM12" s="17">
        <v>0.32485949554508398</v>
      </c>
      <c r="BN12" s="17">
        <v>0.38582510660484298</v>
      </c>
      <c r="BO12" s="17"/>
      <c r="BP12" s="17">
        <v>0.36794482078301299</v>
      </c>
      <c r="BQ12" s="17">
        <v>0.26259175860397199</v>
      </c>
      <c r="BR12" s="17"/>
      <c r="BS12" s="17">
        <v>0.36654602083816501</v>
      </c>
      <c r="BT12" s="17">
        <v>0.38294931971089402</v>
      </c>
      <c r="BU12" s="17">
        <v>0.32828874708677203</v>
      </c>
      <c r="BV12" s="17">
        <v>0.26126091690355002</v>
      </c>
      <c r="BW12" s="17"/>
      <c r="BX12" s="17">
        <v>0.39646361095722998</v>
      </c>
      <c r="BY12" s="17">
        <v>0.40165730950086298</v>
      </c>
      <c r="BZ12" s="17">
        <v>0.30265400830307898</v>
      </c>
      <c r="CA12" s="17"/>
      <c r="CB12" s="17">
        <v>0.37279138908329501</v>
      </c>
      <c r="CC12" s="17">
        <v>0.37693269918261701</v>
      </c>
      <c r="CD12" s="17">
        <v>0.21026323797540999</v>
      </c>
      <c r="CE12" s="17">
        <v>0.33451930156040399</v>
      </c>
      <c r="CF12" s="17">
        <v>0.42441207549904603</v>
      </c>
      <c r="CG12" s="17">
        <v>0.21949850976760399</v>
      </c>
      <c r="CH12" s="17"/>
      <c r="CI12" s="17">
        <v>0.30632500246787903</v>
      </c>
      <c r="CJ12" s="17">
        <v>0.33196446906639798</v>
      </c>
      <c r="CK12" s="17">
        <v>0.18412181004394901</v>
      </c>
      <c r="CL12" s="17">
        <v>0.34365803392757599</v>
      </c>
    </row>
    <row r="13" spans="2:90" x14ac:dyDescent="0.35">
      <c r="B13" s="21" t="s">
        <v>369</v>
      </c>
      <c r="C13" s="17">
        <v>0.28160519862328298</v>
      </c>
      <c r="D13" s="17">
        <v>0.25486307065077002</v>
      </c>
      <c r="E13" s="17">
        <v>0.30538926461689597</v>
      </c>
      <c r="F13" s="17"/>
      <c r="G13" s="17">
        <v>0.261919926295959</v>
      </c>
      <c r="H13" s="17">
        <v>0.25250123632214</v>
      </c>
      <c r="I13" s="17">
        <v>0.300375762193136</v>
      </c>
      <c r="J13" s="17">
        <v>0.33191001674148701</v>
      </c>
      <c r="K13" s="17">
        <v>0.27788728673103502</v>
      </c>
      <c r="L13" s="17">
        <v>0.28102843026763702</v>
      </c>
      <c r="M13" s="17">
        <v>0.33228858398487998</v>
      </c>
      <c r="N13" s="17">
        <v>0.25198520384797501</v>
      </c>
      <c r="O13" s="17">
        <v>0.24821015223330101</v>
      </c>
      <c r="P13" s="17"/>
      <c r="Q13" s="17">
        <v>0.238989509894663</v>
      </c>
      <c r="R13" s="17">
        <v>0.200556397317596</v>
      </c>
      <c r="S13" s="17">
        <v>0.24906971172549</v>
      </c>
      <c r="T13" s="17">
        <v>0.29158470656434099</v>
      </c>
      <c r="U13" s="17"/>
      <c r="V13" s="17">
        <v>0.265648844013123</v>
      </c>
      <c r="W13" s="17">
        <v>0.31733304372431997</v>
      </c>
      <c r="X13" s="17">
        <v>0.26364651370724701</v>
      </c>
      <c r="Y13" s="17">
        <v>0.254461196045834</v>
      </c>
      <c r="Z13" s="17">
        <v>0.28940467280410198</v>
      </c>
      <c r="AA13" s="17">
        <v>0.27620005777117002</v>
      </c>
      <c r="AB13" s="17">
        <v>0.29240578099728398</v>
      </c>
      <c r="AC13" s="17">
        <v>0.222064401724588</v>
      </c>
      <c r="AD13" s="17">
        <v>0.30329898132600502</v>
      </c>
      <c r="AE13" s="17"/>
      <c r="AF13" s="17">
        <v>0.274331393142908</v>
      </c>
      <c r="AG13" s="17">
        <v>0.26131300011785502</v>
      </c>
      <c r="AH13" s="17">
        <v>0.32505845694346303</v>
      </c>
      <c r="AI13" s="17">
        <v>0.22464450639065101</v>
      </c>
      <c r="AJ13" s="17">
        <v>0.330813496473366</v>
      </c>
      <c r="AK13" s="17">
        <v>0.26421072841971899</v>
      </c>
      <c r="AL13" s="17"/>
      <c r="AM13" s="17">
        <v>0.23409134335950901</v>
      </c>
      <c r="AN13" s="17">
        <v>0.19993006565250099</v>
      </c>
      <c r="AO13" s="17">
        <v>0.256486352138317</v>
      </c>
      <c r="AP13" s="17">
        <v>0.25161772698477902</v>
      </c>
      <c r="AQ13" s="17">
        <v>0.18315379267961601</v>
      </c>
      <c r="AR13" s="17">
        <v>0.347112713595853</v>
      </c>
      <c r="AS13" s="17">
        <v>0.33858496873240101</v>
      </c>
      <c r="AT13" s="17">
        <v>0.26098501547481701</v>
      </c>
      <c r="AU13" s="17">
        <v>0.32496598580918401</v>
      </c>
      <c r="AV13" s="17">
        <v>0.30536939415660802</v>
      </c>
      <c r="AW13" s="17">
        <v>0.31408623049940199</v>
      </c>
      <c r="AX13" s="17">
        <v>0.29998875881204301</v>
      </c>
      <c r="AY13" s="17">
        <v>0.32685555234997798</v>
      </c>
      <c r="AZ13" s="17">
        <v>0.20492022641471699</v>
      </c>
      <c r="BA13" s="17">
        <v>0.29503662631559202</v>
      </c>
      <c r="BB13" s="17">
        <v>0.29334303839674303</v>
      </c>
      <c r="BC13" s="17"/>
      <c r="BD13" s="17">
        <v>0.33230378879934003</v>
      </c>
      <c r="BE13" s="17">
        <v>0.28668294671345301</v>
      </c>
      <c r="BF13" s="17">
        <v>0.23991828310186999</v>
      </c>
      <c r="BG13" s="17"/>
      <c r="BH13" s="17">
        <v>0.28571736407531201</v>
      </c>
      <c r="BI13" s="17">
        <v>0.29178685444355501</v>
      </c>
      <c r="BJ13" s="17">
        <v>0.306195026014842</v>
      </c>
      <c r="BK13" s="17"/>
      <c r="BL13" s="17">
        <v>0.32203939527346898</v>
      </c>
      <c r="BM13" s="17">
        <v>0.29434730613296101</v>
      </c>
      <c r="BN13" s="17">
        <v>0.33003322943720298</v>
      </c>
      <c r="BO13" s="17"/>
      <c r="BP13" s="17">
        <v>0.32281032206282601</v>
      </c>
      <c r="BQ13" s="17">
        <v>0.24518354187671099</v>
      </c>
      <c r="BR13" s="17"/>
      <c r="BS13" s="17">
        <v>0.38968418147447098</v>
      </c>
      <c r="BT13" s="17">
        <v>0.34231308167003799</v>
      </c>
      <c r="BU13" s="17">
        <v>0.29140633268166899</v>
      </c>
      <c r="BV13" s="17">
        <v>0.21665009295180401</v>
      </c>
      <c r="BW13" s="17"/>
      <c r="BX13" s="17">
        <v>0.30389534613346703</v>
      </c>
      <c r="BY13" s="17">
        <v>0.39871504555053</v>
      </c>
      <c r="BZ13" s="17">
        <v>0.27220050909708698</v>
      </c>
      <c r="CA13" s="17"/>
      <c r="CB13" s="17">
        <v>0.36440704039847599</v>
      </c>
      <c r="CC13" s="17">
        <v>0.280444642632796</v>
      </c>
      <c r="CD13" s="17">
        <v>0.21538764895058099</v>
      </c>
      <c r="CE13" s="17">
        <v>0.288533956107209</v>
      </c>
      <c r="CF13" s="17">
        <v>0.327052064119709</v>
      </c>
      <c r="CG13" s="17">
        <v>0.23433755218633601</v>
      </c>
      <c r="CH13" s="17"/>
      <c r="CI13" s="17">
        <v>0.25110643147508899</v>
      </c>
      <c r="CJ13" s="17">
        <v>0.31641472701933399</v>
      </c>
      <c r="CK13" s="17">
        <v>0.17647802221002001</v>
      </c>
      <c r="CL13" s="17">
        <v>0.29589907995220999</v>
      </c>
    </row>
    <row r="14" spans="2:90" x14ac:dyDescent="0.35">
      <c r="B14" s="21" t="s">
        <v>370</v>
      </c>
      <c r="C14" s="17">
        <v>0.28048870765644301</v>
      </c>
      <c r="D14" s="17">
        <v>0.189411597526294</v>
      </c>
      <c r="E14" s="17">
        <v>0.36573919903013202</v>
      </c>
      <c r="F14" s="17"/>
      <c r="G14" s="17">
        <v>0.222063029347499</v>
      </c>
      <c r="H14" s="17">
        <v>0.26736839435634002</v>
      </c>
      <c r="I14" s="17">
        <v>0.30585123202273801</v>
      </c>
      <c r="J14" s="17">
        <v>0.33440766909612102</v>
      </c>
      <c r="K14" s="17">
        <v>0.27136479457506701</v>
      </c>
      <c r="L14" s="17">
        <v>0.33140339829829402</v>
      </c>
      <c r="M14" s="17">
        <v>0.30220685655929702</v>
      </c>
      <c r="N14" s="17">
        <v>0.26052518216475201</v>
      </c>
      <c r="O14" s="17">
        <v>0.233327090633072</v>
      </c>
      <c r="P14" s="17"/>
      <c r="Q14" s="17">
        <v>0.25266085502649099</v>
      </c>
      <c r="R14" s="17">
        <v>0.238964915768929</v>
      </c>
      <c r="S14" s="17">
        <v>0.34408066646688001</v>
      </c>
      <c r="T14" s="17">
        <v>0.284322314385967</v>
      </c>
      <c r="U14" s="17"/>
      <c r="V14" s="17">
        <v>0.29144251445855901</v>
      </c>
      <c r="W14" s="17">
        <v>0.28239696218842503</v>
      </c>
      <c r="X14" s="17">
        <v>0.30806594546485799</v>
      </c>
      <c r="Y14" s="17">
        <v>0.21821533539615801</v>
      </c>
      <c r="Z14" s="17">
        <v>0.2366170138764</v>
      </c>
      <c r="AA14" s="17">
        <v>0.27733502544931399</v>
      </c>
      <c r="AB14" s="17">
        <v>0.30575304733744302</v>
      </c>
      <c r="AC14" s="17">
        <v>0.30106536531067501</v>
      </c>
      <c r="AD14" s="17">
        <v>0.299115526575367</v>
      </c>
      <c r="AE14" s="17"/>
      <c r="AF14" s="17">
        <v>0.29093621893654298</v>
      </c>
      <c r="AG14" s="17">
        <v>0.27413761207113002</v>
      </c>
      <c r="AH14" s="17">
        <v>0.32583080151695998</v>
      </c>
      <c r="AI14" s="17">
        <v>0.22663607715775499</v>
      </c>
      <c r="AJ14" s="17">
        <v>0.28157243513313501</v>
      </c>
      <c r="AK14" s="17">
        <v>0.27194558721319101</v>
      </c>
      <c r="AL14" s="17"/>
      <c r="AM14" s="17">
        <v>0.278034884482944</v>
      </c>
      <c r="AN14" s="17">
        <v>0.28415185988022501</v>
      </c>
      <c r="AO14" s="17">
        <v>0.25482561232513301</v>
      </c>
      <c r="AP14" s="17">
        <v>0.32337386238188398</v>
      </c>
      <c r="AQ14" s="17">
        <v>0.28723069620622899</v>
      </c>
      <c r="AR14" s="17">
        <v>0.293476070917155</v>
      </c>
      <c r="AS14" s="17">
        <v>0.32463714473505001</v>
      </c>
      <c r="AT14" s="17">
        <v>0.22781451875564501</v>
      </c>
      <c r="AU14" s="17">
        <v>0.26663031920555902</v>
      </c>
      <c r="AV14" s="17">
        <v>0.33366895917221001</v>
      </c>
      <c r="AW14" s="17">
        <v>0.33200217847189001</v>
      </c>
      <c r="AX14" s="17">
        <v>0.206826582410257</v>
      </c>
      <c r="AY14" s="17">
        <v>0.25971781244919101</v>
      </c>
      <c r="AZ14" s="17">
        <v>0.230786205634746</v>
      </c>
      <c r="BA14" s="17">
        <v>0.20844750604410101</v>
      </c>
      <c r="BB14" s="17">
        <v>0.22832275734999299</v>
      </c>
      <c r="BC14" s="17"/>
      <c r="BD14" s="17">
        <v>0.32069929544985298</v>
      </c>
      <c r="BE14" s="17">
        <v>0.26797957275712703</v>
      </c>
      <c r="BF14" s="17">
        <v>0.25581707858939601</v>
      </c>
      <c r="BG14" s="17"/>
      <c r="BH14" s="17">
        <v>0.27784859365826098</v>
      </c>
      <c r="BI14" s="17">
        <v>0.28196861901255899</v>
      </c>
      <c r="BJ14" s="17">
        <v>0.30739447976284701</v>
      </c>
      <c r="BK14" s="17"/>
      <c r="BL14" s="17">
        <v>0.26986911282741499</v>
      </c>
      <c r="BM14" s="17">
        <v>0.24637573731675699</v>
      </c>
      <c r="BN14" s="17">
        <v>0.28653909660432098</v>
      </c>
      <c r="BO14" s="17"/>
      <c r="BP14" s="17">
        <v>0.25477447654697699</v>
      </c>
      <c r="BQ14" s="17">
        <v>0.26741641150248602</v>
      </c>
      <c r="BR14" s="17"/>
      <c r="BS14" s="17">
        <v>0.38682659956413901</v>
      </c>
      <c r="BT14" s="17">
        <v>0.35900427087167203</v>
      </c>
      <c r="BU14" s="17">
        <v>0.27317769651852603</v>
      </c>
      <c r="BV14" s="17">
        <v>0.21412771944870199</v>
      </c>
      <c r="BW14" s="17"/>
      <c r="BX14" s="17">
        <v>0.314551671027473</v>
      </c>
      <c r="BY14" s="17">
        <v>0.34721547762150301</v>
      </c>
      <c r="BZ14" s="17">
        <v>0.27301375961694302</v>
      </c>
      <c r="CA14" s="17"/>
      <c r="CB14" s="17">
        <v>0.389115585562755</v>
      </c>
      <c r="CC14" s="17">
        <v>0.28431739939415901</v>
      </c>
      <c r="CD14" s="17">
        <v>0.25723713649600499</v>
      </c>
      <c r="CE14" s="17">
        <v>0.20699841261751001</v>
      </c>
      <c r="CF14" s="17">
        <v>0.33430107993430602</v>
      </c>
      <c r="CG14" s="17">
        <v>0.21507333000648199</v>
      </c>
      <c r="CH14" s="17"/>
      <c r="CI14" s="17">
        <v>0.204964496471229</v>
      </c>
      <c r="CJ14" s="17">
        <v>0.34603280478758602</v>
      </c>
      <c r="CK14" s="17">
        <v>0.21903114771054299</v>
      </c>
      <c r="CL14" s="17">
        <v>0.27513382396284902</v>
      </c>
    </row>
    <row r="15" spans="2:90" x14ac:dyDescent="0.35">
      <c r="B15" s="21" t="s">
        <v>371</v>
      </c>
      <c r="C15" s="17">
        <v>0.240116423542376</v>
      </c>
      <c r="D15" s="17">
        <v>0.29452404515768499</v>
      </c>
      <c r="E15" s="17">
        <v>0.182925690564049</v>
      </c>
      <c r="F15" s="17"/>
      <c r="G15" s="17">
        <v>0.241621887840203</v>
      </c>
      <c r="H15" s="17">
        <v>0.20223206584974299</v>
      </c>
      <c r="I15" s="17">
        <v>0.241491381216419</v>
      </c>
      <c r="J15" s="17">
        <v>0.25101240334632002</v>
      </c>
      <c r="K15" s="17">
        <v>0.20545063480234399</v>
      </c>
      <c r="L15" s="17">
        <v>0.251784987099892</v>
      </c>
      <c r="M15" s="17">
        <v>0.24356457857507599</v>
      </c>
      <c r="N15" s="17">
        <v>0.26417101900503998</v>
      </c>
      <c r="O15" s="17">
        <v>0.25496236901633801</v>
      </c>
      <c r="P15" s="17"/>
      <c r="Q15" s="17">
        <v>0.27236779429052999</v>
      </c>
      <c r="R15" s="17">
        <v>0.305702541017841</v>
      </c>
      <c r="S15" s="17">
        <v>0.27612908764265598</v>
      </c>
      <c r="T15" s="17">
        <v>0.233642679506916</v>
      </c>
      <c r="U15" s="17"/>
      <c r="V15" s="17">
        <v>0.258093577073016</v>
      </c>
      <c r="W15" s="17">
        <v>0.27110279842059498</v>
      </c>
      <c r="X15" s="17">
        <v>0.206061515718195</v>
      </c>
      <c r="Y15" s="17">
        <v>0.23520750487692699</v>
      </c>
      <c r="Z15" s="17">
        <v>0.26389982217534602</v>
      </c>
      <c r="AA15" s="17">
        <v>0.217649209211628</v>
      </c>
      <c r="AB15" s="17">
        <v>0.21869092802710199</v>
      </c>
      <c r="AC15" s="17">
        <v>0.203934070355729</v>
      </c>
      <c r="AD15" s="17">
        <v>0.240526017963271</v>
      </c>
      <c r="AE15" s="17"/>
      <c r="AF15" s="17">
        <v>0.21468744109121399</v>
      </c>
      <c r="AG15" s="17">
        <v>0.245936548709589</v>
      </c>
      <c r="AH15" s="17">
        <v>0.24251796992768901</v>
      </c>
      <c r="AI15" s="17">
        <v>0.17140896725954799</v>
      </c>
      <c r="AJ15" s="17">
        <v>0.22457473201696501</v>
      </c>
      <c r="AK15" s="17">
        <v>0.27337480668581299</v>
      </c>
      <c r="AL15" s="17"/>
      <c r="AM15" s="17">
        <v>0.19687024837669501</v>
      </c>
      <c r="AN15" s="17">
        <v>0.17719762950616799</v>
      </c>
      <c r="AO15" s="17">
        <v>0.217239765613403</v>
      </c>
      <c r="AP15" s="17">
        <v>0.20025406511028501</v>
      </c>
      <c r="AQ15" s="17">
        <v>0.204970259656721</v>
      </c>
      <c r="AR15" s="17">
        <v>0.22248887430953501</v>
      </c>
      <c r="AS15" s="17">
        <v>0.227015859644216</v>
      </c>
      <c r="AT15" s="17">
        <v>0.31184389423837</v>
      </c>
      <c r="AU15" s="17">
        <v>0.299420417836607</v>
      </c>
      <c r="AV15" s="17">
        <v>0.27282564115712199</v>
      </c>
      <c r="AW15" s="17">
        <v>0.29697810968802402</v>
      </c>
      <c r="AX15" s="17">
        <v>0.12894796400485101</v>
      </c>
      <c r="AY15" s="17">
        <v>0.240999754602539</v>
      </c>
      <c r="AZ15" s="17">
        <v>0.31999489519096702</v>
      </c>
      <c r="BA15" s="17">
        <v>0.19410444896568399</v>
      </c>
      <c r="BB15" s="17">
        <v>0.36890229595759599</v>
      </c>
      <c r="BC15" s="17"/>
      <c r="BD15" s="17">
        <v>0.289446235159178</v>
      </c>
      <c r="BE15" s="17">
        <v>0.219091884773712</v>
      </c>
      <c r="BF15" s="17">
        <v>0.22220318174055101</v>
      </c>
      <c r="BG15" s="17"/>
      <c r="BH15" s="17">
        <v>0.24170255439355101</v>
      </c>
      <c r="BI15" s="17">
        <v>0.297399958525769</v>
      </c>
      <c r="BJ15" s="17">
        <v>0.21948794370260899</v>
      </c>
      <c r="BK15" s="17"/>
      <c r="BL15" s="17">
        <v>0.27609533857337198</v>
      </c>
      <c r="BM15" s="17">
        <v>0.30701171587145198</v>
      </c>
      <c r="BN15" s="17">
        <v>0.32536959899333401</v>
      </c>
      <c r="BO15" s="17"/>
      <c r="BP15" s="17">
        <v>0.26020468030768701</v>
      </c>
      <c r="BQ15" s="17">
        <v>0.216761956218775</v>
      </c>
      <c r="BR15" s="17"/>
      <c r="BS15" s="17">
        <v>0.24077995950589701</v>
      </c>
      <c r="BT15" s="17">
        <v>0.25995029168521699</v>
      </c>
      <c r="BU15" s="17">
        <v>0.213988453405309</v>
      </c>
      <c r="BV15" s="17">
        <v>0.245898146141175</v>
      </c>
      <c r="BW15" s="17"/>
      <c r="BX15" s="17">
        <v>0.25491254239949401</v>
      </c>
      <c r="BY15" s="17">
        <v>0.231625553479817</v>
      </c>
      <c r="BZ15" s="17">
        <v>0.23917236117895099</v>
      </c>
      <c r="CA15" s="17"/>
      <c r="CB15" s="17">
        <v>0.21236796967973101</v>
      </c>
      <c r="CC15" s="17">
        <v>0.26554197731171703</v>
      </c>
      <c r="CD15" s="17">
        <v>0.174765364119323</v>
      </c>
      <c r="CE15" s="17">
        <v>0.30768236760824902</v>
      </c>
      <c r="CF15" s="17">
        <v>0.31290104903508698</v>
      </c>
      <c r="CG15" s="17">
        <v>0.204453039949372</v>
      </c>
      <c r="CH15" s="17"/>
      <c r="CI15" s="17">
        <v>0.19424402214106101</v>
      </c>
      <c r="CJ15" s="17">
        <v>0.25554971732113002</v>
      </c>
      <c r="CK15" s="17">
        <v>0.172520760598279</v>
      </c>
      <c r="CL15" s="17">
        <v>0.259297445275817</v>
      </c>
    </row>
    <row r="16" spans="2:90" x14ac:dyDescent="0.35">
      <c r="B16" s="21" t="s">
        <v>372</v>
      </c>
      <c r="C16" s="17">
        <v>0.22610291614805</v>
      </c>
      <c r="D16" s="17">
        <v>0.22945353217016101</v>
      </c>
      <c r="E16" s="17">
        <v>0.220717164054685</v>
      </c>
      <c r="F16" s="17"/>
      <c r="G16" s="17">
        <v>0.19557758541702799</v>
      </c>
      <c r="H16" s="17">
        <v>0.22432938253111101</v>
      </c>
      <c r="I16" s="17">
        <v>0.256820955862613</v>
      </c>
      <c r="J16" s="17">
        <v>0.27552723401616502</v>
      </c>
      <c r="K16" s="17">
        <v>0.219343825217201</v>
      </c>
      <c r="L16" s="17">
        <v>0.24829366916743301</v>
      </c>
      <c r="M16" s="17">
        <v>0.208099326222277</v>
      </c>
      <c r="N16" s="17">
        <v>0.23865541070732199</v>
      </c>
      <c r="O16" s="17">
        <v>0.17412851660277401</v>
      </c>
      <c r="P16" s="17"/>
      <c r="Q16" s="17">
        <v>0.21272807296913801</v>
      </c>
      <c r="R16" s="17">
        <v>0.1453899892294</v>
      </c>
      <c r="S16" s="17">
        <v>0.25912411716468597</v>
      </c>
      <c r="T16" s="17">
        <v>0.23166962689426299</v>
      </c>
      <c r="U16" s="17"/>
      <c r="V16" s="17">
        <v>0.18590509932663599</v>
      </c>
      <c r="W16" s="17">
        <v>0.25006094060191802</v>
      </c>
      <c r="X16" s="17">
        <v>0.25721328878727701</v>
      </c>
      <c r="Y16" s="17">
        <v>0.17990446362309301</v>
      </c>
      <c r="Z16" s="17">
        <v>0.243323153565844</v>
      </c>
      <c r="AA16" s="17">
        <v>0.237673599321991</v>
      </c>
      <c r="AB16" s="17">
        <v>0.24116326871961799</v>
      </c>
      <c r="AC16" s="17">
        <v>0.17506108120527999</v>
      </c>
      <c r="AD16" s="17">
        <v>0.24408321681139999</v>
      </c>
      <c r="AE16" s="17"/>
      <c r="AF16" s="17">
        <v>0.21156520062614201</v>
      </c>
      <c r="AG16" s="17">
        <v>0.24449730512793399</v>
      </c>
      <c r="AH16" s="17">
        <v>0.25961167111592998</v>
      </c>
      <c r="AI16" s="17">
        <v>0.252512259574042</v>
      </c>
      <c r="AJ16" s="17">
        <v>0.23738675682399499</v>
      </c>
      <c r="AK16" s="17">
        <v>0.206584949285396</v>
      </c>
      <c r="AL16" s="17"/>
      <c r="AM16" s="17">
        <v>0.220267819522553</v>
      </c>
      <c r="AN16" s="17">
        <v>0.14491639404551501</v>
      </c>
      <c r="AO16" s="17">
        <v>0.16272969150483699</v>
      </c>
      <c r="AP16" s="17">
        <v>0.10230994393321299</v>
      </c>
      <c r="AQ16" s="17">
        <v>0.150135819252945</v>
      </c>
      <c r="AR16" s="17">
        <v>0.26564025883796599</v>
      </c>
      <c r="AS16" s="17">
        <v>0.23301979488532501</v>
      </c>
      <c r="AT16" s="17">
        <v>0.20256165156619599</v>
      </c>
      <c r="AU16" s="17">
        <v>0.29072003830284299</v>
      </c>
      <c r="AV16" s="17">
        <v>0.30641769605757702</v>
      </c>
      <c r="AW16" s="17">
        <v>0.275208357276713</v>
      </c>
      <c r="AX16" s="17">
        <v>0.23079451560141301</v>
      </c>
      <c r="AY16" s="17">
        <v>0.25440631547192699</v>
      </c>
      <c r="AZ16" s="17">
        <v>0.20474548535168199</v>
      </c>
      <c r="BA16" s="17">
        <v>0.25426765799731699</v>
      </c>
      <c r="BB16" s="17">
        <v>0.32453682392039601</v>
      </c>
      <c r="BC16" s="17"/>
      <c r="BD16" s="17">
        <v>0.26308506494383599</v>
      </c>
      <c r="BE16" s="17">
        <v>0.239018078080069</v>
      </c>
      <c r="BF16" s="17">
        <v>0.192167350518584</v>
      </c>
      <c r="BG16" s="17"/>
      <c r="BH16" s="17">
        <v>0.23430655867238301</v>
      </c>
      <c r="BI16" s="17">
        <v>0.23348648070195699</v>
      </c>
      <c r="BJ16" s="17">
        <v>0.26922762303537101</v>
      </c>
      <c r="BK16" s="17"/>
      <c r="BL16" s="17">
        <v>0.31788430155443298</v>
      </c>
      <c r="BM16" s="17">
        <v>0.204785085830333</v>
      </c>
      <c r="BN16" s="17">
        <v>0.25372900735463</v>
      </c>
      <c r="BO16" s="17"/>
      <c r="BP16" s="17">
        <v>0.25634632972051302</v>
      </c>
      <c r="BQ16" s="17">
        <v>0.19944472911203101</v>
      </c>
      <c r="BR16" s="17"/>
      <c r="BS16" s="17">
        <v>0.28845032767122097</v>
      </c>
      <c r="BT16" s="17">
        <v>0.24274848443445901</v>
      </c>
      <c r="BU16" s="17">
        <v>0.23567293816899901</v>
      </c>
      <c r="BV16" s="17">
        <v>0.19904218679726099</v>
      </c>
      <c r="BW16" s="17"/>
      <c r="BX16" s="17">
        <v>0.22121573054792501</v>
      </c>
      <c r="BY16" s="17">
        <v>0.252806444180386</v>
      </c>
      <c r="BZ16" s="17">
        <v>0.22494614170888699</v>
      </c>
      <c r="CA16" s="17"/>
      <c r="CB16" s="17">
        <v>0.24078176064250001</v>
      </c>
      <c r="CC16" s="17">
        <v>0.26340452653324198</v>
      </c>
      <c r="CD16" s="17">
        <v>0.173977342558642</v>
      </c>
      <c r="CE16" s="17">
        <v>0.304280188837039</v>
      </c>
      <c r="CF16" s="17">
        <v>0.245419235833233</v>
      </c>
      <c r="CG16" s="17">
        <v>0.138327131601574</v>
      </c>
      <c r="CH16" s="17"/>
      <c r="CI16" s="17">
        <v>0.246832086942367</v>
      </c>
      <c r="CJ16" s="17">
        <v>0.23347057448384601</v>
      </c>
      <c r="CK16" s="17">
        <v>0.140848359476692</v>
      </c>
      <c r="CL16" s="17">
        <v>0.23979909995145501</v>
      </c>
    </row>
    <row r="17" spans="2:90" x14ac:dyDescent="0.35">
      <c r="B17" s="21" t="s">
        <v>373</v>
      </c>
      <c r="C17" s="17">
        <v>0.191003239758503</v>
      </c>
      <c r="D17" s="17">
        <v>0.15987142012668701</v>
      </c>
      <c r="E17" s="17">
        <v>0.21635819299579701</v>
      </c>
      <c r="F17" s="17"/>
      <c r="G17" s="17">
        <v>0.159626776626662</v>
      </c>
      <c r="H17" s="17">
        <v>0.14587508824999501</v>
      </c>
      <c r="I17" s="17">
        <v>0.23397351096855201</v>
      </c>
      <c r="J17" s="17">
        <v>0.22359589075656899</v>
      </c>
      <c r="K17" s="17">
        <v>0.15808883092423401</v>
      </c>
      <c r="L17" s="17">
        <v>0.20915148712980999</v>
      </c>
      <c r="M17" s="17">
        <v>0.230605304941399</v>
      </c>
      <c r="N17" s="17">
        <v>0.16158025067346801</v>
      </c>
      <c r="O17" s="17">
        <v>0.19611522723862601</v>
      </c>
      <c r="P17" s="17"/>
      <c r="Q17" s="17">
        <v>0.162328677404182</v>
      </c>
      <c r="R17" s="17">
        <v>0.161458054263907</v>
      </c>
      <c r="S17" s="17">
        <v>0.21860426421524401</v>
      </c>
      <c r="T17" s="17">
        <v>0.197177995507374</v>
      </c>
      <c r="U17" s="17"/>
      <c r="V17" s="17">
        <v>0.19342609219433399</v>
      </c>
      <c r="W17" s="17">
        <v>0.17618821651359101</v>
      </c>
      <c r="X17" s="17">
        <v>0.156407172461861</v>
      </c>
      <c r="Y17" s="17">
        <v>0.16099216453076001</v>
      </c>
      <c r="Z17" s="17">
        <v>0.20661168039901501</v>
      </c>
      <c r="AA17" s="17">
        <v>0.179825024891374</v>
      </c>
      <c r="AB17" s="17">
        <v>0.240273207046272</v>
      </c>
      <c r="AC17" s="17">
        <v>0.176033357271137</v>
      </c>
      <c r="AD17" s="17">
        <v>0.21977521244975501</v>
      </c>
      <c r="AE17" s="17"/>
      <c r="AF17" s="17">
        <v>0.17863288945743599</v>
      </c>
      <c r="AG17" s="17">
        <v>0.18430842080563301</v>
      </c>
      <c r="AH17" s="17">
        <v>0.243384086528385</v>
      </c>
      <c r="AI17" s="17">
        <v>0.183428213932746</v>
      </c>
      <c r="AJ17" s="17">
        <v>0.19455090172862899</v>
      </c>
      <c r="AK17" s="17">
        <v>0.18830189177911899</v>
      </c>
      <c r="AL17" s="17"/>
      <c r="AM17" s="17">
        <v>0.13728489053162701</v>
      </c>
      <c r="AN17" s="17">
        <v>0.16738283708784199</v>
      </c>
      <c r="AO17" s="17">
        <v>0.17952856438012901</v>
      </c>
      <c r="AP17" s="17">
        <v>0.12818974668314401</v>
      </c>
      <c r="AQ17" s="17">
        <v>0.23742904725001199</v>
      </c>
      <c r="AR17" s="17">
        <v>0.22823473418102699</v>
      </c>
      <c r="AS17" s="17">
        <v>0.208373370556828</v>
      </c>
      <c r="AT17" s="17">
        <v>0.15343700947840899</v>
      </c>
      <c r="AU17" s="17">
        <v>0.241488547818062</v>
      </c>
      <c r="AV17" s="17">
        <v>0.22387499359131799</v>
      </c>
      <c r="AW17" s="17">
        <v>0.16566964331582701</v>
      </c>
      <c r="AX17" s="17">
        <v>0.22837261683548599</v>
      </c>
      <c r="AY17" s="17">
        <v>0.16759662622509</v>
      </c>
      <c r="AZ17" s="17">
        <v>0.17239334355327299</v>
      </c>
      <c r="BA17" s="17">
        <v>0.120550316119345</v>
      </c>
      <c r="BB17" s="17">
        <v>0.173280482562396</v>
      </c>
      <c r="BC17" s="17"/>
      <c r="BD17" s="17">
        <v>0.206372288468885</v>
      </c>
      <c r="BE17" s="17">
        <v>0.177945151022492</v>
      </c>
      <c r="BF17" s="17">
        <v>0.18885473517656701</v>
      </c>
      <c r="BG17" s="17"/>
      <c r="BH17" s="17">
        <v>0.18395055621722101</v>
      </c>
      <c r="BI17" s="17">
        <v>0.20662015914239401</v>
      </c>
      <c r="BJ17" s="17">
        <v>0.19758811866316101</v>
      </c>
      <c r="BK17" s="17"/>
      <c r="BL17" s="17">
        <v>0.19742989875656899</v>
      </c>
      <c r="BM17" s="17">
        <v>0.160825919769015</v>
      </c>
      <c r="BN17" s="17">
        <v>0.22858043943190001</v>
      </c>
      <c r="BO17" s="17"/>
      <c r="BP17" s="17">
        <v>0.19714247685449601</v>
      </c>
      <c r="BQ17" s="17">
        <v>0.18222323499179999</v>
      </c>
      <c r="BR17" s="17"/>
      <c r="BS17" s="17">
        <v>0.272311204139494</v>
      </c>
      <c r="BT17" s="17">
        <v>0.23653086268433601</v>
      </c>
      <c r="BU17" s="17">
        <v>0.207810143451503</v>
      </c>
      <c r="BV17" s="17">
        <v>0.13402103380569499</v>
      </c>
      <c r="BW17" s="17"/>
      <c r="BX17" s="17">
        <v>0.18595791631310499</v>
      </c>
      <c r="BY17" s="17">
        <v>0.20899582441234699</v>
      </c>
      <c r="BZ17" s="17">
        <v>0.19039742211232999</v>
      </c>
      <c r="CA17" s="17"/>
      <c r="CB17" s="17">
        <v>0.25462837474681099</v>
      </c>
      <c r="CC17" s="17">
        <v>0.21818521375900801</v>
      </c>
      <c r="CD17" s="17">
        <v>0.12092417662898999</v>
      </c>
      <c r="CE17" s="17">
        <v>0.13853657991322699</v>
      </c>
      <c r="CF17" s="17">
        <v>0.28342301442797802</v>
      </c>
      <c r="CG17" s="17">
        <v>0.166124426900702</v>
      </c>
      <c r="CH17" s="17"/>
      <c r="CI17" s="17">
        <v>0.126993711423695</v>
      </c>
      <c r="CJ17" s="17">
        <v>0.20526015117457999</v>
      </c>
      <c r="CK17" s="17">
        <v>0.17901003720661801</v>
      </c>
      <c r="CL17" s="17">
        <v>0.200147501281666</v>
      </c>
    </row>
    <row r="18" spans="2:90" x14ac:dyDescent="0.35">
      <c r="B18" s="21" t="s">
        <v>374</v>
      </c>
      <c r="C18" s="17">
        <v>0.175985160512862</v>
      </c>
      <c r="D18" s="17">
        <v>0.139218288666245</v>
      </c>
      <c r="E18" s="17">
        <v>0.21054234594080301</v>
      </c>
      <c r="F18" s="17"/>
      <c r="G18" s="17">
        <v>0.143378970195012</v>
      </c>
      <c r="H18" s="17">
        <v>0.148806368259462</v>
      </c>
      <c r="I18" s="17">
        <v>0.21520752210115399</v>
      </c>
      <c r="J18" s="17">
        <v>0.201552479632534</v>
      </c>
      <c r="K18" s="17">
        <v>0.189733240608358</v>
      </c>
      <c r="L18" s="17">
        <v>0.17538891773995599</v>
      </c>
      <c r="M18" s="17">
        <v>0.181941666837688</v>
      </c>
      <c r="N18" s="17">
        <v>0.16523730246304699</v>
      </c>
      <c r="O18" s="17">
        <v>0.16539358086606801</v>
      </c>
      <c r="P18" s="17"/>
      <c r="Q18" s="17">
        <v>0.240961924772949</v>
      </c>
      <c r="R18" s="17">
        <v>0.26317994664176803</v>
      </c>
      <c r="S18" s="17">
        <v>0.26964918795403298</v>
      </c>
      <c r="T18" s="17">
        <v>0.160844047180488</v>
      </c>
      <c r="U18" s="17"/>
      <c r="V18" s="17">
        <v>0.201084967461827</v>
      </c>
      <c r="W18" s="17">
        <v>0.151882834542138</v>
      </c>
      <c r="X18" s="17">
        <v>0.183794120277505</v>
      </c>
      <c r="Y18" s="17">
        <v>0.10395911482445</v>
      </c>
      <c r="Z18" s="17">
        <v>0.18059679436936099</v>
      </c>
      <c r="AA18" s="17">
        <v>0.16876432037196101</v>
      </c>
      <c r="AB18" s="17">
        <v>0.18753629682560399</v>
      </c>
      <c r="AC18" s="17">
        <v>0.20621789846020699</v>
      </c>
      <c r="AD18" s="17">
        <v>0.20748805546598101</v>
      </c>
      <c r="AE18" s="17"/>
      <c r="AF18" s="17">
        <v>0.15296050585345899</v>
      </c>
      <c r="AG18" s="17">
        <v>0.171628038536046</v>
      </c>
      <c r="AH18" s="17">
        <v>0.183264421478532</v>
      </c>
      <c r="AI18" s="17">
        <v>0.174864939232839</v>
      </c>
      <c r="AJ18" s="17">
        <v>0.21217364817342799</v>
      </c>
      <c r="AK18" s="17">
        <v>0.17040826547476601</v>
      </c>
      <c r="AL18" s="17"/>
      <c r="AM18" s="17">
        <v>0.150773554468523</v>
      </c>
      <c r="AN18" s="17">
        <v>0.112002987273899</v>
      </c>
      <c r="AO18" s="17">
        <v>0.132731869134145</v>
      </c>
      <c r="AP18" s="17">
        <v>0.17095970245682501</v>
      </c>
      <c r="AQ18" s="17">
        <v>0.158865680490579</v>
      </c>
      <c r="AR18" s="17">
        <v>0.17860450503161299</v>
      </c>
      <c r="AS18" s="17">
        <v>0.176406875488229</v>
      </c>
      <c r="AT18" s="17">
        <v>0.15233972397860099</v>
      </c>
      <c r="AU18" s="17">
        <v>0.17438599898440299</v>
      </c>
      <c r="AV18" s="17">
        <v>0.16980755749767501</v>
      </c>
      <c r="AW18" s="17">
        <v>0.208140875195887</v>
      </c>
      <c r="AX18" s="17">
        <v>0.234975510541164</v>
      </c>
      <c r="AY18" s="17">
        <v>0.18510212789132</v>
      </c>
      <c r="AZ18" s="17">
        <v>0.24673527301234599</v>
      </c>
      <c r="BA18" s="17">
        <v>0.17421055233743701</v>
      </c>
      <c r="BB18" s="17">
        <v>0.236374473951907</v>
      </c>
      <c r="BC18" s="17"/>
      <c r="BD18" s="17">
        <v>0.21741397542347801</v>
      </c>
      <c r="BE18" s="17">
        <v>0.177942717908675</v>
      </c>
      <c r="BF18" s="17">
        <v>0.14097471576055101</v>
      </c>
      <c r="BG18" s="17"/>
      <c r="BH18" s="17">
        <v>0.18597189722506399</v>
      </c>
      <c r="BI18" s="17">
        <v>0.15858169475904599</v>
      </c>
      <c r="BJ18" s="17">
        <v>0.206099308909518</v>
      </c>
      <c r="BK18" s="17"/>
      <c r="BL18" s="17">
        <v>0.193689615307227</v>
      </c>
      <c r="BM18" s="17">
        <v>0.165270080911953</v>
      </c>
      <c r="BN18" s="17">
        <v>0.21994476410974101</v>
      </c>
      <c r="BO18" s="17"/>
      <c r="BP18" s="17">
        <v>0.197244267510717</v>
      </c>
      <c r="BQ18" s="17">
        <v>0.152286190677485</v>
      </c>
      <c r="BR18" s="17"/>
      <c r="BS18" s="17">
        <v>0.28579288228104199</v>
      </c>
      <c r="BT18" s="17">
        <v>0.234970508308052</v>
      </c>
      <c r="BU18" s="17">
        <v>0.16331990879423</v>
      </c>
      <c r="BV18" s="17">
        <v>0.12612510731440901</v>
      </c>
      <c r="BW18" s="17"/>
      <c r="BX18" s="17">
        <v>0.190685559392474</v>
      </c>
      <c r="BY18" s="17">
        <v>0.19038019511702201</v>
      </c>
      <c r="BZ18" s="17">
        <v>0.17364423466541801</v>
      </c>
      <c r="CA18" s="17"/>
      <c r="CB18" s="17">
        <v>0.27308180576396401</v>
      </c>
      <c r="CC18" s="17">
        <v>0.203038631243426</v>
      </c>
      <c r="CD18" s="17">
        <v>7.9849212379339493E-2</v>
      </c>
      <c r="CE18" s="17">
        <v>0.16954882131662799</v>
      </c>
      <c r="CF18" s="17">
        <v>0.236998981066908</v>
      </c>
      <c r="CG18" s="17">
        <v>0.124066310301886</v>
      </c>
      <c r="CH18" s="17"/>
      <c r="CI18" s="17">
        <v>0.17995006448603401</v>
      </c>
      <c r="CJ18" s="17">
        <v>0.19264416912571899</v>
      </c>
      <c r="CK18" s="17">
        <v>0.12717543961920499</v>
      </c>
      <c r="CL18" s="17">
        <v>0.178262048746086</v>
      </c>
    </row>
    <row r="19" spans="2:90" ht="43.5" x14ac:dyDescent="0.35">
      <c r="B19" s="21" t="s">
        <v>375</v>
      </c>
      <c r="C19" s="17">
        <v>0.11892364763938899</v>
      </c>
      <c r="D19" s="17">
        <v>9.4526867393224301E-2</v>
      </c>
      <c r="E19" s="17">
        <v>0.14225513072763801</v>
      </c>
      <c r="F19" s="17"/>
      <c r="G19" s="17">
        <v>6.5893244357976E-2</v>
      </c>
      <c r="H19" s="17">
        <v>8.9080627699860304E-2</v>
      </c>
      <c r="I19" s="17">
        <v>0.17498616107909001</v>
      </c>
      <c r="J19" s="17">
        <v>0.102619964093246</v>
      </c>
      <c r="K19" s="17">
        <v>0.13730749750826701</v>
      </c>
      <c r="L19" s="17">
        <v>0.13893866863287599</v>
      </c>
      <c r="M19" s="17">
        <v>0.133297222392017</v>
      </c>
      <c r="N19" s="17">
        <v>0.109798310115661</v>
      </c>
      <c r="O19" s="17">
        <v>0.11869531656226499</v>
      </c>
      <c r="P19" s="17"/>
      <c r="Q19" s="17">
        <v>0.13880202054302701</v>
      </c>
      <c r="R19" s="17">
        <v>9.3607491765169207E-2</v>
      </c>
      <c r="S19" s="17">
        <v>0.17290584079065799</v>
      </c>
      <c r="T19" s="17">
        <v>0.114389646448204</v>
      </c>
      <c r="U19" s="17"/>
      <c r="V19" s="17">
        <v>0.12683027288549201</v>
      </c>
      <c r="W19" s="17">
        <v>0.100978209986836</v>
      </c>
      <c r="X19" s="17">
        <v>0.148894816603105</v>
      </c>
      <c r="Y19" s="17">
        <v>0.1029624626587</v>
      </c>
      <c r="Z19" s="17">
        <v>9.9413966470102103E-2</v>
      </c>
      <c r="AA19" s="17">
        <v>0.106079888478624</v>
      </c>
      <c r="AB19" s="17">
        <v>0.122165303347343</v>
      </c>
      <c r="AC19" s="17">
        <v>0.124963764146079</v>
      </c>
      <c r="AD19" s="17">
        <v>0.139584418253278</v>
      </c>
      <c r="AE19" s="17"/>
      <c r="AF19" s="17">
        <v>0.106796554433991</v>
      </c>
      <c r="AG19" s="17">
        <v>0.10520590440241399</v>
      </c>
      <c r="AH19" s="17">
        <v>0.12155920226665599</v>
      </c>
      <c r="AI19" s="17">
        <v>7.00960422673641E-2</v>
      </c>
      <c r="AJ19" s="17">
        <v>0.13451373687624901</v>
      </c>
      <c r="AK19" s="17">
        <v>0.13158722634655601</v>
      </c>
      <c r="AL19" s="17"/>
      <c r="AM19" s="17">
        <v>0.121624905065981</v>
      </c>
      <c r="AN19" s="17">
        <v>9.1366453691666003E-2</v>
      </c>
      <c r="AO19" s="17">
        <v>7.3002131396425501E-2</v>
      </c>
      <c r="AP19" s="17">
        <v>8.6409085422401805E-2</v>
      </c>
      <c r="AQ19" s="17">
        <v>7.0729981188875898E-2</v>
      </c>
      <c r="AR19" s="17">
        <v>0.18531035511310001</v>
      </c>
      <c r="AS19" s="17">
        <v>0.13508588221746701</v>
      </c>
      <c r="AT19" s="17">
        <v>0.13501279907019401</v>
      </c>
      <c r="AU19" s="17">
        <v>0.162229988834873</v>
      </c>
      <c r="AV19" s="17">
        <v>0.133553638739112</v>
      </c>
      <c r="AW19" s="17">
        <v>0.104293600700294</v>
      </c>
      <c r="AX19" s="17">
        <v>0.13815116979014999</v>
      </c>
      <c r="AY19" s="17">
        <v>0.150735386452679</v>
      </c>
      <c r="AZ19" s="17">
        <v>9.8439874830771504E-2</v>
      </c>
      <c r="BA19" s="17">
        <v>8.8196365269219396E-2</v>
      </c>
      <c r="BB19" s="17">
        <v>0.14181445031596701</v>
      </c>
      <c r="BC19" s="17"/>
      <c r="BD19" s="17">
        <v>0.13113260025045501</v>
      </c>
      <c r="BE19" s="17">
        <v>0.11896103769425299</v>
      </c>
      <c r="BF19" s="17">
        <v>0.110983126917181</v>
      </c>
      <c r="BG19" s="17"/>
      <c r="BH19" s="17">
        <v>0.121909424071901</v>
      </c>
      <c r="BI19" s="17">
        <v>0.136745765273803</v>
      </c>
      <c r="BJ19" s="17">
        <v>0.12324801218206</v>
      </c>
      <c r="BK19" s="17"/>
      <c r="BL19" s="17">
        <v>0.17346530861603501</v>
      </c>
      <c r="BM19" s="17">
        <v>0.11137724343586899</v>
      </c>
      <c r="BN19" s="17">
        <v>0.19676234281121599</v>
      </c>
      <c r="BO19" s="17"/>
      <c r="BP19" s="17">
        <v>0.17562386627559301</v>
      </c>
      <c r="BQ19" s="17">
        <v>0.10185070138239601</v>
      </c>
      <c r="BR19" s="17"/>
      <c r="BS19" s="17">
        <v>0.169232951023633</v>
      </c>
      <c r="BT19" s="17">
        <v>0.136210797054275</v>
      </c>
      <c r="BU19" s="17">
        <v>0.125332105826157</v>
      </c>
      <c r="BV19" s="17">
        <v>9.1535198808396806E-2</v>
      </c>
      <c r="BW19" s="17"/>
      <c r="BX19" s="17">
        <v>0.172334163965012</v>
      </c>
      <c r="BY19" s="17">
        <v>0.139335576459549</v>
      </c>
      <c r="BZ19" s="17">
        <v>0.112378028926713</v>
      </c>
      <c r="CA19" s="17"/>
      <c r="CB19" s="17">
        <v>0.133162871643458</v>
      </c>
      <c r="CC19" s="17">
        <v>0.13135954096740901</v>
      </c>
      <c r="CD19" s="17">
        <v>5.8633769936200099E-2</v>
      </c>
      <c r="CE19" s="17">
        <v>0.150054387734845</v>
      </c>
      <c r="CF19" s="17">
        <v>0.16617709804809999</v>
      </c>
      <c r="CG19" s="17">
        <v>0.101803548480786</v>
      </c>
      <c r="CH19" s="17"/>
      <c r="CI19" s="17">
        <v>0.102153803019141</v>
      </c>
      <c r="CJ19" s="17">
        <v>0.13355272909601501</v>
      </c>
      <c r="CK19" s="17">
        <v>7.9489696693141501E-2</v>
      </c>
      <c r="CL19" s="17">
        <v>0.124554056621418</v>
      </c>
    </row>
    <row r="20" spans="2:90" ht="58" x14ac:dyDescent="0.35">
      <c r="B20" s="21" t="s">
        <v>376</v>
      </c>
      <c r="C20" s="17">
        <v>8.3763234050005297E-2</v>
      </c>
      <c r="D20" s="17">
        <v>9.7877329070696198E-2</v>
      </c>
      <c r="E20" s="17">
        <v>7.12170512782513E-2</v>
      </c>
      <c r="F20" s="17"/>
      <c r="G20" s="17">
        <v>0.15705164892599799</v>
      </c>
      <c r="H20" s="17">
        <v>0.14235130837711399</v>
      </c>
      <c r="I20" s="17">
        <v>5.6790066573966701E-2</v>
      </c>
      <c r="J20" s="17">
        <v>4.9486910818611E-2</v>
      </c>
      <c r="K20" s="17">
        <v>7.2665582542927307E-2</v>
      </c>
      <c r="L20" s="17">
        <v>6.8280361881691398E-2</v>
      </c>
      <c r="M20" s="17">
        <v>7.3088720622980594E-2</v>
      </c>
      <c r="N20" s="17">
        <v>4.9037300689379601E-2</v>
      </c>
      <c r="O20" s="17">
        <v>8.8671821537184406E-2</v>
      </c>
      <c r="P20" s="17"/>
      <c r="Q20" s="17">
        <v>6.0253011392954699E-2</v>
      </c>
      <c r="R20" s="17">
        <v>3.6798158350693E-2</v>
      </c>
      <c r="S20" s="17">
        <v>4.4218939131487597E-2</v>
      </c>
      <c r="T20" s="17">
        <v>9.1525181940389805E-2</v>
      </c>
      <c r="U20" s="17"/>
      <c r="V20" s="17">
        <v>6.5720599054106002E-2</v>
      </c>
      <c r="W20" s="17">
        <v>8.2866790186285302E-2</v>
      </c>
      <c r="X20" s="17">
        <v>0.11476913282713599</v>
      </c>
      <c r="Y20" s="17">
        <v>0.12656763833055801</v>
      </c>
      <c r="Z20" s="17">
        <v>6.1817746893367997E-2</v>
      </c>
      <c r="AA20" s="17">
        <v>8.2002469505883802E-2</v>
      </c>
      <c r="AB20" s="17">
        <v>8.3066873812209993E-2</v>
      </c>
      <c r="AC20" s="17">
        <v>5.5115224318467798E-2</v>
      </c>
      <c r="AD20" s="17">
        <v>7.7017534268323196E-2</v>
      </c>
      <c r="AE20" s="17"/>
      <c r="AF20" s="17">
        <v>7.6591845341484596E-2</v>
      </c>
      <c r="AG20" s="17">
        <v>9.9623066717648104E-2</v>
      </c>
      <c r="AH20" s="17">
        <v>0.110694559165183</v>
      </c>
      <c r="AI20" s="17">
        <v>0.15805572325550399</v>
      </c>
      <c r="AJ20" s="17">
        <v>8.7590448679325E-2</v>
      </c>
      <c r="AK20" s="17">
        <v>5.8685198272182E-2</v>
      </c>
      <c r="AL20" s="17"/>
      <c r="AM20" s="17">
        <v>0.138310143761875</v>
      </c>
      <c r="AN20" s="17">
        <v>9.1316052972507999E-2</v>
      </c>
      <c r="AO20" s="17">
        <v>7.5724076330639406E-2</v>
      </c>
      <c r="AP20" s="17">
        <v>6.8177180671443002E-2</v>
      </c>
      <c r="AQ20" s="17">
        <v>0.114421638155791</v>
      </c>
      <c r="AR20" s="17">
        <v>8.6610632820161002E-2</v>
      </c>
      <c r="AS20" s="17">
        <v>5.5961666920850597E-2</v>
      </c>
      <c r="AT20" s="17">
        <v>5.1669654829263598E-2</v>
      </c>
      <c r="AU20" s="17">
        <v>3.9512819689554501E-2</v>
      </c>
      <c r="AV20" s="17">
        <v>7.9762359968991906E-2</v>
      </c>
      <c r="AW20" s="17">
        <v>9.5672611052973394E-2</v>
      </c>
      <c r="AX20" s="17">
        <v>7.3455890334144194E-2</v>
      </c>
      <c r="AY20" s="17">
        <v>7.5127215810343803E-2</v>
      </c>
      <c r="AZ20" s="17">
        <v>4.6152924086879703E-2</v>
      </c>
      <c r="BA20" s="17">
        <v>9.1588529330372495E-2</v>
      </c>
      <c r="BB20" s="17">
        <v>8.4722036042598606E-2</v>
      </c>
      <c r="BC20" s="17"/>
      <c r="BD20" s="17">
        <v>5.0324590499083402E-2</v>
      </c>
      <c r="BE20" s="17">
        <v>0.118287269352919</v>
      </c>
      <c r="BF20" s="17">
        <v>8.8055051571513096E-2</v>
      </c>
      <c r="BG20" s="17"/>
      <c r="BH20" s="17">
        <v>8.8558277186664397E-2</v>
      </c>
      <c r="BI20" s="17">
        <v>4.6837978833849797E-2</v>
      </c>
      <c r="BJ20" s="17">
        <v>5.2404755427803797E-2</v>
      </c>
      <c r="BK20" s="17"/>
      <c r="BL20" s="17">
        <v>5.78250651116618E-2</v>
      </c>
      <c r="BM20" s="17">
        <v>4.5722384273771802E-2</v>
      </c>
      <c r="BN20" s="17">
        <v>5.3052218571174002E-2</v>
      </c>
      <c r="BO20" s="17"/>
      <c r="BP20" s="17">
        <v>7.4754068595538903E-2</v>
      </c>
      <c r="BQ20" s="17">
        <v>0.10011615765515</v>
      </c>
      <c r="BR20" s="17"/>
      <c r="BS20" s="17">
        <v>1.9352568472229301E-2</v>
      </c>
      <c r="BT20" s="17">
        <v>3.2622378919268301E-2</v>
      </c>
      <c r="BU20" s="17">
        <v>5.14738443136794E-2</v>
      </c>
      <c r="BV20" s="17">
        <v>0.15270665537536199</v>
      </c>
      <c r="BW20" s="17"/>
      <c r="BX20" s="17">
        <v>4.0726370930798499E-2</v>
      </c>
      <c r="BY20" s="17">
        <v>8.4029935299457695E-2</v>
      </c>
      <c r="BZ20" s="17">
        <v>8.8010442066994002E-2</v>
      </c>
      <c r="CA20" s="17"/>
      <c r="CB20" s="17">
        <v>4.9160207314057201E-2</v>
      </c>
      <c r="CC20" s="17">
        <v>8.1708983058084703E-2</v>
      </c>
      <c r="CD20" s="17">
        <v>0.189516116433398</v>
      </c>
      <c r="CE20" s="17">
        <v>7.0288626927872799E-2</v>
      </c>
      <c r="CF20" s="17">
        <v>1.6362413773535499E-2</v>
      </c>
      <c r="CG20" s="17">
        <v>4.3754821085969398E-2</v>
      </c>
      <c r="CH20" s="17"/>
      <c r="CI20" s="17">
        <v>0.10600396010751301</v>
      </c>
      <c r="CJ20" s="17">
        <v>7.7686880768311206E-2</v>
      </c>
      <c r="CK20" s="17">
        <v>8.3982987874854004E-2</v>
      </c>
      <c r="CL20" s="17">
        <v>8.2298768358516697E-2</v>
      </c>
    </row>
    <row r="21" spans="2:90" x14ac:dyDescent="0.35">
      <c r="B21" s="21" t="s">
        <v>110</v>
      </c>
      <c r="C21" s="23">
        <v>3.4904297425363003E-2</v>
      </c>
      <c r="D21" s="23">
        <v>4.0069235006741401E-2</v>
      </c>
      <c r="E21" s="23">
        <v>2.94206279094745E-2</v>
      </c>
      <c r="F21" s="23"/>
      <c r="G21" s="23">
        <v>4.2271137557826098E-2</v>
      </c>
      <c r="H21" s="23">
        <v>5.3143093168175698E-2</v>
      </c>
      <c r="I21" s="23">
        <v>2.45055108464741E-2</v>
      </c>
      <c r="J21" s="23">
        <v>1.6791156017281799E-2</v>
      </c>
      <c r="K21" s="23">
        <v>4.5550109553853697E-2</v>
      </c>
      <c r="L21" s="23">
        <v>2.4731924462674301E-2</v>
      </c>
      <c r="M21" s="23">
        <v>3.3929795083979898E-2</v>
      </c>
      <c r="N21" s="23">
        <v>3.5727876716509503E-2</v>
      </c>
      <c r="O21" s="23">
        <v>3.7422794636230897E-2</v>
      </c>
      <c r="P21" s="23"/>
      <c r="Q21" s="23">
        <v>2.3083620640416101E-2</v>
      </c>
      <c r="R21" s="23">
        <v>1.4850982325261599E-2</v>
      </c>
      <c r="S21" s="23">
        <v>1.5795172485966999E-2</v>
      </c>
      <c r="T21" s="23">
        <v>3.5100013678723403E-2</v>
      </c>
      <c r="U21" s="23"/>
      <c r="V21" s="23">
        <v>3.2204812343265603E-2</v>
      </c>
      <c r="W21" s="23">
        <v>3.8390496204296E-2</v>
      </c>
      <c r="X21" s="23">
        <v>3.2924929649339102E-2</v>
      </c>
      <c r="Y21" s="23">
        <v>5.0499952530381899E-2</v>
      </c>
      <c r="Z21" s="23">
        <v>3.1943399822714498E-2</v>
      </c>
      <c r="AA21" s="23">
        <v>2.0169249234279402E-2</v>
      </c>
      <c r="AB21" s="23">
        <v>2.3957997795067801E-2</v>
      </c>
      <c r="AC21" s="23">
        <v>5.2171259745561402E-2</v>
      </c>
      <c r="AD21" s="23">
        <v>4.0204012192224303E-2</v>
      </c>
      <c r="AE21" s="23"/>
      <c r="AF21" s="23">
        <v>4.18514671470126E-2</v>
      </c>
      <c r="AG21" s="23">
        <v>4.2769326963380198E-2</v>
      </c>
      <c r="AH21" s="23">
        <v>9.8910010466842207E-3</v>
      </c>
      <c r="AI21" s="23">
        <v>2.99197071425144E-2</v>
      </c>
      <c r="AJ21" s="23">
        <v>2.4129004702004801E-2</v>
      </c>
      <c r="AK21" s="23">
        <v>3.9936818848484802E-2</v>
      </c>
      <c r="AL21" s="23"/>
      <c r="AM21" s="23">
        <v>5.2683202790575999E-2</v>
      </c>
      <c r="AN21" s="23">
        <v>4.8810670442422502E-2</v>
      </c>
      <c r="AO21" s="23">
        <v>5.6552418082604701E-2</v>
      </c>
      <c r="AP21" s="23">
        <v>3.0552655252855599E-2</v>
      </c>
      <c r="AQ21" s="23">
        <v>3.8150396121087401E-3</v>
      </c>
      <c r="AR21" s="23">
        <v>3.3894999675177097E-2</v>
      </c>
      <c r="AS21" s="23">
        <v>2.67180944633711E-2</v>
      </c>
      <c r="AT21" s="23">
        <v>7.1513768207470602E-2</v>
      </c>
      <c r="AU21" s="23">
        <v>1.07755142384015E-2</v>
      </c>
      <c r="AV21" s="23">
        <v>4.2148773986811199E-3</v>
      </c>
      <c r="AW21" s="23">
        <v>2.2555908263520601E-2</v>
      </c>
      <c r="AX21" s="23">
        <v>4.7965730757458303E-2</v>
      </c>
      <c r="AY21" s="23">
        <v>1.4198273116366599E-2</v>
      </c>
      <c r="AZ21" s="23">
        <v>2.92462966407874E-2</v>
      </c>
      <c r="BA21" s="23">
        <v>2.4755324270528099E-2</v>
      </c>
      <c r="BB21" s="23">
        <v>2.77360202076949E-2</v>
      </c>
      <c r="BC21" s="23"/>
      <c r="BD21" s="23">
        <v>1.8865049260166699E-2</v>
      </c>
      <c r="BE21" s="23">
        <v>3.5799376707660903E-2</v>
      </c>
      <c r="BF21" s="23">
        <v>4.1471521959996697E-2</v>
      </c>
      <c r="BG21" s="23"/>
      <c r="BH21" s="23">
        <v>3.0919736032504301E-2</v>
      </c>
      <c r="BI21" s="23">
        <v>1.41488634540093E-2</v>
      </c>
      <c r="BJ21" s="23">
        <v>2.0174681117815899E-2</v>
      </c>
      <c r="BK21" s="23"/>
      <c r="BL21" s="23">
        <v>3.3752365010254803E-2</v>
      </c>
      <c r="BM21" s="23">
        <v>3.4196652441258697E-2</v>
      </c>
      <c r="BN21" s="23">
        <v>1.76677068795341E-2</v>
      </c>
      <c r="BO21" s="23"/>
      <c r="BP21" s="23">
        <v>3.86724797586896E-2</v>
      </c>
      <c r="BQ21" s="23">
        <v>4.0791691557792997E-2</v>
      </c>
      <c r="BR21" s="23"/>
      <c r="BS21" s="23">
        <v>1.6778294881348899E-2</v>
      </c>
      <c r="BT21" s="23">
        <v>1.8421428093410099E-2</v>
      </c>
      <c r="BU21" s="23">
        <v>2.2078361809883599E-2</v>
      </c>
      <c r="BV21" s="23">
        <v>4.2759544965830801E-2</v>
      </c>
      <c r="BW21" s="23"/>
      <c r="BX21" s="23">
        <v>3.1967797448450401E-2</v>
      </c>
      <c r="BY21" s="23">
        <v>2.76282843462172E-2</v>
      </c>
      <c r="BZ21" s="23">
        <v>3.5642325414268101E-2</v>
      </c>
      <c r="CA21" s="23"/>
      <c r="CB21" s="23">
        <v>1.43544004499354E-2</v>
      </c>
      <c r="CC21" s="23">
        <v>2.8376889331209399E-2</v>
      </c>
      <c r="CD21" s="23">
        <v>5.8798905897226E-2</v>
      </c>
      <c r="CE21" s="23">
        <v>1.8609811770334401E-2</v>
      </c>
      <c r="CF21" s="23">
        <v>1.2485502064226901E-2</v>
      </c>
      <c r="CG21" s="23">
        <v>6.9111843964705003E-2</v>
      </c>
      <c r="CH21" s="23"/>
      <c r="CI21" s="23">
        <v>3.8841929520136799E-2</v>
      </c>
      <c r="CJ21" s="23">
        <v>3.2341168467223201E-2</v>
      </c>
      <c r="CK21" s="23">
        <v>6.9249139486096706E-2</v>
      </c>
      <c r="CL21" s="23">
        <v>2.63910585780151E-2</v>
      </c>
    </row>
    <row r="22" spans="2:90" x14ac:dyDescent="0.35">
      <c r="B22" s="16"/>
    </row>
    <row r="23" spans="2:90" x14ac:dyDescent="0.35">
      <c r="B23" t="s">
        <v>118</v>
      </c>
    </row>
    <row r="24" spans="2:90" x14ac:dyDescent="0.35">
      <c r="B24" t="s">
        <v>119</v>
      </c>
    </row>
    <row r="26" spans="2:90" x14ac:dyDescent="0.35">
      <c r="B2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132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127</v>
      </c>
      <c r="C9" s="17">
        <v>0.34139339761794901</v>
      </c>
      <c r="D9" s="17">
        <v>0.34529687025123401</v>
      </c>
      <c r="E9" s="17">
        <v>0.34121377257255397</v>
      </c>
      <c r="F9" s="17"/>
      <c r="G9" s="17">
        <v>0.28145989599419002</v>
      </c>
      <c r="H9" s="17">
        <v>0.28242470238819101</v>
      </c>
      <c r="I9" s="17">
        <v>0.37245318705537001</v>
      </c>
      <c r="J9" s="17">
        <v>0.33170244626811302</v>
      </c>
      <c r="K9" s="17">
        <v>0.36183733451119998</v>
      </c>
      <c r="L9" s="17">
        <v>0.33910019406309599</v>
      </c>
      <c r="M9" s="17">
        <v>0.36778603455227898</v>
      </c>
      <c r="N9" s="17">
        <v>0.36689408683338798</v>
      </c>
      <c r="O9" s="17">
        <v>0.36295939980504199</v>
      </c>
      <c r="P9" s="17"/>
      <c r="Q9" s="17">
        <v>0.39695777432725199</v>
      </c>
      <c r="R9" s="17">
        <v>0.40499299574203201</v>
      </c>
      <c r="S9" s="17">
        <v>0.387753969985147</v>
      </c>
      <c r="T9" s="17">
        <v>0.327979311578804</v>
      </c>
      <c r="U9" s="17"/>
      <c r="V9" s="17">
        <v>0.365363135373236</v>
      </c>
      <c r="W9" s="17">
        <v>0.32875766226115199</v>
      </c>
      <c r="X9" s="17">
        <v>0.36124489413813499</v>
      </c>
      <c r="Y9" s="17">
        <v>0.21960728208402</v>
      </c>
      <c r="Z9" s="17">
        <v>0.37290643888670699</v>
      </c>
      <c r="AA9" s="17">
        <v>0.39141097558899801</v>
      </c>
      <c r="AB9" s="17">
        <v>0.30233627616432301</v>
      </c>
      <c r="AC9" s="17">
        <v>0.342624765356837</v>
      </c>
      <c r="AD9" s="17">
        <v>0.37332745070283002</v>
      </c>
      <c r="AE9" s="17"/>
      <c r="AF9" s="17">
        <v>0.34181127660687</v>
      </c>
      <c r="AG9" s="17">
        <v>0.35139068321929601</v>
      </c>
      <c r="AH9" s="17">
        <v>0.33412059697338797</v>
      </c>
      <c r="AI9" s="17">
        <v>0.29723245317653302</v>
      </c>
      <c r="AJ9" s="17">
        <v>0.27701198148657502</v>
      </c>
      <c r="AK9" s="17">
        <v>0.384122996145147</v>
      </c>
      <c r="AL9" s="17"/>
      <c r="AM9" s="17">
        <v>0.243768959190619</v>
      </c>
      <c r="AN9" s="17">
        <v>0.30222060326372102</v>
      </c>
      <c r="AO9" s="17">
        <v>0.347923090662067</v>
      </c>
      <c r="AP9" s="17">
        <v>0.38785562388068101</v>
      </c>
      <c r="AQ9" s="17">
        <v>0.366226532293352</v>
      </c>
      <c r="AR9" s="17">
        <v>0.33581126681812101</v>
      </c>
      <c r="AS9" s="17">
        <v>0.37591668249521298</v>
      </c>
      <c r="AT9" s="17">
        <v>0.39416388994282298</v>
      </c>
      <c r="AU9" s="17">
        <v>0.36621269975856402</v>
      </c>
      <c r="AV9" s="17">
        <v>0.30409513468863397</v>
      </c>
      <c r="AW9" s="17">
        <v>0.38089330124223397</v>
      </c>
      <c r="AX9" s="17">
        <v>0.43364300391607502</v>
      </c>
      <c r="AY9" s="17">
        <v>0.27962203745987702</v>
      </c>
      <c r="AZ9" s="17">
        <v>0.30858692493649797</v>
      </c>
      <c r="BA9" s="17">
        <v>0.37349788678333301</v>
      </c>
      <c r="BB9" s="17">
        <v>0.38469665111731099</v>
      </c>
      <c r="BC9" s="17"/>
      <c r="BD9" s="17">
        <v>0.36202801248451699</v>
      </c>
      <c r="BE9" s="17">
        <v>0.29764039787329299</v>
      </c>
      <c r="BF9" s="17">
        <v>0.36307471242141898</v>
      </c>
      <c r="BG9" s="17"/>
      <c r="BH9" s="17">
        <v>0.32969258117103201</v>
      </c>
      <c r="BI9" s="17">
        <v>0.37744161385456498</v>
      </c>
      <c r="BJ9" s="17">
        <v>0.38483781879055701</v>
      </c>
      <c r="BK9" s="17"/>
      <c r="BL9" s="17">
        <v>0.39179017768766</v>
      </c>
      <c r="BM9" s="17">
        <v>0.38648911305931499</v>
      </c>
      <c r="BN9" s="17">
        <v>0.35573010230429702</v>
      </c>
      <c r="BO9" s="17"/>
      <c r="BP9" s="17">
        <v>0.33058312331477102</v>
      </c>
      <c r="BQ9" s="17">
        <v>0.33739697040665301</v>
      </c>
      <c r="BR9" s="17"/>
      <c r="BS9" s="17">
        <v>0.40726695366265098</v>
      </c>
      <c r="BT9" s="17">
        <v>0.35734469477776598</v>
      </c>
      <c r="BU9" s="17">
        <v>0.38949497265427502</v>
      </c>
      <c r="BV9" s="17">
        <v>0.28346801400375499</v>
      </c>
      <c r="BW9" s="17"/>
      <c r="BX9" s="17">
        <v>0.32230269943480699</v>
      </c>
      <c r="BY9" s="17">
        <v>0.31817335436918498</v>
      </c>
      <c r="BZ9" s="17">
        <v>0.34471156343682902</v>
      </c>
      <c r="CA9" s="17"/>
      <c r="CB9" s="17">
        <v>0.36429422982578102</v>
      </c>
      <c r="CC9" s="17">
        <v>0.29599596248150201</v>
      </c>
      <c r="CD9" s="17">
        <v>0.24922029313730101</v>
      </c>
      <c r="CE9" s="17">
        <v>0.32645752550367102</v>
      </c>
      <c r="CF9" s="17">
        <v>0.43156716839588699</v>
      </c>
      <c r="CG9" s="17">
        <v>0.44392794714206901</v>
      </c>
      <c r="CH9" s="17"/>
      <c r="CI9" s="17">
        <v>0.30405662883152301</v>
      </c>
      <c r="CJ9" s="17">
        <v>0.37024630142485299</v>
      </c>
      <c r="CK9" s="17">
        <v>0.34105572768242098</v>
      </c>
      <c r="CL9" s="17">
        <v>0.332842815477503</v>
      </c>
    </row>
    <row r="10" spans="2:90" x14ac:dyDescent="0.35">
      <c r="B10" s="21" t="s">
        <v>128</v>
      </c>
      <c r="C10" s="17">
        <v>0.605283796930977</v>
      </c>
      <c r="D10" s="17">
        <v>0.59832894728545605</v>
      </c>
      <c r="E10" s="17">
        <v>0.61123495103845904</v>
      </c>
      <c r="F10" s="17"/>
      <c r="G10" s="17">
        <v>0.67628099282547205</v>
      </c>
      <c r="H10" s="17">
        <v>0.66202318743303201</v>
      </c>
      <c r="I10" s="17">
        <v>0.59085634598480496</v>
      </c>
      <c r="J10" s="17">
        <v>0.61765389822588201</v>
      </c>
      <c r="K10" s="17">
        <v>0.58236615996282703</v>
      </c>
      <c r="L10" s="17">
        <v>0.60221132336170502</v>
      </c>
      <c r="M10" s="17">
        <v>0.56500976136326497</v>
      </c>
      <c r="N10" s="17">
        <v>0.57024454482395803</v>
      </c>
      <c r="O10" s="17">
        <v>0.58873684657860703</v>
      </c>
      <c r="P10" s="17"/>
      <c r="Q10" s="17">
        <v>0.55206196725539802</v>
      </c>
      <c r="R10" s="17">
        <v>0.53113759717199005</v>
      </c>
      <c r="S10" s="17">
        <v>0.57644901973511398</v>
      </c>
      <c r="T10" s="17">
        <v>0.61927908523935504</v>
      </c>
      <c r="U10" s="17"/>
      <c r="V10" s="17">
        <v>0.58062733880385198</v>
      </c>
      <c r="W10" s="17">
        <v>0.60894112631127395</v>
      </c>
      <c r="X10" s="17">
        <v>0.58590196270030703</v>
      </c>
      <c r="Y10" s="17">
        <v>0.70510106984089205</v>
      </c>
      <c r="Z10" s="17">
        <v>0.58197009668285304</v>
      </c>
      <c r="AA10" s="17">
        <v>0.54653358896850801</v>
      </c>
      <c r="AB10" s="17">
        <v>0.65211613245306299</v>
      </c>
      <c r="AC10" s="17">
        <v>0.60761001824691097</v>
      </c>
      <c r="AD10" s="17">
        <v>0.59568962819191595</v>
      </c>
      <c r="AE10" s="17"/>
      <c r="AF10" s="17">
        <v>0.588412625417982</v>
      </c>
      <c r="AG10" s="17">
        <v>0.59968109378249301</v>
      </c>
      <c r="AH10" s="17">
        <v>0.57869957429849594</v>
      </c>
      <c r="AI10" s="17">
        <v>0.659465085531595</v>
      </c>
      <c r="AJ10" s="17">
        <v>0.67099768626549805</v>
      </c>
      <c r="AK10" s="17">
        <v>0.578266147481582</v>
      </c>
      <c r="AL10" s="17"/>
      <c r="AM10" s="17">
        <v>0.64489950078073499</v>
      </c>
      <c r="AN10" s="17">
        <v>0.61485878495363899</v>
      </c>
      <c r="AO10" s="17">
        <v>0.59336446866247905</v>
      </c>
      <c r="AP10" s="17">
        <v>0.56891039312615599</v>
      </c>
      <c r="AQ10" s="17">
        <v>0.58199184216905997</v>
      </c>
      <c r="AR10" s="17">
        <v>0.62124607838201995</v>
      </c>
      <c r="AS10" s="17">
        <v>0.56983305841964405</v>
      </c>
      <c r="AT10" s="17">
        <v>0.57408828577050597</v>
      </c>
      <c r="AU10" s="17">
        <v>0.55303848110953502</v>
      </c>
      <c r="AV10" s="17">
        <v>0.65647458096521205</v>
      </c>
      <c r="AW10" s="17">
        <v>0.576794991243333</v>
      </c>
      <c r="AX10" s="17">
        <v>0.52406276289262999</v>
      </c>
      <c r="AY10" s="17">
        <v>0.70021305631505304</v>
      </c>
      <c r="AZ10" s="17">
        <v>0.64222881341140503</v>
      </c>
      <c r="BA10" s="17">
        <v>0.61980407919320302</v>
      </c>
      <c r="BB10" s="17">
        <v>0.60683880018349801</v>
      </c>
      <c r="BC10" s="17"/>
      <c r="BD10" s="17">
        <v>0.59390582914392298</v>
      </c>
      <c r="BE10" s="17">
        <v>0.65003258325469004</v>
      </c>
      <c r="BF10" s="17">
        <v>0.58153650755703601</v>
      </c>
      <c r="BG10" s="17"/>
      <c r="BH10" s="17">
        <v>0.62218309661068505</v>
      </c>
      <c r="BI10" s="17">
        <v>0.59790959931212995</v>
      </c>
      <c r="BJ10" s="17">
        <v>0.56305015025459404</v>
      </c>
      <c r="BK10" s="17"/>
      <c r="BL10" s="17">
        <v>0.59028937961669803</v>
      </c>
      <c r="BM10" s="17">
        <v>0.58461997187305603</v>
      </c>
      <c r="BN10" s="17">
        <v>0.61375776310915098</v>
      </c>
      <c r="BO10" s="17"/>
      <c r="BP10" s="17">
        <v>0.60847745180248403</v>
      </c>
      <c r="BQ10" s="17">
        <v>0.60864250014125998</v>
      </c>
      <c r="BR10" s="17"/>
      <c r="BS10" s="17">
        <v>0.54773741105170803</v>
      </c>
      <c r="BT10" s="17">
        <v>0.60047931959351497</v>
      </c>
      <c r="BU10" s="17">
        <v>0.57021882574536298</v>
      </c>
      <c r="BV10" s="17">
        <v>0.65246166743335698</v>
      </c>
      <c r="BW10" s="17"/>
      <c r="BX10" s="17">
        <v>0.62848410149950695</v>
      </c>
      <c r="BY10" s="17">
        <v>0.62860297025754597</v>
      </c>
      <c r="BZ10" s="17">
        <v>0.60155240705144197</v>
      </c>
      <c r="CA10" s="17"/>
      <c r="CB10" s="17">
        <v>0.601440627063209</v>
      </c>
      <c r="CC10" s="17">
        <v>0.65345304602562304</v>
      </c>
      <c r="CD10" s="17">
        <v>0.67946678284413198</v>
      </c>
      <c r="CE10" s="17">
        <v>0.62753441093300999</v>
      </c>
      <c r="CF10" s="17">
        <v>0.536018145002782</v>
      </c>
      <c r="CG10" s="17">
        <v>0.47729950450514802</v>
      </c>
      <c r="CH10" s="17"/>
      <c r="CI10" s="17">
        <v>0.628302356599998</v>
      </c>
      <c r="CJ10" s="17">
        <v>0.59385362619910398</v>
      </c>
      <c r="CK10" s="17">
        <v>0.58052429434764796</v>
      </c>
      <c r="CL10" s="17">
        <v>0.61345111285637299</v>
      </c>
    </row>
    <row r="11" spans="2:90" x14ac:dyDescent="0.35">
      <c r="B11" s="21" t="s">
        <v>110</v>
      </c>
      <c r="C11" s="23">
        <v>5.33228054510737E-2</v>
      </c>
      <c r="D11" s="23">
        <v>5.6374182463309899E-2</v>
      </c>
      <c r="E11" s="23">
        <v>4.7551276388986603E-2</v>
      </c>
      <c r="F11" s="23"/>
      <c r="G11" s="23">
        <v>4.2259111180337698E-2</v>
      </c>
      <c r="H11" s="23">
        <v>5.55521101787773E-2</v>
      </c>
      <c r="I11" s="23">
        <v>3.6690466959825599E-2</v>
      </c>
      <c r="J11" s="23">
        <v>5.06436555060049E-2</v>
      </c>
      <c r="K11" s="23">
        <v>5.5796505525972401E-2</v>
      </c>
      <c r="L11" s="23">
        <v>5.8688482575199798E-2</v>
      </c>
      <c r="M11" s="23">
        <v>6.7204204084456307E-2</v>
      </c>
      <c r="N11" s="23">
        <v>6.2861368342654406E-2</v>
      </c>
      <c r="O11" s="23">
        <v>4.8303753616350302E-2</v>
      </c>
      <c r="P11" s="23"/>
      <c r="Q11" s="23">
        <v>5.0980258417350398E-2</v>
      </c>
      <c r="R11" s="23">
        <v>6.3869407085977797E-2</v>
      </c>
      <c r="S11" s="23">
        <v>3.5797010279738202E-2</v>
      </c>
      <c r="T11" s="23">
        <v>5.2741603181841103E-2</v>
      </c>
      <c r="U11" s="23"/>
      <c r="V11" s="23">
        <v>5.40095258229117E-2</v>
      </c>
      <c r="W11" s="23">
        <v>6.2301211427573798E-2</v>
      </c>
      <c r="X11" s="23">
        <v>5.2853143161557599E-2</v>
      </c>
      <c r="Y11" s="23">
        <v>7.5291648075088105E-2</v>
      </c>
      <c r="Z11" s="23">
        <v>4.51234644304397E-2</v>
      </c>
      <c r="AA11" s="23">
        <v>6.2055435442494103E-2</v>
      </c>
      <c r="AB11" s="23">
        <v>4.5547591382614598E-2</v>
      </c>
      <c r="AC11" s="23">
        <v>4.9765216396252303E-2</v>
      </c>
      <c r="AD11" s="23">
        <v>3.0982921105254399E-2</v>
      </c>
      <c r="AE11" s="23"/>
      <c r="AF11" s="23">
        <v>6.9776097975147403E-2</v>
      </c>
      <c r="AG11" s="23">
        <v>4.8928222998211299E-2</v>
      </c>
      <c r="AH11" s="23">
        <v>8.7179828728115694E-2</v>
      </c>
      <c r="AI11" s="23">
        <v>4.3302461291872901E-2</v>
      </c>
      <c r="AJ11" s="23">
        <v>5.1990332247927602E-2</v>
      </c>
      <c r="AK11" s="23">
        <v>3.76108563732718E-2</v>
      </c>
      <c r="AL11" s="23"/>
      <c r="AM11" s="23">
        <v>0.11133154002864599</v>
      </c>
      <c r="AN11" s="23">
        <v>8.2920611782640499E-2</v>
      </c>
      <c r="AO11" s="23">
        <v>5.8712440675453802E-2</v>
      </c>
      <c r="AP11" s="23">
        <v>4.3233982993163E-2</v>
      </c>
      <c r="AQ11" s="23">
        <v>5.1781625537588402E-2</v>
      </c>
      <c r="AR11" s="23">
        <v>4.2942654799859002E-2</v>
      </c>
      <c r="AS11" s="23">
        <v>5.4250259085143297E-2</v>
      </c>
      <c r="AT11" s="23">
        <v>3.1747824286671299E-2</v>
      </c>
      <c r="AU11" s="23">
        <v>8.0748819131900795E-2</v>
      </c>
      <c r="AV11" s="23">
        <v>3.9430284346153997E-2</v>
      </c>
      <c r="AW11" s="23">
        <v>4.2311707514433403E-2</v>
      </c>
      <c r="AX11" s="23">
        <v>4.2294233191295397E-2</v>
      </c>
      <c r="AY11" s="23">
        <v>2.01649062250693E-2</v>
      </c>
      <c r="AZ11" s="23">
        <v>4.9184261652097001E-2</v>
      </c>
      <c r="BA11" s="23">
        <v>6.6980340234643497E-3</v>
      </c>
      <c r="BB11" s="23">
        <v>8.46454869919013E-3</v>
      </c>
      <c r="BC11" s="23"/>
      <c r="BD11" s="23">
        <v>4.4066158371559701E-2</v>
      </c>
      <c r="BE11" s="23">
        <v>5.2327018872016899E-2</v>
      </c>
      <c r="BF11" s="23">
        <v>5.5388780021545403E-2</v>
      </c>
      <c r="BG11" s="23"/>
      <c r="BH11" s="23">
        <v>4.81243222182835E-2</v>
      </c>
      <c r="BI11" s="23">
        <v>2.4648786833305299E-2</v>
      </c>
      <c r="BJ11" s="23">
        <v>5.2112030954848801E-2</v>
      </c>
      <c r="BK11" s="23"/>
      <c r="BL11" s="23">
        <v>1.7920442695641501E-2</v>
      </c>
      <c r="BM11" s="23">
        <v>2.8890915067628802E-2</v>
      </c>
      <c r="BN11" s="23">
        <v>3.0512134586552601E-2</v>
      </c>
      <c r="BO11" s="23"/>
      <c r="BP11" s="23">
        <v>6.0939424882745202E-2</v>
      </c>
      <c r="BQ11" s="23">
        <v>5.3960529452086299E-2</v>
      </c>
      <c r="BR11" s="23"/>
      <c r="BS11" s="23">
        <v>4.4995635285641301E-2</v>
      </c>
      <c r="BT11" s="23">
        <v>4.2175985628719E-2</v>
      </c>
      <c r="BU11" s="23">
        <v>4.0286201600362101E-2</v>
      </c>
      <c r="BV11" s="23">
        <v>6.4070318562887599E-2</v>
      </c>
      <c r="BW11" s="23"/>
      <c r="BX11" s="23">
        <v>4.92131990656864E-2</v>
      </c>
      <c r="BY11" s="23">
        <v>5.3223675373269198E-2</v>
      </c>
      <c r="BZ11" s="23">
        <v>5.37360295117284E-2</v>
      </c>
      <c r="CA11" s="23"/>
      <c r="CB11" s="23">
        <v>3.4265143111010102E-2</v>
      </c>
      <c r="CC11" s="23">
        <v>5.0550991492874099E-2</v>
      </c>
      <c r="CD11" s="23">
        <v>7.1312924018567397E-2</v>
      </c>
      <c r="CE11" s="23">
        <v>4.6008063563319303E-2</v>
      </c>
      <c r="CF11" s="23">
        <v>3.24146866013309E-2</v>
      </c>
      <c r="CG11" s="23">
        <v>7.8772548352782801E-2</v>
      </c>
      <c r="CH11" s="23"/>
      <c r="CI11" s="23">
        <v>6.7641014568479096E-2</v>
      </c>
      <c r="CJ11" s="23">
        <v>3.5900072376042702E-2</v>
      </c>
      <c r="CK11" s="23">
        <v>7.8419977969931096E-2</v>
      </c>
      <c r="CL11" s="23">
        <v>5.3706071666123803E-2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2:CL2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383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365</v>
      </c>
      <c r="C9" s="17">
        <v>0.28125575907061701</v>
      </c>
      <c r="D9" s="17">
        <v>0.243806363609927</v>
      </c>
      <c r="E9" s="17">
        <v>0.31665594436528599</v>
      </c>
      <c r="F9" s="17"/>
      <c r="G9" s="17">
        <v>0.239215631869793</v>
      </c>
      <c r="H9" s="17">
        <v>0.25171561884617399</v>
      </c>
      <c r="I9" s="17">
        <v>0.26019249281475998</v>
      </c>
      <c r="J9" s="17">
        <v>0.293478490903057</v>
      </c>
      <c r="K9" s="17">
        <v>0.306273610210332</v>
      </c>
      <c r="L9" s="17">
        <v>0.297410152806936</v>
      </c>
      <c r="M9" s="17">
        <v>0.32339896880711499</v>
      </c>
      <c r="N9" s="17">
        <v>0.240246330843356</v>
      </c>
      <c r="O9" s="17">
        <v>0.31502276597779499</v>
      </c>
      <c r="P9" s="17"/>
      <c r="Q9" s="17">
        <v>0.302403148808912</v>
      </c>
      <c r="R9" s="17">
        <v>0.29338412995964802</v>
      </c>
      <c r="S9" s="17">
        <v>0.30940844187661798</v>
      </c>
      <c r="T9" s="17">
        <v>0.27543274333783402</v>
      </c>
      <c r="U9" s="17"/>
      <c r="V9" s="17">
        <v>0.32431130814992298</v>
      </c>
      <c r="W9" s="17">
        <v>0.278101764415357</v>
      </c>
      <c r="X9" s="17">
        <v>0.21587875299904</v>
      </c>
      <c r="Y9" s="17">
        <v>0.219803876031024</v>
      </c>
      <c r="Z9" s="17">
        <v>0.29708182977110098</v>
      </c>
      <c r="AA9" s="17">
        <v>0.268078566247341</v>
      </c>
      <c r="AB9" s="17">
        <v>0.27293092407358399</v>
      </c>
      <c r="AC9" s="17">
        <v>0.32922593076919598</v>
      </c>
      <c r="AD9" s="17">
        <v>0.31825134199218302</v>
      </c>
      <c r="AE9" s="17"/>
      <c r="AF9" s="17">
        <v>0.28650603937208202</v>
      </c>
      <c r="AG9" s="17">
        <v>0.26021473415056801</v>
      </c>
      <c r="AH9" s="17">
        <v>0.21734181921927401</v>
      </c>
      <c r="AI9" s="17">
        <v>0.21980995064860701</v>
      </c>
      <c r="AJ9" s="17">
        <v>0.27719937612393297</v>
      </c>
      <c r="AK9" s="17">
        <v>0.31767164355159999</v>
      </c>
      <c r="AL9" s="17"/>
      <c r="AM9" s="17">
        <v>0.19500517606847201</v>
      </c>
      <c r="AN9" s="17">
        <v>0.28593357340661202</v>
      </c>
      <c r="AO9" s="17">
        <v>0.31283403259296999</v>
      </c>
      <c r="AP9" s="17">
        <v>0.33508094188273002</v>
      </c>
      <c r="AQ9" s="17">
        <v>0.220569350870881</v>
      </c>
      <c r="AR9" s="17">
        <v>0.28044649118821602</v>
      </c>
      <c r="AS9" s="17">
        <v>0.30502068819480499</v>
      </c>
      <c r="AT9" s="17">
        <v>0.298380077187194</v>
      </c>
      <c r="AU9" s="17">
        <v>0.27597004159147398</v>
      </c>
      <c r="AV9" s="17">
        <v>0.317635061212791</v>
      </c>
      <c r="AW9" s="17">
        <v>0.30340252849010901</v>
      </c>
      <c r="AX9" s="17">
        <v>0.30300648074326902</v>
      </c>
      <c r="AY9" s="17">
        <v>0.34955296797923502</v>
      </c>
      <c r="AZ9" s="17">
        <v>0.37539530991314701</v>
      </c>
      <c r="BA9" s="17">
        <v>0.21639552984121399</v>
      </c>
      <c r="BB9" s="17">
        <v>0.25330238907651897</v>
      </c>
      <c r="BC9" s="17"/>
      <c r="BD9" s="17">
        <v>0.31478251588800299</v>
      </c>
      <c r="BE9" s="17">
        <v>0.245797521883762</v>
      </c>
      <c r="BF9" s="17">
        <v>0.28328331157539999</v>
      </c>
      <c r="BG9" s="17"/>
      <c r="BH9" s="17">
        <v>0.28658568239437598</v>
      </c>
      <c r="BI9" s="17">
        <v>0.29943291378701797</v>
      </c>
      <c r="BJ9" s="17">
        <v>0.32644970501091503</v>
      </c>
      <c r="BK9" s="17"/>
      <c r="BL9" s="17">
        <v>0.238500923278987</v>
      </c>
      <c r="BM9" s="17">
        <v>0.32178503250006601</v>
      </c>
      <c r="BN9" s="17">
        <v>0.35779258017105697</v>
      </c>
      <c r="BO9" s="17"/>
      <c r="BP9" s="17">
        <v>0.31889512665096698</v>
      </c>
      <c r="BQ9" s="17">
        <v>0.25528578891294901</v>
      </c>
      <c r="BR9" s="17"/>
      <c r="BS9" s="17">
        <v>0.41785351447177799</v>
      </c>
      <c r="BT9" s="17">
        <v>0.370017347508318</v>
      </c>
      <c r="BU9" s="17">
        <v>0.278605162370064</v>
      </c>
      <c r="BV9" s="17">
        <v>0.19419490828304101</v>
      </c>
      <c r="BW9" s="17"/>
      <c r="BX9" s="17">
        <v>0.29133857059127399</v>
      </c>
      <c r="BY9" s="17">
        <v>0.29061083269765298</v>
      </c>
      <c r="BZ9" s="17">
        <v>0.279681997862744</v>
      </c>
      <c r="CA9" s="17"/>
      <c r="CB9" s="17">
        <v>0.37165475262769099</v>
      </c>
      <c r="CC9" s="17">
        <v>0.29312703212018898</v>
      </c>
      <c r="CD9" s="17">
        <v>0.170408407920461</v>
      </c>
      <c r="CE9" s="17">
        <v>0.24845138982480999</v>
      </c>
      <c r="CF9" s="17">
        <v>0.44609155922408</v>
      </c>
      <c r="CG9" s="17">
        <v>0.21971794497559799</v>
      </c>
      <c r="CH9" s="17"/>
      <c r="CI9" s="17">
        <v>0.20509245527474801</v>
      </c>
      <c r="CJ9" s="17">
        <v>0.337357723109449</v>
      </c>
      <c r="CK9" s="17">
        <v>0.231842115234697</v>
      </c>
      <c r="CL9" s="17">
        <v>0.27840735505264003</v>
      </c>
    </row>
    <row r="10" spans="2:90" x14ac:dyDescent="0.35">
      <c r="B10" s="21" t="s">
        <v>378</v>
      </c>
      <c r="C10" s="17">
        <v>0.24140940326273699</v>
      </c>
      <c r="D10" s="17">
        <v>0.27521414198065602</v>
      </c>
      <c r="E10" s="17">
        <v>0.21035558758685799</v>
      </c>
      <c r="F10" s="17"/>
      <c r="G10" s="17">
        <v>0.207825632733594</v>
      </c>
      <c r="H10" s="17">
        <v>0.26084852237674</v>
      </c>
      <c r="I10" s="17">
        <v>0.256655104796496</v>
      </c>
      <c r="J10" s="17">
        <v>0.25030477620644798</v>
      </c>
      <c r="K10" s="17">
        <v>0.212055441308027</v>
      </c>
      <c r="L10" s="17">
        <v>0.248178212285661</v>
      </c>
      <c r="M10" s="17">
        <v>0.19950817113973399</v>
      </c>
      <c r="N10" s="17">
        <v>0.28615485794918299</v>
      </c>
      <c r="O10" s="17">
        <v>0.24897700180700899</v>
      </c>
      <c r="P10" s="17"/>
      <c r="Q10" s="17">
        <v>0.36545234350092498</v>
      </c>
      <c r="R10" s="17">
        <v>0.34243369125120698</v>
      </c>
      <c r="S10" s="17">
        <v>0.22656259499900699</v>
      </c>
      <c r="T10" s="17">
        <v>0.21801474482671901</v>
      </c>
      <c r="U10" s="17"/>
      <c r="V10" s="17">
        <v>0.290747180591578</v>
      </c>
      <c r="W10" s="17">
        <v>0.21165123015949699</v>
      </c>
      <c r="X10" s="17">
        <v>0.191863831853094</v>
      </c>
      <c r="Y10" s="17">
        <v>0.197697872408373</v>
      </c>
      <c r="Z10" s="17">
        <v>0.23912147692389599</v>
      </c>
      <c r="AA10" s="17">
        <v>0.26499098780046798</v>
      </c>
      <c r="AB10" s="17">
        <v>0.253348725189047</v>
      </c>
      <c r="AC10" s="17">
        <v>0.27038626999265702</v>
      </c>
      <c r="AD10" s="17">
        <v>0.24981821390679701</v>
      </c>
      <c r="AE10" s="17"/>
      <c r="AF10" s="17">
        <v>0.19676982655011099</v>
      </c>
      <c r="AG10" s="17">
        <v>0.24535671558949401</v>
      </c>
      <c r="AH10" s="17">
        <v>0.222040221069149</v>
      </c>
      <c r="AI10" s="17">
        <v>0.20571911735123699</v>
      </c>
      <c r="AJ10" s="17">
        <v>0.24909926189826601</v>
      </c>
      <c r="AK10" s="17">
        <v>0.27585660437550302</v>
      </c>
      <c r="AL10" s="17"/>
      <c r="AM10" s="17">
        <v>0.16719939109152099</v>
      </c>
      <c r="AN10" s="17">
        <v>0.20858406549241801</v>
      </c>
      <c r="AO10" s="17">
        <v>0.20891410311596401</v>
      </c>
      <c r="AP10" s="17">
        <v>0.26487459143282199</v>
      </c>
      <c r="AQ10" s="17">
        <v>0.22442454200352799</v>
      </c>
      <c r="AR10" s="17">
        <v>0.20950341218119201</v>
      </c>
      <c r="AS10" s="17">
        <v>0.22435658052351901</v>
      </c>
      <c r="AT10" s="17">
        <v>0.18439672861331</v>
      </c>
      <c r="AU10" s="17">
        <v>0.27362194901730502</v>
      </c>
      <c r="AV10" s="17">
        <v>0.30652781934299</v>
      </c>
      <c r="AW10" s="17">
        <v>0.25590566663074199</v>
      </c>
      <c r="AX10" s="17">
        <v>0.234519138974074</v>
      </c>
      <c r="AY10" s="17">
        <v>0.20073556198390299</v>
      </c>
      <c r="AZ10" s="17">
        <v>0.26345208062854403</v>
      </c>
      <c r="BA10" s="17">
        <v>0.26512364555012602</v>
      </c>
      <c r="BB10" s="17">
        <v>0.36172801547474798</v>
      </c>
      <c r="BC10" s="17"/>
      <c r="BD10" s="17">
        <v>0.27626962417258699</v>
      </c>
      <c r="BE10" s="17">
        <v>0.246659891729234</v>
      </c>
      <c r="BF10" s="17">
        <v>0.21379221638124499</v>
      </c>
      <c r="BG10" s="17"/>
      <c r="BH10" s="17">
        <v>0.23670705102622</v>
      </c>
      <c r="BI10" s="17">
        <v>0.33180516682001399</v>
      </c>
      <c r="BJ10" s="17">
        <v>0.25424719193837803</v>
      </c>
      <c r="BK10" s="17"/>
      <c r="BL10" s="17">
        <v>0.213414877581971</v>
      </c>
      <c r="BM10" s="17">
        <v>0.26695274695563398</v>
      </c>
      <c r="BN10" s="17">
        <v>0.296538125568797</v>
      </c>
      <c r="BO10" s="17"/>
      <c r="BP10" s="17">
        <v>0.30826623235110401</v>
      </c>
      <c r="BQ10" s="17">
        <v>0.20931153071520001</v>
      </c>
      <c r="BR10" s="17"/>
      <c r="BS10" s="17">
        <v>0.250581097887973</v>
      </c>
      <c r="BT10" s="17">
        <v>0.23479311370434999</v>
      </c>
      <c r="BU10" s="17">
        <v>0.25999741434879697</v>
      </c>
      <c r="BV10" s="17">
        <v>0.234013953980649</v>
      </c>
      <c r="BW10" s="17"/>
      <c r="BX10" s="17">
        <v>0.20939071125726</v>
      </c>
      <c r="BY10" s="17">
        <v>0.28994653935048098</v>
      </c>
      <c r="BZ10" s="17">
        <v>0.241598823754648</v>
      </c>
      <c r="CA10" s="17"/>
      <c r="CB10" s="17">
        <v>0.17466192843259301</v>
      </c>
      <c r="CC10" s="17">
        <v>0.26829621167949302</v>
      </c>
      <c r="CD10" s="17">
        <v>0.14856964569171999</v>
      </c>
      <c r="CE10" s="17">
        <v>0.34383669569335401</v>
      </c>
      <c r="CF10" s="17">
        <v>0.35673116656569898</v>
      </c>
      <c r="CG10" s="17">
        <v>0.21767689472995899</v>
      </c>
      <c r="CH10" s="17"/>
      <c r="CI10" s="17">
        <v>0.24854516596141699</v>
      </c>
      <c r="CJ10" s="17">
        <v>0.22140055343585699</v>
      </c>
      <c r="CK10" s="17">
        <v>0.21412670136072501</v>
      </c>
      <c r="CL10" s="17">
        <v>0.258871182752338</v>
      </c>
    </row>
    <row r="11" spans="2:90" x14ac:dyDescent="0.35">
      <c r="B11" s="21" t="s">
        <v>367</v>
      </c>
      <c r="C11" s="17">
        <v>0.214302240847904</v>
      </c>
      <c r="D11" s="17">
        <v>0.23518390246311</v>
      </c>
      <c r="E11" s="17">
        <v>0.19626367394549099</v>
      </c>
      <c r="F11" s="17"/>
      <c r="G11" s="17">
        <v>0.183310802482713</v>
      </c>
      <c r="H11" s="17">
        <v>0.189720506092768</v>
      </c>
      <c r="I11" s="17">
        <v>0.21908791882706999</v>
      </c>
      <c r="J11" s="17">
        <v>0.196581611921953</v>
      </c>
      <c r="K11" s="17">
        <v>0.22122025866649001</v>
      </c>
      <c r="L11" s="17">
        <v>0.25533577025376403</v>
      </c>
      <c r="M11" s="17">
        <v>0.196297938330348</v>
      </c>
      <c r="N11" s="17">
        <v>0.22181313377211101</v>
      </c>
      <c r="O11" s="17">
        <v>0.24094516779535199</v>
      </c>
      <c r="P11" s="17"/>
      <c r="Q11" s="17">
        <v>0.17497539387682201</v>
      </c>
      <c r="R11" s="17">
        <v>0.26231127559771</v>
      </c>
      <c r="S11" s="17">
        <v>0.23570117795569601</v>
      </c>
      <c r="T11" s="17">
        <v>0.217864547832329</v>
      </c>
      <c r="U11" s="17"/>
      <c r="V11" s="17">
        <v>0.19491445802261101</v>
      </c>
      <c r="W11" s="17">
        <v>0.220581767008355</v>
      </c>
      <c r="X11" s="17">
        <v>0.250998637038994</v>
      </c>
      <c r="Y11" s="17">
        <v>0.158258385457718</v>
      </c>
      <c r="Z11" s="17">
        <v>0.21503636465089901</v>
      </c>
      <c r="AA11" s="17">
        <v>0.256356979025823</v>
      </c>
      <c r="AB11" s="17">
        <v>0.214199492079065</v>
      </c>
      <c r="AC11" s="17">
        <v>0.22028752178112301</v>
      </c>
      <c r="AD11" s="17">
        <v>0.21077658701809099</v>
      </c>
      <c r="AE11" s="17"/>
      <c r="AF11" s="17">
        <v>0.23243198090370401</v>
      </c>
      <c r="AG11" s="17">
        <v>0.19398625513179399</v>
      </c>
      <c r="AH11" s="17">
        <v>0.28290746458947702</v>
      </c>
      <c r="AI11" s="17">
        <v>0.22061857103812499</v>
      </c>
      <c r="AJ11" s="17">
        <v>0.198747022115284</v>
      </c>
      <c r="AK11" s="17">
        <v>0.20372064401727299</v>
      </c>
      <c r="AL11" s="17"/>
      <c r="AM11" s="17">
        <v>0.18973426607587901</v>
      </c>
      <c r="AN11" s="17">
        <v>0.14262316228886701</v>
      </c>
      <c r="AO11" s="17">
        <v>0.212190675142856</v>
      </c>
      <c r="AP11" s="17">
        <v>0.19616876508009101</v>
      </c>
      <c r="AQ11" s="17">
        <v>0.18279195434786899</v>
      </c>
      <c r="AR11" s="17">
        <v>0.197601114776499</v>
      </c>
      <c r="AS11" s="17">
        <v>0.23314677803124501</v>
      </c>
      <c r="AT11" s="17">
        <v>0.21305423552845201</v>
      </c>
      <c r="AU11" s="17">
        <v>0.305082689837675</v>
      </c>
      <c r="AV11" s="17">
        <v>0.29199611761599598</v>
      </c>
      <c r="AW11" s="17">
        <v>0.29723205661866298</v>
      </c>
      <c r="AX11" s="17">
        <v>0.21074769931488099</v>
      </c>
      <c r="AY11" s="17">
        <v>0.26053453439004798</v>
      </c>
      <c r="AZ11" s="17">
        <v>0.24756314250582301</v>
      </c>
      <c r="BA11" s="17">
        <v>0.12498370397080499</v>
      </c>
      <c r="BB11" s="17">
        <v>0.204002444988306</v>
      </c>
      <c r="BC11" s="17"/>
      <c r="BD11" s="17">
        <v>0.22524810848961199</v>
      </c>
      <c r="BE11" s="17">
        <v>0.20104358116469301</v>
      </c>
      <c r="BF11" s="17">
        <v>0.21587008005755001</v>
      </c>
      <c r="BG11" s="17"/>
      <c r="BH11" s="17">
        <v>0.22296054027312801</v>
      </c>
      <c r="BI11" s="17">
        <v>0.19083958534210699</v>
      </c>
      <c r="BJ11" s="17">
        <v>0.231517749597619</v>
      </c>
      <c r="BK11" s="17"/>
      <c r="BL11" s="17">
        <v>0.22510865907227601</v>
      </c>
      <c r="BM11" s="17">
        <v>0.211745842766243</v>
      </c>
      <c r="BN11" s="17">
        <v>0.20258342495506701</v>
      </c>
      <c r="BO11" s="17"/>
      <c r="BP11" s="17">
        <v>0.20666341048313999</v>
      </c>
      <c r="BQ11" s="17">
        <v>0.21000475639671801</v>
      </c>
      <c r="BR11" s="17"/>
      <c r="BS11" s="17">
        <v>0.22804424404654799</v>
      </c>
      <c r="BT11" s="17">
        <v>0.24078618610806901</v>
      </c>
      <c r="BU11" s="17">
        <v>0.21782864398075</v>
      </c>
      <c r="BV11" s="17">
        <v>0.20087048302968499</v>
      </c>
      <c r="BW11" s="17"/>
      <c r="BX11" s="17">
        <v>0.201288393527814</v>
      </c>
      <c r="BY11" s="17">
        <v>0.18991376541567001</v>
      </c>
      <c r="BZ11" s="17">
        <v>0.21709018278801401</v>
      </c>
      <c r="CA11" s="17"/>
      <c r="CB11" s="17">
        <v>0.23445133974305499</v>
      </c>
      <c r="CC11" s="17">
        <v>0.243065571635388</v>
      </c>
      <c r="CD11" s="17">
        <v>0.13640335062977099</v>
      </c>
      <c r="CE11" s="17">
        <v>0.27023012497714899</v>
      </c>
      <c r="CF11" s="17">
        <v>0.24908584717385199</v>
      </c>
      <c r="CG11" s="17">
        <v>0.179602338686629</v>
      </c>
      <c r="CH11" s="17"/>
      <c r="CI11" s="17">
        <v>0.20219497606103201</v>
      </c>
      <c r="CJ11" s="17">
        <v>0.18804039273099499</v>
      </c>
      <c r="CK11" s="17">
        <v>0.20044665110325099</v>
      </c>
      <c r="CL11" s="17">
        <v>0.236195230012994</v>
      </c>
    </row>
    <row r="12" spans="2:90" x14ac:dyDescent="0.35">
      <c r="B12" s="21" t="s">
        <v>379</v>
      </c>
      <c r="C12" s="17">
        <v>0.17769465805828299</v>
      </c>
      <c r="D12" s="17">
        <v>0.15125608390395501</v>
      </c>
      <c r="E12" s="17">
        <v>0.20161770244327401</v>
      </c>
      <c r="F12" s="17"/>
      <c r="G12" s="17">
        <v>0.14268479668822001</v>
      </c>
      <c r="H12" s="17">
        <v>0.17203783200617001</v>
      </c>
      <c r="I12" s="17">
        <v>0.181264572321891</v>
      </c>
      <c r="J12" s="17">
        <v>0.18326012859444801</v>
      </c>
      <c r="K12" s="17">
        <v>0.15773285077957799</v>
      </c>
      <c r="L12" s="17">
        <v>0.230093895693813</v>
      </c>
      <c r="M12" s="17">
        <v>0.179159748126585</v>
      </c>
      <c r="N12" s="17">
        <v>0.17883939051789399</v>
      </c>
      <c r="O12" s="17">
        <v>0.17225136437139699</v>
      </c>
      <c r="P12" s="17"/>
      <c r="Q12" s="17">
        <v>0.28178228505747299</v>
      </c>
      <c r="R12" s="17">
        <v>0.235922282141551</v>
      </c>
      <c r="S12" s="17">
        <v>0.18636915062157</v>
      </c>
      <c r="T12" s="17">
        <v>0.15857023685136901</v>
      </c>
      <c r="U12" s="17"/>
      <c r="V12" s="17">
        <v>0.23192376294966599</v>
      </c>
      <c r="W12" s="17">
        <v>0.171368132522663</v>
      </c>
      <c r="X12" s="17">
        <v>0.17225250364458899</v>
      </c>
      <c r="Y12" s="17">
        <v>0.12435399195671799</v>
      </c>
      <c r="Z12" s="17">
        <v>0.15980169212186801</v>
      </c>
      <c r="AA12" s="17">
        <v>0.17005434514727799</v>
      </c>
      <c r="AB12" s="17">
        <v>0.21205648973396499</v>
      </c>
      <c r="AC12" s="17">
        <v>0.18060920702494701</v>
      </c>
      <c r="AD12" s="17">
        <v>0.15548033045009499</v>
      </c>
      <c r="AE12" s="17"/>
      <c r="AF12" s="17">
        <v>0.15227746326584499</v>
      </c>
      <c r="AG12" s="17">
        <v>0.14487853071779999</v>
      </c>
      <c r="AH12" s="17">
        <v>0.13513954758605001</v>
      </c>
      <c r="AI12" s="17">
        <v>0.12507801745511701</v>
      </c>
      <c r="AJ12" s="17">
        <v>0.225839262678903</v>
      </c>
      <c r="AK12" s="17">
        <v>0.20287174744498301</v>
      </c>
      <c r="AL12" s="17"/>
      <c r="AM12" s="17">
        <v>0.16808642219772199</v>
      </c>
      <c r="AN12" s="17">
        <v>0.17215277383847699</v>
      </c>
      <c r="AO12" s="17">
        <v>0.135778204516908</v>
      </c>
      <c r="AP12" s="17">
        <v>0.15050825166679899</v>
      </c>
      <c r="AQ12" s="17">
        <v>0.152665603911252</v>
      </c>
      <c r="AR12" s="17">
        <v>0.18068047268287199</v>
      </c>
      <c r="AS12" s="17">
        <v>0.24291256418903501</v>
      </c>
      <c r="AT12" s="17">
        <v>0.123541801901869</v>
      </c>
      <c r="AU12" s="17">
        <v>0.15247743208690701</v>
      </c>
      <c r="AV12" s="17">
        <v>0.16501745545555099</v>
      </c>
      <c r="AW12" s="17">
        <v>0.21070964933797301</v>
      </c>
      <c r="AX12" s="17">
        <v>0.193980154886678</v>
      </c>
      <c r="AY12" s="17">
        <v>0.112644672656539</v>
      </c>
      <c r="AZ12" s="17">
        <v>0.257574746021273</v>
      </c>
      <c r="BA12" s="17">
        <v>0.228381621003513</v>
      </c>
      <c r="BB12" s="17">
        <v>0.27795320425053899</v>
      </c>
      <c r="BC12" s="17"/>
      <c r="BD12" s="17">
        <v>0.22999299422571501</v>
      </c>
      <c r="BE12" s="17">
        <v>0.17355285692518799</v>
      </c>
      <c r="BF12" s="17">
        <v>0.14011019444466399</v>
      </c>
      <c r="BG12" s="17"/>
      <c r="BH12" s="17">
        <v>0.17067130440320399</v>
      </c>
      <c r="BI12" s="17">
        <v>0.24755420657558599</v>
      </c>
      <c r="BJ12" s="17">
        <v>0.21647525551534999</v>
      </c>
      <c r="BK12" s="17"/>
      <c r="BL12" s="17">
        <v>0.16486103349593001</v>
      </c>
      <c r="BM12" s="17">
        <v>0.18813976180745201</v>
      </c>
      <c r="BN12" s="17">
        <v>0.26776372998011599</v>
      </c>
      <c r="BO12" s="17"/>
      <c r="BP12" s="17">
        <v>0.20001416893190199</v>
      </c>
      <c r="BQ12" s="17">
        <v>0.14807825980092201</v>
      </c>
      <c r="BR12" s="17"/>
      <c r="BS12" s="17">
        <v>0.16463774753763799</v>
      </c>
      <c r="BT12" s="17">
        <v>0.224947279653232</v>
      </c>
      <c r="BU12" s="17">
        <v>0.20041627069798401</v>
      </c>
      <c r="BV12" s="17">
        <v>0.14782497154655699</v>
      </c>
      <c r="BW12" s="17"/>
      <c r="BX12" s="17">
        <v>0.22881969152168299</v>
      </c>
      <c r="BY12" s="17">
        <v>0.236610024485158</v>
      </c>
      <c r="BZ12" s="17">
        <v>0.16900940985597701</v>
      </c>
      <c r="CA12" s="17"/>
      <c r="CB12" s="17">
        <v>0.20611420803309</v>
      </c>
      <c r="CC12" s="17">
        <v>0.20411434131452599</v>
      </c>
      <c r="CD12" s="17">
        <v>8.5937571972880406E-2</v>
      </c>
      <c r="CE12" s="17">
        <v>0.17519395556321299</v>
      </c>
      <c r="CF12" s="17">
        <v>0.307185515515362</v>
      </c>
      <c r="CG12" s="17">
        <v>0.14201795548169199</v>
      </c>
      <c r="CH12" s="17"/>
      <c r="CI12" s="17">
        <v>0.174341572370558</v>
      </c>
      <c r="CJ12" s="17">
        <v>0.17765514427472301</v>
      </c>
      <c r="CK12" s="17">
        <v>0.15203889676163401</v>
      </c>
      <c r="CL12" s="17">
        <v>0.18529898792812899</v>
      </c>
    </row>
    <row r="13" spans="2:90" x14ac:dyDescent="0.35">
      <c r="B13" s="21" t="s">
        <v>369</v>
      </c>
      <c r="C13" s="17">
        <v>0.17083977370935199</v>
      </c>
      <c r="D13" s="17">
        <v>0.16924869145524499</v>
      </c>
      <c r="E13" s="17">
        <v>0.172619574015691</v>
      </c>
      <c r="F13" s="17"/>
      <c r="G13" s="17">
        <v>0.167104705777843</v>
      </c>
      <c r="H13" s="17">
        <v>0.143337798953873</v>
      </c>
      <c r="I13" s="17">
        <v>0.16653999959570701</v>
      </c>
      <c r="J13" s="17">
        <v>0.20872145583910101</v>
      </c>
      <c r="K13" s="17">
        <v>0.177071091451416</v>
      </c>
      <c r="L13" s="17">
        <v>0.13603980894262299</v>
      </c>
      <c r="M13" s="17">
        <v>0.16416050725849199</v>
      </c>
      <c r="N13" s="17">
        <v>0.19393217787358499</v>
      </c>
      <c r="O13" s="17">
        <v>0.179395756551299</v>
      </c>
      <c r="P13" s="17"/>
      <c r="Q13" s="17">
        <v>0.17665166190356699</v>
      </c>
      <c r="R13" s="17">
        <v>0.18992017549660101</v>
      </c>
      <c r="S13" s="17">
        <v>0.165466212266454</v>
      </c>
      <c r="T13" s="17">
        <v>0.17068433983992101</v>
      </c>
      <c r="U13" s="17"/>
      <c r="V13" s="17">
        <v>0.166629016186495</v>
      </c>
      <c r="W13" s="17">
        <v>0.20297324982713399</v>
      </c>
      <c r="X13" s="17">
        <v>0.13727641660817599</v>
      </c>
      <c r="Y13" s="17">
        <v>0.16306120404254301</v>
      </c>
      <c r="Z13" s="17">
        <v>0.16792188499919899</v>
      </c>
      <c r="AA13" s="17">
        <v>0.18635619954796401</v>
      </c>
      <c r="AB13" s="17">
        <v>0.174117239021024</v>
      </c>
      <c r="AC13" s="17">
        <v>0.14104798124901899</v>
      </c>
      <c r="AD13" s="17">
        <v>0.16546508565370999</v>
      </c>
      <c r="AE13" s="17"/>
      <c r="AF13" s="17">
        <v>0.18785912348179401</v>
      </c>
      <c r="AG13" s="17">
        <v>0.170866733677076</v>
      </c>
      <c r="AH13" s="17">
        <v>0.17543819896604901</v>
      </c>
      <c r="AI13" s="17">
        <v>0.112742770184319</v>
      </c>
      <c r="AJ13" s="17">
        <v>0.173411544388657</v>
      </c>
      <c r="AK13" s="17">
        <v>0.16470776831232201</v>
      </c>
      <c r="AL13" s="17"/>
      <c r="AM13" s="17">
        <v>0.13663187594281401</v>
      </c>
      <c r="AN13" s="17">
        <v>0.13155047061225</v>
      </c>
      <c r="AO13" s="17">
        <v>0.13467780027168699</v>
      </c>
      <c r="AP13" s="17">
        <v>0.165757508506853</v>
      </c>
      <c r="AQ13" s="17">
        <v>0.110305911560602</v>
      </c>
      <c r="AR13" s="17">
        <v>0.19165506197115501</v>
      </c>
      <c r="AS13" s="17">
        <v>0.18504390488772199</v>
      </c>
      <c r="AT13" s="17">
        <v>0.20018739766002</v>
      </c>
      <c r="AU13" s="17">
        <v>0.17908150437470199</v>
      </c>
      <c r="AV13" s="17">
        <v>0.20409656873544499</v>
      </c>
      <c r="AW13" s="17">
        <v>0.213883696026159</v>
      </c>
      <c r="AX13" s="17">
        <v>0.23808215966858601</v>
      </c>
      <c r="AY13" s="17">
        <v>0.19287561727073199</v>
      </c>
      <c r="AZ13" s="17">
        <v>0.16573649878393401</v>
      </c>
      <c r="BA13" s="17">
        <v>7.2221964010476203E-2</v>
      </c>
      <c r="BB13" s="17">
        <v>0.18474908726422401</v>
      </c>
      <c r="BC13" s="17"/>
      <c r="BD13" s="17">
        <v>0.197085283974371</v>
      </c>
      <c r="BE13" s="17">
        <v>0.17816097218673399</v>
      </c>
      <c r="BF13" s="17">
        <v>0.14135933895105601</v>
      </c>
      <c r="BG13" s="17"/>
      <c r="BH13" s="17">
        <v>0.174161403908586</v>
      </c>
      <c r="BI13" s="17">
        <v>0.16954954321275401</v>
      </c>
      <c r="BJ13" s="17">
        <v>0.18124224307906001</v>
      </c>
      <c r="BK13" s="17"/>
      <c r="BL13" s="17">
        <v>0.11260938874514401</v>
      </c>
      <c r="BM13" s="17">
        <v>0.22168190494030299</v>
      </c>
      <c r="BN13" s="17">
        <v>0.21372685100276001</v>
      </c>
      <c r="BO13" s="17"/>
      <c r="BP13" s="17">
        <v>0.20868250192900401</v>
      </c>
      <c r="BQ13" s="17">
        <v>0.14744000860770701</v>
      </c>
      <c r="BR13" s="17"/>
      <c r="BS13" s="17">
        <v>0.27201570516361601</v>
      </c>
      <c r="BT13" s="17">
        <v>0.213610465640276</v>
      </c>
      <c r="BU13" s="17">
        <v>0.17891410941708299</v>
      </c>
      <c r="BV13" s="17">
        <v>0.11495707196371301</v>
      </c>
      <c r="BW13" s="17"/>
      <c r="BX13" s="17">
        <v>0.18673892340237999</v>
      </c>
      <c r="BY13" s="17">
        <v>0.286737194362707</v>
      </c>
      <c r="BZ13" s="17">
        <v>0.16214273465512899</v>
      </c>
      <c r="CA13" s="17"/>
      <c r="CB13" s="17">
        <v>0.211224791756595</v>
      </c>
      <c r="CC13" s="17">
        <v>0.14683977176655</v>
      </c>
      <c r="CD13" s="17">
        <v>0.11695331810298901</v>
      </c>
      <c r="CE13" s="17">
        <v>0.17928736789887301</v>
      </c>
      <c r="CF13" s="17">
        <v>0.25991167909444901</v>
      </c>
      <c r="CG13" s="17">
        <v>0.14572893810166199</v>
      </c>
      <c r="CH13" s="17"/>
      <c r="CI13" s="17">
        <v>0.15410054114265001</v>
      </c>
      <c r="CJ13" s="17">
        <v>0.18193768758548401</v>
      </c>
      <c r="CK13" s="17">
        <v>0.10154388189600699</v>
      </c>
      <c r="CL13" s="17">
        <v>0.186494252689968</v>
      </c>
    </row>
    <row r="14" spans="2:90" ht="58" x14ac:dyDescent="0.35">
      <c r="B14" s="21" t="s">
        <v>376</v>
      </c>
      <c r="C14" s="17">
        <v>0.16602993393861601</v>
      </c>
      <c r="D14" s="17">
        <v>0.16164188261152301</v>
      </c>
      <c r="E14" s="17">
        <v>0.171934702098512</v>
      </c>
      <c r="F14" s="17"/>
      <c r="G14" s="17">
        <v>0.25821738554747198</v>
      </c>
      <c r="H14" s="17">
        <v>0.23444135980859801</v>
      </c>
      <c r="I14" s="17">
        <v>0.13648460457525799</v>
      </c>
      <c r="J14" s="17">
        <v>0.122488000977076</v>
      </c>
      <c r="K14" s="17">
        <v>0.14347795769235699</v>
      </c>
      <c r="L14" s="17">
        <v>0.15666919451417899</v>
      </c>
      <c r="M14" s="17">
        <v>0.17731367499630199</v>
      </c>
      <c r="N14" s="17">
        <v>0.13240695228670901</v>
      </c>
      <c r="O14" s="17">
        <v>0.13825997399145201</v>
      </c>
      <c r="P14" s="17"/>
      <c r="Q14" s="17">
        <v>0.11907245690316</v>
      </c>
      <c r="R14" s="17">
        <v>9.3757011128133005E-2</v>
      </c>
      <c r="S14" s="17">
        <v>8.8462144828067898E-2</v>
      </c>
      <c r="T14" s="17">
        <v>0.181725375327456</v>
      </c>
      <c r="U14" s="17"/>
      <c r="V14" s="17">
        <v>0.122912019997913</v>
      </c>
      <c r="W14" s="17">
        <v>0.1829471372274</v>
      </c>
      <c r="X14" s="17">
        <v>0.22773249094360201</v>
      </c>
      <c r="Y14" s="17">
        <v>0.237102677311674</v>
      </c>
      <c r="Z14" s="17">
        <v>0.133412081001336</v>
      </c>
      <c r="AA14" s="17">
        <v>0.162291317336414</v>
      </c>
      <c r="AB14" s="17">
        <v>0.15622000266795799</v>
      </c>
      <c r="AC14" s="17">
        <v>0.11930067215392701</v>
      </c>
      <c r="AD14" s="17">
        <v>0.14642767375780599</v>
      </c>
      <c r="AE14" s="17"/>
      <c r="AF14" s="17">
        <v>0.178880415087769</v>
      </c>
      <c r="AG14" s="17">
        <v>0.174190696463007</v>
      </c>
      <c r="AH14" s="17">
        <v>0.221684209259568</v>
      </c>
      <c r="AI14" s="17">
        <v>0.26958466703226602</v>
      </c>
      <c r="AJ14" s="17">
        <v>0.17420505310686701</v>
      </c>
      <c r="AK14" s="17">
        <v>0.117079605615449</v>
      </c>
      <c r="AL14" s="17"/>
      <c r="AM14" s="17">
        <v>0.243545990874032</v>
      </c>
      <c r="AN14" s="17">
        <v>0.20981481746057501</v>
      </c>
      <c r="AO14" s="17">
        <v>0.144893915196392</v>
      </c>
      <c r="AP14" s="17">
        <v>0.136259967110722</v>
      </c>
      <c r="AQ14" s="17">
        <v>0.19593132538838201</v>
      </c>
      <c r="AR14" s="17">
        <v>0.17525481332385801</v>
      </c>
      <c r="AS14" s="17">
        <v>0.106411885508352</v>
      </c>
      <c r="AT14" s="17">
        <v>9.6387143285693505E-2</v>
      </c>
      <c r="AU14" s="17">
        <v>0.12871517051589601</v>
      </c>
      <c r="AV14" s="17">
        <v>0.15000529171145099</v>
      </c>
      <c r="AW14" s="17">
        <v>0.21042842318003499</v>
      </c>
      <c r="AX14" s="17">
        <v>0.118963671087947</v>
      </c>
      <c r="AY14" s="17">
        <v>0.141297343701868</v>
      </c>
      <c r="AZ14" s="17">
        <v>9.0898996018412406E-2</v>
      </c>
      <c r="BA14" s="17">
        <v>0.21679615475401101</v>
      </c>
      <c r="BB14" s="17">
        <v>0.13443987405471999</v>
      </c>
      <c r="BC14" s="17"/>
      <c r="BD14" s="17">
        <v>9.9222679066017505E-2</v>
      </c>
      <c r="BE14" s="17">
        <v>0.19911069371793999</v>
      </c>
      <c r="BF14" s="17">
        <v>0.19859708557748201</v>
      </c>
      <c r="BG14" s="17"/>
      <c r="BH14" s="17">
        <v>0.18441997389860301</v>
      </c>
      <c r="BI14" s="17">
        <v>9.0215059532284397E-2</v>
      </c>
      <c r="BJ14" s="17">
        <v>0.10249480048614899</v>
      </c>
      <c r="BK14" s="17"/>
      <c r="BL14" s="17">
        <v>0.14337461945132701</v>
      </c>
      <c r="BM14" s="17">
        <v>9.8045584290001195E-2</v>
      </c>
      <c r="BN14" s="17">
        <v>0.106779158652918</v>
      </c>
      <c r="BO14" s="17"/>
      <c r="BP14" s="17">
        <v>0.13771009683961399</v>
      </c>
      <c r="BQ14" s="17">
        <v>0.19883930156274199</v>
      </c>
      <c r="BR14" s="17"/>
      <c r="BS14" s="17">
        <v>6.9152308129617299E-2</v>
      </c>
      <c r="BT14" s="17">
        <v>0.105195537493948</v>
      </c>
      <c r="BU14" s="17">
        <v>0.11893037930957499</v>
      </c>
      <c r="BV14" s="17">
        <v>0.25987725149041202</v>
      </c>
      <c r="BW14" s="17"/>
      <c r="BX14" s="17">
        <v>0.119604883886775</v>
      </c>
      <c r="BY14" s="17">
        <v>0.14183744317657501</v>
      </c>
      <c r="BZ14" s="17">
        <v>0.17211582984580001</v>
      </c>
      <c r="CA14" s="17"/>
      <c r="CB14" s="17">
        <v>0.146010403702339</v>
      </c>
      <c r="CC14" s="17">
        <v>0.13816698489715701</v>
      </c>
      <c r="CD14" s="17">
        <v>0.34289836605451002</v>
      </c>
      <c r="CE14" s="17">
        <v>0.15678962254398399</v>
      </c>
      <c r="CF14" s="17">
        <v>2.86827293736647E-2</v>
      </c>
      <c r="CG14" s="17">
        <v>8.76541486277604E-2</v>
      </c>
      <c r="CH14" s="17"/>
      <c r="CI14" s="17">
        <v>0.17276706833454999</v>
      </c>
      <c r="CJ14" s="17">
        <v>0.16038254767789101</v>
      </c>
      <c r="CK14" s="17">
        <v>0.14038711093265899</v>
      </c>
      <c r="CL14" s="17">
        <v>0.174674509308757</v>
      </c>
    </row>
    <row r="15" spans="2:90" x14ac:dyDescent="0.35">
      <c r="B15" s="21" t="s">
        <v>370</v>
      </c>
      <c r="C15" s="17">
        <v>0.16255233984079601</v>
      </c>
      <c r="D15" s="17">
        <v>0.11857660712111701</v>
      </c>
      <c r="E15" s="17">
        <v>0.20204434827534901</v>
      </c>
      <c r="F15" s="17"/>
      <c r="G15" s="17">
        <v>0.124855061454449</v>
      </c>
      <c r="H15" s="17">
        <v>0.13999690595724701</v>
      </c>
      <c r="I15" s="17">
        <v>0.173152749264573</v>
      </c>
      <c r="J15" s="17">
        <v>0.18416822879487299</v>
      </c>
      <c r="K15" s="17">
        <v>0.139171576907136</v>
      </c>
      <c r="L15" s="17">
        <v>0.17884920229729001</v>
      </c>
      <c r="M15" s="17">
        <v>0.2020850631118</v>
      </c>
      <c r="N15" s="17">
        <v>0.15379564732530501</v>
      </c>
      <c r="O15" s="17">
        <v>0.16426320421931301</v>
      </c>
      <c r="P15" s="17"/>
      <c r="Q15" s="17">
        <v>0.14436592975820001</v>
      </c>
      <c r="R15" s="17">
        <v>0.14267759649645301</v>
      </c>
      <c r="S15" s="17">
        <v>0.226558871105318</v>
      </c>
      <c r="T15" s="17">
        <v>0.16403138247526</v>
      </c>
      <c r="U15" s="17"/>
      <c r="V15" s="17">
        <v>0.17304371181445399</v>
      </c>
      <c r="W15" s="17">
        <v>0.179065654879633</v>
      </c>
      <c r="X15" s="17">
        <v>0.183021685015615</v>
      </c>
      <c r="Y15" s="17">
        <v>9.6136460512013897E-2</v>
      </c>
      <c r="Z15" s="17">
        <v>0.15713057979908801</v>
      </c>
      <c r="AA15" s="17">
        <v>0.14063672612681899</v>
      </c>
      <c r="AB15" s="17">
        <v>0.19299823063424501</v>
      </c>
      <c r="AC15" s="17">
        <v>0.14802083288189499</v>
      </c>
      <c r="AD15" s="17">
        <v>0.16985486401125199</v>
      </c>
      <c r="AE15" s="17"/>
      <c r="AF15" s="17">
        <v>0.18873756701425001</v>
      </c>
      <c r="AG15" s="17">
        <v>0.15080447763256999</v>
      </c>
      <c r="AH15" s="17">
        <v>0.18422156365223299</v>
      </c>
      <c r="AI15" s="17">
        <v>0.130328446893276</v>
      </c>
      <c r="AJ15" s="17">
        <v>0.13390630868603901</v>
      </c>
      <c r="AK15" s="17">
        <v>0.167722351383919</v>
      </c>
      <c r="AL15" s="17"/>
      <c r="AM15" s="17">
        <v>0.16124148975345701</v>
      </c>
      <c r="AN15" s="17">
        <v>0.177257500121006</v>
      </c>
      <c r="AO15" s="17">
        <v>0.14677392215358101</v>
      </c>
      <c r="AP15" s="17">
        <v>0.21615900105703401</v>
      </c>
      <c r="AQ15" s="17">
        <v>0.20240183432830999</v>
      </c>
      <c r="AR15" s="17">
        <v>0.14416126071775201</v>
      </c>
      <c r="AS15" s="17">
        <v>0.28020463937861401</v>
      </c>
      <c r="AT15" s="17">
        <v>0.146369882675631</v>
      </c>
      <c r="AU15" s="17">
        <v>0.145606101027903</v>
      </c>
      <c r="AV15" s="17">
        <v>0.16533367808757601</v>
      </c>
      <c r="AW15" s="17">
        <v>0.15632104111995901</v>
      </c>
      <c r="AX15" s="17">
        <v>6.7397157492891893E-2</v>
      </c>
      <c r="AY15" s="17">
        <v>0.115368938571681</v>
      </c>
      <c r="AZ15" s="17">
        <v>9.6444014311446294E-2</v>
      </c>
      <c r="BA15" s="17">
        <v>0.15781572268535199</v>
      </c>
      <c r="BB15" s="17">
        <v>0.11685243990988201</v>
      </c>
      <c r="BC15" s="17"/>
      <c r="BD15" s="17">
        <v>0.17188325084419201</v>
      </c>
      <c r="BE15" s="17">
        <v>0.14673661963555901</v>
      </c>
      <c r="BF15" s="17">
        <v>0.16426585035316199</v>
      </c>
      <c r="BG15" s="17"/>
      <c r="BH15" s="17">
        <v>0.15436195085923499</v>
      </c>
      <c r="BI15" s="17">
        <v>0.15632611852999601</v>
      </c>
      <c r="BJ15" s="17">
        <v>0.178246800936008</v>
      </c>
      <c r="BK15" s="17"/>
      <c r="BL15" s="17">
        <v>0.19679875790912399</v>
      </c>
      <c r="BM15" s="17">
        <v>0.16821994406285801</v>
      </c>
      <c r="BN15" s="17">
        <v>0.167879790363338</v>
      </c>
      <c r="BO15" s="17"/>
      <c r="BP15" s="17">
        <v>0.142137962785054</v>
      </c>
      <c r="BQ15" s="17">
        <v>0.17043028912313099</v>
      </c>
      <c r="BR15" s="17"/>
      <c r="BS15" s="17">
        <v>0.21620464390904101</v>
      </c>
      <c r="BT15" s="17">
        <v>0.201999009963895</v>
      </c>
      <c r="BU15" s="17">
        <v>0.176466598471749</v>
      </c>
      <c r="BV15" s="17">
        <v>0.12276802627575099</v>
      </c>
      <c r="BW15" s="17"/>
      <c r="BX15" s="17">
        <v>0.19771995949473301</v>
      </c>
      <c r="BY15" s="17">
        <v>0.222656948119905</v>
      </c>
      <c r="BZ15" s="17">
        <v>0.15537488917386499</v>
      </c>
      <c r="CA15" s="17"/>
      <c r="CB15" s="17">
        <v>0.20372145845634801</v>
      </c>
      <c r="CC15" s="17">
        <v>0.16330497102263999</v>
      </c>
      <c r="CD15" s="17">
        <v>0.14709287179012501</v>
      </c>
      <c r="CE15" s="17">
        <v>0.10911522307044</v>
      </c>
      <c r="CF15" s="17">
        <v>0.21715677310256101</v>
      </c>
      <c r="CG15" s="17">
        <v>0.148237229432687</v>
      </c>
      <c r="CH15" s="17"/>
      <c r="CI15" s="17">
        <v>0.144449436256532</v>
      </c>
      <c r="CJ15" s="17">
        <v>0.19417716800854701</v>
      </c>
      <c r="CK15" s="17">
        <v>0.139016559983239</v>
      </c>
      <c r="CL15" s="17">
        <v>0.15422641676797599</v>
      </c>
    </row>
    <row r="16" spans="2:90" x14ac:dyDescent="0.35">
      <c r="B16" s="21" t="s">
        <v>371</v>
      </c>
      <c r="C16" s="17">
        <v>0.15069536822953999</v>
      </c>
      <c r="D16" s="17">
        <v>0.218266207540385</v>
      </c>
      <c r="E16" s="17">
        <v>8.3348290696008395E-2</v>
      </c>
      <c r="F16" s="17"/>
      <c r="G16" s="17">
        <v>0.16137553780376601</v>
      </c>
      <c r="H16" s="17">
        <v>0.122899017484499</v>
      </c>
      <c r="I16" s="17">
        <v>0.117555627817357</v>
      </c>
      <c r="J16" s="17">
        <v>0.160362593163837</v>
      </c>
      <c r="K16" s="17">
        <v>0.163974174460601</v>
      </c>
      <c r="L16" s="17">
        <v>0.122243444319745</v>
      </c>
      <c r="M16" s="17">
        <v>0.11711485623947</v>
      </c>
      <c r="N16" s="17">
        <v>0.200004771629582</v>
      </c>
      <c r="O16" s="17">
        <v>0.18487941559477</v>
      </c>
      <c r="P16" s="17"/>
      <c r="Q16" s="17">
        <v>0.189850876238191</v>
      </c>
      <c r="R16" s="17">
        <v>0.23287751381652999</v>
      </c>
      <c r="S16" s="17">
        <v>0.21132230792645701</v>
      </c>
      <c r="T16" s="17">
        <v>0.13977554771013501</v>
      </c>
      <c r="U16" s="17"/>
      <c r="V16" s="17">
        <v>0.168932187613302</v>
      </c>
      <c r="W16" s="17">
        <v>0.15106127394914001</v>
      </c>
      <c r="X16" s="17">
        <v>0.12149369230986</v>
      </c>
      <c r="Y16" s="17">
        <v>0.13423814363115</v>
      </c>
      <c r="Z16" s="17">
        <v>0.140397350632044</v>
      </c>
      <c r="AA16" s="17">
        <v>0.15619403133280399</v>
      </c>
      <c r="AB16" s="17">
        <v>0.17078720583010501</v>
      </c>
      <c r="AC16" s="17">
        <v>0.162499048404258</v>
      </c>
      <c r="AD16" s="17">
        <v>0.145620705172578</v>
      </c>
      <c r="AE16" s="17"/>
      <c r="AF16" s="17">
        <v>0.14802567184450799</v>
      </c>
      <c r="AG16" s="17">
        <v>0.16473339832756301</v>
      </c>
      <c r="AH16" s="17">
        <v>9.6625490626395305E-2</v>
      </c>
      <c r="AI16" s="17">
        <v>9.9037622027236594E-2</v>
      </c>
      <c r="AJ16" s="17">
        <v>0.130617230009615</v>
      </c>
      <c r="AK16" s="17">
        <v>0.17925107897504</v>
      </c>
      <c r="AL16" s="17"/>
      <c r="AM16" s="17">
        <v>0.12418198132119999</v>
      </c>
      <c r="AN16" s="17">
        <v>0.12556100558709099</v>
      </c>
      <c r="AO16" s="17">
        <v>0.13858784564069701</v>
      </c>
      <c r="AP16" s="17">
        <v>0.148834279024394</v>
      </c>
      <c r="AQ16" s="17">
        <v>0.13093533545043701</v>
      </c>
      <c r="AR16" s="17">
        <v>0.11716447135809099</v>
      </c>
      <c r="AS16" s="17">
        <v>0.113945282473132</v>
      </c>
      <c r="AT16" s="17">
        <v>0.25178689160332801</v>
      </c>
      <c r="AU16" s="17">
        <v>0.19982535469612001</v>
      </c>
      <c r="AV16" s="17">
        <v>0.184785424690184</v>
      </c>
      <c r="AW16" s="17">
        <v>0.16327800974166801</v>
      </c>
      <c r="AX16" s="17">
        <v>9.5477359525371203E-2</v>
      </c>
      <c r="AY16" s="17">
        <v>0.18500247573327</v>
      </c>
      <c r="AZ16" s="17">
        <v>0.17892837472812001</v>
      </c>
      <c r="BA16" s="17">
        <v>0.119797647761282</v>
      </c>
      <c r="BB16" s="17">
        <v>0.23663055897671101</v>
      </c>
      <c r="BC16" s="17"/>
      <c r="BD16" s="17">
        <v>0.16132116161339</v>
      </c>
      <c r="BE16" s="17">
        <v>0.149865066903307</v>
      </c>
      <c r="BF16" s="17">
        <v>0.142586808970326</v>
      </c>
      <c r="BG16" s="17"/>
      <c r="BH16" s="17">
        <v>0.13988602366586</v>
      </c>
      <c r="BI16" s="17">
        <v>0.23586152432580401</v>
      </c>
      <c r="BJ16" s="17">
        <v>0.12726405079238001</v>
      </c>
      <c r="BK16" s="17"/>
      <c r="BL16" s="17">
        <v>0.15852842140956</v>
      </c>
      <c r="BM16" s="17">
        <v>0.21228316472373601</v>
      </c>
      <c r="BN16" s="17">
        <v>0.23510839391051699</v>
      </c>
      <c r="BO16" s="17"/>
      <c r="BP16" s="17">
        <v>0.158471061626932</v>
      </c>
      <c r="BQ16" s="17">
        <v>0.149125697500089</v>
      </c>
      <c r="BR16" s="17"/>
      <c r="BS16" s="17">
        <v>0.12787822845065</v>
      </c>
      <c r="BT16" s="17">
        <v>0.15203515601429901</v>
      </c>
      <c r="BU16" s="17">
        <v>0.15258324951424601</v>
      </c>
      <c r="BV16" s="17">
        <v>0.15551258870582699</v>
      </c>
      <c r="BW16" s="17"/>
      <c r="BX16" s="17">
        <v>0.13764979966687399</v>
      </c>
      <c r="BY16" s="17">
        <v>0.13933306931964901</v>
      </c>
      <c r="BZ16" s="17">
        <v>0.15268598994291699</v>
      </c>
      <c r="CA16" s="17"/>
      <c r="CB16" s="17">
        <v>8.7971325657752897E-2</v>
      </c>
      <c r="CC16" s="17">
        <v>0.14791437287074499</v>
      </c>
      <c r="CD16" s="17">
        <v>0.10507046069817901</v>
      </c>
      <c r="CE16" s="17">
        <v>0.19499825747739499</v>
      </c>
      <c r="CF16" s="17">
        <v>0.225805657588806</v>
      </c>
      <c r="CG16" s="17">
        <v>0.18546280483664199</v>
      </c>
      <c r="CH16" s="17"/>
      <c r="CI16" s="17">
        <v>0.14350876298993701</v>
      </c>
      <c r="CJ16" s="17">
        <v>0.128731962715561</v>
      </c>
      <c r="CK16" s="17">
        <v>0.140209907086386</v>
      </c>
      <c r="CL16" s="17">
        <v>0.16805223503598701</v>
      </c>
    </row>
    <row r="17" spans="2:90" x14ac:dyDescent="0.35">
      <c r="B17" s="21" t="s">
        <v>380</v>
      </c>
      <c r="C17" s="17">
        <v>0.135368121762835</v>
      </c>
      <c r="D17" s="17">
        <v>0.13232768190289901</v>
      </c>
      <c r="E17" s="17">
        <v>0.14030502515155699</v>
      </c>
      <c r="F17" s="17"/>
      <c r="G17" s="17">
        <v>0.10829234960436</v>
      </c>
      <c r="H17" s="17">
        <v>0.13056048973041201</v>
      </c>
      <c r="I17" s="17">
        <v>0.161521421137752</v>
      </c>
      <c r="J17" s="17">
        <v>0.131505818149489</v>
      </c>
      <c r="K17" s="17">
        <v>0.120779592063591</v>
      </c>
      <c r="L17" s="17">
        <v>0.16397127102900799</v>
      </c>
      <c r="M17" s="17">
        <v>0.126082468489598</v>
      </c>
      <c r="N17" s="17">
        <v>0.14826570175029299</v>
      </c>
      <c r="O17" s="17">
        <v>0.127046173819893</v>
      </c>
      <c r="P17" s="17"/>
      <c r="Q17" s="17">
        <v>0.23347766867925099</v>
      </c>
      <c r="R17" s="17">
        <v>0.183073577383429</v>
      </c>
      <c r="S17" s="17">
        <v>0.158476505359882</v>
      </c>
      <c r="T17" s="17">
        <v>0.117510410427586</v>
      </c>
      <c r="U17" s="17"/>
      <c r="V17" s="17">
        <v>0.15996404627506899</v>
      </c>
      <c r="W17" s="17">
        <v>0.13177209197978401</v>
      </c>
      <c r="X17" s="17">
        <v>0.1040215139057</v>
      </c>
      <c r="Y17" s="17">
        <v>0.106009865762454</v>
      </c>
      <c r="Z17" s="17">
        <v>0.111804408799248</v>
      </c>
      <c r="AA17" s="17">
        <v>0.16358607299581501</v>
      </c>
      <c r="AB17" s="17">
        <v>0.14690225629906301</v>
      </c>
      <c r="AC17" s="17">
        <v>0.115178009615513</v>
      </c>
      <c r="AD17" s="17">
        <v>0.14559588252212799</v>
      </c>
      <c r="AE17" s="17"/>
      <c r="AF17" s="17">
        <v>0.14357002363742799</v>
      </c>
      <c r="AG17" s="17">
        <v>0.116828530868523</v>
      </c>
      <c r="AH17" s="17">
        <v>0.10328337377681</v>
      </c>
      <c r="AI17" s="17">
        <v>0.14577632129089901</v>
      </c>
      <c r="AJ17" s="17">
        <v>0.13613800946374599</v>
      </c>
      <c r="AK17" s="17">
        <v>0.14705292713330001</v>
      </c>
      <c r="AL17" s="17"/>
      <c r="AM17" s="17">
        <v>0.118075947306356</v>
      </c>
      <c r="AN17" s="17">
        <v>0.15249883219528701</v>
      </c>
      <c r="AO17" s="17">
        <v>8.7027914594264899E-2</v>
      </c>
      <c r="AP17" s="17">
        <v>0.10073452782766</v>
      </c>
      <c r="AQ17" s="17">
        <v>9.0677345768725201E-2</v>
      </c>
      <c r="AR17" s="17">
        <v>0.17408043792661601</v>
      </c>
      <c r="AS17" s="17">
        <v>0.16235816378861001</v>
      </c>
      <c r="AT17" s="17">
        <v>9.0487286937299793E-2</v>
      </c>
      <c r="AU17" s="17">
        <v>0.13106844159879799</v>
      </c>
      <c r="AV17" s="17">
        <v>0.16526384879299899</v>
      </c>
      <c r="AW17" s="17">
        <v>0.15884476889402999</v>
      </c>
      <c r="AX17" s="17">
        <v>0.123347324677283</v>
      </c>
      <c r="AY17" s="17">
        <v>8.1726727446397807E-2</v>
      </c>
      <c r="AZ17" s="17">
        <v>0.17903443712755601</v>
      </c>
      <c r="BA17" s="17">
        <v>0.15145351742177701</v>
      </c>
      <c r="BB17" s="17">
        <v>0.25061088214310701</v>
      </c>
      <c r="BC17" s="17"/>
      <c r="BD17" s="17">
        <v>0.17291259064110601</v>
      </c>
      <c r="BE17" s="17">
        <v>0.14359066802662401</v>
      </c>
      <c r="BF17" s="17">
        <v>9.8271035797847503E-2</v>
      </c>
      <c r="BG17" s="17"/>
      <c r="BH17" s="17">
        <v>0.12756143154420299</v>
      </c>
      <c r="BI17" s="17">
        <v>0.17362290192559901</v>
      </c>
      <c r="BJ17" s="17">
        <v>0.20303005081089301</v>
      </c>
      <c r="BK17" s="17"/>
      <c r="BL17" s="17">
        <v>0.10907049384670001</v>
      </c>
      <c r="BM17" s="17">
        <v>0.12066110741769</v>
      </c>
      <c r="BN17" s="17">
        <v>0.19617507174347901</v>
      </c>
      <c r="BO17" s="17"/>
      <c r="BP17" s="17">
        <v>0.16285919888803199</v>
      </c>
      <c r="BQ17" s="17">
        <v>0.111622456608978</v>
      </c>
      <c r="BR17" s="17"/>
      <c r="BS17" s="17">
        <v>0.14101352579738399</v>
      </c>
      <c r="BT17" s="17">
        <v>0.15850749701721301</v>
      </c>
      <c r="BU17" s="17">
        <v>0.160433324966511</v>
      </c>
      <c r="BV17" s="17">
        <v>0.10962703598232799</v>
      </c>
      <c r="BW17" s="17"/>
      <c r="BX17" s="17">
        <v>0.12556425454809</v>
      </c>
      <c r="BY17" s="17">
        <v>0.16754898152011599</v>
      </c>
      <c r="BZ17" s="17">
        <v>0.134361851706534</v>
      </c>
      <c r="CA17" s="17"/>
      <c r="CB17" s="17">
        <v>0.122028883093032</v>
      </c>
      <c r="CC17" s="17">
        <v>0.16159744893460001</v>
      </c>
      <c r="CD17" s="17">
        <v>7.2502509581079802E-2</v>
      </c>
      <c r="CE17" s="17">
        <v>0.13113987599044699</v>
      </c>
      <c r="CF17" s="17">
        <v>0.26728666039854498</v>
      </c>
      <c r="CG17" s="17">
        <v>0.107996784871491</v>
      </c>
      <c r="CH17" s="17"/>
      <c r="CI17" s="17">
        <v>0.14200408669367301</v>
      </c>
      <c r="CJ17" s="17">
        <v>0.13381902618201499</v>
      </c>
      <c r="CK17" s="17">
        <v>0.110676997339838</v>
      </c>
      <c r="CL17" s="17">
        <v>0.14136497856358199</v>
      </c>
    </row>
    <row r="18" spans="2:90" x14ac:dyDescent="0.35">
      <c r="B18" s="21" t="s">
        <v>381</v>
      </c>
      <c r="C18" s="17">
        <v>0.12701568339484101</v>
      </c>
      <c r="D18" s="17">
        <v>0.14914149861374301</v>
      </c>
      <c r="E18" s="17">
        <v>0.104516824577935</v>
      </c>
      <c r="F18" s="17"/>
      <c r="G18" s="17">
        <v>0.1078745359579</v>
      </c>
      <c r="H18" s="17">
        <v>0.154704647777896</v>
      </c>
      <c r="I18" s="17">
        <v>0.11245603761423099</v>
      </c>
      <c r="J18" s="17">
        <v>0.103749485506033</v>
      </c>
      <c r="K18" s="17">
        <v>0.13233828423275201</v>
      </c>
      <c r="L18" s="17">
        <v>0.11238291423317</v>
      </c>
      <c r="M18" s="17">
        <v>0.122239668863906</v>
      </c>
      <c r="N18" s="17">
        <v>0.14562020266824899</v>
      </c>
      <c r="O18" s="17">
        <v>0.14819725908887901</v>
      </c>
      <c r="P18" s="17"/>
      <c r="Q18" s="17">
        <v>0.241183363358313</v>
      </c>
      <c r="R18" s="17">
        <v>0.16304656542412499</v>
      </c>
      <c r="S18" s="17">
        <v>0.15046808103267501</v>
      </c>
      <c r="T18" s="17">
        <v>0.111101387432173</v>
      </c>
      <c r="U18" s="17"/>
      <c r="V18" s="17">
        <v>0.19052635577339599</v>
      </c>
      <c r="W18" s="17">
        <v>9.9459365550285797E-2</v>
      </c>
      <c r="X18" s="17">
        <v>8.20626437071586E-2</v>
      </c>
      <c r="Y18" s="17">
        <v>0.10479365422197499</v>
      </c>
      <c r="Z18" s="17">
        <v>0.122041449034131</v>
      </c>
      <c r="AA18" s="17">
        <v>0.12201021447919599</v>
      </c>
      <c r="AB18" s="17">
        <v>0.14206840793345801</v>
      </c>
      <c r="AC18" s="17">
        <v>0.13965928954970899</v>
      </c>
      <c r="AD18" s="17">
        <v>0.123498428502888</v>
      </c>
      <c r="AE18" s="17"/>
      <c r="AF18" s="17">
        <v>9.7125370106610404E-2</v>
      </c>
      <c r="AG18" s="17">
        <v>0.11572733500841199</v>
      </c>
      <c r="AH18" s="17">
        <v>0.10711801339638199</v>
      </c>
      <c r="AI18" s="17">
        <v>0.103691793267761</v>
      </c>
      <c r="AJ18" s="17">
        <v>0.13692982937661399</v>
      </c>
      <c r="AK18" s="17">
        <v>0.15661498116738001</v>
      </c>
      <c r="AL18" s="17"/>
      <c r="AM18" s="17">
        <v>0.11537940968984001</v>
      </c>
      <c r="AN18" s="17">
        <v>0.13819441721922701</v>
      </c>
      <c r="AO18" s="17">
        <v>8.2374740415975894E-2</v>
      </c>
      <c r="AP18" s="17">
        <v>8.1193800509309397E-2</v>
      </c>
      <c r="AQ18" s="17">
        <v>0.121124702526066</v>
      </c>
      <c r="AR18" s="17">
        <v>0.16419666550775799</v>
      </c>
      <c r="AS18" s="17">
        <v>0.14737356416622899</v>
      </c>
      <c r="AT18" s="17">
        <v>0.109189457229646</v>
      </c>
      <c r="AU18" s="17">
        <v>9.8548192724402697E-2</v>
      </c>
      <c r="AV18" s="17">
        <v>0.17761668124021801</v>
      </c>
      <c r="AW18" s="17">
        <v>0.15414268807652401</v>
      </c>
      <c r="AX18" s="17">
        <v>7.8762857797832903E-2</v>
      </c>
      <c r="AY18" s="17">
        <v>9.6482049323587393E-2</v>
      </c>
      <c r="AZ18" s="17">
        <v>0.109741227689475</v>
      </c>
      <c r="BA18" s="17">
        <v>0.14834524837201399</v>
      </c>
      <c r="BB18" s="17">
        <v>0.237639153845387</v>
      </c>
      <c r="BC18" s="17"/>
      <c r="BD18" s="17">
        <v>0.14574026163892301</v>
      </c>
      <c r="BE18" s="17">
        <v>0.14124539697810901</v>
      </c>
      <c r="BF18" s="17">
        <v>9.9242190352841597E-2</v>
      </c>
      <c r="BG18" s="17"/>
      <c r="BH18" s="17">
        <v>0.118981955506877</v>
      </c>
      <c r="BI18" s="17">
        <v>0.19024401740906699</v>
      </c>
      <c r="BJ18" s="17">
        <v>0.140748115024626</v>
      </c>
      <c r="BK18" s="17"/>
      <c r="BL18" s="17">
        <v>0.13027037457166701</v>
      </c>
      <c r="BM18" s="17">
        <v>0.15576414522925</v>
      </c>
      <c r="BN18" s="17">
        <v>0.187841884955597</v>
      </c>
      <c r="BO18" s="17"/>
      <c r="BP18" s="17">
        <v>0.17844236390100099</v>
      </c>
      <c r="BQ18" s="17">
        <v>0.110011642868154</v>
      </c>
      <c r="BR18" s="17"/>
      <c r="BS18" s="17">
        <v>0.11519487674611401</v>
      </c>
      <c r="BT18" s="17">
        <v>0.13338211489264401</v>
      </c>
      <c r="BU18" s="17">
        <v>0.14077213690599</v>
      </c>
      <c r="BV18" s="17">
        <v>0.122743361750642</v>
      </c>
      <c r="BW18" s="17"/>
      <c r="BX18" s="17">
        <v>0.138075755397706</v>
      </c>
      <c r="BY18" s="17">
        <v>0.138139436015766</v>
      </c>
      <c r="BZ18" s="17">
        <v>0.12523642056810799</v>
      </c>
      <c r="CA18" s="17"/>
      <c r="CB18" s="17">
        <v>7.9382392614851804E-2</v>
      </c>
      <c r="CC18" s="17">
        <v>0.14850227866434801</v>
      </c>
      <c r="CD18" s="17">
        <v>6.3372919667572705E-2</v>
      </c>
      <c r="CE18" s="17">
        <v>0.16193150021720801</v>
      </c>
      <c r="CF18" s="17">
        <v>0.25186575800361499</v>
      </c>
      <c r="CG18" s="17">
        <v>0.110443997076398</v>
      </c>
      <c r="CH18" s="17"/>
      <c r="CI18" s="17">
        <v>0.117503484900485</v>
      </c>
      <c r="CJ18" s="17">
        <v>0.10503862738996</v>
      </c>
      <c r="CK18" s="17">
        <v>0.105779444932651</v>
      </c>
      <c r="CL18" s="17">
        <v>0.14776386822235499</v>
      </c>
    </row>
    <row r="19" spans="2:90" x14ac:dyDescent="0.35">
      <c r="B19" s="21" t="s">
        <v>373</v>
      </c>
      <c r="C19" s="17">
        <v>0.122353901521426</v>
      </c>
      <c r="D19" s="17">
        <v>0.11084134966207999</v>
      </c>
      <c r="E19" s="17">
        <v>0.13049784113808399</v>
      </c>
      <c r="F19" s="17"/>
      <c r="G19" s="17">
        <v>9.5095487738544204E-2</v>
      </c>
      <c r="H19" s="17">
        <v>8.7358374013478901E-2</v>
      </c>
      <c r="I19" s="17">
        <v>0.13184705931920901</v>
      </c>
      <c r="J19" s="17">
        <v>0.14409885060187</v>
      </c>
      <c r="K19" s="17">
        <v>9.9061360224923303E-2</v>
      </c>
      <c r="L19" s="17">
        <v>0.128112553110523</v>
      </c>
      <c r="M19" s="17">
        <v>0.14230532087817099</v>
      </c>
      <c r="N19" s="17">
        <v>0.118964000433691</v>
      </c>
      <c r="O19" s="17">
        <v>0.149953543956614</v>
      </c>
      <c r="P19" s="17"/>
      <c r="Q19" s="17">
        <v>0.11389752912822</v>
      </c>
      <c r="R19" s="17">
        <v>0.117693916079567</v>
      </c>
      <c r="S19" s="17">
        <v>0.13577785249393401</v>
      </c>
      <c r="T19" s="17">
        <v>0.120501118601943</v>
      </c>
      <c r="U19" s="17"/>
      <c r="V19" s="17">
        <v>0.119765270967146</v>
      </c>
      <c r="W19" s="17">
        <v>7.3785070199739899E-2</v>
      </c>
      <c r="X19" s="17">
        <v>0.118266465743899</v>
      </c>
      <c r="Y19" s="17">
        <v>9.8578044527140196E-2</v>
      </c>
      <c r="Z19" s="17">
        <v>0.138412054077755</v>
      </c>
      <c r="AA19" s="17">
        <v>0.15518789532903801</v>
      </c>
      <c r="AB19" s="17">
        <v>0.155170851711941</v>
      </c>
      <c r="AC19" s="17">
        <v>0.113809231649885</v>
      </c>
      <c r="AD19" s="17">
        <v>0.14389657441616399</v>
      </c>
      <c r="AE19" s="17"/>
      <c r="AF19" s="17">
        <v>0.11547260596994301</v>
      </c>
      <c r="AG19" s="17">
        <v>0.11046089479564</v>
      </c>
      <c r="AH19" s="17">
        <v>0.12135248635346201</v>
      </c>
      <c r="AI19" s="17">
        <v>0.128463988994752</v>
      </c>
      <c r="AJ19" s="17">
        <v>0.12495211196841</v>
      </c>
      <c r="AK19" s="17">
        <v>0.13175511294821801</v>
      </c>
      <c r="AL19" s="17"/>
      <c r="AM19" s="17">
        <v>6.2963479202463202E-2</v>
      </c>
      <c r="AN19" s="17">
        <v>0.15123921846028601</v>
      </c>
      <c r="AO19" s="17">
        <v>0.14445406911453701</v>
      </c>
      <c r="AP19" s="17">
        <v>0.11929068031701801</v>
      </c>
      <c r="AQ19" s="17">
        <v>0.17064438517602501</v>
      </c>
      <c r="AR19" s="17">
        <v>0.153055763071583</v>
      </c>
      <c r="AS19" s="17">
        <v>0.123871471502047</v>
      </c>
      <c r="AT19" s="17">
        <v>0.114151817879698</v>
      </c>
      <c r="AU19" s="17">
        <v>0.124835157752099</v>
      </c>
      <c r="AV19" s="17">
        <v>0.120610217334207</v>
      </c>
      <c r="AW19" s="17">
        <v>0.10804994282998</v>
      </c>
      <c r="AX19" s="17">
        <v>0.10966084552987</v>
      </c>
      <c r="AY19" s="17">
        <v>7.6385994548036698E-2</v>
      </c>
      <c r="AZ19" s="17">
        <v>7.0212094801174102E-2</v>
      </c>
      <c r="BA19" s="17">
        <v>8.7896012402958204E-2</v>
      </c>
      <c r="BB19" s="17">
        <v>8.4459186903046699E-2</v>
      </c>
      <c r="BC19" s="17"/>
      <c r="BD19" s="17">
        <v>0.136081792032264</v>
      </c>
      <c r="BE19" s="17">
        <v>0.103063889074343</v>
      </c>
      <c r="BF19" s="17">
        <v>0.123063598222206</v>
      </c>
      <c r="BG19" s="17"/>
      <c r="BH19" s="17">
        <v>0.11167353737832</v>
      </c>
      <c r="BI19" s="17">
        <v>0.12538527638342201</v>
      </c>
      <c r="BJ19" s="17">
        <v>0.150075003888164</v>
      </c>
      <c r="BK19" s="17"/>
      <c r="BL19" s="17">
        <v>9.9718180518088895E-2</v>
      </c>
      <c r="BM19" s="17">
        <v>0.13970348727199899</v>
      </c>
      <c r="BN19" s="17">
        <v>0.140609523665883</v>
      </c>
      <c r="BO19" s="17"/>
      <c r="BP19" s="17">
        <v>0.121730083268888</v>
      </c>
      <c r="BQ19" s="17">
        <v>0.123110452547173</v>
      </c>
      <c r="BR19" s="17"/>
      <c r="BS19" s="17">
        <v>0.184115054080043</v>
      </c>
      <c r="BT19" s="17">
        <v>0.15775370901798499</v>
      </c>
      <c r="BU19" s="17">
        <v>0.13922866889813701</v>
      </c>
      <c r="BV19" s="17">
        <v>7.5236407327260099E-2</v>
      </c>
      <c r="BW19" s="17"/>
      <c r="BX19" s="17">
        <v>0.11165629378000801</v>
      </c>
      <c r="BY19" s="17">
        <v>0.101580858096552</v>
      </c>
      <c r="BZ19" s="17">
        <v>0.12469020763413299</v>
      </c>
      <c r="CA19" s="17"/>
      <c r="CB19" s="17">
        <v>0.14372954195757301</v>
      </c>
      <c r="CC19" s="17">
        <v>0.117991966499798</v>
      </c>
      <c r="CD19" s="17">
        <v>8.1020134532962002E-2</v>
      </c>
      <c r="CE19" s="17">
        <v>5.9563353187392698E-2</v>
      </c>
      <c r="CF19" s="17">
        <v>0.221584387282041</v>
      </c>
      <c r="CG19" s="17">
        <v>0.149310901158801</v>
      </c>
      <c r="CH19" s="17"/>
      <c r="CI19" s="17">
        <v>9.9663820666279601E-2</v>
      </c>
      <c r="CJ19" s="17">
        <v>0.123671821285617</v>
      </c>
      <c r="CK19" s="17">
        <v>0.127651201121465</v>
      </c>
      <c r="CL19" s="17">
        <v>0.12525715780751101</v>
      </c>
    </row>
    <row r="20" spans="2:90" x14ac:dyDescent="0.35">
      <c r="B20" s="21" t="s">
        <v>372</v>
      </c>
      <c r="C20" s="17">
        <v>0.120170900643142</v>
      </c>
      <c r="D20" s="17">
        <v>0.125047186954064</v>
      </c>
      <c r="E20" s="17">
        <v>0.11424818042700099</v>
      </c>
      <c r="F20" s="17"/>
      <c r="G20" s="17">
        <v>0.106362991952071</v>
      </c>
      <c r="H20" s="17">
        <v>0.12702331883356399</v>
      </c>
      <c r="I20" s="17">
        <v>0.14415093142063601</v>
      </c>
      <c r="J20" s="17">
        <v>0.13894219002643399</v>
      </c>
      <c r="K20" s="17">
        <v>0.113545189378067</v>
      </c>
      <c r="L20" s="17">
        <v>0.114173872167405</v>
      </c>
      <c r="M20" s="17">
        <v>0.119476434676848</v>
      </c>
      <c r="N20" s="17">
        <v>0.109121199021357</v>
      </c>
      <c r="O20" s="17">
        <v>0.11166115426485</v>
      </c>
      <c r="P20" s="17"/>
      <c r="Q20" s="17">
        <v>0.12011319099159901</v>
      </c>
      <c r="R20" s="17">
        <v>0.12875865143464499</v>
      </c>
      <c r="S20" s="17">
        <v>0.13765754455585399</v>
      </c>
      <c r="T20" s="17">
        <v>0.118406678873481</v>
      </c>
      <c r="U20" s="17"/>
      <c r="V20" s="17">
        <v>9.4786554870187903E-2</v>
      </c>
      <c r="W20" s="17">
        <v>0.121876768688503</v>
      </c>
      <c r="X20" s="17">
        <v>0.120840592417821</v>
      </c>
      <c r="Y20" s="17">
        <v>6.63985800586014E-2</v>
      </c>
      <c r="Z20" s="17">
        <v>0.14589094800263899</v>
      </c>
      <c r="AA20" s="17">
        <v>0.15297407949323</v>
      </c>
      <c r="AB20" s="17">
        <v>0.13182006658119799</v>
      </c>
      <c r="AC20" s="17">
        <v>0.123080159187628</v>
      </c>
      <c r="AD20" s="17">
        <v>0.13657558700824801</v>
      </c>
      <c r="AE20" s="17"/>
      <c r="AF20" s="17">
        <v>0.120765485991991</v>
      </c>
      <c r="AG20" s="17">
        <v>0.110347635052847</v>
      </c>
      <c r="AH20" s="17">
        <v>8.6644185106225693E-2</v>
      </c>
      <c r="AI20" s="17">
        <v>0.14489753180769099</v>
      </c>
      <c r="AJ20" s="17">
        <v>0.13279330592457</v>
      </c>
      <c r="AK20" s="17">
        <v>0.12327814141973401</v>
      </c>
      <c r="AL20" s="17"/>
      <c r="AM20" s="17">
        <v>8.7813658501377803E-2</v>
      </c>
      <c r="AN20" s="17">
        <v>7.9692331689196302E-2</v>
      </c>
      <c r="AO20" s="17">
        <v>0.118332145199321</v>
      </c>
      <c r="AP20" s="17">
        <v>5.3842206291123899E-2</v>
      </c>
      <c r="AQ20" s="17">
        <v>0.10988231073848399</v>
      </c>
      <c r="AR20" s="17">
        <v>0.11306627079876901</v>
      </c>
      <c r="AS20" s="17">
        <v>0.154437346506447</v>
      </c>
      <c r="AT20" s="17">
        <v>0.104072666132147</v>
      </c>
      <c r="AU20" s="17">
        <v>0.145012251202979</v>
      </c>
      <c r="AV20" s="17">
        <v>0.13174159842372099</v>
      </c>
      <c r="AW20" s="17">
        <v>0.174345078177813</v>
      </c>
      <c r="AX20" s="17">
        <v>0.129909441433811</v>
      </c>
      <c r="AY20" s="17">
        <v>8.4684016595634903E-2</v>
      </c>
      <c r="AZ20" s="17">
        <v>0.192492653625223</v>
      </c>
      <c r="BA20" s="17">
        <v>7.1554037468505999E-2</v>
      </c>
      <c r="BB20" s="17">
        <v>0.16285290273450601</v>
      </c>
      <c r="BC20" s="17"/>
      <c r="BD20" s="17">
        <v>0.128443897558109</v>
      </c>
      <c r="BE20" s="17">
        <v>0.13362851852198501</v>
      </c>
      <c r="BF20" s="17">
        <v>0.10446116539547599</v>
      </c>
      <c r="BG20" s="17"/>
      <c r="BH20" s="17">
        <v>0.11260718779371701</v>
      </c>
      <c r="BI20" s="17">
        <v>0.164472341864694</v>
      </c>
      <c r="BJ20" s="17">
        <v>0.158914802498304</v>
      </c>
      <c r="BK20" s="17"/>
      <c r="BL20" s="17">
        <v>0.16682748268849501</v>
      </c>
      <c r="BM20" s="17">
        <v>0.1167282936101</v>
      </c>
      <c r="BN20" s="17">
        <v>0.149000940305373</v>
      </c>
      <c r="BO20" s="17"/>
      <c r="BP20" s="17">
        <v>0.12581358412579099</v>
      </c>
      <c r="BQ20" s="17">
        <v>0.118405023284685</v>
      </c>
      <c r="BR20" s="17"/>
      <c r="BS20" s="17">
        <v>0.152094382074414</v>
      </c>
      <c r="BT20" s="17">
        <v>0.142786124890046</v>
      </c>
      <c r="BU20" s="17">
        <v>0.126804760484622</v>
      </c>
      <c r="BV20" s="17">
        <v>9.9765742407636096E-2</v>
      </c>
      <c r="BW20" s="17"/>
      <c r="BX20" s="17">
        <v>0.103525838639382</v>
      </c>
      <c r="BY20" s="17">
        <v>0.14282462087054501</v>
      </c>
      <c r="BZ20" s="17">
        <v>0.120427823237009</v>
      </c>
      <c r="CA20" s="17"/>
      <c r="CB20" s="17">
        <v>0.110567948689666</v>
      </c>
      <c r="CC20" s="17">
        <v>0.118210817400088</v>
      </c>
      <c r="CD20" s="17">
        <v>9.0551732198291199E-2</v>
      </c>
      <c r="CE20" s="17">
        <v>0.142892710997023</v>
      </c>
      <c r="CF20" s="17">
        <v>0.17485120599767801</v>
      </c>
      <c r="CG20" s="17">
        <v>0.106941596860657</v>
      </c>
      <c r="CH20" s="17"/>
      <c r="CI20" s="17">
        <v>0.13054535496417799</v>
      </c>
      <c r="CJ20" s="17">
        <v>0.10367794460103399</v>
      </c>
      <c r="CK20" s="17">
        <v>0.111946451896017</v>
      </c>
      <c r="CL20" s="17">
        <v>0.129759753735183</v>
      </c>
    </row>
    <row r="21" spans="2:90" ht="29" x14ac:dyDescent="0.35">
      <c r="B21" s="21" t="s">
        <v>382</v>
      </c>
      <c r="C21" s="17">
        <v>0.108441376134757</v>
      </c>
      <c r="D21" s="17">
        <v>9.2933141491434695E-2</v>
      </c>
      <c r="E21" s="17">
        <v>0.123058407198187</v>
      </c>
      <c r="F21" s="17"/>
      <c r="G21" s="17">
        <v>8.8589227405089205E-2</v>
      </c>
      <c r="H21" s="17">
        <v>8.2777990959535502E-2</v>
      </c>
      <c r="I21" s="17">
        <v>0.106265379029511</v>
      </c>
      <c r="J21" s="17">
        <v>0.13506525307754599</v>
      </c>
      <c r="K21" s="17">
        <v>0.12486142180505699</v>
      </c>
      <c r="L21" s="17">
        <v>8.5527940460944696E-2</v>
      </c>
      <c r="M21" s="17">
        <v>0.105075401153882</v>
      </c>
      <c r="N21" s="17">
        <v>0.105995634701906</v>
      </c>
      <c r="O21" s="17">
        <v>0.139556200412953</v>
      </c>
      <c r="P21" s="17"/>
      <c r="Q21" s="17">
        <v>0.15929967581651</v>
      </c>
      <c r="R21" s="17">
        <v>0.181617038735749</v>
      </c>
      <c r="S21" s="17">
        <v>0.217506558408709</v>
      </c>
      <c r="T21" s="17">
        <v>9.3619652968027101E-2</v>
      </c>
      <c r="U21" s="17"/>
      <c r="V21" s="17">
        <v>0.11988176911059401</v>
      </c>
      <c r="W21" s="17">
        <v>9.9944736557734296E-2</v>
      </c>
      <c r="X21" s="17">
        <v>8.3449907145449406E-2</v>
      </c>
      <c r="Y21" s="17">
        <v>8.7852172428767195E-2</v>
      </c>
      <c r="Z21" s="17">
        <v>0.11559265614434901</v>
      </c>
      <c r="AA21" s="17">
        <v>0.116591793062538</v>
      </c>
      <c r="AB21" s="17">
        <v>9.9156835694831594E-2</v>
      </c>
      <c r="AC21" s="17">
        <v>0.11475287921873099</v>
      </c>
      <c r="AD21" s="17">
        <v>0.13187465520299699</v>
      </c>
      <c r="AE21" s="17"/>
      <c r="AF21" s="17">
        <v>0.10004755790940301</v>
      </c>
      <c r="AG21" s="17">
        <v>0.109681387242962</v>
      </c>
      <c r="AH21" s="17">
        <v>8.0966408926965203E-2</v>
      </c>
      <c r="AI21" s="17">
        <v>0.10241297422858001</v>
      </c>
      <c r="AJ21" s="17">
        <v>0.13832822102294301</v>
      </c>
      <c r="AK21" s="17">
        <v>0.103533309950108</v>
      </c>
      <c r="AL21" s="17"/>
      <c r="AM21" s="17">
        <v>6.8998444243642501E-2</v>
      </c>
      <c r="AN21" s="17">
        <v>0.10596657372523199</v>
      </c>
      <c r="AO21" s="17">
        <v>0.127406721794732</v>
      </c>
      <c r="AP21" s="17">
        <v>7.3982004800437401E-2</v>
      </c>
      <c r="AQ21" s="17">
        <v>9.7791013676173696E-2</v>
      </c>
      <c r="AR21" s="17">
        <v>8.42280261272354E-2</v>
      </c>
      <c r="AS21" s="17">
        <v>0.137283474990784</v>
      </c>
      <c r="AT21" s="17">
        <v>0.107914399113864</v>
      </c>
      <c r="AU21" s="17">
        <v>9.1705619286532897E-2</v>
      </c>
      <c r="AV21" s="17">
        <v>7.6197004460847595E-2</v>
      </c>
      <c r="AW21" s="17">
        <v>0.147841013922582</v>
      </c>
      <c r="AX21" s="17">
        <v>0.12909288788293399</v>
      </c>
      <c r="AY21" s="17">
        <v>0.13656464264191001</v>
      </c>
      <c r="AZ21" s="17">
        <v>0.174897753929801</v>
      </c>
      <c r="BA21" s="17">
        <v>0.106076392555009</v>
      </c>
      <c r="BB21" s="17">
        <v>0.10422404869485</v>
      </c>
      <c r="BC21" s="17"/>
      <c r="BD21" s="17">
        <v>0.134009130746231</v>
      </c>
      <c r="BE21" s="17">
        <v>0.108149169763403</v>
      </c>
      <c r="BF21" s="17">
        <v>8.4911018254163306E-2</v>
      </c>
      <c r="BG21" s="17"/>
      <c r="BH21" s="17">
        <v>0.108016396641786</v>
      </c>
      <c r="BI21" s="17">
        <v>0.11208406499883899</v>
      </c>
      <c r="BJ21" s="17">
        <v>0.14632971515614199</v>
      </c>
      <c r="BK21" s="17"/>
      <c r="BL21" s="17">
        <v>0.101678387210673</v>
      </c>
      <c r="BM21" s="17">
        <v>0.117851934694925</v>
      </c>
      <c r="BN21" s="17">
        <v>0.15478976807181599</v>
      </c>
      <c r="BO21" s="17"/>
      <c r="BP21" s="17">
        <v>0.110079177656648</v>
      </c>
      <c r="BQ21" s="17">
        <v>9.7750140118397402E-2</v>
      </c>
      <c r="BR21" s="17"/>
      <c r="BS21" s="17">
        <v>0.162103094966944</v>
      </c>
      <c r="BT21" s="17">
        <v>0.15475476581734501</v>
      </c>
      <c r="BU21" s="17">
        <v>0.100692801223627</v>
      </c>
      <c r="BV21" s="17">
        <v>7.4654134089843602E-2</v>
      </c>
      <c r="BW21" s="17"/>
      <c r="BX21" s="17">
        <v>0.12717275844965401</v>
      </c>
      <c r="BY21" s="17">
        <v>0.14384066825700001</v>
      </c>
      <c r="BZ21" s="17">
        <v>0.104410388373584</v>
      </c>
      <c r="CA21" s="17"/>
      <c r="CB21" s="17">
        <v>0.147252981777173</v>
      </c>
      <c r="CC21" s="17">
        <v>0.111051719805143</v>
      </c>
      <c r="CD21" s="17">
        <v>5.2360016042483998E-2</v>
      </c>
      <c r="CE21" s="17">
        <v>8.8563342821601096E-2</v>
      </c>
      <c r="CF21" s="17">
        <v>0.164772200837012</v>
      </c>
      <c r="CG21" s="17">
        <v>0.115870970372978</v>
      </c>
      <c r="CH21" s="17"/>
      <c r="CI21" s="17">
        <v>8.9621185058069305E-2</v>
      </c>
      <c r="CJ21" s="17">
        <v>0.11872778767871001</v>
      </c>
      <c r="CK21" s="17">
        <v>9.43218520424252E-2</v>
      </c>
      <c r="CL21" s="17">
        <v>0.110355106513956</v>
      </c>
    </row>
    <row r="22" spans="2:90" ht="43.5" x14ac:dyDescent="0.35">
      <c r="B22" s="21" t="s">
        <v>375</v>
      </c>
      <c r="C22" s="17">
        <v>7.4335057084169306E-2</v>
      </c>
      <c r="D22" s="17">
        <v>6.1671646928252701E-2</v>
      </c>
      <c r="E22" s="17">
        <v>8.7873020738264099E-2</v>
      </c>
      <c r="F22" s="17"/>
      <c r="G22" s="17">
        <v>3.5984030220900499E-2</v>
      </c>
      <c r="H22" s="17">
        <v>5.2389987666309402E-2</v>
      </c>
      <c r="I22" s="17">
        <v>9.6833682797771894E-2</v>
      </c>
      <c r="J22" s="17">
        <v>6.8897315783561397E-2</v>
      </c>
      <c r="K22" s="17">
        <v>9.4916732122713302E-2</v>
      </c>
      <c r="L22" s="17">
        <v>8.6775235063214995E-2</v>
      </c>
      <c r="M22" s="17">
        <v>7.0571363281902999E-2</v>
      </c>
      <c r="N22" s="17">
        <v>7.1173335007181607E-2</v>
      </c>
      <c r="O22" s="17">
        <v>9.0107075440349002E-2</v>
      </c>
      <c r="P22" s="17"/>
      <c r="Q22" s="17">
        <v>9.4669467227590703E-2</v>
      </c>
      <c r="R22" s="17">
        <v>7.9329264824970894E-2</v>
      </c>
      <c r="S22" s="17">
        <v>0.127518176235946</v>
      </c>
      <c r="T22" s="17">
        <v>6.7556674460534302E-2</v>
      </c>
      <c r="U22" s="17"/>
      <c r="V22" s="17">
        <v>8.9302602450013896E-2</v>
      </c>
      <c r="W22" s="17">
        <v>6.8235940969369496E-2</v>
      </c>
      <c r="X22" s="17">
        <v>6.3960273014033106E-2</v>
      </c>
      <c r="Y22" s="17">
        <v>4.1985867351366897E-2</v>
      </c>
      <c r="Z22" s="17">
        <v>7.4247914159344897E-2</v>
      </c>
      <c r="AA22" s="17">
        <v>6.4185520754550598E-2</v>
      </c>
      <c r="AB22" s="17">
        <v>9.3490360535216699E-2</v>
      </c>
      <c r="AC22" s="17">
        <v>3.9447821026533901E-2</v>
      </c>
      <c r="AD22" s="17">
        <v>0.10041401550833701</v>
      </c>
      <c r="AE22" s="17"/>
      <c r="AF22" s="17">
        <v>6.1832856898176497E-2</v>
      </c>
      <c r="AG22" s="17">
        <v>7.6297148383204394E-2</v>
      </c>
      <c r="AH22" s="17">
        <v>6.0168870659325399E-2</v>
      </c>
      <c r="AI22" s="17">
        <v>5.8135797618191098E-2</v>
      </c>
      <c r="AJ22" s="17">
        <v>8.3783239276211396E-2</v>
      </c>
      <c r="AK22" s="17">
        <v>8.2239182841726502E-2</v>
      </c>
      <c r="AL22" s="17"/>
      <c r="AM22" s="17">
        <v>6.7975137039154698E-2</v>
      </c>
      <c r="AN22" s="17">
        <v>6.6619409073296595E-2</v>
      </c>
      <c r="AO22" s="17">
        <v>3.6797264252913797E-2</v>
      </c>
      <c r="AP22" s="17">
        <v>6.5071043165709802E-2</v>
      </c>
      <c r="AQ22" s="17">
        <v>3.4997346512758598E-2</v>
      </c>
      <c r="AR22" s="17">
        <v>0.10721694141716499</v>
      </c>
      <c r="AS22" s="17">
        <v>8.9715508377640599E-2</v>
      </c>
      <c r="AT22" s="17">
        <v>6.0436062155393801E-2</v>
      </c>
      <c r="AU22" s="17">
        <v>0.10075233781561101</v>
      </c>
      <c r="AV22" s="17">
        <v>0.108151262991588</v>
      </c>
      <c r="AW22" s="17">
        <v>7.7705340706069506E-2</v>
      </c>
      <c r="AX22" s="17">
        <v>6.7120357939254097E-2</v>
      </c>
      <c r="AY22" s="17">
        <v>0.101005372966278</v>
      </c>
      <c r="AZ22" s="17">
        <v>5.80730802797257E-2</v>
      </c>
      <c r="BA22" s="17">
        <v>8.3868606342946794E-2</v>
      </c>
      <c r="BB22" s="17">
        <v>0.104614856029888</v>
      </c>
      <c r="BC22" s="17"/>
      <c r="BD22" s="17">
        <v>9.4584749949918098E-2</v>
      </c>
      <c r="BE22" s="17">
        <v>7.1349996710791494E-2</v>
      </c>
      <c r="BF22" s="17">
        <v>6.0549246257249702E-2</v>
      </c>
      <c r="BG22" s="17"/>
      <c r="BH22" s="17">
        <v>6.8906731567763793E-2</v>
      </c>
      <c r="BI22" s="17">
        <v>0.106449385569579</v>
      </c>
      <c r="BJ22" s="17">
        <v>8.8302867844965299E-2</v>
      </c>
      <c r="BK22" s="17"/>
      <c r="BL22" s="17">
        <v>8.7264067372275697E-2</v>
      </c>
      <c r="BM22" s="17">
        <v>9.2229033154372794E-2</v>
      </c>
      <c r="BN22" s="17">
        <v>0.111677099204034</v>
      </c>
      <c r="BO22" s="17"/>
      <c r="BP22" s="17">
        <v>0.109251925051008</v>
      </c>
      <c r="BQ22" s="17">
        <v>5.99476000155535E-2</v>
      </c>
      <c r="BR22" s="17"/>
      <c r="BS22" s="17">
        <v>8.9986184820344498E-2</v>
      </c>
      <c r="BT22" s="17">
        <v>8.2632337627672595E-2</v>
      </c>
      <c r="BU22" s="17">
        <v>9.5781204178281301E-2</v>
      </c>
      <c r="BV22" s="17">
        <v>5.24644025292254E-2</v>
      </c>
      <c r="BW22" s="17"/>
      <c r="BX22" s="17">
        <v>8.9886467197415804E-2</v>
      </c>
      <c r="BY22" s="17">
        <v>7.6006249927672395E-2</v>
      </c>
      <c r="BZ22" s="17">
        <v>7.2691707074121606E-2</v>
      </c>
      <c r="CA22" s="17"/>
      <c r="CB22" s="17">
        <v>7.64917194016453E-2</v>
      </c>
      <c r="CC22" s="17">
        <v>8.36553516641904E-2</v>
      </c>
      <c r="CD22" s="17">
        <v>2.7862991744349901E-2</v>
      </c>
      <c r="CE22" s="17">
        <v>8.3922792502646407E-2</v>
      </c>
      <c r="CF22" s="17">
        <v>0.108011303810541</v>
      </c>
      <c r="CG22" s="17">
        <v>9.0413090247288802E-2</v>
      </c>
      <c r="CH22" s="17"/>
      <c r="CI22" s="17">
        <v>6.9119143383885098E-2</v>
      </c>
      <c r="CJ22" s="17">
        <v>8.6152463410445607E-2</v>
      </c>
      <c r="CK22" s="17">
        <v>8.5691205270109094E-2</v>
      </c>
      <c r="CL22" s="17">
        <v>6.5512886554125196E-2</v>
      </c>
    </row>
    <row r="23" spans="2:90" x14ac:dyDescent="0.35">
      <c r="B23" s="21" t="s">
        <v>110</v>
      </c>
      <c r="C23" s="23">
        <v>4.3775887951258301E-2</v>
      </c>
      <c r="D23" s="23">
        <v>4.5487097738941502E-2</v>
      </c>
      <c r="E23" s="23">
        <v>4.2458967277970099E-2</v>
      </c>
      <c r="F23" s="23"/>
      <c r="G23" s="23">
        <v>4.91123759719592E-2</v>
      </c>
      <c r="H23" s="23">
        <v>6.9198507347365198E-2</v>
      </c>
      <c r="I23" s="23">
        <v>2.1307601075233999E-2</v>
      </c>
      <c r="J23" s="23">
        <v>4.6571453235147497E-2</v>
      </c>
      <c r="K23" s="23">
        <v>4.83342011529369E-2</v>
      </c>
      <c r="L23" s="23">
        <v>4.0526722847016701E-2</v>
      </c>
      <c r="M23" s="23">
        <v>3.5083841621313297E-2</v>
      </c>
      <c r="N23" s="23">
        <v>4.8044164875821999E-2</v>
      </c>
      <c r="O23" s="23">
        <v>3.6472293656051098E-2</v>
      </c>
      <c r="P23" s="23"/>
      <c r="Q23" s="23">
        <v>2.7979216621258799E-2</v>
      </c>
      <c r="R23" s="23">
        <v>2.1030360532643198E-2</v>
      </c>
      <c r="S23" s="23">
        <v>2.4907746016721799E-2</v>
      </c>
      <c r="T23" s="23">
        <v>4.4775613124476997E-2</v>
      </c>
      <c r="U23" s="23"/>
      <c r="V23" s="23">
        <v>3.57642422017748E-2</v>
      </c>
      <c r="W23" s="23">
        <v>5.0914613175810697E-2</v>
      </c>
      <c r="X23" s="23">
        <v>3.4799568916221497E-2</v>
      </c>
      <c r="Y23" s="23">
        <v>5.9406348503354599E-2</v>
      </c>
      <c r="Z23" s="23">
        <v>5.4523415931645301E-2</v>
      </c>
      <c r="AA23" s="23">
        <v>3.3608261580637303E-2</v>
      </c>
      <c r="AB23" s="23">
        <v>2.2457141039289402E-2</v>
      </c>
      <c r="AC23" s="23">
        <v>7.1368974771873206E-2</v>
      </c>
      <c r="AD23" s="23">
        <v>4.80331716679595E-2</v>
      </c>
      <c r="AE23" s="23"/>
      <c r="AF23" s="23">
        <v>4.4840892136377902E-2</v>
      </c>
      <c r="AG23" s="23">
        <v>5.4601097270127699E-2</v>
      </c>
      <c r="AH23" s="23">
        <v>5.0343855432831E-2</v>
      </c>
      <c r="AI23" s="23">
        <v>5.6889007116364299E-2</v>
      </c>
      <c r="AJ23" s="23">
        <v>3.2891981835590799E-2</v>
      </c>
      <c r="AK23" s="23">
        <v>4.0227135884069301E-2</v>
      </c>
      <c r="AL23" s="23"/>
      <c r="AM23" s="23">
        <v>0.10435133882542599</v>
      </c>
      <c r="AN23" s="23">
        <v>4.85114439815372E-2</v>
      </c>
      <c r="AO23" s="23">
        <v>8.2139791940774795E-2</v>
      </c>
      <c r="AP23" s="23">
        <v>3.8235065518757702E-2</v>
      </c>
      <c r="AQ23" s="23">
        <v>2.4967809960556801E-2</v>
      </c>
      <c r="AR23" s="23">
        <v>3.7984109317057001E-2</v>
      </c>
      <c r="AS23" s="23">
        <v>3.8698888186274497E-2</v>
      </c>
      <c r="AT23" s="23">
        <v>1.9676198358737601E-2</v>
      </c>
      <c r="AU23" s="23">
        <v>2.2237476680331401E-2</v>
      </c>
      <c r="AV23" s="23">
        <v>8.37807484815822E-3</v>
      </c>
      <c r="AW23" s="23">
        <v>3.09475968842861E-2</v>
      </c>
      <c r="AX23" s="23">
        <v>6.5494065791467201E-2</v>
      </c>
      <c r="AY23" s="23">
        <v>3.82206525235117E-2</v>
      </c>
      <c r="AZ23" s="23">
        <v>3.35212767523516E-2</v>
      </c>
      <c r="BA23" s="23">
        <v>5.6463718167122798E-2</v>
      </c>
      <c r="BB23" s="23">
        <v>2.3727695303042098E-2</v>
      </c>
      <c r="BC23" s="23"/>
      <c r="BD23" s="23">
        <v>3.2531867326619002E-2</v>
      </c>
      <c r="BE23" s="23">
        <v>5.07974324475425E-2</v>
      </c>
      <c r="BF23" s="23">
        <v>4.2213496940311498E-2</v>
      </c>
      <c r="BG23" s="23"/>
      <c r="BH23" s="23">
        <v>3.8793169646839598E-2</v>
      </c>
      <c r="BI23" s="23">
        <v>1.50226411721586E-2</v>
      </c>
      <c r="BJ23" s="23">
        <v>2.4554813882452401E-2</v>
      </c>
      <c r="BK23" s="23"/>
      <c r="BL23" s="23">
        <v>3.6412393049957199E-2</v>
      </c>
      <c r="BM23" s="23">
        <v>3.1573611035673098E-2</v>
      </c>
      <c r="BN23" s="23">
        <v>1.0087260431123299E-2</v>
      </c>
      <c r="BO23" s="23"/>
      <c r="BP23" s="23">
        <v>3.3158944289777399E-2</v>
      </c>
      <c r="BQ23" s="23">
        <v>4.9074780435085001E-2</v>
      </c>
      <c r="BR23" s="23"/>
      <c r="BS23" s="23">
        <v>9.95998565421502E-3</v>
      </c>
      <c r="BT23" s="23">
        <v>3.5190228149846597E-2</v>
      </c>
      <c r="BU23" s="23">
        <v>3.2577993316756301E-2</v>
      </c>
      <c r="BV23" s="23">
        <v>5.1625753137452803E-2</v>
      </c>
      <c r="BW23" s="23"/>
      <c r="BX23" s="23">
        <v>3.3009615991011702E-2</v>
      </c>
      <c r="BY23" s="23">
        <v>1.7646989433591199E-2</v>
      </c>
      <c r="BZ23" s="23">
        <v>4.6448115569119097E-2</v>
      </c>
      <c r="CA23" s="23"/>
      <c r="CB23" s="23">
        <v>3.4796209242607401E-2</v>
      </c>
      <c r="CC23" s="23">
        <v>4.1621606746317201E-2</v>
      </c>
      <c r="CD23" s="23">
        <v>6.8184732867897793E-2</v>
      </c>
      <c r="CE23" s="23">
        <v>2.7167460195049301E-2</v>
      </c>
      <c r="CF23" s="23">
        <v>2.5376966973633602E-2</v>
      </c>
      <c r="CG23" s="23">
        <v>5.5054057189634797E-2</v>
      </c>
      <c r="CH23" s="23"/>
      <c r="CI23" s="23">
        <v>3.7292129698320103E-2</v>
      </c>
      <c r="CJ23" s="23">
        <v>3.1302677032092198E-2</v>
      </c>
      <c r="CK23" s="23">
        <v>0.10138661083882899</v>
      </c>
      <c r="CL23" s="23">
        <v>3.7252839572152197E-2</v>
      </c>
    </row>
    <row r="24" spans="2:90" x14ac:dyDescent="0.35">
      <c r="B24" s="16"/>
    </row>
    <row r="25" spans="2:90" x14ac:dyDescent="0.35">
      <c r="B25" t="s">
        <v>118</v>
      </c>
    </row>
    <row r="26" spans="2:90" x14ac:dyDescent="0.35">
      <c r="B26" t="s">
        <v>119</v>
      </c>
    </row>
    <row r="28" spans="2:90" x14ac:dyDescent="0.35">
      <c r="B2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388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384</v>
      </c>
      <c r="C9" s="17">
        <v>0.20677849811271701</v>
      </c>
      <c r="D9" s="17">
        <v>0.17772875280818801</v>
      </c>
      <c r="E9" s="17">
        <v>0.23769921254423901</v>
      </c>
      <c r="F9" s="17"/>
      <c r="G9" s="17">
        <v>0.16227811377531101</v>
      </c>
      <c r="H9" s="17">
        <v>0.20796086166352701</v>
      </c>
      <c r="I9" s="17">
        <v>0.25911863308904798</v>
      </c>
      <c r="J9" s="17">
        <v>0.21068777823834101</v>
      </c>
      <c r="K9" s="17">
        <v>0.20610145302594399</v>
      </c>
      <c r="L9" s="17">
        <v>0.22055572812294499</v>
      </c>
      <c r="M9" s="17">
        <v>0.218138495715749</v>
      </c>
      <c r="N9" s="17">
        <v>0.16678457975022801</v>
      </c>
      <c r="O9" s="17">
        <v>0.212290702921653</v>
      </c>
      <c r="P9" s="17"/>
      <c r="Q9" s="17">
        <v>0.26788479353144701</v>
      </c>
      <c r="R9" s="17">
        <v>0.22202977680597599</v>
      </c>
      <c r="S9" s="17">
        <v>0.23475389561452001</v>
      </c>
      <c r="T9" s="17">
        <v>0.200650200151828</v>
      </c>
      <c r="U9" s="17"/>
      <c r="V9" s="17">
        <v>0.22492796661390699</v>
      </c>
      <c r="W9" s="17">
        <v>0.199832156188673</v>
      </c>
      <c r="X9" s="17">
        <v>0.21335449493176001</v>
      </c>
      <c r="Y9" s="17">
        <v>0.18792797749922499</v>
      </c>
      <c r="Z9" s="17">
        <v>0.192529198949077</v>
      </c>
      <c r="AA9" s="17">
        <v>0.22304870238159899</v>
      </c>
      <c r="AB9" s="17">
        <v>0.21980005661537799</v>
      </c>
      <c r="AC9" s="17">
        <v>0.19802725642291399</v>
      </c>
      <c r="AD9" s="17">
        <v>0.19188471401724899</v>
      </c>
      <c r="AE9" s="17"/>
      <c r="AF9" s="17">
        <v>0.19068742535017899</v>
      </c>
      <c r="AG9" s="17">
        <v>0.213375739682344</v>
      </c>
      <c r="AH9" s="17">
        <v>0.20970252049468099</v>
      </c>
      <c r="AI9" s="17">
        <v>0.25385412676737701</v>
      </c>
      <c r="AJ9" s="17">
        <v>0.16707659823950499</v>
      </c>
      <c r="AK9" s="17">
        <v>0.23176707802590901</v>
      </c>
      <c r="AL9" s="17"/>
      <c r="AM9" s="17">
        <v>0.137707668363623</v>
      </c>
      <c r="AN9" s="17">
        <v>0.19413180690791201</v>
      </c>
      <c r="AO9" s="17">
        <v>0.16864094172345001</v>
      </c>
      <c r="AP9" s="17">
        <v>0.17880181518685501</v>
      </c>
      <c r="AQ9" s="17">
        <v>0.15344605038644499</v>
      </c>
      <c r="AR9" s="17">
        <v>0.19337096783621199</v>
      </c>
      <c r="AS9" s="17">
        <v>0.21542043652298001</v>
      </c>
      <c r="AT9" s="17">
        <v>0.17807179454866501</v>
      </c>
      <c r="AU9" s="17">
        <v>0.20594531811421399</v>
      </c>
      <c r="AV9" s="17">
        <v>0.267228414545301</v>
      </c>
      <c r="AW9" s="17">
        <v>0.22018335522400001</v>
      </c>
      <c r="AX9" s="17">
        <v>0.23873810747304999</v>
      </c>
      <c r="AY9" s="17">
        <v>0.27229029650563902</v>
      </c>
      <c r="AZ9" s="17">
        <v>0.23338021261635999</v>
      </c>
      <c r="BA9" s="17">
        <v>0.24463927723869</v>
      </c>
      <c r="BB9" s="17">
        <v>0.30783708941841298</v>
      </c>
      <c r="BC9" s="17"/>
      <c r="BD9" s="17">
        <v>0.236260318677358</v>
      </c>
      <c r="BE9" s="17">
        <v>0.19550265005686701</v>
      </c>
      <c r="BF9" s="17">
        <v>0.191637101003475</v>
      </c>
      <c r="BG9" s="17"/>
      <c r="BH9" s="17">
        <v>0.20299553346134699</v>
      </c>
      <c r="BI9" s="17">
        <v>0.249059646501092</v>
      </c>
      <c r="BJ9" s="17">
        <v>0.26723123972324903</v>
      </c>
      <c r="BK9" s="17"/>
      <c r="BL9" s="17">
        <v>0.20869855475282301</v>
      </c>
      <c r="BM9" s="17">
        <v>0.249221445499021</v>
      </c>
      <c r="BN9" s="17">
        <v>0.30287235013138403</v>
      </c>
      <c r="BO9" s="17"/>
      <c r="BP9" s="17">
        <v>0.241137906696893</v>
      </c>
      <c r="BQ9" s="17">
        <v>0.187631672875023</v>
      </c>
      <c r="BR9" s="17"/>
      <c r="BS9" s="17">
        <v>0.52721531584071701</v>
      </c>
      <c r="BT9" s="17">
        <v>0.24497794938572801</v>
      </c>
      <c r="BU9" s="17">
        <v>0.13546409180143901</v>
      </c>
      <c r="BV9" s="17">
        <v>0.13490862653710201</v>
      </c>
      <c r="BW9" s="17"/>
      <c r="BX9" s="17">
        <v>0.23535709813405201</v>
      </c>
      <c r="BY9" s="17">
        <v>0.28475201426772001</v>
      </c>
      <c r="BZ9" s="17">
        <v>0.19915576142300501</v>
      </c>
      <c r="CA9" s="17"/>
      <c r="CB9" s="17">
        <v>0.297409663841048</v>
      </c>
      <c r="CC9" s="17">
        <v>0.28720914491930699</v>
      </c>
      <c r="CD9" s="17">
        <v>6.79875063163351E-2</v>
      </c>
      <c r="CE9" s="17">
        <v>0.15132855047117499</v>
      </c>
      <c r="CF9" s="17">
        <v>0.39159082592210198</v>
      </c>
      <c r="CG9" s="17">
        <v>0.113963011968782</v>
      </c>
      <c r="CH9" s="17"/>
      <c r="CI9" s="17">
        <v>0.15771531096952399</v>
      </c>
      <c r="CJ9" s="17">
        <v>0.26948102078851499</v>
      </c>
      <c r="CK9" s="17">
        <v>8.6776340595592E-2</v>
      </c>
      <c r="CL9" s="17">
        <v>0.21274573745388101</v>
      </c>
    </row>
    <row r="10" spans="2:90" ht="29" x14ac:dyDescent="0.35">
      <c r="B10" s="21" t="s">
        <v>385</v>
      </c>
      <c r="C10" s="17">
        <v>0.40666423423818898</v>
      </c>
      <c r="D10" s="17">
        <v>0.40262312214458001</v>
      </c>
      <c r="E10" s="17">
        <v>0.40791273115853599</v>
      </c>
      <c r="F10" s="17"/>
      <c r="G10" s="17">
        <v>0.45644486462699402</v>
      </c>
      <c r="H10" s="17">
        <v>0.43640338751596802</v>
      </c>
      <c r="I10" s="17">
        <v>0.34902616585643498</v>
      </c>
      <c r="J10" s="17">
        <v>0.391826838308176</v>
      </c>
      <c r="K10" s="17">
        <v>0.39407581972825201</v>
      </c>
      <c r="L10" s="17">
        <v>0.42102980876739299</v>
      </c>
      <c r="M10" s="17">
        <v>0.38989242102101301</v>
      </c>
      <c r="N10" s="17">
        <v>0.43784585275315901</v>
      </c>
      <c r="O10" s="17">
        <v>0.38251205803891503</v>
      </c>
      <c r="P10" s="17"/>
      <c r="Q10" s="17">
        <v>0.40614716144688601</v>
      </c>
      <c r="R10" s="17">
        <v>0.402203140381867</v>
      </c>
      <c r="S10" s="17">
        <v>0.40119417407328001</v>
      </c>
      <c r="T10" s="17">
        <v>0.40567862068608901</v>
      </c>
      <c r="U10" s="17"/>
      <c r="V10" s="17">
        <v>0.38299946022897802</v>
      </c>
      <c r="W10" s="17">
        <v>0.45803589804514999</v>
      </c>
      <c r="X10" s="17">
        <v>0.36814505722992702</v>
      </c>
      <c r="Y10" s="17">
        <v>0.37351030909149802</v>
      </c>
      <c r="Z10" s="17">
        <v>0.42492350698424097</v>
      </c>
      <c r="AA10" s="17">
        <v>0.375124066513295</v>
      </c>
      <c r="AB10" s="17">
        <v>0.40501099217254599</v>
      </c>
      <c r="AC10" s="17">
        <v>0.38778629776631901</v>
      </c>
      <c r="AD10" s="17">
        <v>0.449689691958371</v>
      </c>
      <c r="AE10" s="17"/>
      <c r="AF10" s="17">
        <v>0.35203605054746601</v>
      </c>
      <c r="AG10" s="17">
        <v>0.39270942989637603</v>
      </c>
      <c r="AH10" s="17">
        <v>0.44054479769076099</v>
      </c>
      <c r="AI10" s="17">
        <v>0.35975874352293302</v>
      </c>
      <c r="AJ10" s="17">
        <v>0.44679253323482498</v>
      </c>
      <c r="AK10" s="17">
        <v>0.425370531663054</v>
      </c>
      <c r="AL10" s="17"/>
      <c r="AM10" s="17">
        <v>0.35634073197417299</v>
      </c>
      <c r="AN10" s="17">
        <v>0.27650866283199299</v>
      </c>
      <c r="AO10" s="17">
        <v>0.30695465766340202</v>
      </c>
      <c r="AP10" s="17">
        <v>0.35925785238229901</v>
      </c>
      <c r="AQ10" s="17">
        <v>0.45732847208675098</v>
      </c>
      <c r="AR10" s="17">
        <v>0.45592873784687699</v>
      </c>
      <c r="AS10" s="17">
        <v>0.44276327838533203</v>
      </c>
      <c r="AT10" s="17">
        <v>0.41623016268013702</v>
      </c>
      <c r="AU10" s="17">
        <v>0.42426639326024301</v>
      </c>
      <c r="AV10" s="17">
        <v>0.36106562380700902</v>
      </c>
      <c r="AW10" s="17">
        <v>0.45694672882873</v>
      </c>
      <c r="AX10" s="17">
        <v>0.424123626891314</v>
      </c>
      <c r="AY10" s="17">
        <v>0.44006625448709602</v>
      </c>
      <c r="AZ10" s="17">
        <v>0.526458198615675</v>
      </c>
      <c r="BA10" s="17">
        <v>0.48469697618454499</v>
      </c>
      <c r="BB10" s="17">
        <v>0.41251183458020302</v>
      </c>
      <c r="BC10" s="17"/>
      <c r="BD10" s="17">
        <v>0.443959775365738</v>
      </c>
      <c r="BE10" s="17">
        <v>0.43344654798049898</v>
      </c>
      <c r="BF10" s="17">
        <v>0.36061804345297999</v>
      </c>
      <c r="BG10" s="17"/>
      <c r="BH10" s="17">
        <v>0.41951520577114099</v>
      </c>
      <c r="BI10" s="17">
        <v>0.458351902468557</v>
      </c>
      <c r="BJ10" s="17">
        <v>0.40091634394652198</v>
      </c>
      <c r="BK10" s="17"/>
      <c r="BL10" s="17">
        <v>0.32028476090399799</v>
      </c>
      <c r="BM10" s="17">
        <v>0.44985081299895402</v>
      </c>
      <c r="BN10" s="17">
        <v>0.45630854529387299</v>
      </c>
      <c r="BO10" s="17"/>
      <c r="BP10" s="17">
        <v>0.46405511968963697</v>
      </c>
      <c r="BQ10" s="17">
        <v>0.37285894153454302</v>
      </c>
      <c r="BR10" s="17"/>
      <c r="BS10" s="17">
        <v>0.33675744649703498</v>
      </c>
      <c r="BT10" s="17">
        <v>0.529772922194786</v>
      </c>
      <c r="BU10" s="17">
        <v>0.483355428324592</v>
      </c>
      <c r="BV10" s="17">
        <v>0.33512061543206301</v>
      </c>
      <c r="BW10" s="17"/>
      <c r="BX10" s="17">
        <v>0.41420151562596402</v>
      </c>
      <c r="BY10" s="17">
        <v>0.46955534304267099</v>
      </c>
      <c r="BZ10" s="17">
        <v>0.402052847999188</v>
      </c>
      <c r="CA10" s="17"/>
      <c r="CB10" s="17">
        <v>0.52176353651359297</v>
      </c>
      <c r="CC10" s="17">
        <v>0.44512815619502399</v>
      </c>
      <c r="CD10" s="17">
        <v>0.30383052141098799</v>
      </c>
      <c r="CE10" s="17">
        <v>0.46432991270483198</v>
      </c>
      <c r="CF10" s="17">
        <v>0.41626694530759201</v>
      </c>
      <c r="CG10" s="17">
        <v>0.30107366357445697</v>
      </c>
      <c r="CH10" s="17"/>
      <c r="CI10" s="17">
        <v>0.34727028460994802</v>
      </c>
      <c r="CJ10" s="17">
        <v>0.42850748080247297</v>
      </c>
      <c r="CK10" s="17">
        <v>0.29809331528203997</v>
      </c>
      <c r="CL10" s="17">
        <v>0.43600466209869099</v>
      </c>
    </row>
    <row r="11" spans="2:90" ht="43.5" x14ac:dyDescent="0.35">
      <c r="B11" s="21" t="s">
        <v>386</v>
      </c>
      <c r="C11" s="17">
        <v>0.20600404104460401</v>
      </c>
      <c r="D11" s="17">
        <v>0.218010199777803</v>
      </c>
      <c r="E11" s="17">
        <v>0.19432012628815901</v>
      </c>
      <c r="F11" s="17"/>
      <c r="G11" s="17">
        <v>0.15316303142764701</v>
      </c>
      <c r="H11" s="17">
        <v>0.13800053596937001</v>
      </c>
      <c r="I11" s="17">
        <v>0.22728693778938</v>
      </c>
      <c r="J11" s="17">
        <v>0.21142705876651999</v>
      </c>
      <c r="K11" s="17">
        <v>0.24468958648698799</v>
      </c>
      <c r="L11" s="17">
        <v>0.219870451861266</v>
      </c>
      <c r="M11" s="17">
        <v>0.216318466570395</v>
      </c>
      <c r="N11" s="17">
        <v>0.224511165165976</v>
      </c>
      <c r="O11" s="17">
        <v>0.21507756569088801</v>
      </c>
      <c r="P11" s="17"/>
      <c r="Q11" s="17">
        <v>0.18328162462797301</v>
      </c>
      <c r="R11" s="17">
        <v>0.182453192788814</v>
      </c>
      <c r="S11" s="17">
        <v>0.20288858354466299</v>
      </c>
      <c r="T11" s="17">
        <v>0.208422023414398</v>
      </c>
      <c r="U11" s="17"/>
      <c r="V11" s="17">
        <v>0.218319581510896</v>
      </c>
      <c r="W11" s="17">
        <v>0.181532318284263</v>
      </c>
      <c r="X11" s="17">
        <v>0.21423130792846301</v>
      </c>
      <c r="Y11" s="17">
        <v>0.22126275415449201</v>
      </c>
      <c r="Z11" s="17">
        <v>0.23008698020648899</v>
      </c>
      <c r="AA11" s="17">
        <v>0.205205465859087</v>
      </c>
      <c r="AB11" s="17">
        <v>0.167423008869449</v>
      </c>
      <c r="AC11" s="17">
        <v>0.229784896870845</v>
      </c>
      <c r="AD11" s="17">
        <v>0.20761799696490699</v>
      </c>
      <c r="AE11" s="17"/>
      <c r="AF11" s="17">
        <v>0.218199839723874</v>
      </c>
      <c r="AG11" s="17">
        <v>0.21384562281295499</v>
      </c>
      <c r="AH11" s="17">
        <v>0.20473212437211699</v>
      </c>
      <c r="AI11" s="17">
        <v>0.175289751782369</v>
      </c>
      <c r="AJ11" s="17">
        <v>0.21353055868336701</v>
      </c>
      <c r="AK11" s="17">
        <v>0.193034723758056</v>
      </c>
      <c r="AL11" s="17"/>
      <c r="AM11" s="17">
        <v>0.15689050959366899</v>
      </c>
      <c r="AN11" s="17">
        <v>0.209920368834598</v>
      </c>
      <c r="AO11" s="17">
        <v>0.30239973481503701</v>
      </c>
      <c r="AP11" s="17">
        <v>0.25486692536687799</v>
      </c>
      <c r="AQ11" s="17">
        <v>0.21931604749310801</v>
      </c>
      <c r="AR11" s="17">
        <v>0.180868915535984</v>
      </c>
      <c r="AS11" s="17">
        <v>0.201039011157544</v>
      </c>
      <c r="AT11" s="17">
        <v>0.26843970630213798</v>
      </c>
      <c r="AU11" s="17">
        <v>0.20552959395311199</v>
      </c>
      <c r="AV11" s="17">
        <v>0.22180056967530501</v>
      </c>
      <c r="AW11" s="17">
        <v>0.181152879295498</v>
      </c>
      <c r="AX11" s="17">
        <v>0.16381527840093901</v>
      </c>
      <c r="AY11" s="17">
        <v>0.21169433025082701</v>
      </c>
      <c r="AZ11" s="17">
        <v>0.129085769862154</v>
      </c>
      <c r="BA11" s="17">
        <v>0.13445182264297301</v>
      </c>
      <c r="BB11" s="17">
        <v>0.191513229063176</v>
      </c>
      <c r="BC11" s="17"/>
      <c r="BD11" s="17">
        <v>0.200881517765404</v>
      </c>
      <c r="BE11" s="17">
        <v>0.16730612088005201</v>
      </c>
      <c r="BF11" s="17">
        <v>0.23819475481654701</v>
      </c>
      <c r="BG11" s="17"/>
      <c r="BH11" s="17">
        <v>0.20520735674052101</v>
      </c>
      <c r="BI11" s="17">
        <v>0.17429737724055</v>
      </c>
      <c r="BJ11" s="17">
        <v>0.20228849053384701</v>
      </c>
      <c r="BK11" s="17"/>
      <c r="BL11" s="17">
        <v>0.29954065613022801</v>
      </c>
      <c r="BM11" s="17">
        <v>0.20322848456401099</v>
      </c>
      <c r="BN11" s="17">
        <v>0.153984497946142</v>
      </c>
      <c r="BO11" s="17"/>
      <c r="BP11" s="17">
        <v>0.15459733418409999</v>
      </c>
      <c r="BQ11" s="17">
        <v>0.22308584659002401</v>
      </c>
      <c r="BR11" s="17"/>
      <c r="BS11" s="17">
        <v>8.4615698666982597E-2</v>
      </c>
      <c r="BT11" s="17">
        <v>0.162595116501767</v>
      </c>
      <c r="BU11" s="17">
        <v>0.27191810814281497</v>
      </c>
      <c r="BV11" s="17">
        <v>0.22548154343302901</v>
      </c>
      <c r="BW11" s="17"/>
      <c r="BX11" s="17">
        <v>0.243818334118658</v>
      </c>
      <c r="BY11" s="17">
        <v>0.108875025134704</v>
      </c>
      <c r="BZ11" s="17">
        <v>0.208226446013417</v>
      </c>
      <c r="CA11" s="17"/>
      <c r="CB11" s="17">
        <v>0.137571869780508</v>
      </c>
      <c r="CC11" s="17">
        <v>0.14752510608561201</v>
      </c>
      <c r="CD11" s="17">
        <v>0.277106750381092</v>
      </c>
      <c r="CE11" s="17">
        <v>0.21606699563427201</v>
      </c>
      <c r="CF11" s="17">
        <v>0.118511235511434</v>
      </c>
      <c r="CG11" s="17">
        <v>0.31489731642492902</v>
      </c>
      <c r="CH11" s="17"/>
      <c r="CI11" s="17">
        <v>0.24659554067779699</v>
      </c>
      <c r="CJ11" s="17">
        <v>0.164015530618385</v>
      </c>
      <c r="CK11" s="17">
        <v>0.29689045343630299</v>
      </c>
      <c r="CL11" s="17">
        <v>0.197470345223726</v>
      </c>
    </row>
    <row r="12" spans="2:90" ht="43.5" x14ac:dyDescent="0.35">
      <c r="B12" s="21" t="s">
        <v>387</v>
      </c>
      <c r="C12" s="17">
        <v>0.14206185850081901</v>
      </c>
      <c r="D12" s="17">
        <v>0.16065581356272499</v>
      </c>
      <c r="E12" s="17">
        <v>0.12377108334138</v>
      </c>
      <c r="F12" s="17"/>
      <c r="G12" s="17">
        <v>0.175250691023565</v>
      </c>
      <c r="H12" s="17">
        <v>0.16092088739869501</v>
      </c>
      <c r="I12" s="17">
        <v>0.128186815038797</v>
      </c>
      <c r="J12" s="17">
        <v>0.14585600972974699</v>
      </c>
      <c r="K12" s="17">
        <v>0.13061962860106399</v>
      </c>
      <c r="L12" s="17">
        <v>0.109547719069804</v>
      </c>
      <c r="M12" s="17">
        <v>0.149600601863113</v>
      </c>
      <c r="N12" s="17">
        <v>0.13275518896175101</v>
      </c>
      <c r="O12" s="17">
        <v>0.146803085276657</v>
      </c>
      <c r="P12" s="17"/>
      <c r="Q12" s="17">
        <v>0.104487767273462</v>
      </c>
      <c r="R12" s="17">
        <v>0.16532886021301399</v>
      </c>
      <c r="S12" s="17">
        <v>0.12531831097002999</v>
      </c>
      <c r="T12" s="17">
        <v>0.147335503866831</v>
      </c>
      <c r="U12" s="17"/>
      <c r="V12" s="17">
        <v>0.118846017114041</v>
      </c>
      <c r="W12" s="17">
        <v>0.131398694664975</v>
      </c>
      <c r="X12" s="17">
        <v>0.17688347978310401</v>
      </c>
      <c r="Y12" s="17">
        <v>0.170194998604355</v>
      </c>
      <c r="Z12" s="17">
        <v>0.120884369661619</v>
      </c>
      <c r="AA12" s="17">
        <v>0.144491038550877</v>
      </c>
      <c r="AB12" s="17">
        <v>0.18331750322458401</v>
      </c>
      <c r="AC12" s="17">
        <v>0.113943548088676</v>
      </c>
      <c r="AD12" s="17">
        <v>0.12599768731539199</v>
      </c>
      <c r="AE12" s="17"/>
      <c r="AF12" s="17">
        <v>0.190435311648228</v>
      </c>
      <c r="AG12" s="17">
        <v>0.137219102181177</v>
      </c>
      <c r="AH12" s="17">
        <v>0.115996554586776</v>
      </c>
      <c r="AI12" s="17">
        <v>0.18180378689160301</v>
      </c>
      <c r="AJ12" s="17">
        <v>0.14697076016533001</v>
      </c>
      <c r="AK12" s="17">
        <v>0.108877890515997</v>
      </c>
      <c r="AL12" s="17"/>
      <c r="AM12" s="17">
        <v>0.27158317787664898</v>
      </c>
      <c r="AN12" s="17">
        <v>0.247519031328503</v>
      </c>
      <c r="AO12" s="17">
        <v>0.15166893839471701</v>
      </c>
      <c r="AP12" s="17">
        <v>0.14258973963407801</v>
      </c>
      <c r="AQ12" s="17">
        <v>0.15874594552490301</v>
      </c>
      <c r="AR12" s="17">
        <v>0.15007104967992599</v>
      </c>
      <c r="AS12" s="17">
        <v>0.10892488782038399</v>
      </c>
      <c r="AT12" s="17">
        <v>0.113852515517848</v>
      </c>
      <c r="AU12" s="17">
        <v>0.15418904079342599</v>
      </c>
      <c r="AV12" s="17">
        <v>0.13092149068616099</v>
      </c>
      <c r="AW12" s="17">
        <v>0.11474808821865801</v>
      </c>
      <c r="AX12" s="17">
        <v>0.11836947482375899</v>
      </c>
      <c r="AY12" s="17">
        <v>7.5949118756437603E-2</v>
      </c>
      <c r="AZ12" s="17">
        <v>7.7554542153458805E-2</v>
      </c>
      <c r="BA12" s="17">
        <v>9.1363537945920004E-2</v>
      </c>
      <c r="BB12" s="17">
        <v>7.3387040028755596E-2</v>
      </c>
      <c r="BC12" s="17"/>
      <c r="BD12" s="17">
        <v>8.8604164665289101E-2</v>
      </c>
      <c r="BE12" s="17">
        <v>0.16137918189273201</v>
      </c>
      <c r="BF12" s="17">
        <v>0.16865168200073</v>
      </c>
      <c r="BG12" s="17"/>
      <c r="BH12" s="17">
        <v>0.141769236904529</v>
      </c>
      <c r="BI12" s="17">
        <v>8.2403783807051198E-2</v>
      </c>
      <c r="BJ12" s="17">
        <v>0.124462693598015</v>
      </c>
      <c r="BK12" s="17"/>
      <c r="BL12" s="17">
        <v>0.13735026417718799</v>
      </c>
      <c r="BM12" s="17">
        <v>7.6054520501333406E-2</v>
      </c>
      <c r="BN12" s="17">
        <v>7.7525005801233504E-2</v>
      </c>
      <c r="BO12" s="17"/>
      <c r="BP12" s="17">
        <v>0.111057466034098</v>
      </c>
      <c r="BQ12" s="17">
        <v>0.17281694113343399</v>
      </c>
      <c r="BR12" s="17"/>
      <c r="BS12" s="17">
        <v>3.2526798359231002E-2</v>
      </c>
      <c r="BT12" s="17">
        <v>4.96025084181278E-2</v>
      </c>
      <c r="BU12" s="17">
        <v>8.2768022299925706E-2</v>
      </c>
      <c r="BV12" s="17">
        <v>0.26407829884835499</v>
      </c>
      <c r="BW12" s="17"/>
      <c r="BX12" s="17">
        <v>8.6147709944985801E-2</v>
      </c>
      <c r="BY12" s="17">
        <v>0.10014676689635001</v>
      </c>
      <c r="BZ12" s="17">
        <v>0.15017688464645201</v>
      </c>
      <c r="CA12" s="17"/>
      <c r="CB12" s="17">
        <v>4.0131789607915302E-2</v>
      </c>
      <c r="CC12" s="17">
        <v>0.104858859523488</v>
      </c>
      <c r="CD12" s="17">
        <v>0.30329992461391297</v>
      </c>
      <c r="CE12" s="17">
        <v>0.14013456540740599</v>
      </c>
      <c r="CF12" s="17">
        <v>4.4015605196686403E-2</v>
      </c>
      <c r="CG12" s="17">
        <v>0.15617427823126601</v>
      </c>
      <c r="CH12" s="17"/>
      <c r="CI12" s="17">
        <v>0.185339651406175</v>
      </c>
      <c r="CJ12" s="17">
        <v>0.123634463205095</v>
      </c>
      <c r="CK12" s="17">
        <v>0.186775645967835</v>
      </c>
      <c r="CL12" s="17">
        <v>0.13131924734109901</v>
      </c>
    </row>
    <row r="13" spans="2:90" x14ac:dyDescent="0.35">
      <c r="B13" s="21" t="s">
        <v>150</v>
      </c>
      <c r="C13" s="23">
        <v>3.8491368103670702E-2</v>
      </c>
      <c r="D13" s="23">
        <v>4.0982111706703801E-2</v>
      </c>
      <c r="E13" s="23">
        <v>3.6296846667686698E-2</v>
      </c>
      <c r="F13" s="23"/>
      <c r="G13" s="23">
        <v>5.2863299146482398E-2</v>
      </c>
      <c r="H13" s="23">
        <v>5.67143274524404E-2</v>
      </c>
      <c r="I13" s="23">
        <v>3.6381448226339402E-2</v>
      </c>
      <c r="J13" s="23">
        <v>4.0202314957216399E-2</v>
      </c>
      <c r="K13" s="23">
        <v>2.4513512157751799E-2</v>
      </c>
      <c r="L13" s="23">
        <v>2.8996292178591999E-2</v>
      </c>
      <c r="M13" s="23">
        <v>2.6050014829730302E-2</v>
      </c>
      <c r="N13" s="23">
        <v>3.8103213368886703E-2</v>
      </c>
      <c r="O13" s="23">
        <v>4.33165880718865E-2</v>
      </c>
      <c r="P13" s="23"/>
      <c r="Q13" s="23">
        <v>3.8198653120231199E-2</v>
      </c>
      <c r="R13" s="23">
        <v>2.7985029810329302E-2</v>
      </c>
      <c r="S13" s="23">
        <v>3.5845035797506801E-2</v>
      </c>
      <c r="T13" s="23">
        <v>3.7913651880854299E-2</v>
      </c>
      <c r="U13" s="23"/>
      <c r="V13" s="23">
        <v>5.4906974532178097E-2</v>
      </c>
      <c r="W13" s="23">
        <v>2.92009328169387E-2</v>
      </c>
      <c r="X13" s="23">
        <v>2.7385660126746699E-2</v>
      </c>
      <c r="Y13" s="23">
        <v>4.7103960650429703E-2</v>
      </c>
      <c r="Z13" s="23">
        <v>3.15759441985747E-2</v>
      </c>
      <c r="AA13" s="23">
        <v>5.2130726695141003E-2</v>
      </c>
      <c r="AB13" s="23">
        <v>2.4448439118043098E-2</v>
      </c>
      <c r="AC13" s="23">
        <v>7.0458000851245997E-2</v>
      </c>
      <c r="AD13" s="23">
        <v>2.4809909744080798E-2</v>
      </c>
      <c r="AE13" s="23"/>
      <c r="AF13" s="23">
        <v>4.8641372730253499E-2</v>
      </c>
      <c r="AG13" s="23">
        <v>4.2850105427147497E-2</v>
      </c>
      <c r="AH13" s="23">
        <v>2.9024002855665101E-2</v>
      </c>
      <c r="AI13" s="23">
        <v>2.9293591035716798E-2</v>
      </c>
      <c r="AJ13" s="23">
        <v>2.5629549676973899E-2</v>
      </c>
      <c r="AK13" s="23">
        <v>4.0949776036983701E-2</v>
      </c>
      <c r="AL13" s="23"/>
      <c r="AM13" s="23">
        <v>7.7477912191885101E-2</v>
      </c>
      <c r="AN13" s="23">
        <v>7.1920130096994495E-2</v>
      </c>
      <c r="AO13" s="23">
        <v>7.0335727403393306E-2</v>
      </c>
      <c r="AP13" s="23">
        <v>6.4483667429889799E-2</v>
      </c>
      <c r="AQ13" s="23">
        <v>1.11634845087929E-2</v>
      </c>
      <c r="AR13" s="23">
        <v>1.9760329101000399E-2</v>
      </c>
      <c r="AS13" s="23">
        <v>3.1852386113760102E-2</v>
      </c>
      <c r="AT13" s="23">
        <v>2.34058209512116E-2</v>
      </c>
      <c r="AU13" s="23">
        <v>1.0069653879005601E-2</v>
      </c>
      <c r="AV13" s="23">
        <v>1.89839012862245E-2</v>
      </c>
      <c r="AW13" s="23">
        <v>2.6968948433114801E-2</v>
      </c>
      <c r="AX13" s="23">
        <v>5.4953512410937398E-2</v>
      </c>
      <c r="AY13" s="23">
        <v>0</v>
      </c>
      <c r="AZ13" s="23">
        <v>3.35212767523516E-2</v>
      </c>
      <c r="BA13" s="23">
        <v>4.4848385987872101E-2</v>
      </c>
      <c r="BB13" s="23">
        <v>1.4750806909453001E-2</v>
      </c>
      <c r="BC13" s="23"/>
      <c r="BD13" s="23">
        <v>3.02942235262104E-2</v>
      </c>
      <c r="BE13" s="23">
        <v>4.2365499189849297E-2</v>
      </c>
      <c r="BF13" s="23">
        <v>4.08984187262686E-2</v>
      </c>
      <c r="BG13" s="23"/>
      <c r="BH13" s="23">
        <v>3.0512667122462599E-2</v>
      </c>
      <c r="BI13" s="23">
        <v>3.5887289982749503E-2</v>
      </c>
      <c r="BJ13" s="23">
        <v>5.1012321983675201E-3</v>
      </c>
      <c r="BK13" s="23"/>
      <c r="BL13" s="23">
        <v>3.4125764035763402E-2</v>
      </c>
      <c r="BM13" s="23">
        <v>2.1644736436680599E-2</v>
      </c>
      <c r="BN13" s="23">
        <v>9.3096008273680902E-3</v>
      </c>
      <c r="BO13" s="23"/>
      <c r="BP13" s="23">
        <v>2.91521733952727E-2</v>
      </c>
      <c r="BQ13" s="23">
        <v>4.3606597866976599E-2</v>
      </c>
      <c r="BR13" s="23"/>
      <c r="BS13" s="23">
        <v>1.8884740636034202E-2</v>
      </c>
      <c r="BT13" s="23">
        <v>1.30515034995911E-2</v>
      </c>
      <c r="BU13" s="23">
        <v>2.6494349431227401E-2</v>
      </c>
      <c r="BV13" s="23">
        <v>4.0410915749449598E-2</v>
      </c>
      <c r="BW13" s="23"/>
      <c r="BX13" s="23">
        <v>2.0475342176340401E-2</v>
      </c>
      <c r="BY13" s="23">
        <v>3.6670850658554299E-2</v>
      </c>
      <c r="BZ13" s="23">
        <v>4.0388059917938098E-2</v>
      </c>
      <c r="CA13" s="23"/>
      <c r="CB13" s="23">
        <v>3.1231402569367002E-3</v>
      </c>
      <c r="CC13" s="23">
        <v>1.52787332765688E-2</v>
      </c>
      <c r="CD13" s="23">
        <v>4.7775297277671602E-2</v>
      </c>
      <c r="CE13" s="23">
        <v>2.81399757823152E-2</v>
      </c>
      <c r="CF13" s="23">
        <v>2.9615388062185999E-2</v>
      </c>
      <c r="CG13" s="23">
        <v>0.113891729800567</v>
      </c>
      <c r="CH13" s="23"/>
      <c r="CI13" s="23">
        <v>6.3079212336557097E-2</v>
      </c>
      <c r="CJ13" s="23">
        <v>1.43615045855333E-2</v>
      </c>
      <c r="CK13" s="23">
        <v>0.13146424471822901</v>
      </c>
      <c r="CL13" s="23">
        <v>2.2460007882603501E-2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393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389</v>
      </c>
      <c r="C9" s="17">
        <v>0.213095925603867</v>
      </c>
      <c r="D9" s="17">
        <v>0.208843658928622</v>
      </c>
      <c r="E9" s="17">
        <v>0.21913987065801399</v>
      </c>
      <c r="F9" s="17"/>
      <c r="G9" s="17">
        <v>0.209876908672226</v>
      </c>
      <c r="H9" s="17">
        <v>0.22168022190506001</v>
      </c>
      <c r="I9" s="17">
        <v>0.20279032698905</v>
      </c>
      <c r="J9" s="17">
        <v>0.16927934854597301</v>
      </c>
      <c r="K9" s="17">
        <v>0.19628523696584299</v>
      </c>
      <c r="L9" s="17">
        <v>0.186510724137569</v>
      </c>
      <c r="M9" s="17">
        <v>0.26757603708211097</v>
      </c>
      <c r="N9" s="17">
        <v>0.21166646266963601</v>
      </c>
      <c r="O9" s="17">
        <v>0.24576677931455301</v>
      </c>
      <c r="P9" s="17"/>
      <c r="Q9" s="17">
        <v>0.22814505944722399</v>
      </c>
      <c r="R9" s="17">
        <v>0.23472253355787201</v>
      </c>
      <c r="S9" s="17">
        <v>0.202709465688234</v>
      </c>
      <c r="T9" s="17">
        <v>0.21335106263687101</v>
      </c>
      <c r="U9" s="17"/>
      <c r="V9" s="17">
        <v>0.241327482001129</v>
      </c>
      <c r="W9" s="17">
        <v>0.19368150635023301</v>
      </c>
      <c r="X9" s="17">
        <v>0.160045535933109</v>
      </c>
      <c r="Y9" s="17">
        <v>0.19425752653999001</v>
      </c>
      <c r="Z9" s="17">
        <v>0.215640923690196</v>
      </c>
      <c r="AA9" s="17">
        <v>0.25069100078108197</v>
      </c>
      <c r="AB9" s="17">
        <v>0.21039994124113301</v>
      </c>
      <c r="AC9" s="17">
        <v>0.23969449916386901</v>
      </c>
      <c r="AD9" s="17">
        <v>0.215834020481244</v>
      </c>
      <c r="AE9" s="17"/>
      <c r="AF9" s="17">
        <v>0.187465820094674</v>
      </c>
      <c r="AG9" s="17">
        <v>0.220419419506834</v>
      </c>
      <c r="AH9" s="17">
        <v>0.18444539938404</v>
      </c>
      <c r="AI9" s="17">
        <v>0.20182674215278301</v>
      </c>
      <c r="AJ9" s="17">
        <v>0.20743766659023</v>
      </c>
      <c r="AK9" s="17">
        <v>0.23988671481847401</v>
      </c>
      <c r="AL9" s="17"/>
      <c r="AM9" s="17">
        <v>0.190436244354412</v>
      </c>
      <c r="AN9" s="17">
        <v>0.148509825588341</v>
      </c>
      <c r="AO9" s="17">
        <v>0.15636726681136601</v>
      </c>
      <c r="AP9" s="17">
        <v>0.164235395051192</v>
      </c>
      <c r="AQ9" s="17">
        <v>0.16154169235379101</v>
      </c>
      <c r="AR9" s="17">
        <v>0.18908789869314499</v>
      </c>
      <c r="AS9" s="17">
        <v>0.229688095600528</v>
      </c>
      <c r="AT9" s="17">
        <v>0.184160365847677</v>
      </c>
      <c r="AU9" s="17">
        <v>0.250341869642079</v>
      </c>
      <c r="AV9" s="17">
        <v>0.24274432371476801</v>
      </c>
      <c r="AW9" s="17">
        <v>0.24716330177259199</v>
      </c>
      <c r="AX9" s="17">
        <v>0.26259006533414497</v>
      </c>
      <c r="AY9" s="17">
        <v>0.35625985021715201</v>
      </c>
      <c r="AZ9" s="17">
        <v>0.372374032600157</v>
      </c>
      <c r="BA9" s="17">
        <v>0.188991332238575</v>
      </c>
      <c r="BB9" s="17">
        <v>0.34801873800500199</v>
      </c>
      <c r="BC9" s="17"/>
      <c r="BD9" s="17">
        <v>0.23359321706031499</v>
      </c>
      <c r="BE9" s="17">
        <v>0.224684820293437</v>
      </c>
      <c r="BF9" s="17">
        <v>0.19183722527069799</v>
      </c>
      <c r="BG9" s="17"/>
      <c r="BH9" s="17">
        <v>0.209481044724145</v>
      </c>
      <c r="BI9" s="17">
        <v>0.26887014924705399</v>
      </c>
      <c r="BJ9" s="17">
        <v>0.283807816647763</v>
      </c>
      <c r="BK9" s="17"/>
      <c r="BL9" s="17">
        <v>0.22882911857313701</v>
      </c>
      <c r="BM9" s="17">
        <v>0.30102041931635098</v>
      </c>
      <c r="BN9" s="17">
        <v>0.34776479478609801</v>
      </c>
      <c r="BO9" s="17"/>
      <c r="BP9" s="17">
        <v>0.26030160925902401</v>
      </c>
      <c r="BQ9" s="17">
        <v>0.201294057630934</v>
      </c>
      <c r="BR9" s="17"/>
      <c r="BS9" s="17">
        <v>0.44009309002590002</v>
      </c>
      <c r="BT9" s="17">
        <v>0.20094714138134701</v>
      </c>
      <c r="BU9" s="17">
        <v>0.18073118161673701</v>
      </c>
      <c r="BV9" s="17">
        <v>0.17154754927156099</v>
      </c>
      <c r="BW9" s="17"/>
      <c r="BX9" s="17">
        <v>0.27478408811550398</v>
      </c>
      <c r="BY9" s="17">
        <v>0.33655816172098502</v>
      </c>
      <c r="BZ9" s="17">
        <v>0.199397777966975</v>
      </c>
      <c r="CA9" s="17"/>
      <c r="CB9" s="17">
        <v>0.24547769433428501</v>
      </c>
      <c r="CC9" s="17">
        <v>0.311132840113581</v>
      </c>
      <c r="CD9" s="17">
        <v>7.4364163699868605E-2</v>
      </c>
      <c r="CE9" s="17">
        <v>0.16782235215739999</v>
      </c>
      <c r="CF9" s="17">
        <v>0.35003920394086002</v>
      </c>
      <c r="CG9" s="17">
        <v>0.19874625648914601</v>
      </c>
      <c r="CH9" s="17"/>
      <c r="CI9" s="17">
        <v>0.21861177701464199</v>
      </c>
      <c r="CJ9" s="17">
        <v>0.24847447164174299</v>
      </c>
      <c r="CK9" s="17">
        <v>0.110108385325772</v>
      </c>
      <c r="CL9" s="17">
        <v>0.21840482736481601</v>
      </c>
    </row>
    <row r="10" spans="2:90" ht="29" x14ac:dyDescent="0.35">
      <c r="B10" s="21" t="s">
        <v>390</v>
      </c>
      <c r="C10" s="17">
        <v>0.35840481338434099</v>
      </c>
      <c r="D10" s="17">
        <v>0.35605464451476998</v>
      </c>
      <c r="E10" s="17">
        <v>0.35991370785014598</v>
      </c>
      <c r="F10" s="17"/>
      <c r="G10" s="17">
        <v>0.37185512832343298</v>
      </c>
      <c r="H10" s="17">
        <v>0.34145895553265498</v>
      </c>
      <c r="I10" s="17">
        <v>0.33607093064787502</v>
      </c>
      <c r="J10" s="17">
        <v>0.38197511648364302</v>
      </c>
      <c r="K10" s="17">
        <v>0.356673049440417</v>
      </c>
      <c r="L10" s="17">
        <v>0.36404384610051199</v>
      </c>
      <c r="M10" s="17">
        <v>0.36850204618371701</v>
      </c>
      <c r="N10" s="17">
        <v>0.35638186439700997</v>
      </c>
      <c r="O10" s="17">
        <v>0.34852761418782402</v>
      </c>
      <c r="P10" s="17"/>
      <c r="Q10" s="17">
        <v>0.38742326260172499</v>
      </c>
      <c r="R10" s="17">
        <v>0.37242411806581899</v>
      </c>
      <c r="S10" s="17">
        <v>0.36756936166747001</v>
      </c>
      <c r="T10" s="17">
        <v>0.35477772232149801</v>
      </c>
      <c r="U10" s="17"/>
      <c r="V10" s="17">
        <v>0.36242849567485802</v>
      </c>
      <c r="W10" s="17">
        <v>0.37401821311966099</v>
      </c>
      <c r="X10" s="17">
        <v>0.38554902645598199</v>
      </c>
      <c r="Y10" s="17">
        <v>0.34311831844850099</v>
      </c>
      <c r="Z10" s="17">
        <v>0.33930856906392898</v>
      </c>
      <c r="AA10" s="17">
        <v>0.33640918344385101</v>
      </c>
      <c r="AB10" s="17">
        <v>0.36238318948025799</v>
      </c>
      <c r="AC10" s="17">
        <v>0.33590032020828597</v>
      </c>
      <c r="AD10" s="17">
        <v>0.36203734901246698</v>
      </c>
      <c r="AE10" s="17"/>
      <c r="AF10" s="17">
        <v>0.35282902852331299</v>
      </c>
      <c r="AG10" s="17">
        <v>0.34271265610724799</v>
      </c>
      <c r="AH10" s="17">
        <v>0.36656186863644502</v>
      </c>
      <c r="AI10" s="17">
        <v>0.29856200985882603</v>
      </c>
      <c r="AJ10" s="17">
        <v>0.33946435157757998</v>
      </c>
      <c r="AK10" s="17">
        <v>0.38892431893384</v>
      </c>
      <c r="AL10" s="17"/>
      <c r="AM10" s="17">
        <v>0.37049242598188797</v>
      </c>
      <c r="AN10" s="17">
        <v>0.32157957515205599</v>
      </c>
      <c r="AO10" s="17">
        <v>0.35470329374725101</v>
      </c>
      <c r="AP10" s="17">
        <v>0.31700407254957302</v>
      </c>
      <c r="AQ10" s="17">
        <v>0.39907681731380201</v>
      </c>
      <c r="AR10" s="17">
        <v>0.40012622524457703</v>
      </c>
      <c r="AS10" s="17">
        <v>0.334960808739802</v>
      </c>
      <c r="AT10" s="17">
        <v>0.41781938188773698</v>
      </c>
      <c r="AU10" s="17">
        <v>0.33630864838657099</v>
      </c>
      <c r="AV10" s="17">
        <v>0.31969330148603098</v>
      </c>
      <c r="AW10" s="17">
        <v>0.41722390156267603</v>
      </c>
      <c r="AX10" s="17">
        <v>0.371276658627953</v>
      </c>
      <c r="AY10" s="17">
        <v>0.34475652446666299</v>
      </c>
      <c r="AZ10" s="17">
        <v>0.35706891183897499</v>
      </c>
      <c r="BA10" s="17">
        <v>0.40146178167282398</v>
      </c>
      <c r="BB10" s="17">
        <v>0.364735212395637</v>
      </c>
      <c r="BC10" s="17"/>
      <c r="BD10" s="17">
        <v>0.40900780944944798</v>
      </c>
      <c r="BE10" s="17">
        <v>0.35263349831438701</v>
      </c>
      <c r="BF10" s="17">
        <v>0.32414448792410899</v>
      </c>
      <c r="BG10" s="17"/>
      <c r="BH10" s="17">
        <v>0.358271394767322</v>
      </c>
      <c r="BI10" s="17">
        <v>0.41347876563230102</v>
      </c>
      <c r="BJ10" s="17">
        <v>0.37864040625584899</v>
      </c>
      <c r="BK10" s="17"/>
      <c r="BL10" s="17">
        <v>0.44706492591352998</v>
      </c>
      <c r="BM10" s="17">
        <v>0.41105425224973502</v>
      </c>
      <c r="BN10" s="17">
        <v>0.37608137585614998</v>
      </c>
      <c r="BO10" s="17"/>
      <c r="BP10" s="17">
        <v>0.36920531149146302</v>
      </c>
      <c r="BQ10" s="17">
        <v>0.33490446053528999</v>
      </c>
      <c r="BR10" s="17"/>
      <c r="BS10" s="17">
        <v>0.36974601993497502</v>
      </c>
      <c r="BT10" s="17">
        <v>0.44925540535848801</v>
      </c>
      <c r="BU10" s="17">
        <v>0.42647489252001097</v>
      </c>
      <c r="BV10" s="17">
        <v>0.27588313960724298</v>
      </c>
      <c r="BW10" s="17"/>
      <c r="BX10" s="17">
        <v>0.37772223406463201</v>
      </c>
      <c r="BY10" s="17">
        <v>0.354427748353705</v>
      </c>
      <c r="BZ10" s="17">
        <v>0.35673545769835202</v>
      </c>
      <c r="CA10" s="17"/>
      <c r="CB10" s="17">
        <v>0.38787237936107499</v>
      </c>
      <c r="CC10" s="17">
        <v>0.32468672846462898</v>
      </c>
      <c r="CD10" s="17">
        <v>0.24744025408678599</v>
      </c>
      <c r="CE10" s="17">
        <v>0.40356504395263398</v>
      </c>
      <c r="CF10" s="17">
        <v>0.44293431015232398</v>
      </c>
      <c r="CG10" s="17">
        <v>0.40493810811505299</v>
      </c>
      <c r="CH10" s="17"/>
      <c r="CI10" s="17">
        <v>0.34130480478740399</v>
      </c>
      <c r="CJ10" s="17">
        <v>0.35509380024157</v>
      </c>
      <c r="CK10" s="17">
        <v>0.36725987563346502</v>
      </c>
      <c r="CL10" s="17">
        <v>0.36183703961799402</v>
      </c>
    </row>
    <row r="11" spans="2:90" ht="29" x14ac:dyDescent="0.35">
      <c r="B11" s="21" t="s">
        <v>391</v>
      </c>
      <c r="C11" s="17">
        <v>0.23823295670601999</v>
      </c>
      <c r="D11" s="17">
        <v>0.23395505918165499</v>
      </c>
      <c r="E11" s="17">
        <v>0.241868388749301</v>
      </c>
      <c r="F11" s="17"/>
      <c r="G11" s="17">
        <v>0.20746167074289401</v>
      </c>
      <c r="H11" s="17">
        <v>0.219972341169306</v>
      </c>
      <c r="I11" s="17">
        <v>0.26881959269844502</v>
      </c>
      <c r="J11" s="17">
        <v>0.26972928397041601</v>
      </c>
      <c r="K11" s="17">
        <v>0.27795691216979501</v>
      </c>
      <c r="L11" s="17">
        <v>0.23892505990221199</v>
      </c>
      <c r="M11" s="17">
        <v>0.191979340408958</v>
      </c>
      <c r="N11" s="17">
        <v>0.236050234270584</v>
      </c>
      <c r="O11" s="17">
        <v>0.23732810396832801</v>
      </c>
      <c r="P11" s="17"/>
      <c r="Q11" s="17">
        <v>0.211067732421367</v>
      </c>
      <c r="R11" s="17">
        <v>0.223683357031186</v>
      </c>
      <c r="S11" s="17">
        <v>0.26814444165798701</v>
      </c>
      <c r="T11" s="17">
        <v>0.23879615962981701</v>
      </c>
      <c r="U11" s="17"/>
      <c r="V11" s="17">
        <v>0.22754633815493899</v>
      </c>
      <c r="W11" s="17">
        <v>0.25070563831195602</v>
      </c>
      <c r="X11" s="17">
        <v>0.27601673353571698</v>
      </c>
      <c r="Y11" s="17">
        <v>0.23770469927114299</v>
      </c>
      <c r="Z11" s="17">
        <v>0.22964831459044399</v>
      </c>
      <c r="AA11" s="17">
        <v>0.21564788448757599</v>
      </c>
      <c r="AB11" s="17">
        <v>0.230957461454114</v>
      </c>
      <c r="AC11" s="17">
        <v>0.225934842566751</v>
      </c>
      <c r="AD11" s="17">
        <v>0.243002835381255</v>
      </c>
      <c r="AE11" s="17"/>
      <c r="AF11" s="17">
        <v>0.226511110278035</v>
      </c>
      <c r="AG11" s="17">
        <v>0.26211045811299999</v>
      </c>
      <c r="AH11" s="17">
        <v>0.25941802858212998</v>
      </c>
      <c r="AI11" s="17">
        <v>0.180429470523219</v>
      </c>
      <c r="AJ11" s="17">
        <v>0.27499460120747599</v>
      </c>
      <c r="AK11" s="17">
        <v>0.213073802582327</v>
      </c>
      <c r="AL11" s="17"/>
      <c r="AM11" s="17">
        <v>0.17298633376235101</v>
      </c>
      <c r="AN11" s="17">
        <v>0.21530369262424701</v>
      </c>
      <c r="AO11" s="17">
        <v>0.22795304195029401</v>
      </c>
      <c r="AP11" s="17">
        <v>0.320745877857749</v>
      </c>
      <c r="AQ11" s="17">
        <v>0.29806378775886</v>
      </c>
      <c r="AR11" s="17">
        <v>0.24782553137919799</v>
      </c>
      <c r="AS11" s="17">
        <v>0.29380482764348098</v>
      </c>
      <c r="AT11" s="17">
        <v>0.238680021154074</v>
      </c>
      <c r="AU11" s="17">
        <v>0.25432225801313302</v>
      </c>
      <c r="AV11" s="17">
        <v>0.28871737263817399</v>
      </c>
      <c r="AW11" s="17">
        <v>0.16209190202524401</v>
      </c>
      <c r="AX11" s="17">
        <v>0.17909287546619099</v>
      </c>
      <c r="AY11" s="17">
        <v>0.17921479504613499</v>
      </c>
      <c r="AZ11" s="17">
        <v>0.16512530120614699</v>
      </c>
      <c r="BA11" s="17">
        <v>0.215836732192174</v>
      </c>
      <c r="BB11" s="17">
        <v>0.192550977834961</v>
      </c>
      <c r="BC11" s="17"/>
      <c r="BD11" s="17">
        <v>0.225683225485902</v>
      </c>
      <c r="BE11" s="17">
        <v>0.22438682581802</v>
      </c>
      <c r="BF11" s="17">
        <v>0.26166615530701398</v>
      </c>
      <c r="BG11" s="17"/>
      <c r="BH11" s="17">
        <v>0.245847290657082</v>
      </c>
      <c r="BI11" s="17">
        <v>0.206656544021904</v>
      </c>
      <c r="BJ11" s="17">
        <v>0.23415893621345199</v>
      </c>
      <c r="BK11" s="17"/>
      <c r="BL11" s="17">
        <v>0.26347873383996301</v>
      </c>
      <c r="BM11" s="17">
        <v>0.183511566010303</v>
      </c>
      <c r="BN11" s="17">
        <v>0.20605470476653701</v>
      </c>
      <c r="BO11" s="17"/>
      <c r="BP11" s="17">
        <v>0.207081128697401</v>
      </c>
      <c r="BQ11" s="17">
        <v>0.24715396733933001</v>
      </c>
      <c r="BR11" s="17"/>
      <c r="BS11" s="17">
        <v>0.13777642131801399</v>
      </c>
      <c r="BT11" s="17">
        <v>0.23784576786730499</v>
      </c>
      <c r="BU11" s="17">
        <v>0.27567691902567798</v>
      </c>
      <c r="BV11" s="17">
        <v>0.25079080664289399</v>
      </c>
      <c r="BW11" s="17"/>
      <c r="BX11" s="17">
        <v>0.25005967265969897</v>
      </c>
      <c r="BY11" s="17">
        <v>0.16838119709728699</v>
      </c>
      <c r="BZ11" s="17">
        <v>0.241353715300062</v>
      </c>
      <c r="CA11" s="17"/>
      <c r="CB11" s="17">
        <v>0.25189604069888499</v>
      </c>
      <c r="CC11" s="17">
        <v>0.22624697811384101</v>
      </c>
      <c r="CD11" s="17">
        <v>0.29076930679777901</v>
      </c>
      <c r="CE11" s="17">
        <v>0.260125293244995</v>
      </c>
      <c r="CF11" s="17">
        <v>0.13524549019523199</v>
      </c>
      <c r="CG11" s="17">
        <v>0.219985499067956</v>
      </c>
      <c r="CH11" s="17"/>
      <c r="CI11" s="17">
        <v>0.24651608363522401</v>
      </c>
      <c r="CJ11" s="17">
        <v>0.21748610153768699</v>
      </c>
      <c r="CK11" s="17">
        <v>0.24571067398235599</v>
      </c>
      <c r="CL11" s="17">
        <v>0.24662045271368799</v>
      </c>
    </row>
    <row r="12" spans="2:90" ht="29" x14ac:dyDescent="0.35">
      <c r="B12" s="21" t="s">
        <v>392</v>
      </c>
      <c r="C12" s="17">
        <v>0.135013259348498</v>
      </c>
      <c r="D12" s="17">
        <v>0.152066170007671</v>
      </c>
      <c r="E12" s="17">
        <v>0.11768213117453</v>
      </c>
      <c r="F12" s="17"/>
      <c r="G12" s="17">
        <v>0.13305821278029301</v>
      </c>
      <c r="H12" s="17">
        <v>0.14595960265081301</v>
      </c>
      <c r="I12" s="17">
        <v>0.14127573238125599</v>
      </c>
      <c r="J12" s="17">
        <v>0.14023016012529699</v>
      </c>
      <c r="K12" s="17">
        <v>0.118440112324657</v>
      </c>
      <c r="L12" s="17">
        <v>0.16040298436147701</v>
      </c>
      <c r="M12" s="17">
        <v>0.128996097879196</v>
      </c>
      <c r="N12" s="17">
        <v>0.124889618752584</v>
      </c>
      <c r="O12" s="17">
        <v>0.12355507017566</v>
      </c>
      <c r="P12" s="17"/>
      <c r="Q12" s="17">
        <v>0.111645078704757</v>
      </c>
      <c r="R12" s="17">
        <v>0.123197215681597</v>
      </c>
      <c r="S12" s="17">
        <v>0.10898174114970299</v>
      </c>
      <c r="T12" s="17">
        <v>0.13919899387198501</v>
      </c>
      <c r="U12" s="17"/>
      <c r="V12" s="17">
        <v>0.11526485994241401</v>
      </c>
      <c r="W12" s="17">
        <v>0.13608943857973299</v>
      </c>
      <c r="X12" s="17">
        <v>0.138073866149973</v>
      </c>
      <c r="Y12" s="17">
        <v>0.138580493163631</v>
      </c>
      <c r="Z12" s="17">
        <v>0.17725949760031001</v>
      </c>
      <c r="AA12" s="17">
        <v>0.14388936221565199</v>
      </c>
      <c r="AB12" s="17">
        <v>0.131627081160965</v>
      </c>
      <c r="AC12" s="17">
        <v>0.110852495782458</v>
      </c>
      <c r="AD12" s="17">
        <v>0.127649615002041</v>
      </c>
      <c r="AE12" s="17"/>
      <c r="AF12" s="17">
        <v>0.17339081544222701</v>
      </c>
      <c r="AG12" s="17">
        <v>0.116328843059716</v>
      </c>
      <c r="AH12" s="17">
        <v>0.124751950732406</v>
      </c>
      <c r="AI12" s="17">
        <v>0.27790258236275101</v>
      </c>
      <c r="AJ12" s="17">
        <v>0.126884020332338</v>
      </c>
      <c r="AK12" s="17">
        <v>0.105800912900854</v>
      </c>
      <c r="AL12" s="17"/>
      <c r="AM12" s="17">
        <v>0.167467103045712</v>
      </c>
      <c r="AN12" s="17">
        <v>0.2237104012941</v>
      </c>
      <c r="AO12" s="17">
        <v>0.17951886383152499</v>
      </c>
      <c r="AP12" s="17">
        <v>0.12857049055004399</v>
      </c>
      <c r="AQ12" s="17">
        <v>0.11301184730224501</v>
      </c>
      <c r="AR12" s="17">
        <v>0.12225444788369599</v>
      </c>
      <c r="AS12" s="17">
        <v>0.107529235359427</v>
      </c>
      <c r="AT12" s="17">
        <v>0.12995501256078501</v>
      </c>
      <c r="AU12" s="17">
        <v>0.12596490488342801</v>
      </c>
      <c r="AV12" s="17">
        <v>0.106162884630052</v>
      </c>
      <c r="AW12" s="17">
        <v>0.14217695166163499</v>
      </c>
      <c r="AX12" s="17">
        <v>0.12979795037493</v>
      </c>
      <c r="AY12" s="17">
        <v>0.107117250539683</v>
      </c>
      <c r="AZ12" s="17">
        <v>7.6185457713933202E-2</v>
      </c>
      <c r="BA12" s="17">
        <v>0.121262417645813</v>
      </c>
      <c r="BB12" s="17">
        <v>7.34745624009258E-2</v>
      </c>
      <c r="BC12" s="17"/>
      <c r="BD12" s="17">
        <v>9.0466765226027507E-2</v>
      </c>
      <c r="BE12" s="17">
        <v>0.13494527929663</v>
      </c>
      <c r="BF12" s="17">
        <v>0.169502788612507</v>
      </c>
      <c r="BG12" s="17"/>
      <c r="BH12" s="17">
        <v>0.13997915412230399</v>
      </c>
      <c r="BI12" s="17">
        <v>7.1828497101796604E-2</v>
      </c>
      <c r="BJ12" s="17">
        <v>8.6807625045038694E-2</v>
      </c>
      <c r="BK12" s="17"/>
      <c r="BL12" s="17">
        <v>4.0794693697678998E-2</v>
      </c>
      <c r="BM12" s="17">
        <v>7.3513561938659905E-2</v>
      </c>
      <c r="BN12" s="17">
        <v>4.4065438919947797E-2</v>
      </c>
      <c r="BO12" s="17"/>
      <c r="BP12" s="17">
        <v>0.11628196532204001</v>
      </c>
      <c r="BQ12" s="17">
        <v>0.15417289226887099</v>
      </c>
      <c r="BR12" s="17"/>
      <c r="BS12" s="17">
        <v>3.6718071421865901E-2</v>
      </c>
      <c r="BT12" s="17">
        <v>7.0694617085420297E-2</v>
      </c>
      <c r="BU12" s="17">
        <v>7.8678084375481197E-2</v>
      </c>
      <c r="BV12" s="17">
        <v>0.2429554584626</v>
      </c>
      <c r="BW12" s="17"/>
      <c r="BX12" s="17">
        <v>6.3604667283700303E-2</v>
      </c>
      <c r="BY12" s="17">
        <v>7.33977015368526E-2</v>
      </c>
      <c r="BZ12" s="17">
        <v>0.14587389664626901</v>
      </c>
      <c r="CA12" s="17"/>
      <c r="CB12" s="17">
        <v>8.3495800750921001E-2</v>
      </c>
      <c r="CC12" s="17">
        <v>0.107603909150236</v>
      </c>
      <c r="CD12" s="17">
        <v>0.30902096478221802</v>
      </c>
      <c r="CE12" s="17">
        <v>0.126151902651681</v>
      </c>
      <c r="CF12" s="17">
        <v>2.8115679539010601E-2</v>
      </c>
      <c r="CG12" s="17">
        <v>7.2747763334853194E-2</v>
      </c>
      <c r="CH12" s="17"/>
      <c r="CI12" s="17">
        <v>0.135032613178556</v>
      </c>
      <c r="CJ12" s="17">
        <v>0.14661742032077699</v>
      </c>
      <c r="CK12" s="17">
        <v>0.137584862786718</v>
      </c>
      <c r="CL12" s="17">
        <v>0.12748049617197499</v>
      </c>
    </row>
    <row r="13" spans="2:90" x14ac:dyDescent="0.35">
      <c r="B13" s="21" t="s">
        <v>150</v>
      </c>
      <c r="C13" s="23">
        <v>5.5253044957274698E-2</v>
      </c>
      <c r="D13" s="23">
        <v>4.9080467367281701E-2</v>
      </c>
      <c r="E13" s="23">
        <v>6.1395901568009302E-2</v>
      </c>
      <c r="F13" s="23"/>
      <c r="G13" s="23">
        <v>7.7748079481154794E-2</v>
      </c>
      <c r="H13" s="23">
        <v>7.0928878742165594E-2</v>
      </c>
      <c r="I13" s="23">
        <v>5.1043417283374699E-2</v>
      </c>
      <c r="J13" s="23">
        <v>3.87860908746714E-2</v>
      </c>
      <c r="K13" s="23">
        <v>5.0644689099288397E-2</v>
      </c>
      <c r="L13" s="23">
        <v>5.0117385498230603E-2</v>
      </c>
      <c r="M13" s="23">
        <v>4.2946478446016602E-2</v>
      </c>
      <c r="N13" s="23">
        <v>7.1011819910185403E-2</v>
      </c>
      <c r="O13" s="23">
        <v>4.4822432353635103E-2</v>
      </c>
      <c r="P13" s="23"/>
      <c r="Q13" s="23">
        <v>6.1718866824927901E-2</v>
      </c>
      <c r="R13" s="23">
        <v>4.5972775663524999E-2</v>
      </c>
      <c r="S13" s="23">
        <v>5.2594989836605599E-2</v>
      </c>
      <c r="T13" s="23">
        <v>5.3876061539829802E-2</v>
      </c>
      <c r="U13" s="23"/>
      <c r="V13" s="23">
        <v>5.3432824226660403E-2</v>
      </c>
      <c r="W13" s="23">
        <v>4.5505203638416897E-2</v>
      </c>
      <c r="X13" s="23">
        <v>4.0314837925218602E-2</v>
      </c>
      <c r="Y13" s="23">
        <v>8.6338962576734193E-2</v>
      </c>
      <c r="Z13" s="23">
        <v>3.8142695055121897E-2</v>
      </c>
      <c r="AA13" s="23">
        <v>5.3362569071838797E-2</v>
      </c>
      <c r="AB13" s="23">
        <v>6.4632326663530901E-2</v>
      </c>
      <c r="AC13" s="23">
        <v>8.7617842278636601E-2</v>
      </c>
      <c r="AD13" s="23">
        <v>5.1476180122992397E-2</v>
      </c>
      <c r="AE13" s="23"/>
      <c r="AF13" s="23">
        <v>5.9803225661750302E-2</v>
      </c>
      <c r="AG13" s="23">
        <v>5.84286232132019E-2</v>
      </c>
      <c r="AH13" s="23">
        <v>6.4822752664978306E-2</v>
      </c>
      <c r="AI13" s="23">
        <v>4.1279195102421298E-2</v>
      </c>
      <c r="AJ13" s="23">
        <v>5.1219360292376399E-2</v>
      </c>
      <c r="AK13" s="23">
        <v>5.2314250764504702E-2</v>
      </c>
      <c r="AL13" s="23"/>
      <c r="AM13" s="23">
        <v>9.8617892855635894E-2</v>
      </c>
      <c r="AN13" s="23">
        <v>9.0896505341256303E-2</v>
      </c>
      <c r="AO13" s="23">
        <v>8.1457533659563999E-2</v>
      </c>
      <c r="AP13" s="23">
        <v>6.9444163991441502E-2</v>
      </c>
      <c r="AQ13" s="23">
        <v>2.8305855271301798E-2</v>
      </c>
      <c r="AR13" s="23">
        <v>4.0705896799383898E-2</v>
      </c>
      <c r="AS13" s="23">
        <v>3.40170326567628E-2</v>
      </c>
      <c r="AT13" s="23">
        <v>2.9385218549727199E-2</v>
      </c>
      <c r="AU13" s="23">
        <v>3.30623190747888E-2</v>
      </c>
      <c r="AV13" s="23">
        <v>4.2682117530975401E-2</v>
      </c>
      <c r="AW13" s="23">
        <v>3.1343942977853E-2</v>
      </c>
      <c r="AX13" s="23">
        <v>5.7242450196780502E-2</v>
      </c>
      <c r="AY13" s="23">
        <v>1.2651579730368101E-2</v>
      </c>
      <c r="AZ13" s="23">
        <v>2.92462966407874E-2</v>
      </c>
      <c r="BA13" s="23">
        <v>7.2447736250614E-2</v>
      </c>
      <c r="BB13" s="23">
        <v>2.1220509363473E-2</v>
      </c>
      <c r="BC13" s="23"/>
      <c r="BD13" s="23">
        <v>4.1248982778307401E-2</v>
      </c>
      <c r="BE13" s="23">
        <v>6.3349576277526506E-2</v>
      </c>
      <c r="BF13" s="23">
        <v>5.2849342885673299E-2</v>
      </c>
      <c r="BG13" s="23"/>
      <c r="BH13" s="23">
        <v>4.6421115729146901E-2</v>
      </c>
      <c r="BI13" s="23">
        <v>3.9166043996943498E-2</v>
      </c>
      <c r="BJ13" s="23">
        <v>1.6585215837897498E-2</v>
      </c>
      <c r="BK13" s="23"/>
      <c r="BL13" s="23">
        <v>1.9832527975690399E-2</v>
      </c>
      <c r="BM13" s="23">
        <v>3.09002004849512E-2</v>
      </c>
      <c r="BN13" s="23">
        <v>2.6033685671268E-2</v>
      </c>
      <c r="BO13" s="23"/>
      <c r="BP13" s="23">
        <v>4.7129985230071801E-2</v>
      </c>
      <c r="BQ13" s="23">
        <v>6.2474622225573803E-2</v>
      </c>
      <c r="BR13" s="23"/>
      <c r="BS13" s="23">
        <v>1.5666397299245301E-2</v>
      </c>
      <c r="BT13" s="23">
        <v>4.1257068307439998E-2</v>
      </c>
      <c r="BU13" s="23">
        <v>3.8438922462091997E-2</v>
      </c>
      <c r="BV13" s="23">
        <v>5.8823046015702297E-2</v>
      </c>
      <c r="BW13" s="23"/>
      <c r="BX13" s="23">
        <v>3.3829337876465297E-2</v>
      </c>
      <c r="BY13" s="23">
        <v>6.7235191291170407E-2</v>
      </c>
      <c r="BZ13" s="23">
        <v>5.6639152388341302E-2</v>
      </c>
      <c r="CA13" s="23"/>
      <c r="CB13" s="23">
        <v>3.1258084854834098E-2</v>
      </c>
      <c r="CC13" s="23">
        <v>3.0329544157712301E-2</v>
      </c>
      <c r="CD13" s="23">
        <v>7.8405310633348102E-2</v>
      </c>
      <c r="CE13" s="23">
        <v>4.2335407993289699E-2</v>
      </c>
      <c r="CF13" s="23">
        <v>4.3665316172573097E-2</v>
      </c>
      <c r="CG13" s="23">
        <v>0.103582372992993</v>
      </c>
      <c r="CH13" s="23"/>
      <c r="CI13" s="23">
        <v>5.8534721384174197E-2</v>
      </c>
      <c r="CJ13" s="23">
        <v>3.2328206258223101E-2</v>
      </c>
      <c r="CK13" s="23">
        <v>0.139336202271688</v>
      </c>
      <c r="CL13" s="23">
        <v>4.5657184131526501E-2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398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394</v>
      </c>
      <c r="C9" s="17">
        <v>0.34530246385538998</v>
      </c>
      <c r="D9" s="17">
        <v>0.340640444794723</v>
      </c>
      <c r="E9" s="17">
        <v>0.34625611553063601</v>
      </c>
      <c r="F9" s="17"/>
      <c r="G9" s="17">
        <v>0.28305740410663999</v>
      </c>
      <c r="H9" s="17">
        <v>0.33774560387311198</v>
      </c>
      <c r="I9" s="17">
        <v>0.312526642303665</v>
      </c>
      <c r="J9" s="17">
        <v>0.37648576088927899</v>
      </c>
      <c r="K9" s="17">
        <v>0.36231498338006601</v>
      </c>
      <c r="L9" s="17">
        <v>0.42508082518833901</v>
      </c>
      <c r="M9" s="17">
        <v>0.38765793194894399</v>
      </c>
      <c r="N9" s="17">
        <v>0.30413534626225702</v>
      </c>
      <c r="O9" s="17">
        <v>0.318297277999471</v>
      </c>
      <c r="P9" s="17"/>
      <c r="Q9" s="17">
        <v>0.37950994448123399</v>
      </c>
      <c r="R9" s="17">
        <v>0.39912056753955599</v>
      </c>
      <c r="S9" s="17">
        <v>0.36908414440625897</v>
      </c>
      <c r="T9" s="17">
        <v>0.33916704620273003</v>
      </c>
      <c r="U9" s="17"/>
      <c r="V9" s="17">
        <v>0.35159651364114303</v>
      </c>
      <c r="W9" s="17">
        <v>0.39109669733966401</v>
      </c>
      <c r="X9" s="17">
        <v>0.34637524614628701</v>
      </c>
      <c r="Y9" s="17">
        <v>0.41413429562405701</v>
      </c>
      <c r="Z9" s="17">
        <v>0.27370657593539299</v>
      </c>
      <c r="AA9" s="17">
        <v>0.31332593775560802</v>
      </c>
      <c r="AB9" s="17">
        <v>0.31953707708317403</v>
      </c>
      <c r="AC9" s="17">
        <v>0.26630235191392898</v>
      </c>
      <c r="AD9" s="17">
        <v>0.34872108860209</v>
      </c>
      <c r="AE9" s="17"/>
      <c r="AF9" s="17">
        <v>0.32841362287065801</v>
      </c>
      <c r="AG9" s="17">
        <v>0.32761078248272502</v>
      </c>
      <c r="AH9" s="17">
        <v>0.33808847992829599</v>
      </c>
      <c r="AI9" s="17">
        <v>0.34151820465843402</v>
      </c>
      <c r="AJ9" s="17">
        <v>0.322856809944089</v>
      </c>
      <c r="AK9" s="17">
        <v>0.38244638413562698</v>
      </c>
      <c r="AL9" s="17"/>
      <c r="AM9" s="17">
        <v>0.276832016319428</v>
      </c>
      <c r="AN9" s="17">
        <v>0.30462567529375301</v>
      </c>
      <c r="AO9" s="17">
        <v>0.30872724328384699</v>
      </c>
      <c r="AP9" s="17">
        <v>0.33242994538940601</v>
      </c>
      <c r="AQ9" s="17">
        <v>0.29941466650325399</v>
      </c>
      <c r="AR9" s="17">
        <v>0.27313258495812398</v>
      </c>
      <c r="AS9" s="17">
        <v>0.33784073009863202</v>
      </c>
      <c r="AT9" s="17">
        <v>0.43468293759812499</v>
      </c>
      <c r="AU9" s="17">
        <v>0.40928909707672301</v>
      </c>
      <c r="AV9" s="17">
        <v>0.37280738591189599</v>
      </c>
      <c r="AW9" s="17">
        <v>0.30105198080386297</v>
      </c>
      <c r="AX9" s="17">
        <v>0.37095022746728201</v>
      </c>
      <c r="AY9" s="17">
        <v>0.32727157994217498</v>
      </c>
      <c r="AZ9" s="17">
        <v>0.41078069131501699</v>
      </c>
      <c r="BA9" s="17">
        <v>0.28143463883879399</v>
      </c>
      <c r="BB9" s="17">
        <v>0.45394105843400301</v>
      </c>
      <c r="BC9" s="17"/>
      <c r="BD9" s="17">
        <v>0.390133271682226</v>
      </c>
      <c r="BE9" s="17">
        <v>0.33376962346978101</v>
      </c>
      <c r="BF9" s="17">
        <v>0.31496778180770502</v>
      </c>
      <c r="BG9" s="17"/>
      <c r="BH9" s="17">
        <v>0.35062469278720998</v>
      </c>
      <c r="BI9" s="17">
        <v>0.39499528826425401</v>
      </c>
      <c r="BJ9" s="17">
        <v>0.35102501532258801</v>
      </c>
      <c r="BK9" s="17"/>
      <c r="BL9" s="17">
        <v>0.35996172200079202</v>
      </c>
      <c r="BM9" s="17">
        <v>0.39524137754639399</v>
      </c>
      <c r="BN9" s="17">
        <v>0.416372766873147</v>
      </c>
      <c r="BO9" s="17"/>
      <c r="BP9" s="17">
        <v>0.35822405272403202</v>
      </c>
      <c r="BQ9" s="17">
        <v>0.324538806080297</v>
      </c>
      <c r="BR9" s="17"/>
      <c r="BS9" s="17">
        <v>0.52834734518693305</v>
      </c>
      <c r="BT9" s="17">
        <v>0.39602467828830901</v>
      </c>
      <c r="BU9" s="17">
        <v>0.29740250996570899</v>
      </c>
      <c r="BV9" s="17">
        <v>0.30151434257071802</v>
      </c>
      <c r="BW9" s="17"/>
      <c r="BX9" s="17">
        <v>0.37646125399156499</v>
      </c>
      <c r="BY9" s="17">
        <v>0.38237652021583601</v>
      </c>
      <c r="BZ9" s="17">
        <v>0.33993739679989998</v>
      </c>
      <c r="CA9" s="17"/>
      <c r="CB9" s="17">
        <v>0.43772310345451099</v>
      </c>
      <c r="CC9" s="17">
        <v>0.42095238818567399</v>
      </c>
      <c r="CD9" s="17">
        <v>0.27503757458552203</v>
      </c>
      <c r="CE9" s="17">
        <v>0.328317515132378</v>
      </c>
      <c r="CF9" s="17">
        <v>0.47504070006581101</v>
      </c>
      <c r="CG9" s="17">
        <v>0.15840166254725199</v>
      </c>
      <c r="CH9" s="17"/>
      <c r="CI9" s="17">
        <v>0.23064358581931799</v>
      </c>
      <c r="CJ9" s="17">
        <v>0.49133336329276001</v>
      </c>
      <c r="CK9" s="17">
        <v>0.107825551954686</v>
      </c>
      <c r="CL9" s="17">
        <v>0.34810850841943197</v>
      </c>
    </row>
    <row r="10" spans="2:90" ht="43.5" x14ac:dyDescent="0.35">
      <c r="B10" s="21" t="s">
        <v>395</v>
      </c>
      <c r="C10" s="17">
        <v>0.42241793905073599</v>
      </c>
      <c r="D10" s="17">
        <v>0.382022845162444</v>
      </c>
      <c r="E10" s="17">
        <v>0.46392281968440702</v>
      </c>
      <c r="F10" s="17"/>
      <c r="G10" s="17">
        <v>0.50709755218863095</v>
      </c>
      <c r="H10" s="17">
        <v>0.48836178007964198</v>
      </c>
      <c r="I10" s="17">
        <v>0.41915718993947598</v>
      </c>
      <c r="J10" s="17">
        <v>0.370981496670997</v>
      </c>
      <c r="K10" s="17">
        <v>0.39566441268657798</v>
      </c>
      <c r="L10" s="17">
        <v>0.36164374761467999</v>
      </c>
      <c r="M10" s="17">
        <v>0.42772548512299702</v>
      </c>
      <c r="N10" s="17">
        <v>0.44195159232290498</v>
      </c>
      <c r="O10" s="17">
        <v>0.39328546199523001</v>
      </c>
      <c r="P10" s="17"/>
      <c r="Q10" s="17">
        <v>0.38027917292466901</v>
      </c>
      <c r="R10" s="17">
        <v>0.33525228234322102</v>
      </c>
      <c r="S10" s="17">
        <v>0.34849349209470798</v>
      </c>
      <c r="T10" s="17">
        <v>0.43563041293357602</v>
      </c>
      <c r="U10" s="17"/>
      <c r="V10" s="17">
        <v>0.37874492379693198</v>
      </c>
      <c r="W10" s="17">
        <v>0.42849476219097599</v>
      </c>
      <c r="X10" s="17">
        <v>0.42301173867133401</v>
      </c>
      <c r="Y10" s="17">
        <v>0.36866999993433103</v>
      </c>
      <c r="Z10" s="17">
        <v>0.48488216365291498</v>
      </c>
      <c r="AA10" s="17">
        <v>0.41971361717596201</v>
      </c>
      <c r="AB10" s="17">
        <v>0.468108096835126</v>
      </c>
      <c r="AC10" s="17">
        <v>0.46824905752607998</v>
      </c>
      <c r="AD10" s="17">
        <v>0.42119597877982001</v>
      </c>
      <c r="AE10" s="17"/>
      <c r="AF10" s="17">
        <v>0.39939599888593103</v>
      </c>
      <c r="AG10" s="17">
        <v>0.42528619150840702</v>
      </c>
      <c r="AH10" s="17">
        <v>0.46634375335349398</v>
      </c>
      <c r="AI10" s="17">
        <v>0.50102587808608201</v>
      </c>
      <c r="AJ10" s="17">
        <v>0.46738376421500399</v>
      </c>
      <c r="AK10" s="17">
        <v>0.38683875488525399</v>
      </c>
      <c r="AL10" s="17"/>
      <c r="AM10" s="17">
        <v>0.30019730769432301</v>
      </c>
      <c r="AN10" s="17">
        <v>0.32998959913196801</v>
      </c>
      <c r="AO10" s="17">
        <v>0.38522776913008799</v>
      </c>
      <c r="AP10" s="17">
        <v>0.36680949503902899</v>
      </c>
      <c r="AQ10" s="17">
        <v>0.42766503352983398</v>
      </c>
      <c r="AR10" s="17">
        <v>0.48207965636216099</v>
      </c>
      <c r="AS10" s="17">
        <v>0.41866306605055198</v>
      </c>
      <c r="AT10" s="17">
        <v>0.368299851293453</v>
      </c>
      <c r="AU10" s="17">
        <v>0.45848454101717601</v>
      </c>
      <c r="AV10" s="17">
        <v>0.41822528241122398</v>
      </c>
      <c r="AW10" s="17">
        <v>0.52095029684138605</v>
      </c>
      <c r="AX10" s="17">
        <v>0.43460175586420002</v>
      </c>
      <c r="AY10" s="17">
        <v>0.50109541992558804</v>
      </c>
      <c r="AZ10" s="17">
        <v>0.444557609181575</v>
      </c>
      <c r="BA10" s="17">
        <v>0.537677303031316</v>
      </c>
      <c r="BB10" s="17">
        <v>0.433213171871209</v>
      </c>
      <c r="BC10" s="17"/>
      <c r="BD10" s="17">
        <v>0.39664912777303402</v>
      </c>
      <c r="BE10" s="17">
        <v>0.44034220904316101</v>
      </c>
      <c r="BF10" s="17">
        <v>0.44049185878911801</v>
      </c>
      <c r="BG10" s="17"/>
      <c r="BH10" s="17">
        <v>0.44759792858525299</v>
      </c>
      <c r="BI10" s="17">
        <v>0.39102427003392898</v>
      </c>
      <c r="BJ10" s="17">
        <v>0.38927713315622697</v>
      </c>
      <c r="BK10" s="17"/>
      <c r="BL10" s="17">
        <v>0.36840304133227902</v>
      </c>
      <c r="BM10" s="17">
        <v>0.44606918260691902</v>
      </c>
      <c r="BN10" s="17">
        <v>0.43924733998492699</v>
      </c>
      <c r="BO10" s="17"/>
      <c r="BP10" s="17">
        <v>0.46294709494567599</v>
      </c>
      <c r="BQ10" s="17">
        <v>0.41692881363197098</v>
      </c>
      <c r="BR10" s="17"/>
      <c r="BS10" s="17">
        <v>0.34210178561306998</v>
      </c>
      <c r="BT10" s="17">
        <v>0.43883042730706501</v>
      </c>
      <c r="BU10" s="17">
        <v>0.46762773155436799</v>
      </c>
      <c r="BV10" s="17">
        <v>0.42946605917165298</v>
      </c>
      <c r="BW10" s="17"/>
      <c r="BX10" s="17">
        <v>0.42448488036244503</v>
      </c>
      <c r="BY10" s="17">
        <v>0.47590799641070802</v>
      </c>
      <c r="BZ10" s="17">
        <v>0.41892618880615501</v>
      </c>
      <c r="CA10" s="17"/>
      <c r="CB10" s="17">
        <v>0.49465669144173302</v>
      </c>
      <c r="CC10" s="17">
        <v>0.45866766030764999</v>
      </c>
      <c r="CD10" s="17">
        <v>0.43562986704955098</v>
      </c>
      <c r="CE10" s="17">
        <v>0.462278375574739</v>
      </c>
      <c r="CF10" s="17">
        <v>0.38314369952891603</v>
      </c>
      <c r="CG10" s="17">
        <v>0.26127181779299702</v>
      </c>
      <c r="CH10" s="17"/>
      <c r="CI10" s="17">
        <v>0.44231863526464799</v>
      </c>
      <c r="CJ10" s="17">
        <v>0.38923585372035302</v>
      </c>
      <c r="CK10" s="17">
        <v>0.30719955527724302</v>
      </c>
      <c r="CL10" s="17">
        <v>0.46819098722403202</v>
      </c>
    </row>
    <row r="11" spans="2:90" ht="43.5" x14ac:dyDescent="0.35">
      <c r="B11" s="21" t="s">
        <v>396</v>
      </c>
      <c r="C11" s="17">
        <v>0.130528421427762</v>
      </c>
      <c r="D11" s="17">
        <v>0.15098996447128199</v>
      </c>
      <c r="E11" s="17">
        <v>0.112509378621145</v>
      </c>
      <c r="F11" s="17"/>
      <c r="G11" s="17">
        <v>0.103330403409466</v>
      </c>
      <c r="H11" s="17">
        <v>0.10380956391509701</v>
      </c>
      <c r="I11" s="17">
        <v>0.16103463531578599</v>
      </c>
      <c r="J11" s="17">
        <v>0.13924687707428299</v>
      </c>
      <c r="K11" s="17">
        <v>0.14315028175073199</v>
      </c>
      <c r="L11" s="17">
        <v>0.12538348645567601</v>
      </c>
      <c r="M11" s="17">
        <v>0.10811220528048</v>
      </c>
      <c r="N11" s="17">
        <v>0.13391379930168801</v>
      </c>
      <c r="O11" s="17">
        <v>0.155935047924188</v>
      </c>
      <c r="P11" s="17"/>
      <c r="Q11" s="17">
        <v>0.14607105833239101</v>
      </c>
      <c r="R11" s="17">
        <v>0.18572004402183001</v>
      </c>
      <c r="S11" s="17">
        <v>0.17204001893203599</v>
      </c>
      <c r="T11" s="17">
        <v>0.12572445366014001</v>
      </c>
      <c r="U11" s="17"/>
      <c r="V11" s="17">
        <v>0.14459784528571901</v>
      </c>
      <c r="W11" s="17">
        <v>9.7552591528959801E-2</v>
      </c>
      <c r="X11" s="17">
        <v>0.134220420199407</v>
      </c>
      <c r="Y11" s="17">
        <v>0.13545813143741001</v>
      </c>
      <c r="Z11" s="17">
        <v>0.14424218217742499</v>
      </c>
      <c r="AA11" s="17">
        <v>0.14203831373033399</v>
      </c>
      <c r="AB11" s="17">
        <v>0.14228247953248899</v>
      </c>
      <c r="AC11" s="17">
        <v>0.101430938317681</v>
      </c>
      <c r="AD11" s="17">
        <v>0.127114149262679</v>
      </c>
      <c r="AE11" s="17"/>
      <c r="AF11" s="17">
        <v>0.14007430348633301</v>
      </c>
      <c r="AG11" s="17">
        <v>0.13273595161298299</v>
      </c>
      <c r="AH11" s="17">
        <v>0.13282045088043801</v>
      </c>
      <c r="AI11" s="17">
        <v>7.3285283412942298E-2</v>
      </c>
      <c r="AJ11" s="17">
        <v>0.12699729528429901</v>
      </c>
      <c r="AK11" s="17">
        <v>0.13194226536082099</v>
      </c>
      <c r="AL11" s="17"/>
      <c r="AM11" s="17">
        <v>0.17835821448431799</v>
      </c>
      <c r="AN11" s="17">
        <v>0.18383393273732801</v>
      </c>
      <c r="AO11" s="17">
        <v>0.17231517555324599</v>
      </c>
      <c r="AP11" s="17">
        <v>0.14137935847779101</v>
      </c>
      <c r="AQ11" s="17">
        <v>0.17454164464254901</v>
      </c>
      <c r="AR11" s="17">
        <v>0.15510934156598</v>
      </c>
      <c r="AS11" s="17">
        <v>0.15325523871341001</v>
      </c>
      <c r="AT11" s="17">
        <v>0.12096765532900899</v>
      </c>
      <c r="AU11" s="17">
        <v>9.3654033031085104E-2</v>
      </c>
      <c r="AV11" s="17">
        <v>0.15926686665592099</v>
      </c>
      <c r="AW11" s="17">
        <v>0.10578663200516999</v>
      </c>
      <c r="AX11" s="17">
        <v>8.9180774221920403E-2</v>
      </c>
      <c r="AY11" s="17">
        <v>0.111325003730653</v>
      </c>
      <c r="AZ11" s="17">
        <v>5.2968801143872001E-2</v>
      </c>
      <c r="BA11" s="17">
        <v>0.13603967214201801</v>
      </c>
      <c r="BB11" s="17">
        <v>6.0927640697888599E-2</v>
      </c>
      <c r="BC11" s="17"/>
      <c r="BD11" s="17">
        <v>0.122792228521095</v>
      </c>
      <c r="BE11" s="17">
        <v>0.13028063227681</v>
      </c>
      <c r="BF11" s="17">
        <v>0.132225248382704</v>
      </c>
      <c r="BG11" s="17"/>
      <c r="BH11" s="17">
        <v>0.116199280182187</v>
      </c>
      <c r="BI11" s="17">
        <v>0.15284092598395599</v>
      </c>
      <c r="BJ11" s="17">
        <v>0.139511360525543</v>
      </c>
      <c r="BK11" s="17"/>
      <c r="BL11" s="17">
        <v>0.157624312087354</v>
      </c>
      <c r="BM11" s="17">
        <v>9.3238633196315895E-2</v>
      </c>
      <c r="BN11" s="17">
        <v>8.8179724311118604E-2</v>
      </c>
      <c r="BO11" s="17"/>
      <c r="BP11" s="17">
        <v>0.103246283519492</v>
      </c>
      <c r="BQ11" s="17">
        <v>0.142596836789882</v>
      </c>
      <c r="BR11" s="17"/>
      <c r="BS11" s="17">
        <v>8.7837268406637997E-2</v>
      </c>
      <c r="BT11" s="17">
        <v>9.9708014224692595E-2</v>
      </c>
      <c r="BU11" s="17">
        <v>0.15914016960808799</v>
      </c>
      <c r="BV11" s="17">
        <v>0.14802766640770701</v>
      </c>
      <c r="BW11" s="17"/>
      <c r="BX11" s="17">
        <v>0.107404305203204</v>
      </c>
      <c r="BY11" s="17">
        <v>7.48277501921919E-2</v>
      </c>
      <c r="BZ11" s="17">
        <v>0.13624211706711301</v>
      </c>
      <c r="CA11" s="17"/>
      <c r="CB11" s="17">
        <v>4.2483530818789202E-2</v>
      </c>
      <c r="CC11" s="17">
        <v>8.2548049718762895E-2</v>
      </c>
      <c r="CD11" s="17">
        <v>0.159679744582921</v>
      </c>
      <c r="CE11" s="17">
        <v>0.12782672982978799</v>
      </c>
      <c r="CF11" s="17">
        <v>7.8303273343609994E-2</v>
      </c>
      <c r="CG11" s="17">
        <v>0.29733919201391801</v>
      </c>
      <c r="CH11" s="17"/>
      <c r="CI11" s="17">
        <v>0.154813694020356</v>
      </c>
      <c r="CJ11" s="17">
        <v>8.1506077845496794E-2</v>
      </c>
      <c r="CK11" s="17">
        <v>0.285359208242706</v>
      </c>
      <c r="CL11" s="17">
        <v>0.11278147354036</v>
      </c>
    </row>
    <row r="12" spans="2:90" ht="29" x14ac:dyDescent="0.35">
      <c r="B12" s="21" t="s">
        <v>397</v>
      </c>
      <c r="C12" s="17">
        <v>5.0836905162133399E-2</v>
      </c>
      <c r="D12" s="17">
        <v>6.7185090145661597E-2</v>
      </c>
      <c r="E12" s="17">
        <v>3.4663655709042097E-2</v>
      </c>
      <c r="F12" s="17"/>
      <c r="G12" s="17">
        <v>4.1760119484427601E-2</v>
      </c>
      <c r="H12" s="17">
        <v>2.39399600919314E-2</v>
      </c>
      <c r="I12" s="17">
        <v>6.2961761708671404E-2</v>
      </c>
      <c r="J12" s="17">
        <v>6.4645593564000001E-2</v>
      </c>
      <c r="K12" s="17">
        <v>5.0454478963309103E-2</v>
      </c>
      <c r="L12" s="17">
        <v>3.7547850442309898E-2</v>
      </c>
      <c r="M12" s="17">
        <v>4.0884124166232001E-2</v>
      </c>
      <c r="N12" s="17">
        <v>6.0834426013194998E-2</v>
      </c>
      <c r="O12" s="17">
        <v>7.2566884879586194E-2</v>
      </c>
      <c r="P12" s="17"/>
      <c r="Q12" s="17">
        <v>4.0469927985613198E-2</v>
      </c>
      <c r="R12" s="17">
        <v>4.1996389634759997E-2</v>
      </c>
      <c r="S12" s="17">
        <v>8.0547532348713799E-2</v>
      </c>
      <c r="T12" s="17">
        <v>4.8987657821800902E-2</v>
      </c>
      <c r="U12" s="17"/>
      <c r="V12" s="17">
        <v>6.4134284756935597E-2</v>
      </c>
      <c r="W12" s="17">
        <v>3.3994161481502298E-2</v>
      </c>
      <c r="X12" s="17">
        <v>5.3180524930976102E-2</v>
      </c>
      <c r="Y12" s="17">
        <v>4.2122323327802302E-2</v>
      </c>
      <c r="Z12" s="17">
        <v>5.0112020536742199E-2</v>
      </c>
      <c r="AA12" s="17">
        <v>5.6779573760283399E-2</v>
      </c>
      <c r="AB12" s="17">
        <v>3.8364887140777897E-2</v>
      </c>
      <c r="AC12" s="17">
        <v>9.7457207947238805E-2</v>
      </c>
      <c r="AD12" s="17">
        <v>4.9482955235228901E-2</v>
      </c>
      <c r="AE12" s="17"/>
      <c r="AF12" s="17">
        <v>6.73512581064038E-2</v>
      </c>
      <c r="AG12" s="17">
        <v>5.0602244778610903E-2</v>
      </c>
      <c r="AH12" s="17">
        <v>3.3325631865504503E-2</v>
      </c>
      <c r="AI12" s="17">
        <v>3.9099624861209402E-2</v>
      </c>
      <c r="AJ12" s="17">
        <v>5.1101740053918099E-2</v>
      </c>
      <c r="AK12" s="17">
        <v>4.5910896237667698E-2</v>
      </c>
      <c r="AL12" s="17"/>
      <c r="AM12" s="17">
        <v>9.4187642332666993E-2</v>
      </c>
      <c r="AN12" s="17">
        <v>9.8496311925242705E-2</v>
      </c>
      <c r="AO12" s="17">
        <v>4.9786763155168799E-2</v>
      </c>
      <c r="AP12" s="17">
        <v>0.105908324016839</v>
      </c>
      <c r="AQ12" s="17">
        <v>6.6775134477825904E-2</v>
      </c>
      <c r="AR12" s="17">
        <v>4.9589966619958702E-2</v>
      </c>
      <c r="AS12" s="17">
        <v>5.1656909943013099E-2</v>
      </c>
      <c r="AT12" s="17">
        <v>3.9989718696526802E-2</v>
      </c>
      <c r="AU12" s="17">
        <v>1.8085532642469201E-2</v>
      </c>
      <c r="AV12" s="17">
        <v>3.5590413714463399E-2</v>
      </c>
      <c r="AW12" s="17">
        <v>5.3605253454469898E-2</v>
      </c>
      <c r="AX12" s="17">
        <v>5.0713485928728999E-2</v>
      </c>
      <c r="AY12" s="17">
        <v>3.2735595968081198E-2</v>
      </c>
      <c r="AZ12" s="17">
        <v>3.3424668386760302E-2</v>
      </c>
      <c r="BA12" s="17">
        <v>5.2492394232039998E-3</v>
      </c>
      <c r="BB12" s="17">
        <v>2.35238254672662E-2</v>
      </c>
      <c r="BC12" s="17"/>
      <c r="BD12" s="17">
        <v>5.33145546778915E-2</v>
      </c>
      <c r="BE12" s="17">
        <v>4.3292144134965301E-2</v>
      </c>
      <c r="BF12" s="17">
        <v>5.6110224041016898E-2</v>
      </c>
      <c r="BG12" s="17"/>
      <c r="BH12" s="17">
        <v>4.5085151488692903E-2</v>
      </c>
      <c r="BI12" s="17">
        <v>2.8817268075322599E-2</v>
      </c>
      <c r="BJ12" s="17">
        <v>8.5510684006668294E-2</v>
      </c>
      <c r="BK12" s="17"/>
      <c r="BL12" s="17">
        <v>4.5820245342742899E-2</v>
      </c>
      <c r="BM12" s="17">
        <v>3.76987852704549E-2</v>
      </c>
      <c r="BN12" s="17">
        <v>2.7357490268279001E-2</v>
      </c>
      <c r="BO12" s="17"/>
      <c r="BP12" s="17">
        <v>3.75767976943309E-2</v>
      </c>
      <c r="BQ12" s="17">
        <v>5.3033961175603203E-2</v>
      </c>
      <c r="BR12" s="17"/>
      <c r="BS12" s="17">
        <v>2.1434653531004599E-2</v>
      </c>
      <c r="BT12" s="17">
        <v>3.71027426909507E-2</v>
      </c>
      <c r="BU12" s="17">
        <v>4.2866850697945401E-2</v>
      </c>
      <c r="BV12" s="17">
        <v>6.8331739138386305E-2</v>
      </c>
      <c r="BW12" s="17"/>
      <c r="BX12" s="17">
        <v>4.5767294507700201E-2</v>
      </c>
      <c r="BY12" s="17">
        <v>3.43129455704103E-2</v>
      </c>
      <c r="BZ12" s="17">
        <v>5.2354546531532903E-2</v>
      </c>
      <c r="CA12" s="17"/>
      <c r="CB12" s="17">
        <v>1.5463865388053499E-2</v>
      </c>
      <c r="CC12" s="17">
        <v>2.5745914851380999E-2</v>
      </c>
      <c r="CD12" s="17">
        <v>6.6021397414120497E-2</v>
      </c>
      <c r="CE12" s="17">
        <v>4.4940146178994299E-2</v>
      </c>
      <c r="CF12" s="17">
        <v>1.5906425228039901E-2</v>
      </c>
      <c r="CG12" s="17">
        <v>0.136530447058761</v>
      </c>
      <c r="CH12" s="17"/>
      <c r="CI12" s="17">
        <v>9.1461583191569398E-2</v>
      </c>
      <c r="CJ12" s="17">
        <v>1.97007132575799E-2</v>
      </c>
      <c r="CK12" s="17">
        <v>0.11800249013030099</v>
      </c>
      <c r="CL12" s="17">
        <v>4.2208990940498597E-2</v>
      </c>
    </row>
    <row r="13" spans="2:90" x14ac:dyDescent="0.35">
      <c r="B13" s="21" t="s">
        <v>110</v>
      </c>
      <c r="C13" s="23">
        <v>5.0914270503978697E-2</v>
      </c>
      <c r="D13" s="23">
        <v>5.9161655425889199E-2</v>
      </c>
      <c r="E13" s="23">
        <v>4.26480304547701E-2</v>
      </c>
      <c r="F13" s="23"/>
      <c r="G13" s="23">
        <v>6.4754520810836297E-2</v>
      </c>
      <c r="H13" s="23">
        <v>4.6143092040217402E-2</v>
      </c>
      <c r="I13" s="23">
        <v>4.4319770732401398E-2</v>
      </c>
      <c r="J13" s="23">
        <v>4.8640271801441301E-2</v>
      </c>
      <c r="K13" s="23">
        <v>4.8415843219314997E-2</v>
      </c>
      <c r="L13" s="23">
        <v>5.03440902989956E-2</v>
      </c>
      <c r="M13" s="23">
        <v>3.5620253481347203E-2</v>
      </c>
      <c r="N13" s="23">
        <v>5.9164836099955598E-2</v>
      </c>
      <c r="O13" s="23">
        <v>5.9915327201525301E-2</v>
      </c>
      <c r="P13" s="23"/>
      <c r="Q13" s="23">
        <v>5.36698962760929E-2</v>
      </c>
      <c r="R13" s="23">
        <v>3.7910716460633202E-2</v>
      </c>
      <c r="S13" s="23">
        <v>2.98348122182833E-2</v>
      </c>
      <c r="T13" s="23">
        <v>5.0490429381753799E-2</v>
      </c>
      <c r="U13" s="23"/>
      <c r="V13" s="23">
        <v>6.0926432519270601E-2</v>
      </c>
      <c r="W13" s="23">
        <v>4.8861787458897202E-2</v>
      </c>
      <c r="X13" s="23">
        <v>4.3212070051995503E-2</v>
      </c>
      <c r="Y13" s="23">
        <v>3.9615249676400399E-2</v>
      </c>
      <c r="Z13" s="23">
        <v>4.7057057697525502E-2</v>
      </c>
      <c r="AA13" s="23">
        <v>6.8142557577812304E-2</v>
      </c>
      <c r="AB13" s="23">
        <v>3.1707459408432101E-2</v>
      </c>
      <c r="AC13" s="23">
        <v>6.6560444295070603E-2</v>
      </c>
      <c r="AD13" s="23">
        <v>5.3485828120182502E-2</v>
      </c>
      <c r="AE13" s="23"/>
      <c r="AF13" s="23">
        <v>6.4764816650673407E-2</v>
      </c>
      <c r="AG13" s="23">
        <v>6.3764829617273699E-2</v>
      </c>
      <c r="AH13" s="23">
        <v>2.9421683972267899E-2</v>
      </c>
      <c r="AI13" s="23">
        <v>4.5071008981332601E-2</v>
      </c>
      <c r="AJ13" s="23">
        <v>3.1660390502689498E-2</v>
      </c>
      <c r="AK13" s="23">
        <v>5.28616993806304E-2</v>
      </c>
      <c r="AL13" s="23"/>
      <c r="AM13" s="23">
        <v>0.15042481916926401</v>
      </c>
      <c r="AN13" s="23">
        <v>8.3054480911709305E-2</v>
      </c>
      <c r="AO13" s="23">
        <v>8.3943048877650403E-2</v>
      </c>
      <c r="AP13" s="23">
        <v>5.3472877076934898E-2</v>
      </c>
      <c r="AQ13" s="23">
        <v>3.1603520846536698E-2</v>
      </c>
      <c r="AR13" s="23">
        <v>4.0088450493777003E-2</v>
      </c>
      <c r="AS13" s="23">
        <v>3.8584055194393403E-2</v>
      </c>
      <c r="AT13" s="23">
        <v>3.6059837082885703E-2</v>
      </c>
      <c r="AU13" s="23">
        <v>2.0486796232547101E-2</v>
      </c>
      <c r="AV13" s="23">
        <v>1.41100513064959E-2</v>
      </c>
      <c r="AW13" s="23">
        <v>1.8605836895110899E-2</v>
      </c>
      <c r="AX13" s="23">
        <v>5.4553756517868597E-2</v>
      </c>
      <c r="AY13" s="23">
        <v>2.7572400433503098E-2</v>
      </c>
      <c r="AZ13" s="23">
        <v>5.8268229972775698E-2</v>
      </c>
      <c r="BA13" s="23">
        <v>3.9599146564668099E-2</v>
      </c>
      <c r="BB13" s="23">
        <v>2.8394303529633201E-2</v>
      </c>
      <c r="BC13" s="23"/>
      <c r="BD13" s="23">
        <v>3.7110817345754402E-2</v>
      </c>
      <c r="BE13" s="23">
        <v>5.2315391075283102E-2</v>
      </c>
      <c r="BF13" s="23">
        <v>5.6204886979455797E-2</v>
      </c>
      <c r="BG13" s="23"/>
      <c r="BH13" s="23">
        <v>4.0492946956657901E-2</v>
      </c>
      <c r="BI13" s="23">
        <v>3.2322247642538E-2</v>
      </c>
      <c r="BJ13" s="23">
        <v>3.4675806988974399E-2</v>
      </c>
      <c r="BK13" s="23"/>
      <c r="BL13" s="23">
        <v>6.8190679236831794E-2</v>
      </c>
      <c r="BM13" s="23">
        <v>2.7752021379916399E-2</v>
      </c>
      <c r="BN13" s="23">
        <v>2.8842678562528701E-2</v>
      </c>
      <c r="BO13" s="23"/>
      <c r="BP13" s="23">
        <v>3.8005771116468898E-2</v>
      </c>
      <c r="BQ13" s="23">
        <v>6.2901582322247004E-2</v>
      </c>
      <c r="BR13" s="23"/>
      <c r="BS13" s="23">
        <v>2.0278947262354401E-2</v>
      </c>
      <c r="BT13" s="23">
        <v>2.8334137488982801E-2</v>
      </c>
      <c r="BU13" s="23">
        <v>3.2962738173889498E-2</v>
      </c>
      <c r="BV13" s="23">
        <v>5.2660192711536297E-2</v>
      </c>
      <c r="BW13" s="23"/>
      <c r="BX13" s="23">
        <v>4.5882265935085702E-2</v>
      </c>
      <c r="BY13" s="23">
        <v>3.2574787610853299E-2</v>
      </c>
      <c r="BZ13" s="23">
        <v>5.2539750795299801E-2</v>
      </c>
      <c r="CA13" s="23"/>
      <c r="CB13" s="23">
        <v>9.6728088969136802E-3</v>
      </c>
      <c r="CC13" s="23">
        <v>1.2085986936531999E-2</v>
      </c>
      <c r="CD13" s="23">
        <v>6.3631416367884996E-2</v>
      </c>
      <c r="CE13" s="23">
        <v>3.6637233284100297E-2</v>
      </c>
      <c r="CF13" s="23">
        <v>4.7605901833623301E-2</v>
      </c>
      <c r="CG13" s="23">
        <v>0.14645688058707301</v>
      </c>
      <c r="CH13" s="23"/>
      <c r="CI13" s="23">
        <v>8.0762501704108799E-2</v>
      </c>
      <c r="CJ13" s="23">
        <v>1.8223991883811099E-2</v>
      </c>
      <c r="CK13" s="23">
        <v>0.18161319439506299</v>
      </c>
      <c r="CL13" s="23">
        <v>2.8710039875677801E-2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2:CL2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413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29" x14ac:dyDescent="0.35">
      <c r="B9" s="21" t="s">
        <v>399</v>
      </c>
      <c r="C9" s="17">
        <v>0.59302064783439601</v>
      </c>
      <c r="D9" s="17">
        <v>0.51651687097117105</v>
      </c>
      <c r="E9" s="17">
        <v>0.66563884152620201</v>
      </c>
      <c r="F9" s="17"/>
      <c r="G9" s="17">
        <v>0.66014157600884305</v>
      </c>
      <c r="H9" s="17">
        <v>0.65634628466215095</v>
      </c>
      <c r="I9" s="17">
        <v>0.61823766383530798</v>
      </c>
      <c r="J9" s="17">
        <v>0.57072115103098398</v>
      </c>
      <c r="K9" s="17">
        <v>0.595754470624688</v>
      </c>
      <c r="L9" s="17">
        <v>0.65275224980611601</v>
      </c>
      <c r="M9" s="17">
        <v>0.56123760646264698</v>
      </c>
      <c r="N9" s="17">
        <v>0.52213878877652697</v>
      </c>
      <c r="O9" s="17">
        <v>0.515721696158989</v>
      </c>
      <c r="P9" s="17"/>
      <c r="Q9" s="17">
        <v>0.56531000292396505</v>
      </c>
      <c r="R9" s="17">
        <v>0.54756023647372998</v>
      </c>
      <c r="S9" s="17">
        <v>0.57128641208999398</v>
      </c>
      <c r="T9" s="17">
        <v>0.60066185559900298</v>
      </c>
      <c r="U9" s="17"/>
      <c r="V9" s="17">
        <v>0.54446697692673796</v>
      </c>
      <c r="W9" s="17">
        <v>0.66574693438644394</v>
      </c>
      <c r="X9" s="17">
        <v>0.61586292276464505</v>
      </c>
      <c r="Y9" s="17">
        <v>0.58353702628874005</v>
      </c>
      <c r="Z9" s="17">
        <v>0.58046782797877305</v>
      </c>
      <c r="AA9" s="17">
        <v>0.54247921086316597</v>
      </c>
      <c r="AB9" s="17">
        <v>0.58622983596659906</v>
      </c>
      <c r="AC9" s="17">
        <v>0.56604613619090005</v>
      </c>
      <c r="AD9" s="17">
        <v>0.62117188219248498</v>
      </c>
      <c r="AE9" s="17"/>
      <c r="AF9" s="17">
        <v>0.60890112585445899</v>
      </c>
      <c r="AG9" s="17">
        <v>0.55423965489975102</v>
      </c>
      <c r="AH9" s="17">
        <v>0.70343109975989404</v>
      </c>
      <c r="AI9" s="17">
        <v>0.54443366046335195</v>
      </c>
      <c r="AJ9" s="17">
        <v>0.60275397751118098</v>
      </c>
      <c r="AK9" s="17">
        <v>0.57436205019155695</v>
      </c>
      <c r="AL9" s="17"/>
      <c r="AM9" s="17">
        <v>0.50772292784351303</v>
      </c>
      <c r="AN9" s="17">
        <v>0.47773144062806999</v>
      </c>
      <c r="AO9" s="17">
        <v>0.55828472404923801</v>
      </c>
      <c r="AP9" s="17">
        <v>0.55287290848794401</v>
      </c>
      <c r="AQ9" s="17">
        <v>0.57150268922804404</v>
      </c>
      <c r="AR9" s="17">
        <v>0.56053560204209596</v>
      </c>
      <c r="AS9" s="17">
        <v>0.53532838481323097</v>
      </c>
      <c r="AT9" s="17">
        <v>0.58787633802753403</v>
      </c>
      <c r="AU9" s="17">
        <v>0.65154589042844402</v>
      </c>
      <c r="AV9" s="17">
        <v>0.68223087690801898</v>
      </c>
      <c r="AW9" s="17">
        <v>0.52826673711287597</v>
      </c>
      <c r="AX9" s="17">
        <v>0.61328343224272697</v>
      </c>
      <c r="AY9" s="17">
        <v>0.67618911335570797</v>
      </c>
      <c r="AZ9" s="17">
        <v>0.60853228404582904</v>
      </c>
      <c r="BA9" s="17">
        <v>0.66104675257818701</v>
      </c>
      <c r="BB9" s="17">
        <v>0.64991523602121803</v>
      </c>
      <c r="BC9" s="17"/>
      <c r="BD9" s="17">
        <v>0.59854781815791802</v>
      </c>
      <c r="BE9" s="17">
        <v>0.64867376107265196</v>
      </c>
      <c r="BF9" s="17">
        <v>0.55399036237017496</v>
      </c>
      <c r="BG9" s="17"/>
      <c r="BH9" s="17">
        <v>0.62589287063377497</v>
      </c>
      <c r="BI9" s="17">
        <v>0.55654942683839603</v>
      </c>
      <c r="BJ9" s="17">
        <v>0.56875074548028504</v>
      </c>
      <c r="BK9" s="17"/>
      <c r="BL9" s="17">
        <v>0.539731152457402</v>
      </c>
      <c r="BM9" s="17">
        <v>0.59181185525886604</v>
      </c>
      <c r="BN9" s="17">
        <v>0.54820786659139997</v>
      </c>
      <c r="BO9" s="17"/>
      <c r="BP9" s="17">
        <v>0.61880686097580095</v>
      </c>
      <c r="BQ9" s="17">
        <v>0.57320075857825303</v>
      </c>
      <c r="BR9" s="17"/>
      <c r="BS9" s="17">
        <v>0.678650828081096</v>
      </c>
      <c r="BT9" s="17">
        <v>0.62081766440520703</v>
      </c>
      <c r="BU9" s="17">
        <v>0.59383208005334398</v>
      </c>
      <c r="BV9" s="17">
        <v>0.56940247116417997</v>
      </c>
      <c r="BW9" s="17"/>
      <c r="BX9" s="17">
        <v>0.64169024758511495</v>
      </c>
      <c r="BY9" s="17">
        <v>0.72955455770601896</v>
      </c>
      <c r="BZ9" s="17">
        <v>0.57980897088552297</v>
      </c>
      <c r="CA9" s="17"/>
      <c r="CB9" s="17">
        <v>0.77228212326160595</v>
      </c>
      <c r="CC9" s="17">
        <v>0.67619595326258997</v>
      </c>
      <c r="CD9" s="17">
        <v>0.60543713623765805</v>
      </c>
      <c r="CE9" s="17">
        <v>0.61468030625482994</v>
      </c>
      <c r="CF9" s="17">
        <v>0.57606150500854303</v>
      </c>
      <c r="CG9" s="17">
        <v>0.24967722658216901</v>
      </c>
      <c r="CH9" s="17"/>
      <c r="CI9" s="17">
        <v>0.50917215553077999</v>
      </c>
      <c r="CJ9" s="17">
        <v>0.69888804308363595</v>
      </c>
      <c r="CK9" s="17">
        <v>0.28604238815768701</v>
      </c>
      <c r="CL9" s="17">
        <v>0.631101232593552</v>
      </c>
    </row>
    <row r="10" spans="2:90" ht="29" x14ac:dyDescent="0.35">
      <c r="B10" s="21" t="s">
        <v>400</v>
      </c>
      <c r="C10" s="17">
        <v>0.52129391446185802</v>
      </c>
      <c r="D10" s="17">
        <v>0.47946195851297202</v>
      </c>
      <c r="E10" s="17">
        <v>0.55863964073391903</v>
      </c>
      <c r="F10" s="17"/>
      <c r="G10" s="17">
        <v>0.51156800030084704</v>
      </c>
      <c r="H10" s="17">
        <v>0.57192075349934102</v>
      </c>
      <c r="I10" s="17">
        <v>0.54975221364346705</v>
      </c>
      <c r="J10" s="17">
        <v>0.52618311683938701</v>
      </c>
      <c r="K10" s="17">
        <v>0.57195361219537799</v>
      </c>
      <c r="L10" s="17">
        <v>0.57949238029898298</v>
      </c>
      <c r="M10" s="17">
        <v>0.53864682165814604</v>
      </c>
      <c r="N10" s="17">
        <v>0.44032537124650001</v>
      </c>
      <c r="O10" s="17">
        <v>0.41834011468360699</v>
      </c>
      <c r="P10" s="17"/>
      <c r="Q10" s="17">
        <v>0.49480105861068602</v>
      </c>
      <c r="R10" s="17">
        <v>0.470272478670062</v>
      </c>
      <c r="S10" s="17">
        <v>0.49969522403355798</v>
      </c>
      <c r="T10" s="17">
        <v>0.53087528825888097</v>
      </c>
      <c r="U10" s="17"/>
      <c r="V10" s="17">
        <v>0.46204883943027403</v>
      </c>
      <c r="W10" s="17">
        <v>0.62053661618207301</v>
      </c>
      <c r="X10" s="17">
        <v>0.52355399605478903</v>
      </c>
      <c r="Y10" s="17">
        <v>0.474843063502697</v>
      </c>
      <c r="Z10" s="17">
        <v>0.56776426949482595</v>
      </c>
      <c r="AA10" s="17">
        <v>0.45925294757252999</v>
      </c>
      <c r="AB10" s="17">
        <v>0.50661119762895501</v>
      </c>
      <c r="AC10" s="17">
        <v>0.52366410376091899</v>
      </c>
      <c r="AD10" s="17">
        <v>0.54160068376747805</v>
      </c>
      <c r="AE10" s="17"/>
      <c r="AF10" s="17">
        <v>0.51966044015102897</v>
      </c>
      <c r="AG10" s="17">
        <v>0.52111615779982101</v>
      </c>
      <c r="AH10" s="17">
        <v>0.60551686630007595</v>
      </c>
      <c r="AI10" s="17">
        <v>0.53233903372138003</v>
      </c>
      <c r="AJ10" s="17">
        <v>0.53418502471551399</v>
      </c>
      <c r="AK10" s="17">
        <v>0.48988739004094001</v>
      </c>
      <c r="AL10" s="17"/>
      <c r="AM10" s="17">
        <v>0.39165866205104399</v>
      </c>
      <c r="AN10" s="17">
        <v>0.44364511651331101</v>
      </c>
      <c r="AO10" s="17">
        <v>0.47006950839592399</v>
      </c>
      <c r="AP10" s="17">
        <v>0.547948375555112</v>
      </c>
      <c r="AQ10" s="17">
        <v>0.479020864030621</v>
      </c>
      <c r="AR10" s="17">
        <v>0.539468551615092</v>
      </c>
      <c r="AS10" s="17">
        <v>0.47883971195966701</v>
      </c>
      <c r="AT10" s="17">
        <v>0.45139779079270198</v>
      </c>
      <c r="AU10" s="17">
        <v>0.61761871999912399</v>
      </c>
      <c r="AV10" s="17">
        <v>0.55349594446029404</v>
      </c>
      <c r="AW10" s="17">
        <v>0.52400754947542005</v>
      </c>
      <c r="AX10" s="17">
        <v>0.49945573589266301</v>
      </c>
      <c r="AY10" s="17">
        <v>0.55595413015460304</v>
      </c>
      <c r="AZ10" s="17">
        <v>0.499540455353985</v>
      </c>
      <c r="BA10" s="17">
        <v>0.53750424959167897</v>
      </c>
      <c r="BB10" s="17">
        <v>0.58114221337741001</v>
      </c>
      <c r="BC10" s="17"/>
      <c r="BD10" s="17">
        <v>0.53527064673116298</v>
      </c>
      <c r="BE10" s="17">
        <v>0.54229189010136303</v>
      </c>
      <c r="BF10" s="17">
        <v>0.506337737825025</v>
      </c>
      <c r="BG10" s="17"/>
      <c r="BH10" s="17">
        <v>0.54346034483801398</v>
      </c>
      <c r="BI10" s="17">
        <v>0.49243986484973101</v>
      </c>
      <c r="BJ10" s="17">
        <v>0.53627910705644</v>
      </c>
      <c r="BK10" s="17"/>
      <c r="BL10" s="17">
        <v>0.50775709774988598</v>
      </c>
      <c r="BM10" s="17">
        <v>0.54328443635629298</v>
      </c>
      <c r="BN10" s="17">
        <v>0.48081580577998401</v>
      </c>
      <c r="BO10" s="17"/>
      <c r="BP10" s="17">
        <v>0.55875813862424695</v>
      </c>
      <c r="BQ10" s="17">
        <v>0.49660920083656801</v>
      </c>
      <c r="BR10" s="17"/>
      <c r="BS10" s="17">
        <v>0.57939493099228301</v>
      </c>
      <c r="BT10" s="17">
        <v>0.56576728431782497</v>
      </c>
      <c r="BU10" s="17">
        <v>0.52720602951787898</v>
      </c>
      <c r="BV10" s="17">
        <v>0.49510517336218302</v>
      </c>
      <c r="BW10" s="17"/>
      <c r="BX10" s="17">
        <v>0.55007824830688701</v>
      </c>
      <c r="BY10" s="17">
        <v>0.637158944495263</v>
      </c>
      <c r="BZ10" s="17">
        <v>0.51132235012871297</v>
      </c>
      <c r="CA10" s="17"/>
      <c r="CB10" s="17">
        <v>0.66543480121908205</v>
      </c>
      <c r="CC10" s="17">
        <v>0.58819747083013796</v>
      </c>
      <c r="CD10" s="17">
        <v>0.54207391969573504</v>
      </c>
      <c r="CE10" s="17">
        <v>0.54993908434716099</v>
      </c>
      <c r="CF10" s="17">
        <v>0.50245307450249199</v>
      </c>
      <c r="CG10" s="17">
        <v>0.22120104167252699</v>
      </c>
      <c r="CH10" s="17"/>
      <c r="CI10" s="17">
        <v>0.45963193498836602</v>
      </c>
      <c r="CJ10" s="17">
        <v>0.61218419788032097</v>
      </c>
      <c r="CK10" s="17">
        <v>0.26478176954805099</v>
      </c>
      <c r="CL10" s="17">
        <v>0.54979770674151096</v>
      </c>
    </row>
    <row r="11" spans="2:90" ht="29" x14ac:dyDescent="0.35">
      <c r="B11" s="21" t="s">
        <v>401</v>
      </c>
      <c r="C11" s="17">
        <v>0.51817495572821204</v>
      </c>
      <c r="D11" s="17">
        <v>0.48079939560544099</v>
      </c>
      <c r="E11" s="17">
        <v>0.551023173094216</v>
      </c>
      <c r="F11" s="17"/>
      <c r="G11" s="17">
        <v>0.55420385661679905</v>
      </c>
      <c r="H11" s="17">
        <v>0.59410380201471602</v>
      </c>
      <c r="I11" s="17">
        <v>0.49837240484012502</v>
      </c>
      <c r="J11" s="17">
        <v>0.54910523859271598</v>
      </c>
      <c r="K11" s="17">
        <v>0.51487889172287604</v>
      </c>
      <c r="L11" s="17">
        <v>0.58641482579898796</v>
      </c>
      <c r="M11" s="17">
        <v>0.50119846228944298</v>
      </c>
      <c r="N11" s="17">
        <v>0.45444050522073198</v>
      </c>
      <c r="O11" s="17">
        <v>0.42532067971382398</v>
      </c>
      <c r="P11" s="17"/>
      <c r="Q11" s="17">
        <v>0.51478831333694997</v>
      </c>
      <c r="R11" s="17">
        <v>0.49970530589189899</v>
      </c>
      <c r="S11" s="17">
        <v>0.49583781484313599</v>
      </c>
      <c r="T11" s="17">
        <v>0.52369324673241402</v>
      </c>
      <c r="U11" s="17"/>
      <c r="V11" s="17">
        <v>0.452433070286829</v>
      </c>
      <c r="W11" s="17">
        <v>0.60220988443841095</v>
      </c>
      <c r="X11" s="17">
        <v>0.53981439829979705</v>
      </c>
      <c r="Y11" s="17">
        <v>0.49888951153745498</v>
      </c>
      <c r="Z11" s="17">
        <v>0.53983531496088299</v>
      </c>
      <c r="AA11" s="17">
        <v>0.46184648727567701</v>
      </c>
      <c r="AB11" s="17">
        <v>0.497746869798596</v>
      </c>
      <c r="AC11" s="17">
        <v>0.48634585706469202</v>
      </c>
      <c r="AD11" s="17">
        <v>0.55607463819882497</v>
      </c>
      <c r="AE11" s="17"/>
      <c r="AF11" s="17">
        <v>0.520741913244399</v>
      </c>
      <c r="AG11" s="17">
        <v>0.49470898299830302</v>
      </c>
      <c r="AH11" s="17">
        <v>0.63421531547573595</v>
      </c>
      <c r="AI11" s="17">
        <v>0.58400857209137103</v>
      </c>
      <c r="AJ11" s="17">
        <v>0.53497555639382899</v>
      </c>
      <c r="AK11" s="17">
        <v>0.47816855798851199</v>
      </c>
      <c r="AL11" s="17"/>
      <c r="AM11" s="17">
        <v>0.437805465983788</v>
      </c>
      <c r="AN11" s="17">
        <v>0.43124213317299798</v>
      </c>
      <c r="AO11" s="17">
        <v>0.44846299433458597</v>
      </c>
      <c r="AP11" s="17">
        <v>0.44857712133267302</v>
      </c>
      <c r="AQ11" s="17">
        <v>0.47676374189424497</v>
      </c>
      <c r="AR11" s="17">
        <v>0.50746219941845705</v>
      </c>
      <c r="AS11" s="17">
        <v>0.46728511485428598</v>
      </c>
      <c r="AT11" s="17">
        <v>0.46281880053519597</v>
      </c>
      <c r="AU11" s="17">
        <v>0.56904273177487597</v>
      </c>
      <c r="AV11" s="17">
        <v>0.59542453102267401</v>
      </c>
      <c r="AW11" s="17">
        <v>0.51270322402627599</v>
      </c>
      <c r="AX11" s="17">
        <v>0.56117542814223997</v>
      </c>
      <c r="AY11" s="17">
        <v>0.59355716583737494</v>
      </c>
      <c r="AZ11" s="17">
        <v>0.54872102782767496</v>
      </c>
      <c r="BA11" s="17">
        <v>0.55051089950451704</v>
      </c>
      <c r="BB11" s="17">
        <v>0.59300656949959496</v>
      </c>
      <c r="BC11" s="17"/>
      <c r="BD11" s="17">
        <v>0.53617671237083098</v>
      </c>
      <c r="BE11" s="17">
        <v>0.56570572231364802</v>
      </c>
      <c r="BF11" s="17">
        <v>0.47717872732916999</v>
      </c>
      <c r="BG11" s="17"/>
      <c r="BH11" s="17">
        <v>0.55210269100920695</v>
      </c>
      <c r="BI11" s="17">
        <v>0.47152109750854998</v>
      </c>
      <c r="BJ11" s="17">
        <v>0.50523957627134897</v>
      </c>
      <c r="BK11" s="17"/>
      <c r="BL11" s="17">
        <v>0.48086863688616499</v>
      </c>
      <c r="BM11" s="17">
        <v>0.52806035415403496</v>
      </c>
      <c r="BN11" s="17">
        <v>0.495105332997613</v>
      </c>
      <c r="BO11" s="17"/>
      <c r="BP11" s="17">
        <v>0.56541692279289202</v>
      </c>
      <c r="BQ11" s="17">
        <v>0.49095524377925198</v>
      </c>
      <c r="BR11" s="17"/>
      <c r="BS11" s="17">
        <v>0.61326215825438601</v>
      </c>
      <c r="BT11" s="17">
        <v>0.55587466045625</v>
      </c>
      <c r="BU11" s="17">
        <v>0.51379859465274202</v>
      </c>
      <c r="BV11" s="17">
        <v>0.49575387931010001</v>
      </c>
      <c r="BW11" s="17"/>
      <c r="BX11" s="17">
        <v>0.54308214552445999</v>
      </c>
      <c r="BY11" s="17">
        <v>0.62015687573635203</v>
      </c>
      <c r="BZ11" s="17">
        <v>0.50944061583408295</v>
      </c>
      <c r="CA11" s="17"/>
      <c r="CB11" s="17">
        <v>0.67493781225798499</v>
      </c>
      <c r="CC11" s="17">
        <v>0.61623946478708302</v>
      </c>
      <c r="CD11" s="17">
        <v>0.530307949975375</v>
      </c>
      <c r="CE11" s="17">
        <v>0.50043319856458701</v>
      </c>
      <c r="CF11" s="17">
        <v>0.511553301074682</v>
      </c>
      <c r="CG11" s="17">
        <v>0.220131070642646</v>
      </c>
      <c r="CH11" s="17"/>
      <c r="CI11" s="17">
        <v>0.447381131328351</v>
      </c>
      <c r="CJ11" s="17">
        <v>0.61770882278102801</v>
      </c>
      <c r="CK11" s="17">
        <v>0.24174125042334799</v>
      </c>
      <c r="CL11" s="17">
        <v>0.54893213129843599</v>
      </c>
    </row>
    <row r="12" spans="2:90" ht="29" x14ac:dyDescent="0.35">
      <c r="B12" s="21" t="s">
        <v>402</v>
      </c>
      <c r="C12" s="17">
        <v>0.48797598634643002</v>
      </c>
      <c r="D12" s="17">
        <v>0.43821532251290601</v>
      </c>
      <c r="E12" s="17">
        <v>0.53456152972687199</v>
      </c>
      <c r="F12" s="17"/>
      <c r="G12" s="17">
        <v>0.62525870267186201</v>
      </c>
      <c r="H12" s="17">
        <v>0.57397638367027903</v>
      </c>
      <c r="I12" s="17">
        <v>0.44814140849476602</v>
      </c>
      <c r="J12" s="17">
        <v>0.47135162962224703</v>
      </c>
      <c r="K12" s="17">
        <v>0.47856670241389998</v>
      </c>
      <c r="L12" s="17">
        <v>0.48618309726401898</v>
      </c>
      <c r="M12" s="17">
        <v>0.47744542107175098</v>
      </c>
      <c r="N12" s="17">
        <v>0.42069444676996698</v>
      </c>
      <c r="O12" s="17">
        <v>0.42398145324388298</v>
      </c>
      <c r="P12" s="17"/>
      <c r="Q12" s="17">
        <v>0.44481795737434598</v>
      </c>
      <c r="R12" s="17">
        <v>0.42579543599508901</v>
      </c>
      <c r="S12" s="17">
        <v>0.46562983513735001</v>
      </c>
      <c r="T12" s="17">
        <v>0.49419701767976199</v>
      </c>
      <c r="U12" s="17"/>
      <c r="V12" s="17">
        <v>0.44569037355572799</v>
      </c>
      <c r="W12" s="17">
        <v>0.53269133403452795</v>
      </c>
      <c r="X12" s="17">
        <v>0.470260426235591</v>
      </c>
      <c r="Y12" s="17">
        <v>0.54126964856606496</v>
      </c>
      <c r="Z12" s="17">
        <v>0.541918206973104</v>
      </c>
      <c r="AA12" s="17">
        <v>0.433900665132124</v>
      </c>
      <c r="AB12" s="17">
        <v>0.47198620416742898</v>
      </c>
      <c r="AC12" s="17">
        <v>0.40425204834459999</v>
      </c>
      <c r="AD12" s="17">
        <v>0.50550041300749604</v>
      </c>
      <c r="AE12" s="17"/>
      <c r="AF12" s="17">
        <v>0.50985130412698698</v>
      </c>
      <c r="AG12" s="17">
        <v>0.53678410681826505</v>
      </c>
      <c r="AH12" s="17">
        <v>0.55426868492228598</v>
      </c>
      <c r="AI12" s="17">
        <v>0.461925605076069</v>
      </c>
      <c r="AJ12" s="17">
        <v>0.50326654699540196</v>
      </c>
      <c r="AK12" s="17">
        <v>0.42295034438597801</v>
      </c>
      <c r="AL12" s="17"/>
      <c r="AM12" s="17">
        <v>0.45991237440087601</v>
      </c>
      <c r="AN12" s="17">
        <v>0.44395921935167199</v>
      </c>
      <c r="AO12" s="17">
        <v>0.46814698851907099</v>
      </c>
      <c r="AP12" s="17">
        <v>0.45438760702195202</v>
      </c>
      <c r="AQ12" s="17">
        <v>0.48629036448570401</v>
      </c>
      <c r="AR12" s="17">
        <v>0.52740261693851698</v>
      </c>
      <c r="AS12" s="17">
        <v>0.449334782106388</v>
      </c>
      <c r="AT12" s="17">
        <v>0.45779878737336899</v>
      </c>
      <c r="AU12" s="17">
        <v>0.51335888560488596</v>
      </c>
      <c r="AV12" s="17">
        <v>0.59808629473989605</v>
      </c>
      <c r="AW12" s="17">
        <v>0.44167959797664502</v>
      </c>
      <c r="AX12" s="17">
        <v>0.49085982097693198</v>
      </c>
      <c r="AY12" s="17">
        <v>0.50802217222591395</v>
      </c>
      <c r="AZ12" s="17">
        <v>0.51988870024224398</v>
      </c>
      <c r="BA12" s="17">
        <v>0.58801876746559001</v>
      </c>
      <c r="BB12" s="17">
        <v>0.42405159971627898</v>
      </c>
      <c r="BC12" s="17"/>
      <c r="BD12" s="17">
        <v>0.45268772229061599</v>
      </c>
      <c r="BE12" s="17">
        <v>0.54714610818794696</v>
      </c>
      <c r="BF12" s="17">
        <v>0.47394728636177602</v>
      </c>
      <c r="BG12" s="17"/>
      <c r="BH12" s="17">
        <v>0.52863236179373896</v>
      </c>
      <c r="BI12" s="17">
        <v>0.37213865471754898</v>
      </c>
      <c r="BJ12" s="17">
        <v>0.41723893258223699</v>
      </c>
      <c r="BK12" s="17"/>
      <c r="BL12" s="17">
        <v>0.42808655351485603</v>
      </c>
      <c r="BM12" s="17">
        <v>0.44524945614796402</v>
      </c>
      <c r="BN12" s="17">
        <v>0.42264657294961699</v>
      </c>
      <c r="BO12" s="17"/>
      <c r="BP12" s="17">
        <v>0.54427122856445498</v>
      </c>
      <c r="BQ12" s="17">
        <v>0.47924989774113502</v>
      </c>
      <c r="BR12" s="17"/>
      <c r="BS12" s="17">
        <v>0.501752579937358</v>
      </c>
      <c r="BT12" s="17">
        <v>0.54047467823161099</v>
      </c>
      <c r="BU12" s="17">
        <v>0.45451072787312902</v>
      </c>
      <c r="BV12" s="17">
        <v>0.48783296364777601</v>
      </c>
      <c r="BW12" s="17"/>
      <c r="BX12" s="17">
        <v>0.463600241100807</v>
      </c>
      <c r="BY12" s="17">
        <v>0.62044847773855005</v>
      </c>
      <c r="BZ12" s="17">
        <v>0.48225037666943898</v>
      </c>
      <c r="CA12" s="17"/>
      <c r="CB12" s="17">
        <v>0.59579555124537398</v>
      </c>
      <c r="CC12" s="17">
        <v>0.53398128315636895</v>
      </c>
      <c r="CD12" s="17">
        <v>0.50732151893078803</v>
      </c>
      <c r="CE12" s="17">
        <v>0.48523253622078999</v>
      </c>
      <c r="CF12" s="17">
        <v>0.46921988599464198</v>
      </c>
      <c r="CG12" s="17">
        <v>0.293342882805887</v>
      </c>
      <c r="CH12" s="17"/>
      <c r="CI12" s="17">
        <v>0.452029725688885</v>
      </c>
      <c r="CJ12" s="17">
        <v>0.56720065696279598</v>
      </c>
      <c r="CK12" s="17">
        <v>0.32447370727279101</v>
      </c>
      <c r="CL12" s="17">
        <v>0.49283432701241903</v>
      </c>
    </row>
    <row r="13" spans="2:90" x14ac:dyDescent="0.35">
      <c r="B13" s="21" t="s">
        <v>403</v>
      </c>
      <c r="C13" s="17">
        <v>0.48545131090222399</v>
      </c>
      <c r="D13" s="17">
        <v>0.44573796156105</v>
      </c>
      <c r="E13" s="17">
        <v>0.51963071320315402</v>
      </c>
      <c r="F13" s="17"/>
      <c r="G13" s="17">
        <v>0.446657251632256</v>
      </c>
      <c r="H13" s="17">
        <v>0.478477748793177</v>
      </c>
      <c r="I13" s="17">
        <v>0.48510491982519299</v>
      </c>
      <c r="J13" s="17">
        <v>0.46403829238236899</v>
      </c>
      <c r="K13" s="17">
        <v>0.50683635550070505</v>
      </c>
      <c r="L13" s="17">
        <v>0.574445617188588</v>
      </c>
      <c r="M13" s="17">
        <v>0.51725667036887102</v>
      </c>
      <c r="N13" s="17">
        <v>0.45269715660689502</v>
      </c>
      <c r="O13" s="17">
        <v>0.44507253787318701</v>
      </c>
      <c r="P13" s="17"/>
      <c r="Q13" s="17">
        <v>0.43888609115490201</v>
      </c>
      <c r="R13" s="17">
        <v>0.47370100095303402</v>
      </c>
      <c r="S13" s="17">
        <v>0.51210780411898305</v>
      </c>
      <c r="T13" s="17">
        <v>0.49133280141540298</v>
      </c>
      <c r="U13" s="17"/>
      <c r="V13" s="17">
        <v>0.48240425359760197</v>
      </c>
      <c r="W13" s="17">
        <v>0.57340427751631196</v>
      </c>
      <c r="X13" s="17">
        <v>0.48645334983472399</v>
      </c>
      <c r="Y13" s="17">
        <v>0.43693112378215199</v>
      </c>
      <c r="Z13" s="17">
        <v>0.51918455409451403</v>
      </c>
      <c r="AA13" s="17">
        <v>0.39971876478670698</v>
      </c>
      <c r="AB13" s="17">
        <v>0.45368033557964099</v>
      </c>
      <c r="AC13" s="17">
        <v>0.47399512261501198</v>
      </c>
      <c r="AD13" s="17">
        <v>0.49774296081894498</v>
      </c>
      <c r="AE13" s="17"/>
      <c r="AF13" s="17">
        <v>0.462680368331152</v>
      </c>
      <c r="AG13" s="17">
        <v>0.44611593930874299</v>
      </c>
      <c r="AH13" s="17">
        <v>0.57204560560755902</v>
      </c>
      <c r="AI13" s="17">
        <v>0.42106717436438801</v>
      </c>
      <c r="AJ13" s="17">
        <v>0.49652276245947402</v>
      </c>
      <c r="AK13" s="17">
        <v>0.50130877762540504</v>
      </c>
      <c r="AL13" s="17"/>
      <c r="AM13" s="17">
        <v>0.41799621551634097</v>
      </c>
      <c r="AN13" s="17">
        <v>0.354469048424227</v>
      </c>
      <c r="AO13" s="17">
        <v>0.432813097635107</v>
      </c>
      <c r="AP13" s="17">
        <v>0.43850938691625901</v>
      </c>
      <c r="AQ13" s="17">
        <v>0.47496735270957902</v>
      </c>
      <c r="AR13" s="17">
        <v>0.44858671399678401</v>
      </c>
      <c r="AS13" s="17">
        <v>0.43584206894247302</v>
      </c>
      <c r="AT13" s="17">
        <v>0.43818586226059703</v>
      </c>
      <c r="AU13" s="17">
        <v>0.53892655411130597</v>
      </c>
      <c r="AV13" s="17">
        <v>0.51314993071092097</v>
      </c>
      <c r="AW13" s="17">
        <v>0.40767102656146098</v>
      </c>
      <c r="AX13" s="17">
        <v>0.50318492941472603</v>
      </c>
      <c r="AY13" s="17">
        <v>0.55209637163030101</v>
      </c>
      <c r="AZ13" s="17">
        <v>0.543716261641359</v>
      </c>
      <c r="BA13" s="17">
        <v>0.67766862265379801</v>
      </c>
      <c r="BB13" s="17">
        <v>0.56910762967765904</v>
      </c>
      <c r="BC13" s="17"/>
      <c r="BD13" s="17">
        <v>0.52305309917411902</v>
      </c>
      <c r="BE13" s="17">
        <v>0.48514076430302999</v>
      </c>
      <c r="BF13" s="17">
        <v>0.467444354977332</v>
      </c>
      <c r="BG13" s="17"/>
      <c r="BH13" s="17">
        <v>0.51499185533116398</v>
      </c>
      <c r="BI13" s="17">
        <v>0.44808476399723102</v>
      </c>
      <c r="BJ13" s="17">
        <v>0.52501112804800698</v>
      </c>
      <c r="BK13" s="17"/>
      <c r="BL13" s="17">
        <v>0.433046150003907</v>
      </c>
      <c r="BM13" s="17">
        <v>0.58094403755714097</v>
      </c>
      <c r="BN13" s="17">
        <v>0.52683580536063601</v>
      </c>
      <c r="BO13" s="17"/>
      <c r="BP13" s="17">
        <v>0.52220098575747498</v>
      </c>
      <c r="BQ13" s="17">
        <v>0.46026530957718798</v>
      </c>
      <c r="BR13" s="17"/>
      <c r="BS13" s="17">
        <v>0.58530508620057797</v>
      </c>
      <c r="BT13" s="17">
        <v>0.54827761657655305</v>
      </c>
      <c r="BU13" s="17">
        <v>0.48048208290282601</v>
      </c>
      <c r="BV13" s="17">
        <v>0.43594605302994699</v>
      </c>
      <c r="BW13" s="17"/>
      <c r="BX13" s="17">
        <v>0.51641242368662299</v>
      </c>
      <c r="BY13" s="17">
        <v>0.50444119475872196</v>
      </c>
      <c r="BZ13" s="17">
        <v>0.48121710575026699</v>
      </c>
      <c r="CA13" s="17"/>
      <c r="CB13" s="17">
        <v>0.64779302366291203</v>
      </c>
      <c r="CC13" s="17">
        <v>0.52853203691083495</v>
      </c>
      <c r="CD13" s="17">
        <v>0.45838298401174099</v>
      </c>
      <c r="CE13" s="17">
        <v>0.52957316585066605</v>
      </c>
      <c r="CF13" s="17">
        <v>0.50983956041585898</v>
      </c>
      <c r="CG13" s="17">
        <v>0.20845220945363699</v>
      </c>
      <c r="CH13" s="17"/>
      <c r="CI13" s="17">
        <v>0.37216385066943197</v>
      </c>
      <c r="CJ13" s="17">
        <v>0.61162301948865205</v>
      </c>
      <c r="CK13" s="17">
        <v>0.24571845827750299</v>
      </c>
      <c r="CL13" s="17">
        <v>0.50026275862790803</v>
      </c>
    </row>
    <row r="14" spans="2:90" ht="29" x14ac:dyDescent="0.35">
      <c r="B14" s="21" t="s">
        <v>404</v>
      </c>
      <c r="C14" s="17">
        <v>0.482786328982373</v>
      </c>
      <c r="D14" s="17">
        <v>0.41480217356158</v>
      </c>
      <c r="E14" s="17">
        <v>0.54823806144707299</v>
      </c>
      <c r="F14" s="17"/>
      <c r="G14" s="17">
        <v>0.47769909884797901</v>
      </c>
      <c r="H14" s="17">
        <v>0.50696888630381598</v>
      </c>
      <c r="I14" s="17">
        <v>0.526379510199666</v>
      </c>
      <c r="J14" s="17">
        <v>0.47850918932382602</v>
      </c>
      <c r="K14" s="17">
        <v>0.51676460097774402</v>
      </c>
      <c r="L14" s="17">
        <v>0.52927667514662402</v>
      </c>
      <c r="M14" s="17">
        <v>0.46210598613195097</v>
      </c>
      <c r="N14" s="17">
        <v>0.45735338210007898</v>
      </c>
      <c r="O14" s="17">
        <v>0.40223915092577101</v>
      </c>
      <c r="P14" s="17"/>
      <c r="Q14" s="17">
        <v>0.52158487556251898</v>
      </c>
      <c r="R14" s="17">
        <v>0.45088864586775002</v>
      </c>
      <c r="S14" s="17">
        <v>0.46958627530875602</v>
      </c>
      <c r="T14" s="17">
        <v>0.48001051732398198</v>
      </c>
      <c r="U14" s="17"/>
      <c r="V14" s="17">
        <v>0.43093664169078999</v>
      </c>
      <c r="W14" s="17">
        <v>0.55609234429795396</v>
      </c>
      <c r="X14" s="17">
        <v>0.45548969984270399</v>
      </c>
      <c r="Y14" s="17">
        <v>0.48961932713609302</v>
      </c>
      <c r="Z14" s="17">
        <v>0.52199254439422704</v>
      </c>
      <c r="AA14" s="17">
        <v>0.45093279330441999</v>
      </c>
      <c r="AB14" s="17">
        <v>0.44593729734709298</v>
      </c>
      <c r="AC14" s="17">
        <v>0.53023449084943397</v>
      </c>
      <c r="AD14" s="17">
        <v>0.48761486969638301</v>
      </c>
      <c r="AE14" s="17"/>
      <c r="AF14" s="17">
        <v>0.50123334723734103</v>
      </c>
      <c r="AG14" s="17">
        <v>0.45779008399771198</v>
      </c>
      <c r="AH14" s="17">
        <v>0.56662517838580495</v>
      </c>
      <c r="AI14" s="17">
        <v>0.51306219421275601</v>
      </c>
      <c r="AJ14" s="17">
        <v>0.48920510986384902</v>
      </c>
      <c r="AK14" s="17">
        <v>0.45406240232613798</v>
      </c>
      <c r="AL14" s="17"/>
      <c r="AM14" s="17">
        <v>0.364236674056446</v>
      </c>
      <c r="AN14" s="17">
        <v>0.47658694410929597</v>
      </c>
      <c r="AO14" s="17">
        <v>0.44035118311018501</v>
      </c>
      <c r="AP14" s="17">
        <v>0.44484511175161601</v>
      </c>
      <c r="AQ14" s="17">
        <v>0.49403694258915998</v>
      </c>
      <c r="AR14" s="17">
        <v>0.45257910630638698</v>
      </c>
      <c r="AS14" s="17">
        <v>0.46781318406386502</v>
      </c>
      <c r="AT14" s="17">
        <v>0.42862659714149998</v>
      </c>
      <c r="AU14" s="17">
        <v>0.47709718362750902</v>
      </c>
      <c r="AV14" s="17">
        <v>0.57277321084561295</v>
      </c>
      <c r="AW14" s="17">
        <v>0.43799919380013502</v>
      </c>
      <c r="AX14" s="17">
        <v>0.505447565898411</v>
      </c>
      <c r="AY14" s="17">
        <v>0.41783073955859501</v>
      </c>
      <c r="AZ14" s="17">
        <v>0.54585981115414495</v>
      </c>
      <c r="BA14" s="17">
        <v>0.46737465064345002</v>
      </c>
      <c r="BB14" s="17">
        <v>0.48099154940512401</v>
      </c>
      <c r="BC14" s="17"/>
      <c r="BD14" s="17">
        <v>0.49261758899651897</v>
      </c>
      <c r="BE14" s="17">
        <v>0.49174990332334401</v>
      </c>
      <c r="BF14" s="17">
        <v>0.47320283896112297</v>
      </c>
      <c r="BG14" s="17"/>
      <c r="BH14" s="17">
        <v>0.51174587000815597</v>
      </c>
      <c r="BI14" s="17">
        <v>0.43070868875750801</v>
      </c>
      <c r="BJ14" s="17">
        <v>0.48645020872484901</v>
      </c>
      <c r="BK14" s="17"/>
      <c r="BL14" s="17">
        <v>0.49130350409241902</v>
      </c>
      <c r="BM14" s="17">
        <v>0.49166875220092499</v>
      </c>
      <c r="BN14" s="17">
        <v>0.45003236850487899</v>
      </c>
      <c r="BO14" s="17"/>
      <c r="BP14" s="17">
        <v>0.51528327095976201</v>
      </c>
      <c r="BQ14" s="17">
        <v>0.46552421671924399</v>
      </c>
      <c r="BR14" s="17"/>
      <c r="BS14" s="17">
        <v>0.58720132672422898</v>
      </c>
      <c r="BT14" s="17">
        <v>0.54679764379201601</v>
      </c>
      <c r="BU14" s="17">
        <v>0.47481392508092102</v>
      </c>
      <c r="BV14" s="17">
        <v>0.438303767504652</v>
      </c>
      <c r="BW14" s="17"/>
      <c r="BX14" s="17">
        <v>0.53452179125626897</v>
      </c>
      <c r="BY14" s="17">
        <v>0.56594915089833797</v>
      </c>
      <c r="BZ14" s="17">
        <v>0.47255059246155001</v>
      </c>
      <c r="CA14" s="17"/>
      <c r="CB14" s="17">
        <v>0.63566808683598996</v>
      </c>
      <c r="CC14" s="17">
        <v>0.53539101668170197</v>
      </c>
      <c r="CD14" s="17">
        <v>0.47200023178114697</v>
      </c>
      <c r="CE14" s="17">
        <v>0.49091014043337799</v>
      </c>
      <c r="CF14" s="17">
        <v>0.52224503036500503</v>
      </c>
      <c r="CG14" s="17">
        <v>0.20950556606649501</v>
      </c>
      <c r="CH14" s="17"/>
      <c r="CI14" s="17">
        <v>0.35463034990043502</v>
      </c>
      <c r="CJ14" s="17">
        <v>0.58740279023149999</v>
      </c>
      <c r="CK14" s="17">
        <v>0.274931459588448</v>
      </c>
      <c r="CL14" s="17">
        <v>0.50516153268711494</v>
      </c>
    </row>
    <row r="15" spans="2:90" x14ac:dyDescent="0.35">
      <c r="B15" s="21" t="s">
        <v>405</v>
      </c>
      <c r="C15" s="17">
        <v>0.45598501660596602</v>
      </c>
      <c r="D15" s="17">
        <v>0.40059490374877998</v>
      </c>
      <c r="E15" s="17">
        <v>0.51093134695383902</v>
      </c>
      <c r="F15" s="17"/>
      <c r="G15" s="17">
        <v>0.51216232404184303</v>
      </c>
      <c r="H15" s="17">
        <v>0.50373588915134604</v>
      </c>
      <c r="I15" s="17">
        <v>0.44536793052275597</v>
      </c>
      <c r="J15" s="17">
        <v>0.446988876044499</v>
      </c>
      <c r="K15" s="17">
        <v>0.46924746533471501</v>
      </c>
      <c r="L15" s="17">
        <v>0.438910973127976</v>
      </c>
      <c r="M15" s="17">
        <v>0.50518038807283905</v>
      </c>
      <c r="N15" s="17">
        <v>0.42845703836806898</v>
      </c>
      <c r="O15" s="17">
        <v>0.364424187810996</v>
      </c>
      <c r="P15" s="17"/>
      <c r="Q15" s="17">
        <v>0.443931869763321</v>
      </c>
      <c r="R15" s="17">
        <v>0.372757795297466</v>
      </c>
      <c r="S15" s="17">
        <v>0.45685288377285999</v>
      </c>
      <c r="T15" s="17">
        <v>0.46401474767046302</v>
      </c>
      <c r="U15" s="17"/>
      <c r="V15" s="17">
        <v>0.43929289525541698</v>
      </c>
      <c r="W15" s="17">
        <v>0.51269621001943499</v>
      </c>
      <c r="X15" s="17">
        <v>0.423286930406021</v>
      </c>
      <c r="Y15" s="17">
        <v>0.43403013564087101</v>
      </c>
      <c r="Z15" s="17">
        <v>0.448119693812916</v>
      </c>
      <c r="AA15" s="17">
        <v>0.41869370871363998</v>
      </c>
      <c r="AB15" s="17">
        <v>0.50530827519770605</v>
      </c>
      <c r="AC15" s="17">
        <v>0.404910875837317</v>
      </c>
      <c r="AD15" s="17">
        <v>0.46569034257930197</v>
      </c>
      <c r="AE15" s="17"/>
      <c r="AF15" s="17">
        <v>0.42618586008474302</v>
      </c>
      <c r="AG15" s="17">
        <v>0.45284623004297703</v>
      </c>
      <c r="AH15" s="17">
        <v>0.46487931111012898</v>
      </c>
      <c r="AI15" s="17">
        <v>0.46688522436267599</v>
      </c>
      <c r="AJ15" s="17">
        <v>0.475786804628481</v>
      </c>
      <c r="AK15" s="17">
        <v>0.46294791134574198</v>
      </c>
      <c r="AL15" s="17"/>
      <c r="AM15" s="17">
        <v>0.427198076156453</v>
      </c>
      <c r="AN15" s="17">
        <v>0.35117003142970599</v>
      </c>
      <c r="AO15" s="17">
        <v>0.33882331161055801</v>
      </c>
      <c r="AP15" s="17">
        <v>0.39021063606878897</v>
      </c>
      <c r="AQ15" s="17">
        <v>0.443418958461824</v>
      </c>
      <c r="AR15" s="17">
        <v>0.48058021680063301</v>
      </c>
      <c r="AS15" s="17">
        <v>0.43448414308211297</v>
      </c>
      <c r="AT15" s="17">
        <v>0.44368235616670398</v>
      </c>
      <c r="AU15" s="17">
        <v>0.445848581884358</v>
      </c>
      <c r="AV15" s="17">
        <v>0.49426174698868702</v>
      </c>
      <c r="AW15" s="17">
        <v>0.46249375498045803</v>
      </c>
      <c r="AX15" s="17">
        <v>0.52349261422609805</v>
      </c>
      <c r="AY15" s="17">
        <v>0.47015637072988598</v>
      </c>
      <c r="AZ15" s="17">
        <v>0.54647535397328895</v>
      </c>
      <c r="BA15" s="17">
        <v>0.48339788452236399</v>
      </c>
      <c r="BB15" s="17">
        <v>0.485029640642127</v>
      </c>
      <c r="BC15" s="17"/>
      <c r="BD15" s="17">
        <v>0.51725970346220196</v>
      </c>
      <c r="BE15" s="17">
        <v>0.48103913563789702</v>
      </c>
      <c r="BF15" s="17">
        <v>0.39734077301842302</v>
      </c>
      <c r="BG15" s="17"/>
      <c r="BH15" s="17">
        <v>0.49225865415453801</v>
      </c>
      <c r="BI15" s="17">
        <v>0.39701793373813099</v>
      </c>
      <c r="BJ15" s="17">
        <v>0.44445976891589201</v>
      </c>
      <c r="BK15" s="17"/>
      <c r="BL15" s="17">
        <v>0.528414493840479</v>
      </c>
      <c r="BM15" s="17">
        <v>0.51803932860499002</v>
      </c>
      <c r="BN15" s="17">
        <v>0.47735756319597</v>
      </c>
      <c r="BO15" s="17"/>
      <c r="BP15" s="17">
        <v>0.48049546882435801</v>
      </c>
      <c r="BQ15" s="17">
        <v>0.42342856950043001</v>
      </c>
      <c r="BR15" s="17"/>
      <c r="BS15" s="17">
        <v>0.52710781218706704</v>
      </c>
      <c r="BT15" s="17">
        <v>0.52238652518794204</v>
      </c>
      <c r="BU15" s="17">
        <v>0.44832859823559001</v>
      </c>
      <c r="BV15" s="17">
        <v>0.42488961829218802</v>
      </c>
      <c r="BW15" s="17"/>
      <c r="BX15" s="17">
        <v>0.52947845803596205</v>
      </c>
      <c r="BY15" s="17">
        <v>0.58090376719981895</v>
      </c>
      <c r="BZ15" s="17">
        <v>0.44102783456275302</v>
      </c>
      <c r="CA15" s="17"/>
      <c r="CB15" s="17">
        <v>0.56945025803296301</v>
      </c>
      <c r="CC15" s="17">
        <v>0.53727813189154205</v>
      </c>
      <c r="CD15" s="17">
        <v>0.40106905051107999</v>
      </c>
      <c r="CE15" s="17">
        <v>0.47683424647309602</v>
      </c>
      <c r="CF15" s="17">
        <v>0.50425995253771605</v>
      </c>
      <c r="CG15" s="17">
        <v>0.240237792616697</v>
      </c>
      <c r="CH15" s="17"/>
      <c r="CI15" s="17">
        <v>0.382322112617411</v>
      </c>
      <c r="CJ15" s="17">
        <v>0.51227316541394596</v>
      </c>
      <c r="CK15" s="17">
        <v>0.26734488070678603</v>
      </c>
      <c r="CL15" s="17">
        <v>0.48952357383761502</v>
      </c>
    </row>
    <row r="16" spans="2:90" x14ac:dyDescent="0.35">
      <c r="B16" s="21" t="s">
        <v>406</v>
      </c>
      <c r="C16" s="17">
        <v>0.45508848640071398</v>
      </c>
      <c r="D16" s="17">
        <v>0.40406188819793198</v>
      </c>
      <c r="E16" s="17">
        <v>0.50114420778026503</v>
      </c>
      <c r="F16" s="17"/>
      <c r="G16" s="17">
        <v>0.45233457402314797</v>
      </c>
      <c r="H16" s="17">
        <v>0.51830163039959698</v>
      </c>
      <c r="I16" s="17">
        <v>0.46788381721288802</v>
      </c>
      <c r="J16" s="17">
        <v>0.44219250086628598</v>
      </c>
      <c r="K16" s="17">
        <v>0.48871217860815602</v>
      </c>
      <c r="L16" s="17">
        <v>0.50012248674775095</v>
      </c>
      <c r="M16" s="17">
        <v>0.44546502617190997</v>
      </c>
      <c r="N16" s="17">
        <v>0.41312696314451303</v>
      </c>
      <c r="O16" s="17">
        <v>0.379424921443964</v>
      </c>
      <c r="P16" s="17"/>
      <c r="Q16" s="17">
        <v>0.42642820524170399</v>
      </c>
      <c r="R16" s="17">
        <v>0.450997240349228</v>
      </c>
      <c r="S16" s="17">
        <v>0.49441072315352902</v>
      </c>
      <c r="T16" s="17">
        <v>0.45800002513268501</v>
      </c>
      <c r="U16" s="17"/>
      <c r="V16" s="17">
        <v>0.43397606412004402</v>
      </c>
      <c r="W16" s="17">
        <v>0.55556442658640204</v>
      </c>
      <c r="X16" s="17">
        <v>0.45116080740125802</v>
      </c>
      <c r="Y16" s="17">
        <v>0.46083402896207598</v>
      </c>
      <c r="Z16" s="17">
        <v>0.427426741856753</v>
      </c>
      <c r="AA16" s="17">
        <v>0.41801254980788299</v>
      </c>
      <c r="AB16" s="17">
        <v>0.443214066347556</v>
      </c>
      <c r="AC16" s="17">
        <v>0.39289385031725499</v>
      </c>
      <c r="AD16" s="17">
        <v>0.43969136146744298</v>
      </c>
      <c r="AE16" s="17"/>
      <c r="AF16" s="17">
        <v>0.47930412351733198</v>
      </c>
      <c r="AG16" s="17">
        <v>0.44649748052502403</v>
      </c>
      <c r="AH16" s="17">
        <v>0.51172825194099303</v>
      </c>
      <c r="AI16" s="17">
        <v>0.42786565566555701</v>
      </c>
      <c r="AJ16" s="17">
        <v>0.45182643094099101</v>
      </c>
      <c r="AK16" s="17">
        <v>0.43457135290392002</v>
      </c>
      <c r="AL16" s="17"/>
      <c r="AM16" s="17">
        <v>0.324128077995124</v>
      </c>
      <c r="AN16" s="17">
        <v>0.38190769448799899</v>
      </c>
      <c r="AO16" s="17">
        <v>0.39145948652041401</v>
      </c>
      <c r="AP16" s="17">
        <v>0.41164216346078802</v>
      </c>
      <c r="AQ16" s="17">
        <v>0.46286413198904502</v>
      </c>
      <c r="AR16" s="17">
        <v>0.45046171001653201</v>
      </c>
      <c r="AS16" s="17">
        <v>0.38033000713194698</v>
      </c>
      <c r="AT16" s="17">
        <v>0.42486446938125899</v>
      </c>
      <c r="AU16" s="17">
        <v>0.48489666675248599</v>
      </c>
      <c r="AV16" s="17">
        <v>0.57161461754259602</v>
      </c>
      <c r="AW16" s="17">
        <v>0.39295243301678401</v>
      </c>
      <c r="AX16" s="17">
        <v>0.50831655649857899</v>
      </c>
      <c r="AY16" s="17">
        <v>0.44049429602165802</v>
      </c>
      <c r="AZ16" s="17">
        <v>0.60070661068335096</v>
      </c>
      <c r="BA16" s="17">
        <v>0.56304406252753103</v>
      </c>
      <c r="BB16" s="17">
        <v>0.48759488564359299</v>
      </c>
      <c r="BC16" s="17"/>
      <c r="BD16" s="17">
        <v>0.467021340940245</v>
      </c>
      <c r="BE16" s="17">
        <v>0.47385552900439099</v>
      </c>
      <c r="BF16" s="17">
        <v>0.43798531398788998</v>
      </c>
      <c r="BG16" s="17"/>
      <c r="BH16" s="17">
        <v>0.48851499421565397</v>
      </c>
      <c r="BI16" s="17">
        <v>0.428631246144282</v>
      </c>
      <c r="BJ16" s="17">
        <v>0.386219149764089</v>
      </c>
      <c r="BK16" s="17"/>
      <c r="BL16" s="17">
        <v>0.388382171972533</v>
      </c>
      <c r="BM16" s="17">
        <v>0.439395057111094</v>
      </c>
      <c r="BN16" s="17">
        <v>0.41893857127600997</v>
      </c>
      <c r="BO16" s="17"/>
      <c r="BP16" s="17">
        <v>0.49121166959364798</v>
      </c>
      <c r="BQ16" s="17">
        <v>0.42678992893526002</v>
      </c>
      <c r="BR16" s="17"/>
      <c r="BS16" s="17">
        <v>0.50775694724447296</v>
      </c>
      <c r="BT16" s="17">
        <v>0.541081500088472</v>
      </c>
      <c r="BU16" s="17">
        <v>0.43959196841493198</v>
      </c>
      <c r="BV16" s="17">
        <v>0.42337067744206303</v>
      </c>
      <c r="BW16" s="17"/>
      <c r="BX16" s="17">
        <v>0.426279315619713</v>
      </c>
      <c r="BY16" s="17">
        <v>0.47517230578445002</v>
      </c>
      <c r="BZ16" s="17">
        <v>0.45670841008788698</v>
      </c>
      <c r="CA16" s="17"/>
      <c r="CB16" s="17">
        <v>0.62826268559276899</v>
      </c>
      <c r="CC16" s="17">
        <v>0.51673001336025004</v>
      </c>
      <c r="CD16" s="17">
        <v>0.42508695563336701</v>
      </c>
      <c r="CE16" s="17">
        <v>0.469537867034239</v>
      </c>
      <c r="CF16" s="17">
        <v>0.47925895339476998</v>
      </c>
      <c r="CG16" s="17">
        <v>0.18053576547802</v>
      </c>
      <c r="CH16" s="17"/>
      <c r="CI16" s="17">
        <v>0.42093253241337603</v>
      </c>
      <c r="CJ16" s="17">
        <v>0.53682118101012799</v>
      </c>
      <c r="CK16" s="17">
        <v>0.21231814271468599</v>
      </c>
      <c r="CL16" s="17">
        <v>0.47916465885217502</v>
      </c>
    </row>
    <row r="17" spans="2:90" x14ac:dyDescent="0.35">
      <c r="B17" s="21" t="s">
        <v>407</v>
      </c>
      <c r="C17" s="17">
        <v>0.380207710847976</v>
      </c>
      <c r="D17" s="17">
        <v>0.34199660730702403</v>
      </c>
      <c r="E17" s="17">
        <v>0.41563421331474099</v>
      </c>
      <c r="F17" s="17"/>
      <c r="G17" s="17">
        <v>0.45044996536336102</v>
      </c>
      <c r="H17" s="17">
        <v>0.44646669873497202</v>
      </c>
      <c r="I17" s="17">
        <v>0.36466136291190099</v>
      </c>
      <c r="J17" s="17">
        <v>0.40831541257895099</v>
      </c>
      <c r="K17" s="17">
        <v>0.41094517611468201</v>
      </c>
      <c r="L17" s="17">
        <v>0.38787970397938498</v>
      </c>
      <c r="M17" s="17">
        <v>0.34037255505555197</v>
      </c>
      <c r="N17" s="17">
        <v>0.29308486106945197</v>
      </c>
      <c r="O17" s="17">
        <v>0.33518095138916598</v>
      </c>
      <c r="P17" s="17"/>
      <c r="Q17" s="17">
        <v>0.37200190195111799</v>
      </c>
      <c r="R17" s="17">
        <v>0.296034150416641</v>
      </c>
      <c r="S17" s="17">
        <v>0.41580203208730498</v>
      </c>
      <c r="T17" s="17">
        <v>0.38632092813730101</v>
      </c>
      <c r="U17" s="17"/>
      <c r="V17" s="17">
        <v>0.33042940945799798</v>
      </c>
      <c r="W17" s="17">
        <v>0.44240965100669599</v>
      </c>
      <c r="X17" s="17">
        <v>0.355024875100038</v>
      </c>
      <c r="Y17" s="17">
        <v>0.41599780052459601</v>
      </c>
      <c r="Z17" s="17">
        <v>0.430950986526354</v>
      </c>
      <c r="AA17" s="17">
        <v>0.35258647976329799</v>
      </c>
      <c r="AB17" s="17">
        <v>0.38741482982394898</v>
      </c>
      <c r="AC17" s="17">
        <v>0.34412547247354702</v>
      </c>
      <c r="AD17" s="17">
        <v>0.35396992805543998</v>
      </c>
      <c r="AE17" s="17"/>
      <c r="AF17" s="17">
        <v>0.39541749618420002</v>
      </c>
      <c r="AG17" s="17">
        <v>0.38595941052256599</v>
      </c>
      <c r="AH17" s="17">
        <v>0.41308534033342598</v>
      </c>
      <c r="AI17" s="17">
        <v>0.37350577292412201</v>
      </c>
      <c r="AJ17" s="17">
        <v>0.41256023962947602</v>
      </c>
      <c r="AK17" s="17">
        <v>0.33931373791055203</v>
      </c>
      <c r="AL17" s="17"/>
      <c r="AM17" s="17">
        <v>0.32855244522298299</v>
      </c>
      <c r="AN17" s="17">
        <v>0.31330211516033102</v>
      </c>
      <c r="AO17" s="17">
        <v>0.31996659521551502</v>
      </c>
      <c r="AP17" s="17">
        <v>0.31792353807146201</v>
      </c>
      <c r="AQ17" s="17">
        <v>0.31329258697707602</v>
      </c>
      <c r="AR17" s="17">
        <v>0.35245321193871598</v>
      </c>
      <c r="AS17" s="17">
        <v>0.34233504977807899</v>
      </c>
      <c r="AT17" s="17">
        <v>0.47235562648681401</v>
      </c>
      <c r="AU17" s="17">
        <v>0.36904652287314099</v>
      </c>
      <c r="AV17" s="17">
        <v>0.452740945693554</v>
      </c>
      <c r="AW17" s="17">
        <v>0.41275296819184698</v>
      </c>
      <c r="AX17" s="17">
        <v>0.47047295853461202</v>
      </c>
      <c r="AY17" s="17">
        <v>0.38225436831224802</v>
      </c>
      <c r="AZ17" s="17">
        <v>0.38361964256186498</v>
      </c>
      <c r="BA17" s="17">
        <v>0.45201386561793</v>
      </c>
      <c r="BB17" s="17">
        <v>0.424753404856058</v>
      </c>
      <c r="BC17" s="17"/>
      <c r="BD17" s="17">
        <v>0.40829910650532902</v>
      </c>
      <c r="BE17" s="17">
        <v>0.42541629063448</v>
      </c>
      <c r="BF17" s="17">
        <v>0.333116940961525</v>
      </c>
      <c r="BG17" s="17"/>
      <c r="BH17" s="17">
        <v>0.41308003900935297</v>
      </c>
      <c r="BI17" s="17">
        <v>0.348681910418498</v>
      </c>
      <c r="BJ17" s="17">
        <v>0.31489549318609</v>
      </c>
      <c r="BK17" s="17"/>
      <c r="BL17" s="17">
        <v>0.26802588171743802</v>
      </c>
      <c r="BM17" s="17">
        <v>0.33789673246357299</v>
      </c>
      <c r="BN17" s="17">
        <v>0.26615852708306997</v>
      </c>
      <c r="BO17" s="17"/>
      <c r="BP17" s="17">
        <v>0.39861763039652898</v>
      </c>
      <c r="BQ17" s="17">
        <v>0.346203862906937</v>
      </c>
      <c r="BR17" s="17"/>
      <c r="BS17" s="17">
        <v>0.45056152830442198</v>
      </c>
      <c r="BT17" s="17">
        <v>0.45002709662294599</v>
      </c>
      <c r="BU17" s="17">
        <v>0.35567611605695798</v>
      </c>
      <c r="BV17" s="17">
        <v>0.351024792859359</v>
      </c>
      <c r="BW17" s="17"/>
      <c r="BX17" s="17">
        <v>0.29806539205193699</v>
      </c>
      <c r="BY17" s="17">
        <v>0.45725305540579497</v>
      </c>
      <c r="BZ17" s="17">
        <v>0.38361096446482501</v>
      </c>
      <c r="CA17" s="17"/>
      <c r="CB17" s="17">
        <v>0.47736263902848097</v>
      </c>
      <c r="CC17" s="17">
        <v>0.43663247354984502</v>
      </c>
      <c r="CD17" s="17">
        <v>0.35008367703170201</v>
      </c>
      <c r="CE17" s="17">
        <v>0.35162526721030601</v>
      </c>
      <c r="CF17" s="17">
        <v>0.40698081652755802</v>
      </c>
      <c r="CG17" s="17">
        <v>0.24973493583948</v>
      </c>
      <c r="CH17" s="17"/>
      <c r="CI17" s="17">
        <v>0.35081427734945902</v>
      </c>
      <c r="CJ17" s="17">
        <v>0.42908970979967098</v>
      </c>
      <c r="CK17" s="17">
        <v>0.265403452021092</v>
      </c>
      <c r="CL17" s="17">
        <v>0.38852963840443899</v>
      </c>
    </row>
    <row r="18" spans="2:90" x14ac:dyDescent="0.35">
      <c r="B18" s="21" t="s">
        <v>408</v>
      </c>
      <c r="C18" s="17">
        <v>0.344669387868486</v>
      </c>
      <c r="D18" s="17">
        <v>0.32528585404717503</v>
      </c>
      <c r="E18" s="17">
        <v>0.361222394514707</v>
      </c>
      <c r="F18" s="17"/>
      <c r="G18" s="17">
        <v>0.315248177428473</v>
      </c>
      <c r="H18" s="17">
        <v>0.379216449434428</v>
      </c>
      <c r="I18" s="17">
        <v>0.36210224941048702</v>
      </c>
      <c r="J18" s="17">
        <v>0.40284680164630199</v>
      </c>
      <c r="K18" s="17">
        <v>0.35977006615625901</v>
      </c>
      <c r="L18" s="17">
        <v>0.36236495869680602</v>
      </c>
      <c r="M18" s="17">
        <v>0.32916998861118202</v>
      </c>
      <c r="N18" s="17">
        <v>0.30947202385588202</v>
      </c>
      <c r="O18" s="17">
        <v>0.29194537308698398</v>
      </c>
      <c r="P18" s="17"/>
      <c r="Q18" s="17">
        <v>0.38780834393441099</v>
      </c>
      <c r="R18" s="17">
        <v>0.330634927252831</v>
      </c>
      <c r="S18" s="17">
        <v>0.355738350793178</v>
      </c>
      <c r="T18" s="17">
        <v>0.33980601922040499</v>
      </c>
      <c r="U18" s="17"/>
      <c r="V18" s="17">
        <v>0.33017859650515802</v>
      </c>
      <c r="W18" s="17">
        <v>0.35774480070117298</v>
      </c>
      <c r="X18" s="17">
        <v>0.37734034474750999</v>
      </c>
      <c r="Y18" s="17">
        <v>0.30850696336192601</v>
      </c>
      <c r="Z18" s="17">
        <v>0.37075345118651498</v>
      </c>
      <c r="AA18" s="17">
        <v>0.32284726359683902</v>
      </c>
      <c r="AB18" s="17">
        <v>0.33563633864595399</v>
      </c>
      <c r="AC18" s="17">
        <v>0.30544026715313299</v>
      </c>
      <c r="AD18" s="17">
        <v>0.37044168845210701</v>
      </c>
      <c r="AE18" s="17"/>
      <c r="AF18" s="17">
        <v>0.35545003574656098</v>
      </c>
      <c r="AG18" s="17">
        <v>0.31321461672490702</v>
      </c>
      <c r="AH18" s="17">
        <v>0.37016233555259997</v>
      </c>
      <c r="AI18" s="17">
        <v>0.37287662622900902</v>
      </c>
      <c r="AJ18" s="17">
        <v>0.34147140233154</v>
      </c>
      <c r="AK18" s="17">
        <v>0.34656511929748601</v>
      </c>
      <c r="AL18" s="17"/>
      <c r="AM18" s="17">
        <v>0.28323430233611002</v>
      </c>
      <c r="AN18" s="17">
        <v>0.30925234272273999</v>
      </c>
      <c r="AO18" s="17">
        <v>0.28966610796551401</v>
      </c>
      <c r="AP18" s="17">
        <v>0.32754388062874801</v>
      </c>
      <c r="AQ18" s="17">
        <v>0.37083983555891997</v>
      </c>
      <c r="AR18" s="17">
        <v>0.33423077787657002</v>
      </c>
      <c r="AS18" s="17">
        <v>0.38341808543036798</v>
      </c>
      <c r="AT18" s="17">
        <v>0.37913705577861401</v>
      </c>
      <c r="AU18" s="17">
        <v>0.30612510309330199</v>
      </c>
      <c r="AV18" s="17">
        <v>0.43672345056419098</v>
      </c>
      <c r="AW18" s="17">
        <v>0.33676502343452303</v>
      </c>
      <c r="AX18" s="17">
        <v>0.33172905441830403</v>
      </c>
      <c r="AY18" s="17">
        <v>0.33469278432270499</v>
      </c>
      <c r="AZ18" s="17">
        <v>0.32444650901194899</v>
      </c>
      <c r="BA18" s="17">
        <v>0.29690630292194597</v>
      </c>
      <c r="BB18" s="17">
        <v>0.37182066771375299</v>
      </c>
      <c r="BC18" s="17"/>
      <c r="BD18" s="17">
        <v>0.37885157097768002</v>
      </c>
      <c r="BE18" s="17">
        <v>0.35269576028066701</v>
      </c>
      <c r="BF18" s="17">
        <v>0.32027149643068498</v>
      </c>
      <c r="BG18" s="17"/>
      <c r="BH18" s="17">
        <v>0.34615005123606102</v>
      </c>
      <c r="BI18" s="17">
        <v>0.344512872271315</v>
      </c>
      <c r="BJ18" s="17">
        <v>0.35454240703909301</v>
      </c>
      <c r="BK18" s="17"/>
      <c r="BL18" s="17">
        <v>0.32048577084722601</v>
      </c>
      <c r="BM18" s="17">
        <v>0.32686167947202499</v>
      </c>
      <c r="BN18" s="17">
        <v>0.37358373418596902</v>
      </c>
      <c r="BO18" s="17"/>
      <c r="BP18" s="17">
        <v>0.35379067785260199</v>
      </c>
      <c r="BQ18" s="17">
        <v>0.32774293410647098</v>
      </c>
      <c r="BR18" s="17"/>
      <c r="BS18" s="17">
        <v>0.41057150581542701</v>
      </c>
      <c r="BT18" s="17">
        <v>0.370697054722949</v>
      </c>
      <c r="BU18" s="17">
        <v>0.33023255440246602</v>
      </c>
      <c r="BV18" s="17">
        <v>0.32606773351431401</v>
      </c>
      <c r="BW18" s="17"/>
      <c r="BX18" s="17">
        <v>0.34976141431959301</v>
      </c>
      <c r="BY18" s="17">
        <v>0.40979817354346099</v>
      </c>
      <c r="BZ18" s="17">
        <v>0.340162743360719</v>
      </c>
      <c r="CA18" s="17"/>
      <c r="CB18" s="17">
        <v>0.44446987044889003</v>
      </c>
      <c r="CC18" s="17">
        <v>0.38760127166273101</v>
      </c>
      <c r="CD18" s="17">
        <v>0.29996388905523602</v>
      </c>
      <c r="CE18" s="17">
        <v>0.33759423376547498</v>
      </c>
      <c r="CF18" s="17">
        <v>0.38367273489293402</v>
      </c>
      <c r="CG18" s="17">
        <v>0.21424427550167599</v>
      </c>
      <c r="CH18" s="17"/>
      <c r="CI18" s="17">
        <v>0.30411355244161498</v>
      </c>
      <c r="CJ18" s="17">
        <v>0.41443032132574997</v>
      </c>
      <c r="CK18" s="17">
        <v>0.20798614166192</v>
      </c>
      <c r="CL18" s="17">
        <v>0.34900505381366498</v>
      </c>
    </row>
    <row r="19" spans="2:90" x14ac:dyDescent="0.35">
      <c r="B19" s="21" t="s">
        <v>409</v>
      </c>
      <c r="C19" s="17">
        <v>0.34391264048635101</v>
      </c>
      <c r="D19" s="17">
        <v>0.34256072163309897</v>
      </c>
      <c r="E19" s="17">
        <v>0.34385864629957302</v>
      </c>
      <c r="F19" s="17"/>
      <c r="G19" s="17">
        <v>0.305154992774679</v>
      </c>
      <c r="H19" s="17">
        <v>0.34848790654004103</v>
      </c>
      <c r="I19" s="17">
        <v>0.402836412515864</v>
      </c>
      <c r="J19" s="17">
        <v>0.37359990847859897</v>
      </c>
      <c r="K19" s="17">
        <v>0.376165719646746</v>
      </c>
      <c r="L19" s="17">
        <v>0.31718545706340201</v>
      </c>
      <c r="M19" s="17">
        <v>0.407099519797885</v>
      </c>
      <c r="N19" s="17">
        <v>0.29875037073105898</v>
      </c>
      <c r="O19" s="17">
        <v>0.27641184090106402</v>
      </c>
      <c r="P19" s="17"/>
      <c r="Q19" s="17">
        <v>0.30909120992011602</v>
      </c>
      <c r="R19" s="17">
        <v>0.367193052651689</v>
      </c>
      <c r="S19" s="17">
        <v>0.34939432352505501</v>
      </c>
      <c r="T19" s="17">
        <v>0.34526127428541298</v>
      </c>
      <c r="U19" s="17"/>
      <c r="V19" s="17">
        <v>0.341569991661413</v>
      </c>
      <c r="W19" s="17">
        <v>0.407008113071678</v>
      </c>
      <c r="X19" s="17">
        <v>0.365864150514422</v>
      </c>
      <c r="Y19" s="17">
        <v>0.29242259002361798</v>
      </c>
      <c r="Z19" s="17">
        <v>0.381724214917047</v>
      </c>
      <c r="AA19" s="17">
        <v>0.296704393162185</v>
      </c>
      <c r="AB19" s="17">
        <v>0.306629807661561</v>
      </c>
      <c r="AC19" s="17">
        <v>0.293644172834156</v>
      </c>
      <c r="AD19" s="17">
        <v>0.35379685510069298</v>
      </c>
      <c r="AE19" s="17"/>
      <c r="AF19" s="17">
        <v>0.34965613006315199</v>
      </c>
      <c r="AG19" s="17">
        <v>0.34083348643614803</v>
      </c>
      <c r="AH19" s="17">
        <v>0.386802879712912</v>
      </c>
      <c r="AI19" s="17">
        <v>0.35109012582797999</v>
      </c>
      <c r="AJ19" s="17">
        <v>0.34364722337643899</v>
      </c>
      <c r="AK19" s="17">
        <v>0.329896830256457</v>
      </c>
      <c r="AL19" s="17"/>
      <c r="AM19" s="17">
        <v>0.32564280329672401</v>
      </c>
      <c r="AN19" s="17">
        <v>0.32144073222964098</v>
      </c>
      <c r="AO19" s="17">
        <v>0.29346940324336701</v>
      </c>
      <c r="AP19" s="17">
        <v>0.29956985713758599</v>
      </c>
      <c r="AQ19" s="17">
        <v>0.35112582241831403</v>
      </c>
      <c r="AR19" s="17">
        <v>0.32186707728897901</v>
      </c>
      <c r="AS19" s="17">
        <v>0.34157145677634498</v>
      </c>
      <c r="AT19" s="17">
        <v>0.21971526937222599</v>
      </c>
      <c r="AU19" s="17">
        <v>0.38021145582141302</v>
      </c>
      <c r="AV19" s="17">
        <v>0.394532122779093</v>
      </c>
      <c r="AW19" s="17">
        <v>0.31962595942116601</v>
      </c>
      <c r="AX19" s="17">
        <v>0.37922810974999499</v>
      </c>
      <c r="AY19" s="17">
        <v>0.295440132265059</v>
      </c>
      <c r="AZ19" s="17">
        <v>0.43233473401248301</v>
      </c>
      <c r="BA19" s="17">
        <v>0.36890853205459401</v>
      </c>
      <c r="BB19" s="17">
        <v>0.38075617603200701</v>
      </c>
      <c r="BC19" s="17"/>
      <c r="BD19" s="17">
        <v>0.36069246104953701</v>
      </c>
      <c r="BE19" s="17">
        <v>0.35714810514591899</v>
      </c>
      <c r="BF19" s="17">
        <v>0.32614741099897099</v>
      </c>
      <c r="BG19" s="17"/>
      <c r="BH19" s="17">
        <v>0.35264412760186498</v>
      </c>
      <c r="BI19" s="17">
        <v>0.34879336085775903</v>
      </c>
      <c r="BJ19" s="17">
        <v>0.30850618907065203</v>
      </c>
      <c r="BK19" s="17"/>
      <c r="BL19" s="17">
        <v>0.35994048421084301</v>
      </c>
      <c r="BM19" s="17">
        <v>0.30389893039504801</v>
      </c>
      <c r="BN19" s="17">
        <v>0.30800951772748397</v>
      </c>
      <c r="BO19" s="17"/>
      <c r="BP19" s="17">
        <v>0.32392185809833302</v>
      </c>
      <c r="BQ19" s="17">
        <v>0.33649305761384302</v>
      </c>
      <c r="BR19" s="17"/>
      <c r="BS19" s="17">
        <v>0.37951178718386303</v>
      </c>
      <c r="BT19" s="17">
        <v>0.399239027530083</v>
      </c>
      <c r="BU19" s="17">
        <v>0.34448128997926603</v>
      </c>
      <c r="BV19" s="17">
        <v>0.31856762644629899</v>
      </c>
      <c r="BW19" s="17"/>
      <c r="BX19" s="17">
        <v>0.32522122614443399</v>
      </c>
      <c r="BY19" s="17">
        <v>0.38666661348046799</v>
      </c>
      <c r="BZ19" s="17">
        <v>0.34313712501119398</v>
      </c>
      <c r="CA19" s="17"/>
      <c r="CB19" s="17">
        <v>0.432338074104542</v>
      </c>
      <c r="CC19" s="17">
        <v>0.39496556202732203</v>
      </c>
      <c r="CD19" s="17">
        <v>0.31361985380713697</v>
      </c>
      <c r="CE19" s="17">
        <v>0.344477995410858</v>
      </c>
      <c r="CF19" s="17">
        <v>0.37048810764312201</v>
      </c>
      <c r="CG19" s="17">
        <v>0.19843402952580999</v>
      </c>
      <c r="CH19" s="17"/>
      <c r="CI19" s="17">
        <v>0.29787749604054597</v>
      </c>
      <c r="CJ19" s="17">
        <v>0.41595005405181001</v>
      </c>
      <c r="CK19" s="17">
        <v>0.201800480059628</v>
      </c>
      <c r="CL19" s="17">
        <v>0.34957996620380399</v>
      </c>
    </row>
    <row r="20" spans="2:90" ht="29" x14ac:dyDescent="0.35">
      <c r="B20" s="21" t="s">
        <v>410</v>
      </c>
      <c r="C20" s="17">
        <v>0.334470090271141</v>
      </c>
      <c r="D20" s="17">
        <v>0.27318088257725898</v>
      </c>
      <c r="E20" s="17">
        <v>0.39165428302820199</v>
      </c>
      <c r="F20" s="17"/>
      <c r="G20" s="17">
        <v>0.31581261107500302</v>
      </c>
      <c r="H20" s="17">
        <v>0.36783027471508201</v>
      </c>
      <c r="I20" s="17">
        <v>0.342533448557305</v>
      </c>
      <c r="J20" s="17">
        <v>0.38044131380369101</v>
      </c>
      <c r="K20" s="17">
        <v>0.32638334415803799</v>
      </c>
      <c r="L20" s="17">
        <v>0.35356652944271499</v>
      </c>
      <c r="M20" s="17">
        <v>0.33259088156140498</v>
      </c>
      <c r="N20" s="17">
        <v>0.29129312484231501</v>
      </c>
      <c r="O20" s="17">
        <v>0.306509371829498</v>
      </c>
      <c r="P20" s="17"/>
      <c r="Q20" s="17">
        <v>0.30685344315790197</v>
      </c>
      <c r="R20" s="17">
        <v>0.280530671274277</v>
      </c>
      <c r="S20" s="17">
        <v>0.37823834788056099</v>
      </c>
      <c r="T20" s="17">
        <v>0.33929264379185398</v>
      </c>
      <c r="U20" s="17"/>
      <c r="V20" s="17">
        <v>0.28915581314647898</v>
      </c>
      <c r="W20" s="17">
        <v>0.429764212032483</v>
      </c>
      <c r="X20" s="17">
        <v>0.34206757952101902</v>
      </c>
      <c r="Y20" s="17">
        <v>0.32495720961478097</v>
      </c>
      <c r="Z20" s="17">
        <v>0.33128626724082799</v>
      </c>
      <c r="AA20" s="17">
        <v>0.32533257290838302</v>
      </c>
      <c r="AB20" s="17">
        <v>0.31347057885725099</v>
      </c>
      <c r="AC20" s="17">
        <v>0.28312509683551301</v>
      </c>
      <c r="AD20" s="17">
        <v>0.322392593546174</v>
      </c>
      <c r="AE20" s="17"/>
      <c r="AF20" s="17">
        <v>0.357998782615224</v>
      </c>
      <c r="AG20" s="17">
        <v>0.29868631383482602</v>
      </c>
      <c r="AH20" s="17">
        <v>0.41964830184054502</v>
      </c>
      <c r="AI20" s="17">
        <v>0.27666914557675099</v>
      </c>
      <c r="AJ20" s="17">
        <v>0.359455746343813</v>
      </c>
      <c r="AK20" s="17">
        <v>0.30706470401113001</v>
      </c>
      <c r="AL20" s="17"/>
      <c r="AM20" s="17">
        <v>0.246998182658418</v>
      </c>
      <c r="AN20" s="17">
        <v>0.26664849451940997</v>
      </c>
      <c r="AO20" s="17">
        <v>0.26115086536844501</v>
      </c>
      <c r="AP20" s="17">
        <v>0.28951388762763802</v>
      </c>
      <c r="AQ20" s="17">
        <v>0.369668778817272</v>
      </c>
      <c r="AR20" s="17">
        <v>0.30045651583934002</v>
      </c>
      <c r="AS20" s="17">
        <v>0.32340067411006401</v>
      </c>
      <c r="AT20" s="17">
        <v>0.329512207008127</v>
      </c>
      <c r="AU20" s="17">
        <v>0.33666909133553002</v>
      </c>
      <c r="AV20" s="17">
        <v>0.39610590990036898</v>
      </c>
      <c r="AW20" s="17">
        <v>0.31341330051500099</v>
      </c>
      <c r="AX20" s="17">
        <v>0.44840920814255802</v>
      </c>
      <c r="AY20" s="17">
        <v>0.34138847930080102</v>
      </c>
      <c r="AZ20" s="17">
        <v>0.32833742592356302</v>
      </c>
      <c r="BA20" s="17">
        <v>0.342553154955063</v>
      </c>
      <c r="BB20" s="17">
        <v>0.39391276866466401</v>
      </c>
      <c r="BC20" s="17"/>
      <c r="BD20" s="17">
        <v>0.35837015260208299</v>
      </c>
      <c r="BE20" s="17">
        <v>0.33744934129708198</v>
      </c>
      <c r="BF20" s="17">
        <v>0.32072335820113901</v>
      </c>
      <c r="BG20" s="17"/>
      <c r="BH20" s="17">
        <v>0.34976377358215099</v>
      </c>
      <c r="BI20" s="17">
        <v>0.30964939777512901</v>
      </c>
      <c r="BJ20" s="17">
        <v>0.35254099858856103</v>
      </c>
      <c r="BK20" s="17"/>
      <c r="BL20" s="17">
        <v>0.256370100004916</v>
      </c>
      <c r="BM20" s="17">
        <v>0.351942222112131</v>
      </c>
      <c r="BN20" s="17">
        <v>0.34102883625989999</v>
      </c>
      <c r="BO20" s="17"/>
      <c r="BP20" s="17">
        <v>0.34274597972651399</v>
      </c>
      <c r="BQ20" s="17">
        <v>0.310939192182694</v>
      </c>
      <c r="BR20" s="17"/>
      <c r="BS20" s="17">
        <v>0.40847997594329799</v>
      </c>
      <c r="BT20" s="17">
        <v>0.40928191309075301</v>
      </c>
      <c r="BU20" s="17">
        <v>0.31021252693000101</v>
      </c>
      <c r="BV20" s="17">
        <v>0.30508727341881597</v>
      </c>
      <c r="BW20" s="17"/>
      <c r="BX20" s="17">
        <v>0.34338055142921697</v>
      </c>
      <c r="BY20" s="17">
        <v>0.41704105893857102</v>
      </c>
      <c r="BZ20" s="17">
        <v>0.32851333137361399</v>
      </c>
      <c r="CA20" s="17"/>
      <c r="CB20" s="17">
        <v>0.45538675618274399</v>
      </c>
      <c r="CC20" s="17">
        <v>0.33679871373426701</v>
      </c>
      <c r="CD20" s="17">
        <v>0.36273856528397203</v>
      </c>
      <c r="CE20" s="17">
        <v>0.29702914715742001</v>
      </c>
      <c r="CF20" s="17">
        <v>0.35563586241802198</v>
      </c>
      <c r="CG20" s="17">
        <v>0.16738080251756199</v>
      </c>
      <c r="CH20" s="17"/>
      <c r="CI20" s="17">
        <v>0.28883507896991401</v>
      </c>
      <c r="CJ20" s="17">
        <v>0.40459303140962599</v>
      </c>
      <c r="CK20" s="17">
        <v>0.17814575806458499</v>
      </c>
      <c r="CL20" s="17">
        <v>0.34495960537234199</v>
      </c>
    </row>
    <row r="21" spans="2:90" x14ac:dyDescent="0.35">
      <c r="B21" s="21" t="s">
        <v>411</v>
      </c>
      <c r="C21" s="17">
        <v>0.13328050064337099</v>
      </c>
      <c r="D21" s="17">
        <v>0.138402437605261</v>
      </c>
      <c r="E21" s="17">
        <v>0.12938644498525301</v>
      </c>
      <c r="F21" s="17"/>
      <c r="G21" s="17">
        <v>0.13327441974262599</v>
      </c>
      <c r="H21" s="17">
        <v>0.120412141745308</v>
      </c>
      <c r="I21" s="17">
        <v>0.14413636084645801</v>
      </c>
      <c r="J21" s="17">
        <v>0.13742485626409201</v>
      </c>
      <c r="K21" s="17">
        <v>0.150517115977089</v>
      </c>
      <c r="L21" s="17">
        <v>0.103031169140369</v>
      </c>
      <c r="M21" s="17">
        <v>0.15023713966414601</v>
      </c>
      <c r="N21" s="17">
        <v>0.114748323438309</v>
      </c>
      <c r="O21" s="17">
        <v>0.146415963580245</v>
      </c>
      <c r="P21" s="17"/>
      <c r="Q21" s="17">
        <v>0.13954991198983599</v>
      </c>
      <c r="R21" s="17">
        <v>0.15783546265618101</v>
      </c>
      <c r="S21" s="17">
        <v>0.16745079840614599</v>
      </c>
      <c r="T21" s="17">
        <v>0.129844176756468</v>
      </c>
      <c r="U21" s="17"/>
      <c r="V21" s="17">
        <v>0.14837419026457199</v>
      </c>
      <c r="W21" s="17">
        <v>0.12285209196024401</v>
      </c>
      <c r="X21" s="17">
        <v>0.112274676276405</v>
      </c>
      <c r="Y21" s="17">
        <v>0.13133961804194</v>
      </c>
      <c r="Z21" s="17">
        <v>0.124518570623531</v>
      </c>
      <c r="AA21" s="17">
        <v>0.13272113350700099</v>
      </c>
      <c r="AB21" s="17">
        <v>0.150652857297008</v>
      </c>
      <c r="AC21" s="17">
        <v>0.13400866988961599</v>
      </c>
      <c r="AD21" s="17">
        <v>0.136809945868269</v>
      </c>
      <c r="AE21" s="17"/>
      <c r="AF21" s="17">
        <v>0.12958771021257001</v>
      </c>
      <c r="AG21" s="17">
        <v>0.154118128126388</v>
      </c>
      <c r="AH21" s="17">
        <v>9.8241922252597397E-2</v>
      </c>
      <c r="AI21" s="17">
        <v>0.13275435741841099</v>
      </c>
      <c r="AJ21" s="17">
        <v>0.11937178516177301</v>
      </c>
      <c r="AK21" s="17">
        <v>0.142632929714132</v>
      </c>
      <c r="AL21" s="17"/>
      <c r="AM21" s="17">
        <v>0.13298471218920399</v>
      </c>
      <c r="AN21" s="17">
        <v>0.126282681604517</v>
      </c>
      <c r="AO21" s="17">
        <v>0.113831132005943</v>
      </c>
      <c r="AP21" s="17">
        <v>0.116833270954982</v>
      </c>
      <c r="AQ21" s="17">
        <v>0.141091670799362</v>
      </c>
      <c r="AR21" s="17">
        <v>0.17772156770265801</v>
      </c>
      <c r="AS21" s="17">
        <v>0.14137544436105701</v>
      </c>
      <c r="AT21" s="17">
        <v>0.16781233058832101</v>
      </c>
      <c r="AU21" s="17">
        <v>0.10903150984988901</v>
      </c>
      <c r="AV21" s="17">
        <v>0.215542838080863</v>
      </c>
      <c r="AW21" s="17">
        <v>0.120544301939411</v>
      </c>
      <c r="AX21" s="17">
        <v>0.14125009108753001</v>
      </c>
      <c r="AY21" s="17">
        <v>6.81574466986168E-2</v>
      </c>
      <c r="AZ21" s="17">
        <v>0.1610608568927</v>
      </c>
      <c r="BA21" s="17">
        <v>7.1523565969750902E-2</v>
      </c>
      <c r="BB21" s="17">
        <v>0.13111305257358999</v>
      </c>
      <c r="BC21" s="17"/>
      <c r="BD21" s="17">
        <v>0.14731924395989099</v>
      </c>
      <c r="BE21" s="17">
        <v>0.11861393117737699</v>
      </c>
      <c r="BF21" s="17">
        <v>0.130806540996693</v>
      </c>
      <c r="BG21" s="17"/>
      <c r="BH21" s="17">
        <v>0.124575570730761</v>
      </c>
      <c r="BI21" s="17">
        <v>0.15777874261077501</v>
      </c>
      <c r="BJ21" s="17">
        <v>0.13999440523493401</v>
      </c>
      <c r="BK21" s="17"/>
      <c r="BL21" s="17">
        <v>0.139995253501178</v>
      </c>
      <c r="BM21" s="17">
        <v>0.123276908141039</v>
      </c>
      <c r="BN21" s="17">
        <v>0.15240556214623599</v>
      </c>
      <c r="BO21" s="17"/>
      <c r="BP21" s="17">
        <v>0.102435891044591</v>
      </c>
      <c r="BQ21" s="17">
        <v>0.13937447921176099</v>
      </c>
      <c r="BR21" s="17"/>
      <c r="BS21" s="17">
        <v>0.14278055129015499</v>
      </c>
      <c r="BT21" s="17">
        <v>0.14474715398353699</v>
      </c>
      <c r="BU21" s="17">
        <v>0.11758758268981701</v>
      </c>
      <c r="BV21" s="17">
        <v>0.139821022538891</v>
      </c>
      <c r="BW21" s="17"/>
      <c r="BX21" s="17">
        <v>0.13721812084316401</v>
      </c>
      <c r="BY21" s="17">
        <v>9.4660020005453302E-2</v>
      </c>
      <c r="BZ21" s="17">
        <v>0.13526364771986399</v>
      </c>
      <c r="CA21" s="17"/>
      <c r="CB21" s="17">
        <v>0.135127020525489</v>
      </c>
      <c r="CC21" s="17">
        <v>0.147099105199617</v>
      </c>
      <c r="CD21" s="17">
        <v>9.8222537757354497E-2</v>
      </c>
      <c r="CE21" s="17">
        <v>0.12264976918973999</v>
      </c>
      <c r="CF21" s="17">
        <v>0.193161566603051</v>
      </c>
      <c r="CG21" s="17">
        <v>0.12827007542609001</v>
      </c>
      <c r="CH21" s="17"/>
      <c r="CI21" s="17">
        <v>0.102196974233143</v>
      </c>
      <c r="CJ21" s="17">
        <v>0.12954521309616801</v>
      </c>
      <c r="CK21" s="17">
        <v>0.119630671212969</v>
      </c>
      <c r="CL21" s="17">
        <v>0.1460902563116</v>
      </c>
    </row>
    <row r="22" spans="2:90" x14ac:dyDescent="0.35">
      <c r="B22" s="21" t="s">
        <v>412</v>
      </c>
      <c r="C22" s="17">
        <v>7.5203601056321207E-2</v>
      </c>
      <c r="D22" s="17">
        <v>7.8413870359131596E-2</v>
      </c>
      <c r="E22" s="17">
        <v>7.1923973166964403E-2</v>
      </c>
      <c r="F22" s="17"/>
      <c r="G22" s="17">
        <v>6.1328060352644397E-2</v>
      </c>
      <c r="H22" s="17">
        <v>6.8158194038415998E-2</v>
      </c>
      <c r="I22" s="17">
        <v>7.2613344347405906E-2</v>
      </c>
      <c r="J22" s="17">
        <v>5.7066212325821097E-2</v>
      </c>
      <c r="K22" s="17">
        <v>9.4025458917477905E-2</v>
      </c>
      <c r="L22" s="17">
        <v>9.2094226237329394E-2</v>
      </c>
      <c r="M22" s="17">
        <v>6.9599371064262505E-2</v>
      </c>
      <c r="N22" s="17">
        <v>7.1033249634945297E-2</v>
      </c>
      <c r="O22" s="17">
        <v>8.9195738831699706E-2</v>
      </c>
      <c r="P22" s="17"/>
      <c r="Q22" s="17">
        <v>8.0737699754735104E-2</v>
      </c>
      <c r="R22" s="17">
        <v>0.109168285491113</v>
      </c>
      <c r="S22" s="17">
        <v>8.7824060259762901E-2</v>
      </c>
      <c r="T22" s="17">
        <v>7.0188404752749095E-2</v>
      </c>
      <c r="U22" s="17"/>
      <c r="V22" s="17">
        <v>9.8316646096998306E-2</v>
      </c>
      <c r="W22" s="17">
        <v>6.9938158742455403E-2</v>
      </c>
      <c r="X22" s="17">
        <v>7.1904633489164704E-2</v>
      </c>
      <c r="Y22" s="17">
        <v>6.5326711510160507E-2</v>
      </c>
      <c r="Z22" s="17">
        <v>6.3386185457942501E-2</v>
      </c>
      <c r="AA22" s="17">
        <v>7.3393562249017996E-2</v>
      </c>
      <c r="AB22" s="17">
        <v>9.9663556985798998E-2</v>
      </c>
      <c r="AC22" s="17">
        <v>3.3993835231051303E-2</v>
      </c>
      <c r="AD22" s="17">
        <v>6.7228807217031297E-2</v>
      </c>
      <c r="AE22" s="17"/>
      <c r="AF22" s="17">
        <v>6.3718754973845895E-2</v>
      </c>
      <c r="AG22" s="17">
        <v>8.0577942491161805E-2</v>
      </c>
      <c r="AH22" s="17">
        <v>2.6568165128001801E-2</v>
      </c>
      <c r="AI22" s="17">
        <v>0.107270525930783</v>
      </c>
      <c r="AJ22" s="17">
        <v>4.74848161641898E-2</v>
      </c>
      <c r="AK22" s="17">
        <v>0.105498278444285</v>
      </c>
      <c r="AL22" s="17"/>
      <c r="AM22" s="17">
        <v>6.0726951403568E-2</v>
      </c>
      <c r="AN22" s="17">
        <v>0.119515175326978</v>
      </c>
      <c r="AO22" s="17">
        <v>7.4205919942563994E-2</v>
      </c>
      <c r="AP22" s="17">
        <v>5.8265655104254702E-2</v>
      </c>
      <c r="AQ22" s="17">
        <v>0.107707321205316</v>
      </c>
      <c r="AR22" s="17">
        <v>9.6112545562396901E-2</v>
      </c>
      <c r="AS22" s="17">
        <v>6.3264784016493103E-2</v>
      </c>
      <c r="AT22" s="17">
        <v>7.71670210053432E-2</v>
      </c>
      <c r="AU22" s="17">
        <v>7.4080781086898598E-2</v>
      </c>
      <c r="AV22" s="17">
        <v>4.2453655335155001E-2</v>
      </c>
      <c r="AW22" s="17">
        <v>7.7807732078164604E-2</v>
      </c>
      <c r="AX22" s="17">
        <v>4.0170269218795802E-2</v>
      </c>
      <c r="AY22" s="17">
        <v>0.10920268687316299</v>
      </c>
      <c r="AZ22" s="17">
        <v>4.3031820389084798E-2</v>
      </c>
      <c r="BA22" s="17">
        <v>3.10306197995153E-2</v>
      </c>
      <c r="BB22" s="17">
        <v>7.0893941412815506E-2</v>
      </c>
      <c r="BC22" s="17"/>
      <c r="BD22" s="17">
        <v>6.3418949703163696E-2</v>
      </c>
      <c r="BE22" s="17">
        <v>7.3985739460738498E-2</v>
      </c>
      <c r="BF22" s="17">
        <v>9.1148161720729995E-2</v>
      </c>
      <c r="BG22" s="17"/>
      <c r="BH22" s="17">
        <v>6.99587253783331E-2</v>
      </c>
      <c r="BI22" s="17">
        <v>8.0485737712385499E-2</v>
      </c>
      <c r="BJ22" s="17">
        <v>9.2281098858815594E-2</v>
      </c>
      <c r="BK22" s="17"/>
      <c r="BL22" s="17">
        <v>8.7398648310415494E-2</v>
      </c>
      <c r="BM22" s="17">
        <v>9.0298857137887698E-2</v>
      </c>
      <c r="BN22" s="17">
        <v>0.105520270502736</v>
      </c>
      <c r="BO22" s="17"/>
      <c r="BP22" s="17">
        <v>5.5357633421429298E-2</v>
      </c>
      <c r="BQ22" s="17">
        <v>9.0879338248416E-2</v>
      </c>
      <c r="BR22" s="17"/>
      <c r="BS22" s="17">
        <v>7.2297478495909603E-2</v>
      </c>
      <c r="BT22" s="17">
        <v>7.4847556840691803E-2</v>
      </c>
      <c r="BU22" s="17">
        <v>8.5286373443604596E-2</v>
      </c>
      <c r="BV22" s="17">
        <v>7.2137511718199002E-2</v>
      </c>
      <c r="BW22" s="17"/>
      <c r="BX22" s="17">
        <v>9.0390384319217906E-2</v>
      </c>
      <c r="BY22" s="17">
        <v>7.7433436620862495E-2</v>
      </c>
      <c r="BZ22" s="17">
        <v>7.3562045298814605E-2</v>
      </c>
      <c r="CA22" s="17"/>
      <c r="CB22" s="17">
        <v>5.4546463050972903E-2</v>
      </c>
      <c r="CC22" s="17">
        <v>8.5736863989479897E-2</v>
      </c>
      <c r="CD22" s="17">
        <v>7.03090238664279E-2</v>
      </c>
      <c r="CE22" s="17">
        <v>4.4267275166267703E-2</v>
      </c>
      <c r="CF22" s="17">
        <v>0.11643831675435</v>
      </c>
      <c r="CG22" s="17">
        <v>9.5052900354519201E-2</v>
      </c>
      <c r="CH22" s="17"/>
      <c r="CI22" s="17">
        <v>6.9228392654080595E-2</v>
      </c>
      <c r="CJ22" s="17">
        <v>7.9445559043147596E-2</v>
      </c>
      <c r="CK22" s="17">
        <v>7.83312288454973E-2</v>
      </c>
      <c r="CL22" s="17">
        <v>7.3209826060025907E-2</v>
      </c>
    </row>
    <row r="23" spans="2:90" x14ac:dyDescent="0.35">
      <c r="B23" s="21" t="s">
        <v>110</v>
      </c>
      <c r="C23" s="17">
        <v>3.2970937763236001E-2</v>
      </c>
      <c r="D23" s="17">
        <v>3.7026935900334103E-2</v>
      </c>
      <c r="E23" s="17">
        <v>2.8328486008290701E-2</v>
      </c>
      <c r="F23" s="17"/>
      <c r="G23" s="17">
        <v>5.1295567905705802E-2</v>
      </c>
      <c r="H23" s="17">
        <v>3.9453317939879502E-2</v>
      </c>
      <c r="I23" s="17">
        <v>4.3282004722362002E-2</v>
      </c>
      <c r="J23" s="17">
        <v>4.2498917588278597E-2</v>
      </c>
      <c r="K23" s="17">
        <v>2.55695407363935E-2</v>
      </c>
      <c r="L23" s="17">
        <v>1.4812592796018801E-2</v>
      </c>
      <c r="M23" s="17">
        <v>2.0648048314004401E-2</v>
      </c>
      <c r="N23" s="17">
        <v>2.3067345754214701E-2</v>
      </c>
      <c r="O23" s="17">
        <v>3.8340881611565403E-2</v>
      </c>
      <c r="P23" s="17"/>
      <c r="Q23" s="17">
        <v>1.6366610931575501E-2</v>
      </c>
      <c r="R23" s="17">
        <v>3.6878039874382602E-2</v>
      </c>
      <c r="S23" s="17">
        <v>2.05549426062842E-2</v>
      </c>
      <c r="T23" s="17">
        <v>3.5621391879806702E-2</v>
      </c>
      <c r="U23" s="17"/>
      <c r="V23" s="17">
        <v>2.7015484862441898E-2</v>
      </c>
      <c r="W23" s="17">
        <v>3.3239693926515899E-2</v>
      </c>
      <c r="X23" s="17">
        <v>3.5874894546556603E-2</v>
      </c>
      <c r="Y23" s="17">
        <v>4.1025503436726299E-2</v>
      </c>
      <c r="Z23" s="17">
        <v>2.3939164545775399E-2</v>
      </c>
      <c r="AA23" s="17">
        <v>3.0437840698742401E-2</v>
      </c>
      <c r="AB23" s="17">
        <v>3.9016041048212102E-2</v>
      </c>
      <c r="AC23" s="17">
        <v>5.66007528105636E-2</v>
      </c>
      <c r="AD23" s="17">
        <v>2.7720847325485999E-2</v>
      </c>
      <c r="AE23" s="17"/>
      <c r="AF23" s="17">
        <v>5.21208707545344E-2</v>
      </c>
      <c r="AG23" s="17">
        <v>2.9000337223096102E-2</v>
      </c>
      <c r="AH23" s="17">
        <v>1.8461415031847901E-2</v>
      </c>
      <c r="AI23" s="17">
        <v>4.91266735433213E-2</v>
      </c>
      <c r="AJ23" s="17">
        <v>2.80165184647291E-2</v>
      </c>
      <c r="AK23" s="17">
        <v>2.68015497172421E-2</v>
      </c>
      <c r="AL23" s="17"/>
      <c r="AM23" s="17">
        <v>9.1176243209255006E-2</v>
      </c>
      <c r="AN23" s="17">
        <v>7.16307584253911E-2</v>
      </c>
      <c r="AO23" s="17">
        <v>4.2098978232499501E-2</v>
      </c>
      <c r="AP23" s="17">
        <v>2.8374323850563501E-2</v>
      </c>
      <c r="AQ23" s="17">
        <v>8.0744022273194008E-3</v>
      </c>
      <c r="AR23" s="17">
        <v>1.8295340355034599E-2</v>
      </c>
      <c r="AS23" s="17">
        <v>3.2089095299871299E-2</v>
      </c>
      <c r="AT23" s="17">
        <v>3.0282628100098099E-2</v>
      </c>
      <c r="AU23" s="17">
        <v>1.29706190029041E-2</v>
      </c>
      <c r="AV23" s="17">
        <v>2.1455856622089001E-2</v>
      </c>
      <c r="AW23" s="17">
        <v>2.55370636939455E-2</v>
      </c>
      <c r="AX23" s="17">
        <v>2.29253485059219E-2</v>
      </c>
      <c r="AY23" s="17">
        <v>1.3910683006113599E-2</v>
      </c>
      <c r="AZ23" s="17">
        <v>4.2749801115641896E-3</v>
      </c>
      <c r="BA23" s="17">
        <v>2.9741989760844301E-2</v>
      </c>
      <c r="BB23" s="17">
        <v>1.4750806909453001E-2</v>
      </c>
      <c r="BC23" s="17"/>
      <c r="BD23" s="17">
        <v>1.9513802417635898E-2</v>
      </c>
      <c r="BE23" s="17">
        <v>3.79283483603906E-2</v>
      </c>
      <c r="BF23" s="17">
        <v>3.5696827281952101E-2</v>
      </c>
      <c r="BG23" s="17"/>
      <c r="BH23" s="17">
        <v>2.3913944842200899E-2</v>
      </c>
      <c r="BI23" s="17">
        <v>1.7305607729261499E-2</v>
      </c>
      <c r="BJ23" s="17">
        <v>2.79350856888397E-3</v>
      </c>
      <c r="BK23" s="17"/>
      <c r="BL23" s="17">
        <v>3.89689885358376E-2</v>
      </c>
      <c r="BM23" s="17">
        <v>1.43204786148187E-2</v>
      </c>
      <c r="BN23" s="17">
        <v>8.1044188161102596E-3</v>
      </c>
      <c r="BO23" s="17"/>
      <c r="BP23" s="17">
        <v>1.8316381034634399E-2</v>
      </c>
      <c r="BQ23" s="17">
        <v>4.11744893062434E-2</v>
      </c>
      <c r="BR23" s="17"/>
      <c r="BS23" s="17">
        <v>8.0538981858195701E-3</v>
      </c>
      <c r="BT23" s="17">
        <v>1.9556525797966899E-2</v>
      </c>
      <c r="BU23" s="17">
        <v>1.6775841191418998E-2</v>
      </c>
      <c r="BV23" s="17">
        <v>4.5338715242570299E-2</v>
      </c>
      <c r="BW23" s="17"/>
      <c r="BX23" s="17">
        <v>1.8964021442119301E-2</v>
      </c>
      <c r="BY23" s="17">
        <v>1.5833219003067299E-2</v>
      </c>
      <c r="BZ23" s="17">
        <v>3.5411700180417699E-2</v>
      </c>
      <c r="CA23" s="17"/>
      <c r="CB23" s="17">
        <v>1.0812614470681299E-2</v>
      </c>
      <c r="CC23" s="17">
        <v>1.01015790605437E-2</v>
      </c>
      <c r="CD23" s="17">
        <v>7.1754530633054994E-2</v>
      </c>
      <c r="CE23" s="17">
        <v>1.1784069729217099E-2</v>
      </c>
      <c r="CF23" s="17">
        <v>2.4801810814997501E-2</v>
      </c>
      <c r="CG23" s="17">
        <v>6.0002592680810901E-2</v>
      </c>
      <c r="CH23" s="17"/>
      <c r="CI23" s="17">
        <v>3.18520569775676E-2</v>
      </c>
      <c r="CJ23" s="17">
        <v>2.1316440689061002E-2</v>
      </c>
      <c r="CK23" s="17">
        <v>0.101124335232328</v>
      </c>
      <c r="CL23" s="17">
        <v>2.19552855507851E-2</v>
      </c>
    </row>
    <row r="24" spans="2:90" x14ac:dyDescent="0.35">
      <c r="B24" s="21" t="s">
        <v>249</v>
      </c>
      <c r="C24" s="23">
        <v>1.17404286458575E-2</v>
      </c>
      <c r="D24" s="23">
        <v>1.53163213760112E-2</v>
      </c>
      <c r="E24" s="23">
        <v>8.38511161238247E-3</v>
      </c>
      <c r="F24" s="23"/>
      <c r="G24" s="23">
        <v>9.8582343951157808E-3</v>
      </c>
      <c r="H24" s="23">
        <v>1.23885475890286E-2</v>
      </c>
      <c r="I24" s="23">
        <v>1.50380544950792E-2</v>
      </c>
      <c r="J24" s="23">
        <v>2.3687081008714E-3</v>
      </c>
      <c r="K24" s="23">
        <v>2.6554480019417199E-2</v>
      </c>
      <c r="L24" s="23">
        <v>6.4836897092635402E-3</v>
      </c>
      <c r="M24" s="23">
        <v>1.7803512208028699E-2</v>
      </c>
      <c r="N24" s="23">
        <v>1.4449785198110399E-2</v>
      </c>
      <c r="O24" s="23">
        <v>1.58011812673271E-3</v>
      </c>
      <c r="P24" s="23"/>
      <c r="Q24" s="23">
        <v>1.3363490912610101E-2</v>
      </c>
      <c r="R24" s="23">
        <v>2.9620621834843298E-3</v>
      </c>
      <c r="S24" s="23">
        <v>5.5067999757960097E-3</v>
      </c>
      <c r="T24" s="23">
        <v>1.05558988520103E-2</v>
      </c>
      <c r="U24" s="23"/>
      <c r="V24" s="23">
        <v>2.09512539522199E-2</v>
      </c>
      <c r="W24" s="23">
        <v>7.34254972475117E-3</v>
      </c>
      <c r="X24" s="23">
        <v>2.0262082169683799E-2</v>
      </c>
      <c r="Y24" s="23">
        <v>2.5975689369258301E-2</v>
      </c>
      <c r="Z24" s="23">
        <v>0</v>
      </c>
      <c r="AA24" s="23">
        <v>1.11239527427433E-2</v>
      </c>
      <c r="AB24" s="23">
        <v>4.72015208063671E-3</v>
      </c>
      <c r="AC24" s="23">
        <v>4.6121921724929004E-3</v>
      </c>
      <c r="AD24" s="23">
        <v>4.3652178209685E-3</v>
      </c>
      <c r="AE24" s="23"/>
      <c r="AF24" s="23">
        <v>1.4018489481287E-2</v>
      </c>
      <c r="AG24" s="23">
        <v>1.10086877858702E-2</v>
      </c>
      <c r="AH24" s="23">
        <v>1.81405453389815E-2</v>
      </c>
      <c r="AI24" s="23">
        <v>2.3754714189381802E-2</v>
      </c>
      <c r="AJ24" s="23">
        <v>5.5337829465040402E-3</v>
      </c>
      <c r="AK24" s="23">
        <v>1.10331860114145E-2</v>
      </c>
      <c r="AL24" s="23"/>
      <c r="AM24" s="23">
        <v>4.9570206659270297E-2</v>
      </c>
      <c r="AN24" s="23">
        <v>1.0446251221610201E-2</v>
      </c>
      <c r="AO24" s="23">
        <v>9.8695272344257699E-3</v>
      </c>
      <c r="AP24" s="23">
        <v>1.3959775865084E-2</v>
      </c>
      <c r="AQ24" s="23">
        <v>1.1639476706064701E-2</v>
      </c>
      <c r="AR24" s="23">
        <v>1.2747991550232001E-2</v>
      </c>
      <c r="AS24" s="23">
        <v>2.49100207675669E-3</v>
      </c>
      <c r="AT24" s="23">
        <v>1.72081012617913E-2</v>
      </c>
      <c r="AU24" s="23">
        <v>9.1690891692667604E-3</v>
      </c>
      <c r="AV24" s="23">
        <v>0</v>
      </c>
      <c r="AW24" s="23">
        <v>1.6362244849211401E-2</v>
      </c>
      <c r="AX24" s="23">
        <v>0</v>
      </c>
      <c r="AY24" s="23">
        <v>0</v>
      </c>
      <c r="AZ24" s="23">
        <v>0</v>
      </c>
      <c r="BA24" s="23">
        <v>9.8571568038238293E-3</v>
      </c>
      <c r="BB24" s="23">
        <v>1.3695201172705999E-2</v>
      </c>
      <c r="BC24" s="23"/>
      <c r="BD24" s="23">
        <v>1.13083349698983E-2</v>
      </c>
      <c r="BE24" s="23">
        <v>1.3025304900958001E-2</v>
      </c>
      <c r="BF24" s="23">
        <v>1.0492894442881999E-2</v>
      </c>
      <c r="BG24" s="23"/>
      <c r="BH24" s="23">
        <v>1.12959697001087E-2</v>
      </c>
      <c r="BI24" s="23">
        <v>9.4351596806090104E-3</v>
      </c>
      <c r="BJ24" s="23">
        <v>2.5348811261650698E-3</v>
      </c>
      <c r="BK24" s="23"/>
      <c r="BL24" s="23">
        <v>0</v>
      </c>
      <c r="BM24" s="23">
        <v>6.4472794897459801E-3</v>
      </c>
      <c r="BN24" s="23">
        <v>0</v>
      </c>
      <c r="BO24" s="23"/>
      <c r="BP24" s="23">
        <v>5.9351132827169502E-3</v>
      </c>
      <c r="BQ24" s="23">
        <v>1.41649644466708E-2</v>
      </c>
      <c r="BR24" s="23"/>
      <c r="BS24" s="23">
        <v>4.5082671858113601E-3</v>
      </c>
      <c r="BT24" s="23">
        <v>6.66339829200999E-3</v>
      </c>
      <c r="BU24" s="23">
        <v>4.5919422491522404E-3</v>
      </c>
      <c r="BV24" s="23">
        <v>1.7104049292638202E-2</v>
      </c>
      <c r="BW24" s="23"/>
      <c r="BX24" s="23">
        <v>1.45388017500564E-3</v>
      </c>
      <c r="BY24" s="23">
        <v>0</v>
      </c>
      <c r="BZ24" s="23">
        <v>1.3480954610114899E-2</v>
      </c>
      <c r="CA24" s="23"/>
      <c r="CB24" s="23">
        <v>1.0645554366223199E-3</v>
      </c>
      <c r="CC24" s="23">
        <v>5.7730949146455801E-3</v>
      </c>
      <c r="CD24" s="23">
        <v>1.6737869885346299E-2</v>
      </c>
      <c r="CE24" s="23">
        <v>9.6583892695987494E-3</v>
      </c>
      <c r="CF24" s="23">
        <v>2.0815174265587299E-3</v>
      </c>
      <c r="CG24" s="23">
        <v>3.4707477345145801E-2</v>
      </c>
      <c r="CH24" s="23"/>
      <c r="CI24" s="23">
        <v>1.7106992744898099E-2</v>
      </c>
      <c r="CJ24" s="23">
        <v>4.04864018629769E-3</v>
      </c>
      <c r="CK24" s="23">
        <v>4.5482512116733702E-2</v>
      </c>
      <c r="CL24" s="23">
        <v>6.0918423526973298E-3</v>
      </c>
    </row>
    <row r="25" spans="2:90" x14ac:dyDescent="0.35">
      <c r="B25" s="16"/>
    </row>
    <row r="26" spans="2:90" x14ac:dyDescent="0.35">
      <c r="B26" t="s">
        <v>118</v>
      </c>
    </row>
    <row r="27" spans="2:90" x14ac:dyDescent="0.35">
      <c r="B27" t="s">
        <v>119</v>
      </c>
    </row>
    <row r="29" spans="2:90" x14ac:dyDescent="0.35">
      <c r="B29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2:CL29"/>
  <sheetViews>
    <sheetView showGridLines="0" topLeftCell="A8" workbookViewId="0">
      <pane xSplit="2" topLeftCell="C1" activePane="topRight" state="frozen"/>
      <selection pane="topRight" activeCell="B29" sqref="B2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414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2908</v>
      </c>
      <c r="D7" s="10">
        <v>1175</v>
      </c>
      <c r="E7" s="10">
        <v>1707</v>
      </c>
      <c r="F7" s="10"/>
      <c r="G7" s="10">
        <v>250</v>
      </c>
      <c r="H7" s="10">
        <v>305</v>
      </c>
      <c r="I7" s="10">
        <v>360</v>
      </c>
      <c r="J7" s="10">
        <v>307</v>
      </c>
      <c r="K7" s="10">
        <v>311</v>
      </c>
      <c r="L7" s="10">
        <v>286</v>
      </c>
      <c r="M7" s="10">
        <v>298</v>
      </c>
      <c r="N7" s="10">
        <v>354</v>
      </c>
      <c r="O7" s="10">
        <v>437</v>
      </c>
      <c r="P7" s="10"/>
      <c r="Q7" s="10">
        <v>448</v>
      </c>
      <c r="R7" s="10">
        <v>336</v>
      </c>
      <c r="S7" s="10">
        <v>234</v>
      </c>
      <c r="T7" s="10">
        <v>1832</v>
      </c>
      <c r="U7" s="10"/>
      <c r="V7" s="10">
        <v>605</v>
      </c>
      <c r="W7" s="10">
        <v>391</v>
      </c>
      <c r="X7" s="10">
        <v>237</v>
      </c>
      <c r="Y7" s="10">
        <v>205</v>
      </c>
      <c r="Z7" s="10">
        <v>278</v>
      </c>
      <c r="AA7" s="10">
        <v>369</v>
      </c>
      <c r="AB7" s="10">
        <v>263</v>
      </c>
      <c r="AC7" s="10">
        <v>151</v>
      </c>
      <c r="AD7" s="10">
        <v>409</v>
      </c>
      <c r="AE7" s="10"/>
      <c r="AF7" s="10">
        <v>564</v>
      </c>
      <c r="AG7" s="10">
        <v>504</v>
      </c>
      <c r="AH7" s="10">
        <v>203</v>
      </c>
      <c r="AI7" s="10">
        <v>102</v>
      </c>
      <c r="AJ7" s="10">
        <v>545</v>
      </c>
      <c r="AK7" s="10">
        <v>988</v>
      </c>
      <c r="AL7" s="10"/>
      <c r="AM7" s="10">
        <v>112</v>
      </c>
      <c r="AN7" s="10">
        <v>202</v>
      </c>
      <c r="AO7" s="10">
        <v>203</v>
      </c>
      <c r="AP7" s="10">
        <v>160</v>
      </c>
      <c r="AQ7" s="10">
        <v>259</v>
      </c>
      <c r="AR7" s="10">
        <v>240</v>
      </c>
      <c r="AS7" s="10">
        <v>232</v>
      </c>
      <c r="AT7" s="10">
        <v>147</v>
      </c>
      <c r="AU7" s="10">
        <v>172</v>
      </c>
      <c r="AV7" s="10">
        <v>130</v>
      </c>
      <c r="AW7" s="10">
        <v>164</v>
      </c>
      <c r="AX7" s="10">
        <v>123</v>
      </c>
      <c r="AY7" s="10">
        <v>110</v>
      </c>
      <c r="AZ7" s="10">
        <v>72</v>
      </c>
      <c r="BA7" s="10">
        <v>56</v>
      </c>
      <c r="BB7" s="10">
        <v>189</v>
      </c>
      <c r="BC7" s="10"/>
      <c r="BD7" s="10">
        <v>998</v>
      </c>
      <c r="BE7" s="10">
        <v>799</v>
      </c>
      <c r="BF7" s="10">
        <v>1046</v>
      </c>
      <c r="BG7" s="10"/>
      <c r="BH7" s="10">
        <v>1898</v>
      </c>
      <c r="BI7" s="10">
        <v>448</v>
      </c>
      <c r="BJ7" s="10">
        <v>308</v>
      </c>
      <c r="BK7" s="10"/>
      <c r="BL7" s="10">
        <v>111</v>
      </c>
      <c r="BM7" s="10">
        <v>356</v>
      </c>
      <c r="BN7" s="10">
        <v>266</v>
      </c>
      <c r="BO7" s="10"/>
      <c r="BP7" s="10">
        <v>562</v>
      </c>
      <c r="BQ7" s="10">
        <v>1677</v>
      </c>
      <c r="BR7" s="10"/>
      <c r="BS7" s="10">
        <v>394</v>
      </c>
      <c r="BT7" s="10">
        <v>629</v>
      </c>
      <c r="BU7" s="10">
        <v>765</v>
      </c>
      <c r="BV7" s="10">
        <v>1049</v>
      </c>
      <c r="BW7" s="10"/>
      <c r="BX7" s="10">
        <v>280</v>
      </c>
      <c r="BY7" s="10">
        <v>155</v>
      </c>
      <c r="BZ7" s="10">
        <v>2473</v>
      </c>
      <c r="CA7" s="10"/>
      <c r="CB7" s="10">
        <v>527</v>
      </c>
      <c r="CC7" s="10">
        <v>533</v>
      </c>
      <c r="CD7" s="10">
        <v>547</v>
      </c>
      <c r="CE7" s="10">
        <v>491</v>
      </c>
      <c r="CF7" s="10">
        <v>417</v>
      </c>
      <c r="CG7" s="10">
        <v>393</v>
      </c>
      <c r="CH7" s="10"/>
      <c r="CI7" s="10">
        <v>312</v>
      </c>
      <c r="CJ7" s="10">
        <v>810</v>
      </c>
      <c r="CK7" s="10">
        <v>345</v>
      </c>
      <c r="CL7" s="10">
        <v>1441</v>
      </c>
    </row>
    <row r="8" spans="2:90" ht="30" customHeight="1" x14ac:dyDescent="0.35">
      <c r="B8" s="11" t="s">
        <v>19</v>
      </c>
      <c r="C8" s="11">
        <v>2895</v>
      </c>
      <c r="D8" s="11">
        <v>1423</v>
      </c>
      <c r="E8" s="11">
        <v>1447</v>
      </c>
      <c r="F8" s="11"/>
      <c r="G8" s="11">
        <v>306</v>
      </c>
      <c r="H8" s="11">
        <v>309</v>
      </c>
      <c r="I8" s="11">
        <v>299</v>
      </c>
      <c r="J8" s="11">
        <v>312</v>
      </c>
      <c r="K8" s="11">
        <v>309</v>
      </c>
      <c r="L8" s="11">
        <v>334</v>
      </c>
      <c r="M8" s="11">
        <v>335</v>
      </c>
      <c r="N8" s="11">
        <v>343</v>
      </c>
      <c r="O8" s="11">
        <v>350</v>
      </c>
      <c r="P8" s="11"/>
      <c r="Q8" s="11">
        <v>280</v>
      </c>
      <c r="R8" s="11">
        <v>122</v>
      </c>
      <c r="S8" s="11">
        <v>87</v>
      </c>
      <c r="T8" s="11">
        <v>2329</v>
      </c>
      <c r="U8" s="11"/>
      <c r="V8" s="11">
        <v>474</v>
      </c>
      <c r="W8" s="11">
        <v>455</v>
      </c>
      <c r="X8" s="11">
        <v>280</v>
      </c>
      <c r="Y8" s="11">
        <v>293</v>
      </c>
      <c r="Z8" s="11">
        <v>266</v>
      </c>
      <c r="AA8" s="11">
        <v>316</v>
      </c>
      <c r="AB8" s="11">
        <v>293</v>
      </c>
      <c r="AC8" s="11">
        <v>121</v>
      </c>
      <c r="AD8" s="11">
        <v>397</v>
      </c>
      <c r="AE8" s="11"/>
      <c r="AF8" s="11">
        <v>595</v>
      </c>
      <c r="AG8" s="11">
        <v>494</v>
      </c>
      <c r="AH8" s="11">
        <v>241</v>
      </c>
      <c r="AI8" s="11">
        <v>120</v>
      </c>
      <c r="AJ8" s="11">
        <v>553</v>
      </c>
      <c r="AK8" s="11">
        <v>891</v>
      </c>
      <c r="AL8" s="11"/>
      <c r="AM8" s="11">
        <v>113</v>
      </c>
      <c r="AN8" s="11">
        <v>183</v>
      </c>
      <c r="AO8" s="11">
        <v>210</v>
      </c>
      <c r="AP8" s="11">
        <v>146</v>
      </c>
      <c r="AQ8" s="11">
        <v>242</v>
      </c>
      <c r="AR8" s="11">
        <v>240</v>
      </c>
      <c r="AS8" s="11">
        <v>223</v>
      </c>
      <c r="AT8" s="11">
        <v>153</v>
      </c>
      <c r="AU8" s="11">
        <v>182</v>
      </c>
      <c r="AV8" s="11">
        <v>127</v>
      </c>
      <c r="AW8" s="11">
        <v>170</v>
      </c>
      <c r="AX8" s="11">
        <v>132</v>
      </c>
      <c r="AY8" s="11">
        <v>112</v>
      </c>
      <c r="AZ8" s="11">
        <v>73</v>
      </c>
      <c r="BA8" s="11">
        <v>60</v>
      </c>
      <c r="BB8" s="11">
        <v>194</v>
      </c>
      <c r="BC8" s="11"/>
      <c r="BD8" s="11">
        <v>940</v>
      </c>
      <c r="BE8" s="11">
        <v>815</v>
      </c>
      <c r="BF8" s="11">
        <v>1076</v>
      </c>
      <c r="BG8" s="11"/>
      <c r="BH8" s="11">
        <v>1941</v>
      </c>
      <c r="BI8" s="11">
        <v>390</v>
      </c>
      <c r="BJ8" s="11">
        <v>303</v>
      </c>
      <c r="BK8" s="11"/>
      <c r="BL8" s="11">
        <v>102</v>
      </c>
      <c r="BM8" s="11">
        <v>315</v>
      </c>
      <c r="BN8" s="11">
        <v>229</v>
      </c>
      <c r="BO8" s="11"/>
      <c r="BP8" s="11">
        <v>571</v>
      </c>
      <c r="BQ8" s="11">
        <v>1669</v>
      </c>
      <c r="BR8" s="11"/>
      <c r="BS8" s="11">
        <v>389</v>
      </c>
      <c r="BT8" s="11">
        <v>620</v>
      </c>
      <c r="BU8" s="11">
        <v>729</v>
      </c>
      <c r="BV8" s="11">
        <v>1081</v>
      </c>
      <c r="BW8" s="11"/>
      <c r="BX8" s="11">
        <v>253</v>
      </c>
      <c r="BY8" s="11">
        <v>158</v>
      </c>
      <c r="BZ8" s="11">
        <v>2484</v>
      </c>
      <c r="CA8" s="11"/>
      <c r="CB8" s="11">
        <v>534</v>
      </c>
      <c r="CC8" s="11">
        <v>515</v>
      </c>
      <c r="CD8" s="11">
        <v>597</v>
      </c>
      <c r="CE8" s="11">
        <v>484</v>
      </c>
      <c r="CF8" s="11">
        <v>361</v>
      </c>
      <c r="CG8" s="11">
        <v>404</v>
      </c>
      <c r="CH8" s="11"/>
      <c r="CI8" s="11">
        <v>311</v>
      </c>
      <c r="CJ8" s="11">
        <v>838</v>
      </c>
      <c r="CK8" s="11">
        <v>331</v>
      </c>
      <c r="CL8" s="11">
        <v>1416</v>
      </c>
    </row>
    <row r="9" spans="2:90" ht="29" x14ac:dyDescent="0.35">
      <c r="B9" s="21" t="s">
        <v>399</v>
      </c>
      <c r="C9" s="17">
        <v>0.36432239364785501</v>
      </c>
      <c r="D9" s="17">
        <v>0.30038314237649999</v>
      </c>
      <c r="E9" s="17">
        <v>0.42343022564619998</v>
      </c>
      <c r="F9" s="17"/>
      <c r="G9" s="17">
        <v>0.45155573893691298</v>
      </c>
      <c r="H9" s="17">
        <v>0.41194004807296902</v>
      </c>
      <c r="I9" s="17">
        <v>0.387522718396758</v>
      </c>
      <c r="J9" s="17">
        <v>0.34371302165525203</v>
      </c>
      <c r="K9" s="17">
        <v>0.34374740697607298</v>
      </c>
      <c r="L9" s="17">
        <v>0.38796393828133002</v>
      </c>
      <c r="M9" s="17">
        <v>0.336828523187096</v>
      </c>
      <c r="N9" s="17">
        <v>0.31761192112894998</v>
      </c>
      <c r="O9" s="17">
        <v>0.31225882698876001</v>
      </c>
      <c r="P9" s="17"/>
      <c r="Q9" s="17">
        <v>0.29717716444041697</v>
      </c>
      <c r="R9" s="17">
        <v>0.36151813071795003</v>
      </c>
      <c r="S9" s="17">
        <v>0.341329836499423</v>
      </c>
      <c r="T9" s="17">
        <v>0.376599978679789</v>
      </c>
      <c r="U9" s="17"/>
      <c r="V9" s="17">
        <v>0.339871794309481</v>
      </c>
      <c r="W9" s="17">
        <v>0.39704962869909399</v>
      </c>
      <c r="X9" s="17">
        <v>0.38898425774616802</v>
      </c>
      <c r="Y9" s="17">
        <v>0.41267482199318201</v>
      </c>
      <c r="Z9" s="17">
        <v>0.33837438485931798</v>
      </c>
      <c r="AA9" s="17">
        <v>0.32821557547326702</v>
      </c>
      <c r="AB9" s="17">
        <v>0.32468791114344803</v>
      </c>
      <c r="AC9" s="17">
        <v>0.33008544892062203</v>
      </c>
      <c r="AD9" s="17">
        <v>0.38875548753537498</v>
      </c>
      <c r="AE9" s="17"/>
      <c r="AF9" s="17">
        <v>0.344864969723847</v>
      </c>
      <c r="AG9" s="17">
        <v>0.35998200691855098</v>
      </c>
      <c r="AH9" s="17">
        <v>0.42961830106147297</v>
      </c>
      <c r="AI9" s="17">
        <v>0.31073156697312798</v>
      </c>
      <c r="AJ9" s="17">
        <v>0.39923887420652798</v>
      </c>
      <c r="AK9" s="17">
        <v>0.34828865508319301</v>
      </c>
      <c r="AL9" s="17"/>
      <c r="AM9" s="17">
        <v>0.38464775755516301</v>
      </c>
      <c r="AN9" s="17">
        <v>0.29281371415025698</v>
      </c>
      <c r="AO9" s="17">
        <v>0.29130364293628302</v>
      </c>
      <c r="AP9" s="17">
        <v>0.370994430348629</v>
      </c>
      <c r="AQ9" s="17">
        <v>0.34417386505861902</v>
      </c>
      <c r="AR9" s="17">
        <v>0.33465357152457098</v>
      </c>
      <c r="AS9" s="17">
        <v>0.32792691762370901</v>
      </c>
      <c r="AT9" s="17">
        <v>0.35118604590959002</v>
      </c>
      <c r="AU9" s="17">
        <v>0.43468901375159702</v>
      </c>
      <c r="AV9" s="17">
        <v>0.46843109079654099</v>
      </c>
      <c r="AW9" s="17">
        <v>0.27419093559875701</v>
      </c>
      <c r="AX9" s="17">
        <v>0.38340134996647002</v>
      </c>
      <c r="AY9" s="17">
        <v>0.40486696945936601</v>
      </c>
      <c r="AZ9" s="17">
        <v>0.32824965690862001</v>
      </c>
      <c r="BA9" s="17">
        <v>0.41517175496006598</v>
      </c>
      <c r="BB9" s="17">
        <v>0.375611256866206</v>
      </c>
      <c r="BC9" s="17"/>
      <c r="BD9" s="17">
        <v>0.34849716464319103</v>
      </c>
      <c r="BE9" s="17">
        <v>0.42303957395473302</v>
      </c>
      <c r="BF9" s="17">
        <v>0.33939715487046801</v>
      </c>
      <c r="BG9" s="17"/>
      <c r="BH9" s="17">
        <v>0.38425629167544401</v>
      </c>
      <c r="BI9" s="17">
        <v>0.34030848401553498</v>
      </c>
      <c r="BJ9" s="17">
        <v>0.328143386181182</v>
      </c>
      <c r="BK9" s="17"/>
      <c r="BL9" s="17">
        <v>0.33903621160716102</v>
      </c>
      <c r="BM9" s="17">
        <v>0.32234424430603598</v>
      </c>
      <c r="BN9" s="17">
        <v>0.33789640813227001</v>
      </c>
      <c r="BO9" s="17"/>
      <c r="BP9" s="17">
        <v>0.36764265381635303</v>
      </c>
      <c r="BQ9" s="17">
        <v>0.360876757740348</v>
      </c>
      <c r="BR9" s="17"/>
      <c r="BS9" s="17">
        <v>0.41413810844013299</v>
      </c>
      <c r="BT9" s="17">
        <v>0.36259564956420098</v>
      </c>
      <c r="BU9" s="17">
        <v>0.31799039802444101</v>
      </c>
      <c r="BV9" s="17">
        <v>0.38486675018785799</v>
      </c>
      <c r="BW9" s="17"/>
      <c r="BX9" s="17">
        <v>0.36990268058903097</v>
      </c>
      <c r="BY9" s="17">
        <v>0.47933997527621802</v>
      </c>
      <c r="BZ9" s="17">
        <v>0.35643947292515399</v>
      </c>
      <c r="CA9" s="17"/>
      <c r="CB9" s="17">
        <v>0.47844512118635901</v>
      </c>
      <c r="CC9" s="17">
        <v>0.38873565748803801</v>
      </c>
      <c r="CD9" s="17">
        <v>0.401242061705683</v>
      </c>
      <c r="CE9" s="17">
        <v>0.37120713071078199</v>
      </c>
      <c r="CF9" s="17">
        <v>0.314418892397134</v>
      </c>
      <c r="CG9" s="17">
        <v>0.163792015553754</v>
      </c>
      <c r="CH9" s="17"/>
      <c r="CI9" s="17">
        <v>0.32148176012570701</v>
      </c>
      <c r="CJ9" s="17">
        <v>0.43423401640812398</v>
      </c>
      <c r="CK9" s="17">
        <v>0.16029080173925001</v>
      </c>
      <c r="CL9" s="17">
        <v>0.38006283473046099</v>
      </c>
    </row>
    <row r="10" spans="2:90" ht="29" x14ac:dyDescent="0.35">
      <c r="B10" s="21" t="s">
        <v>401</v>
      </c>
      <c r="C10" s="17">
        <v>0.29794384598963902</v>
      </c>
      <c r="D10" s="17">
        <v>0.28938105231066202</v>
      </c>
      <c r="E10" s="17">
        <v>0.30087123046874997</v>
      </c>
      <c r="F10" s="17"/>
      <c r="G10" s="17">
        <v>0.31974282387334801</v>
      </c>
      <c r="H10" s="17">
        <v>0.33633559610971597</v>
      </c>
      <c r="I10" s="17">
        <v>0.29937896206185699</v>
      </c>
      <c r="J10" s="17">
        <v>0.32596121431275099</v>
      </c>
      <c r="K10" s="17">
        <v>0.280091758869848</v>
      </c>
      <c r="L10" s="17">
        <v>0.32231280107989702</v>
      </c>
      <c r="M10" s="17">
        <v>0.296476274264864</v>
      </c>
      <c r="N10" s="17">
        <v>0.291131092839298</v>
      </c>
      <c r="O10" s="17">
        <v>0.21941367137061099</v>
      </c>
      <c r="P10" s="17"/>
      <c r="Q10" s="17">
        <v>0.28332209261972902</v>
      </c>
      <c r="R10" s="17">
        <v>0.26925000547855898</v>
      </c>
      <c r="S10" s="17">
        <v>0.31469816799490502</v>
      </c>
      <c r="T10" s="17">
        <v>0.30136230862934299</v>
      </c>
      <c r="U10" s="17"/>
      <c r="V10" s="17">
        <v>0.24559122422735899</v>
      </c>
      <c r="W10" s="17">
        <v>0.37642830342387901</v>
      </c>
      <c r="X10" s="17">
        <v>0.31547951160300203</v>
      </c>
      <c r="Y10" s="17">
        <v>0.29444102657034898</v>
      </c>
      <c r="Z10" s="17">
        <v>0.257722539362853</v>
      </c>
      <c r="AA10" s="17">
        <v>0.27100309398256101</v>
      </c>
      <c r="AB10" s="17">
        <v>0.31497880457579303</v>
      </c>
      <c r="AC10" s="17">
        <v>0.287039979393934</v>
      </c>
      <c r="AD10" s="17">
        <v>0.299945554341703</v>
      </c>
      <c r="AE10" s="17"/>
      <c r="AF10" s="17">
        <v>0.30044856697944999</v>
      </c>
      <c r="AG10" s="17">
        <v>0.30380966187111902</v>
      </c>
      <c r="AH10" s="17">
        <v>0.37904639415924801</v>
      </c>
      <c r="AI10" s="17">
        <v>0.38876259391886903</v>
      </c>
      <c r="AJ10" s="17">
        <v>0.280143187337484</v>
      </c>
      <c r="AK10" s="17">
        <v>0.26910272030275201</v>
      </c>
      <c r="AL10" s="17"/>
      <c r="AM10" s="17">
        <v>0.26637052763521601</v>
      </c>
      <c r="AN10" s="17">
        <v>0.24619426430844399</v>
      </c>
      <c r="AO10" s="17">
        <v>0.22037209424288401</v>
      </c>
      <c r="AP10" s="17">
        <v>0.28201935803343903</v>
      </c>
      <c r="AQ10" s="17">
        <v>0.27286609785579202</v>
      </c>
      <c r="AR10" s="17">
        <v>0.33610107868351202</v>
      </c>
      <c r="AS10" s="17">
        <v>0.230239815133016</v>
      </c>
      <c r="AT10" s="17">
        <v>0.29076807501995899</v>
      </c>
      <c r="AU10" s="17">
        <v>0.361068673309208</v>
      </c>
      <c r="AV10" s="17">
        <v>0.27484417977820502</v>
      </c>
      <c r="AW10" s="17">
        <v>0.28611256937429003</v>
      </c>
      <c r="AX10" s="17">
        <v>0.27762870107486698</v>
      </c>
      <c r="AY10" s="17">
        <v>0.268451364348266</v>
      </c>
      <c r="AZ10" s="17">
        <v>0.29203488666434801</v>
      </c>
      <c r="BA10" s="17">
        <v>0.389184181634182</v>
      </c>
      <c r="BB10" s="17">
        <v>0.33901561650529699</v>
      </c>
      <c r="BC10" s="17"/>
      <c r="BD10" s="17">
        <v>0.31129260067377201</v>
      </c>
      <c r="BE10" s="17">
        <v>0.32806170798124001</v>
      </c>
      <c r="BF10" s="17">
        <v>0.26837177125327999</v>
      </c>
      <c r="BG10" s="17"/>
      <c r="BH10" s="17">
        <v>0.31524218906769902</v>
      </c>
      <c r="BI10" s="17">
        <v>0.26580416370604898</v>
      </c>
      <c r="BJ10" s="17">
        <v>0.25931445943661602</v>
      </c>
      <c r="BK10" s="17"/>
      <c r="BL10" s="17">
        <v>0.31406636141422101</v>
      </c>
      <c r="BM10" s="17">
        <v>0.27730642525613303</v>
      </c>
      <c r="BN10" s="17">
        <v>0.26089320630073998</v>
      </c>
      <c r="BO10" s="17"/>
      <c r="BP10" s="17">
        <v>0.31490849834567602</v>
      </c>
      <c r="BQ10" s="17">
        <v>0.28001415326900198</v>
      </c>
      <c r="BR10" s="17"/>
      <c r="BS10" s="17">
        <v>0.361133034691698</v>
      </c>
      <c r="BT10" s="17">
        <v>0.28930264659435101</v>
      </c>
      <c r="BU10" s="17">
        <v>0.30284125947889201</v>
      </c>
      <c r="BV10" s="17">
        <v>0.28992935642783502</v>
      </c>
      <c r="BW10" s="17"/>
      <c r="BX10" s="17">
        <v>0.295277352554913</v>
      </c>
      <c r="BY10" s="17">
        <v>0.34931597273592702</v>
      </c>
      <c r="BZ10" s="17">
        <v>0.29494935816944201</v>
      </c>
      <c r="CA10" s="17"/>
      <c r="CB10" s="17">
        <v>0.35879784945244603</v>
      </c>
      <c r="CC10" s="17">
        <v>0.36764318887666497</v>
      </c>
      <c r="CD10" s="17">
        <v>0.33495088538801199</v>
      </c>
      <c r="CE10" s="17">
        <v>0.29589085356287598</v>
      </c>
      <c r="CF10" s="17">
        <v>0.257979391272532</v>
      </c>
      <c r="CG10" s="17">
        <v>0.1117958098905</v>
      </c>
      <c r="CH10" s="17"/>
      <c r="CI10" s="17">
        <v>0.25854722416132497</v>
      </c>
      <c r="CJ10" s="17">
        <v>0.32311039743595199</v>
      </c>
      <c r="CK10" s="17">
        <v>0.15286031378179599</v>
      </c>
      <c r="CL10" s="17">
        <v>0.32561473430735199</v>
      </c>
    </row>
    <row r="11" spans="2:90" x14ac:dyDescent="0.35">
      <c r="B11" s="21" t="s">
        <v>403</v>
      </c>
      <c r="C11" s="17">
        <v>0.25376702405187801</v>
      </c>
      <c r="D11" s="17">
        <v>0.22967097861289901</v>
      </c>
      <c r="E11" s="17">
        <v>0.27481075489095202</v>
      </c>
      <c r="F11" s="17"/>
      <c r="G11" s="17">
        <v>0.22829620010283799</v>
      </c>
      <c r="H11" s="17">
        <v>0.21311450778237101</v>
      </c>
      <c r="I11" s="17">
        <v>0.24110340715122899</v>
      </c>
      <c r="J11" s="17">
        <v>0.24221253767079201</v>
      </c>
      <c r="K11" s="17">
        <v>0.29573811462951299</v>
      </c>
      <c r="L11" s="17">
        <v>0.305051155983324</v>
      </c>
      <c r="M11" s="17">
        <v>0.250211501977118</v>
      </c>
      <c r="N11" s="17">
        <v>0.24629749973992099</v>
      </c>
      <c r="O11" s="17">
        <v>0.25780157300568202</v>
      </c>
      <c r="P11" s="17"/>
      <c r="Q11" s="17">
        <v>0.22171389907758099</v>
      </c>
      <c r="R11" s="17">
        <v>0.222606560469401</v>
      </c>
      <c r="S11" s="17">
        <v>0.26543098543682397</v>
      </c>
      <c r="T11" s="17">
        <v>0.25593232616148698</v>
      </c>
      <c r="U11" s="17"/>
      <c r="V11" s="17">
        <v>0.25872124903974902</v>
      </c>
      <c r="W11" s="17">
        <v>0.23738902662665901</v>
      </c>
      <c r="X11" s="17">
        <v>0.32915203388895498</v>
      </c>
      <c r="Y11" s="17">
        <v>0.20762757293824599</v>
      </c>
      <c r="Z11" s="17">
        <v>0.271282224019398</v>
      </c>
      <c r="AA11" s="17">
        <v>0.20220012639389601</v>
      </c>
      <c r="AB11" s="17">
        <v>0.245764407636299</v>
      </c>
      <c r="AC11" s="17">
        <v>0.26697380508128499</v>
      </c>
      <c r="AD11" s="17">
        <v>0.27861311879586698</v>
      </c>
      <c r="AE11" s="17"/>
      <c r="AF11" s="17">
        <v>0.24755388180875301</v>
      </c>
      <c r="AG11" s="17">
        <v>0.207056716033724</v>
      </c>
      <c r="AH11" s="17">
        <v>0.284140861197132</v>
      </c>
      <c r="AI11" s="17">
        <v>0.20447155833286501</v>
      </c>
      <c r="AJ11" s="17">
        <v>0.27498946344395497</v>
      </c>
      <c r="AK11" s="17">
        <v>0.26818060323831999</v>
      </c>
      <c r="AL11" s="17"/>
      <c r="AM11" s="17">
        <v>0.217653989725276</v>
      </c>
      <c r="AN11" s="17">
        <v>0.210107699646569</v>
      </c>
      <c r="AO11" s="17">
        <v>0.26024925427088602</v>
      </c>
      <c r="AP11" s="17">
        <v>0.22680011723756699</v>
      </c>
      <c r="AQ11" s="17">
        <v>0.22473517857117201</v>
      </c>
      <c r="AR11" s="17">
        <v>0.205510219218554</v>
      </c>
      <c r="AS11" s="17">
        <v>0.201257604071062</v>
      </c>
      <c r="AT11" s="17">
        <v>0.23131235490972599</v>
      </c>
      <c r="AU11" s="17">
        <v>0.27223868022955999</v>
      </c>
      <c r="AV11" s="17">
        <v>0.241042538859842</v>
      </c>
      <c r="AW11" s="17">
        <v>0.279317271530649</v>
      </c>
      <c r="AX11" s="17">
        <v>0.25857726278749099</v>
      </c>
      <c r="AY11" s="17">
        <v>0.29792111998975401</v>
      </c>
      <c r="AZ11" s="17">
        <v>0.288132561110164</v>
      </c>
      <c r="BA11" s="17">
        <v>0.33681997987877998</v>
      </c>
      <c r="BB11" s="17">
        <v>0.28886851616319098</v>
      </c>
      <c r="BC11" s="17"/>
      <c r="BD11" s="17">
        <v>0.28575258382558599</v>
      </c>
      <c r="BE11" s="17">
        <v>0.227812244041632</v>
      </c>
      <c r="BF11" s="17">
        <v>0.25462493132013803</v>
      </c>
      <c r="BG11" s="17"/>
      <c r="BH11" s="17">
        <v>0.26575971967434298</v>
      </c>
      <c r="BI11" s="17">
        <v>0.24046977250481799</v>
      </c>
      <c r="BJ11" s="17">
        <v>0.28501127518091501</v>
      </c>
      <c r="BK11" s="17"/>
      <c r="BL11" s="17">
        <v>0.20536193320666099</v>
      </c>
      <c r="BM11" s="17">
        <v>0.35754273491687999</v>
      </c>
      <c r="BN11" s="17">
        <v>0.29168889065609699</v>
      </c>
      <c r="BO11" s="17"/>
      <c r="BP11" s="17">
        <v>0.27379828192127298</v>
      </c>
      <c r="BQ11" s="17">
        <v>0.23674327210260501</v>
      </c>
      <c r="BR11" s="17"/>
      <c r="BS11" s="17">
        <v>0.27533051504564898</v>
      </c>
      <c r="BT11" s="17">
        <v>0.30224460095318301</v>
      </c>
      <c r="BU11" s="17">
        <v>0.26065718521285602</v>
      </c>
      <c r="BV11" s="17">
        <v>0.217160855317725</v>
      </c>
      <c r="BW11" s="17"/>
      <c r="BX11" s="17">
        <v>0.31984387710288498</v>
      </c>
      <c r="BY11" s="17">
        <v>0.246355260028019</v>
      </c>
      <c r="BZ11" s="17">
        <v>0.24749619505861301</v>
      </c>
      <c r="CA11" s="17"/>
      <c r="CB11" s="17">
        <v>0.32502042499221701</v>
      </c>
      <c r="CC11" s="17">
        <v>0.25275916559916101</v>
      </c>
      <c r="CD11" s="17">
        <v>0.268165913257361</v>
      </c>
      <c r="CE11" s="17">
        <v>0.28049899421908697</v>
      </c>
      <c r="CF11" s="17">
        <v>0.23630214911391401</v>
      </c>
      <c r="CG11" s="17">
        <v>0.122982978454101</v>
      </c>
      <c r="CH11" s="17"/>
      <c r="CI11" s="17">
        <v>0.15344841034162501</v>
      </c>
      <c r="CJ11" s="17">
        <v>0.34979943313941803</v>
      </c>
      <c r="CK11" s="17">
        <v>0.16232466073239901</v>
      </c>
      <c r="CL11" s="17">
        <v>0.240364850589007</v>
      </c>
    </row>
    <row r="12" spans="2:90" ht="29" x14ac:dyDescent="0.35">
      <c r="B12" s="21" t="s">
        <v>400</v>
      </c>
      <c r="C12" s="17">
        <v>0.23261034757229901</v>
      </c>
      <c r="D12" s="17">
        <v>0.2216420239779</v>
      </c>
      <c r="E12" s="17">
        <v>0.24067907859541099</v>
      </c>
      <c r="F12" s="17"/>
      <c r="G12" s="17">
        <v>0.23234140904650499</v>
      </c>
      <c r="H12" s="17">
        <v>0.27527713378485502</v>
      </c>
      <c r="I12" s="17">
        <v>0.25194524024667297</v>
      </c>
      <c r="J12" s="17">
        <v>0.24327405874705199</v>
      </c>
      <c r="K12" s="17">
        <v>0.21273652277671601</v>
      </c>
      <c r="L12" s="17">
        <v>0.26660768221264097</v>
      </c>
      <c r="M12" s="17">
        <v>0.24855747339281301</v>
      </c>
      <c r="N12" s="17">
        <v>0.204284469658187</v>
      </c>
      <c r="O12" s="17">
        <v>0.166753293018779</v>
      </c>
      <c r="P12" s="17"/>
      <c r="Q12" s="17">
        <v>0.227603407614968</v>
      </c>
      <c r="R12" s="17">
        <v>0.23593413378554301</v>
      </c>
      <c r="S12" s="17">
        <v>0.22218682784816399</v>
      </c>
      <c r="T12" s="17">
        <v>0.23136692664474801</v>
      </c>
      <c r="U12" s="17"/>
      <c r="V12" s="17">
        <v>0.22377376777710201</v>
      </c>
      <c r="W12" s="17">
        <v>0.27450135384943303</v>
      </c>
      <c r="X12" s="17">
        <v>0.240977684099422</v>
      </c>
      <c r="Y12" s="17">
        <v>0.16661675913296201</v>
      </c>
      <c r="Z12" s="17">
        <v>0.242130314291162</v>
      </c>
      <c r="AA12" s="17">
        <v>0.243393639858769</v>
      </c>
      <c r="AB12" s="17">
        <v>0.20598653433276701</v>
      </c>
      <c r="AC12" s="17">
        <v>0.25856851653358198</v>
      </c>
      <c r="AD12" s="17">
        <v>0.234689280774215</v>
      </c>
      <c r="AE12" s="17"/>
      <c r="AF12" s="17">
        <v>0.231436729316322</v>
      </c>
      <c r="AG12" s="17">
        <v>0.219114226230328</v>
      </c>
      <c r="AH12" s="17">
        <v>0.288634848969268</v>
      </c>
      <c r="AI12" s="17">
        <v>0.27224435639995997</v>
      </c>
      <c r="AJ12" s="17">
        <v>0.22272766213426201</v>
      </c>
      <c r="AK12" s="17">
        <v>0.226989897589221</v>
      </c>
      <c r="AL12" s="17"/>
      <c r="AM12" s="17">
        <v>0.18564730348432601</v>
      </c>
      <c r="AN12" s="17">
        <v>0.21365327891255201</v>
      </c>
      <c r="AO12" s="17">
        <v>0.22781654174136001</v>
      </c>
      <c r="AP12" s="17">
        <v>0.24416902326721401</v>
      </c>
      <c r="AQ12" s="17">
        <v>0.200607815206576</v>
      </c>
      <c r="AR12" s="17">
        <v>0.28377142376015002</v>
      </c>
      <c r="AS12" s="17">
        <v>0.19391969113436999</v>
      </c>
      <c r="AT12" s="17">
        <v>0.213492418997804</v>
      </c>
      <c r="AU12" s="17">
        <v>0.27154247370117002</v>
      </c>
      <c r="AV12" s="17">
        <v>0.23457453405196499</v>
      </c>
      <c r="AW12" s="17">
        <v>0.22749954230720601</v>
      </c>
      <c r="AX12" s="17">
        <v>0.19566027847874301</v>
      </c>
      <c r="AY12" s="17">
        <v>0.21922400096226799</v>
      </c>
      <c r="AZ12" s="17">
        <v>0.24892027298810299</v>
      </c>
      <c r="BA12" s="17">
        <v>0.19457964553816001</v>
      </c>
      <c r="BB12" s="17">
        <v>0.24556541768702</v>
      </c>
      <c r="BC12" s="17"/>
      <c r="BD12" s="17">
        <v>0.23803121122274101</v>
      </c>
      <c r="BE12" s="17">
        <v>0.248665704639701</v>
      </c>
      <c r="BF12" s="17">
        <v>0.21671853243559899</v>
      </c>
      <c r="BG12" s="17"/>
      <c r="BH12" s="17">
        <v>0.237030420352248</v>
      </c>
      <c r="BI12" s="17">
        <v>0.25393179857981402</v>
      </c>
      <c r="BJ12" s="17">
        <v>0.20550014364396399</v>
      </c>
      <c r="BK12" s="17"/>
      <c r="BL12" s="17">
        <v>0.23932235640664001</v>
      </c>
      <c r="BM12" s="17">
        <v>0.258076743729515</v>
      </c>
      <c r="BN12" s="17">
        <v>0.19747704974001001</v>
      </c>
      <c r="BO12" s="17"/>
      <c r="BP12" s="17">
        <v>0.24073443108954001</v>
      </c>
      <c r="BQ12" s="17">
        <v>0.227084280299924</v>
      </c>
      <c r="BR12" s="17"/>
      <c r="BS12" s="17">
        <v>0.23422354063453801</v>
      </c>
      <c r="BT12" s="17">
        <v>0.25187094248108</v>
      </c>
      <c r="BU12" s="17">
        <v>0.24903169615329601</v>
      </c>
      <c r="BV12" s="17">
        <v>0.21067683280352001</v>
      </c>
      <c r="BW12" s="17"/>
      <c r="BX12" s="17">
        <v>0.223115605538033</v>
      </c>
      <c r="BY12" s="17">
        <v>0.26046203955274899</v>
      </c>
      <c r="BZ12" s="17">
        <v>0.23180815310820799</v>
      </c>
      <c r="CA12" s="17"/>
      <c r="CB12" s="17">
        <v>0.27048901493691802</v>
      </c>
      <c r="CC12" s="17">
        <v>0.24396672094072999</v>
      </c>
      <c r="CD12" s="17">
        <v>0.23323756658379799</v>
      </c>
      <c r="CE12" s="17">
        <v>0.25831304438150798</v>
      </c>
      <c r="CF12" s="17">
        <v>0.26546361053602802</v>
      </c>
      <c r="CG12" s="17">
        <v>0.106809231637014</v>
      </c>
      <c r="CH12" s="17"/>
      <c r="CI12" s="17">
        <v>0.19479561605325499</v>
      </c>
      <c r="CJ12" s="17">
        <v>0.27331464957996798</v>
      </c>
      <c r="CK12" s="17">
        <v>0.108777395372603</v>
      </c>
      <c r="CL12" s="17">
        <v>0.245778495014885</v>
      </c>
    </row>
    <row r="13" spans="2:90" ht="29" x14ac:dyDescent="0.35">
      <c r="B13" s="21" t="s">
        <v>404</v>
      </c>
      <c r="C13" s="17">
        <v>0.202611284270832</v>
      </c>
      <c r="D13" s="17">
        <v>0.18522723412947201</v>
      </c>
      <c r="E13" s="17">
        <v>0.219122987837228</v>
      </c>
      <c r="F13" s="17"/>
      <c r="G13" s="17">
        <v>0.20663834640207299</v>
      </c>
      <c r="H13" s="17">
        <v>0.19868219275876101</v>
      </c>
      <c r="I13" s="17">
        <v>0.21324209870774499</v>
      </c>
      <c r="J13" s="17">
        <v>0.21066297910065801</v>
      </c>
      <c r="K13" s="17">
        <v>0.204180330987285</v>
      </c>
      <c r="L13" s="17">
        <v>0.201102634312262</v>
      </c>
      <c r="M13" s="17">
        <v>0.175847315808875</v>
      </c>
      <c r="N13" s="17">
        <v>0.225573555394466</v>
      </c>
      <c r="O13" s="17">
        <v>0.18944623270640901</v>
      </c>
      <c r="P13" s="17"/>
      <c r="Q13" s="17">
        <v>0.22454382305097501</v>
      </c>
      <c r="R13" s="17">
        <v>0.18615283933892901</v>
      </c>
      <c r="S13" s="17">
        <v>0.211099138028886</v>
      </c>
      <c r="T13" s="17">
        <v>0.202529353868458</v>
      </c>
      <c r="U13" s="17"/>
      <c r="V13" s="17">
        <v>0.169453174104018</v>
      </c>
      <c r="W13" s="17">
        <v>0.22847676611964099</v>
      </c>
      <c r="X13" s="17">
        <v>0.19515348488412901</v>
      </c>
      <c r="Y13" s="17">
        <v>0.195304054188631</v>
      </c>
      <c r="Z13" s="17">
        <v>0.23614614518724</v>
      </c>
      <c r="AA13" s="17">
        <v>0.19679037344483599</v>
      </c>
      <c r="AB13" s="17">
        <v>0.192044372829796</v>
      </c>
      <c r="AC13" s="17">
        <v>0.25459215357745801</v>
      </c>
      <c r="AD13" s="17">
        <v>0.197269554378291</v>
      </c>
      <c r="AE13" s="17"/>
      <c r="AF13" s="17">
        <v>0.23199424662653001</v>
      </c>
      <c r="AG13" s="17">
        <v>0.18006688409801999</v>
      </c>
      <c r="AH13" s="17">
        <v>0.27957609271029998</v>
      </c>
      <c r="AI13" s="17">
        <v>0.26239674507906502</v>
      </c>
      <c r="AJ13" s="17">
        <v>0.17335673651143499</v>
      </c>
      <c r="AK13" s="17">
        <v>0.18519580548341</v>
      </c>
      <c r="AL13" s="17"/>
      <c r="AM13" s="17">
        <v>0.189504183774796</v>
      </c>
      <c r="AN13" s="17">
        <v>0.227785258572345</v>
      </c>
      <c r="AO13" s="17">
        <v>0.22420320399223001</v>
      </c>
      <c r="AP13" s="17">
        <v>0.141778939321898</v>
      </c>
      <c r="AQ13" s="17">
        <v>0.24006965941981001</v>
      </c>
      <c r="AR13" s="17">
        <v>0.17811244854584901</v>
      </c>
      <c r="AS13" s="17">
        <v>0.17701216882533299</v>
      </c>
      <c r="AT13" s="17">
        <v>0.19019790408412099</v>
      </c>
      <c r="AU13" s="17">
        <v>0.19290617585609501</v>
      </c>
      <c r="AV13" s="17">
        <v>0.183367206153807</v>
      </c>
      <c r="AW13" s="17">
        <v>0.22292553890542899</v>
      </c>
      <c r="AX13" s="17">
        <v>0.193028213334798</v>
      </c>
      <c r="AY13" s="17">
        <v>0.15970848530540999</v>
      </c>
      <c r="AZ13" s="17">
        <v>0.19933928253847</v>
      </c>
      <c r="BA13" s="17">
        <v>0.32573620116810698</v>
      </c>
      <c r="BB13" s="17">
        <v>0.163609533807937</v>
      </c>
      <c r="BC13" s="17"/>
      <c r="BD13" s="17">
        <v>0.18317945179168199</v>
      </c>
      <c r="BE13" s="17">
        <v>0.187133066001864</v>
      </c>
      <c r="BF13" s="17">
        <v>0.224745736744457</v>
      </c>
      <c r="BG13" s="17"/>
      <c r="BH13" s="17">
        <v>0.21372513981323599</v>
      </c>
      <c r="BI13" s="17">
        <v>0.15675920358854101</v>
      </c>
      <c r="BJ13" s="17">
        <v>0.20450676296925999</v>
      </c>
      <c r="BK13" s="17"/>
      <c r="BL13" s="17">
        <v>0.20481133452360201</v>
      </c>
      <c r="BM13" s="17">
        <v>0.21569656976562901</v>
      </c>
      <c r="BN13" s="17">
        <v>0.19023311414189301</v>
      </c>
      <c r="BO13" s="17"/>
      <c r="BP13" s="17">
        <v>0.22556651333367</v>
      </c>
      <c r="BQ13" s="17">
        <v>0.202669287100464</v>
      </c>
      <c r="BR13" s="17"/>
      <c r="BS13" s="17">
        <v>0.21687966367623701</v>
      </c>
      <c r="BT13" s="17">
        <v>0.216019396608951</v>
      </c>
      <c r="BU13" s="17">
        <v>0.20311727291117301</v>
      </c>
      <c r="BV13" s="17">
        <v>0.19041786817154499</v>
      </c>
      <c r="BW13" s="17"/>
      <c r="BX13" s="17">
        <v>0.20208409989647799</v>
      </c>
      <c r="BY13" s="17">
        <v>0.17643238485565799</v>
      </c>
      <c r="BZ13" s="17">
        <v>0.204329693852805</v>
      </c>
      <c r="CA13" s="17"/>
      <c r="CB13" s="17">
        <v>0.23823176843195601</v>
      </c>
      <c r="CC13" s="17">
        <v>0.21706728667734601</v>
      </c>
      <c r="CD13" s="17">
        <v>0.224705554538776</v>
      </c>
      <c r="CE13" s="17">
        <v>0.186716944290897</v>
      </c>
      <c r="CF13" s="17">
        <v>0.22289557233580601</v>
      </c>
      <c r="CG13" s="17">
        <v>0.105173694410875</v>
      </c>
      <c r="CH13" s="17"/>
      <c r="CI13" s="17">
        <v>0.13653701505383101</v>
      </c>
      <c r="CJ13" s="17">
        <v>0.23885020962117501</v>
      </c>
      <c r="CK13" s="17">
        <v>0.15976357346185899</v>
      </c>
      <c r="CL13" s="17">
        <v>0.20569757432753699</v>
      </c>
    </row>
    <row r="14" spans="2:90" x14ac:dyDescent="0.35">
      <c r="B14" s="21" t="s">
        <v>405</v>
      </c>
      <c r="C14" s="17">
        <v>0.17937040397897</v>
      </c>
      <c r="D14" s="17">
        <v>0.17408192007197501</v>
      </c>
      <c r="E14" s="17">
        <v>0.18456027566264999</v>
      </c>
      <c r="F14" s="17"/>
      <c r="G14" s="17">
        <v>0.18187653066669099</v>
      </c>
      <c r="H14" s="17">
        <v>0.191952191838521</v>
      </c>
      <c r="I14" s="17">
        <v>0.139033655552217</v>
      </c>
      <c r="J14" s="17">
        <v>0.15447289446072399</v>
      </c>
      <c r="K14" s="17">
        <v>0.179201498824755</v>
      </c>
      <c r="L14" s="17">
        <v>0.15948119491420201</v>
      </c>
      <c r="M14" s="17">
        <v>0.26653561299991102</v>
      </c>
      <c r="N14" s="17">
        <v>0.17595658509477699</v>
      </c>
      <c r="O14" s="17">
        <v>0.16181670297727799</v>
      </c>
      <c r="P14" s="17"/>
      <c r="Q14" s="17">
        <v>0.199983064457191</v>
      </c>
      <c r="R14" s="17">
        <v>0.17211281654268801</v>
      </c>
      <c r="S14" s="17">
        <v>0.18603864421225799</v>
      </c>
      <c r="T14" s="17">
        <v>0.17649999850116799</v>
      </c>
      <c r="U14" s="17"/>
      <c r="V14" s="17">
        <v>0.20505616096447901</v>
      </c>
      <c r="W14" s="17">
        <v>0.17993760028174199</v>
      </c>
      <c r="X14" s="17">
        <v>0.16151661166407999</v>
      </c>
      <c r="Y14" s="17">
        <v>0.170047087476692</v>
      </c>
      <c r="Z14" s="17">
        <v>0.17464622206067101</v>
      </c>
      <c r="AA14" s="17">
        <v>0.14697793138262599</v>
      </c>
      <c r="AB14" s="17">
        <v>0.20493664187909599</v>
      </c>
      <c r="AC14" s="17">
        <v>0.22895712394937101</v>
      </c>
      <c r="AD14" s="17">
        <v>0.16254699746540299</v>
      </c>
      <c r="AE14" s="17"/>
      <c r="AF14" s="17">
        <v>0.169237539176675</v>
      </c>
      <c r="AG14" s="17">
        <v>0.17308096190459199</v>
      </c>
      <c r="AH14" s="17">
        <v>0.17457226525741401</v>
      </c>
      <c r="AI14" s="17">
        <v>0.24047342987620701</v>
      </c>
      <c r="AJ14" s="17">
        <v>0.15715538616185301</v>
      </c>
      <c r="AK14" s="17">
        <v>0.19687379347112199</v>
      </c>
      <c r="AL14" s="17"/>
      <c r="AM14" s="17">
        <v>0.23372040217884099</v>
      </c>
      <c r="AN14" s="17">
        <v>0.15230563189985899</v>
      </c>
      <c r="AO14" s="17">
        <v>0.110167950183233</v>
      </c>
      <c r="AP14" s="17">
        <v>0.12931671361703201</v>
      </c>
      <c r="AQ14" s="17">
        <v>0.156996803584497</v>
      </c>
      <c r="AR14" s="17">
        <v>0.22045712155955799</v>
      </c>
      <c r="AS14" s="17">
        <v>0.19896308923308401</v>
      </c>
      <c r="AT14" s="17">
        <v>0.18501360478312101</v>
      </c>
      <c r="AU14" s="17">
        <v>0.17420381529072601</v>
      </c>
      <c r="AV14" s="17">
        <v>0.184843104424875</v>
      </c>
      <c r="AW14" s="17">
        <v>0.215586141450719</v>
      </c>
      <c r="AX14" s="17">
        <v>0.14883474377325501</v>
      </c>
      <c r="AY14" s="17">
        <v>0.17778535277609001</v>
      </c>
      <c r="AZ14" s="17">
        <v>0.20170820455872401</v>
      </c>
      <c r="BA14" s="17">
        <v>0.24288483605539599</v>
      </c>
      <c r="BB14" s="17">
        <v>0.16784240342398901</v>
      </c>
      <c r="BC14" s="17"/>
      <c r="BD14" s="17">
        <v>0.20064103750156201</v>
      </c>
      <c r="BE14" s="17">
        <v>0.169872516695146</v>
      </c>
      <c r="BF14" s="17">
        <v>0.171902451649694</v>
      </c>
      <c r="BG14" s="17"/>
      <c r="BH14" s="17">
        <v>0.18116597631252099</v>
      </c>
      <c r="BI14" s="17">
        <v>0.17998544555325999</v>
      </c>
      <c r="BJ14" s="17">
        <v>0.206701793807366</v>
      </c>
      <c r="BK14" s="17"/>
      <c r="BL14" s="17">
        <v>0.21262093728918</v>
      </c>
      <c r="BM14" s="17">
        <v>0.21561952639572399</v>
      </c>
      <c r="BN14" s="17">
        <v>0.254418505773438</v>
      </c>
      <c r="BO14" s="17"/>
      <c r="BP14" s="17">
        <v>0.19721259169660901</v>
      </c>
      <c r="BQ14" s="17">
        <v>0.168538447839994</v>
      </c>
      <c r="BR14" s="17"/>
      <c r="BS14" s="17">
        <v>0.18815972065015499</v>
      </c>
      <c r="BT14" s="17">
        <v>0.18444355298984499</v>
      </c>
      <c r="BU14" s="17">
        <v>0.19891094991814801</v>
      </c>
      <c r="BV14" s="17">
        <v>0.16745761158325501</v>
      </c>
      <c r="BW14" s="17"/>
      <c r="BX14" s="17">
        <v>0.18674323670571399</v>
      </c>
      <c r="BY14" s="17">
        <v>0.19715323202712301</v>
      </c>
      <c r="BZ14" s="17">
        <v>0.17748737730058001</v>
      </c>
      <c r="CA14" s="17"/>
      <c r="CB14" s="17">
        <v>0.18032067296932999</v>
      </c>
      <c r="CC14" s="17">
        <v>0.22528438065457801</v>
      </c>
      <c r="CD14" s="17">
        <v>0.130134253604094</v>
      </c>
      <c r="CE14" s="17">
        <v>0.210273980214258</v>
      </c>
      <c r="CF14" s="17">
        <v>0.216538032164483</v>
      </c>
      <c r="CG14" s="17">
        <v>0.122039932125238</v>
      </c>
      <c r="CH14" s="17"/>
      <c r="CI14" s="17">
        <v>0.18024356085760199</v>
      </c>
      <c r="CJ14" s="17">
        <v>0.15728793217746101</v>
      </c>
      <c r="CK14" s="17">
        <v>0.14495093001305201</v>
      </c>
      <c r="CL14" s="17">
        <v>0.20028241069571601</v>
      </c>
    </row>
    <row r="15" spans="2:90" ht="29" x14ac:dyDescent="0.35">
      <c r="B15" s="21" t="s">
        <v>402</v>
      </c>
      <c r="C15" s="17">
        <v>0.15081207308311501</v>
      </c>
      <c r="D15" s="17">
        <v>0.160048596089406</v>
      </c>
      <c r="E15" s="17">
        <v>0.142521280126547</v>
      </c>
      <c r="F15" s="17"/>
      <c r="G15" s="17">
        <v>0.213613961552582</v>
      </c>
      <c r="H15" s="17">
        <v>0.19371154112514199</v>
      </c>
      <c r="I15" s="17">
        <v>0.14144680205569099</v>
      </c>
      <c r="J15" s="17">
        <v>0.10797070701007799</v>
      </c>
      <c r="K15" s="17">
        <v>0.14162800475242299</v>
      </c>
      <c r="L15" s="17">
        <v>0.133523871474376</v>
      </c>
      <c r="M15" s="17">
        <v>0.14576580716255</v>
      </c>
      <c r="N15" s="17">
        <v>0.13833107968670899</v>
      </c>
      <c r="O15" s="17">
        <v>0.14587949404070799</v>
      </c>
      <c r="P15" s="17"/>
      <c r="Q15" s="17">
        <v>0.15459408933930699</v>
      </c>
      <c r="R15" s="17">
        <v>0.16676867556737901</v>
      </c>
      <c r="S15" s="17">
        <v>0.13706992364093601</v>
      </c>
      <c r="T15" s="17">
        <v>0.15111400220636401</v>
      </c>
      <c r="U15" s="17"/>
      <c r="V15" s="17">
        <v>0.13405956509237699</v>
      </c>
      <c r="W15" s="17">
        <v>0.136525272582179</v>
      </c>
      <c r="X15" s="17">
        <v>0.120409056413756</v>
      </c>
      <c r="Y15" s="17">
        <v>0.185189809454954</v>
      </c>
      <c r="Z15" s="17">
        <v>0.173230708124816</v>
      </c>
      <c r="AA15" s="17">
        <v>0.14008315117678699</v>
      </c>
      <c r="AB15" s="17">
        <v>0.14639941824619701</v>
      </c>
      <c r="AC15" s="17">
        <v>0.13039650373916001</v>
      </c>
      <c r="AD15" s="17">
        <v>0.186261900879785</v>
      </c>
      <c r="AE15" s="17"/>
      <c r="AF15" s="17">
        <v>0.19251857202970099</v>
      </c>
      <c r="AG15" s="17">
        <v>0.16371031733768099</v>
      </c>
      <c r="AH15" s="17">
        <v>0.16694981246982499</v>
      </c>
      <c r="AI15" s="17">
        <v>0.16186092052672299</v>
      </c>
      <c r="AJ15" s="17">
        <v>0.14944740452009</v>
      </c>
      <c r="AK15" s="17">
        <v>0.11109002404092801</v>
      </c>
      <c r="AL15" s="17"/>
      <c r="AM15" s="17">
        <v>0.16176716838168501</v>
      </c>
      <c r="AN15" s="17">
        <v>0.231748215860197</v>
      </c>
      <c r="AO15" s="17">
        <v>0.176097318930132</v>
      </c>
      <c r="AP15" s="17">
        <v>0.160706093090004</v>
      </c>
      <c r="AQ15" s="17">
        <v>0.18983449953892001</v>
      </c>
      <c r="AR15" s="17">
        <v>0.134399461877134</v>
      </c>
      <c r="AS15" s="17">
        <v>0.11905179817523601</v>
      </c>
      <c r="AT15" s="17">
        <v>0.216295883526813</v>
      </c>
      <c r="AU15" s="17">
        <v>0.146256012679118</v>
      </c>
      <c r="AV15" s="17">
        <v>0.20021660639973901</v>
      </c>
      <c r="AW15" s="17">
        <v>0.18088838425426401</v>
      </c>
      <c r="AX15" s="17">
        <v>9.8041631929748602E-2</v>
      </c>
      <c r="AY15" s="17">
        <v>0.121996296229598</v>
      </c>
      <c r="AZ15" s="17">
        <v>0.155516372718638</v>
      </c>
      <c r="BA15" s="17">
        <v>0.11743148237400899</v>
      </c>
      <c r="BB15" s="17">
        <v>7.7040467543955299E-2</v>
      </c>
      <c r="BC15" s="17"/>
      <c r="BD15" s="17">
        <v>0.116899568638654</v>
      </c>
      <c r="BE15" s="17">
        <v>0.167326532140957</v>
      </c>
      <c r="BF15" s="17">
        <v>0.161604900720068</v>
      </c>
      <c r="BG15" s="17"/>
      <c r="BH15" s="17">
        <v>0.158630913599066</v>
      </c>
      <c r="BI15" s="17">
        <v>0.126511864140713</v>
      </c>
      <c r="BJ15" s="17">
        <v>0.115875881242332</v>
      </c>
      <c r="BK15" s="17"/>
      <c r="BL15" s="17">
        <v>0.116308483014836</v>
      </c>
      <c r="BM15" s="17">
        <v>0.109955054791989</v>
      </c>
      <c r="BN15" s="17">
        <v>0.112619387532803</v>
      </c>
      <c r="BO15" s="17"/>
      <c r="BP15" s="17">
        <v>0.14392062072415601</v>
      </c>
      <c r="BQ15" s="17">
        <v>0.16813418117402401</v>
      </c>
      <c r="BR15" s="17"/>
      <c r="BS15" s="17">
        <v>0.108032591250468</v>
      </c>
      <c r="BT15" s="17">
        <v>0.15488044971225501</v>
      </c>
      <c r="BU15" s="17">
        <v>0.110180582821484</v>
      </c>
      <c r="BV15" s="17">
        <v>0.19323471991906799</v>
      </c>
      <c r="BW15" s="17"/>
      <c r="BX15" s="17">
        <v>9.8111229453055698E-2</v>
      </c>
      <c r="BY15" s="17">
        <v>0.18461840382095801</v>
      </c>
      <c r="BZ15" s="17">
        <v>0.15403975620332799</v>
      </c>
      <c r="CA15" s="17"/>
      <c r="CB15" s="17">
        <v>0.113642821724387</v>
      </c>
      <c r="CC15" s="17">
        <v>0.13629137218835699</v>
      </c>
      <c r="CD15" s="17">
        <v>0.18081940801656701</v>
      </c>
      <c r="CE15" s="17">
        <v>0.14575543046306799</v>
      </c>
      <c r="CF15" s="17">
        <v>0.176957535415533</v>
      </c>
      <c r="CG15" s="17">
        <v>0.15682059616809901</v>
      </c>
      <c r="CH15" s="17"/>
      <c r="CI15" s="17">
        <v>0.1695673809429</v>
      </c>
      <c r="CJ15" s="17">
        <v>0.14023805316815399</v>
      </c>
      <c r="CK15" s="17">
        <v>0.18398593312897599</v>
      </c>
      <c r="CL15" s="17">
        <v>0.145195670820983</v>
      </c>
    </row>
    <row r="16" spans="2:90" x14ac:dyDescent="0.35">
      <c r="B16" s="21" t="s">
        <v>406</v>
      </c>
      <c r="C16" s="17">
        <v>0.14573316590920801</v>
      </c>
      <c r="D16" s="17">
        <v>0.152064636984341</v>
      </c>
      <c r="E16" s="17">
        <v>0.13928495050895601</v>
      </c>
      <c r="F16" s="17"/>
      <c r="G16" s="17">
        <v>0.136553766334783</v>
      </c>
      <c r="H16" s="17">
        <v>0.15087571394827901</v>
      </c>
      <c r="I16" s="17">
        <v>0.143830091223801</v>
      </c>
      <c r="J16" s="17">
        <v>0.172023791904997</v>
      </c>
      <c r="K16" s="17">
        <v>0.162237235989378</v>
      </c>
      <c r="L16" s="17">
        <v>0.17138767139223399</v>
      </c>
      <c r="M16" s="17">
        <v>0.13541973674615099</v>
      </c>
      <c r="N16" s="17">
        <v>0.14165463164467099</v>
      </c>
      <c r="O16" s="17">
        <v>0.102252439558132</v>
      </c>
      <c r="P16" s="17"/>
      <c r="Q16" s="17">
        <v>0.11868532235866799</v>
      </c>
      <c r="R16" s="17">
        <v>0.16883053065766901</v>
      </c>
      <c r="S16" s="17">
        <v>0.14527948762239301</v>
      </c>
      <c r="T16" s="17">
        <v>0.14807114205133601</v>
      </c>
      <c r="U16" s="17"/>
      <c r="V16" s="17">
        <v>0.12559014542196201</v>
      </c>
      <c r="W16" s="17">
        <v>0.192716692437684</v>
      </c>
      <c r="X16" s="17">
        <v>0.122816413386703</v>
      </c>
      <c r="Y16" s="17">
        <v>0.18305706783313699</v>
      </c>
      <c r="Z16" s="17">
        <v>0.12045015148468</v>
      </c>
      <c r="AA16" s="17">
        <v>0.148959005473801</v>
      </c>
      <c r="AB16" s="17">
        <v>0.12677449196227999</v>
      </c>
      <c r="AC16" s="17">
        <v>9.4107233321689895E-2</v>
      </c>
      <c r="AD16" s="17">
        <v>0.14872314241874299</v>
      </c>
      <c r="AE16" s="17"/>
      <c r="AF16" s="17">
        <v>0.179274107838781</v>
      </c>
      <c r="AG16" s="17">
        <v>0.139518215411403</v>
      </c>
      <c r="AH16" s="17">
        <v>0.16285063897018301</v>
      </c>
      <c r="AI16" s="17">
        <v>9.8619628644177601E-2</v>
      </c>
      <c r="AJ16" s="17">
        <v>0.115002713437185</v>
      </c>
      <c r="AK16" s="17">
        <v>0.147847681673658</v>
      </c>
      <c r="AL16" s="17"/>
      <c r="AM16" s="17">
        <v>5.1527676531176902E-2</v>
      </c>
      <c r="AN16" s="17">
        <v>8.3282229447824999E-2</v>
      </c>
      <c r="AO16" s="17">
        <v>0.15479877581048099</v>
      </c>
      <c r="AP16" s="17">
        <v>0.17312230593213301</v>
      </c>
      <c r="AQ16" s="17">
        <v>0.13699969834812101</v>
      </c>
      <c r="AR16" s="17">
        <v>0.15039832742453499</v>
      </c>
      <c r="AS16" s="17">
        <v>0.11917733099794101</v>
      </c>
      <c r="AT16" s="17">
        <v>0.20132857887960401</v>
      </c>
      <c r="AU16" s="17">
        <v>0.16217876163120801</v>
      </c>
      <c r="AV16" s="17">
        <v>0.15527961634427301</v>
      </c>
      <c r="AW16" s="17">
        <v>8.9588699746845496E-2</v>
      </c>
      <c r="AX16" s="17">
        <v>0.21748523667399</v>
      </c>
      <c r="AY16" s="17">
        <v>0.15647486881408301</v>
      </c>
      <c r="AZ16" s="17">
        <v>0.21031428821193701</v>
      </c>
      <c r="BA16" s="17">
        <v>8.9387232184951204E-2</v>
      </c>
      <c r="BB16" s="17">
        <v>0.175753984154012</v>
      </c>
      <c r="BC16" s="17"/>
      <c r="BD16" s="17">
        <v>0.157974004015003</v>
      </c>
      <c r="BE16" s="17">
        <v>0.123199815340122</v>
      </c>
      <c r="BF16" s="17">
        <v>0.15452051489101701</v>
      </c>
      <c r="BG16" s="17"/>
      <c r="BH16" s="17">
        <v>0.15685822469570401</v>
      </c>
      <c r="BI16" s="17">
        <v>0.146454589389439</v>
      </c>
      <c r="BJ16" s="17">
        <v>8.8179492443536803E-2</v>
      </c>
      <c r="BK16" s="17"/>
      <c r="BL16" s="17">
        <v>0.103105577703462</v>
      </c>
      <c r="BM16" s="17">
        <v>0.114358458259731</v>
      </c>
      <c r="BN16" s="17">
        <v>0.13927368158668699</v>
      </c>
      <c r="BO16" s="17"/>
      <c r="BP16" s="17">
        <v>0.13080796145959001</v>
      </c>
      <c r="BQ16" s="17">
        <v>0.13727669459148301</v>
      </c>
      <c r="BR16" s="17"/>
      <c r="BS16" s="17">
        <v>0.119503587121779</v>
      </c>
      <c r="BT16" s="17">
        <v>0.16562449167003301</v>
      </c>
      <c r="BU16" s="17">
        <v>0.14356433888578701</v>
      </c>
      <c r="BV16" s="17">
        <v>0.148065864819588</v>
      </c>
      <c r="BW16" s="17"/>
      <c r="BX16" s="17">
        <v>0.123607747013792</v>
      </c>
      <c r="BY16" s="17">
        <v>5.7121771582517397E-2</v>
      </c>
      <c r="BZ16" s="17">
        <v>0.153625189087117</v>
      </c>
      <c r="CA16" s="17"/>
      <c r="CB16" s="17">
        <v>0.18228104135621601</v>
      </c>
      <c r="CC16" s="17">
        <v>0.17706749979693701</v>
      </c>
      <c r="CD16" s="17">
        <v>0.139508397140963</v>
      </c>
      <c r="CE16" s="17">
        <v>0.14777897098635101</v>
      </c>
      <c r="CF16" s="17">
        <v>0.14136827192410201</v>
      </c>
      <c r="CG16" s="17">
        <v>6.7985385059983902E-2</v>
      </c>
      <c r="CH16" s="17"/>
      <c r="CI16" s="17">
        <v>0.18328843481579399</v>
      </c>
      <c r="CJ16" s="17">
        <v>0.153980237712706</v>
      </c>
      <c r="CK16" s="17">
        <v>0.11564099223898899</v>
      </c>
      <c r="CL16" s="17">
        <v>0.13964409049929</v>
      </c>
    </row>
    <row r="17" spans="2:90" ht="29" x14ac:dyDescent="0.35">
      <c r="B17" s="21" t="s">
        <v>410</v>
      </c>
      <c r="C17" s="17">
        <v>0.11786570243543699</v>
      </c>
      <c r="D17" s="17">
        <v>9.9989676332245106E-2</v>
      </c>
      <c r="E17" s="17">
        <v>0.13352873486542499</v>
      </c>
      <c r="F17" s="17"/>
      <c r="G17" s="17">
        <v>0.12789797517722501</v>
      </c>
      <c r="H17" s="17">
        <v>0.10015121340349201</v>
      </c>
      <c r="I17" s="17">
        <v>0.129293111475351</v>
      </c>
      <c r="J17" s="17">
        <v>0.14358577665167799</v>
      </c>
      <c r="K17" s="17">
        <v>9.5451627523381294E-2</v>
      </c>
      <c r="L17" s="17">
        <v>9.8740871887677398E-2</v>
      </c>
      <c r="M17" s="17">
        <v>0.15028828589291601</v>
      </c>
      <c r="N17" s="17">
        <v>0.10830330220801</v>
      </c>
      <c r="O17" s="17">
        <v>0.108435374761515</v>
      </c>
      <c r="P17" s="17"/>
      <c r="Q17" s="17">
        <v>0.10303363750750701</v>
      </c>
      <c r="R17" s="17">
        <v>0.12722534956687201</v>
      </c>
      <c r="S17" s="17">
        <v>0.11776526311657699</v>
      </c>
      <c r="T17" s="17">
        <v>0.11910175425739</v>
      </c>
      <c r="U17" s="17"/>
      <c r="V17" s="17">
        <v>0.116502134540276</v>
      </c>
      <c r="W17" s="17">
        <v>0.13424719096991</v>
      </c>
      <c r="X17" s="17">
        <v>0.119617363664383</v>
      </c>
      <c r="Y17" s="17">
        <v>8.5911068323039894E-2</v>
      </c>
      <c r="Z17" s="17">
        <v>0.15370378225393899</v>
      </c>
      <c r="AA17" s="17">
        <v>0.107187885162601</v>
      </c>
      <c r="AB17" s="17">
        <v>0.147499565052158</v>
      </c>
      <c r="AC17" s="17">
        <v>6.6721479009639206E-2</v>
      </c>
      <c r="AD17" s="17">
        <v>0.101278540344781</v>
      </c>
      <c r="AE17" s="17"/>
      <c r="AF17" s="17">
        <v>0.14560245162949301</v>
      </c>
      <c r="AG17" s="17">
        <v>9.0155661604671797E-2</v>
      </c>
      <c r="AH17" s="17">
        <v>9.4703806856057005E-2</v>
      </c>
      <c r="AI17" s="17">
        <v>6.0473354288721602E-2</v>
      </c>
      <c r="AJ17" s="17">
        <v>0.13126685768592999</v>
      </c>
      <c r="AK17" s="17">
        <v>0.119229014889115</v>
      </c>
      <c r="AL17" s="17"/>
      <c r="AM17" s="17">
        <v>9.3874788880400697E-2</v>
      </c>
      <c r="AN17" s="17">
        <v>0.115070625353627</v>
      </c>
      <c r="AO17" s="17">
        <v>8.3740000393853903E-2</v>
      </c>
      <c r="AP17" s="17">
        <v>9.5987451861299394E-2</v>
      </c>
      <c r="AQ17" s="17">
        <v>0.11365850410872699</v>
      </c>
      <c r="AR17" s="17">
        <v>9.2011652586621098E-2</v>
      </c>
      <c r="AS17" s="17">
        <v>0.162700864588329</v>
      </c>
      <c r="AT17" s="17">
        <v>0.113209042243321</v>
      </c>
      <c r="AU17" s="17">
        <v>0.106669747096549</v>
      </c>
      <c r="AV17" s="17">
        <v>0.17015046435695999</v>
      </c>
      <c r="AW17" s="17">
        <v>0.12936496314063101</v>
      </c>
      <c r="AX17" s="17">
        <v>0.13784776535253601</v>
      </c>
      <c r="AY17" s="17">
        <v>0.12799924500418999</v>
      </c>
      <c r="AZ17" s="17">
        <v>0.13151086639273701</v>
      </c>
      <c r="BA17" s="17">
        <v>0.131406824828014</v>
      </c>
      <c r="BB17" s="17">
        <v>0.14160910976604499</v>
      </c>
      <c r="BC17" s="17"/>
      <c r="BD17" s="17">
        <v>0.119652998156101</v>
      </c>
      <c r="BE17" s="17">
        <v>0.117844140109477</v>
      </c>
      <c r="BF17" s="17">
        <v>0.120807965370254</v>
      </c>
      <c r="BG17" s="17"/>
      <c r="BH17" s="17">
        <v>0.12313180153980401</v>
      </c>
      <c r="BI17" s="17">
        <v>0.12523002413168799</v>
      </c>
      <c r="BJ17" s="17">
        <v>0.103943861721276</v>
      </c>
      <c r="BK17" s="17"/>
      <c r="BL17" s="17">
        <v>6.0618788171157498E-2</v>
      </c>
      <c r="BM17" s="17">
        <v>0.14730367227388699</v>
      </c>
      <c r="BN17" s="17">
        <v>0.123164820433123</v>
      </c>
      <c r="BO17" s="17"/>
      <c r="BP17" s="17">
        <v>0.13121723383054501</v>
      </c>
      <c r="BQ17" s="17">
        <v>0.10799846746750701</v>
      </c>
      <c r="BR17" s="17"/>
      <c r="BS17" s="17">
        <v>0.15291811440568301</v>
      </c>
      <c r="BT17" s="17">
        <v>0.13538780636567499</v>
      </c>
      <c r="BU17" s="17">
        <v>0.109986808356795</v>
      </c>
      <c r="BV17" s="17">
        <v>0.108766376496213</v>
      </c>
      <c r="BW17" s="17"/>
      <c r="BX17" s="17">
        <v>0.146378347415557</v>
      </c>
      <c r="BY17" s="17">
        <v>0.18927470230879401</v>
      </c>
      <c r="BZ17" s="17">
        <v>0.110415798278929</v>
      </c>
      <c r="CA17" s="17"/>
      <c r="CB17" s="17">
        <v>0.13457611693688701</v>
      </c>
      <c r="CC17" s="17">
        <v>0.121979945972926</v>
      </c>
      <c r="CD17" s="17">
        <v>0.13780149619618001</v>
      </c>
      <c r="CE17" s="17">
        <v>9.0426144501218997E-2</v>
      </c>
      <c r="CF17" s="17">
        <v>0.139664270584275</v>
      </c>
      <c r="CG17" s="17">
        <v>7.4354027453686106E-2</v>
      </c>
      <c r="CH17" s="17"/>
      <c r="CI17" s="17">
        <v>0.109889169669122</v>
      </c>
      <c r="CJ17" s="17">
        <v>0.13098041470168101</v>
      </c>
      <c r="CK17" s="17">
        <v>6.5802221395807395E-2</v>
      </c>
      <c r="CL17" s="17">
        <v>0.124027849822875</v>
      </c>
    </row>
    <row r="18" spans="2:90" x14ac:dyDescent="0.35">
      <c r="B18" s="21" t="s">
        <v>408</v>
      </c>
      <c r="C18" s="17">
        <v>0.101592493631375</v>
      </c>
      <c r="D18" s="17">
        <v>0.110265425926803</v>
      </c>
      <c r="E18" s="17">
        <v>9.4902842588591801E-2</v>
      </c>
      <c r="F18" s="17"/>
      <c r="G18" s="17">
        <v>0.100773156551001</v>
      </c>
      <c r="H18" s="17">
        <v>0.102997411729237</v>
      </c>
      <c r="I18" s="17">
        <v>9.2378149216441399E-2</v>
      </c>
      <c r="J18" s="17">
        <v>0.102526245164755</v>
      </c>
      <c r="K18" s="17">
        <v>0.114181927911855</v>
      </c>
      <c r="L18" s="17">
        <v>0.101888026277572</v>
      </c>
      <c r="M18" s="17">
        <v>9.3629932935737806E-2</v>
      </c>
      <c r="N18" s="17">
        <v>0.102809900025281</v>
      </c>
      <c r="O18" s="17">
        <v>0.103150063834687</v>
      </c>
      <c r="P18" s="17"/>
      <c r="Q18" s="17">
        <v>0.119202495232064</v>
      </c>
      <c r="R18" s="17">
        <v>0.1047397717451</v>
      </c>
      <c r="S18" s="17">
        <v>0.10024781923050601</v>
      </c>
      <c r="T18" s="17">
        <v>9.9649522968193599E-2</v>
      </c>
      <c r="U18" s="17"/>
      <c r="V18" s="17">
        <v>9.4090920549475696E-2</v>
      </c>
      <c r="W18" s="17">
        <v>8.0637943251155003E-2</v>
      </c>
      <c r="X18" s="17">
        <v>0.111886948652879</v>
      </c>
      <c r="Y18" s="17">
        <v>7.5723495636288204E-2</v>
      </c>
      <c r="Z18" s="17">
        <v>9.6531696438553305E-2</v>
      </c>
      <c r="AA18" s="17">
        <v>0.11936164434064001</v>
      </c>
      <c r="AB18" s="17">
        <v>0.105756147412904</v>
      </c>
      <c r="AC18" s="17">
        <v>9.9050919576398805E-2</v>
      </c>
      <c r="AD18" s="17">
        <v>0.13332759522593399</v>
      </c>
      <c r="AE18" s="17"/>
      <c r="AF18" s="17">
        <v>7.7990692130260802E-2</v>
      </c>
      <c r="AG18" s="17">
        <v>0.10401481298934601</v>
      </c>
      <c r="AH18" s="17">
        <v>9.7905362670375903E-2</v>
      </c>
      <c r="AI18" s="17">
        <v>8.6187246213547994E-2</v>
      </c>
      <c r="AJ18" s="17">
        <v>0.11724067888319099</v>
      </c>
      <c r="AK18" s="17">
        <v>0.10956577347414199</v>
      </c>
      <c r="AL18" s="17"/>
      <c r="AM18" s="17">
        <v>0.12528476947268</v>
      </c>
      <c r="AN18" s="17">
        <v>6.9826155928862793E-2</v>
      </c>
      <c r="AO18" s="17">
        <v>8.5159791451019595E-2</v>
      </c>
      <c r="AP18" s="17">
        <v>0.112519540157585</v>
      </c>
      <c r="AQ18" s="17">
        <v>9.9452672200717296E-2</v>
      </c>
      <c r="AR18" s="17">
        <v>0.109941143629997</v>
      </c>
      <c r="AS18" s="17">
        <v>0.14105199020418899</v>
      </c>
      <c r="AT18" s="17">
        <v>9.1426560409489002E-2</v>
      </c>
      <c r="AU18" s="17">
        <v>7.4701578035270999E-2</v>
      </c>
      <c r="AV18" s="17">
        <v>0.15239035322537101</v>
      </c>
      <c r="AW18" s="17">
        <v>9.6774212696322803E-2</v>
      </c>
      <c r="AX18" s="17">
        <v>9.7786693843185807E-2</v>
      </c>
      <c r="AY18" s="17">
        <v>0.101837589400234</v>
      </c>
      <c r="AZ18" s="17">
        <v>5.6474847172271199E-2</v>
      </c>
      <c r="BA18" s="17">
        <v>4.8895856661857001E-2</v>
      </c>
      <c r="BB18" s="17">
        <v>0.118872374264755</v>
      </c>
      <c r="BC18" s="17"/>
      <c r="BD18" s="17">
        <v>0.108620097027603</v>
      </c>
      <c r="BE18" s="17">
        <v>9.81159384150872E-2</v>
      </c>
      <c r="BF18" s="17">
        <v>0.100407224171521</v>
      </c>
      <c r="BG18" s="17"/>
      <c r="BH18" s="17">
        <v>9.6238447109548805E-2</v>
      </c>
      <c r="BI18" s="17">
        <v>8.4684703664039795E-2</v>
      </c>
      <c r="BJ18" s="17">
        <v>0.12734241144849201</v>
      </c>
      <c r="BK18" s="17"/>
      <c r="BL18" s="17">
        <v>0.11401808980952099</v>
      </c>
      <c r="BM18" s="17">
        <v>0.105759707034161</v>
      </c>
      <c r="BN18" s="17">
        <v>0.109485953204878</v>
      </c>
      <c r="BO18" s="17"/>
      <c r="BP18" s="17">
        <v>9.2997746159818304E-2</v>
      </c>
      <c r="BQ18" s="17">
        <v>0.107805824202273</v>
      </c>
      <c r="BR18" s="17"/>
      <c r="BS18" s="17">
        <v>0.10259062503395699</v>
      </c>
      <c r="BT18" s="17">
        <v>0.118054444469693</v>
      </c>
      <c r="BU18" s="17">
        <v>9.2526672199888901E-2</v>
      </c>
      <c r="BV18" s="17">
        <v>9.7829894359455605E-2</v>
      </c>
      <c r="BW18" s="17"/>
      <c r="BX18" s="17">
        <v>0.11656485728676599</v>
      </c>
      <c r="BY18" s="17">
        <v>9.1394377264656004E-2</v>
      </c>
      <c r="BZ18" s="17">
        <v>0.10071325692248401</v>
      </c>
      <c r="CA18" s="17"/>
      <c r="CB18" s="17">
        <v>0.120576240516961</v>
      </c>
      <c r="CC18" s="17">
        <v>0.10281420472502301</v>
      </c>
      <c r="CD18" s="17">
        <v>7.82295656146587E-2</v>
      </c>
      <c r="CE18" s="17">
        <v>0.10762583811161799</v>
      </c>
      <c r="CF18" s="17">
        <v>0.11299220730078501</v>
      </c>
      <c r="CG18" s="17">
        <v>9.2040978185930794E-2</v>
      </c>
      <c r="CH18" s="17"/>
      <c r="CI18" s="17">
        <v>0.10726079912167499</v>
      </c>
      <c r="CJ18" s="17">
        <v>0.108947214955427</v>
      </c>
      <c r="CK18" s="17">
        <v>7.9972341650765694E-2</v>
      </c>
      <c r="CL18" s="17">
        <v>0.101051163894675</v>
      </c>
    </row>
    <row r="19" spans="2:90" x14ac:dyDescent="0.35">
      <c r="B19" s="21" t="s">
        <v>407</v>
      </c>
      <c r="C19" s="17">
        <v>7.8917183861820103E-2</v>
      </c>
      <c r="D19" s="17">
        <v>9.4379980403591801E-2</v>
      </c>
      <c r="E19" s="17">
        <v>6.5140952466472696E-2</v>
      </c>
      <c r="F19" s="17"/>
      <c r="G19" s="17">
        <v>8.2354060106283294E-2</v>
      </c>
      <c r="H19" s="17">
        <v>6.4362179435940206E-2</v>
      </c>
      <c r="I19" s="17">
        <v>9.1030480837265101E-2</v>
      </c>
      <c r="J19" s="17">
        <v>9.1102344088499196E-2</v>
      </c>
      <c r="K19" s="17">
        <v>7.4906061682116901E-2</v>
      </c>
      <c r="L19" s="17">
        <v>6.5286386800546603E-2</v>
      </c>
      <c r="M19" s="17">
        <v>6.8900723792019794E-2</v>
      </c>
      <c r="N19" s="17">
        <v>8.4142125846676602E-2</v>
      </c>
      <c r="O19" s="17">
        <v>8.8553519125605801E-2</v>
      </c>
      <c r="P19" s="17"/>
      <c r="Q19" s="17">
        <v>0.104167071530787</v>
      </c>
      <c r="R19" s="17">
        <v>9.99577944730181E-2</v>
      </c>
      <c r="S19" s="17">
        <v>6.9564067095281096E-2</v>
      </c>
      <c r="T19" s="17">
        <v>7.6787833061542701E-2</v>
      </c>
      <c r="U19" s="17"/>
      <c r="V19" s="17">
        <v>8.5290237404181901E-2</v>
      </c>
      <c r="W19" s="17">
        <v>8.0477172913288902E-2</v>
      </c>
      <c r="X19" s="17">
        <v>5.2879800911822601E-2</v>
      </c>
      <c r="Y19" s="17">
        <v>9.3846575867601797E-2</v>
      </c>
      <c r="Z19" s="17">
        <v>7.2476204759488197E-2</v>
      </c>
      <c r="AA19" s="17">
        <v>7.11358814986085E-2</v>
      </c>
      <c r="AB19" s="17">
        <v>9.8803742586280094E-2</v>
      </c>
      <c r="AC19" s="17">
        <v>0.12793060772523901</v>
      </c>
      <c r="AD19" s="17">
        <v>5.7798234476378801E-2</v>
      </c>
      <c r="AE19" s="17"/>
      <c r="AF19" s="17">
        <v>6.3708448660095202E-2</v>
      </c>
      <c r="AG19" s="17">
        <v>8.1551162044642106E-2</v>
      </c>
      <c r="AH19" s="17">
        <v>5.55094458510179E-2</v>
      </c>
      <c r="AI19" s="17">
        <v>9.4372793598138494E-2</v>
      </c>
      <c r="AJ19" s="17">
        <v>0.10181974729842599</v>
      </c>
      <c r="AK19" s="17">
        <v>7.7813317340140603E-2</v>
      </c>
      <c r="AL19" s="17"/>
      <c r="AM19" s="17">
        <v>6.4945274930010302E-2</v>
      </c>
      <c r="AN19" s="17">
        <v>8.8192916577142094E-2</v>
      </c>
      <c r="AO19" s="17">
        <v>0.110841827238207</v>
      </c>
      <c r="AP19" s="17">
        <v>6.1216825476833499E-2</v>
      </c>
      <c r="AQ19" s="17">
        <v>9.8437514654552902E-2</v>
      </c>
      <c r="AR19" s="17">
        <v>6.9230430861898701E-2</v>
      </c>
      <c r="AS19" s="17">
        <v>8.0581628105323502E-2</v>
      </c>
      <c r="AT19" s="17">
        <v>0.12837199366934501</v>
      </c>
      <c r="AU19" s="17">
        <v>5.3164282816290799E-2</v>
      </c>
      <c r="AV19" s="17">
        <v>9.6056854978329498E-2</v>
      </c>
      <c r="AW19" s="17">
        <v>6.0200013584964102E-2</v>
      </c>
      <c r="AX19" s="17">
        <v>7.6109717025807697E-2</v>
      </c>
      <c r="AY19" s="17">
        <v>9.9256495034016901E-2</v>
      </c>
      <c r="AZ19" s="17">
        <v>3.5201648304806002E-2</v>
      </c>
      <c r="BA19" s="17">
        <v>0.11676695332880201</v>
      </c>
      <c r="BB19" s="17">
        <v>7.2958200577958099E-2</v>
      </c>
      <c r="BC19" s="17"/>
      <c r="BD19" s="17">
        <v>7.9028457852346398E-2</v>
      </c>
      <c r="BE19" s="17">
        <v>8.8798860657286094E-2</v>
      </c>
      <c r="BF19" s="17">
        <v>7.4152496538722495E-2</v>
      </c>
      <c r="BG19" s="17"/>
      <c r="BH19" s="17">
        <v>8.6182232682258206E-2</v>
      </c>
      <c r="BI19" s="17">
        <v>6.8478245664530701E-2</v>
      </c>
      <c r="BJ19" s="17">
        <v>4.98700298753562E-2</v>
      </c>
      <c r="BK19" s="17"/>
      <c r="BL19" s="17">
        <v>4.1264890089299101E-2</v>
      </c>
      <c r="BM19" s="17">
        <v>8.0430410822824996E-2</v>
      </c>
      <c r="BN19" s="17">
        <v>4.2435546298725202E-2</v>
      </c>
      <c r="BO19" s="17"/>
      <c r="BP19" s="17">
        <v>6.7554271557399195E-2</v>
      </c>
      <c r="BQ19" s="17">
        <v>8.0962872085657001E-2</v>
      </c>
      <c r="BR19" s="17"/>
      <c r="BS19" s="17">
        <v>8.2948787015268394E-2</v>
      </c>
      <c r="BT19" s="17">
        <v>8.0164234527536501E-2</v>
      </c>
      <c r="BU19" s="17">
        <v>7.0485020026412298E-2</v>
      </c>
      <c r="BV19" s="17">
        <v>8.1764718739203102E-2</v>
      </c>
      <c r="BW19" s="17"/>
      <c r="BX19" s="17">
        <v>6.1671808888732499E-2</v>
      </c>
      <c r="BY19" s="17">
        <v>9.6922412345298706E-2</v>
      </c>
      <c r="BZ19" s="17">
        <v>7.9531920879937004E-2</v>
      </c>
      <c r="CA19" s="17"/>
      <c r="CB19" s="17">
        <v>6.2191556753012203E-2</v>
      </c>
      <c r="CC19" s="17">
        <v>7.6535617748685197E-2</v>
      </c>
      <c r="CD19" s="17">
        <v>7.1882428368588394E-2</v>
      </c>
      <c r="CE19" s="17">
        <v>6.4125573940381694E-2</v>
      </c>
      <c r="CF19" s="17">
        <v>0.100226023273651</v>
      </c>
      <c r="CG19" s="17">
        <v>0.113175626913778</v>
      </c>
      <c r="CH19" s="17"/>
      <c r="CI19" s="17">
        <v>8.3401070430288396E-2</v>
      </c>
      <c r="CJ19" s="17">
        <v>6.9300650218092896E-2</v>
      </c>
      <c r="CK19" s="17">
        <v>0.120231968926444</v>
      </c>
      <c r="CL19" s="17">
        <v>7.3964875036876696E-2</v>
      </c>
    </row>
    <row r="20" spans="2:90" x14ac:dyDescent="0.35">
      <c r="B20" s="21" t="s">
        <v>409</v>
      </c>
      <c r="C20" s="17">
        <v>7.4470790529703304E-2</v>
      </c>
      <c r="D20" s="17">
        <v>8.8239065002808897E-2</v>
      </c>
      <c r="E20" s="17">
        <v>6.1723546164310701E-2</v>
      </c>
      <c r="F20" s="17"/>
      <c r="G20" s="17">
        <v>9.4126668103837602E-2</v>
      </c>
      <c r="H20" s="17">
        <v>4.5938180315237602E-2</v>
      </c>
      <c r="I20" s="17">
        <v>7.0752746120407106E-2</v>
      </c>
      <c r="J20" s="17">
        <v>8.3560752177257502E-2</v>
      </c>
      <c r="K20" s="17">
        <v>6.1108174405029997E-2</v>
      </c>
      <c r="L20" s="17">
        <v>6.4106160950021002E-2</v>
      </c>
      <c r="M20" s="17">
        <v>0.102629503046706</v>
      </c>
      <c r="N20" s="17">
        <v>7.4558034373270604E-2</v>
      </c>
      <c r="O20" s="17">
        <v>7.2228322553499397E-2</v>
      </c>
      <c r="P20" s="17"/>
      <c r="Q20" s="17">
        <v>8.0622267821829505E-2</v>
      </c>
      <c r="R20" s="17">
        <v>0.105772399159504</v>
      </c>
      <c r="S20" s="17">
        <v>8.3872497421517894E-2</v>
      </c>
      <c r="T20" s="17">
        <v>7.1410549534797196E-2</v>
      </c>
      <c r="U20" s="17"/>
      <c r="V20" s="17">
        <v>0.109125827452206</v>
      </c>
      <c r="W20" s="17">
        <v>5.9834944441369498E-2</v>
      </c>
      <c r="X20" s="17">
        <v>6.2281171208913397E-2</v>
      </c>
      <c r="Y20" s="17">
        <v>6.9143401992482104E-2</v>
      </c>
      <c r="Z20" s="17">
        <v>9.5470465804312593E-2</v>
      </c>
      <c r="AA20" s="17">
        <v>6.2314246854859603E-2</v>
      </c>
      <c r="AB20" s="17">
        <v>5.6476493177860201E-2</v>
      </c>
      <c r="AC20" s="17">
        <v>6.3697785678211799E-2</v>
      </c>
      <c r="AD20" s="17">
        <v>7.4555461645210597E-2</v>
      </c>
      <c r="AE20" s="17"/>
      <c r="AF20" s="17">
        <v>5.4613163702123199E-2</v>
      </c>
      <c r="AG20" s="17">
        <v>6.3522109722725095E-2</v>
      </c>
      <c r="AH20" s="17">
        <v>5.2425756701345999E-2</v>
      </c>
      <c r="AI20" s="17">
        <v>8.7650981980675904E-2</v>
      </c>
      <c r="AJ20" s="17">
        <v>6.3804782201056301E-2</v>
      </c>
      <c r="AK20" s="17">
        <v>0.104784009638191</v>
      </c>
      <c r="AL20" s="17"/>
      <c r="AM20" s="17">
        <v>5.4859956776673303E-2</v>
      </c>
      <c r="AN20" s="17">
        <v>4.4029095623177202E-2</v>
      </c>
      <c r="AO20" s="17">
        <v>8.6078939911276506E-2</v>
      </c>
      <c r="AP20" s="17">
        <v>7.6759340257330194E-2</v>
      </c>
      <c r="AQ20" s="17">
        <v>7.4211868732991501E-2</v>
      </c>
      <c r="AR20" s="17">
        <v>8.5664649180681604E-2</v>
      </c>
      <c r="AS20" s="17">
        <v>0.106141583936871</v>
      </c>
      <c r="AT20" s="17">
        <v>2.76617660593718E-2</v>
      </c>
      <c r="AU20" s="17">
        <v>5.20399611723509E-2</v>
      </c>
      <c r="AV20" s="17">
        <v>8.4871953724392102E-2</v>
      </c>
      <c r="AW20" s="17">
        <v>0.120270443466892</v>
      </c>
      <c r="AX20" s="17">
        <v>8.1201770645629903E-2</v>
      </c>
      <c r="AY20" s="17">
        <v>9.6272740505785395E-2</v>
      </c>
      <c r="AZ20" s="17">
        <v>8.9466390414137106E-2</v>
      </c>
      <c r="BA20" s="17">
        <v>8.5564070785810794E-3</v>
      </c>
      <c r="BB20" s="17">
        <v>8.3180812136193494E-2</v>
      </c>
      <c r="BC20" s="17"/>
      <c r="BD20" s="17">
        <v>7.4433364174218697E-2</v>
      </c>
      <c r="BE20" s="17">
        <v>7.5870743897854503E-2</v>
      </c>
      <c r="BF20" s="17">
        <v>7.2560304240376003E-2</v>
      </c>
      <c r="BG20" s="17"/>
      <c r="BH20" s="17">
        <v>6.5390148869229295E-2</v>
      </c>
      <c r="BI20" s="17">
        <v>0.107597687033908</v>
      </c>
      <c r="BJ20" s="17">
        <v>7.0576507200885499E-2</v>
      </c>
      <c r="BK20" s="17"/>
      <c r="BL20" s="17">
        <v>0.121324443580739</v>
      </c>
      <c r="BM20" s="17">
        <v>7.6440432817809698E-2</v>
      </c>
      <c r="BN20" s="17">
        <v>8.8293647145964105E-2</v>
      </c>
      <c r="BO20" s="17"/>
      <c r="BP20" s="17">
        <v>7.1431727459083202E-2</v>
      </c>
      <c r="BQ20" s="17">
        <v>7.9458826645394207E-2</v>
      </c>
      <c r="BR20" s="17"/>
      <c r="BS20" s="17">
        <v>8.77061793088912E-2</v>
      </c>
      <c r="BT20" s="17">
        <v>7.4537850403977202E-2</v>
      </c>
      <c r="BU20" s="17">
        <v>8.1235094956597198E-2</v>
      </c>
      <c r="BV20" s="17">
        <v>6.4369870590841302E-2</v>
      </c>
      <c r="BW20" s="17"/>
      <c r="BX20" s="17">
        <v>7.7275588180636207E-2</v>
      </c>
      <c r="BY20" s="17">
        <v>3.8892857153509403E-2</v>
      </c>
      <c r="BZ20" s="17">
        <v>7.6446872682589997E-2</v>
      </c>
      <c r="CA20" s="17"/>
      <c r="CB20" s="17">
        <v>5.6230307751257598E-2</v>
      </c>
      <c r="CC20" s="17">
        <v>7.6697604901505206E-2</v>
      </c>
      <c r="CD20" s="17">
        <v>5.2999672317581799E-2</v>
      </c>
      <c r="CE20" s="17">
        <v>8.1315673285489498E-2</v>
      </c>
      <c r="CF20" s="17">
        <v>0.10429041734496999</v>
      </c>
      <c r="CG20" s="17">
        <v>9.2666783486462803E-2</v>
      </c>
      <c r="CH20" s="17"/>
      <c r="CI20" s="17">
        <v>8.5466853361385001E-2</v>
      </c>
      <c r="CJ20" s="17">
        <v>7.9712633711089498E-2</v>
      </c>
      <c r="CK20" s="17">
        <v>6.3536247677677099E-2</v>
      </c>
      <c r="CL20" s="17">
        <v>7.1512234936994004E-2</v>
      </c>
    </row>
    <row r="21" spans="2:90" x14ac:dyDescent="0.35">
      <c r="B21" s="21" t="s">
        <v>411</v>
      </c>
      <c r="C21" s="17">
        <v>3.9325522201012701E-2</v>
      </c>
      <c r="D21" s="17">
        <v>4.8004809766070203E-2</v>
      </c>
      <c r="E21" s="17">
        <v>3.15029643207951E-2</v>
      </c>
      <c r="F21" s="17"/>
      <c r="G21" s="17">
        <v>3.3563421327193199E-2</v>
      </c>
      <c r="H21" s="17">
        <v>2.91635338986127E-2</v>
      </c>
      <c r="I21" s="17">
        <v>5.2101936253417303E-2</v>
      </c>
      <c r="J21" s="17">
        <v>2.5749156961732599E-2</v>
      </c>
      <c r="K21" s="17">
        <v>3.9082801158141098E-2</v>
      </c>
      <c r="L21" s="17">
        <v>2.3985472078914102E-2</v>
      </c>
      <c r="M21" s="17">
        <v>3.41415491332576E-2</v>
      </c>
      <c r="N21" s="17">
        <v>4.2448520320912599E-2</v>
      </c>
      <c r="O21" s="17">
        <v>7.1236506893006105E-2</v>
      </c>
      <c r="P21" s="17"/>
      <c r="Q21" s="17">
        <v>4.0581839221365101E-2</v>
      </c>
      <c r="R21" s="17">
        <v>3.5524628118460598E-2</v>
      </c>
      <c r="S21" s="17">
        <v>2.7745338674769499E-2</v>
      </c>
      <c r="T21" s="17">
        <v>3.9859838864933397E-2</v>
      </c>
      <c r="U21" s="17"/>
      <c r="V21" s="17">
        <v>5.5556881791619599E-2</v>
      </c>
      <c r="W21" s="17">
        <v>2.9231927470473301E-2</v>
      </c>
      <c r="X21" s="17">
        <v>3.5415385898575902E-2</v>
      </c>
      <c r="Y21" s="17">
        <v>2.18890330702807E-2</v>
      </c>
      <c r="Z21" s="17">
        <v>3.00568191908419E-2</v>
      </c>
      <c r="AA21" s="17">
        <v>5.9498955327280799E-2</v>
      </c>
      <c r="AB21" s="17">
        <v>4.8316973481062099E-2</v>
      </c>
      <c r="AC21" s="17">
        <v>3.5058573899239602E-2</v>
      </c>
      <c r="AD21" s="17">
        <v>3.1971833799077899E-2</v>
      </c>
      <c r="AE21" s="17"/>
      <c r="AF21" s="17">
        <v>2.7252937525240498E-2</v>
      </c>
      <c r="AG21" s="17">
        <v>4.9053563227780303E-2</v>
      </c>
      <c r="AH21" s="17">
        <v>1.5317690592617301E-2</v>
      </c>
      <c r="AI21" s="17">
        <v>3.4118591307265397E-2</v>
      </c>
      <c r="AJ21" s="17">
        <v>3.9079305530740002E-2</v>
      </c>
      <c r="AK21" s="17">
        <v>4.9421435538742502E-2</v>
      </c>
      <c r="AL21" s="17"/>
      <c r="AM21" s="17">
        <v>4.4085166053604297E-2</v>
      </c>
      <c r="AN21" s="17">
        <v>4.8597623169476599E-2</v>
      </c>
      <c r="AO21" s="17">
        <v>1.9211267104596901E-2</v>
      </c>
      <c r="AP21" s="17">
        <v>2.67946523154565E-2</v>
      </c>
      <c r="AQ21" s="17">
        <v>3.79141541926643E-2</v>
      </c>
      <c r="AR21" s="17">
        <v>5.88731850248869E-2</v>
      </c>
      <c r="AS21" s="17">
        <v>3.3572565685743697E-2</v>
      </c>
      <c r="AT21" s="17">
        <v>7.0205534489627297E-2</v>
      </c>
      <c r="AU21" s="17">
        <v>2.92833793438169E-2</v>
      </c>
      <c r="AV21" s="17">
        <v>6.5431097281530695E-2</v>
      </c>
      <c r="AW21" s="17">
        <v>3.8686674290078903E-2</v>
      </c>
      <c r="AX21" s="17">
        <v>3.4885475769466198E-2</v>
      </c>
      <c r="AY21" s="17">
        <v>3.11601722158979E-2</v>
      </c>
      <c r="AZ21" s="17">
        <v>6.7621562935488599E-2</v>
      </c>
      <c r="BA21" s="17">
        <v>2.0105893095719401E-2</v>
      </c>
      <c r="BB21" s="17">
        <v>4.6597333569380998E-2</v>
      </c>
      <c r="BC21" s="17"/>
      <c r="BD21" s="17">
        <v>4.2445585698094701E-2</v>
      </c>
      <c r="BE21" s="17">
        <v>2.78477116712889E-2</v>
      </c>
      <c r="BF21" s="17">
        <v>4.4794100290621502E-2</v>
      </c>
      <c r="BG21" s="17"/>
      <c r="BH21" s="17">
        <v>3.17328731224195E-2</v>
      </c>
      <c r="BI21" s="17">
        <v>6.6876763103903003E-2</v>
      </c>
      <c r="BJ21" s="17">
        <v>3.29935740220813E-2</v>
      </c>
      <c r="BK21" s="17"/>
      <c r="BL21" s="17">
        <v>6.7489007540029303E-2</v>
      </c>
      <c r="BM21" s="17">
        <v>5.3371247879466503E-2</v>
      </c>
      <c r="BN21" s="17">
        <v>3.3798328117423102E-2</v>
      </c>
      <c r="BO21" s="17"/>
      <c r="BP21" s="17">
        <v>3.8196487665748902E-2</v>
      </c>
      <c r="BQ21" s="17">
        <v>3.91466880891254E-2</v>
      </c>
      <c r="BR21" s="17"/>
      <c r="BS21" s="17">
        <v>3.83255596928758E-2</v>
      </c>
      <c r="BT21" s="17">
        <v>3.7383422788665202E-2</v>
      </c>
      <c r="BU21" s="17">
        <v>3.1390225268490501E-2</v>
      </c>
      <c r="BV21" s="17">
        <v>4.7717588645848102E-2</v>
      </c>
      <c r="BW21" s="17"/>
      <c r="BX21" s="17">
        <v>3.1964810293161797E-2</v>
      </c>
      <c r="BY21" s="17">
        <v>1.8585180636502899E-2</v>
      </c>
      <c r="BZ21" s="17">
        <v>4.1395369396607901E-2</v>
      </c>
      <c r="CA21" s="17"/>
      <c r="CB21" s="17">
        <v>2.1818090300058698E-2</v>
      </c>
      <c r="CC21" s="17">
        <v>4.3788779373676603E-2</v>
      </c>
      <c r="CD21" s="17">
        <v>2.7400739149760999E-2</v>
      </c>
      <c r="CE21" s="17">
        <v>4.5918232469607197E-2</v>
      </c>
      <c r="CF21" s="17">
        <v>7.3443017905193406E-2</v>
      </c>
      <c r="CG21" s="17">
        <v>3.6019950331692203E-2</v>
      </c>
      <c r="CH21" s="17"/>
      <c r="CI21" s="17">
        <v>2.2856439766416398E-2</v>
      </c>
      <c r="CJ21" s="17">
        <v>2.93271608003054E-2</v>
      </c>
      <c r="CK21" s="17">
        <v>3.5325190846743598E-2</v>
      </c>
      <c r="CL21" s="17">
        <v>4.97888856526068E-2</v>
      </c>
    </row>
    <row r="22" spans="2:90" x14ac:dyDescent="0.35">
      <c r="B22" s="21" t="s">
        <v>110</v>
      </c>
      <c r="C22" s="17">
        <v>2.3894348007969499E-2</v>
      </c>
      <c r="D22" s="17">
        <v>2.4834028954393E-2</v>
      </c>
      <c r="E22" s="17">
        <v>2.340272869809E-2</v>
      </c>
      <c r="F22" s="17"/>
      <c r="G22" s="17">
        <v>1.6224593864369599E-2</v>
      </c>
      <c r="H22" s="17">
        <v>2.8158329440505E-2</v>
      </c>
      <c r="I22" s="17">
        <v>4.4535709471360298E-2</v>
      </c>
      <c r="J22" s="17">
        <v>2.5400250434215E-2</v>
      </c>
      <c r="K22" s="17">
        <v>1.3901757527044801E-2</v>
      </c>
      <c r="L22" s="17">
        <v>6.9894862145877899E-3</v>
      </c>
      <c r="M22" s="17">
        <v>6.4991391891331702E-3</v>
      </c>
      <c r="N22" s="17">
        <v>3.7666232841221801E-2</v>
      </c>
      <c r="O22" s="17">
        <v>3.5917861908644898E-2</v>
      </c>
      <c r="P22" s="17"/>
      <c r="Q22" s="17">
        <v>2.9843134392594301E-2</v>
      </c>
      <c r="R22" s="17">
        <v>1.04498996694213E-2</v>
      </c>
      <c r="S22" s="17">
        <v>1.83029309147488E-2</v>
      </c>
      <c r="T22" s="17">
        <v>2.4157290697534601E-2</v>
      </c>
      <c r="U22" s="17"/>
      <c r="V22" s="17">
        <v>1.91527880228776E-2</v>
      </c>
      <c r="W22" s="17">
        <v>1.01895341545531E-2</v>
      </c>
      <c r="X22" s="17">
        <v>4.1388370661534599E-2</v>
      </c>
      <c r="Y22" s="17">
        <v>2.7928544616366398E-2</v>
      </c>
      <c r="Z22" s="17">
        <v>1.58245555725233E-2</v>
      </c>
      <c r="AA22" s="17">
        <v>3.93586440054388E-2</v>
      </c>
      <c r="AB22" s="17">
        <v>1.7711866689390902E-2</v>
      </c>
      <c r="AC22" s="17">
        <v>2.0179854323831299E-2</v>
      </c>
      <c r="AD22" s="17">
        <v>2.87110714485624E-2</v>
      </c>
      <c r="AE22" s="17"/>
      <c r="AF22" s="17">
        <v>4.0842930516604203E-2</v>
      </c>
      <c r="AG22" s="17">
        <v>2.6340340638914501E-2</v>
      </c>
      <c r="AH22" s="17">
        <v>2.3279927803865098E-2</v>
      </c>
      <c r="AI22" s="17">
        <v>1.1883172698578699E-2</v>
      </c>
      <c r="AJ22" s="17">
        <v>1.9934731440064399E-2</v>
      </c>
      <c r="AK22" s="17">
        <v>1.55030958036418E-2</v>
      </c>
      <c r="AL22" s="17"/>
      <c r="AM22" s="17">
        <v>2.2089418950519898E-2</v>
      </c>
      <c r="AN22" s="17">
        <v>6.2218324455289402E-2</v>
      </c>
      <c r="AO22" s="17">
        <v>5.7389910369346001E-2</v>
      </c>
      <c r="AP22" s="17">
        <v>2.36115101120546E-2</v>
      </c>
      <c r="AQ22" s="17">
        <v>2.1939565348006802E-2</v>
      </c>
      <c r="AR22" s="17">
        <v>1.11248009235218E-2</v>
      </c>
      <c r="AS22" s="17">
        <v>4.2207567338987603E-2</v>
      </c>
      <c r="AT22" s="17">
        <v>1.07104921548965E-2</v>
      </c>
      <c r="AU22" s="17">
        <v>9.1537839591511305E-3</v>
      </c>
      <c r="AV22" s="17">
        <v>0</v>
      </c>
      <c r="AW22" s="17">
        <v>1.0019272357818E-2</v>
      </c>
      <c r="AX22" s="17">
        <v>3.4511503109280597E-2</v>
      </c>
      <c r="AY22" s="17">
        <v>2.1353955167375E-2</v>
      </c>
      <c r="AZ22" s="17">
        <v>3.7832097852304597E-2</v>
      </c>
      <c r="BA22" s="17">
        <v>0</v>
      </c>
      <c r="BB22" s="17">
        <v>1.29829280303902E-2</v>
      </c>
      <c r="BC22" s="17"/>
      <c r="BD22" s="17">
        <v>1.26112354232182E-2</v>
      </c>
      <c r="BE22" s="17">
        <v>3.2515675246508301E-2</v>
      </c>
      <c r="BF22" s="17">
        <v>2.4795702832122499E-2</v>
      </c>
      <c r="BG22" s="17"/>
      <c r="BH22" s="17">
        <v>2.0856562084118801E-2</v>
      </c>
      <c r="BI22" s="17">
        <v>2.4988876197499101E-2</v>
      </c>
      <c r="BJ22" s="17">
        <v>3.3453339037771299E-2</v>
      </c>
      <c r="BK22" s="17"/>
      <c r="BL22" s="17">
        <v>4.7191480302414502E-3</v>
      </c>
      <c r="BM22" s="17">
        <v>1.7237328874674301E-2</v>
      </c>
      <c r="BN22" s="17">
        <v>2.1772369046886401E-2</v>
      </c>
      <c r="BO22" s="17"/>
      <c r="BP22" s="17">
        <v>1.9074081296866299E-2</v>
      </c>
      <c r="BQ22" s="17">
        <v>3.0570529870646301E-2</v>
      </c>
      <c r="BR22" s="17"/>
      <c r="BS22" s="17">
        <v>2.2632916076692201E-2</v>
      </c>
      <c r="BT22" s="17">
        <v>9.9271038283690795E-3</v>
      </c>
      <c r="BU22" s="17">
        <v>2.4055591727777301E-2</v>
      </c>
      <c r="BV22" s="17">
        <v>2.3712712305999702E-2</v>
      </c>
      <c r="BW22" s="17"/>
      <c r="BX22" s="17">
        <v>1.1616981847689001E-2</v>
      </c>
      <c r="BY22" s="17">
        <v>1.7413676814922601E-2</v>
      </c>
      <c r="BZ22" s="17">
        <v>2.55591440456828E-2</v>
      </c>
      <c r="CA22" s="17"/>
      <c r="CB22" s="17">
        <v>2.1366515841666399E-2</v>
      </c>
      <c r="CC22" s="17">
        <v>5.6135111726295E-3</v>
      </c>
      <c r="CD22" s="17">
        <v>2.6939275327544601E-2</v>
      </c>
      <c r="CE22" s="17">
        <v>1.7229358894049002E-2</v>
      </c>
      <c r="CF22" s="17">
        <v>4.2480026155962197E-3</v>
      </c>
      <c r="CG22" s="17">
        <v>7.1655936758490996E-2</v>
      </c>
      <c r="CH22" s="17"/>
      <c r="CI22" s="17">
        <v>4.0657863496070402E-2</v>
      </c>
      <c r="CJ22" s="17">
        <v>1.55256017765076E-2</v>
      </c>
      <c r="CK22" s="17">
        <v>4.6834035237163903E-2</v>
      </c>
      <c r="CL22" s="17">
        <v>1.98027056716941E-2</v>
      </c>
    </row>
    <row r="23" spans="2:90" x14ac:dyDescent="0.35">
      <c r="B23" s="21" t="s">
        <v>412</v>
      </c>
      <c r="C23" s="17">
        <v>2.2783349351087199E-2</v>
      </c>
      <c r="D23" s="17">
        <v>2.0646630376379E-2</v>
      </c>
      <c r="E23" s="17">
        <v>2.5296570150635699E-2</v>
      </c>
      <c r="F23" s="17"/>
      <c r="G23" s="17">
        <v>1.40055411006154E-2</v>
      </c>
      <c r="H23" s="17">
        <v>2.4092550129203701E-2</v>
      </c>
      <c r="I23" s="17">
        <v>8.4124600242864098E-3</v>
      </c>
      <c r="J23" s="17">
        <v>1.8170883359356599E-2</v>
      </c>
      <c r="K23" s="17">
        <v>3.3358765543104102E-2</v>
      </c>
      <c r="L23" s="17">
        <v>2.1821191559951301E-2</v>
      </c>
      <c r="M23" s="17">
        <v>1.0183674453547601E-2</v>
      </c>
      <c r="N23" s="17">
        <v>2.8362121312145199E-2</v>
      </c>
      <c r="O23" s="17">
        <v>4.3873883904853597E-2</v>
      </c>
      <c r="P23" s="17"/>
      <c r="Q23" s="17">
        <v>2.98824392413343E-2</v>
      </c>
      <c r="R23" s="17">
        <v>3.2866343604875101E-2</v>
      </c>
      <c r="S23" s="17">
        <v>2.4574208223763501E-2</v>
      </c>
      <c r="T23" s="17">
        <v>2.04954720885995E-2</v>
      </c>
      <c r="U23" s="17"/>
      <c r="V23" s="17">
        <v>3.6456067944843601E-2</v>
      </c>
      <c r="W23" s="17">
        <v>1.17327950051779E-2</v>
      </c>
      <c r="X23" s="17">
        <v>1.39078485583763E-2</v>
      </c>
      <c r="Y23" s="17">
        <v>1.52375118040154E-2</v>
      </c>
      <c r="Z23" s="17">
        <v>2.1743738116475401E-2</v>
      </c>
      <c r="AA23" s="17">
        <v>3.27386166233012E-2</v>
      </c>
      <c r="AB23" s="17">
        <v>4.20919126039156E-2</v>
      </c>
      <c r="AC23" s="17">
        <v>4.0058683976692501E-3</v>
      </c>
      <c r="AD23" s="17">
        <v>1.52244561509087E-2</v>
      </c>
      <c r="AE23" s="17"/>
      <c r="AF23" s="17">
        <v>1.6048495186046501E-2</v>
      </c>
      <c r="AG23" s="17">
        <v>2.44401618425369E-2</v>
      </c>
      <c r="AH23" s="17">
        <v>1.00734465401779E-2</v>
      </c>
      <c r="AI23" s="17">
        <v>1.8081226372103101E-2</v>
      </c>
      <c r="AJ23" s="17">
        <v>2.0178234257640499E-2</v>
      </c>
      <c r="AK23" s="17">
        <v>3.1492566278580401E-2</v>
      </c>
      <c r="AL23" s="17"/>
      <c r="AM23" s="17">
        <v>1.1266615972716901E-2</v>
      </c>
      <c r="AN23" s="17">
        <v>4.7659282418272698E-2</v>
      </c>
      <c r="AO23" s="17">
        <v>1.4121142307314901E-2</v>
      </c>
      <c r="AP23" s="17">
        <v>1.0747115961756501E-2</v>
      </c>
      <c r="AQ23" s="17">
        <v>3.1243801476956799E-2</v>
      </c>
      <c r="AR23" s="17">
        <v>1.2328064606176799E-2</v>
      </c>
      <c r="AS23" s="17">
        <v>2.4525674524526999E-2</v>
      </c>
      <c r="AT23" s="17">
        <v>3.23943844374288E-2</v>
      </c>
      <c r="AU23" s="17">
        <v>3.72994141464403E-2</v>
      </c>
      <c r="AV23" s="17">
        <v>2.3058624805050399E-3</v>
      </c>
      <c r="AW23" s="17">
        <v>1.2533082406375601E-2</v>
      </c>
      <c r="AX23" s="17">
        <v>7.3866311579360499E-3</v>
      </c>
      <c r="AY23" s="17">
        <v>4.9855191397951901E-2</v>
      </c>
      <c r="AZ23" s="17">
        <v>1.0030227225514599E-2</v>
      </c>
      <c r="BA23" s="17">
        <v>0</v>
      </c>
      <c r="BB23" s="17">
        <v>4.7202125234487399E-2</v>
      </c>
      <c r="BC23" s="17"/>
      <c r="BD23" s="17">
        <v>1.89026346013632E-2</v>
      </c>
      <c r="BE23" s="17">
        <v>1.9796746929869501E-2</v>
      </c>
      <c r="BF23" s="17">
        <v>2.9782023418402699E-2</v>
      </c>
      <c r="BG23" s="17"/>
      <c r="BH23" s="17">
        <v>2.0070667779046501E-2</v>
      </c>
      <c r="BI23" s="17">
        <v>2.32443745876116E-2</v>
      </c>
      <c r="BJ23" s="17">
        <v>3.4501963603609798E-2</v>
      </c>
      <c r="BK23" s="17"/>
      <c r="BL23" s="17">
        <v>4.6414571161653699E-2</v>
      </c>
      <c r="BM23" s="17">
        <v>2.9546015845689701E-2</v>
      </c>
      <c r="BN23" s="17">
        <v>4.60397921917753E-2</v>
      </c>
      <c r="BO23" s="17"/>
      <c r="BP23" s="17">
        <v>1.28488800044082E-2</v>
      </c>
      <c r="BQ23" s="17">
        <v>3.1191345339418901E-2</v>
      </c>
      <c r="BR23" s="17"/>
      <c r="BS23" s="17">
        <v>2.1541711426431399E-2</v>
      </c>
      <c r="BT23" s="17">
        <v>2.3510001616838201E-2</v>
      </c>
      <c r="BU23" s="17">
        <v>2.2186060908010501E-2</v>
      </c>
      <c r="BV23" s="17">
        <v>2.3273099213817899E-2</v>
      </c>
      <c r="BW23" s="17"/>
      <c r="BX23" s="17">
        <v>4.3198531099722298E-2</v>
      </c>
      <c r="BY23" s="17">
        <v>1.28418842188632E-2</v>
      </c>
      <c r="BZ23" s="17">
        <v>2.1332438190168002E-2</v>
      </c>
      <c r="CA23" s="17"/>
      <c r="CB23" s="17">
        <v>1.44325034625338E-2</v>
      </c>
      <c r="CC23" s="17">
        <v>2.4665138813361499E-2</v>
      </c>
      <c r="CD23" s="17">
        <v>1.58244386708788E-2</v>
      </c>
      <c r="CE23" s="17">
        <v>1.1224642423744401E-2</v>
      </c>
      <c r="CF23" s="17">
        <v>3.82899369746851E-2</v>
      </c>
      <c r="CG23" s="17">
        <v>4.1713064129524698E-2</v>
      </c>
      <c r="CH23" s="17"/>
      <c r="CI23" s="17">
        <v>1.9302435168167899E-2</v>
      </c>
      <c r="CJ23" s="17">
        <v>2.1238582358838399E-2</v>
      </c>
      <c r="CK23" s="17">
        <v>4.4741488447630803E-2</v>
      </c>
      <c r="CL23" s="17">
        <v>1.9329438612133501E-2</v>
      </c>
    </row>
    <row r="24" spans="2:90" x14ac:dyDescent="0.35">
      <c r="B24" s="21" t="s">
        <v>249</v>
      </c>
      <c r="C24" s="23">
        <v>3.8081706309145799E-2</v>
      </c>
      <c r="D24" s="23">
        <v>4.7268332059802499E-2</v>
      </c>
      <c r="E24" s="23">
        <v>2.9737790646846299E-2</v>
      </c>
      <c r="F24" s="23"/>
      <c r="G24" s="23">
        <v>2.5050693344870801E-2</v>
      </c>
      <c r="H24" s="23">
        <v>2.0456711194297102E-2</v>
      </c>
      <c r="I24" s="23">
        <v>3.06019613365799E-2</v>
      </c>
      <c r="J24" s="23">
        <v>3.6134965640144297E-2</v>
      </c>
      <c r="K24" s="23">
        <v>5.3907577862410599E-2</v>
      </c>
      <c r="L24" s="23">
        <v>3.4978545322928802E-2</v>
      </c>
      <c r="M24" s="23">
        <v>3.4454229806507801E-2</v>
      </c>
      <c r="N24" s="23">
        <v>5.2942036526222098E-2</v>
      </c>
      <c r="O24" s="23">
        <v>5.1056838626366001E-2</v>
      </c>
      <c r="P24" s="23"/>
      <c r="Q24" s="23">
        <v>2.4270850680200299E-2</v>
      </c>
      <c r="R24" s="23">
        <v>3.5044397595405501E-2</v>
      </c>
      <c r="S24" s="23">
        <v>2.7291195263968601E-2</v>
      </c>
      <c r="T24" s="23">
        <v>3.9687585169018998E-2</v>
      </c>
      <c r="U24" s="23"/>
      <c r="V24" s="23">
        <v>4.62913513913027E-2</v>
      </c>
      <c r="W24" s="23">
        <v>2.3361885849822302E-2</v>
      </c>
      <c r="X24" s="23">
        <v>4.6491208610189703E-2</v>
      </c>
      <c r="Y24" s="23">
        <v>4.9393591157694303E-2</v>
      </c>
      <c r="Z24" s="23">
        <v>4.9342811361090602E-2</v>
      </c>
      <c r="AA24" s="23">
        <v>4.7946614844340103E-2</v>
      </c>
      <c r="AB24" s="23">
        <v>2.0651576869723302E-2</v>
      </c>
      <c r="AC24" s="23">
        <v>4.3523057552180798E-2</v>
      </c>
      <c r="AD24" s="23">
        <v>2.6627469374624301E-2</v>
      </c>
      <c r="AE24" s="23"/>
      <c r="AF24" s="23">
        <v>4.4943521913360998E-2</v>
      </c>
      <c r="AG24" s="23">
        <v>4.5258562117411298E-2</v>
      </c>
      <c r="AH24" s="23">
        <v>3.0277417016423499E-2</v>
      </c>
      <c r="AI24" s="23">
        <v>3.5563583194961897E-2</v>
      </c>
      <c r="AJ24" s="23">
        <v>2.05106009660392E-2</v>
      </c>
      <c r="AK24" s="23">
        <v>4.2953087982296398E-2</v>
      </c>
      <c r="AL24" s="23"/>
      <c r="AM24" s="23">
        <v>9.3674392313418606E-2</v>
      </c>
      <c r="AN24" s="23">
        <v>7.07402061889634E-2</v>
      </c>
      <c r="AO24" s="23">
        <v>5.2665083696065401E-2</v>
      </c>
      <c r="AP24" s="23">
        <v>7.0323259323031906E-2</v>
      </c>
      <c r="AQ24" s="23">
        <v>2.6350173304068698E-2</v>
      </c>
      <c r="AR24" s="23">
        <v>3.9014838331021998E-2</v>
      </c>
      <c r="AS24" s="23">
        <v>2.6620911403319899E-2</v>
      </c>
      <c r="AT24" s="23">
        <v>3.2183715655880199E-2</v>
      </c>
      <c r="AU24" s="23">
        <v>3.3324899775553099E-2</v>
      </c>
      <c r="AV24" s="23">
        <v>2.9754113012176502E-2</v>
      </c>
      <c r="AW24" s="23">
        <v>5.4118792544726103E-2</v>
      </c>
      <c r="AX24" s="23">
        <v>2.8115687950188002E-2</v>
      </c>
      <c r="AY24" s="23">
        <v>2.2301905907132699E-2</v>
      </c>
      <c r="AZ24" s="23">
        <v>4.6854501607430397E-2</v>
      </c>
      <c r="BA24" s="23">
        <v>0</v>
      </c>
      <c r="BB24" s="23">
        <v>2.6662607091510099E-2</v>
      </c>
      <c r="BC24" s="23"/>
      <c r="BD24" s="23">
        <v>3.7433267595656003E-2</v>
      </c>
      <c r="BE24" s="23">
        <v>3.1583656882090499E-2</v>
      </c>
      <c r="BF24" s="23">
        <v>4.1781275313177699E-2</v>
      </c>
      <c r="BG24" s="23"/>
      <c r="BH24" s="23">
        <v>2.9771550684354001E-2</v>
      </c>
      <c r="BI24" s="23">
        <v>4.41797105707111E-2</v>
      </c>
      <c r="BJ24" s="23">
        <v>5.41514238907852E-2</v>
      </c>
      <c r="BK24" s="23"/>
      <c r="BL24" s="23">
        <v>5.9873206812204698E-2</v>
      </c>
      <c r="BM24" s="23">
        <v>2.0550394728146699E-2</v>
      </c>
      <c r="BN24" s="23">
        <v>1.6339842918072899E-2</v>
      </c>
      <c r="BO24" s="23"/>
      <c r="BP24" s="23">
        <v>2.4381869802955401E-2</v>
      </c>
      <c r="BQ24" s="23">
        <v>3.9881530835270303E-2</v>
      </c>
      <c r="BR24" s="23"/>
      <c r="BS24" s="23">
        <v>3.2947288551075697E-2</v>
      </c>
      <c r="BT24" s="23">
        <v>2.3130904783783199E-2</v>
      </c>
      <c r="BU24" s="23">
        <v>5.6610443880119599E-2</v>
      </c>
      <c r="BV24" s="23">
        <v>3.4691941188800299E-2</v>
      </c>
      <c r="BW24" s="23"/>
      <c r="BX24" s="23">
        <v>4.71171373832069E-2</v>
      </c>
      <c r="BY24" s="23">
        <v>2.80189685582641E-2</v>
      </c>
      <c r="BZ24" s="23">
        <v>3.7799633036263401E-2</v>
      </c>
      <c r="CA24" s="23"/>
      <c r="CB24" s="23">
        <v>1.73256529182308E-3</v>
      </c>
      <c r="CC24" s="23">
        <v>1.3687029960881201E-2</v>
      </c>
      <c r="CD24" s="23">
        <v>3.55035108794595E-2</v>
      </c>
      <c r="CE24" s="23">
        <v>2.1118943117134002E-2</v>
      </c>
      <c r="CF24" s="23">
        <v>3.34078500013264E-2</v>
      </c>
      <c r="CG24" s="23">
        <v>0.14570147362595401</v>
      </c>
      <c r="CH24" s="23"/>
      <c r="CI24" s="23">
        <v>8.1937483430727501E-2</v>
      </c>
      <c r="CJ24" s="23">
        <v>9.8225282981072408E-3</v>
      </c>
      <c r="CK24" s="23">
        <v>0.103724211212958</v>
      </c>
      <c r="CL24" s="23">
        <v>2.9826406615741301E-2</v>
      </c>
    </row>
    <row r="25" spans="2:90" x14ac:dyDescent="0.35">
      <c r="B25" s="16" t="s">
        <v>130</v>
      </c>
    </row>
    <row r="26" spans="2:90" x14ac:dyDescent="0.35">
      <c r="B26" t="s">
        <v>118</v>
      </c>
    </row>
    <row r="27" spans="2:90" x14ac:dyDescent="0.35">
      <c r="B27" t="s">
        <v>119</v>
      </c>
    </row>
    <row r="29" spans="2:90" x14ac:dyDescent="0.35">
      <c r="B29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2: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9" width="20.7265625" customWidth="1"/>
  </cols>
  <sheetData>
    <row r="2" spans="2:9" ht="40" customHeight="1" x14ac:dyDescent="0.35">
      <c r="D2" s="30" t="s">
        <v>422</v>
      </c>
      <c r="E2" s="26"/>
      <c r="F2" s="26"/>
      <c r="G2" s="26"/>
      <c r="H2" s="26"/>
      <c r="I2" s="26"/>
    </row>
    <row r="6" spans="2:9" ht="50" customHeight="1" x14ac:dyDescent="0.35">
      <c r="B6" s="22" t="s">
        <v>14</v>
      </c>
      <c r="C6" s="22" t="s">
        <v>416</v>
      </c>
      <c r="D6" s="22" t="s">
        <v>417</v>
      </c>
      <c r="E6" s="22" t="s">
        <v>418</v>
      </c>
      <c r="F6" s="22" t="s">
        <v>419</v>
      </c>
      <c r="G6" s="22" t="s">
        <v>420</v>
      </c>
      <c r="H6" s="22" t="s">
        <v>421</v>
      </c>
    </row>
    <row r="7" spans="2:9" x14ac:dyDescent="0.35">
      <c r="B7" s="21" t="s">
        <v>274</v>
      </c>
      <c r="C7" s="17">
        <v>4.2424658982408797E-2</v>
      </c>
      <c r="D7" s="17">
        <v>7.0076006384702003E-2</v>
      </c>
      <c r="E7" s="17">
        <v>0.46275375355836701</v>
      </c>
      <c r="F7" s="17">
        <v>0.29284853577030601</v>
      </c>
      <c r="G7" s="17">
        <v>2.9161604412347698E-2</v>
      </c>
      <c r="H7" s="17">
        <v>0.20579697367510699</v>
      </c>
    </row>
    <row r="8" spans="2:9" x14ac:dyDescent="0.35">
      <c r="B8" s="21" t="s">
        <v>275</v>
      </c>
      <c r="C8" s="17">
        <v>0.13416203938415</v>
      </c>
      <c r="D8" s="17">
        <v>0.231908038492908</v>
      </c>
      <c r="E8" s="17">
        <v>0.31243246424823001</v>
      </c>
      <c r="F8" s="17">
        <v>0.39489274193874502</v>
      </c>
      <c r="G8" s="17">
        <v>8.5513459855494203E-2</v>
      </c>
      <c r="H8" s="17">
        <v>0.45234249675640598</v>
      </c>
    </row>
    <row r="9" spans="2:9" x14ac:dyDescent="0.35">
      <c r="B9" s="21" t="s">
        <v>114</v>
      </c>
      <c r="C9" s="17">
        <v>0.19583476309046599</v>
      </c>
      <c r="D9" s="17">
        <v>0.22944345739888</v>
      </c>
      <c r="E9" s="17">
        <v>0.107587550161111</v>
      </c>
      <c r="F9" s="17">
        <v>0.14781810342173801</v>
      </c>
      <c r="G9" s="17">
        <v>0.15246879208794201</v>
      </c>
      <c r="H9" s="17">
        <v>0.165460925757344</v>
      </c>
    </row>
    <row r="10" spans="2:9" x14ac:dyDescent="0.35">
      <c r="B10" s="21" t="s">
        <v>276</v>
      </c>
      <c r="C10" s="17">
        <v>0.39766694512477202</v>
      </c>
      <c r="D10" s="17">
        <v>0.34739138046460499</v>
      </c>
      <c r="E10" s="17">
        <v>9.3993949655592698E-2</v>
      </c>
      <c r="F10" s="17">
        <v>0.129259458152444</v>
      </c>
      <c r="G10" s="17">
        <v>0.45352499950187503</v>
      </c>
      <c r="H10" s="17">
        <v>0.14340851908843</v>
      </c>
    </row>
    <row r="11" spans="2:9" x14ac:dyDescent="0.35">
      <c r="B11" s="21" t="s">
        <v>176</v>
      </c>
      <c r="C11" s="17">
        <v>0.229911593418204</v>
      </c>
      <c r="D11" s="17">
        <v>0.121181117258905</v>
      </c>
      <c r="E11" s="17">
        <v>2.3232282376700199E-2</v>
      </c>
      <c r="F11" s="17">
        <v>3.51811607167671E-2</v>
      </c>
      <c r="G11" s="17">
        <v>0.279331144142341</v>
      </c>
      <c r="H11" s="17">
        <v>3.2991084722712498E-2</v>
      </c>
    </row>
    <row r="12" spans="2:9" x14ac:dyDescent="0.35">
      <c r="B12" s="16"/>
      <c r="C12" s="16"/>
      <c r="D12" s="16"/>
      <c r="E12" s="16"/>
      <c r="F12" s="16"/>
      <c r="G12" s="16"/>
      <c r="H12" s="16"/>
    </row>
    <row r="13" spans="2:9" x14ac:dyDescent="0.35">
      <c r="B13" t="s">
        <v>118</v>
      </c>
    </row>
    <row r="14" spans="2:9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I2"/>
  </mergeCells>
  <pageMargins left="0.7" right="0.7" top="0.75" bottom="0.75" header="0.3" footer="0.3"/>
  <pageSetup paperSize="9" orientation="portrait" horizontalDpi="300" verticalDpi="300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423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4.2424658982408797E-2</v>
      </c>
      <c r="D9" s="17">
        <v>5.2268371046013597E-2</v>
      </c>
      <c r="E9" s="17">
        <v>3.3376440875873201E-2</v>
      </c>
      <c r="F9" s="17"/>
      <c r="G9" s="17">
        <v>6.9660445676846094E-2</v>
      </c>
      <c r="H9" s="17">
        <v>5.2107622021000402E-2</v>
      </c>
      <c r="I9" s="17">
        <v>3.8833787643280201E-2</v>
      </c>
      <c r="J9" s="17">
        <v>3.4002194852656799E-2</v>
      </c>
      <c r="K9" s="17">
        <v>1.25379154464658E-2</v>
      </c>
      <c r="L9" s="17">
        <v>4.2068603305038602E-2</v>
      </c>
      <c r="M9" s="17">
        <v>3.75663510441646E-2</v>
      </c>
      <c r="N9" s="17">
        <v>4.33440583488875E-2</v>
      </c>
      <c r="O9" s="17">
        <v>5.0907608440442599E-2</v>
      </c>
      <c r="P9" s="17"/>
      <c r="Q9" s="17">
        <v>4.95669821145443E-2</v>
      </c>
      <c r="R9" s="17">
        <v>4.7867585471347701E-2</v>
      </c>
      <c r="S9" s="17">
        <v>3.2504032393650503E-2</v>
      </c>
      <c r="T9" s="17">
        <v>4.17346437392528E-2</v>
      </c>
      <c r="U9" s="17"/>
      <c r="V9" s="17">
        <v>5.80133147447306E-2</v>
      </c>
      <c r="W9" s="17">
        <v>2.7180816144920201E-2</v>
      </c>
      <c r="X9" s="17">
        <v>3.1458044551547402E-2</v>
      </c>
      <c r="Y9" s="17">
        <v>2.42883798569179E-2</v>
      </c>
      <c r="Z9" s="17">
        <v>4.0171339945264901E-2</v>
      </c>
      <c r="AA9" s="17">
        <v>5.2059364304480202E-2</v>
      </c>
      <c r="AB9" s="17">
        <v>5.79695839526089E-2</v>
      </c>
      <c r="AC9" s="17">
        <v>3.2952449528901202E-2</v>
      </c>
      <c r="AD9" s="17">
        <v>4.80875556796867E-2</v>
      </c>
      <c r="AE9" s="17"/>
      <c r="AF9" s="17">
        <v>3.8941555378987802E-2</v>
      </c>
      <c r="AG9" s="17">
        <v>3.1469300933949097E-2</v>
      </c>
      <c r="AH9" s="17">
        <v>4.2591658076781801E-2</v>
      </c>
      <c r="AI9" s="17">
        <v>7.2549734786037004E-2</v>
      </c>
      <c r="AJ9" s="17">
        <v>3.5885206346766903E-2</v>
      </c>
      <c r="AK9" s="17">
        <v>5.0796600194582202E-2</v>
      </c>
      <c r="AL9" s="17"/>
      <c r="AM9" s="17">
        <v>3.61983923092805E-2</v>
      </c>
      <c r="AN9" s="17">
        <v>4.5161936723415098E-2</v>
      </c>
      <c r="AO9" s="17">
        <v>3.2076675883837599E-2</v>
      </c>
      <c r="AP9" s="17">
        <v>5.0138199153917297E-2</v>
      </c>
      <c r="AQ9" s="17">
        <v>4.9646432482147201E-2</v>
      </c>
      <c r="AR9" s="17">
        <v>1.6356621079953299E-2</v>
      </c>
      <c r="AS9" s="17">
        <v>3.2745320322987201E-2</v>
      </c>
      <c r="AT9" s="17">
        <v>6.3688491906396999E-2</v>
      </c>
      <c r="AU9" s="17">
        <v>2.13940275457098E-2</v>
      </c>
      <c r="AV9" s="17">
        <v>6.0147972890647099E-2</v>
      </c>
      <c r="AW9" s="17">
        <v>4.8111622520424301E-2</v>
      </c>
      <c r="AX9" s="17">
        <v>6.3729566471963595E-2</v>
      </c>
      <c r="AY9" s="17">
        <v>2.0677543975611501E-2</v>
      </c>
      <c r="AZ9" s="17">
        <v>4.3642054121746397E-2</v>
      </c>
      <c r="BA9" s="17">
        <v>0.10971401166925</v>
      </c>
      <c r="BB9" s="17">
        <v>5.3326592242625599E-2</v>
      </c>
      <c r="BC9" s="17"/>
      <c r="BD9" s="17">
        <v>4.3299768020776001E-2</v>
      </c>
      <c r="BE9" s="17">
        <v>4.81709903011283E-2</v>
      </c>
      <c r="BF9" s="17">
        <v>3.7869918111680299E-2</v>
      </c>
      <c r="BG9" s="17"/>
      <c r="BH9" s="17">
        <v>3.3047022620018102E-2</v>
      </c>
      <c r="BI9" s="17">
        <v>5.9529672088473297E-2</v>
      </c>
      <c r="BJ9" s="17">
        <v>3.7727203785116903E-2</v>
      </c>
      <c r="BK9" s="17"/>
      <c r="BL9" s="17">
        <v>3.3810769924951897E-2</v>
      </c>
      <c r="BM9" s="17">
        <v>4.3541542264927298E-2</v>
      </c>
      <c r="BN9" s="17">
        <v>6.7535264798348899E-2</v>
      </c>
      <c r="BO9" s="17"/>
      <c r="BP9" s="17">
        <v>4.3362172345528201E-2</v>
      </c>
      <c r="BQ9" s="17">
        <v>4.4869623253607299E-2</v>
      </c>
      <c r="BR9" s="17"/>
      <c r="BS9" s="17">
        <v>4.0607099235785302E-2</v>
      </c>
      <c r="BT9" s="17">
        <v>3.8805265318189203E-2</v>
      </c>
      <c r="BU9" s="17">
        <v>2.6660055540992999E-2</v>
      </c>
      <c r="BV9" s="17">
        <v>5.5135483372834103E-2</v>
      </c>
      <c r="BW9" s="17"/>
      <c r="BX9" s="17">
        <v>3.6265983989584701E-2</v>
      </c>
      <c r="BY9" s="17">
        <v>3.4555095772472198E-2</v>
      </c>
      <c r="BZ9" s="17">
        <v>4.3518376823016597E-2</v>
      </c>
      <c r="CA9" s="17"/>
      <c r="CB9" s="17">
        <v>1.40087132146746E-2</v>
      </c>
      <c r="CC9" s="17">
        <v>6.13442386038721E-2</v>
      </c>
      <c r="CD9" s="17">
        <v>4.3721431927885399E-2</v>
      </c>
      <c r="CE9" s="17">
        <v>2.01705842986202E-2</v>
      </c>
      <c r="CF9" s="17">
        <v>8.5797185197741294E-2</v>
      </c>
      <c r="CG9" s="17">
        <v>4.1324484461594702E-2</v>
      </c>
      <c r="CH9" s="17"/>
      <c r="CI9" s="17">
        <v>6.4800285146607003E-2</v>
      </c>
      <c r="CJ9" s="17">
        <v>3.9569263520775999E-2</v>
      </c>
      <c r="CK9" s="17">
        <v>1.4783622327062E-2</v>
      </c>
      <c r="CL9" s="17">
        <v>4.64459316091086E-2</v>
      </c>
    </row>
    <row r="10" spans="2:90" x14ac:dyDescent="0.35">
      <c r="B10" s="21" t="s">
        <v>275</v>
      </c>
      <c r="C10" s="17">
        <v>0.13416203938415</v>
      </c>
      <c r="D10" s="17">
        <v>0.14926811547508401</v>
      </c>
      <c r="E10" s="17">
        <v>0.121563438907652</v>
      </c>
      <c r="F10" s="17"/>
      <c r="G10" s="17">
        <v>0.14968000653939301</v>
      </c>
      <c r="H10" s="17">
        <v>0.126943269183351</v>
      </c>
      <c r="I10" s="17">
        <v>0.17186643201695301</v>
      </c>
      <c r="J10" s="17">
        <v>0.10769287941549301</v>
      </c>
      <c r="K10" s="17">
        <v>0.127092085591028</v>
      </c>
      <c r="L10" s="17">
        <v>0.12722459097589001</v>
      </c>
      <c r="M10" s="17">
        <v>0.12843726485038801</v>
      </c>
      <c r="N10" s="17">
        <v>0.14311962216507501</v>
      </c>
      <c r="O10" s="17">
        <v>0.12706762912325101</v>
      </c>
      <c r="P10" s="17"/>
      <c r="Q10" s="17">
        <v>0.137716992557362</v>
      </c>
      <c r="R10" s="17">
        <v>0.16132858602265801</v>
      </c>
      <c r="S10" s="17">
        <v>0.115953213887573</v>
      </c>
      <c r="T10" s="17">
        <v>0.13570180099828899</v>
      </c>
      <c r="U10" s="17"/>
      <c r="V10" s="17">
        <v>0.120839229492504</v>
      </c>
      <c r="W10" s="17">
        <v>7.9789707726229495E-2</v>
      </c>
      <c r="X10" s="17">
        <v>0.13251194969140301</v>
      </c>
      <c r="Y10" s="17">
        <v>0.14556711164568101</v>
      </c>
      <c r="Z10" s="17">
        <v>0.157824687762191</v>
      </c>
      <c r="AA10" s="17">
        <v>0.13100262824648101</v>
      </c>
      <c r="AB10" s="17">
        <v>0.16569168056995501</v>
      </c>
      <c r="AC10" s="17">
        <v>0.18828651113345399</v>
      </c>
      <c r="AD10" s="17">
        <v>0.15187068918341501</v>
      </c>
      <c r="AE10" s="17"/>
      <c r="AF10" s="17">
        <v>0.13774402995156901</v>
      </c>
      <c r="AG10" s="17">
        <v>0.13881118933758499</v>
      </c>
      <c r="AH10" s="17">
        <v>0.133818661318689</v>
      </c>
      <c r="AI10" s="17">
        <v>0.12452286016065001</v>
      </c>
      <c r="AJ10" s="17">
        <v>0.14370810168641901</v>
      </c>
      <c r="AK10" s="17">
        <v>0.124320495806036</v>
      </c>
      <c r="AL10" s="17"/>
      <c r="AM10" s="17">
        <v>7.6353824644250695E-2</v>
      </c>
      <c r="AN10" s="17">
        <v>0.16578232147616001</v>
      </c>
      <c r="AO10" s="17">
        <v>0.15393867855711099</v>
      </c>
      <c r="AP10" s="17">
        <v>0.171323695340765</v>
      </c>
      <c r="AQ10" s="17">
        <v>0.16911678153993501</v>
      </c>
      <c r="AR10" s="17">
        <v>0.134947406328672</v>
      </c>
      <c r="AS10" s="17">
        <v>0.164456630865009</v>
      </c>
      <c r="AT10" s="17">
        <v>0.111820079820383</v>
      </c>
      <c r="AU10" s="17">
        <v>0.124063050834107</v>
      </c>
      <c r="AV10" s="17">
        <v>0.182409146829629</v>
      </c>
      <c r="AW10" s="17">
        <v>0.16430737681469701</v>
      </c>
      <c r="AX10" s="17">
        <v>9.3389429416436007E-2</v>
      </c>
      <c r="AY10" s="17">
        <v>0.13995193817263701</v>
      </c>
      <c r="AZ10" s="17">
        <v>0.17100427373392599</v>
      </c>
      <c r="BA10" s="17">
        <v>0.13418219491028999</v>
      </c>
      <c r="BB10" s="17">
        <v>7.0119086315036105E-2</v>
      </c>
      <c r="BC10" s="17"/>
      <c r="BD10" s="17">
        <v>0.119140715907089</v>
      </c>
      <c r="BE10" s="17">
        <v>0.131528193343913</v>
      </c>
      <c r="BF10" s="17">
        <v>0.14585224391957899</v>
      </c>
      <c r="BG10" s="17"/>
      <c r="BH10" s="17">
        <v>0.12879220982123599</v>
      </c>
      <c r="BI10" s="17">
        <v>0.15636049213637099</v>
      </c>
      <c r="BJ10" s="17">
        <v>0.14731246190671499</v>
      </c>
      <c r="BK10" s="17"/>
      <c r="BL10" s="17">
        <v>0.142077593786408</v>
      </c>
      <c r="BM10" s="17">
        <v>0.10696436354486299</v>
      </c>
      <c r="BN10" s="17">
        <v>0.125256826156945</v>
      </c>
      <c r="BO10" s="17"/>
      <c r="BP10" s="17">
        <v>9.6032786632300193E-2</v>
      </c>
      <c r="BQ10" s="17">
        <v>0.152447885794292</v>
      </c>
      <c r="BR10" s="17"/>
      <c r="BS10" s="17">
        <v>0.110753308455716</v>
      </c>
      <c r="BT10" s="17">
        <v>0.14282344444327499</v>
      </c>
      <c r="BU10" s="17">
        <v>0.13900927248446501</v>
      </c>
      <c r="BV10" s="17">
        <v>0.13420794232659899</v>
      </c>
      <c r="BW10" s="17"/>
      <c r="BX10" s="17">
        <v>0.144692765674868</v>
      </c>
      <c r="BY10" s="17">
        <v>0.114173229594231</v>
      </c>
      <c r="BZ10" s="17">
        <v>0.13434709515888499</v>
      </c>
      <c r="CA10" s="17"/>
      <c r="CB10" s="17">
        <v>9.7234423894681302E-2</v>
      </c>
      <c r="CC10" s="17">
        <v>0.13932113590082901</v>
      </c>
      <c r="CD10" s="17">
        <v>0.12104424208899101</v>
      </c>
      <c r="CE10" s="17">
        <v>0.12653444590956101</v>
      </c>
      <c r="CF10" s="17">
        <v>0.14158155775807299</v>
      </c>
      <c r="CG10" s="17">
        <v>0.19446291648171701</v>
      </c>
      <c r="CH10" s="17"/>
      <c r="CI10" s="17">
        <v>0.18530165424818201</v>
      </c>
      <c r="CJ10" s="17">
        <v>0.113859484843004</v>
      </c>
      <c r="CK10" s="17">
        <v>0.180342160361257</v>
      </c>
      <c r="CL10" s="17">
        <v>0.122371274368344</v>
      </c>
    </row>
    <row r="11" spans="2:90" x14ac:dyDescent="0.35">
      <c r="B11" s="21" t="s">
        <v>114</v>
      </c>
      <c r="C11" s="17">
        <v>0.19583476309046599</v>
      </c>
      <c r="D11" s="17">
        <v>0.20051432258464999</v>
      </c>
      <c r="E11" s="17">
        <v>0.19438424874798399</v>
      </c>
      <c r="F11" s="17"/>
      <c r="G11" s="17">
        <v>0.24850592904621699</v>
      </c>
      <c r="H11" s="17">
        <v>0.25223547754035403</v>
      </c>
      <c r="I11" s="17">
        <v>0.15926507342275001</v>
      </c>
      <c r="J11" s="17">
        <v>0.135324750818068</v>
      </c>
      <c r="K11" s="17">
        <v>0.187980766852722</v>
      </c>
      <c r="L11" s="17">
        <v>0.18338874652046699</v>
      </c>
      <c r="M11" s="17">
        <v>0.21838175592185499</v>
      </c>
      <c r="N11" s="17">
        <v>0.181496463185884</v>
      </c>
      <c r="O11" s="17">
        <v>0.19555893875557501</v>
      </c>
      <c r="P11" s="17"/>
      <c r="Q11" s="17">
        <v>0.213058872779118</v>
      </c>
      <c r="R11" s="17">
        <v>0.236240748575271</v>
      </c>
      <c r="S11" s="17">
        <v>0.15144317600715501</v>
      </c>
      <c r="T11" s="17">
        <v>0.19095879374737701</v>
      </c>
      <c r="U11" s="17"/>
      <c r="V11" s="17">
        <v>0.175374137801485</v>
      </c>
      <c r="W11" s="17">
        <v>0.17087021093056901</v>
      </c>
      <c r="X11" s="17">
        <v>0.19639602739168099</v>
      </c>
      <c r="Y11" s="17">
        <v>0.185083022945981</v>
      </c>
      <c r="Z11" s="17">
        <v>0.18618856611850301</v>
      </c>
      <c r="AA11" s="17">
        <v>0.220116459430515</v>
      </c>
      <c r="AB11" s="17">
        <v>0.21423916149848499</v>
      </c>
      <c r="AC11" s="17">
        <v>0.20289854073852201</v>
      </c>
      <c r="AD11" s="17">
        <v>0.22828057202205199</v>
      </c>
      <c r="AE11" s="17"/>
      <c r="AF11" s="17">
        <v>0.18116446751777801</v>
      </c>
      <c r="AG11" s="17">
        <v>0.17870501571327099</v>
      </c>
      <c r="AH11" s="17">
        <v>0.17743523561051</v>
      </c>
      <c r="AI11" s="17">
        <v>0.223447346789828</v>
      </c>
      <c r="AJ11" s="17">
        <v>0.23540859526545199</v>
      </c>
      <c r="AK11" s="17">
        <v>0.19250219954537301</v>
      </c>
      <c r="AL11" s="17"/>
      <c r="AM11" s="17">
        <v>0.195817405575096</v>
      </c>
      <c r="AN11" s="17">
        <v>0.20733911366053201</v>
      </c>
      <c r="AO11" s="17">
        <v>0.156533532250345</v>
      </c>
      <c r="AP11" s="17">
        <v>0.23001856362922701</v>
      </c>
      <c r="AQ11" s="17">
        <v>0.16581027702131099</v>
      </c>
      <c r="AR11" s="17">
        <v>0.24887993009789799</v>
      </c>
      <c r="AS11" s="17">
        <v>0.19978930706622999</v>
      </c>
      <c r="AT11" s="17">
        <v>0.157737768457831</v>
      </c>
      <c r="AU11" s="17">
        <v>0.167291752275531</v>
      </c>
      <c r="AV11" s="17">
        <v>0.15131543079759699</v>
      </c>
      <c r="AW11" s="17">
        <v>0.18026265444075401</v>
      </c>
      <c r="AX11" s="17">
        <v>0.159768091844189</v>
      </c>
      <c r="AY11" s="17">
        <v>0.203835427194552</v>
      </c>
      <c r="AZ11" s="17">
        <v>0.270028504467556</v>
      </c>
      <c r="BA11" s="17">
        <v>0.20762051110251201</v>
      </c>
      <c r="BB11" s="17">
        <v>0.21326681266716699</v>
      </c>
      <c r="BC11" s="17"/>
      <c r="BD11" s="17">
        <v>0.180430481556726</v>
      </c>
      <c r="BE11" s="17">
        <v>0.22445816180379399</v>
      </c>
      <c r="BF11" s="17">
        <v>0.186400990391515</v>
      </c>
      <c r="BG11" s="17"/>
      <c r="BH11" s="17">
        <v>0.19251484123944401</v>
      </c>
      <c r="BI11" s="17">
        <v>0.175748430548407</v>
      </c>
      <c r="BJ11" s="17">
        <v>0.17822578454128299</v>
      </c>
      <c r="BK11" s="17"/>
      <c r="BL11" s="17">
        <v>0.131927891872825</v>
      </c>
      <c r="BM11" s="17">
        <v>0.16735034608757399</v>
      </c>
      <c r="BN11" s="17">
        <v>0.19679285344789599</v>
      </c>
      <c r="BO11" s="17"/>
      <c r="BP11" s="17">
        <v>0.22160193363636199</v>
      </c>
      <c r="BQ11" s="17">
        <v>0.196072828806169</v>
      </c>
      <c r="BR11" s="17"/>
      <c r="BS11" s="17">
        <v>0.144864460126686</v>
      </c>
      <c r="BT11" s="17">
        <v>0.17058976684197899</v>
      </c>
      <c r="BU11" s="17">
        <v>0.22650346396294699</v>
      </c>
      <c r="BV11" s="17">
        <v>0.191983641940809</v>
      </c>
      <c r="BW11" s="17"/>
      <c r="BX11" s="17">
        <v>0.190210242204427</v>
      </c>
      <c r="BY11" s="17">
        <v>0.158563793188821</v>
      </c>
      <c r="BZ11" s="17">
        <v>0.19868228913713401</v>
      </c>
      <c r="CA11" s="17"/>
      <c r="CB11" s="17">
        <v>0.16255075110681699</v>
      </c>
      <c r="CC11" s="17">
        <v>0.201932059945064</v>
      </c>
      <c r="CD11" s="17">
        <v>0.22851396790992301</v>
      </c>
      <c r="CE11" s="17">
        <v>0.17420277739482201</v>
      </c>
      <c r="CF11" s="17">
        <v>0.17564085931682799</v>
      </c>
      <c r="CG11" s="17">
        <v>0.22180972903413301</v>
      </c>
      <c r="CH11" s="17"/>
      <c r="CI11" s="17">
        <v>0.23142549611520899</v>
      </c>
      <c r="CJ11" s="17">
        <v>0.117831674750112</v>
      </c>
      <c r="CK11" s="17">
        <v>0.358744850218291</v>
      </c>
      <c r="CL11" s="17">
        <v>0.19049333912293101</v>
      </c>
    </row>
    <row r="12" spans="2:90" x14ac:dyDescent="0.35">
      <c r="B12" s="21" t="s">
        <v>276</v>
      </c>
      <c r="C12" s="17">
        <v>0.39766694512477202</v>
      </c>
      <c r="D12" s="17">
        <v>0.38666286824088603</v>
      </c>
      <c r="E12" s="17">
        <v>0.40630569185374799</v>
      </c>
      <c r="F12" s="17"/>
      <c r="G12" s="17">
        <v>0.35311397279611101</v>
      </c>
      <c r="H12" s="17">
        <v>0.36208009822607101</v>
      </c>
      <c r="I12" s="17">
        <v>0.35214999944036002</v>
      </c>
      <c r="J12" s="17">
        <v>0.440437075700572</v>
      </c>
      <c r="K12" s="17">
        <v>0.457775721855886</v>
      </c>
      <c r="L12" s="17">
        <v>0.40696705300521802</v>
      </c>
      <c r="M12" s="17">
        <v>0.35186148172785198</v>
      </c>
      <c r="N12" s="17">
        <v>0.44324656718683803</v>
      </c>
      <c r="O12" s="17">
        <v>0.40746395227141002</v>
      </c>
      <c r="P12" s="17"/>
      <c r="Q12" s="17">
        <v>0.40321248044358698</v>
      </c>
      <c r="R12" s="17">
        <v>0.36432414714939299</v>
      </c>
      <c r="S12" s="17">
        <v>0.42129265795434701</v>
      </c>
      <c r="T12" s="17">
        <v>0.39917950245321698</v>
      </c>
      <c r="U12" s="17"/>
      <c r="V12" s="17">
        <v>0.406387786483349</v>
      </c>
      <c r="W12" s="17">
        <v>0.44799409292763398</v>
      </c>
      <c r="X12" s="17">
        <v>0.404882710833665</v>
      </c>
      <c r="Y12" s="17">
        <v>0.38476785262884</v>
      </c>
      <c r="Z12" s="17">
        <v>0.35777539220952498</v>
      </c>
      <c r="AA12" s="17">
        <v>0.39661351426692998</v>
      </c>
      <c r="AB12" s="17">
        <v>0.41167640837249098</v>
      </c>
      <c r="AC12" s="17">
        <v>0.37770771503449502</v>
      </c>
      <c r="AD12" s="17">
        <v>0.35679003185350899</v>
      </c>
      <c r="AE12" s="17"/>
      <c r="AF12" s="17">
        <v>0.38219302409724198</v>
      </c>
      <c r="AG12" s="17">
        <v>0.432422765823262</v>
      </c>
      <c r="AH12" s="17">
        <v>0.373331973903898</v>
      </c>
      <c r="AI12" s="17">
        <v>0.38120639266634698</v>
      </c>
      <c r="AJ12" s="17">
        <v>0.36840652580723698</v>
      </c>
      <c r="AK12" s="17">
        <v>0.41670658508957198</v>
      </c>
      <c r="AL12" s="17"/>
      <c r="AM12" s="17">
        <v>0.408732524123055</v>
      </c>
      <c r="AN12" s="17">
        <v>0.40503997344055898</v>
      </c>
      <c r="AO12" s="17">
        <v>0.43404967916411602</v>
      </c>
      <c r="AP12" s="17">
        <v>0.34958949602846101</v>
      </c>
      <c r="AQ12" s="17">
        <v>0.37305545095278903</v>
      </c>
      <c r="AR12" s="17">
        <v>0.44566537602991602</v>
      </c>
      <c r="AS12" s="17">
        <v>0.35393421808700298</v>
      </c>
      <c r="AT12" s="17">
        <v>0.40656176547707401</v>
      </c>
      <c r="AU12" s="17">
        <v>0.47494714214308398</v>
      </c>
      <c r="AV12" s="17">
        <v>0.40159617002067399</v>
      </c>
      <c r="AW12" s="17">
        <v>0.40284917259087399</v>
      </c>
      <c r="AX12" s="17">
        <v>0.39940795939450702</v>
      </c>
      <c r="AY12" s="17">
        <v>0.369626779512157</v>
      </c>
      <c r="AZ12" s="17">
        <v>0.32934474249967199</v>
      </c>
      <c r="BA12" s="17">
        <v>0.37756272598192903</v>
      </c>
      <c r="BB12" s="17">
        <v>0.35971509578646799</v>
      </c>
      <c r="BC12" s="17"/>
      <c r="BD12" s="17">
        <v>0.42092580423942</v>
      </c>
      <c r="BE12" s="17">
        <v>0.37120985539103202</v>
      </c>
      <c r="BF12" s="17">
        <v>0.39866929795226502</v>
      </c>
      <c r="BG12" s="17"/>
      <c r="BH12" s="17">
        <v>0.40444930051641798</v>
      </c>
      <c r="BI12" s="17">
        <v>0.40102338807172699</v>
      </c>
      <c r="BJ12" s="17">
        <v>0.42641352076639399</v>
      </c>
      <c r="BK12" s="17"/>
      <c r="BL12" s="17">
        <v>0.44932793245562802</v>
      </c>
      <c r="BM12" s="17">
        <v>0.44070095468639098</v>
      </c>
      <c r="BN12" s="17">
        <v>0.39480765063606998</v>
      </c>
      <c r="BO12" s="17"/>
      <c r="BP12" s="17">
        <v>0.40755235242336602</v>
      </c>
      <c r="BQ12" s="17">
        <v>0.38299926362787201</v>
      </c>
      <c r="BR12" s="17"/>
      <c r="BS12" s="17">
        <v>0.39858630040671</v>
      </c>
      <c r="BT12" s="17">
        <v>0.38561897533653</v>
      </c>
      <c r="BU12" s="17">
        <v>0.42609673320889202</v>
      </c>
      <c r="BV12" s="17">
        <v>0.39006323782695801</v>
      </c>
      <c r="BW12" s="17"/>
      <c r="BX12" s="17">
        <v>0.41811112299851599</v>
      </c>
      <c r="BY12" s="17">
        <v>0.37053266534183599</v>
      </c>
      <c r="BZ12" s="17">
        <v>0.39730898171960399</v>
      </c>
      <c r="CA12" s="17"/>
      <c r="CB12" s="17">
        <v>0.43246693492883498</v>
      </c>
      <c r="CC12" s="17">
        <v>0.35540351754523503</v>
      </c>
      <c r="CD12" s="17">
        <v>0.38821424047176201</v>
      </c>
      <c r="CE12" s="17">
        <v>0.43220786198000399</v>
      </c>
      <c r="CF12" s="17">
        <v>0.369732484194365</v>
      </c>
      <c r="CG12" s="17">
        <v>0.40396064031661499</v>
      </c>
      <c r="CH12" s="17"/>
      <c r="CI12" s="17">
        <v>0.34925772709227199</v>
      </c>
      <c r="CJ12" s="17">
        <v>0.377066021702263</v>
      </c>
      <c r="CK12" s="17">
        <v>0.35269581481821599</v>
      </c>
      <c r="CL12" s="17">
        <v>0.43264754003246397</v>
      </c>
    </row>
    <row r="13" spans="2:90" x14ac:dyDescent="0.35">
      <c r="B13" s="21" t="s">
        <v>176</v>
      </c>
      <c r="C13" s="23">
        <v>0.229911593418204</v>
      </c>
      <c r="D13" s="23">
        <v>0.211286322653365</v>
      </c>
      <c r="E13" s="23">
        <v>0.244370179614743</v>
      </c>
      <c r="F13" s="23"/>
      <c r="G13" s="23">
        <v>0.17903964594143401</v>
      </c>
      <c r="H13" s="23">
        <v>0.20663353302922399</v>
      </c>
      <c r="I13" s="23">
        <v>0.277884707476657</v>
      </c>
      <c r="J13" s="23">
        <v>0.28254309921321002</v>
      </c>
      <c r="K13" s="23">
        <v>0.21461351025389799</v>
      </c>
      <c r="L13" s="23">
        <v>0.24035100619338701</v>
      </c>
      <c r="M13" s="23">
        <v>0.26375314645574</v>
      </c>
      <c r="N13" s="23">
        <v>0.188793289113316</v>
      </c>
      <c r="O13" s="23">
        <v>0.21900187140932101</v>
      </c>
      <c r="P13" s="23"/>
      <c r="Q13" s="23">
        <v>0.19644467210538899</v>
      </c>
      <c r="R13" s="23">
        <v>0.19023893278133</v>
      </c>
      <c r="S13" s="23">
        <v>0.27880691975727401</v>
      </c>
      <c r="T13" s="23">
        <v>0.23242525906186501</v>
      </c>
      <c r="U13" s="23"/>
      <c r="V13" s="23">
        <v>0.23938553147793101</v>
      </c>
      <c r="W13" s="23">
        <v>0.27416517227064702</v>
      </c>
      <c r="X13" s="23">
        <v>0.234751267531703</v>
      </c>
      <c r="Y13" s="23">
        <v>0.26029363292258101</v>
      </c>
      <c r="Z13" s="23">
        <v>0.25804001396451498</v>
      </c>
      <c r="AA13" s="23">
        <v>0.20020803375159399</v>
      </c>
      <c r="AB13" s="23">
        <v>0.15042316560645999</v>
      </c>
      <c r="AC13" s="23">
        <v>0.19815478356462801</v>
      </c>
      <c r="AD13" s="23">
        <v>0.21497115126133701</v>
      </c>
      <c r="AE13" s="23"/>
      <c r="AF13" s="23">
        <v>0.25995692305442297</v>
      </c>
      <c r="AG13" s="23">
        <v>0.21859172819193301</v>
      </c>
      <c r="AH13" s="23">
        <v>0.27282247109012198</v>
      </c>
      <c r="AI13" s="23">
        <v>0.19827366559713799</v>
      </c>
      <c r="AJ13" s="23">
        <v>0.21659157089412401</v>
      </c>
      <c r="AK13" s="23">
        <v>0.21567411936443701</v>
      </c>
      <c r="AL13" s="23"/>
      <c r="AM13" s="23">
        <v>0.28289785334831802</v>
      </c>
      <c r="AN13" s="23">
        <v>0.176676654699333</v>
      </c>
      <c r="AO13" s="23">
        <v>0.22340143414459099</v>
      </c>
      <c r="AP13" s="23">
        <v>0.19893004584763099</v>
      </c>
      <c r="AQ13" s="23">
        <v>0.242371058003818</v>
      </c>
      <c r="AR13" s="23">
        <v>0.15415066646355999</v>
      </c>
      <c r="AS13" s="23">
        <v>0.24907452365877</v>
      </c>
      <c r="AT13" s="23">
        <v>0.26019189433831602</v>
      </c>
      <c r="AU13" s="23">
        <v>0.21230402720156799</v>
      </c>
      <c r="AV13" s="23">
        <v>0.204531279461452</v>
      </c>
      <c r="AW13" s="23">
        <v>0.20446917363325101</v>
      </c>
      <c r="AX13" s="23">
        <v>0.28370495287290498</v>
      </c>
      <c r="AY13" s="23">
        <v>0.26590831114504199</v>
      </c>
      <c r="AZ13" s="23">
        <v>0.18598042517709901</v>
      </c>
      <c r="BA13" s="23">
        <v>0.17092055633601799</v>
      </c>
      <c r="BB13" s="23">
        <v>0.30357241298870402</v>
      </c>
      <c r="BC13" s="23"/>
      <c r="BD13" s="23">
        <v>0.236203230275989</v>
      </c>
      <c r="BE13" s="23">
        <v>0.22463279916013201</v>
      </c>
      <c r="BF13" s="23">
        <v>0.23120754962496101</v>
      </c>
      <c r="BG13" s="23"/>
      <c r="BH13" s="23">
        <v>0.24119662580288501</v>
      </c>
      <c r="BI13" s="23">
        <v>0.20733801715502101</v>
      </c>
      <c r="BJ13" s="23">
        <v>0.21032102900048999</v>
      </c>
      <c r="BK13" s="23"/>
      <c r="BL13" s="23">
        <v>0.24285581196018599</v>
      </c>
      <c r="BM13" s="23">
        <v>0.241442793416245</v>
      </c>
      <c r="BN13" s="23">
        <v>0.21560740496073999</v>
      </c>
      <c r="BO13" s="23"/>
      <c r="BP13" s="23">
        <v>0.23145075496244399</v>
      </c>
      <c r="BQ13" s="23">
        <v>0.223610398518059</v>
      </c>
      <c r="BR13" s="23"/>
      <c r="BS13" s="23">
        <v>0.30518883177510397</v>
      </c>
      <c r="BT13" s="23">
        <v>0.26216254806002798</v>
      </c>
      <c r="BU13" s="23">
        <v>0.18173047480270299</v>
      </c>
      <c r="BV13" s="23">
        <v>0.2286096945328</v>
      </c>
      <c r="BW13" s="23"/>
      <c r="BX13" s="23">
        <v>0.21071988513260501</v>
      </c>
      <c r="BY13" s="23">
        <v>0.32217521610263899</v>
      </c>
      <c r="BZ13" s="23">
        <v>0.22614325716136099</v>
      </c>
      <c r="CA13" s="23"/>
      <c r="CB13" s="23">
        <v>0.29373917685499101</v>
      </c>
      <c r="CC13" s="23">
        <v>0.24199904800499999</v>
      </c>
      <c r="CD13" s="23">
        <v>0.21850611760143901</v>
      </c>
      <c r="CE13" s="23">
        <v>0.24688433041699301</v>
      </c>
      <c r="CF13" s="23">
        <v>0.22724791353299301</v>
      </c>
      <c r="CG13" s="23">
        <v>0.138442229705941</v>
      </c>
      <c r="CH13" s="23"/>
      <c r="CI13" s="23">
        <v>0.16921483739772999</v>
      </c>
      <c r="CJ13" s="23">
        <v>0.35167355518384502</v>
      </c>
      <c r="CK13" s="23">
        <v>9.3433552275174594E-2</v>
      </c>
      <c r="CL13" s="23">
        <v>0.20804191486715301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424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7.0076006384702003E-2</v>
      </c>
      <c r="D9" s="17">
        <v>8.46697043700676E-2</v>
      </c>
      <c r="E9" s="17">
        <v>5.6564115355325802E-2</v>
      </c>
      <c r="F9" s="17"/>
      <c r="G9" s="17">
        <v>9.6265481390383198E-2</v>
      </c>
      <c r="H9" s="17">
        <v>9.8643637823992103E-2</v>
      </c>
      <c r="I9" s="17">
        <v>6.8936922202663203E-2</v>
      </c>
      <c r="J9" s="17">
        <v>6.5372441053413693E-2</v>
      </c>
      <c r="K9" s="17">
        <v>5.2713174757416999E-2</v>
      </c>
      <c r="L9" s="17">
        <v>6.8308773268969197E-2</v>
      </c>
      <c r="M9" s="17">
        <v>7.2851466005697196E-2</v>
      </c>
      <c r="N9" s="17">
        <v>5.3445903942645499E-2</v>
      </c>
      <c r="O9" s="17">
        <v>5.7125360321566003E-2</v>
      </c>
      <c r="P9" s="17"/>
      <c r="Q9" s="17">
        <v>5.4201041585757503E-2</v>
      </c>
      <c r="R9" s="17">
        <v>8.0982755088845296E-2</v>
      </c>
      <c r="S9" s="17">
        <v>5.0497802309792401E-2</v>
      </c>
      <c r="T9" s="17">
        <v>7.3424052954187094E-2</v>
      </c>
      <c r="U9" s="17"/>
      <c r="V9" s="17">
        <v>9.0908382544609007E-2</v>
      </c>
      <c r="W9" s="17">
        <v>5.8373233531877303E-2</v>
      </c>
      <c r="X9" s="17">
        <v>5.8398322215101398E-2</v>
      </c>
      <c r="Y9" s="17">
        <v>8.48843168736923E-2</v>
      </c>
      <c r="Z9" s="17">
        <v>6.5645121104108695E-2</v>
      </c>
      <c r="AA9" s="17">
        <v>5.4135501194586003E-2</v>
      </c>
      <c r="AB9" s="17">
        <v>5.8004427188031303E-2</v>
      </c>
      <c r="AC9" s="17">
        <v>5.4620946293960901E-2</v>
      </c>
      <c r="AD9" s="17">
        <v>8.5086775386194205E-2</v>
      </c>
      <c r="AE9" s="17"/>
      <c r="AF9" s="17">
        <v>6.4687403513476405E-2</v>
      </c>
      <c r="AG9" s="17">
        <v>6.7391838751890698E-2</v>
      </c>
      <c r="AH9" s="17">
        <v>4.3166395190313497E-2</v>
      </c>
      <c r="AI9" s="17">
        <v>0.11875882190600801</v>
      </c>
      <c r="AJ9" s="17">
        <v>7.01174487787036E-2</v>
      </c>
      <c r="AK9" s="17">
        <v>7.5295661423203403E-2</v>
      </c>
      <c r="AL9" s="17"/>
      <c r="AM9" s="17">
        <v>7.2649229554490602E-2</v>
      </c>
      <c r="AN9" s="17">
        <v>7.4694515575325804E-2</v>
      </c>
      <c r="AO9" s="17">
        <v>3.9149347584514597E-2</v>
      </c>
      <c r="AP9" s="17">
        <v>5.83908945250581E-2</v>
      </c>
      <c r="AQ9" s="17">
        <v>6.18159046032958E-2</v>
      </c>
      <c r="AR9" s="17">
        <v>5.6173779901444197E-2</v>
      </c>
      <c r="AS9" s="17">
        <v>6.8946219254945207E-2</v>
      </c>
      <c r="AT9" s="17">
        <v>9.3553008202004503E-2</v>
      </c>
      <c r="AU9" s="17">
        <v>6.4884095664174801E-2</v>
      </c>
      <c r="AV9" s="17">
        <v>6.0548582613715402E-2</v>
      </c>
      <c r="AW9" s="17">
        <v>8.1520549405496107E-2</v>
      </c>
      <c r="AX9" s="17">
        <v>8.4529425456727703E-2</v>
      </c>
      <c r="AY9" s="17">
        <v>8.0324638211833305E-2</v>
      </c>
      <c r="AZ9" s="17">
        <v>3.37012846824533E-2</v>
      </c>
      <c r="BA9" s="17">
        <v>0.15521105582073499</v>
      </c>
      <c r="BB9" s="17">
        <v>8.5191550440570502E-2</v>
      </c>
      <c r="BC9" s="17"/>
      <c r="BD9" s="17">
        <v>6.4191907947961493E-2</v>
      </c>
      <c r="BE9" s="17">
        <v>7.8908308593286097E-2</v>
      </c>
      <c r="BF9" s="17">
        <v>6.9107984231731104E-2</v>
      </c>
      <c r="BG9" s="17"/>
      <c r="BH9" s="17">
        <v>6.6243645616386404E-2</v>
      </c>
      <c r="BI9" s="17">
        <v>7.62467540706252E-2</v>
      </c>
      <c r="BJ9" s="17">
        <v>5.10175784190533E-2</v>
      </c>
      <c r="BK9" s="17"/>
      <c r="BL9" s="17">
        <v>4.7033579100235701E-2</v>
      </c>
      <c r="BM9" s="17">
        <v>6.3388576298493607E-2</v>
      </c>
      <c r="BN9" s="17">
        <v>9.7716120590452094E-2</v>
      </c>
      <c r="BO9" s="17"/>
      <c r="BP9" s="17">
        <v>6.7508659978290503E-2</v>
      </c>
      <c r="BQ9" s="17">
        <v>7.4408528444059693E-2</v>
      </c>
      <c r="BR9" s="17"/>
      <c r="BS9" s="17">
        <v>8.5208782719054896E-2</v>
      </c>
      <c r="BT9" s="17">
        <v>6.0652190659337898E-2</v>
      </c>
      <c r="BU9" s="17">
        <v>4.4566984851854098E-2</v>
      </c>
      <c r="BV9" s="17">
        <v>8.8482998930660098E-2</v>
      </c>
      <c r="BW9" s="17"/>
      <c r="BX9" s="17">
        <v>5.2829102481681801E-2</v>
      </c>
      <c r="BY9" s="17">
        <v>7.1990597728578895E-2</v>
      </c>
      <c r="BZ9" s="17">
        <v>7.1666978788897995E-2</v>
      </c>
      <c r="CA9" s="17"/>
      <c r="CB9" s="17">
        <v>4.1155461556472601E-2</v>
      </c>
      <c r="CC9" s="17">
        <v>8.7399550408118906E-2</v>
      </c>
      <c r="CD9" s="17">
        <v>5.9929127405023E-2</v>
      </c>
      <c r="CE9" s="17">
        <v>6.26403449239301E-2</v>
      </c>
      <c r="CF9" s="17">
        <v>0.13313915373999</v>
      </c>
      <c r="CG9" s="17">
        <v>5.5459587690463802E-2</v>
      </c>
      <c r="CH9" s="17"/>
      <c r="CI9" s="17">
        <v>9.5985959084125799E-2</v>
      </c>
      <c r="CJ9" s="17">
        <v>8.1727363693221394E-2</v>
      </c>
      <c r="CK9" s="17">
        <v>1.39818771059114E-2</v>
      </c>
      <c r="CL9" s="17">
        <v>7.2321834610904495E-2</v>
      </c>
    </row>
    <row r="10" spans="2:90" x14ac:dyDescent="0.35">
      <c r="B10" s="21" t="s">
        <v>275</v>
      </c>
      <c r="C10" s="17">
        <v>0.231908038492908</v>
      </c>
      <c r="D10" s="17">
        <v>0.24642129456532899</v>
      </c>
      <c r="E10" s="17">
        <v>0.219595607951039</v>
      </c>
      <c r="F10" s="17"/>
      <c r="G10" s="17">
        <v>0.25821723838048</v>
      </c>
      <c r="H10" s="17">
        <v>0.236499019394385</v>
      </c>
      <c r="I10" s="17">
        <v>0.228262957803614</v>
      </c>
      <c r="J10" s="17">
        <v>0.20996065658129601</v>
      </c>
      <c r="K10" s="17">
        <v>0.26043532128393898</v>
      </c>
      <c r="L10" s="17">
        <v>0.183467399631838</v>
      </c>
      <c r="M10" s="17">
        <v>0.24543541950888401</v>
      </c>
      <c r="N10" s="17">
        <v>0.24677524452442001</v>
      </c>
      <c r="O10" s="17">
        <v>0.21946117385665301</v>
      </c>
      <c r="P10" s="17"/>
      <c r="Q10" s="17">
        <v>0.19703346262283</v>
      </c>
      <c r="R10" s="17">
        <v>0.1943853485905</v>
      </c>
      <c r="S10" s="17">
        <v>0.22094096055995099</v>
      </c>
      <c r="T10" s="17">
        <v>0.23854243672575801</v>
      </c>
      <c r="U10" s="17"/>
      <c r="V10" s="17">
        <v>0.21921139127279601</v>
      </c>
      <c r="W10" s="17">
        <v>0.196120081362058</v>
      </c>
      <c r="X10" s="17">
        <v>0.25184611835524001</v>
      </c>
      <c r="Y10" s="17">
        <v>0.19161874625073799</v>
      </c>
      <c r="Z10" s="17">
        <v>0.25529280483190198</v>
      </c>
      <c r="AA10" s="17">
        <v>0.25321649140730002</v>
      </c>
      <c r="AB10" s="17">
        <v>0.267066895426679</v>
      </c>
      <c r="AC10" s="17">
        <v>0.246494968439638</v>
      </c>
      <c r="AD10" s="17">
        <v>0.24155356428416599</v>
      </c>
      <c r="AE10" s="17"/>
      <c r="AF10" s="17">
        <v>0.24152944782688299</v>
      </c>
      <c r="AG10" s="17">
        <v>0.25621591793994197</v>
      </c>
      <c r="AH10" s="17">
        <v>0.20340819661227799</v>
      </c>
      <c r="AI10" s="17">
        <v>0.18095387157244999</v>
      </c>
      <c r="AJ10" s="17">
        <v>0.25204804446801299</v>
      </c>
      <c r="AK10" s="17">
        <v>0.21457079896096301</v>
      </c>
      <c r="AL10" s="17"/>
      <c r="AM10" s="17">
        <v>0.19823420152118501</v>
      </c>
      <c r="AN10" s="17">
        <v>0.258560379504916</v>
      </c>
      <c r="AO10" s="17">
        <v>0.24344711789242701</v>
      </c>
      <c r="AP10" s="17">
        <v>0.28877079188240001</v>
      </c>
      <c r="AQ10" s="17">
        <v>0.17976578630103801</v>
      </c>
      <c r="AR10" s="17">
        <v>0.25297471536114302</v>
      </c>
      <c r="AS10" s="17">
        <v>0.263380699423099</v>
      </c>
      <c r="AT10" s="17">
        <v>0.22856514809922299</v>
      </c>
      <c r="AU10" s="17">
        <v>0.24823166138080599</v>
      </c>
      <c r="AV10" s="17">
        <v>0.21515297066752601</v>
      </c>
      <c r="AW10" s="17">
        <v>0.28660809810161803</v>
      </c>
      <c r="AX10" s="17">
        <v>0.20055632975201701</v>
      </c>
      <c r="AY10" s="17">
        <v>0.29483768804267102</v>
      </c>
      <c r="AZ10" s="17">
        <v>0.29572907175538099</v>
      </c>
      <c r="BA10" s="17">
        <v>0.21654156940792599</v>
      </c>
      <c r="BB10" s="17">
        <v>0.19665468743678399</v>
      </c>
      <c r="BC10" s="17"/>
      <c r="BD10" s="17">
        <v>0.220692285131393</v>
      </c>
      <c r="BE10" s="17">
        <v>0.23899856335694</v>
      </c>
      <c r="BF10" s="17">
        <v>0.23548037398977001</v>
      </c>
      <c r="BG10" s="17"/>
      <c r="BH10" s="17">
        <v>0.238545079397009</v>
      </c>
      <c r="BI10" s="17">
        <v>0.22655813937331101</v>
      </c>
      <c r="BJ10" s="17">
        <v>0.241274839764062</v>
      </c>
      <c r="BK10" s="17"/>
      <c r="BL10" s="17">
        <v>0.23489039248358801</v>
      </c>
      <c r="BM10" s="17">
        <v>0.222321921510332</v>
      </c>
      <c r="BN10" s="17">
        <v>0.21205953554620099</v>
      </c>
      <c r="BO10" s="17"/>
      <c r="BP10" s="17">
        <v>0.23836832211769099</v>
      </c>
      <c r="BQ10" s="17">
        <v>0.23712903734657101</v>
      </c>
      <c r="BR10" s="17"/>
      <c r="BS10" s="17">
        <v>0.20039912167715901</v>
      </c>
      <c r="BT10" s="17">
        <v>0.232554305003567</v>
      </c>
      <c r="BU10" s="17">
        <v>0.23810360719739199</v>
      </c>
      <c r="BV10" s="17">
        <v>0.23816194229356399</v>
      </c>
      <c r="BW10" s="17"/>
      <c r="BX10" s="17">
        <v>0.24631754087935101</v>
      </c>
      <c r="BY10" s="17">
        <v>0.23698910026139</v>
      </c>
      <c r="BZ10" s="17">
        <v>0.23016827799390099</v>
      </c>
      <c r="CA10" s="17"/>
      <c r="CB10" s="17">
        <v>0.226066051323394</v>
      </c>
      <c r="CC10" s="17">
        <v>0.24330159134358501</v>
      </c>
      <c r="CD10" s="17">
        <v>0.20012793166573301</v>
      </c>
      <c r="CE10" s="17">
        <v>0.24540044263072799</v>
      </c>
      <c r="CF10" s="17">
        <v>0.22874633810890399</v>
      </c>
      <c r="CG10" s="17">
        <v>0.25999886636685898</v>
      </c>
      <c r="CH10" s="17"/>
      <c r="CI10" s="17">
        <v>0.30953454933063201</v>
      </c>
      <c r="CJ10" s="17">
        <v>0.20547090461284601</v>
      </c>
      <c r="CK10" s="17">
        <v>0.211013006876759</v>
      </c>
      <c r="CL10" s="17">
        <v>0.23564631830723701</v>
      </c>
    </row>
    <row r="11" spans="2:90" x14ac:dyDescent="0.35">
      <c r="B11" s="21" t="s">
        <v>114</v>
      </c>
      <c r="C11" s="17">
        <v>0.22944345739888</v>
      </c>
      <c r="D11" s="17">
        <v>0.21420409683910899</v>
      </c>
      <c r="E11" s="17">
        <v>0.245149617340503</v>
      </c>
      <c r="F11" s="17"/>
      <c r="G11" s="17">
        <v>0.25267596319438401</v>
      </c>
      <c r="H11" s="17">
        <v>0.27266416116660702</v>
      </c>
      <c r="I11" s="17">
        <v>0.20235623918794399</v>
      </c>
      <c r="J11" s="17">
        <v>0.21610553199066601</v>
      </c>
      <c r="K11" s="17">
        <v>0.242562490568317</v>
      </c>
      <c r="L11" s="17">
        <v>0.22186044190132501</v>
      </c>
      <c r="M11" s="17">
        <v>0.19335795315333301</v>
      </c>
      <c r="N11" s="17">
        <v>0.22709559871927201</v>
      </c>
      <c r="O11" s="17">
        <v>0.23774876470683601</v>
      </c>
      <c r="P11" s="17"/>
      <c r="Q11" s="17">
        <v>0.27399437014907002</v>
      </c>
      <c r="R11" s="17">
        <v>0.246522722213042</v>
      </c>
      <c r="S11" s="17">
        <v>0.21152587561828901</v>
      </c>
      <c r="T11" s="17">
        <v>0.22073356019533399</v>
      </c>
      <c r="U11" s="17"/>
      <c r="V11" s="17">
        <v>0.24015504758546</v>
      </c>
      <c r="W11" s="17">
        <v>0.22428787397910499</v>
      </c>
      <c r="X11" s="17">
        <v>0.234800177918182</v>
      </c>
      <c r="Y11" s="17">
        <v>0.21242181699073201</v>
      </c>
      <c r="Z11" s="17">
        <v>0.223646668942308</v>
      </c>
      <c r="AA11" s="17">
        <v>0.24534336775643101</v>
      </c>
      <c r="AB11" s="17">
        <v>0.227537870828247</v>
      </c>
      <c r="AC11" s="17">
        <v>0.26196740415896203</v>
      </c>
      <c r="AD11" s="17">
        <v>0.21381241222445199</v>
      </c>
      <c r="AE11" s="17"/>
      <c r="AF11" s="17">
        <v>0.23281002387865801</v>
      </c>
      <c r="AG11" s="17">
        <v>0.19863504078153199</v>
      </c>
      <c r="AH11" s="17">
        <v>0.28253098148234701</v>
      </c>
      <c r="AI11" s="17">
        <v>0.23552812657858099</v>
      </c>
      <c r="AJ11" s="17">
        <v>0.23510031967879699</v>
      </c>
      <c r="AK11" s="17">
        <v>0.22600536785670799</v>
      </c>
      <c r="AL11" s="17"/>
      <c r="AM11" s="17">
        <v>0.29148353885588402</v>
      </c>
      <c r="AN11" s="17">
        <v>0.241301920289959</v>
      </c>
      <c r="AO11" s="17">
        <v>0.220929246625725</v>
      </c>
      <c r="AP11" s="17">
        <v>0.24553583376146601</v>
      </c>
      <c r="AQ11" s="17">
        <v>0.210298452673014</v>
      </c>
      <c r="AR11" s="17">
        <v>0.25534462293041099</v>
      </c>
      <c r="AS11" s="17">
        <v>0.209134117392273</v>
      </c>
      <c r="AT11" s="17">
        <v>0.194005228413825</v>
      </c>
      <c r="AU11" s="17">
        <v>0.15709712949403901</v>
      </c>
      <c r="AV11" s="17">
        <v>0.19939701092075701</v>
      </c>
      <c r="AW11" s="17">
        <v>0.18489285214065401</v>
      </c>
      <c r="AX11" s="17">
        <v>0.18696777142673601</v>
      </c>
      <c r="AY11" s="17">
        <v>0.234658521618757</v>
      </c>
      <c r="AZ11" s="17">
        <v>0.231105644566586</v>
      </c>
      <c r="BA11" s="17">
        <v>0.32917168817012099</v>
      </c>
      <c r="BB11" s="17">
        <v>0.20421509342282099</v>
      </c>
      <c r="BC11" s="17"/>
      <c r="BD11" s="17">
        <v>0.228998266017028</v>
      </c>
      <c r="BE11" s="17">
        <v>0.22697787985333501</v>
      </c>
      <c r="BF11" s="17">
        <v>0.22785822468717201</v>
      </c>
      <c r="BG11" s="17"/>
      <c r="BH11" s="17">
        <v>0.22260231598026201</v>
      </c>
      <c r="BI11" s="17">
        <v>0.20411199129148699</v>
      </c>
      <c r="BJ11" s="17">
        <v>0.24010918274047299</v>
      </c>
      <c r="BK11" s="17"/>
      <c r="BL11" s="17">
        <v>0.22277493696106901</v>
      </c>
      <c r="BM11" s="17">
        <v>0.203192441230164</v>
      </c>
      <c r="BN11" s="17">
        <v>0.20833370148945801</v>
      </c>
      <c r="BO11" s="17"/>
      <c r="BP11" s="17">
        <v>0.23819426194236901</v>
      </c>
      <c r="BQ11" s="17">
        <v>0.229417271230931</v>
      </c>
      <c r="BR11" s="17"/>
      <c r="BS11" s="17">
        <v>0.23197544162712</v>
      </c>
      <c r="BT11" s="17">
        <v>0.19727827264741801</v>
      </c>
      <c r="BU11" s="17">
        <v>0.25101828011567801</v>
      </c>
      <c r="BV11" s="17">
        <v>0.221454708811994</v>
      </c>
      <c r="BW11" s="17"/>
      <c r="BX11" s="17">
        <v>0.21017929612123801</v>
      </c>
      <c r="BY11" s="17">
        <v>0.191129362156371</v>
      </c>
      <c r="BZ11" s="17">
        <v>0.23370634236941301</v>
      </c>
      <c r="CA11" s="17"/>
      <c r="CB11" s="17">
        <v>0.21707678037931299</v>
      </c>
      <c r="CC11" s="17">
        <v>0.20346576309428199</v>
      </c>
      <c r="CD11" s="17">
        <v>0.29135959438354297</v>
      </c>
      <c r="CE11" s="17">
        <v>0.19839065484230001</v>
      </c>
      <c r="CF11" s="17">
        <v>0.18833343647816</v>
      </c>
      <c r="CG11" s="17">
        <v>0.25261000412421403</v>
      </c>
      <c r="CH11" s="17"/>
      <c r="CI11" s="17">
        <v>0.232959551676372</v>
      </c>
      <c r="CJ11" s="17">
        <v>0.149290839596114</v>
      </c>
      <c r="CK11" s="17">
        <v>0.40413605793236601</v>
      </c>
      <c r="CL11" s="17">
        <v>0.229429597762868</v>
      </c>
    </row>
    <row r="12" spans="2:90" x14ac:dyDescent="0.35">
      <c r="B12" s="21" t="s">
        <v>276</v>
      </c>
      <c r="C12" s="17">
        <v>0.34739138046460499</v>
      </c>
      <c r="D12" s="17">
        <v>0.34000608420391498</v>
      </c>
      <c r="E12" s="17">
        <v>0.35253653474602298</v>
      </c>
      <c r="F12" s="17"/>
      <c r="G12" s="17">
        <v>0.27348791230466302</v>
      </c>
      <c r="H12" s="17">
        <v>0.30570626225194703</v>
      </c>
      <c r="I12" s="17">
        <v>0.355728531742528</v>
      </c>
      <c r="J12" s="17">
        <v>0.36962351463661702</v>
      </c>
      <c r="K12" s="17">
        <v>0.3468205471909</v>
      </c>
      <c r="L12" s="17">
        <v>0.38647901192390999</v>
      </c>
      <c r="M12" s="17">
        <v>0.35839267224923599</v>
      </c>
      <c r="N12" s="17">
        <v>0.36934049890918103</v>
      </c>
      <c r="O12" s="17">
        <v>0.35549623234250399</v>
      </c>
      <c r="P12" s="17"/>
      <c r="Q12" s="17">
        <v>0.355031331053</v>
      </c>
      <c r="R12" s="17">
        <v>0.36383585969430898</v>
      </c>
      <c r="S12" s="17">
        <v>0.38170694451846598</v>
      </c>
      <c r="T12" s="17">
        <v>0.34507317549623601</v>
      </c>
      <c r="U12" s="17"/>
      <c r="V12" s="17">
        <v>0.34464474778159399</v>
      </c>
      <c r="W12" s="17">
        <v>0.41619754427933398</v>
      </c>
      <c r="X12" s="17">
        <v>0.34311420293781197</v>
      </c>
      <c r="Y12" s="17">
        <v>0.32128404662834098</v>
      </c>
      <c r="Z12" s="17">
        <v>0.32954590829642399</v>
      </c>
      <c r="AA12" s="17">
        <v>0.326463085567125</v>
      </c>
      <c r="AB12" s="17">
        <v>0.33630916743314998</v>
      </c>
      <c r="AC12" s="17">
        <v>0.33596295686212602</v>
      </c>
      <c r="AD12" s="17">
        <v>0.33486607044861899</v>
      </c>
      <c r="AE12" s="17"/>
      <c r="AF12" s="17">
        <v>0.32646252300223799</v>
      </c>
      <c r="AG12" s="17">
        <v>0.35190700869776298</v>
      </c>
      <c r="AH12" s="17">
        <v>0.33413195822729602</v>
      </c>
      <c r="AI12" s="17">
        <v>0.32963552855538703</v>
      </c>
      <c r="AJ12" s="17">
        <v>0.33292814890926198</v>
      </c>
      <c r="AK12" s="17">
        <v>0.37495187331235902</v>
      </c>
      <c r="AL12" s="17"/>
      <c r="AM12" s="17">
        <v>0.30823558459334499</v>
      </c>
      <c r="AN12" s="17">
        <v>0.314480543459913</v>
      </c>
      <c r="AO12" s="17">
        <v>0.37775961326702701</v>
      </c>
      <c r="AP12" s="17">
        <v>0.33073817397294503</v>
      </c>
      <c r="AQ12" s="17">
        <v>0.41179115849748998</v>
      </c>
      <c r="AR12" s="17">
        <v>0.34621323000910798</v>
      </c>
      <c r="AS12" s="17">
        <v>0.30938651818999802</v>
      </c>
      <c r="AT12" s="17">
        <v>0.36667213493350898</v>
      </c>
      <c r="AU12" s="17">
        <v>0.41766672182188203</v>
      </c>
      <c r="AV12" s="17">
        <v>0.38513551536754898</v>
      </c>
      <c r="AW12" s="17">
        <v>0.324804923280265</v>
      </c>
      <c r="AX12" s="17">
        <v>0.40955493011416899</v>
      </c>
      <c r="AY12" s="17">
        <v>0.27721384917345199</v>
      </c>
      <c r="AZ12" s="17">
        <v>0.354968036787849</v>
      </c>
      <c r="BA12" s="17">
        <v>0.215808159877907</v>
      </c>
      <c r="BB12" s="17">
        <v>0.322993005138206</v>
      </c>
      <c r="BC12" s="17"/>
      <c r="BD12" s="17">
        <v>0.36070454198420399</v>
      </c>
      <c r="BE12" s="17">
        <v>0.33991375734755402</v>
      </c>
      <c r="BF12" s="17">
        <v>0.34584076812979597</v>
      </c>
      <c r="BG12" s="17"/>
      <c r="BH12" s="17">
        <v>0.34690746865239702</v>
      </c>
      <c r="BI12" s="17">
        <v>0.36585299923958398</v>
      </c>
      <c r="BJ12" s="17">
        <v>0.37665370442566198</v>
      </c>
      <c r="BK12" s="17"/>
      <c r="BL12" s="17">
        <v>0.35541046567447898</v>
      </c>
      <c r="BM12" s="17">
        <v>0.39867988294831702</v>
      </c>
      <c r="BN12" s="17">
        <v>0.35300207459757399</v>
      </c>
      <c r="BO12" s="17"/>
      <c r="BP12" s="17">
        <v>0.33416093848509798</v>
      </c>
      <c r="BQ12" s="17">
        <v>0.34063393397874397</v>
      </c>
      <c r="BR12" s="17"/>
      <c r="BS12" s="17">
        <v>0.34235597122726702</v>
      </c>
      <c r="BT12" s="17">
        <v>0.36515455804355201</v>
      </c>
      <c r="BU12" s="17">
        <v>0.37478389987333799</v>
      </c>
      <c r="BV12" s="17">
        <v>0.32421250120307998</v>
      </c>
      <c r="BW12" s="17"/>
      <c r="BX12" s="17">
        <v>0.35336431014083802</v>
      </c>
      <c r="BY12" s="17">
        <v>0.31399449229152798</v>
      </c>
      <c r="BZ12" s="17">
        <v>0.34885190104834501</v>
      </c>
      <c r="CA12" s="17"/>
      <c r="CB12" s="17">
        <v>0.37862102433218298</v>
      </c>
      <c r="CC12" s="17">
        <v>0.32321732388358998</v>
      </c>
      <c r="CD12" s="17">
        <v>0.31940049680667698</v>
      </c>
      <c r="CE12" s="17">
        <v>0.39142966501497101</v>
      </c>
      <c r="CF12" s="17">
        <v>0.32998248184206003</v>
      </c>
      <c r="CG12" s="17">
        <v>0.34471999130353698</v>
      </c>
      <c r="CH12" s="17"/>
      <c r="CI12" s="17">
        <v>0.27066449949444199</v>
      </c>
      <c r="CJ12" s="17">
        <v>0.37906814284999402</v>
      </c>
      <c r="CK12" s="17">
        <v>0.31077338772665403</v>
      </c>
      <c r="CL12" s="17">
        <v>0.35566919010931503</v>
      </c>
    </row>
    <row r="13" spans="2:90" x14ac:dyDescent="0.35">
      <c r="B13" s="21" t="s">
        <v>176</v>
      </c>
      <c r="C13" s="23">
        <v>0.121181117258905</v>
      </c>
      <c r="D13" s="23">
        <v>0.114698820021579</v>
      </c>
      <c r="E13" s="23">
        <v>0.12615412460711001</v>
      </c>
      <c r="F13" s="23"/>
      <c r="G13" s="23">
        <v>0.119353404730089</v>
      </c>
      <c r="H13" s="23">
        <v>8.6486919363069001E-2</v>
      </c>
      <c r="I13" s="23">
        <v>0.14471534906325101</v>
      </c>
      <c r="J13" s="23">
        <v>0.13893785573800699</v>
      </c>
      <c r="K13" s="23">
        <v>9.7468466199426895E-2</v>
      </c>
      <c r="L13" s="23">
        <v>0.139884373273958</v>
      </c>
      <c r="M13" s="23">
        <v>0.12996248908284899</v>
      </c>
      <c r="N13" s="23">
        <v>0.103342753904482</v>
      </c>
      <c r="O13" s="23">
        <v>0.13016846877244001</v>
      </c>
      <c r="P13" s="23"/>
      <c r="Q13" s="23">
        <v>0.119739794589342</v>
      </c>
      <c r="R13" s="23">
        <v>0.114273314413304</v>
      </c>
      <c r="S13" s="23">
        <v>0.13532841699350201</v>
      </c>
      <c r="T13" s="23">
        <v>0.122226774628486</v>
      </c>
      <c r="U13" s="23"/>
      <c r="V13" s="23">
        <v>0.105080430815542</v>
      </c>
      <c r="W13" s="23">
        <v>0.105021266847625</v>
      </c>
      <c r="X13" s="23">
        <v>0.111841178573665</v>
      </c>
      <c r="Y13" s="23">
        <v>0.189791073256496</v>
      </c>
      <c r="Z13" s="23">
        <v>0.125869496825257</v>
      </c>
      <c r="AA13" s="23">
        <v>0.120841554074558</v>
      </c>
      <c r="AB13" s="23">
        <v>0.111081639123893</v>
      </c>
      <c r="AC13" s="23">
        <v>0.100953724245313</v>
      </c>
      <c r="AD13" s="23">
        <v>0.124681177656569</v>
      </c>
      <c r="AE13" s="23"/>
      <c r="AF13" s="23">
        <v>0.13451060177874499</v>
      </c>
      <c r="AG13" s="23">
        <v>0.125850193828872</v>
      </c>
      <c r="AH13" s="23">
        <v>0.13676246848776499</v>
      </c>
      <c r="AI13" s="23">
        <v>0.13512365138757501</v>
      </c>
      <c r="AJ13" s="23">
        <v>0.109806038165225</v>
      </c>
      <c r="AK13" s="23">
        <v>0.109176298446767</v>
      </c>
      <c r="AL13" s="23"/>
      <c r="AM13" s="23">
        <v>0.12939744547509599</v>
      </c>
      <c r="AN13" s="23">
        <v>0.11096264116988599</v>
      </c>
      <c r="AO13" s="23">
        <v>0.11871467463030699</v>
      </c>
      <c r="AP13" s="23">
        <v>7.6564305858130899E-2</v>
      </c>
      <c r="AQ13" s="23">
        <v>0.136328697925162</v>
      </c>
      <c r="AR13" s="23">
        <v>8.9293651797893905E-2</v>
      </c>
      <c r="AS13" s="23">
        <v>0.149152445739685</v>
      </c>
      <c r="AT13" s="23">
        <v>0.117204480351439</v>
      </c>
      <c r="AU13" s="23">
        <v>0.112120391639097</v>
      </c>
      <c r="AV13" s="23">
        <v>0.139765920430452</v>
      </c>
      <c r="AW13" s="23">
        <v>0.12217357707196699</v>
      </c>
      <c r="AX13" s="23">
        <v>0.11839154325035001</v>
      </c>
      <c r="AY13" s="23">
        <v>0.11296530295328799</v>
      </c>
      <c r="AZ13" s="23">
        <v>8.4495962207730799E-2</v>
      </c>
      <c r="BA13" s="23">
        <v>8.3267526723311905E-2</v>
      </c>
      <c r="BB13" s="23">
        <v>0.19094566356161899</v>
      </c>
      <c r="BC13" s="23"/>
      <c r="BD13" s="23">
        <v>0.12541299891941399</v>
      </c>
      <c r="BE13" s="23">
        <v>0.11520149084888499</v>
      </c>
      <c r="BF13" s="23">
        <v>0.121712648961531</v>
      </c>
      <c r="BG13" s="23"/>
      <c r="BH13" s="23">
        <v>0.12570149035394601</v>
      </c>
      <c r="BI13" s="23">
        <v>0.12723011602499201</v>
      </c>
      <c r="BJ13" s="23">
        <v>9.0944694650748198E-2</v>
      </c>
      <c r="BK13" s="23"/>
      <c r="BL13" s="23">
        <v>0.139890625780628</v>
      </c>
      <c r="BM13" s="23">
        <v>0.11241717801269301</v>
      </c>
      <c r="BN13" s="23">
        <v>0.12888856777631599</v>
      </c>
      <c r="BO13" s="23"/>
      <c r="BP13" s="23">
        <v>0.12176781747655099</v>
      </c>
      <c r="BQ13" s="23">
        <v>0.118411228999694</v>
      </c>
      <c r="BR13" s="23"/>
      <c r="BS13" s="23">
        <v>0.14006068274940001</v>
      </c>
      <c r="BT13" s="23">
        <v>0.14436067364612501</v>
      </c>
      <c r="BU13" s="23">
        <v>9.1527227961738594E-2</v>
      </c>
      <c r="BV13" s="23">
        <v>0.12768784876070199</v>
      </c>
      <c r="BW13" s="23"/>
      <c r="BX13" s="23">
        <v>0.137309750376891</v>
      </c>
      <c r="BY13" s="23">
        <v>0.185896447562133</v>
      </c>
      <c r="BZ13" s="23">
        <v>0.115606499799442</v>
      </c>
      <c r="CA13" s="23"/>
      <c r="CB13" s="23">
        <v>0.13708068240863799</v>
      </c>
      <c r="CC13" s="23">
        <v>0.14261577127042399</v>
      </c>
      <c r="CD13" s="23">
        <v>0.129182849739024</v>
      </c>
      <c r="CE13" s="23">
        <v>0.102138892588071</v>
      </c>
      <c r="CF13" s="23">
        <v>0.119798589830885</v>
      </c>
      <c r="CG13" s="23">
        <v>8.7211550514926406E-2</v>
      </c>
      <c r="CH13" s="23"/>
      <c r="CI13" s="23">
        <v>9.0855440414428904E-2</v>
      </c>
      <c r="CJ13" s="23">
        <v>0.184442749247824</v>
      </c>
      <c r="CK13" s="23">
        <v>6.0095670358309497E-2</v>
      </c>
      <c r="CL13" s="23">
        <v>0.106933059209676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425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0.46275375355836701</v>
      </c>
      <c r="D9" s="17">
        <v>0.43269993136672902</v>
      </c>
      <c r="E9" s="17">
        <v>0.489093357327548</v>
      </c>
      <c r="F9" s="17"/>
      <c r="G9" s="17">
        <v>0.49896474226510101</v>
      </c>
      <c r="H9" s="17">
        <v>0.49716474936937</v>
      </c>
      <c r="I9" s="17">
        <v>0.52186443197836496</v>
      </c>
      <c r="J9" s="17">
        <v>0.46802069079462399</v>
      </c>
      <c r="K9" s="17">
        <v>0.397388795552435</v>
      </c>
      <c r="L9" s="17">
        <v>0.47620558700853899</v>
      </c>
      <c r="M9" s="17">
        <v>0.50979898106489296</v>
      </c>
      <c r="N9" s="17">
        <v>0.401366130303562</v>
      </c>
      <c r="O9" s="17">
        <v>0.40428503592528697</v>
      </c>
      <c r="P9" s="17"/>
      <c r="Q9" s="17">
        <v>0.43488601980473901</v>
      </c>
      <c r="R9" s="17">
        <v>0.40659199878339802</v>
      </c>
      <c r="S9" s="17">
        <v>0.47761847514293398</v>
      </c>
      <c r="T9" s="17">
        <v>0.46893438970411899</v>
      </c>
      <c r="U9" s="17"/>
      <c r="V9" s="17">
        <v>0.45704870631420902</v>
      </c>
      <c r="W9" s="17">
        <v>0.51763425936853802</v>
      </c>
      <c r="X9" s="17">
        <v>0.49357091835459999</v>
      </c>
      <c r="Y9" s="17">
        <v>0.483176252139499</v>
      </c>
      <c r="Z9" s="17">
        <v>0.45233811046454298</v>
      </c>
      <c r="AA9" s="17">
        <v>0.40195996778614701</v>
      </c>
      <c r="AB9" s="17">
        <v>0.44140660391512498</v>
      </c>
      <c r="AC9" s="17">
        <v>0.45772510484446899</v>
      </c>
      <c r="AD9" s="17">
        <v>0.44163370554049403</v>
      </c>
      <c r="AE9" s="17"/>
      <c r="AF9" s="17">
        <v>0.46525733545444198</v>
      </c>
      <c r="AG9" s="17">
        <v>0.45502883008832401</v>
      </c>
      <c r="AH9" s="17">
        <v>0.48347054369814102</v>
      </c>
      <c r="AI9" s="17">
        <v>0.48353238597230702</v>
      </c>
      <c r="AJ9" s="17">
        <v>0.48413405527120101</v>
      </c>
      <c r="AK9" s="17">
        <v>0.442577921156733</v>
      </c>
      <c r="AL9" s="17"/>
      <c r="AM9" s="17">
        <v>0.39501045070418001</v>
      </c>
      <c r="AN9" s="17">
        <v>0.29454909842671401</v>
      </c>
      <c r="AO9" s="17">
        <v>0.46638475959065501</v>
      </c>
      <c r="AP9" s="17">
        <v>0.41243523783068498</v>
      </c>
      <c r="AQ9" s="17">
        <v>0.43412145115811701</v>
      </c>
      <c r="AR9" s="17">
        <v>0.372799084103342</v>
      </c>
      <c r="AS9" s="17">
        <v>0.43970926328237298</v>
      </c>
      <c r="AT9" s="17">
        <v>0.45680119856894602</v>
      </c>
      <c r="AU9" s="17">
        <v>0.54375856614073803</v>
      </c>
      <c r="AV9" s="17">
        <v>0.48259755706297403</v>
      </c>
      <c r="AW9" s="17">
        <v>0.40608356946513002</v>
      </c>
      <c r="AX9" s="17">
        <v>0.46727352459404597</v>
      </c>
      <c r="AY9" s="17">
        <v>0.46188727726249701</v>
      </c>
      <c r="AZ9" s="17">
        <v>0.57218591584043499</v>
      </c>
      <c r="BA9" s="17">
        <v>0.55161294419132401</v>
      </c>
      <c r="BB9" s="17">
        <v>0.58870181968292301</v>
      </c>
      <c r="BC9" s="17"/>
      <c r="BD9" s="17">
        <v>0.474199105461866</v>
      </c>
      <c r="BE9" s="17">
        <v>0.486828618956473</v>
      </c>
      <c r="BF9" s="17">
        <v>0.44053806366567699</v>
      </c>
      <c r="BG9" s="17"/>
      <c r="BH9" s="17">
        <v>0.48713651028751398</v>
      </c>
      <c r="BI9" s="17">
        <v>0.42967319974016699</v>
      </c>
      <c r="BJ9" s="17">
        <v>0.427553332893991</v>
      </c>
      <c r="BK9" s="17"/>
      <c r="BL9" s="17">
        <v>0.37331417804775202</v>
      </c>
      <c r="BM9" s="17">
        <v>0.49617386681358799</v>
      </c>
      <c r="BN9" s="17">
        <v>0.45287734629700599</v>
      </c>
      <c r="BO9" s="17"/>
      <c r="BP9" s="17">
        <v>0.51779542006253898</v>
      </c>
      <c r="BQ9" s="17">
        <v>0.43723569455247402</v>
      </c>
      <c r="BR9" s="17"/>
      <c r="BS9" s="17">
        <v>0.54471382761352805</v>
      </c>
      <c r="BT9" s="17">
        <v>0.50301419675672898</v>
      </c>
      <c r="BU9" s="17">
        <v>0.41869452648907701</v>
      </c>
      <c r="BV9" s="17">
        <v>0.46433024821406199</v>
      </c>
      <c r="BW9" s="17"/>
      <c r="BX9" s="17">
        <v>0.49008023677843798</v>
      </c>
      <c r="BY9" s="17">
        <v>0.580739223685522</v>
      </c>
      <c r="BZ9" s="17">
        <v>0.45279631454388802</v>
      </c>
      <c r="CA9" s="17"/>
      <c r="CB9" s="17">
        <v>0.62102868301749503</v>
      </c>
      <c r="CC9" s="17">
        <v>0.58602312652630995</v>
      </c>
      <c r="CD9" s="17">
        <v>0.41917209836984498</v>
      </c>
      <c r="CE9" s="17">
        <v>0.505904808243542</v>
      </c>
      <c r="CF9" s="17">
        <v>0.45385564129026601</v>
      </c>
      <c r="CG9" s="17">
        <v>0.14954072058592899</v>
      </c>
      <c r="CH9" s="17"/>
      <c r="CI9" s="17">
        <v>0.34205849893448598</v>
      </c>
      <c r="CJ9" s="17">
        <v>0.637116781070171</v>
      </c>
      <c r="CK9" s="17">
        <v>0.112507160248838</v>
      </c>
      <c r="CL9" s="17">
        <v>0.48022000149354699</v>
      </c>
    </row>
    <row r="10" spans="2:90" x14ac:dyDescent="0.35">
      <c r="B10" s="21" t="s">
        <v>275</v>
      </c>
      <c r="C10" s="17">
        <v>0.31243246424823001</v>
      </c>
      <c r="D10" s="17">
        <v>0.31075321357302199</v>
      </c>
      <c r="E10" s="17">
        <v>0.31482376722664002</v>
      </c>
      <c r="F10" s="17"/>
      <c r="G10" s="17">
        <v>0.338851188709686</v>
      </c>
      <c r="H10" s="17">
        <v>0.34271975601482702</v>
      </c>
      <c r="I10" s="17">
        <v>0.25612262671522501</v>
      </c>
      <c r="J10" s="17">
        <v>0.30452633118482503</v>
      </c>
      <c r="K10" s="17">
        <v>0.34001788955893503</v>
      </c>
      <c r="L10" s="17">
        <v>0.30427763357464599</v>
      </c>
      <c r="M10" s="17">
        <v>0.28333694307656399</v>
      </c>
      <c r="N10" s="17">
        <v>0.34112647825513698</v>
      </c>
      <c r="O10" s="17">
        <v>0.30065145202965898</v>
      </c>
      <c r="P10" s="17"/>
      <c r="Q10" s="17">
        <v>0.30412033010921202</v>
      </c>
      <c r="R10" s="17">
        <v>0.36408559585538097</v>
      </c>
      <c r="S10" s="17">
        <v>0.30652285459380502</v>
      </c>
      <c r="T10" s="17">
        <v>0.31326555575517501</v>
      </c>
      <c r="U10" s="17"/>
      <c r="V10" s="17">
        <v>0.28051450714381498</v>
      </c>
      <c r="W10" s="17">
        <v>0.305728126642477</v>
      </c>
      <c r="X10" s="17">
        <v>0.29355370562884903</v>
      </c>
      <c r="Y10" s="17">
        <v>0.298756446603965</v>
      </c>
      <c r="Z10" s="17">
        <v>0.28792281034544098</v>
      </c>
      <c r="AA10" s="17">
        <v>0.32653400907625402</v>
      </c>
      <c r="AB10" s="17">
        <v>0.33825238914670003</v>
      </c>
      <c r="AC10" s="17">
        <v>0.345630049781255</v>
      </c>
      <c r="AD10" s="17">
        <v>0.35832764713955301</v>
      </c>
      <c r="AE10" s="17"/>
      <c r="AF10" s="17">
        <v>0.29800352685100401</v>
      </c>
      <c r="AG10" s="17">
        <v>0.32559088872397701</v>
      </c>
      <c r="AH10" s="17">
        <v>0.35388917372202899</v>
      </c>
      <c r="AI10" s="17">
        <v>0.28211303496885398</v>
      </c>
      <c r="AJ10" s="17">
        <v>0.31234865288687202</v>
      </c>
      <c r="AK10" s="17">
        <v>0.30870514060434601</v>
      </c>
      <c r="AL10" s="17"/>
      <c r="AM10" s="17">
        <v>0.29332086997893497</v>
      </c>
      <c r="AN10" s="17">
        <v>0.34546718765199502</v>
      </c>
      <c r="AO10" s="17">
        <v>0.27456019669078702</v>
      </c>
      <c r="AP10" s="17">
        <v>0.24357588745717601</v>
      </c>
      <c r="AQ10" s="17">
        <v>0.310464542045985</v>
      </c>
      <c r="AR10" s="17">
        <v>0.37687086376114098</v>
      </c>
      <c r="AS10" s="17">
        <v>0.34662185502055798</v>
      </c>
      <c r="AT10" s="17">
        <v>0.32275371543328502</v>
      </c>
      <c r="AU10" s="17">
        <v>0.29300613404232601</v>
      </c>
      <c r="AV10" s="17">
        <v>0.36397626435772401</v>
      </c>
      <c r="AW10" s="17">
        <v>0.367732227912142</v>
      </c>
      <c r="AX10" s="17">
        <v>0.36415165657095</v>
      </c>
      <c r="AY10" s="17">
        <v>0.23846527649813901</v>
      </c>
      <c r="AZ10" s="17">
        <v>0.26119333720576698</v>
      </c>
      <c r="BA10" s="17">
        <v>0.24968437874730701</v>
      </c>
      <c r="BB10" s="17">
        <v>0.24492249291933299</v>
      </c>
      <c r="BC10" s="17"/>
      <c r="BD10" s="17">
        <v>0.30269407700154199</v>
      </c>
      <c r="BE10" s="17">
        <v>0.32460816485334498</v>
      </c>
      <c r="BF10" s="17">
        <v>0.31166973154715699</v>
      </c>
      <c r="BG10" s="17"/>
      <c r="BH10" s="17">
        <v>0.320738379058565</v>
      </c>
      <c r="BI10" s="17">
        <v>0.32867289802685101</v>
      </c>
      <c r="BJ10" s="17">
        <v>0.27512205741581702</v>
      </c>
      <c r="BK10" s="17"/>
      <c r="BL10" s="17">
        <v>0.35759501389050602</v>
      </c>
      <c r="BM10" s="17">
        <v>0.30111539565941398</v>
      </c>
      <c r="BN10" s="17">
        <v>0.28666625995220602</v>
      </c>
      <c r="BO10" s="17"/>
      <c r="BP10" s="17">
        <v>0.261558575450689</v>
      </c>
      <c r="BQ10" s="17">
        <v>0.32768069429403801</v>
      </c>
      <c r="BR10" s="17"/>
      <c r="BS10" s="17">
        <v>0.30436536975635697</v>
      </c>
      <c r="BT10" s="17">
        <v>0.29728276149986599</v>
      </c>
      <c r="BU10" s="17">
        <v>0.31196411370599803</v>
      </c>
      <c r="BV10" s="17">
        <v>0.32067725167068301</v>
      </c>
      <c r="BW10" s="17"/>
      <c r="BX10" s="17">
        <v>0.31879828437833102</v>
      </c>
      <c r="BY10" s="17">
        <v>0.29207090817916498</v>
      </c>
      <c r="BZ10" s="17">
        <v>0.31305303635360698</v>
      </c>
      <c r="CA10" s="17"/>
      <c r="CB10" s="17">
        <v>0.29771114249714897</v>
      </c>
      <c r="CC10" s="17">
        <v>0.29849886520109398</v>
      </c>
      <c r="CD10" s="17">
        <v>0.35992948083631998</v>
      </c>
      <c r="CE10" s="17">
        <v>0.31038040196188299</v>
      </c>
      <c r="CF10" s="17">
        <v>0.34077247610498401</v>
      </c>
      <c r="CG10" s="17">
        <v>0.25551768347139397</v>
      </c>
      <c r="CH10" s="17"/>
      <c r="CI10" s="17">
        <v>0.34609879544756</v>
      </c>
      <c r="CJ10" s="17">
        <v>0.25831304823406998</v>
      </c>
      <c r="CK10" s="17">
        <v>0.30387227875557499</v>
      </c>
      <c r="CL10" s="17">
        <v>0.33907660746142798</v>
      </c>
    </row>
    <row r="11" spans="2:90" x14ac:dyDescent="0.35">
      <c r="B11" s="21" t="s">
        <v>114</v>
      </c>
      <c r="C11" s="17">
        <v>0.107587550161111</v>
      </c>
      <c r="D11" s="17">
        <v>0.109290837677672</v>
      </c>
      <c r="E11" s="17">
        <v>0.106686907935441</v>
      </c>
      <c r="F11" s="17"/>
      <c r="G11" s="17">
        <v>8.8469881194765898E-2</v>
      </c>
      <c r="H11" s="17">
        <v>8.5738462003804097E-2</v>
      </c>
      <c r="I11" s="17">
        <v>8.6433892721756694E-2</v>
      </c>
      <c r="J11" s="17">
        <v>0.107623690716269</v>
      </c>
      <c r="K11" s="17">
        <v>0.119939116565103</v>
      </c>
      <c r="L11" s="17">
        <v>9.7292575582801896E-2</v>
      </c>
      <c r="M11" s="17">
        <v>0.11080087270521401</v>
      </c>
      <c r="N11" s="17">
        <v>0.101144422727886</v>
      </c>
      <c r="O11" s="17">
        <v>0.16445251426313101</v>
      </c>
      <c r="P11" s="17"/>
      <c r="Q11" s="17">
        <v>0.137587106918344</v>
      </c>
      <c r="R11" s="17">
        <v>0.104774598666832</v>
      </c>
      <c r="S11" s="17">
        <v>0.10261997316718501</v>
      </c>
      <c r="T11" s="17">
        <v>0.10276454137161301</v>
      </c>
      <c r="U11" s="17"/>
      <c r="V11" s="17">
        <v>0.12105747850354601</v>
      </c>
      <c r="W11" s="17">
        <v>0.104019357821618</v>
      </c>
      <c r="X11" s="17">
        <v>0.11276206276845401</v>
      </c>
      <c r="Y11" s="17">
        <v>8.36011373830534E-2</v>
      </c>
      <c r="Z11" s="17">
        <v>0.13003181223329</v>
      </c>
      <c r="AA11" s="17">
        <v>0.10875894248016101</v>
      </c>
      <c r="AB11" s="17">
        <v>0.10462003490225</v>
      </c>
      <c r="AC11" s="17">
        <v>8.4222905714990706E-2</v>
      </c>
      <c r="AD11" s="17">
        <v>0.103664888904046</v>
      </c>
      <c r="AE11" s="17"/>
      <c r="AF11" s="17">
        <v>0.10544504321782699</v>
      </c>
      <c r="AG11" s="17">
        <v>9.4881803357286104E-2</v>
      </c>
      <c r="AH11" s="17">
        <v>5.2673139746599901E-2</v>
      </c>
      <c r="AI11" s="17">
        <v>0.11125618743004299</v>
      </c>
      <c r="AJ11" s="17">
        <v>0.120230438455216</v>
      </c>
      <c r="AK11" s="17">
        <v>0.122866556586223</v>
      </c>
      <c r="AL11" s="17"/>
      <c r="AM11" s="17">
        <v>0.182614435306135</v>
      </c>
      <c r="AN11" s="17">
        <v>0.17394567168056899</v>
      </c>
      <c r="AO11" s="17">
        <v>0.14426227008324899</v>
      </c>
      <c r="AP11" s="17">
        <v>0.171470872021313</v>
      </c>
      <c r="AQ11" s="17">
        <v>9.2717455665154894E-2</v>
      </c>
      <c r="AR11" s="17">
        <v>9.4708331198224402E-2</v>
      </c>
      <c r="AS11" s="17">
        <v>9.1380524468643906E-2</v>
      </c>
      <c r="AT11" s="17">
        <v>0.13749916555616801</v>
      </c>
      <c r="AU11" s="17">
        <v>8.4178791840549799E-2</v>
      </c>
      <c r="AV11" s="17">
        <v>6.9717058884169195E-2</v>
      </c>
      <c r="AW11" s="17">
        <v>8.4899983631119405E-2</v>
      </c>
      <c r="AX11" s="17">
        <v>4.9482962991503697E-2</v>
      </c>
      <c r="AY11" s="17">
        <v>0.15496487716037399</v>
      </c>
      <c r="AZ11" s="17">
        <v>9.1720870552850206E-2</v>
      </c>
      <c r="BA11" s="17">
        <v>9.6870701319483096E-2</v>
      </c>
      <c r="BB11" s="17">
        <v>8.5207970264046404E-2</v>
      </c>
      <c r="BC11" s="17"/>
      <c r="BD11" s="17">
        <v>0.105915909579427</v>
      </c>
      <c r="BE11" s="17">
        <v>8.8593266317926203E-2</v>
      </c>
      <c r="BF11" s="17">
        <v>0.120794299383734</v>
      </c>
      <c r="BG11" s="17"/>
      <c r="BH11" s="17">
        <v>9.4933643763230893E-2</v>
      </c>
      <c r="BI11" s="17">
        <v>9.5107376809904901E-2</v>
      </c>
      <c r="BJ11" s="17">
        <v>0.14984901565056799</v>
      </c>
      <c r="BK11" s="17"/>
      <c r="BL11" s="17">
        <v>0.113785899807455</v>
      </c>
      <c r="BM11" s="17">
        <v>8.1207763700181304E-2</v>
      </c>
      <c r="BN11" s="17">
        <v>0.14792696772965</v>
      </c>
      <c r="BO11" s="17"/>
      <c r="BP11" s="17">
        <v>0.111529337840059</v>
      </c>
      <c r="BQ11" s="17">
        <v>0.110471580885009</v>
      </c>
      <c r="BR11" s="17"/>
      <c r="BS11" s="17">
        <v>6.7044983675494996E-2</v>
      </c>
      <c r="BT11" s="17">
        <v>7.7206110136606096E-2</v>
      </c>
      <c r="BU11" s="17">
        <v>0.14252140224065299</v>
      </c>
      <c r="BV11" s="17">
        <v>0.10170370084478</v>
      </c>
      <c r="BW11" s="17"/>
      <c r="BX11" s="17">
        <v>9.3449191005731694E-2</v>
      </c>
      <c r="BY11" s="17">
        <v>4.0753640174947703E-2</v>
      </c>
      <c r="BZ11" s="17">
        <v>0.11309518160477899</v>
      </c>
      <c r="CA11" s="17"/>
      <c r="CB11" s="17">
        <v>4.4789388908614503E-2</v>
      </c>
      <c r="CC11" s="17">
        <v>6.0401554880177198E-2</v>
      </c>
      <c r="CD11" s="17">
        <v>0.121458878789878</v>
      </c>
      <c r="CE11" s="17">
        <v>9.0625304407592006E-2</v>
      </c>
      <c r="CF11" s="17">
        <v>9.4097684875520393E-2</v>
      </c>
      <c r="CG11" s="17">
        <v>0.24885946592083399</v>
      </c>
      <c r="CH11" s="17"/>
      <c r="CI11" s="17">
        <v>0.12603324302309801</v>
      </c>
      <c r="CJ11" s="17">
        <v>4.9637066731744103E-2</v>
      </c>
      <c r="CK11" s="17">
        <v>0.343930226952325</v>
      </c>
      <c r="CL11" s="17">
        <v>7.4720466021864704E-2</v>
      </c>
    </row>
    <row r="12" spans="2:90" x14ac:dyDescent="0.35">
      <c r="B12" s="21" t="s">
        <v>276</v>
      </c>
      <c r="C12" s="17">
        <v>9.3993949655592698E-2</v>
      </c>
      <c r="D12" s="17">
        <v>0.11328226526754499</v>
      </c>
      <c r="E12" s="17">
        <v>7.6466806410263502E-2</v>
      </c>
      <c r="F12" s="17"/>
      <c r="G12" s="17">
        <v>6.1400218572516402E-2</v>
      </c>
      <c r="H12" s="17">
        <v>5.6884752921708699E-2</v>
      </c>
      <c r="I12" s="17">
        <v>0.110231502237187</v>
      </c>
      <c r="J12" s="17">
        <v>8.1709213469354003E-2</v>
      </c>
      <c r="K12" s="17">
        <v>0.11391655397447099</v>
      </c>
      <c r="L12" s="17">
        <v>9.62543787066239E-2</v>
      </c>
      <c r="M12" s="17">
        <v>8.3935487227362798E-2</v>
      </c>
      <c r="N12" s="17">
        <v>0.13311475509353601</v>
      </c>
      <c r="O12" s="17">
        <v>0.104552436734297</v>
      </c>
      <c r="P12" s="17"/>
      <c r="Q12" s="17">
        <v>0.103971917766557</v>
      </c>
      <c r="R12" s="17">
        <v>9.6640254557788394E-2</v>
      </c>
      <c r="S12" s="17">
        <v>8.1424403152452904E-2</v>
      </c>
      <c r="T12" s="17">
        <v>9.1838235137458701E-2</v>
      </c>
      <c r="U12" s="17"/>
      <c r="V12" s="17">
        <v>0.119446856788436</v>
      </c>
      <c r="W12" s="17">
        <v>5.8997336728188202E-2</v>
      </c>
      <c r="X12" s="17">
        <v>7.3629462318505798E-2</v>
      </c>
      <c r="Y12" s="17">
        <v>0.12500244794020501</v>
      </c>
      <c r="Z12" s="17">
        <v>0.10900188333175</v>
      </c>
      <c r="AA12" s="17">
        <v>0.117410537771529</v>
      </c>
      <c r="AB12" s="17">
        <v>8.8197605011330907E-2</v>
      </c>
      <c r="AC12" s="17">
        <v>8.8976084837199307E-2</v>
      </c>
      <c r="AD12" s="17">
        <v>7.1636605964308903E-2</v>
      </c>
      <c r="AE12" s="17"/>
      <c r="AF12" s="17">
        <v>9.6782680863789994E-2</v>
      </c>
      <c r="AG12" s="17">
        <v>0.11187161426768399</v>
      </c>
      <c r="AH12" s="17">
        <v>8.9687902679154899E-2</v>
      </c>
      <c r="AI12" s="17">
        <v>0.100665717467711</v>
      </c>
      <c r="AJ12" s="17">
        <v>5.9349381397991799E-2</v>
      </c>
      <c r="AK12" s="17">
        <v>0.10395927862748899</v>
      </c>
      <c r="AL12" s="17"/>
      <c r="AM12" s="17">
        <v>0.102132674816808</v>
      </c>
      <c r="AN12" s="17">
        <v>0.14616992427324799</v>
      </c>
      <c r="AO12" s="17">
        <v>9.2572466473183804E-2</v>
      </c>
      <c r="AP12" s="17">
        <v>0.160182792811257</v>
      </c>
      <c r="AQ12" s="17">
        <v>0.125972992538324</v>
      </c>
      <c r="AR12" s="17">
        <v>0.12314533021646799</v>
      </c>
      <c r="AS12" s="17">
        <v>9.9910122718092298E-2</v>
      </c>
      <c r="AT12" s="17">
        <v>6.4614231182093404E-2</v>
      </c>
      <c r="AU12" s="17">
        <v>6.1398764892880403E-2</v>
      </c>
      <c r="AV12" s="17">
        <v>5.8314364740386697E-2</v>
      </c>
      <c r="AW12" s="17">
        <v>0.11150082867970899</v>
      </c>
      <c r="AX12" s="17">
        <v>7.9022587267011404E-2</v>
      </c>
      <c r="AY12" s="17">
        <v>0.113756738445198</v>
      </c>
      <c r="AZ12" s="17">
        <v>7.4899876400947196E-2</v>
      </c>
      <c r="BA12" s="17">
        <v>8.2522258853678296E-2</v>
      </c>
      <c r="BB12" s="17">
        <v>6.7287868734406495E-2</v>
      </c>
      <c r="BC12" s="17"/>
      <c r="BD12" s="17">
        <v>0.100421914329288</v>
      </c>
      <c r="BE12" s="17">
        <v>7.9828220174141706E-2</v>
      </c>
      <c r="BF12" s="17">
        <v>9.5726416678902193E-2</v>
      </c>
      <c r="BG12" s="17"/>
      <c r="BH12" s="17">
        <v>7.6635152937791801E-2</v>
      </c>
      <c r="BI12" s="17">
        <v>0.11773632515940199</v>
      </c>
      <c r="BJ12" s="17">
        <v>0.128133619508705</v>
      </c>
      <c r="BK12" s="17"/>
      <c r="BL12" s="17">
        <v>0.142746476136384</v>
      </c>
      <c r="BM12" s="17">
        <v>0.104658337478909</v>
      </c>
      <c r="BN12" s="17">
        <v>8.7261476518707998E-2</v>
      </c>
      <c r="BO12" s="17"/>
      <c r="BP12" s="17">
        <v>8.3677881286463404E-2</v>
      </c>
      <c r="BQ12" s="17">
        <v>9.9503692882812106E-2</v>
      </c>
      <c r="BR12" s="17"/>
      <c r="BS12" s="17">
        <v>6.3670293839585904E-2</v>
      </c>
      <c r="BT12" s="17">
        <v>9.5939638983169401E-2</v>
      </c>
      <c r="BU12" s="17">
        <v>0.106852968200722</v>
      </c>
      <c r="BV12" s="17">
        <v>9.0412535058689694E-2</v>
      </c>
      <c r="BW12" s="17"/>
      <c r="BX12" s="17">
        <v>7.7679530938150998E-2</v>
      </c>
      <c r="BY12" s="17">
        <v>7.5944192236178196E-2</v>
      </c>
      <c r="BZ12" s="17">
        <v>9.6719357916455001E-2</v>
      </c>
      <c r="CA12" s="17"/>
      <c r="CB12" s="17">
        <v>2.7503130144242001E-2</v>
      </c>
      <c r="CC12" s="17">
        <v>4.8420094410387603E-2</v>
      </c>
      <c r="CD12" s="17">
        <v>6.9573703389411698E-2</v>
      </c>
      <c r="CE12" s="17">
        <v>8.2463046674428997E-2</v>
      </c>
      <c r="CF12" s="17">
        <v>8.2786972126896896E-2</v>
      </c>
      <c r="CG12" s="17">
        <v>0.28621879095458902</v>
      </c>
      <c r="CH12" s="17"/>
      <c r="CI12" s="17">
        <v>0.12935421138171799</v>
      </c>
      <c r="CJ12" s="17">
        <v>3.9074808125131602E-2</v>
      </c>
      <c r="CK12" s="17">
        <v>0.21819885379534501</v>
      </c>
      <c r="CL12" s="17">
        <v>8.5391812973055203E-2</v>
      </c>
    </row>
    <row r="13" spans="2:90" x14ac:dyDescent="0.35">
      <c r="B13" s="21" t="s">
        <v>176</v>
      </c>
      <c r="C13" s="23">
        <v>2.3232282376700199E-2</v>
      </c>
      <c r="D13" s="23">
        <v>3.3973752115032202E-2</v>
      </c>
      <c r="E13" s="23">
        <v>1.29291611001081E-2</v>
      </c>
      <c r="F13" s="23"/>
      <c r="G13" s="23">
        <v>1.23139692579306E-2</v>
      </c>
      <c r="H13" s="23">
        <v>1.7492279690289301E-2</v>
      </c>
      <c r="I13" s="23">
        <v>2.5347546347466499E-2</v>
      </c>
      <c r="J13" s="23">
        <v>3.8120073834927798E-2</v>
      </c>
      <c r="K13" s="23">
        <v>2.8737644349055701E-2</v>
      </c>
      <c r="L13" s="23">
        <v>2.5969825127389701E-2</v>
      </c>
      <c r="M13" s="23">
        <v>1.2127715925967E-2</v>
      </c>
      <c r="N13" s="23">
        <v>2.3248213619879499E-2</v>
      </c>
      <c r="O13" s="23">
        <v>2.6058561047625599E-2</v>
      </c>
      <c r="P13" s="23"/>
      <c r="Q13" s="23">
        <v>1.9434625401148601E-2</v>
      </c>
      <c r="R13" s="23">
        <v>2.7907552136600299E-2</v>
      </c>
      <c r="S13" s="23">
        <v>3.1814293943623201E-2</v>
      </c>
      <c r="T13" s="23">
        <v>2.3197278031633999E-2</v>
      </c>
      <c r="U13" s="23"/>
      <c r="V13" s="23">
        <v>2.1932451249993001E-2</v>
      </c>
      <c r="W13" s="23">
        <v>1.3620919439179801E-2</v>
      </c>
      <c r="X13" s="23">
        <v>2.64838509295902E-2</v>
      </c>
      <c r="Y13" s="23">
        <v>9.4637159332770903E-3</v>
      </c>
      <c r="Z13" s="23">
        <v>2.07053836249762E-2</v>
      </c>
      <c r="AA13" s="23">
        <v>4.5336542885908999E-2</v>
      </c>
      <c r="AB13" s="23">
        <v>2.7523367024593699E-2</v>
      </c>
      <c r="AC13" s="23">
        <v>2.34458548220862E-2</v>
      </c>
      <c r="AD13" s="23">
        <v>2.4737152451598399E-2</v>
      </c>
      <c r="AE13" s="23"/>
      <c r="AF13" s="23">
        <v>3.4511413612937303E-2</v>
      </c>
      <c r="AG13" s="23">
        <v>1.26268635627295E-2</v>
      </c>
      <c r="AH13" s="23">
        <v>2.0279240154075801E-2</v>
      </c>
      <c r="AI13" s="23">
        <v>2.2432674161085599E-2</v>
      </c>
      <c r="AJ13" s="23">
        <v>2.3937471988719199E-2</v>
      </c>
      <c r="AK13" s="23">
        <v>2.1891103025209E-2</v>
      </c>
      <c r="AL13" s="23"/>
      <c r="AM13" s="23">
        <v>2.6921569193942299E-2</v>
      </c>
      <c r="AN13" s="23">
        <v>3.9868117967474297E-2</v>
      </c>
      <c r="AO13" s="23">
        <v>2.22203071621251E-2</v>
      </c>
      <c r="AP13" s="23">
        <v>1.23352098795695E-2</v>
      </c>
      <c r="AQ13" s="23">
        <v>3.6723558592418999E-2</v>
      </c>
      <c r="AR13" s="23">
        <v>3.2476390720825601E-2</v>
      </c>
      <c r="AS13" s="23">
        <v>2.2378234510333099E-2</v>
      </c>
      <c r="AT13" s="23">
        <v>1.8331689259507299E-2</v>
      </c>
      <c r="AU13" s="23">
        <v>1.76577430835058E-2</v>
      </c>
      <c r="AV13" s="23">
        <v>2.5394754954745701E-2</v>
      </c>
      <c r="AW13" s="23">
        <v>2.97833903118991E-2</v>
      </c>
      <c r="AX13" s="23">
        <v>4.0069268576489098E-2</v>
      </c>
      <c r="AY13" s="23">
        <v>3.09258306337926E-2</v>
      </c>
      <c r="AZ13" s="23">
        <v>0</v>
      </c>
      <c r="BA13" s="23">
        <v>1.9309716888208501E-2</v>
      </c>
      <c r="BB13" s="23">
        <v>1.38798483992913E-2</v>
      </c>
      <c r="BC13" s="23"/>
      <c r="BD13" s="23">
        <v>1.6768993627877399E-2</v>
      </c>
      <c r="BE13" s="23">
        <v>2.0141729698114501E-2</v>
      </c>
      <c r="BF13" s="23">
        <v>3.1271488724529603E-2</v>
      </c>
      <c r="BG13" s="23"/>
      <c r="BH13" s="23">
        <v>2.0556313952898999E-2</v>
      </c>
      <c r="BI13" s="23">
        <v>2.8810200263675801E-2</v>
      </c>
      <c r="BJ13" s="23">
        <v>1.9341974530918699E-2</v>
      </c>
      <c r="BK13" s="23"/>
      <c r="BL13" s="23">
        <v>1.2558432117903501E-2</v>
      </c>
      <c r="BM13" s="23">
        <v>1.6844636347908001E-2</v>
      </c>
      <c r="BN13" s="23">
        <v>2.5267949502430401E-2</v>
      </c>
      <c r="BO13" s="23"/>
      <c r="BP13" s="23">
        <v>2.5438785360248701E-2</v>
      </c>
      <c r="BQ13" s="23">
        <v>2.5108337385666899E-2</v>
      </c>
      <c r="BR13" s="23"/>
      <c r="BS13" s="23">
        <v>2.0205525115033901E-2</v>
      </c>
      <c r="BT13" s="23">
        <v>2.6557292623629099E-2</v>
      </c>
      <c r="BU13" s="23">
        <v>1.9966989363549799E-2</v>
      </c>
      <c r="BV13" s="23">
        <v>2.2876264211785801E-2</v>
      </c>
      <c r="BW13" s="23"/>
      <c r="BX13" s="23">
        <v>1.99927568993487E-2</v>
      </c>
      <c r="BY13" s="23">
        <v>1.0492035724187301E-2</v>
      </c>
      <c r="BZ13" s="23">
        <v>2.43361095812708E-2</v>
      </c>
      <c r="CA13" s="23"/>
      <c r="CB13" s="23">
        <v>8.9676554324992792E-3</v>
      </c>
      <c r="CC13" s="23">
        <v>6.6563589820315596E-3</v>
      </c>
      <c r="CD13" s="23">
        <v>2.9865838614545202E-2</v>
      </c>
      <c r="CE13" s="23">
        <v>1.06264387125539E-2</v>
      </c>
      <c r="CF13" s="23">
        <v>2.8487225602333601E-2</v>
      </c>
      <c r="CG13" s="23">
        <v>5.9863339067253302E-2</v>
      </c>
      <c r="CH13" s="23"/>
      <c r="CI13" s="23">
        <v>5.6455251213138602E-2</v>
      </c>
      <c r="CJ13" s="23">
        <v>1.5858295838883499E-2</v>
      </c>
      <c r="CK13" s="23">
        <v>2.1491480247916899E-2</v>
      </c>
      <c r="CL13" s="23">
        <v>2.0591112050105099E-2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CL16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133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127</v>
      </c>
      <c r="C9" s="17">
        <v>0</v>
      </c>
      <c r="D9" s="17">
        <v>0</v>
      </c>
      <c r="E9" s="17">
        <v>0</v>
      </c>
      <c r="F9" s="17"/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/>
      <c r="Q9" s="17">
        <v>0</v>
      </c>
      <c r="R9" s="17">
        <v>0</v>
      </c>
      <c r="S9" s="17">
        <v>0</v>
      </c>
      <c r="T9" s="17">
        <v>0</v>
      </c>
      <c r="U9" s="17"/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/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/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/>
      <c r="BD9" s="17">
        <v>0</v>
      </c>
      <c r="BE9" s="17">
        <v>0</v>
      </c>
      <c r="BF9" s="17">
        <v>0</v>
      </c>
      <c r="BG9" s="17"/>
      <c r="BH9" s="17">
        <v>0</v>
      </c>
      <c r="BI9" s="17">
        <v>0</v>
      </c>
      <c r="BJ9" s="17">
        <v>0</v>
      </c>
      <c r="BK9" s="17"/>
      <c r="BL9" s="17">
        <v>0</v>
      </c>
      <c r="BM9" s="17">
        <v>0</v>
      </c>
      <c r="BN9" s="17">
        <v>0</v>
      </c>
      <c r="BO9" s="17"/>
      <c r="BP9" s="17">
        <v>0</v>
      </c>
      <c r="BQ9" s="17">
        <v>0</v>
      </c>
      <c r="BR9" s="17"/>
      <c r="BS9" s="17">
        <v>0</v>
      </c>
      <c r="BT9" s="17">
        <v>0</v>
      </c>
      <c r="BU9" s="17">
        <v>0</v>
      </c>
      <c r="BV9" s="17">
        <v>0</v>
      </c>
      <c r="BW9" s="17"/>
      <c r="BX9" s="17">
        <v>0</v>
      </c>
      <c r="BY9" s="17">
        <v>0</v>
      </c>
      <c r="BZ9" s="17">
        <v>0</v>
      </c>
      <c r="CA9" s="17"/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/>
      <c r="CI9" s="17">
        <v>0</v>
      </c>
      <c r="CJ9" s="17">
        <v>0</v>
      </c>
      <c r="CK9" s="17">
        <v>0</v>
      </c>
      <c r="CL9" s="17">
        <v>0</v>
      </c>
    </row>
    <row r="10" spans="2:90" x14ac:dyDescent="0.35">
      <c r="B10" s="21" t="s">
        <v>128</v>
      </c>
      <c r="C10" s="17">
        <v>1</v>
      </c>
      <c r="D10" s="17">
        <v>1</v>
      </c>
      <c r="E10" s="17">
        <v>1</v>
      </c>
      <c r="F10" s="17"/>
      <c r="G10" s="17">
        <v>1</v>
      </c>
      <c r="H10" s="17">
        <v>1</v>
      </c>
      <c r="I10" s="17">
        <v>1</v>
      </c>
      <c r="J10" s="17">
        <v>1</v>
      </c>
      <c r="K10" s="17">
        <v>1</v>
      </c>
      <c r="L10" s="17">
        <v>1</v>
      </c>
      <c r="M10" s="17">
        <v>1</v>
      </c>
      <c r="N10" s="17">
        <v>1</v>
      </c>
      <c r="O10" s="17">
        <v>1</v>
      </c>
      <c r="P10" s="17"/>
      <c r="Q10" s="17">
        <v>1</v>
      </c>
      <c r="R10" s="17">
        <v>1</v>
      </c>
      <c r="S10" s="17">
        <v>1</v>
      </c>
      <c r="T10" s="17">
        <v>1</v>
      </c>
      <c r="U10" s="17"/>
      <c r="V10" s="17">
        <v>1</v>
      </c>
      <c r="W10" s="17">
        <v>1</v>
      </c>
      <c r="X10" s="17">
        <v>1</v>
      </c>
      <c r="Y10" s="17">
        <v>1</v>
      </c>
      <c r="Z10" s="17">
        <v>1</v>
      </c>
      <c r="AA10" s="17">
        <v>1</v>
      </c>
      <c r="AB10" s="17">
        <v>1</v>
      </c>
      <c r="AC10" s="17">
        <v>1</v>
      </c>
      <c r="AD10" s="17">
        <v>1</v>
      </c>
      <c r="AE10" s="17"/>
      <c r="AF10" s="17">
        <v>1</v>
      </c>
      <c r="AG10" s="17">
        <v>1</v>
      </c>
      <c r="AH10" s="17">
        <v>1</v>
      </c>
      <c r="AI10" s="17">
        <v>1</v>
      </c>
      <c r="AJ10" s="17">
        <v>1</v>
      </c>
      <c r="AK10" s="17">
        <v>1</v>
      </c>
      <c r="AL10" s="17"/>
      <c r="AM10" s="17">
        <v>1</v>
      </c>
      <c r="AN10" s="17">
        <v>1</v>
      </c>
      <c r="AO10" s="17">
        <v>1</v>
      </c>
      <c r="AP10" s="17">
        <v>1</v>
      </c>
      <c r="AQ10" s="17">
        <v>1</v>
      </c>
      <c r="AR10" s="17">
        <v>1</v>
      </c>
      <c r="AS10" s="17">
        <v>1</v>
      </c>
      <c r="AT10" s="17">
        <v>1</v>
      </c>
      <c r="AU10" s="17">
        <v>1</v>
      </c>
      <c r="AV10" s="17">
        <v>1</v>
      </c>
      <c r="AW10" s="17">
        <v>1</v>
      </c>
      <c r="AX10" s="17">
        <v>1</v>
      </c>
      <c r="AY10" s="17">
        <v>1</v>
      </c>
      <c r="AZ10" s="17">
        <v>1</v>
      </c>
      <c r="BA10" s="17">
        <v>1</v>
      </c>
      <c r="BB10" s="17">
        <v>1</v>
      </c>
      <c r="BC10" s="17"/>
      <c r="BD10" s="17">
        <v>1</v>
      </c>
      <c r="BE10" s="17">
        <v>1</v>
      </c>
      <c r="BF10" s="17">
        <v>1</v>
      </c>
      <c r="BG10" s="17"/>
      <c r="BH10" s="17">
        <v>1</v>
      </c>
      <c r="BI10" s="17">
        <v>1</v>
      </c>
      <c r="BJ10" s="17">
        <v>1</v>
      </c>
      <c r="BK10" s="17"/>
      <c r="BL10" s="17">
        <v>1</v>
      </c>
      <c r="BM10" s="17">
        <v>1</v>
      </c>
      <c r="BN10" s="17">
        <v>1</v>
      </c>
      <c r="BO10" s="17"/>
      <c r="BP10" s="17">
        <v>1</v>
      </c>
      <c r="BQ10" s="17">
        <v>1</v>
      </c>
      <c r="BR10" s="17"/>
      <c r="BS10" s="17">
        <v>1</v>
      </c>
      <c r="BT10" s="17">
        <v>1</v>
      </c>
      <c r="BU10" s="17">
        <v>1</v>
      </c>
      <c r="BV10" s="17">
        <v>1</v>
      </c>
      <c r="BW10" s="17"/>
      <c r="BX10" s="17">
        <v>1</v>
      </c>
      <c r="BY10" s="17">
        <v>1</v>
      </c>
      <c r="BZ10" s="17">
        <v>1</v>
      </c>
      <c r="CA10" s="17"/>
      <c r="CB10" s="17">
        <v>1</v>
      </c>
      <c r="CC10" s="17">
        <v>1</v>
      </c>
      <c r="CD10" s="17">
        <v>1</v>
      </c>
      <c r="CE10" s="17">
        <v>1</v>
      </c>
      <c r="CF10" s="17">
        <v>1</v>
      </c>
      <c r="CG10" s="17">
        <v>1</v>
      </c>
      <c r="CH10" s="17"/>
      <c r="CI10" s="17">
        <v>1</v>
      </c>
      <c r="CJ10" s="17">
        <v>1</v>
      </c>
      <c r="CK10" s="17">
        <v>1</v>
      </c>
      <c r="CL10" s="17">
        <v>1</v>
      </c>
    </row>
    <row r="11" spans="2:90" x14ac:dyDescent="0.35">
      <c r="B11" s="21" t="s">
        <v>110</v>
      </c>
      <c r="C11" s="23">
        <v>0</v>
      </c>
      <c r="D11" s="23">
        <v>0</v>
      </c>
      <c r="E11" s="23">
        <v>0</v>
      </c>
      <c r="F11" s="23"/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/>
      <c r="Q11" s="23">
        <v>0</v>
      </c>
      <c r="R11" s="23">
        <v>0</v>
      </c>
      <c r="S11" s="23">
        <v>0</v>
      </c>
      <c r="T11" s="23">
        <v>0</v>
      </c>
      <c r="U11" s="23"/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/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/>
      <c r="AM11" s="23">
        <v>0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/>
      <c r="BD11" s="23">
        <v>0</v>
      </c>
      <c r="BE11" s="23">
        <v>0</v>
      </c>
      <c r="BF11" s="23">
        <v>0</v>
      </c>
      <c r="BG11" s="23"/>
      <c r="BH11" s="23">
        <v>0</v>
      </c>
      <c r="BI11" s="23">
        <v>0</v>
      </c>
      <c r="BJ11" s="23">
        <v>0</v>
      </c>
      <c r="BK11" s="23"/>
      <c r="BL11" s="23">
        <v>0</v>
      </c>
      <c r="BM11" s="23">
        <v>0</v>
      </c>
      <c r="BN11" s="23">
        <v>0</v>
      </c>
      <c r="BO11" s="23"/>
      <c r="BP11" s="23">
        <v>0</v>
      </c>
      <c r="BQ11" s="23">
        <v>0</v>
      </c>
      <c r="BR11" s="23"/>
      <c r="BS11" s="23">
        <v>0</v>
      </c>
      <c r="BT11" s="23">
        <v>0</v>
      </c>
      <c r="BU11" s="23">
        <v>0</v>
      </c>
      <c r="BV11" s="23">
        <v>0</v>
      </c>
      <c r="BW11" s="23"/>
      <c r="BX11" s="23">
        <v>0</v>
      </c>
      <c r="BY11" s="23">
        <v>0</v>
      </c>
      <c r="BZ11" s="23">
        <v>0</v>
      </c>
      <c r="CA11" s="23"/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/>
      <c r="CI11" s="23">
        <v>0</v>
      </c>
      <c r="CJ11" s="23">
        <v>0</v>
      </c>
      <c r="CK11" s="23">
        <v>0</v>
      </c>
      <c r="CL11" s="23">
        <v>0</v>
      </c>
    </row>
    <row r="12" spans="2:90" x14ac:dyDescent="0.35">
      <c r="B12" s="16"/>
    </row>
    <row r="13" spans="2:90" x14ac:dyDescent="0.35">
      <c r="B13" t="s">
        <v>118</v>
      </c>
    </row>
    <row r="14" spans="2:90" x14ac:dyDescent="0.35">
      <c r="B14" t="s">
        <v>119</v>
      </c>
    </row>
    <row r="16" spans="2:90" x14ac:dyDescent="0.35">
      <c r="B16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426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0.29284853577030601</v>
      </c>
      <c r="D9" s="17">
        <v>0.28308348831816799</v>
      </c>
      <c r="E9" s="17">
        <v>0.29926852161678602</v>
      </c>
      <c r="F9" s="17"/>
      <c r="G9" s="17">
        <v>0.25853664446364799</v>
      </c>
      <c r="H9" s="17">
        <v>0.28113307310260799</v>
      </c>
      <c r="I9" s="17">
        <v>0.31210078739798203</v>
      </c>
      <c r="J9" s="17">
        <v>0.30007500853671698</v>
      </c>
      <c r="K9" s="17">
        <v>0.29774105849096899</v>
      </c>
      <c r="L9" s="17">
        <v>0.34007750631011202</v>
      </c>
      <c r="M9" s="17">
        <v>0.346004150421445</v>
      </c>
      <c r="N9" s="17">
        <v>0.25643932812185899</v>
      </c>
      <c r="O9" s="17">
        <v>0.246966751742206</v>
      </c>
      <c r="P9" s="17"/>
      <c r="Q9" s="17">
        <v>0.28984706387176801</v>
      </c>
      <c r="R9" s="17">
        <v>0.28921264109973299</v>
      </c>
      <c r="S9" s="17">
        <v>0.33152580130021903</v>
      </c>
      <c r="T9" s="17">
        <v>0.29216283549396099</v>
      </c>
      <c r="U9" s="17"/>
      <c r="V9" s="17">
        <v>0.32033871279207798</v>
      </c>
      <c r="W9" s="17">
        <v>0.318364724918763</v>
      </c>
      <c r="X9" s="17">
        <v>0.27868354076045798</v>
      </c>
      <c r="Y9" s="17">
        <v>0.325245221912703</v>
      </c>
      <c r="Z9" s="17">
        <v>0.301315774197286</v>
      </c>
      <c r="AA9" s="17">
        <v>0.25174014316328103</v>
      </c>
      <c r="AB9" s="17">
        <v>0.25736651302973801</v>
      </c>
      <c r="AC9" s="17">
        <v>0.24412507198702901</v>
      </c>
      <c r="AD9" s="17">
        <v>0.28468953027202398</v>
      </c>
      <c r="AE9" s="17"/>
      <c r="AF9" s="17">
        <v>0.293748444227451</v>
      </c>
      <c r="AG9" s="17">
        <v>0.28534934072652901</v>
      </c>
      <c r="AH9" s="17">
        <v>0.28076438016920202</v>
      </c>
      <c r="AI9" s="17">
        <v>0.27382337187080402</v>
      </c>
      <c r="AJ9" s="17">
        <v>0.29075528729986999</v>
      </c>
      <c r="AK9" s="17">
        <v>0.304180793197729</v>
      </c>
      <c r="AL9" s="17"/>
      <c r="AM9" s="17">
        <v>0.26006417504373702</v>
      </c>
      <c r="AN9" s="17">
        <v>0.19499816410896501</v>
      </c>
      <c r="AO9" s="17">
        <v>0.31520685867021597</v>
      </c>
      <c r="AP9" s="17">
        <v>0.29950250104216802</v>
      </c>
      <c r="AQ9" s="17">
        <v>0.23533914213784299</v>
      </c>
      <c r="AR9" s="17">
        <v>0.19214802229309899</v>
      </c>
      <c r="AS9" s="17">
        <v>0.26338546713011401</v>
      </c>
      <c r="AT9" s="17">
        <v>0.31840943092717</v>
      </c>
      <c r="AU9" s="17">
        <v>0.321514323910292</v>
      </c>
      <c r="AV9" s="17">
        <v>0.41533747800017101</v>
      </c>
      <c r="AW9" s="17">
        <v>0.28026558129645202</v>
      </c>
      <c r="AX9" s="17">
        <v>0.25890616278390099</v>
      </c>
      <c r="AY9" s="17">
        <v>0.24733317767343399</v>
      </c>
      <c r="AZ9" s="17">
        <v>0.29364833978011401</v>
      </c>
      <c r="BA9" s="17">
        <v>0.281346162914477</v>
      </c>
      <c r="BB9" s="17">
        <v>0.47161742580779797</v>
      </c>
      <c r="BC9" s="17"/>
      <c r="BD9" s="17">
        <v>0.32061705182377498</v>
      </c>
      <c r="BE9" s="17">
        <v>0.27992259841731698</v>
      </c>
      <c r="BF9" s="17">
        <v>0.28143086613643298</v>
      </c>
      <c r="BG9" s="17"/>
      <c r="BH9" s="17">
        <v>0.28866098212822699</v>
      </c>
      <c r="BI9" s="17">
        <v>0.34293465334381201</v>
      </c>
      <c r="BJ9" s="17">
        <v>0.314276113726141</v>
      </c>
      <c r="BK9" s="17"/>
      <c r="BL9" s="17">
        <v>0.26907513517944898</v>
      </c>
      <c r="BM9" s="17">
        <v>0.344458229693685</v>
      </c>
      <c r="BN9" s="17">
        <v>0.29872222009800897</v>
      </c>
      <c r="BO9" s="17"/>
      <c r="BP9" s="17">
        <v>0.31865925518529298</v>
      </c>
      <c r="BQ9" s="17">
        <v>0.27439628859861898</v>
      </c>
      <c r="BR9" s="17"/>
      <c r="BS9" s="17">
        <v>0.38969553236884502</v>
      </c>
      <c r="BT9" s="17">
        <v>0.31953838299485299</v>
      </c>
      <c r="BU9" s="17">
        <v>0.24792830889489201</v>
      </c>
      <c r="BV9" s="17">
        <v>0.29396057653893898</v>
      </c>
      <c r="BW9" s="17"/>
      <c r="BX9" s="17">
        <v>0.30911528052088499</v>
      </c>
      <c r="BY9" s="17">
        <v>0.344815542088662</v>
      </c>
      <c r="BZ9" s="17">
        <v>0.28804362447346699</v>
      </c>
      <c r="CA9" s="17"/>
      <c r="CB9" s="17">
        <v>0.39413404754251702</v>
      </c>
      <c r="CC9" s="17">
        <v>0.38202119436552401</v>
      </c>
      <c r="CD9" s="17">
        <v>0.20685099786497299</v>
      </c>
      <c r="CE9" s="17">
        <v>0.32680765590496602</v>
      </c>
      <c r="CF9" s="17">
        <v>0.35697562282622702</v>
      </c>
      <c r="CG9" s="17">
        <v>0.100574984985861</v>
      </c>
      <c r="CH9" s="17"/>
      <c r="CI9" s="17">
        <v>0.21822778131725101</v>
      </c>
      <c r="CJ9" s="17">
        <v>0.40739939293177801</v>
      </c>
      <c r="CK9" s="17">
        <v>9.1642375939832696E-2</v>
      </c>
      <c r="CL9" s="17">
        <v>0.295584294337011</v>
      </c>
    </row>
    <row r="10" spans="2:90" x14ac:dyDescent="0.35">
      <c r="B10" s="21" t="s">
        <v>275</v>
      </c>
      <c r="C10" s="17">
        <v>0.39489274193874502</v>
      </c>
      <c r="D10" s="17">
        <v>0.356698357947277</v>
      </c>
      <c r="E10" s="17">
        <v>0.43350808944140801</v>
      </c>
      <c r="F10" s="17"/>
      <c r="G10" s="17">
        <v>0.42694484680688999</v>
      </c>
      <c r="H10" s="17">
        <v>0.41583327359048899</v>
      </c>
      <c r="I10" s="17">
        <v>0.40440190410108601</v>
      </c>
      <c r="J10" s="17">
        <v>0.37667783390096998</v>
      </c>
      <c r="K10" s="17">
        <v>0.42110296961543497</v>
      </c>
      <c r="L10" s="17">
        <v>0.40239900100984</v>
      </c>
      <c r="M10" s="17">
        <v>0.35461813193903402</v>
      </c>
      <c r="N10" s="17">
        <v>0.39501507691531501</v>
      </c>
      <c r="O10" s="17">
        <v>0.36342845533382201</v>
      </c>
      <c r="P10" s="17"/>
      <c r="Q10" s="17">
        <v>0.39141433818438298</v>
      </c>
      <c r="R10" s="17">
        <v>0.38978461100227701</v>
      </c>
      <c r="S10" s="17">
        <v>0.38014288890481801</v>
      </c>
      <c r="T10" s="17">
        <v>0.39771195026478301</v>
      </c>
      <c r="U10" s="17"/>
      <c r="V10" s="17">
        <v>0.35953132931750398</v>
      </c>
      <c r="W10" s="17">
        <v>0.41471508790822198</v>
      </c>
      <c r="X10" s="17">
        <v>0.45691941617148102</v>
      </c>
      <c r="Y10" s="17">
        <v>0.418014158020861</v>
      </c>
      <c r="Z10" s="17">
        <v>0.340494476010198</v>
      </c>
      <c r="AA10" s="17">
        <v>0.42754904290403201</v>
      </c>
      <c r="AB10" s="17">
        <v>0.40100137714878398</v>
      </c>
      <c r="AC10" s="17">
        <v>0.416808649808807</v>
      </c>
      <c r="AD10" s="17">
        <v>0.35074439818498099</v>
      </c>
      <c r="AE10" s="17"/>
      <c r="AF10" s="17">
        <v>0.39608983744295601</v>
      </c>
      <c r="AG10" s="17">
        <v>0.36650176779496002</v>
      </c>
      <c r="AH10" s="17">
        <v>0.46055859376205599</v>
      </c>
      <c r="AI10" s="17">
        <v>0.36697474581346201</v>
      </c>
      <c r="AJ10" s="17">
        <v>0.395680899453002</v>
      </c>
      <c r="AK10" s="17">
        <v>0.394344051999095</v>
      </c>
      <c r="AL10" s="17"/>
      <c r="AM10" s="17">
        <v>0.29390347999315197</v>
      </c>
      <c r="AN10" s="17">
        <v>0.432709597007569</v>
      </c>
      <c r="AO10" s="17">
        <v>0.38302807347686102</v>
      </c>
      <c r="AP10" s="17">
        <v>0.31374560616670499</v>
      </c>
      <c r="AQ10" s="17">
        <v>0.421067175229345</v>
      </c>
      <c r="AR10" s="17">
        <v>0.44665692418442599</v>
      </c>
      <c r="AS10" s="17">
        <v>0.39898718153767498</v>
      </c>
      <c r="AT10" s="17">
        <v>0.342711530528094</v>
      </c>
      <c r="AU10" s="17">
        <v>0.410086655028504</v>
      </c>
      <c r="AV10" s="17">
        <v>0.38028389284456499</v>
      </c>
      <c r="AW10" s="17">
        <v>0.40530641190842098</v>
      </c>
      <c r="AX10" s="17">
        <v>0.443089463409295</v>
      </c>
      <c r="AY10" s="17">
        <v>0.37587894956269402</v>
      </c>
      <c r="AZ10" s="17">
        <v>0.39397903721672001</v>
      </c>
      <c r="BA10" s="17">
        <v>0.484371417199711</v>
      </c>
      <c r="BB10" s="17">
        <v>0.33247716463966198</v>
      </c>
      <c r="BC10" s="17"/>
      <c r="BD10" s="17">
        <v>0.38801344748606098</v>
      </c>
      <c r="BE10" s="17">
        <v>0.41898240693328698</v>
      </c>
      <c r="BF10" s="17">
        <v>0.38632951254529801</v>
      </c>
      <c r="BG10" s="17"/>
      <c r="BH10" s="17">
        <v>0.41980354825329103</v>
      </c>
      <c r="BI10" s="17">
        <v>0.34282619176601697</v>
      </c>
      <c r="BJ10" s="17">
        <v>0.342391547648635</v>
      </c>
      <c r="BK10" s="17"/>
      <c r="BL10" s="17">
        <v>0.36731449273976102</v>
      </c>
      <c r="BM10" s="17">
        <v>0.36556431681177998</v>
      </c>
      <c r="BN10" s="17">
        <v>0.34196901457308099</v>
      </c>
      <c r="BO10" s="17"/>
      <c r="BP10" s="17">
        <v>0.38118763645528397</v>
      </c>
      <c r="BQ10" s="17">
        <v>0.39047636964473198</v>
      </c>
      <c r="BR10" s="17"/>
      <c r="BS10" s="17">
        <v>0.40079923875258799</v>
      </c>
      <c r="BT10" s="17">
        <v>0.419733489808021</v>
      </c>
      <c r="BU10" s="17">
        <v>0.40268960177662999</v>
      </c>
      <c r="BV10" s="17">
        <v>0.38763998394546301</v>
      </c>
      <c r="BW10" s="17"/>
      <c r="BX10" s="17">
        <v>0.39721084759809799</v>
      </c>
      <c r="BY10" s="17">
        <v>0.47539600180018998</v>
      </c>
      <c r="BZ10" s="17">
        <v>0.38971613910493202</v>
      </c>
      <c r="CA10" s="17"/>
      <c r="CB10" s="17">
        <v>0.44436751677930098</v>
      </c>
      <c r="CC10" s="17">
        <v>0.38494216147774302</v>
      </c>
      <c r="CD10" s="17">
        <v>0.43006079624497701</v>
      </c>
      <c r="CE10" s="17">
        <v>0.41314117775158499</v>
      </c>
      <c r="CF10" s="17">
        <v>0.36628081412311497</v>
      </c>
      <c r="CG10" s="17">
        <v>0.29845378709505299</v>
      </c>
      <c r="CH10" s="17"/>
      <c r="CI10" s="17">
        <v>0.45805549450094701</v>
      </c>
      <c r="CJ10" s="17">
        <v>0.36700295149145001</v>
      </c>
      <c r="CK10" s="17">
        <v>0.26885218724940502</v>
      </c>
      <c r="CL10" s="17">
        <v>0.43071916528186599</v>
      </c>
    </row>
    <row r="11" spans="2:90" x14ac:dyDescent="0.35">
      <c r="B11" s="21" t="s">
        <v>114</v>
      </c>
      <c r="C11" s="17">
        <v>0.14781810342173801</v>
      </c>
      <c r="D11" s="17">
        <v>0.16323488010913001</v>
      </c>
      <c r="E11" s="17">
        <v>0.133960555543956</v>
      </c>
      <c r="F11" s="17"/>
      <c r="G11" s="17">
        <v>0.155367174105499</v>
      </c>
      <c r="H11" s="17">
        <v>0.182930466533408</v>
      </c>
      <c r="I11" s="17">
        <v>0.120731180007437</v>
      </c>
      <c r="J11" s="17">
        <v>0.13985153246998</v>
      </c>
      <c r="K11" s="17">
        <v>0.134733654648798</v>
      </c>
      <c r="L11" s="17">
        <v>0.119094525851105</v>
      </c>
      <c r="M11" s="17">
        <v>0.13861057950690001</v>
      </c>
      <c r="N11" s="17">
        <v>0.144138453301837</v>
      </c>
      <c r="O11" s="17">
        <v>0.191419268820957</v>
      </c>
      <c r="P11" s="17"/>
      <c r="Q11" s="17">
        <v>0.14800081813549201</v>
      </c>
      <c r="R11" s="17">
        <v>0.198042434112982</v>
      </c>
      <c r="S11" s="17">
        <v>0.124812584828249</v>
      </c>
      <c r="T11" s="17">
        <v>0.14578508247722</v>
      </c>
      <c r="U11" s="17"/>
      <c r="V11" s="17">
        <v>0.176803804763003</v>
      </c>
      <c r="W11" s="17">
        <v>0.10124306422299099</v>
      </c>
      <c r="X11" s="17">
        <v>0.14177344200730599</v>
      </c>
      <c r="Y11" s="17">
        <v>0.116629867644596</v>
      </c>
      <c r="Z11" s="17">
        <v>0.17299380720385399</v>
      </c>
      <c r="AA11" s="17">
        <v>0.13313202509980601</v>
      </c>
      <c r="AB11" s="17">
        <v>0.15956085292141001</v>
      </c>
      <c r="AC11" s="17">
        <v>0.171351055552181</v>
      </c>
      <c r="AD11" s="17">
        <v>0.173625037453155</v>
      </c>
      <c r="AE11" s="17"/>
      <c r="AF11" s="17">
        <v>0.13025495955716199</v>
      </c>
      <c r="AG11" s="17">
        <v>0.130274001596348</v>
      </c>
      <c r="AH11" s="17">
        <v>0.112570447547111</v>
      </c>
      <c r="AI11" s="17">
        <v>0.20815368385067201</v>
      </c>
      <c r="AJ11" s="17">
        <v>0.17423924443694</v>
      </c>
      <c r="AK11" s="17">
        <v>0.15474061100729999</v>
      </c>
      <c r="AL11" s="17"/>
      <c r="AM11" s="17">
        <v>0.21808908907393201</v>
      </c>
      <c r="AN11" s="17">
        <v>0.17568409250209399</v>
      </c>
      <c r="AO11" s="17">
        <v>0.14208587670664199</v>
      </c>
      <c r="AP11" s="17">
        <v>0.16686733460216299</v>
      </c>
      <c r="AQ11" s="17">
        <v>0.16503413784502699</v>
      </c>
      <c r="AR11" s="17">
        <v>0.149643255168699</v>
      </c>
      <c r="AS11" s="17">
        <v>0.109915019626435</v>
      </c>
      <c r="AT11" s="17">
        <v>0.151033855840256</v>
      </c>
      <c r="AU11" s="17">
        <v>0.120242663898753</v>
      </c>
      <c r="AV11" s="17">
        <v>7.1675247717501597E-2</v>
      </c>
      <c r="AW11" s="17">
        <v>0.13318860712042399</v>
      </c>
      <c r="AX11" s="17">
        <v>0.108755552812505</v>
      </c>
      <c r="AY11" s="17">
        <v>0.18879935404595399</v>
      </c>
      <c r="AZ11" s="17">
        <v>0.18349073289773499</v>
      </c>
      <c r="BA11" s="17">
        <v>0.13727051367311199</v>
      </c>
      <c r="BB11" s="17">
        <v>0.14561003094493</v>
      </c>
      <c r="BC11" s="17"/>
      <c r="BD11" s="17">
        <v>0.133538931992985</v>
      </c>
      <c r="BE11" s="17">
        <v>0.14615110309004201</v>
      </c>
      <c r="BF11" s="17">
        <v>0.15703520516153499</v>
      </c>
      <c r="BG11" s="17"/>
      <c r="BH11" s="17">
        <v>0.13890747243721999</v>
      </c>
      <c r="BI11" s="17">
        <v>0.139810281710703</v>
      </c>
      <c r="BJ11" s="17">
        <v>0.160674716850919</v>
      </c>
      <c r="BK11" s="17"/>
      <c r="BL11" s="17">
        <v>0.142322409400336</v>
      </c>
      <c r="BM11" s="17">
        <v>0.124842638649055</v>
      </c>
      <c r="BN11" s="17">
        <v>0.15013286724106001</v>
      </c>
      <c r="BO11" s="17"/>
      <c r="BP11" s="17">
        <v>0.150448809373734</v>
      </c>
      <c r="BQ11" s="17">
        <v>0.15332644676394699</v>
      </c>
      <c r="BR11" s="17"/>
      <c r="BS11" s="17">
        <v>7.56605720635639E-2</v>
      </c>
      <c r="BT11" s="17">
        <v>0.116490696544416</v>
      </c>
      <c r="BU11" s="17">
        <v>0.17231699743590501</v>
      </c>
      <c r="BV11" s="17">
        <v>0.14894728248898401</v>
      </c>
      <c r="BW11" s="17"/>
      <c r="BX11" s="17">
        <v>0.12733571948324399</v>
      </c>
      <c r="BY11" s="17">
        <v>6.74982994963544E-2</v>
      </c>
      <c r="BZ11" s="17">
        <v>0.15478294038708201</v>
      </c>
      <c r="CA11" s="17"/>
      <c r="CB11" s="17">
        <v>7.8668140727583893E-2</v>
      </c>
      <c r="CC11" s="17">
        <v>0.127890978279255</v>
      </c>
      <c r="CD11" s="17">
        <v>0.18286186215591599</v>
      </c>
      <c r="CE11" s="17">
        <v>0.14230287971525801</v>
      </c>
      <c r="CF11" s="17">
        <v>0.118398349271544</v>
      </c>
      <c r="CG11" s="17">
        <v>0.23421520657410899</v>
      </c>
      <c r="CH11" s="17"/>
      <c r="CI11" s="17">
        <v>0.133613554019159</v>
      </c>
      <c r="CJ11" s="17">
        <v>9.4555677094102494E-2</v>
      </c>
      <c r="CK11" s="17">
        <v>0.35342734986134899</v>
      </c>
      <c r="CL11" s="17">
        <v>0.12769143912699699</v>
      </c>
    </row>
    <row r="12" spans="2:90" x14ac:dyDescent="0.35">
      <c r="B12" s="21" t="s">
        <v>276</v>
      </c>
      <c r="C12" s="17">
        <v>0.129259458152444</v>
      </c>
      <c r="D12" s="17">
        <v>0.145844053219293</v>
      </c>
      <c r="E12" s="17">
        <v>0.113376088462012</v>
      </c>
      <c r="F12" s="17"/>
      <c r="G12" s="17">
        <v>0.114551244023745</v>
      </c>
      <c r="H12" s="17">
        <v>8.9673492814257599E-2</v>
      </c>
      <c r="I12" s="17">
        <v>0.12415125002911</v>
      </c>
      <c r="J12" s="17">
        <v>0.150222927796474</v>
      </c>
      <c r="K12" s="17">
        <v>0.13230095631800501</v>
      </c>
      <c r="L12" s="17">
        <v>0.10526721106506499</v>
      </c>
      <c r="M12" s="17">
        <v>0.13282392271562299</v>
      </c>
      <c r="N12" s="17">
        <v>0.163992964469728</v>
      </c>
      <c r="O12" s="17">
        <v>0.145846647003332</v>
      </c>
      <c r="P12" s="17"/>
      <c r="Q12" s="17">
        <v>0.13714820025972899</v>
      </c>
      <c r="R12" s="17">
        <v>0.100374467340155</v>
      </c>
      <c r="S12" s="17">
        <v>0.13198895268545</v>
      </c>
      <c r="T12" s="17">
        <v>0.12767130638669499</v>
      </c>
      <c r="U12" s="17"/>
      <c r="V12" s="17">
        <v>0.11811703296947899</v>
      </c>
      <c r="W12" s="17">
        <v>0.146576656712124</v>
      </c>
      <c r="X12" s="17">
        <v>9.69156203777881E-2</v>
      </c>
      <c r="Y12" s="17">
        <v>0.117968003725811</v>
      </c>
      <c r="Z12" s="17">
        <v>0.13328097976536701</v>
      </c>
      <c r="AA12" s="17">
        <v>0.13142425074286501</v>
      </c>
      <c r="AB12" s="17">
        <v>0.14569325254284399</v>
      </c>
      <c r="AC12" s="17">
        <v>0.13268803328297399</v>
      </c>
      <c r="AD12" s="17">
        <v>0.137081109325873</v>
      </c>
      <c r="AE12" s="17"/>
      <c r="AF12" s="17">
        <v>0.13372075981536599</v>
      </c>
      <c r="AG12" s="17">
        <v>0.18413262877374301</v>
      </c>
      <c r="AH12" s="17">
        <v>0.11298357325122001</v>
      </c>
      <c r="AI12" s="17">
        <v>8.7888779267343606E-2</v>
      </c>
      <c r="AJ12" s="17">
        <v>0.111727342674976</v>
      </c>
      <c r="AK12" s="17">
        <v>0.11691328067028101</v>
      </c>
      <c r="AL12" s="17"/>
      <c r="AM12" s="17">
        <v>0.155899815801746</v>
      </c>
      <c r="AN12" s="17">
        <v>0.13126203835558201</v>
      </c>
      <c r="AO12" s="17">
        <v>0.116171297415318</v>
      </c>
      <c r="AP12" s="17">
        <v>0.18961735708441901</v>
      </c>
      <c r="AQ12" s="17">
        <v>0.133687399535866</v>
      </c>
      <c r="AR12" s="17">
        <v>0.16330722013992199</v>
      </c>
      <c r="AS12" s="17">
        <v>0.170471580092449</v>
      </c>
      <c r="AT12" s="17">
        <v>0.172969624087222</v>
      </c>
      <c r="AU12" s="17">
        <v>0.118716925315675</v>
      </c>
      <c r="AV12" s="17">
        <v>0.115995961970794</v>
      </c>
      <c r="AW12" s="17">
        <v>0.15040809968359001</v>
      </c>
      <c r="AX12" s="17">
        <v>0.16789172217287501</v>
      </c>
      <c r="AY12" s="17">
        <v>0.18551658642872701</v>
      </c>
      <c r="AZ12" s="17">
        <v>0.12077551479764601</v>
      </c>
      <c r="BA12" s="17">
        <v>7.7702189324491702E-2</v>
      </c>
      <c r="BB12" s="17">
        <v>3.1457752241619397E-2</v>
      </c>
      <c r="BC12" s="17"/>
      <c r="BD12" s="17">
        <v>0.13002936492359199</v>
      </c>
      <c r="BE12" s="17">
        <v>0.123847173961649</v>
      </c>
      <c r="BF12" s="17">
        <v>0.13248102068308301</v>
      </c>
      <c r="BG12" s="17"/>
      <c r="BH12" s="17">
        <v>0.119180373723467</v>
      </c>
      <c r="BI12" s="17">
        <v>0.14412733365598299</v>
      </c>
      <c r="BJ12" s="17">
        <v>0.14869378432244901</v>
      </c>
      <c r="BK12" s="17"/>
      <c r="BL12" s="17">
        <v>0.184417591604324</v>
      </c>
      <c r="BM12" s="17">
        <v>0.12425514575017201</v>
      </c>
      <c r="BN12" s="17">
        <v>0.178479134814719</v>
      </c>
      <c r="BO12" s="17"/>
      <c r="BP12" s="17">
        <v>0.123838654756804</v>
      </c>
      <c r="BQ12" s="17">
        <v>0.14005671435924899</v>
      </c>
      <c r="BR12" s="17"/>
      <c r="BS12" s="17">
        <v>0.11707899759439</v>
      </c>
      <c r="BT12" s="17">
        <v>0.108720651706876</v>
      </c>
      <c r="BU12" s="17">
        <v>0.139660966432227</v>
      </c>
      <c r="BV12" s="17">
        <v>0.13267454461335201</v>
      </c>
      <c r="BW12" s="17"/>
      <c r="BX12" s="17">
        <v>0.13325662828607501</v>
      </c>
      <c r="BY12" s="17">
        <v>8.9347817147196806E-2</v>
      </c>
      <c r="BZ12" s="17">
        <v>0.13131604793343801</v>
      </c>
      <c r="CA12" s="17"/>
      <c r="CB12" s="17">
        <v>6.5941192711138699E-2</v>
      </c>
      <c r="CC12" s="17">
        <v>8.7779067018960294E-2</v>
      </c>
      <c r="CD12" s="17">
        <v>0.136986490806181</v>
      </c>
      <c r="CE12" s="17">
        <v>9.51263296815755E-2</v>
      </c>
      <c r="CF12" s="17">
        <v>0.11368979781051999</v>
      </c>
      <c r="CG12" s="17">
        <v>0.29426255199748202</v>
      </c>
      <c r="CH12" s="17"/>
      <c r="CI12" s="17">
        <v>0.14150486221037101</v>
      </c>
      <c r="CJ12" s="17">
        <v>0.10487655623124501</v>
      </c>
      <c r="CK12" s="17">
        <v>0.23615358189597399</v>
      </c>
      <c r="CL12" s="17">
        <v>0.11244096147544901</v>
      </c>
    </row>
    <row r="13" spans="2:90" x14ac:dyDescent="0.35">
      <c r="B13" s="21" t="s">
        <v>176</v>
      </c>
      <c r="C13" s="23">
        <v>3.51811607167671E-2</v>
      </c>
      <c r="D13" s="23">
        <v>5.1139220406132301E-2</v>
      </c>
      <c r="E13" s="23">
        <v>1.98867449358382E-2</v>
      </c>
      <c r="F13" s="23"/>
      <c r="G13" s="23">
        <v>4.4600090600217697E-2</v>
      </c>
      <c r="H13" s="23">
        <v>3.0429693959237801E-2</v>
      </c>
      <c r="I13" s="23">
        <v>3.8614878464384897E-2</v>
      </c>
      <c r="J13" s="23">
        <v>3.31726972958587E-2</v>
      </c>
      <c r="K13" s="23">
        <v>1.4121360926794099E-2</v>
      </c>
      <c r="L13" s="23">
        <v>3.3161755763878399E-2</v>
      </c>
      <c r="M13" s="23">
        <v>2.79432154169976E-2</v>
      </c>
      <c r="N13" s="23">
        <v>4.0414177191261003E-2</v>
      </c>
      <c r="O13" s="23">
        <v>5.2338877099683198E-2</v>
      </c>
      <c r="P13" s="23"/>
      <c r="Q13" s="23">
        <v>3.3589579548627499E-2</v>
      </c>
      <c r="R13" s="23">
        <v>2.25858464448516E-2</v>
      </c>
      <c r="S13" s="23">
        <v>3.1529772281263101E-2</v>
      </c>
      <c r="T13" s="23">
        <v>3.6668825377341098E-2</v>
      </c>
      <c r="U13" s="23"/>
      <c r="V13" s="23">
        <v>2.5209120157935999E-2</v>
      </c>
      <c r="W13" s="23">
        <v>1.9100466237898999E-2</v>
      </c>
      <c r="X13" s="23">
        <v>2.57079806829668E-2</v>
      </c>
      <c r="Y13" s="23">
        <v>2.21427486960293E-2</v>
      </c>
      <c r="Z13" s="23">
        <v>5.1914962823295698E-2</v>
      </c>
      <c r="AA13" s="23">
        <v>5.6154538090016901E-2</v>
      </c>
      <c r="AB13" s="23">
        <v>3.6378004357223798E-2</v>
      </c>
      <c r="AC13" s="23">
        <v>3.5027189369008602E-2</v>
      </c>
      <c r="AD13" s="23">
        <v>5.38599247639674E-2</v>
      </c>
      <c r="AE13" s="23"/>
      <c r="AF13" s="23">
        <v>4.6185998957065003E-2</v>
      </c>
      <c r="AG13" s="23">
        <v>3.3742261108419797E-2</v>
      </c>
      <c r="AH13" s="23">
        <v>3.3123005270411399E-2</v>
      </c>
      <c r="AI13" s="23">
        <v>6.3159419197718197E-2</v>
      </c>
      <c r="AJ13" s="23">
        <v>2.7597226135213E-2</v>
      </c>
      <c r="AK13" s="23">
        <v>2.9821263125594601E-2</v>
      </c>
      <c r="AL13" s="23"/>
      <c r="AM13" s="23">
        <v>7.2043440087433797E-2</v>
      </c>
      <c r="AN13" s="23">
        <v>6.53461080257903E-2</v>
      </c>
      <c r="AO13" s="23">
        <v>4.3507893730964198E-2</v>
      </c>
      <c r="AP13" s="23">
        <v>3.0267201104544401E-2</v>
      </c>
      <c r="AQ13" s="23">
        <v>4.48721452519198E-2</v>
      </c>
      <c r="AR13" s="23">
        <v>4.8244578213853702E-2</v>
      </c>
      <c r="AS13" s="23">
        <v>5.7240751613327701E-2</v>
      </c>
      <c r="AT13" s="23">
        <v>1.4875558617258901E-2</v>
      </c>
      <c r="AU13" s="23">
        <v>2.9439431846775801E-2</v>
      </c>
      <c r="AV13" s="23">
        <v>1.6707419466967698E-2</v>
      </c>
      <c r="AW13" s="23">
        <v>3.08312999911129E-2</v>
      </c>
      <c r="AX13" s="23">
        <v>2.13570988214235E-2</v>
      </c>
      <c r="AY13" s="23">
        <v>2.4719322891913302E-3</v>
      </c>
      <c r="AZ13" s="23">
        <v>8.1063753077849996E-3</v>
      </c>
      <c r="BA13" s="23">
        <v>1.9309716888208501E-2</v>
      </c>
      <c r="BB13" s="23">
        <v>1.8837626365990501E-2</v>
      </c>
      <c r="BC13" s="23"/>
      <c r="BD13" s="23">
        <v>2.7801203773587801E-2</v>
      </c>
      <c r="BE13" s="23">
        <v>3.1096717597704601E-2</v>
      </c>
      <c r="BF13" s="23">
        <v>4.2723395473650401E-2</v>
      </c>
      <c r="BG13" s="23"/>
      <c r="BH13" s="23">
        <v>3.3447623457794999E-2</v>
      </c>
      <c r="BI13" s="23">
        <v>3.0301539523484099E-2</v>
      </c>
      <c r="BJ13" s="23">
        <v>3.3963837451856001E-2</v>
      </c>
      <c r="BK13" s="23"/>
      <c r="BL13" s="23">
        <v>3.6870371076130601E-2</v>
      </c>
      <c r="BM13" s="23">
        <v>4.0879669095308199E-2</v>
      </c>
      <c r="BN13" s="23">
        <v>3.0696763273131301E-2</v>
      </c>
      <c r="BO13" s="23"/>
      <c r="BP13" s="23">
        <v>2.5865644228884599E-2</v>
      </c>
      <c r="BQ13" s="23">
        <v>4.17441806334529E-2</v>
      </c>
      <c r="BR13" s="23"/>
      <c r="BS13" s="23">
        <v>1.6765659220613099E-2</v>
      </c>
      <c r="BT13" s="23">
        <v>3.5516778945835097E-2</v>
      </c>
      <c r="BU13" s="23">
        <v>3.7404125460346098E-2</v>
      </c>
      <c r="BV13" s="23">
        <v>3.67776124132616E-2</v>
      </c>
      <c r="BW13" s="23"/>
      <c r="BX13" s="23">
        <v>3.30815241116987E-2</v>
      </c>
      <c r="BY13" s="23">
        <v>2.2942339467596998E-2</v>
      </c>
      <c r="BZ13" s="23">
        <v>3.6141248101080797E-2</v>
      </c>
      <c r="CA13" s="23"/>
      <c r="CB13" s="23">
        <v>1.6889102239460101E-2</v>
      </c>
      <c r="CC13" s="23">
        <v>1.7366598858517601E-2</v>
      </c>
      <c r="CD13" s="23">
        <v>4.3239852927952099E-2</v>
      </c>
      <c r="CE13" s="23">
        <v>2.2621956946615999E-2</v>
      </c>
      <c r="CF13" s="23">
        <v>4.46554159685945E-2</v>
      </c>
      <c r="CG13" s="23">
        <v>7.2493469347494302E-2</v>
      </c>
      <c r="CH13" s="23"/>
      <c r="CI13" s="23">
        <v>4.85983079522712E-2</v>
      </c>
      <c r="CJ13" s="23">
        <v>2.6165422251423799E-2</v>
      </c>
      <c r="CK13" s="23">
        <v>4.9924505053439101E-2</v>
      </c>
      <c r="CL13" s="23">
        <v>3.3564139778676998E-2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427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2.9161604412347698E-2</v>
      </c>
      <c r="D9" s="17">
        <v>4.0636656221808801E-2</v>
      </c>
      <c r="E9" s="17">
        <v>1.8235753127372498E-2</v>
      </c>
      <c r="F9" s="17"/>
      <c r="G9" s="17">
        <v>3.1727137132109999E-2</v>
      </c>
      <c r="H9" s="17">
        <v>4.0914018814174703E-2</v>
      </c>
      <c r="I9" s="17">
        <v>1.8840540490410899E-2</v>
      </c>
      <c r="J9" s="17">
        <v>1.70038003260751E-2</v>
      </c>
      <c r="K9" s="17">
        <v>4.6181175508335101E-2</v>
      </c>
      <c r="L9" s="17">
        <v>8.2520137848074195E-3</v>
      </c>
      <c r="M9" s="17">
        <v>2.44435081416658E-2</v>
      </c>
      <c r="N9" s="17">
        <v>1.8152550301291901E-2</v>
      </c>
      <c r="O9" s="17">
        <v>5.5866230791173102E-2</v>
      </c>
      <c r="P9" s="17"/>
      <c r="Q9" s="17">
        <v>2.8012918582390901E-2</v>
      </c>
      <c r="R9" s="17">
        <v>4.2311622198128201E-2</v>
      </c>
      <c r="S9" s="17">
        <v>3.8394650929538497E-2</v>
      </c>
      <c r="T9" s="17">
        <v>2.8097930249222601E-2</v>
      </c>
      <c r="U9" s="17"/>
      <c r="V9" s="17">
        <v>4.6353951391019999E-2</v>
      </c>
      <c r="W9" s="17">
        <v>2.20365830407841E-2</v>
      </c>
      <c r="X9" s="17">
        <v>2.0582412103002899E-2</v>
      </c>
      <c r="Y9" s="17">
        <v>4.2527268732245598E-2</v>
      </c>
      <c r="Z9" s="17">
        <v>2.37732217187465E-2</v>
      </c>
      <c r="AA9" s="17">
        <v>2.2137014925536901E-2</v>
      </c>
      <c r="AB9" s="17">
        <v>2.4269164739108201E-2</v>
      </c>
      <c r="AC9" s="17">
        <v>1.6256751703360502E-2</v>
      </c>
      <c r="AD9" s="17">
        <v>2.9462692920574799E-2</v>
      </c>
      <c r="AE9" s="17"/>
      <c r="AF9" s="17">
        <v>1.63875012477947E-2</v>
      </c>
      <c r="AG9" s="17">
        <v>3.3826937321176802E-2</v>
      </c>
      <c r="AH9" s="17">
        <v>1.4474801717582799E-2</v>
      </c>
      <c r="AI9" s="17">
        <v>7.9956192259275694E-2</v>
      </c>
      <c r="AJ9" s="17">
        <v>2.6585028650227101E-2</v>
      </c>
      <c r="AK9" s="17">
        <v>3.3896254006890801E-2</v>
      </c>
      <c r="AL9" s="17"/>
      <c r="AM9" s="17">
        <v>4.9330401131900299E-2</v>
      </c>
      <c r="AN9" s="17">
        <v>1.9840608617112999E-2</v>
      </c>
      <c r="AO9" s="17">
        <v>2.71481524052876E-2</v>
      </c>
      <c r="AP9" s="17">
        <v>1.67013526784691E-2</v>
      </c>
      <c r="AQ9" s="17">
        <v>2.0270247115314E-2</v>
      </c>
      <c r="AR9" s="17">
        <v>2.31626550262563E-2</v>
      </c>
      <c r="AS9" s="17">
        <v>1.01906012061774E-2</v>
      </c>
      <c r="AT9" s="17">
        <v>2.4058339802369998E-2</v>
      </c>
      <c r="AU9" s="17">
        <v>1.9413197889521502E-2</v>
      </c>
      <c r="AV9" s="17">
        <v>3.3216659597439198E-2</v>
      </c>
      <c r="AW9" s="17">
        <v>4.0135434611041097E-2</v>
      </c>
      <c r="AX9" s="17">
        <v>2.9666283340071001E-2</v>
      </c>
      <c r="AY9" s="17">
        <v>3.7569919331655197E-2</v>
      </c>
      <c r="AZ9" s="17">
        <v>1.63228787482077E-2</v>
      </c>
      <c r="BA9" s="17">
        <v>8.5618004377679496E-2</v>
      </c>
      <c r="BB9" s="17">
        <v>7.3519828102704798E-2</v>
      </c>
      <c r="BC9" s="17"/>
      <c r="BD9" s="17">
        <v>3.5548297739598098E-2</v>
      </c>
      <c r="BE9" s="17">
        <v>2.7885400223757899E-2</v>
      </c>
      <c r="BF9" s="17">
        <v>2.4492166019725502E-2</v>
      </c>
      <c r="BG9" s="17"/>
      <c r="BH9" s="17">
        <v>1.8385095921478401E-2</v>
      </c>
      <c r="BI9" s="17">
        <v>5.3828246839885199E-2</v>
      </c>
      <c r="BJ9" s="17">
        <v>4.4862956494791703E-2</v>
      </c>
      <c r="BK9" s="17"/>
      <c r="BL9" s="17">
        <v>3.3842135230405503E-2</v>
      </c>
      <c r="BM9" s="17">
        <v>2.6911255479614801E-2</v>
      </c>
      <c r="BN9" s="17">
        <v>5.8633663489344699E-2</v>
      </c>
      <c r="BO9" s="17"/>
      <c r="BP9" s="17">
        <v>2.6517611085147001E-2</v>
      </c>
      <c r="BQ9" s="17">
        <v>3.0519902178346402E-2</v>
      </c>
      <c r="BR9" s="17"/>
      <c r="BS9" s="17">
        <v>2.9564420918315699E-2</v>
      </c>
      <c r="BT9" s="17">
        <v>1.7990119283489401E-2</v>
      </c>
      <c r="BU9" s="17">
        <v>1.8209156808127298E-2</v>
      </c>
      <c r="BV9" s="17">
        <v>4.3826935389153603E-2</v>
      </c>
      <c r="BW9" s="17"/>
      <c r="BX9" s="17">
        <v>1.2667756248826999E-2</v>
      </c>
      <c r="BY9" s="17">
        <v>1.48202131905652E-2</v>
      </c>
      <c r="BZ9" s="17">
        <v>3.1676908162717003E-2</v>
      </c>
      <c r="CA9" s="17"/>
      <c r="CB9" s="17">
        <v>5.1435777003908598E-3</v>
      </c>
      <c r="CC9" s="17">
        <v>3.61363636813824E-2</v>
      </c>
      <c r="CD9" s="17">
        <v>1.6983371080301599E-2</v>
      </c>
      <c r="CE9" s="17">
        <v>2.52060594006078E-2</v>
      </c>
      <c r="CF9" s="17">
        <v>6.3056352511494607E-2</v>
      </c>
      <c r="CG9" s="17">
        <v>4.4170775333278199E-2</v>
      </c>
      <c r="CH9" s="17"/>
      <c r="CI9" s="17">
        <v>3.7142007445352801E-2</v>
      </c>
      <c r="CJ9" s="17">
        <v>3.09148513287326E-2</v>
      </c>
      <c r="CK9" s="17">
        <v>2.0003699593190299E-2</v>
      </c>
      <c r="CL9" s="17">
        <v>2.8774713111371399E-2</v>
      </c>
    </row>
    <row r="10" spans="2:90" x14ac:dyDescent="0.35">
      <c r="B10" s="21" t="s">
        <v>275</v>
      </c>
      <c r="C10" s="17">
        <v>8.5513459855494203E-2</v>
      </c>
      <c r="D10" s="17">
        <v>9.9516344827103406E-2</v>
      </c>
      <c r="E10" s="17">
        <v>7.31110416422594E-2</v>
      </c>
      <c r="F10" s="17"/>
      <c r="G10" s="17">
        <v>5.8644139757112398E-2</v>
      </c>
      <c r="H10" s="17">
        <v>0.10068707672947701</v>
      </c>
      <c r="I10" s="17">
        <v>7.3306567586281901E-2</v>
      </c>
      <c r="J10" s="17">
        <v>6.2754781014567496E-2</v>
      </c>
      <c r="K10" s="17">
        <v>0.107762569390025</v>
      </c>
      <c r="L10" s="17">
        <v>9.0518792116922001E-2</v>
      </c>
      <c r="M10" s="17">
        <v>8.8896340432034704E-2</v>
      </c>
      <c r="N10" s="17">
        <v>8.0120492769740703E-2</v>
      </c>
      <c r="O10" s="17">
        <v>0.104442610067707</v>
      </c>
      <c r="P10" s="17"/>
      <c r="Q10" s="17">
        <v>0.119418799933015</v>
      </c>
      <c r="R10" s="17">
        <v>0.100775021312404</v>
      </c>
      <c r="S10" s="17">
        <v>9.7789890094613696E-2</v>
      </c>
      <c r="T10" s="17">
        <v>8.0129706736865494E-2</v>
      </c>
      <c r="U10" s="17"/>
      <c r="V10" s="17">
        <v>8.3570471982017905E-2</v>
      </c>
      <c r="W10" s="17">
        <v>7.9898556154955405E-2</v>
      </c>
      <c r="X10" s="17">
        <v>0.100319875974711</v>
      </c>
      <c r="Y10" s="17">
        <v>0.115648252182366</v>
      </c>
      <c r="Z10" s="17">
        <v>6.7560852581114106E-2</v>
      </c>
      <c r="AA10" s="17">
        <v>8.29901701234637E-2</v>
      </c>
      <c r="AB10" s="17">
        <v>7.5163635829112202E-2</v>
      </c>
      <c r="AC10" s="17">
        <v>6.5898362585844195E-2</v>
      </c>
      <c r="AD10" s="17">
        <v>8.8437449351097902E-2</v>
      </c>
      <c r="AE10" s="17"/>
      <c r="AF10" s="17">
        <v>7.9880842864921794E-2</v>
      </c>
      <c r="AG10" s="17">
        <v>8.0904529269367503E-2</v>
      </c>
      <c r="AH10" s="17">
        <v>5.7796916778540403E-2</v>
      </c>
      <c r="AI10" s="17">
        <v>3.7117675380883702E-2</v>
      </c>
      <c r="AJ10" s="17">
        <v>7.6560114185913797E-2</v>
      </c>
      <c r="AK10" s="17">
        <v>0.111897760211239</v>
      </c>
      <c r="AL10" s="17"/>
      <c r="AM10" s="17">
        <v>7.9736940564988798E-2</v>
      </c>
      <c r="AN10" s="17">
        <v>7.4237736428113293E-2</v>
      </c>
      <c r="AO10" s="17">
        <v>9.5742548981024495E-2</v>
      </c>
      <c r="AP10" s="17">
        <v>0.10631617494489699</v>
      </c>
      <c r="AQ10" s="17">
        <v>8.3831243423899096E-2</v>
      </c>
      <c r="AR10" s="17">
        <v>8.5517548473333496E-2</v>
      </c>
      <c r="AS10" s="17">
        <v>8.6897858580591805E-2</v>
      </c>
      <c r="AT10" s="17">
        <v>7.2458669628901906E-2</v>
      </c>
      <c r="AU10" s="17">
        <v>0.10416508012138299</v>
      </c>
      <c r="AV10" s="17">
        <v>7.2679448694321899E-2</v>
      </c>
      <c r="AW10" s="17">
        <v>0.106713438342003</v>
      </c>
      <c r="AX10" s="17">
        <v>9.0973758780670502E-2</v>
      </c>
      <c r="AY10" s="17">
        <v>8.8318905170484699E-2</v>
      </c>
      <c r="AZ10" s="17">
        <v>7.0525769831326995E-2</v>
      </c>
      <c r="BA10" s="17">
        <v>8.08950980656747E-2</v>
      </c>
      <c r="BB10" s="17">
        <v>0.115536700803812</v>
      </c>
      <c r="BC10" s="17"/>
      <c r="BD10" s="17">
        <v>0.101207946977119</v>
      </c>
      <c r="BE10" s="17">
        <v>7.1822956915517794E-2</v>
      </c>
      <c r="BF10" s="17">
        <v>8.2303384962995899E-2</v>
      </c>
      <c r="BG10" s="17"/>
      <c r="BH10" s="17">
        <v>7.3587761609482799E-2</v>
      </c>
      <c r="BI10" s="17">
        <v>0.12983637473418499</v>
      </c>
      <c r="BJ10" s="17">
        <v>0.10968473848671501</v>
      </c>
      <c r="BK10" s="17"/>
      <c r="BL10" s="17">
        <v>0.107774897840119</v>
      </c>
      <c r="BM10" s="17">
        <v>9.8926662753016301E-2</v>
      </c>
      <c r="BN10" s="17">
        <v>0.110740444752604</v>
      </c>
      <c r="BO10" s="17"/>
      <c r="BP10" s="17">
        <v>7.9037531568546204E-2</v>
      </c>
      <c r="BQ10" s="17">
        <v>8.8756531215119894E-2</v>
      </c>
      <c r="BR10" s="17"/>
      <c r="BS10" s="17">
        <v>7.8639416915450705E-2</v>
      </c>
      <c r="BT10" s="17">
        <v>6.8454064074446E-2</v>
      </c>
      <c r="BU10" s="17">
        <v>9.2914939419330406E-2</v>
      </c>
      <c r="BV10" s="17">
        <v>9.1145130412325401E-2</v>
      </c>
      <c r="BW10" s="17"/>
      <c r="BX10" s="17">
        <v>7.5040597879203405E-2</v>
      </c>
      <c r="BY10" s="17">
        <v>4.0884105874873997E-2</v>
      </c>
      <c r="BZ10" s="17">
        <v>8.9293478821571307E-2</v>
      </c>
      <c r="CA10" s="17"/>
      <c r="CB10" s="17">
        <v>3.1831967374489602E-2</v>
      </c>
      <c r="CC10" s="17">
        <v>6.8287911800720705E-2</v>
      </c>
      <c r="CD10" s="17">
        <v>6.9691040765685705E-2</v>
      </c>
      <c r="CE10" s="17">
        <v>7.6099438567701599E-2</v>
      </c>
      <c r="CF10" s="17">
        <v>0.11491696444773</v>
      </c>
      <c r="CG10" s="17">
        <v>0.18009137578651399</v>
      </c>
      <c r="CH10" s="17"/>
      <c r="CI10" s="17">
        <v>0.118236147486043</v>
      </c>
      <c r="CJ10" s="17">
        <v>5.4633010944948997E-2</v>
      </c>
      <c r="CK10" s="17">
        <v>0.123650515960657</v>
      </c>
      <c r="CL10" s="17">
        <v>8.6234009732322897E-2</v>
      </c>
    </row>
    <row r="11" spans="2:90" x14ac:dyDescent="0.35">
      <c r="B11" s="21" t="s">
        <v>114</v>
      </c>
      <c r="C11" s="17">
        <v>0.15246879208794201</v>
      </c>
      <c r="D11" s="17">
        <v>0.14956729602480401</v>
      </c>
      <c r="E11" s="17">
        <v>0.15457512860101799</v>
      </c>
      <c r="F11" s="17"/>
      <c r="G11" s="17">
        <v>0.17523324329526699</v>
      </c>
      <c r="H11" s="17">
        <v>0.15400510385754301</v>
      </c>
      <c r="I11" s="17">
        <v>0.15714624420744799</v>
      </c>
      <c r="J11" s="17">
        <v>0.13956178858337001</v>
      </c>
      <c r="K11" s="17">
        <v>0.139369593180586</v>
      </c>
      <c r="L11" s="17">
        <v>0.142475596575073</v>
      </c>
      <c r="M11" s="17">
        <v>0.14209329320333</v>
      </c>
      <c r="N11" s="17">
        <v>0.15712461467241601</v>
      </c>
      <c r="O11" s="17">
        <v>0.164651300844468</v>
      </c>
      <c r="P11" s="17"/>
      <c r="Q11" s="17">
        <v>0.22105027983947101</v>
      </c>
      <c r="R11" s="17">
        <v>0.20206045636758599</v>
      </c>
      <c r="S11" s="17">
        <v>0.135932706027769</v>
      </c>
      <c r="T11" s="17">
        <v>0.13925053045539401</v>
      </c>
      <c r="U11" s="17"/>
      <c r="V11" s="17">
        <v>0.197252611870914</v>
      </c>
      <c r="W11" s="17">
        <v>0.11721516034016601</v>
      </c>
      <c r="X11" s="17">
        <v>0.149048354483302</v>
      </c>
      <c r="Y11" s="17">
        <v>0.103667540608665</v>
      </c>
      <c r="Z11" s="17">
        <v>0.18040058224948799</v>
      </c>
      <c r="AA11" s="17">
        <v>0.14334361581542099</v>
      </c>
      <c r="AB11" s="17">
        <v>0.18884048279325799</v>
      </c>
      <c r="AC11" s="17">
        <v>0.14598392418752501</v>
      </c>
      <c r="AD11" s="17">
        <v>0.14235781078978199</v>
      </c>
      <c r="AE11" s="17"/>
      <c r="AF11" s="17">
        <v>0.14619927699412699</v>
      </c>
      <c r="AG11" s="17">
        <v>0.13595093679234499</v>
      </c>
      <c r="AH11" s="17">
        <v>0.13814514831857999</v>
      </c>
      <c r="AI11" s="17">
        <v>0.18267091473312999</v>
      </c>
      <c r="AJ11" s="17">
        <v>0.17091441373874</v>
      </c>
      <c r="AK11" s="17">
        <v>0.15452892620999101</v>
      </c>
      <c r="AL11" s="17"/>
      <c r="AM11" s="17">
        <v>0.15944237955839899</v>
      </c>
      <c r="AN11" s="17">
        <v>0.18963065239524299</v>
      </c>
      <c r="AO11" s="17">
        <v>0.17542355420987499</v>
      </c>
      <c r="AP11" s="17">
        <v>0.18276241744125901</v>
      </c>
      <c r="AQ11" s="17">
        <v>0.12528082839174401</v>
      </c>
      <c r="AR11" s="17">
        <v>0.15684431769732199</v>
      </c>
      <c r="AS11" s="17">
        <v>0.123935242008712</v>
      </c>
      <c r="AT11" s="17">
        <v>0.17771293644713601</v>
      </c>
      <c r="AU11" s="17">
        <v>9.86917770371257E-2</v>
      </c>
      <c r="AV11" s="17">
        <v>0.156223138359361</v>
      </c>
      <c r="AW11" s="17">
        <v>0.164097082964024</v>
      </c>
      <c r="AX11" s="17">
        <v>5.9900070532312499E-2</v>
      </c>
      <c r="AY11" s="17">
        <v>0.17456596688409101</v>
      </c>
      <c r="AZ11" s="17">
        <v>0.183501837486132</v>
      </c>
      <c r="BA11" s="17">
        <v>0.269900509189619</v>
      </c>
      <c r="BB11" s="17">
        <v>0.14124460300336</v>
      </c>
      <c r="BC11" s="17"/>
      <c r="BD11" s="17">
        <v>0.146362808812211</v>
      </c>
      <c r="BE11" s="17">
        <v>0.162598296612081</v>
      </c>
      <c r="BF11" s="17">
        <v>0.14302185321796801</v>
      </c>
      <c r="BG11" s="17"/>
      <c r="BH11" s="17">
        <v>0.14302394972351001</v>
      </c>
      <c r="BI11" s="17">
        <v>0.164380225997868</v>
      </c>
      <c r="BJ11" s="17">
        <v>0.14046236315237501</v>
      </c>
      <c r="BK11" s="17"/>
      <c r="BL11" s="17">
        <v>0.130133716187391</v>
      </c>
      <c r="BM11" s="17">
        <v>0.13488289800335401</v>
      </c>
      <c r="BN11" s="17">
        <v>0.157584637680415</v>
      </c>
      <c r="BO11" s="17"/>
      <c r="BP11" s="17">
        <v>0.149617605448742</v>
      </c>
      <c r="BQ11" s="17">
        <v>0.158119256235558</v>
      </c>
      <c r="BR11" s="17"/>
      <c r="BS11" s="17">
        <v>0.113536112546972</v>
      </c>
      <c r="BT11" s="17">
        <v>0.141958366108411</v>
      </c>
      <c r="BU11" s="17">
        <v>0.20325852607210901</v>
      </c>
      <c r="BV11" s="17">
        <v>0.12706183313592501</v>
      </c>
      <c r="BW11" s="17"/>
      <c r="BX11" s="17">
        <v>0.119553481473022</v>
      </c>
      <c r="BY11" s="17">
        <v>0.11910869268519</v>
      </c>
      <c r="BZ11" s="17">
        <v>0.157779651100693</v>
      </c>
      <c r="CA11" s="17"/>
      <c r="CB11" s="17">
        <v>0.100699458508571</v>
      </c>
      <c r="CC11" s="17">
        <v>0.138835958443528</v>
      </c>
      <c r="CD11" s="17">
        <v>0.16785611555560301</v>
      </c>
      <c r="CE11" s="17">
        <v>0.11928839939776301</v>
      </c>
      <c r="CF11" s="17">
        <v>0.18034608466669699</v>
      </c>
      <c r="CG11" s="17">
        <v>0.22224965693218299</v>
      </c>
      <c r="CH11" s="17"/>
      <c r="CI11" s="17">
        <v>0.183059077418606</v>
      </c>
      <c r="CJ11" s="17">
        <v>8.4277857696293798E-2</v>
      </c>
      <c r="CK11" s="17">
        <v>0.35759376027781198</v>
      </c>
      <c r="CL11" s="17">
        <v>0.131225893400924</v>
      </c>
    </row>
    <row r="12" spans="2:90" x14ac:dyDescent="0.35">
      <c r="B12" s="21" t="s">
        <v>276</v>
      </c>
      <c r="C12" s="17">
        <v>0.45352499950187503</v>
      </c>
      <c r="D12" s="17">
        <v>0.43603060718320502</v>
      </c>
      <c r="E12" s="17">
        <v>0.47196231170754699</v>
      </c>
      <c r="F12" s="17"/>
      <c r="G12" s="17">
        <v>0.40736791121327198</v>
      </c>
      <c r="H12" s="17">
        <v>0.45493387046161998</v>
      </c>
      <c r="I12" s="17">
        <v>0.44755433002661699</v>
      </c>
      <c r="J12" s="17">
        <v>0.49058873688341098</v>
      </c>
      <c r="K12" s="17">
        <v>0.42608932278997902</v>
      </c>
      <c r="L12" s="17">
        <v>0.50225065452240902</v>
      </c>
      <c r="M12" s="17">
        <v>0.41645182676603398</v>
      </c>
      <c r="N12" s="17">
        <v>0.51987971142280798</v>
      </c>
      <c r="O12" s="17">
        <v>0.41502882992430301</v>
      </c>
      <c r="P12" s="17"/>
      <c r="Q12" s="17">
        <v>0.41314034579690501</v>
      </c>
      <c r="R12" s="17">
        <v>0.42301885551366702</v>
      </c>
      <c r="S12" s="17">
        <v>0.41475260246238299</v>
      </c>
      <c r="T12" s="17">
        <v>0.46217355875497101</v>
      </c>
      <c r="U12" s="17"/>
      <c r="V12" s="17">
        <v>0.42792745235652102</v>
      </c>
      <c r="W12" s="17">
        <v>0.475059789669037</v>
      </c>
      <c r="X12" s="17">
        <v>0.44307302340959098</v>
      </c>
      <c r="Y12" s="17">
        <v>0.35915543253057303</v>
      </c>
      <c r="Z12" s="17">
        <v>0.45792857078541299</v>
      </c>
      <c r="AA12" s="17">
        <v>0.50870921435666905</v>
      </c>
      <c r="AB12" s="17">
        <v>0.47938624757713899</v>
      </c>
      <c r="AC12" s="17">
        <v>0.44086216281958701</v>
      </c>
      <c r="AD12" s="17">
        <v>0.476892656727606</v>
      </c>
      <c r="AE12" s="17"/>
      <c r="AF12" s="17">
        <v>0.45278620297369399</v>
      </c>
      <c r="AG12" s="17">
        <v>0.45063915663043602</v>
      </c>
      <c r="AH12" s="17">
        <v>0.44240117563011799</v>
      </c>
      <c r="AI12" s="17">
        <v>0.37831483635235402</v>
      </c>
      <c r="AJ12" s="17">
        <v>0.46264617818380499</v>
      </c>
      <c r="AK12" s="17">
        <v>0.46244337463913499</v>
      </c>
      <c r="AL12" s="17"/>
      <c r="AM12" s="17">
        <v>0.48856110767151401</v>
      </c>
      <c r="AN12" s="17">
        <v>0.44328741558915102</v>
      </c>
      <c r="AO12" s="17">
        <v>0.36768934825004201</v>
      </c>
      <c r="AP12" s="17">
        <v>0.48084742515838402</v>
      </c>
      <c r="AQ12" s="17">
        <v>0.51381882579940996</v>
      </c>
      <c r="AR12" s="17">
        <v>0.49371052731183401</v>
      </c>
      <c r="AS12" s="17">
        <v>0.49146752155039403</v>
      </c>
      <c r="AT12" s="17">
        <v>0.46873763918222899</v>
      </c>
      <c r="AU12" s="17">
        <v>0.51286683403373101</v>
      </c>
      <c r="AV12" s="17">
        <v>0.416755046066839</v>
      </c>
      <c r="AW12" s="17">
        <v>0.39008850060092398</v>
      </c>
      <c r="AX12" s="17">
        <v>0.47216493981238999</v>
      </c>
      <c r="AY12" s="17">
        <v>0.45882203803299199</v>
      </c>
      <c r="AZ12" s="17">
        <v>0.52028813544621599</v>
      </c>
      <c r="BA12" s="17">
        <v>0.35865489380931098</v>
      </c>
      <c r="BB12" s="17">
        <v>0.34763547281678697</v>
      </c>
      <c r="BC12" s="17"/>
      <c r="BD12" s="17">
        <v>0.45830330366296301</v>
      </c>
      <c r="BE12" s="17">
        <v>0.444823471836853</v>
      </c>
      <c r="BF12" s="17">
        <v>0.46043814929455501</v>
      </c>
      <c r="BG12" s="17"/>
      <c r="BH12" s="17">
        <v>0.468880691358115</v>
      </c>
      <c r="BI12" s="17">
        <v>0.444401705967362</v>
      </c>
      <c r="BJ12" s="17">
        <v>0.445382243103357</v>
      </c>
      <c r="BK12" s="17"/>
      <c r="BL12" s="17">
        <v>0.42574108842910702</v>
      </c>
      <c r="BM12" s="17">
        <v>0.507270076985328</v>
      </c>
      <c r="BN12" s="17">
        <v>0.36945377762586201</v>
      </c>
      <c r="BO12" s="17"/>
      <c r="BP12" s="17">
        <v>0.43816126841388697</v>
      </c>
      <c r="BQ12" s="17">
        <v>0.44952968348714401</v>
      </c>
      <c r="BR12" s="17"/>
      <c r="BS12" s="17">
        <v>0.47873858025555299</v>
      </c>
      <c r="BT12" s="17">
        <v>0.50560811028321095</v>
      </c>
      <c r="BU12" s="17">
        <v>0.44305117766788599</v>
      </c>
      <c r="BV12" s="17">
        <v>0.42726696778419299</v>
      </c>
      <c r="BW12" s="17"/>
      <c r="BX12" s="17">
        <v>0.52151356701017504</v>
      </c>
      <c r="BY12" s="17">
        <v>0.47679034169906798</v>
      </c>
      <c r="BZ12" s="17">
        <v>0.44535981213733999</v>
      </c>
      <c r="CA12" s="17"/>
      <c r="CB12" s="17">
        <v>0.52295179619874799</v>
      </c>
      <c r="CC12" s="17">
        <v>0.46237679286573002</v>
      </c>
      <c r="CD12" s="17">
        <v>0.44189453832692399</v>
      </c>
      <c r="CE12" s="17">
        <v>0.47414369660140998</v>
      </c>
      <c r="CF12" s="17">
        <v>0.38975075620239502</v>
      </c>
      <c r="CG12" s="17">
        <v>0.40623567626911899</v>
      </c>
      <c r="CH12" s="17"/>
      <c r="CI12" s="17">
        <v>0.415833634973726</v>
      </c>
      <c r="CJ12" s="17">
        <v>0.44169347619557903</v>
      </c>
      <c r="CK12" s="17">
        <v>0.39636650220052799</v>
      </c>
      <c r="CL12" s="17">
        <v>0.48417289395568203</v>
      </c>
    </row>
    <row r="13" spans="2:90" x14ac:dyDescent="0.35">
      <c r="B13" s="21" t="s">
        <v>176</v>
      </c>
      <c r="C13" s="23">
        <v>0.279331144142341</v>
      </c>
      <c r="D13" s="23">
        <v>0.27424909574307899</v>
      </c>
      <c r="E13" s="23">
        <v>0.28211576492180301</v>
      </c>
      <c r="F13" s="23"/>
      <c r="G13" s="23">
        <v>0.32702756860223903</v>
      </c>
      <c r="H13" s="23">
        <v>0.24945993013718501</v>
      </c>
      <c r="I13" s="23">
        <v>0.303152317689242</v>
      </c>
      <c r="J13" s="23">
        <v>0.29009089319257703</v>
      </c>
      <c r="K13" s="23">
        <v>0.28059733913107499</v>
      </c>
      <c r="L13" s="23">
        <v>0.25650294300078802</v>
      </c>
      <c r="M13" s="23">
        <v>0.32811503145693599</v>
      </c>
      <c r="N13" s="23">
        <v>0.224722630833744</v>
      </c>
      <c r="O13" s="23">
        <v>0.26001102837234902</v>
      </c>
      <c r="P13" s="23"/>
      <c r="Q13" s="23">
        <v>0.218377655848218</v>
      </c>
      <c r="R13" s="23">
        <v>0.231834044608215</v>
      </c>
      <c r="S13" s="23">
        <v>0.31313015048569598</v>
      </c>
      <c r="T13" s="23">
        <v>0.290348273803547</v>
      </c>
      <c r="U13" s="23"/>
      <c r="V13" s="23">
        <v>0.244895512399527</v>
      </c>
      <c r="W13" s="23">
        <v>0.30578991079505702</v>
      </c>
      <c r="X13" s="23">
        <v>0.28697633402939299</v>
      </c>
      <c r="Y13" s="23">
        <v>0.37900150594615001</v>
      </c>
      <c r="Z13" s="23">
        <v>0.27033677266523898</v>
      </c>
      <c r="AA13" s="23">
        <v>0.24281998477890901</v>
      </c>
      <c r="AB13" s="23">
        <v>0.232340469061383</v>
      </c>
      <c r="AC13" s="23">
        <v>0.33099879870368298</v>
      </c>
      <c r="AD13" s="23">
        <v>0.262849390210939</v>
      </c>
      <c r="AE13" s="23"/>
      <c r="AF13" s="23">
        <v>0.30474617591946201</v>
      </c>
      <c r="AG13" s="23">
        <v>0.29867843998667398</v>
      </c>
      <c r="AH13" s="23">
        <v>0.347181957555178</v>
      </c>
      <c r="AI13" s="23">
        <v>0.32194038127435698</v>
      </c>
      <c r="AJ13" s="23">
        <v>0.263294265241314</v>
      </c>
      <c r="AK13" s="23">
        <v>0.23723368493274399</v>
      </c>
      <c r="AL13" s="23"/>
      <c r="AM13" s="23">
        <v>0.22292917107319701</v>
      </c>
      <c r="AN13" s="23">
        <v>0.27300358697038002</v>
      </c>
      <c r="AO13" s="23">
        <v>0.33399639615377102</v>
      </c>
      <c r="AP13" s="23">
        <v>0.21337262977699201</v>
      </c>
      <c r="AQ13" s="23">
        <v>0.25679885526963198</v>
      </c>
      <c r="AR13" s="23">
        <v>0.24076495149125399</v>
      </c>
      <c r="AS13" s="23">
        <v>0.287508776654125</v>
      </c>
      <c r="AT13" s="23">
        <v>0.25703241493936302</v>
      </c>
      <c r="AU13" s="23">
        <v>0.264863110918239</v>
      </c>
      <c r="AV13" s="23">
        <v>0.32112570728203899</v>
      </c>
      <c r="AW13" s="23">
        <v>0.29896554348200799</v>
      </c>
      <c r="AX13" s="23">
        <v>0.34729494753455598</v>
      </c>
      <c r="AY13" s="23">
        <v>0.240723170580777</v>
      </c>
      <c r="AZ13" s="23">
        <v>0.20936137848811701</v>
      </c>
      <c r="BA13" s="23">
        <v>0.204931494557715</v>
      </c>
      <c r="BB13" s="23">
        <v>0.32206339527333699</v>
      </c>
      <c r="BC13" s="23"/>
      <c r="BD13" s="23">
        <v>0.25857764280810802</v>
      </c>
      <c r="BE13" s="23">
        <v>0.29286987441179002</v>
      </c>
      <c r="BF13" s="23">
        <v>0.289744446504755</v>
      </c>
      <c r="BG13" s="23"/>
      <c r="BH13" s="23">
        <v>0.29612250138741297</v>
      </c>
      <c r="BI13" s="23">
        <v>0.20755344646070101</v>
      </c>
      <c r="BJ13" s="23">
        <v>0.25960769876276102</v>
      </c>
      <c r="BK13" s="23"/>
      <c r="BL13" s="23">
        <v>0.302508162312977</v>
      </c>
      <c r="BM13" s="23">
        <v>0.232009106778687</v>
      </c>
      <c r="BN13" s="23">
        <v>0.30358747645177497</v>
      </c>
      <c r="BO13" s="23"/>
      <c r="BP13" s="23">
        <v>0.30666598348367802</v>
      </c>
      <c r="BQ13" s="23">
        <v>0.27307462688383199</v>
      </c>
      <c r="BR13" s="23"/>
      <c r="BS13" s="23">
        <v>0.29952146936370899</v>
      </c>
      <c r="BT13" s="23">
        <v>0.26598934025044202</v>
      </c>
      <c r="BU13" s="23">
        <v>0.242566200032547</v>
      </c>
      <c r="BV13" s="23">
        <v>0.31069913327840298</v>
      </c>
      <c r="BW13" s="23"/>
      <c r="BX13" s="23">
        <v>0.27122459738877303</v>
      </c>
      <c r="BY13" s="23">
        <v>0.348396646550304</v>
      </c>
      <c r="BZ13" s="23">
        <v>0.27589014977767801</v>
      </c>
      <c r="CA13" s="23"/>
      <c r="CB13" s="23">
        <v>0.33937320021779999</v>
      </c>
      <c r="CC13" s="23">
        <v>0.29436297320863902</v>
      </c>
      <c r="CD13" s="23">
        <v>0.30357493427148602</v>
      </c>
      <c r="CE13" s="23">
        <v>0.30526240603251797</v>
      </c>
      <c r="CF13" s="23">
        <v>0.25192984217168302</v>
      </c>
      <c r="CG13" s="23">
        <v>0.14725251567890599</v>
      </c>
      <c r="CH13" s="23"/>
      <c r="CI13" s="23">
        <v>0.245729132676271</v>
      </c>
      <c r="CJ13" s="23">
        <v>0.388480803834446</v>
      </c>
      <c r="CK13" s="23">
        <v>0.102385521967813</v>
      </c>
      <c r="CL13" s="23">
        <v>0.26959248979970002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428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0.20579697367510699</v>
      </c>
      <c r="D9" s="17">
        <v>0.191228550835675</v>
      </c>
      <c r="E9" s="17">
        <v>0.22038048590308101</v>
      </c>
      <c r="F9" s="17"/>
      <c r="G9" s="17">
        <v>0.20345852499898501</v>
      </c>
      <c r="H9" s="17">
        <v>0.20644415295349899</v>
      </c>
      <c r="I9" s="17">
        <v>0.19596606160091101</v>
      </c>
      <c r="J9" s="17">
        <v>0.22755295756650701</v>
      </c>
      <c r="K9" s="17">
        <v>0.20074317930788199</v>
      </c>
      <c r="L9" s="17">
        <v>0.229512433865143</v>
      </c>
      <c r="M9" s="17">
        <v>0.23454522241505599</v>
      </c>
      <c r="N9" s="17">
        <v>0.16613172112510799</v>
      </c>
      <c r="O9" s="17">
        <v>0.190061104080395</v>
      </c>
      <c r="P9" s="17"/>
      <c r="Q9" s="17">
        <v>0.18904941951061499</v>
      </c>
      <c r="R9" s="17">
        <v>0.27474156978166397</v>
      </c>
      <c r="S9" s="17">
        <v>0.223904169617196</v>
      </c>
      <c r="T9" s="17">
        <v>0.20531770837486099</v>
      </c>
      <c r="U9" s="17"/>
      <c r="V9" s="17">
        <v>0.261048490987283</v>
      </c>
      <c r="W9" s="17">
        <v>0.20779094531778</v>
      </c>
      <c r="X9" s="17">
        <v>0.18289266193943601</v>
      </c>
      <c r="Y9" s="17">
        <v>0.248181416249629</v>
      </c>
      <c r="Z9" s="17">
        <v>0.17886466829309</v>
      </c>
      <c r="AA9" s="17">
        <v>0.158870418742765</v>
      </c>
      <c r="AB9" s="17">
        <v>0.172932402453217</v>
      </c>
      <c r="AC9" s="17">
        <v>0.15980400257424901</v>
      </c>
      <c r="AD9" s="17">
        <v>0.215254715823128</v>
      </c>
      <c r="AE9" s="17"/>
      <c r="AF9" s="17">
        <v>0.202168539353028</v>
      </c>
      <c r="AG9" s="17">
        <v>0.20497726210728501</v>
      </c>
      <c r="AH9" s="17">
        <v>0.22084566973080799</v>
      </c>
      <c r="AI9" s="17">
        <v>0.20884303618548</v>
      </c>
      <c r="AJ9" s="17">
        <v>0.18109706187837499</v>
      </c>
      <c r="AK9" s="17">
        <v>0.219919391466389</v>
      </c>
      <c r="AL9" s="17"/>
      <c r="AM9" s="17">
        <v>0.18254428201838099</v>
      </c>
      <c r="AN9" s="17">
        <v>0.137486308949577</v>
      </c>
      <c r="AO9" s="17">
        <v>0.23183381022464999</v>
      </c>
      <c r="AP9" s="17">
        <v>0.199873854864109</v>
      </c>
      <c r="AQ9" s="17">
        <v>0.21849222591298101</v>
      </c>
      <c r="AR9" s="17">
        <v>0.147107943905843</v>
      </c>
      <c r="AS9" s="17">
        <v>0.15919387766701801</v>
      </c>
      <c r="AT9" s="17">
        <v>0.154421420004418</v>
      </c>
      <c r="AU9" s="17">
        <v>0.21686365748783501</v>
      </c>
      <c r="AV9" s="17">
        <v>0.228379838610893</v>
      </c>
      <c r="AW9" s="17">
        <v>0.209885808516656</v>
      </c>
      <c r="AX9" s="17">
        <v>0.26954703132760399</v>
      </c>
      <c r="AY9" s="17">
        <v>0.17772648628249499</v>
      </c>
      <c r="AZ9" s="17">
        <v>0.25963817553588903</v>
      </c>
      <c r="BA9" s="17">
        <v>0.20989167587211199</v>
      </c>
      <c r="BB9" s="17">
        <v>0.286589698678691</v>
      </c>
      <c r="BC9" s="17"/>
      <c r="BD9" s="17">
        <v>0.216918191098909</v>
      </c>
      <c r="BE9" s="17">
        <v>0.18264224974759299</v>
      </c>
      <c r="BF9" s="17">
        <v>0.208651310694247</v>
      </c>
      <c r="BG9" s="17"/>
      <c r="BH9" s="17">
        <v>0.21044655697113199</v>
      </c>
      <c r="BI9" s="17">
        <v>0.20324304366083401</v>
      </c>
      <c r="BJ9" s="17">
        <v>0.193034936928388</v>
      </c>
      <c r="BK9" s="17"/>
      <c r="BL9" s="17">
        <v>0.17100736708680001</v>
      </c>
      <c r="BM9" s="17">
        <v>0.226100181509513</v>
      </c>
      <c r="BN9" s="17">
        <v>0.23874637293194301</v>
      </c>
      <c r="BO9" s="17"/>
      <c r="BP9" s="17">
        <v>0.20749087246909201</v>
      </c>
      <c r="BQ9" s="17">
        <v>0.19515878139513801</v>
      </c>
      <c r="BR9" s="17"/>
      <c r="BS9" s="17">
        <v>0.28782191635379201</v>
      </c>
      <c r="BT9" s="17">
        <v>0.23116824840494199</v>
      </c>
      <c r="BU9" s="17">
        <v>0.13992687296647599</v>
      </c>
      <c r="BV9" s="17">
        <v>0.21503318707357599</v>
      </c>
      <c r="BW9" s="17"/>
      <c r="BX9" s="17">
        <v>0.24470975389982499</v>
      </c>
      <c r="BY9" s="17">
        <v>0.20978265184113901</v>
      </c>
      <c r="BZ9" s="17">
        <v>0.20169702220486199</v>
      </c>
      <c r="CA9" s="17"/>
      <c r="CB9" s="17">
        <v>0.259513447320321</v>
      </c>
      <c r="CC9" s="17">
        <v>0.30451384358490802</v>
      </c>
      <c r="CD9" s="17">
        <v>0.14067025495905</v>
      </c>
      <c r="CE9" s="17">
        <v>0.180320574593132</v>
      </c>
      <c r="CF9" s="17">
        <v>0.28988798326626902</v>
      </c>
      <c r="CG9" s="17">
        <v>7.8618174493261597E-2</v>
      </c>
      <c r="CH9" s="17"/>
      <c r="CI9" s="17">
        <v>0.136490217009818</v>
      </c>
      <c r="CJ9" s="17">
        <v>0.29466436643041399</v>
      </c>
      <c r="CK9" s="17">
        <v>5.0047561626214501E-2</v>
      </c>
      <c r="CL9" s="17">
        <v>0.210389052923036</v>
      </c>
    </row>
    <row r="10" spans="2:90" x14ac:dyDescent="0.35">
      <c r="B10" s="21" t="s">
        <v>275</v>
      </c>
      <c r="C10" s="17">
        <v>0.45234249675640598</v>
      </c>
      <c r="D10" s="17">
        <v>0.41445458628908799</v>
      </c>
      <c r="E10" s="17">
        <v>0.48731043853546502</v>
      </c>
      <c r="F10" s="17"/>
      <c r="G10" s="17">
        <v>0.46581691662833302</v>
      </c>
      <c r="H10" s="17">
        <v>0.46503871465100799</v>
      </c>
      <c r="I10" s="17">
        <v>0.46005003579866</v>
      </c>
      <c r="J10" s="17">
        <v>0.47060688983333698</v>
      </c>
      <c r="K10" s="17">
        <v>0.48999494838595098</v>
      </c>
      <c r="L10" s="17">
        <v>0.46969141497186701</v>
      </c>
      <c r="M10" s="17">
        <v>0.39506009571506501</v>
      </c>
      <c r="N10" s="17">
        <v>0.45035976679830098</v>
      </c>
      <c r="O10" s="17">
        <v>0.41263444236313401</v>
      </c>
      <c r="P10" s="17"/>
      <c r="Q10" s="17">
        <v>0.46539110747985402</v>
      </c>
      <c r="R10" s="17">
        <v>0.38188807210293102</v>
      </c>
      <c r="S10" s="17">
        <v>0.43230570143848102</v>
      </c>
      <c r="T10" s="17">
        <v>0.45325153461663398</v>
      </c>
      <c r="U10" s="17"/>
      <c r="V10" s="17">
        <v>0.37084394415817001</v>
      </c>
      <c r="W10" s="17">
        <v>0.54083251904325802</v>
      </c>
      <c r="X10" s="17">
        <v>0.52057806835837495</v>
      </c>
      <c r="Y10" s="17">
        <v>0.39155677523409499</v>
      </c>
      <c r="Z10" s="17">
        <v>0.434225097372827</v>
      </c>
      <c r="AA10" s="17">
        <v>0.45316801609472301</v>
      </c>
      <c r="AB10" s="17">
        <v>0.45465246818684701</v>
      </c>
      <c r="AC10" s="17">
        <v>0.48539620663136102</v>
      </c>
      <c r="AD10" s="17">
        <v>0.44535504724203401</v>
      </c>
      <c r="AE10" s="17"/>
      <c r="AF10" s="17">
        <v>0.44772598109621697</v>
      </c>
      <c r="AG10" s="17">
        <v>0.43660437812304598</v>
      </c>
      <c r="AH10" s="17">
        <v>0.45601829797937699</v>
      </c>
      <c r="AI10" s="17">
        <v>0.39495406888282902</v>
      </c>
      <c r="AJ10" s="17">
        <v>0.48055215003989799</v>
      </c>
      <c r="AK10" s="17">
        <v>0.45279034680101199</v>
      </c>
      <c r="AL10" s="17"/>
      <c r="AM10" s="17">
        <v>0.44540044463945</v>
      </c>
      <c r="AN10" s="17">
        <v>0.46297061820285301</v>
      </c>
      <c r="AO10" s="17">
        <v>0.44395296433945403</v>
      </c>
      <c r="AP10" s="17">
        <v>0.404273667099732</v>
      </c>
      <c r="AQ10" s="17">
        <v>0.39954932186835102</v>
      </c>
      <c r="AR10" s="17">
        <v>0.46475212910622898</v>
      </c>
      <c r="AS10" s="17">
        <v>0.488351626395015</v>
      </c>
      <c r="AT10" s="17">
        <v>0.53163016288117804</v>
      </c>
      <c r="AU10" s="17">
        <v>0.50726600360123597</v>
      </c>
      <c r="AV10" s="17">
        <v>0.43728338160735902</v>
      </c>
      <c r="AW10" s="17">
        <v>0.39163430740869498</v>
      </c>
      <c r="AX10" s="17">
        <v>0.37537776863934003</v>
      </c>
      <c r="AY10" s="17">
        <v>0.53574796516049905</v>
      </c>
      <c r="AZ10" s="17">
        <v>0.387636790085928</v>
      </c>
      <c r="BA10" s="17">
        <v>0.53421879136533301</v>
      </c>
      <c r="BB10" s="17">
        <v>0.38720934794921502</v>
      </c>
      <c r="BC10" s="17"/>
      <c r="BD10" s="17">
        <v>0.451985589928382</v>
      </c>
      <c r="BE10" s="17">
        <v>0.469949064229501</v>
      </c>
      <c r="BF10" s="17">
        <v>0.44586404875109797</v>
      </c>
      <c r="BG10" s="17"/>
      <c r="BH10" s="17">
        <v>0.47212189388638698</v>
      </c>
      <c r="BI10" s="17">
        <v>0.43697265770978799</v>
      </c>
      <c r="BJ10" s="17">
        <v>0.40224290943254698</v>
      </c>
      <c r="BK10" s="17"/>
      <c r="BL10" s="17">
        <v>0.40798368301702997</v>
      </c>
      <c r="BM10" s="17">
        <v>0.46890874952844103</v>
      </c>
      <c r="BN10" s="17">
        <v>0.415691881002758</v>
      </c>
      <c r="BO10" s="17"/>
      <c r="BP10" s="17">
        <v>0.46647354215071501</v>
      </c>
      <c r="BQ10" s="17">
        <v>0.44179608287822703</v>
      </c>
      <c r="BR10" s="17"/>
      <c r="BS10" s="17">
        <v>0.44102937023711403</v>
      </c>
      <c r="BT10" s="17">
        <v>0.46555089368024</v>
      </c>
      <c r="BU10" s="17">
        <v>0.473930992347668</v>
      </c>
      <c r="BV10" s="17">
        <v>0.44840067453096</v>
      </c>
      <c r="BW10" s="17"/>
      <c r="BX10" s="17">
        <v>0.47089330902979498</v>
      </c>
      <c r="BY10" s="17">
        <v>0.53202296308817898</v>
      </c>
      <c r="BZ10" s="17">
        <v>0.44560830517658701</v>
      </c>
      <c r="CA10" s="17"/>
      <c r="CB10" s="17">
        <v>0.52275329101433199</v>
      </c>
      <c r="CC10" s="17">
        <v>0.44880092396632998</v>
      </c>
      <c r="CD10" s="17">
        <v>0.48865676672626102</v>
      </c>
      <c r="CE10" s="17">
        <v>0.48085978011102598</v>
      </c>
      <c r="CF10" s="17">
        <v>0.42012586194511398</v>
      </c>
      <c r="CG10" s="17">
        <v>0.31290501366993301</v>
      </c>
      <c r="CH10" s="17"/>
      <c r="CI10" s="17">
        <v>0.47253686352346702</v>
      </c>
      <c r="CJ10" s="17">
        <v>0.46307978787135701</v>
      </c>
      <c r="CK10" s="17">
        <v>0.29917768957291102</v>
      </c>
      <c r="CL10" s="17">
        <v>0.48224689370927698</v>
      </c>
    </row>
    <row r="11" spans="2:90" x14ac:dyDescent="0.35">
      <c r="B11" s="21" t="s">
        <v>114</v>
      </c>
      <c r="C11" s="17">
        <v>0.165460925757344</v>
      </c>
      <c r="D11" s="17">
        <v>0.17620064323360499</v>
      </c>
      <c r="E11" s="17">
        <v>0.15610273834260399</v>
      </c>
      <c r="F11" s="17"/>
      <c r="G11" s="17">
        <v>0.187915732067966</v>
      </c>
      <c r="H11" s="17">
        <v>0.21039537884307399</v>
      </c>
      <c r="I11" s="17">
        <v>0.147496049537616</v>
      </c>
      <c r="J11" s="17">
        <v>0.16425048291608901</v>
      </c>
      <c r="K11" s="17">
        <v>0.13496533539817901</v>
      </c>
      <c r="L11" s="17">
        <v>0.13033682990398901</v>
      </c>
      <c r="M11" s="17">
        <v>0.161404267424233</v>
      </c>
      <c r="N11" s="17">
        <v>0.17621108453314399</v>
      </c>
      <c r="O11" s="17">
        <v>0.17547828962262199</v>
      </c>
      <c r="P11" s="17"/>
      <c r="Q11" s="17">
        <v>0.18327263282918099</v>
      </c>
      <c r="R11" s="17">
        <v>0.17895247077135101</v>
      </c>
      <c r="S11" s="17">
        <v>0.104133839494279</v>
      </c>
      <c r="T11" s="17">
        <v>0.16381977389722899</v>
      </c>
      <c r="U11" s="17"/>
      <c r="V11" s="17">
        <v>0.178035259662358</v>
      </c>
      <c r="W11" s="17">
        <v>0.11320027509182699</v>
      </c>
      <c r="X11" s="17">
        <v>0.15136698632088699</v>
      </c>
      <c r="Y11" s="17">
        <v>0.156941747759617</v>
      </c>
      <c r="Z11" s="17">
        <v>0.209080265837468</v>
      </c>
      <c r="AA11" s="17">
        <v>0.14845485378772</v>
      </c>
      <c r="AB11" s="17">
        <v>0.19633013054377099</v>
      </c>
      <c r="AC11" s="17">
        <v>0.21514227604889999</v>
      </c>
      <c r="AD11" s="17">
        <v>0.173314962411239</v>
      </c>
      <c r="AE11" s="17"/>
      <c r="AF11" s="17">
        <v>0.13999428923722301</v>
      </c>
      <c r="AG11" s="17">
        <v>0.16804928176448</v>
      </c>
      <c r="AH11" s="17">
        <v>0.14082504153831599</v>
      </c>
      <c r="AI11" s="17">
        <v>0.209387916696432</v>
      </c>
      <c r="AJ11" s="17">
        <v>0.19721692375464001</v>
      </c>
      <c r="AK11" s="17">
        <v>0.162772709615394</v>
      </c>
      <c r="AL11" s="17"/>
      <c r="AM11" s="17">
        <v>0.20427100880698301</v>
      </c>
      <c r="AN11" s="17">
        <v>0.18420984127276999</v>
      </c>
      <c r="AO11" s="17">
        <v>0.15159442421094699</v>
      </c>
      <c r="AP11" s="17">
        <v>0.173021901162002</v>
      </c>
      <c r="AQ11" s="17">
        <v>0.161054362150582</v>
      </c>
      <c r="AR11" s="17">
        <v>0.19712094680702</v>
      </c>
      <c r="AS11" s="17">
        <v>0.136826107009552</v>
      </c>
      <c r="AT11" s="17">
        <v>0.16941490257962799</v>
      </c>
      <c r="AU11" s="17">
        <v>0.10816064090363101</v>
      </c>
      <c r="AV11" s="17">
        <v>0.16619493374505601</v>
      </c>
      <c r="AW11" s="17">
        <v>0.21522262539258899</v>
      </c>
      <c r="AX11" s="17">
        <v>0.158881491179028</v>
      </c>
      <c r="AY11" s="17">
        <v>0.15849243689693501</v>
      </c>
      <c r="AZ11" s="17">
        <v>0.162845331482983</v>
      </c>
      <c r="BA11" s="17">
        <v>0.189094613311725</v>
      </c>
      <c r="BB11" s="17">
        <v>0.167464348744051</v>
      </c>
      <c r="BC11" s="17"/>
      <c r="BD11" s="17">
        <v>0.15763749498990001</v>
      </c>
      <c r="BE11" s="17">
        <v>0.18116515436545999</v>
      </c>
      <c r="BF11" s="17">
        <v>0.160615338360452</v>
      </c>
      <c r="BG11" s="17"/>
      <c r="BH11" s="17">
        <v>0.15475815213306399</v>
      </c>
      <c r="BI11" s="17">
        <v>0.148740629374296</v>
      </c>
      <c r="BJ11" s="17">
        <v>0.20285306597556599</v>
      </c>
      <c r="BK11" s="17"/>
      <c r="BL11" s="17">
        <v>0.20614836318590801</v>
      </c>
      <c r="BM11" s="17">
        <v>0.13275954877830601</v>
      </c>
      <c r="BN11" s="17">
        <v>0.18506810194964099</v>
      </c>
      <c r="BO11" s="17"/>
      <c r="BP11" s="17">
        <v>0.181054144487267</v>
      </c>
      <c r="BQ11" s="17">
        <v>0.17031596991593301</v>
      </c>
      <c r="BR11" s="17"/>
      <c r="BS11" s="17">
        <v>9.3626820378903797E-2</v>
      </c>
      <c r="BT11" s="17">
        <v>0.12802361502203</v>
      </c>
      <c r="BU11" s="17">
        <v>0.181686755002612</v>
      </c>
      <c r="BV11" s="17">
        <v>0.18712796710552199</v>
      </c>
      <c r="BW11" s="17"/>
      <c r="BX11" s="17">
        <v>0.165010833743475</v>
      </c>
      <c r="BY11" s="17">
        <v>0.114115844551979</v>
      </c>
      <c r="BZ11" s="17">
        <v>0.16866068770363399</v>
      </c>
      <c r="CA11" s="17"/>
      <c r="CB11" s="17">
        <v>0.101970800786344</v>
      </c>
      <c r="CC11" s="17">
        <v>0.14406307593392101</v>
      </c>
      <c r="CD11" s="17">
        <v>0.23386525487295701</v>
      </c>
      <c r="CE11" s="17">
        <v>0.17220010919211801</v>
      </c>
      <c r="CF11" s="17">
        <v>0.118670598563173</v>
      </c>
      <c r="CG11" s="17">
        <v>0.19855334529254001</v>
      </c>
      <c r="CH11" s="17"/>
      <c r="CI11" s="17">
        <v>0.17049331171476101</v>
      </c>
      <c r="CJ11" s="17">
        <v>0.10188651108714</v>
      </c>
      <c r="CK11" s="17">
        <v>0.35405204378897598</v>
      </c>
      <c r="CL11" s="17">
        <v>0.15162998780453299</v>
      </c>
    </row>
    <row r="12" spans="2:90" x14ac:dyDescent="0.35">
      <c r="B12" s="21" t="s">
        <v>276</v>
      </c>
      <c r="C12" s="17">
        <v>0.14340851908843</v>
      </c>
      <c r="D12" s="17">
        <v>0.17529475580982701</v>
      </c>
      <c r="E12" s="17">
        <v>0.112425915941537</v>
      </c>
      <c r="F12" s="17"/>
      <c r="G12" s="17">
        <v>0.126451079955021</v>
      </c>
      <c r="H12" s="17">
        <v>9.2897396615031796E-2</v>
      </c>
      <c r="I12" s="17">
        <v>0.16046197480348301</v>
      </c>
      <c r="J12" s="17">
        <v>0.12182868314835101</v>
      </c>
      <c r="K12" s="17">
        <v>0.14286715969271799</v>
      </c>
      <c r="L12" s="17">
        <v>0.14054820971229101</v>
      </c>
      <c r="M12" s="17">
        <v>0.15997867183483799</v>
      </c>
      <c r="N12" s="17">
        <v>0.17346026754753799</v>
      </c>
      <c r="O12" s="17">
        <v>0.16610526032009101</v>
      </c>
      <c r="P12" s="17"/>
      <c r="Q12" s="17">
        <v>0.116141770366924</v>
      </c>
      <c r="R12" s="17">
        <v>0.12907048682522901</v>
      </c>
      <c r="S12" s="17">
        <v>0.18037647105058</v>
      </c>
      <c r="T12" s="17">
        <v>0.14731626522956801</v>
      </c>
      <c r="U12" s="17"/>
      <c r="V12" s="17">
        <v>0.15672359245876399</v>
      </c>
      <c r="W12" s="17">
        <v>0.110400986848933</v>
      </c>
      <c r="X12" s="17">
        <v>0.10883575208726</v>
      </c>
      <c r="Y12" s="17">
        <v>0.18001904897976101</v>
      </c>
      <c r="Z12" s="17">
        <v>0.138877199559644</v>
      </c>
      <c r="AA12" s="17">
        <v>0.18358084848742701</v>
      </c>
      <c r="AB12" s="17">
        <v>0.14703437729332</v>
      </c>
      <c r="AC12" s="17">
        <v>0.13032803948168001</v>
      </c>
      <c r="AD12" s="17">
        <v>0.13452003962315601</v>
      </c>
      <c r="AE12" s="17"/>
      <c r="AF12" s="17">
        <v>0.17528083379696199</v>
      </c>
      <c r="AG12" s="17">
        <v>0.15200593337392401</v>
      </c>
      <c r="AH12" s="17">
        <v>0.172774788869164</v>
      </c>
      <c r="AI12" s="17">
        <v>0.13181186294305999</v>
      </c>
      <c r="AJ12" s="17">
        <v>0.11869493224719101</v>
      </c>
      <c r="AK12" s="17">
        <v>0.12591873892144101</v>
      </c>
      <c r="AL12" s="17"/>
      <c r="AM12" s="17">
        <v>0.128174170368583</v>
      </c>
      <c r="AN12" s="17">
        <v>0.149699630088238</v>
      </c>
      <c r="AO12" s="17">
        <v>0.141648102266764</v>
      </c>
      <c r="AP12" s="17">
        <v>0.18049776344854801</v>
      </c>
      <c r="AQ12" s="17">
        <v>0.18763689722170701</v>
      </c>
      <c r="AR12" s="17">
        <v>0.14124412260506999</v>
      </c>
      <c r="AS12" s="17">
        <v>0.17641583776511999</v>
      </c>
      <c r="AT12" s="17">
        <v>0.12014695892855901</v>
      </c>
      <c r="AU12" s="17">
        <v>0.14487997978164999</v>
      </c>
      <c r="AV12" s="17">
        <v>0.13578534121073599</v>
      </c>
      <c r="AW12" s="17">
        <v>0.15984795427367399</v>
      </c>
      <c r="AX12" s="17">
        <v>0.14950730567243201</v>
      </c>
      <c r="AY12" s="17">
        <v>0.128033111660071</v>
      </c>
      <c r="AZ12" s="17">
        <v>0.131735980202493</v>
      </c>
      <c r="BA12" s="17">
        <v>5.8577338790220097E-2</v>
      </c>
      <c r="BB12" s="17">
        <v>0.138198543310734</v>
      </c>
      <c r="BC12" s="17"/>
      <c r="BD12" s="17">
        <v>0.15004113146662801</v>
      </c>
      <c r="BE12" s="17">
        <v>0.14215452340866599</v>
      </c>
      <c r="BF12" s="17">
        <v>0.137498575970565</v>
      </c>
      <c r="BG12" s="17"/>
      <c r="BH12" s="17">
        <v>0.134439244183329</v>
      </c>
      <c r="BI12" s="17">
        <v>0.157682818385395</v>
      </c>
      <c r="BJ12" s="17">
        <v>0.180471204720068</v>
      </c>
      <c r="BK12" s="17"/>
      <c r="BL12" s="17">
        <v>0.186508173430568</v>
      </c>
      <c r="BM12" s="17">
        <v>0.13884203189341099</v>
      </c>
      <c r="BN12" s="17">
        <v>0.12581236924731501</v>
      </c>
      <c r="BO12" s="17"/>
      <c r="BP12" s="17">
        <v>0.118052627427533</v>
      </c>
      <c r="BQ12" s="17">
        <v>0.151779871711265</v>
      </c>
      <c r="BR12" s="17"/>
      <c r="BS12" s="17">
        <v>0.14098065256168099</v>
      </c>
      <c r="BT12" s="17">
        <v>0.13728645061775599</v>
      </c>
      <c r="BU12" s="17">
        <v>0.17661104946112999</v>
      </c>
      <c r="BV12" s="17">
        <v>0.119561822432632</v>
      </c>
      <c r="BW12" s="17"/>
      <c r="BX12" s="17">
        <v>9.6147058022629905E-2</v>
      </c>
      <c r="BY12" s="17">
        <v>0.132094445306982</v>
      </c>
      <c r="BZ12" s="17">
        <v>0.148785894038794</v>
      </c>
      <c r="CA12" s="17"/>
      <c r="CB12" s="17">
        <v>0.10053912390523601</v>
      </c>
      <c r="CC12" s="17">
        <v>7.6516520319979894E-2</v>
      </c>
      <c r="CD12" s="17">
        <v>0.110385249383644</v>
      </c>
      <c r="CE12" s="17">
        <v>0.14709772458151199</v>
      </c>
      <c r="CF12" s="17">
        <v>0.112105408289771</v>
      </c>
      <c r="CG12" s="17">
        <v>0.34452732215041598</v>
      </c>
      <c r="CH12" s="17"/>
      <c r="CI12" s="17">
        <v>0.19229891893172399</v>
      </c>
      <c r="CJ12" s="17">
        <v>0.106184969463685</v>
      </c>
      <c r="CK12" s="17">
        <v>0.25869082922771203</v>
      </c>
      <c r="CL12" s="17">
        <v>0.123709246427851</v>
      </c>
    </row>
    <row r="13" spans="2:90" x14ac:dyDescent="0.35">
      <c r="B13" s="21" t="s">
        <v>176</v>
      </c>
      <c r="C13" s="23">
        <v>3.2991084722712498E-2</v>
      </c>
      <c r="D13" s="23">
        <v>4.2821463831805497E-2</v>
      </c>
      <c r="E13" s="23">
        <v>2.3780421277312499E-2</v>
      </c>
      <c r="F13" s="23"/>
      <c r="G13" s="23">
        <v>1.6357746349695002E-2</v>
      </c>
      <c r="H13" s="23">
        <v>2.5224356937386502E-2</v>
      </c>
      <c r="I13" s="23">
        <v>3.6025878259330499E-2</v>
      </c>
      <c r="J13" s="23">
        <v>1.57609865357154E-2</v>
      </c>
      <c r="K13" s="23">
        <v>3.1429377215268901E-2</v>
      </c>
      <c r="L13" s="23">
        <v>2.99111115467099E-2</v>
      </c>
      <c r="M13" s="23">
        <v>4.9011742610808498E-2</v>
      </c>
      <c r="N13" s="23">
        <v>3.3837159995908403E-2</v>
      </c>
      <c r="O13" s="23">
        <v>5.57209036137577E-2</v>
      </c>
      <c r="P13" s="23"/>
      <c r="Q13" s="23">
        <v>4.6145069813425497E-2</v>
      </c>
      <c r="R13" s="23">
        <v>3.5347400518824602E-2</v>
      </c>
      <c r="S13" s="23">
        <v>5.9279818399464099E-2</v>
      </c>
      <c r="T13" s="23">
        <v>3.0294717881706901E-2</v>
      </c>
      <c r="U13" s="23"/>
      <c r="V13" s="23">
        <v>3.3348712733425101E-2</v>
      </c>
      <c r="W13" s="23">
        <v>2.7775273698201399E-2</v>
      </c>
      <c r="X13" s="23">
        <v>3.6326531294041599E-2</v>
      </c>
      <c r="Y13" s="23">
        <v>2.33010117768985E-2</v>
      </c>
      <c r="Z13" s="23">
        <v>3.89527689369705E-2</v>
      </c>
      <c r="AA13" s="23">
        <v>5.5925862887364897E-2</v>
      </c>
      <c r="AB13" s="23">
        <v>2.9050621522845699E-2</v>
      </c>
      <c r="AC13" s="23">
        <v>9.3294752638096393E-3</v>
      </c>
      <c r="AD13" s="23">
        <v>3.1555234900443201E-2</v>
      </c>
      <c r="AE13" s="23"/>
      <c r="AF13" s="23">
        <v>3.48303565165703E-2</v>
      </c>
      <c r="AG13" s="23">
        <v>3.8363144631264903E-2</v>
      </c>
      <c r="AH13" s="23">
        <v>9.5362018823341999E-3</v>
      </c>
      <c r="AI13" s="23">
        <v>5.5003115292199797E-2</v>
      </c>
      <c r="AJ13" s="23">
        <v>2.2438932079897E-2</v>
      </c>
      <c r="AK13" s="23">
        <v>3.8598813195763901E-2</v>
      </c>
      <c r="AL13" s="23"/>
      <c r="AM13" s="23">
        <v>3.9610094166602897E-2</v>
      </c>
      <c r="AN13" s="23">
        <v>6.5633601486561499E-2</v>
      </c>
      <c r="AO13" s="23">
        <v>3.0970698958184901E-2</v>
      </c>
      <c r="AP13" s="23">
        <v>4.23328134256091E-2</v>
      </c>
      <c r="AQ13" s="23">
        <v>3.32671928463791E-2</v>
      </c>
      <c r="AR13" s="23">
        <v>4.9774857575837703E-2</v>
      </c>
      <c r="AS13" s="23">
        <v>3.9212551163295403E-2</v>
      </c>
      <c r="AT13" s="23">
        <v>2.4386555606216401E-2</v>
      </c>
      <c r="AU13" s="23">
        <v>2.2829718225647999E-2</v>
      </c>
      <c r="AV13" s="23">
        <v>3.2356504825955701E-2</v>
      </c>
      <c r="AW13" s="23">
        <v>2.3409304408386799E-2</v>
      </c>
      <c r="AX13" s="23">
        <v>4.6686403181595698E-2</v>
      </c>
      <c r="AY13" s="23">
        <v>0</v>
      </c>
      <c r="AZ13" s="23">
        <v>5.81437226927062E-2</v>
      </c>
      <c r="BA13" s="23">
        <v>8.2175806606093801E-3</v>
      </c>
      <c r="BB13" s="23">
        <v>2.0538061317308499E-2</v>
      </c>
      <c r="BC13" s="23"/>
      <c r="BD13" s="23">
        <v>2.3417592516181501E-2</v>
      </c>
      <c r="BE13" s="23">
        <v>2.4089008248780099E-2</v>
      </c>
      <c r="BF13" s="23">
        <v>4.7370726223639602E-2</v>
      </c>
      <c r="BG13" s="23"/>
      <c r="BH13" s="23">
        <v>2.8234152826088599E-2</v>
      </c>
      <c r="BI13" s="23">
        <v>5.3360850869685797E-2</v>
      </c>
      <c r="BJ13" s="23">
        <v>2.1397882943431E-2</v>
      </c>
      <c r="BK13" s="23"/>
      <c r="BL13" s="23">
        <v>2.8352413279694899E-2</v>
      </c>
      <c r="BM13" s="23">
        <v>3.3389488290329103E-2</v>
      </c>
      <c r="BN13" s="23">
        <v>3.4681274868342798E-2</v>
      </c>
      <c r="BO13" s="23"/>
      <c r="BP13" s="23">
        <v>2.6928813465391801E-2</v>
      </c>
      <c r="BQ13" s="23">
        <v>4.0949294099436997E-2</v>
      </c>
      <c r="BR13" s="23"/>
      <c r="BS13" s="23">
        <v>3.6541240468508603E-2</v>
      </c>
      <c r="BT13" s="23">
        <v>3.79707922750313E-2</v>
      </c>
      <c r="BU13" s="23">
        <v>2.7844330222113901E-2</v>
      </c>
      <c r="BV13" s="23">
        <v>2.9876348857310199E-2</v>
      </c>
      <c r="BW13" s="23"/>
      <c r="BX13" s="23">
        <v>2.3239045304274598E-2</v>
      </c>
      <c r="BY13" s="23">
        <v>1.1984095211721E-2</v>
      </c>
      <c r="BZ13" s="23">
        <v>3.5248090876123801E-2</v>
      </c>
      <c r="CA13" s="23"/>
      <c r="CB13" s="23">
        <v>1.5223336973766899E-2</v>
      </c>
      <c r="CC13" s="23">
        <v>2.6105636194861299E-2</v>
      </c>
      <c r="CD13" s="23">
        <v>2.6422474058088501E-2</v>
      </c>
      <c r="CE13" s="23">
        <v>1.95218115222121E-2</v>
      </c>
      <c r="CF13" s="23">
        <v>5.92101479356733E-2</v>
      </c>
      <c r="CG13" s="23">
        <v>6.5396144393849595E-2</v>
      </c>
      <c r="CH13" s="23"/>
      <c r="CI13" s="23">
        <v>2.8180688820229699E-2</v>
      </c>
      <c r="CJ13" s="23">
        <v>3.4184365147403799E-2</v>
      </c>
      <c r="CK13" s="23">
        <v>3.8031875784186701E-2</v>
      </c>
      <c r="CL13" s="23">
        <v>3.20248191353028E-2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433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58" x14ac:dyDescent="0.35">
      <c r="B9" s="21" t="s">
        <v>429</v>
      </c>
      <c r="C9" s="17">
        <v>0.138194365430583</v>
      </c>
      <c r="D9" s="17">
        <v>0.162059244731</v>
      </c>
      <c r="E9" s="17">
        <v>0.115563440874836</v>
      </c>
      <c r="F9" s="17"/>
      <c r="G9" s="17">
        <v>0.11083224056501299</v>
      </c>
      <c r="H9" s="17">
        <v>0.14139731979499401</v>
      </c>
      <c r="I9" s="17">
        <v>0.14538132391021899</v>
      </c>
      <c r="J9" s="17">
        <v>9.6514629297373394E-2</v>
      </c>
      <c r="K9" s="17">
        <v>0.118959770787873</v>
      </c>
      <c r="L9" s="17">
        <v>0.139889539938816</v>
      </c>
      <c r="M9" s="17">
        <v>0.17194439128200401</v>
      </c>
      <c r="N9" s="17">
        <v>0.17701567957561501</v>
      </c>
      <c r="O9" s="17">
        <v>0.13622917555344199</v>
      </c>
      <c r="P9" s="17"/>
      <c r="Q9" s="17">
        <v>0.15571024919988499</v>
      </c>
      <c r="R9" s="17">
        <v>0.216020047678678</v>
      </c>
      <c r="S9" s="17">
        <v>0.12073544932849101</v>
      </c>
      <c r="T9" s="17">
        <v>0.1334149795989</v>
      </c>
      <c r="U9" s="17"/>
      <c r="V9" s="17">
        <v>0.165597823114318</v>
      </c>
      <c r="W9" s="17">
        <v>8.1128771247376996E-2</v>
      </c>
      <c r="X9" s="17">
        <v>0.14282618995639901</v>
      </c>
      <c r="Y9" s="17">
        <v>0.158718723802353</v>
      </c>
      <c r="Z9" s="17">
        <v>0.11771702521204699</v>
      </c>
      <c r="AA9" s="17">
        <v>0.15882863830274899</v>
      </c>
      <c r="AB9" s="17">
        <v>0.164646321589276</v>
      </c>
      <c r="AC9" s="17">
        <v>0.101454805762485</v>
      </c>
      <c r="AD9" s="17">
        <v>0.14067890993155899</v>
      </c>
      <c r="AE9" s="17"/>
      <c r="AF9" s="17">
        <v>0.15125981359533699</v>
      </c>
      <c r="AG9" s="17">
        <v>0.15839685049066099</v>
      </c>
      <c r="AH9" s="17">
        <v>9.7803555430659994E-2</v>
      </c>
      <c r="AI9" s="17">
        <v>0.13785342426774599</v>
      </c>
      <c r="AJ9" s="17">
        <v>9.4421100560565505E-2</v>
      </c>
      <c r="AK9" s="17">
        <v>0.15626148664514999</v>
      </c>
      <c r="AL9" s="17"/>
      <c r="AM9" s="17">
        <v>0.162715043026948</v>
      </c>
      <c r="AN9" s="17">
        <v>0.14735662036327499</v>
      </c>
      <c r="AO9" s="17">
        <v>0.190793435328109</v>
      </c>
      <c r="AP9" s="17">
        <v>0.14141712109149401</v>
      </c>
      <c r="AQ9" s="17">
        <v>8.6756871039270503E-2</v>
      </c>
      <c r="AR9" s="17">
        <v>0.125628382959486</v>
      </c>
      <c r="AS9" s="17">
        <v>0.12449078270321599</v>
      </c>
      <c r="AT9" s="17">
        <v>0.15815447763430099</v>
      </c>
      <c r="AU9" s="17">
        <v>0.16661561925093901</v>
      </c>
      <c r="AV9" s="17">
        <v>0.15999308154699901</v>
      </c>
      <c r="AW9" s="17">
        <v>0.122970229885063</v>
      </c>
      <c r="AX9" s="17">
        <v>0.14112939376550401</v>
      </c>
      <c r="AY9" s="17">
        <v>0.15932375505581101</v>
      </c>
      <c r="AZ9" s="17">
        <v>0.106356508863116</v>
      </c>
      <c r="BA9" s="17">
        <v>0.17572525562983499</v>
      </c>
      <c r="BB9" s="17">
        <v>0.13574899447466901</v>
      </c>
      <c r="BC9" s="17"/>
      <c r="BD9" s="17">
        <v>0.118574281177487</v>
      </c>
      <c r="BE9" s="17">
        <v>0.122841270123816</v>
      </c>
      <c r="BF9" s="17">
        <v>0.16087501127203799</v>
      </c>
      <c r="BG9" s="17"/>
      <c r="BH9" s="17">
        <v>0.120035112071825</v>
      </c>
      <c r="BI9" s="17">
        <v>0.188802791491573</v>
      </c>
      <c r="BJ9" s="17">
        <v>0.159030633590374</v>
      </c>
      <c r="BK9" s="17"/>
      <c r="BL9" s="17">
        <v>0.13920214680655299</v>
      </c>
      <c r="BM9" s="17">
        <v>0.13401832271429001</v>
      </c>
      <c r="BN9" s="17">
        <v>0.20842565230122601</v>
      </c>
      <c r="BO9" s="17"/>
      <c r="BP9" s="17">
        <v>0.13237131605904701</v>
      </c>
      <c r="BQ9" s="17">
        <v>0.15253227135140901</v>
      </c>
      <c r="BR9" s="17"/>
      <c r="BS9" s="17">
        <v>0.14225347799181501</v>
      </c>
      <c r="BT9" s="17">
        <v>0.12664826502169901</v>
      </c>
      <c r="BU9" s="17">
        <v>0.11917458305687301</v>
      </c>
      <c r="BV9" s="17">
        <v>0.15073031133689099</v>
      </c>
      <c r="BW9" s="17"/>
      <c r="BX9" s="17">
        <v>0.126758097400441</v>
      </c>
      <c r="BY9" s="17">
        <v>0.12227272766502501</v>
      </c>
      <c r="BZ9" s="17">
        <v>0.140305729037732</v>
      </c>
      <c r="CA9" s="17"/>
      <c r="CB9" s="17">
        <v>9.2694378909193201E-2</v>
      </c>
      <c r="CC9" s="17">
        <v>0.15168472308643099</v>
      </c>
      <c r="CD9" s="17">
        <v>9.0006958678704702E-2</v>
      </c>
      <c r="CE9" s="17">
        <v>0.110420053223583</v>
      </c>
      <c r="CF9" s="17">
        <v>0.26273997641487201</v>
      </c>
      <c r="CG9" s="17">
        <v>0.175475906927125</v>
      </c>
      <c r="CH9" s="17"/>
      <c r="CI9" s="17">
        <v>0.13680154812119599</v>
      </c>
      <c r="CJ9" s="17">
        <v>0.16614128120303601</v>
      </c>
      <c r="CK9" s="17">
        <v>8.9027218080434498E-2</v>
      </c>
      <c r="CL9" s="17">
        <v>0.13511097439112199</v>
      </c>
    </row>
    <row r="10" spans="2:90" x14ac:dyDescent="0.35">
      <c r="B10" s="21" t="s">
        <v>180</v>
      </c>
      <c r="C10" s="17">
        <v>0.11073692646614899</v>
      </c>
      <c r="D10" s="17">
        <v>0.13037828498059101</v>
      </c>
      <c r="E10" s="17">
        <v>9.1138371332413495E-2</v>
      </c>
      <c r="F10" s="17"/>
      <c r="G10" s="17">
        <v>0.104913769113088</v>
      </c>
      <c r="H10" s="17">
        <v>0.100253441605425</v>
      </c>
      <c r="I10" s="17">
        <v>0.109351248626934</v>
      </c>
      <c r="J10" s="17">
        <v>0.118472940127023</v>
      </c>
      <c r="K10" s="17">
        <v>0.15811780917964599</v>
      </c>
      <c r="L10" s="17">
        <v>0.113418828428033</v>
      </c>
      <c r="M10" s="17">
        <v>0.10530818429944</v>
      </c>
      <c r="N10" s="17">
        <v>7.8378296044773796E-2</v>
      </c>
      <c r="O10" s="17">
        <v>0.111541817436332</v>
      </c>
      <c r="P10" s="17"/>
      <c r="Q10" s="17">
        <v>0.10361003590829999</v>
      </c>
      <c r="R10" s="17">
        <v>0.124084898906303</v>
      </c>
      <c r="S10" s="17">
        <v>0.13799651920116299</v>
      </c>
      <c r="T10" s="17">
        <v>0.109309549336227</v>
      </c>
      <c r="U10" s="17"/>
      <c r="V10" s="17">
        <v>0.125684388419183</v>
      </c>
      <c r="W10" s="17">
        <v>0.107403384805559</v>
      </c>
      <c r="X10" s="17">
        <v>7.3443773230858295E-2</v>
      </c>
      <c r="Y10" s="17">
        <v>0.149997648211917</v>
      </c>
      <c r="Z10" s="17">
        <v>0.112825445435229</v>
      </c>
      <c r="AA10" s="17">
        <v>8.9582897002307399E-2</v>
      </c>
      <c r="AB10" s="17">
        <v>0.10538312321292</v>
      </c>
      <c r="AC10" s="17">
        <v>0.105326118580121</v>
      </c>
      <c r="AD10" s="17">
        <v>0.114727602104469</v>
      </c>
      <c r="AE10" s="17"/>
      <c r="AF10" s="17">
        <v>0.112095751764111</v>
      </c>
      <c r="AG10" s="17">
        <v>0.13029908810717999</v>
      </c>
      <c r="AH10" s="17">
        <v>6.4808119112215207E-2</v>
      </c>
      <c r="AI10" s="17">
        <v>8.5243145054686706E-2</v>
      </c>
      <c r="AJ10" s="17">
        <v>9.1603275829733002E-2</v>
      </c>
      <c r="AK10" s="17">
        <v>0.126936157944118</v>
      </c>
      <c r="AL10" s="17"/>
      <c r="AM10" s="17">
        <v>8.8084347285366404E-2</v>
      </c>
      <c r="AN10" s="17">
        <v>8.3908268457848698E-2</v>
      </c>
      <c r="AO10" s="17">
        <v>0.119870769958839</v>
      </c>
      <c r="AP10" s="17">
        <v>0.14576840600074101</v>
      </c>
      <c r="AQ10" s="17">
        <v>0.15857460067707399</v>
      </c>
      <c r="AR10" s="17">
        <v>0.12974119993505601</v>
      </c>
      <c r="AS10" s="17">
        <v>9.4009940696914193E-2</v>
      </c>
      <c r="AT10" s="17">
        <v>0.18186878341020701</v>
      </c>
      <c r="AU10" s="17">
        <v>0.147265778960047</v>
      </c>
      <c r="AV10" s="17">
        <v>0.111563081056507</v>
      </c>
      <c r="AW10" s="17">
        <v>9.6579784069042204E-2</v>
      </c>
      <c r="AX10" s="17">
        <v>8.3458449937065707E-2</v>
      </c>
      <c r="AY10" s="17">
        <v>9.2856891985854298E-2</v>
      </c>
      <c r="AZ10" s="17">
        <v>0.116605187649977</v>
      </c>
      <c r="BA10" s="17">
        <v>6.0796492700082201E-2</v>
      </c>
      <c r="BB10" s="17">
        <v>8.83527790829743E-2</v>
      </c>
      <c r="BC10" s="17"/>
      <c r="BD10" s="17">
        <v>0.12424531441217999</v>
      </c>
      <c r="BE10" s="17">
        <v>0.109506542712486</v>
      </c>
      <c r="BF10" s="17">
        <v>9.9649817704097601E-2</v>
      </c>
      <c r="BG10" s="17"/>
      <c r="BH10" s="17">
        <v>0.110564156512154</v>
      </c>
      <c r="BI10" s="17">
        <v>0.12967395218092401</v>
      </c>
      <c r="BJ10" s="17">
        <v>0.115006424177808</v>
      </c>
      <c r="BK10" s="17"/>
      <c r="BL10" s="17">
        <v>0.16441507833573199</v>
      </c>
      <c r="BM10" s="17">
        <v>9.8406413873916201E-2</v>
      </c>
      <c r="BN10" s="17">
        <v>0.124188581977664</v>
      </c>
      <c r="BO10" s="17"/>
      <c r="BP10" s="17">
        <v>8.3695324724957498E-2</v>
      </c>
      <c r="BQ10" s="17">
        <v>0.115090084354562</v>
      </c>
      <c r="BR10" s="17"/>
      <c r="BS10" s="17">
        <v>0.111164521754946</v>
      </c>
      <c r="BT10" s="17">
        <v>0.116590853014699</v>
      </c>
      <c r="BU10" s="17">
        <v>0.141983249784599</v>
      </c>
      <c r="BV10" s="17">
        <v>9.2447196108036006E-2</v>
      </c>
      <c r="BW10" s="17"/>
      <c r="BX10" s="17">
        <v>0.127271976062137</v>
      </c>
      <c r="BY10" s="17">
        <v>9.8425577148773494E-2</v>
      </c>
      <c r="BZ10" s="17">
        <v>0.109855360564324</v>
      </c>
      <c r="CA10" s="17"/>
      <c r="CB10" s="17">
        <v>9.0417591392541505E-2</v>
      </c>
      <c r="CC10" s="17">
        <v>0.103158409940625</v>
      </c>
      <c r="CD10" s="17">
        <v>6.5071810936104299E-2</v>
      </c>
      <c r="CE10" s="17">
        <v>0.115966627804821</v>
      </c>
      <c r="CF10" s="17">
        <v>0.144712862500363</v>
      </c>
      <c r="CG10" s="17">
        <v>0.177332873106085</v>
      </c>
      <c r="CH10" s="17"/>
      <c r="CI10" s="17">
        <v>0.102062639924728</v>
      </c>
      <c r="CJ10" s="17">
        <v>9.9510415816923395E-2</v>
      </c>
      <c r="CK10" s="17">
        <v>0.110107219760943</v>
      </c>
      <c r="CL10" s="17">
        <v>0.119471819460806</v>
      </c>
    </row>
    <row r="11" spans="2:90" x14ac:dyDescent="0.35">
      <c r="B11" s="21" t="s">
        <v>179</v>
      </c>
      <c r="C11" s="17">
        <v>0.19438885388600799</v>
      </c>
      <c r="D11" s="17">
        <v>0.21099954868576501</v>
      </c>
      <c r="E11" s="17">
        <v>0.177919253036737</v>
      </c>
      <c r="F11" s="17"/>
      <c r="G11" s="17">
        <v>0.173396503785268</v>
      </c>
      <c r="H11" s="17">
        <v>0.15203211171820999</v>
      </c>
      <c r="I11" s="17">
        <v>0.192866394666206</v>
      </c>
      <c r="J11" s="17">
        <v>0.18269206625888701</v>
      </c>
      <c r="K11" s="17">
        <v>0.19726447479804099</v>
      </c>
      <c r="L11" s="17">
        <v>0.20539430507745501</v>
      </c>
      <c r="M11" s="17">
        <v>0.20837263067484499</v>
      </c>
      <c r="N11" s="17">
        <v>0.222533272345215</v>
      </c>
      <c r="O11" s="17">
        <v>0.20906890854948501</v>
      </c>
      <c r="P11" s="17"/>
      <c r="Q11" s="17">
        <v>0.18504794862596999</v>
      </c>
      <c r="R11" s="17">
        <v>0.18861573738111501</v>
      </c>
      <c r="S11" s="17">
        <v>0.19845552814345299</v>
      </c>
      <c r="T11" s="17">
        <v>0.19477908145596601</v>
      </c>
      <c r="U11" s="17"/>
      <c r="V11" s="17">
        <v>0.20018852327412701</v>
      </c>
      <c r="W11" s="17">
        <v>0.19107120795516899</v>
      </c>
      <c r="X11" s="17">
        <v>0.226449690225793</v>
      </c>
      <c r="Y11" s="17">
        <v>0.14873747474716201</v>
      </c>
      <c r="Z11" s="17">
        <v>0.196270967997388</v>
      </c>
      <c r="AA11" s="17">
        <v>0.20707110299150699</v>
      </c>
      <c r="AB11" s="17">
        <v>0.16220837680188499</v>
      </c>
      <c r="AC11" s="17">
        <v>0.217933255005684</v>
      </c>
      <c r="AD11" s="17">
        <v>0.208068847785253</v>
      </c>
      <c r="AE11" s="17"/>
      <c r="AF11" s="17">
        <v>0.17120312765706899</v>
      </c>
      <c r="AG11" s="17">
        <v>0.16921947434450399</v>
      </c>
      <c r="AH11" s="17">
        <v>0.162173795941988</v>
      </c>
      <c r="AI11" s="17">
        <v>0.22673553446592701</v>
      </c>
      <c r="AJ11" s="17">
        <v>0.229613720621028</v>
      </c>
      <c r="AK11" s="17">
        <v>0.20715235569507001</v>
      </c>
      <c r="AL11" s="17"/>
      <c r="AM11" s="17">
        <v>0.130122329631981</v>
      </c>
      <c r="AN11" s="17">
        <v>0.172523047392727</v>
      </c>
      <c r="AO11" s="17">
        <v>0.20714776328572501</v>
      </c>
      <c r="AP11" s="17">
        <v>0.198385817023669</v>
      </c>
      <c r="AQ11" s="17">
        <v>0.18781004742723101</v>
      </c>
      <c r="AR11" s="17">
        <v>0.21769914806169399</v>
      </c>
      <c r="AS11" s="17">
        <v>0.23323358450811699</v>
      </c>
      <c r="AT11" s="17">
        <v>0.205899014785136</v>
      </c>
      <c r="AU11" s="17">
        <v>0.14740481179451201</v>
      </c>
      <c r="AV11" s="17">
        <v>0.253439588985584</v>
      </c>
      <c r="AW11" s="17">
        <v>0.22401378070019401</v>
      </c>
      <c r="AX11" s="17">
        <v>0.27232855951354501</v>
      </c>
      <c r="AY11" s="17">
        <v>0.178413758156138</v>
      </c>
      <c r="AZ11" s="17">
        <v>0.18578288252232</v>
      </c>
      <c r="BA11" s="17">
        <v>0.15674522443654301</v>
      </c>
      <c r="BB11" s="17">
        <v>0.22285555255831299</v>
      </c>
      <c r="BC11" s="17"/>
      <c r="BD11" s="17">
        <v>0.200067137853504</v>
      </c>
      <c r="BE11" s="17">
        <v>0.176996567348118</v>
      </c>
      <c r="BF11" s="17">
        <v>0.20651908328292101</v>
      </c>
      <c r="BG11" s="17"/>
      <c r="BH11" s="17">
        <v>0.19663463723416499</v>
      </c>
      <c r="BI11" s="17">
        <v>0.19022543316291299</v>
      </c>
      <c r="BJ11" s="17">
        <v>0.20538932121595099</v>
      </c>
      <c r="BK11" s="17"/>
      <c r="BL11" s="17">
        <v>0.1907139234851</v>
      </c>
      <c r="BM11" s="17">
        <v>0.21847494511842799</v>
      </c>
      <c r="BN11" s="17">
        <v>0.23345555236895901</v>
      </c>
      <c r="BO11" s="17"/>
      <c r="BP11" s="17">
        <v>0.219674322327928</v>
      </c>
      <c r="BQ11" s="17">
        <v>0.182797343098905</v>
      </c>
      <c r="BR11" s="17"/>
      <c r="BS11" s="17">
        <v>0.162944403751973</v>
      </c>
      <c r="BT11" s="17">
        <v>0.21467272233614501</v>
      </c>
      <c r="BU11" s="17">
        <v>0.214432568222925</v>
      </c>
      <c r="BV11" s="17">
        <v>0.18494150782150801</v>
      </c>
      <c r="BW11" s="17"/>
      <c r="BX11" s="17">
        <v>0.203416447760213</v>
      </c>
      <c r="BY11" s="17">
        <v>0.18072103320937</v>
      </c>
      <c r="BZ11" s="17">
        <v>0.19433439586863199</v>
      </c>
      <c r="CA11" s="17"/>
      <c r="CB11" s="17">
        <v>0.19763502498159699</v>
      </c>
      <c r="CC11" s="17">
        <v>0.197418838596609</v>
      </c>
      <c r="CD11" s="17">
        <v>0.166120990402884</v>
      </c>
      <c r="CE11" s="17">
        <v>0.226919194845533</v>
      </c>
      <c r="CF11" s="17">
        <v>0.17982768146940301</v>
      </c>
      <c r="CG11" s="17">
        <v>0.20449946637331001</v>
      </c>
      <c r="CH11" s="17"/>
      <c r="CI11" s="17">
        <v>0.28654384370288299</v>
      </c>
      <c r="CJ11" s="17">
        <v>0.18235227835451101</v>
      </c>
      <c r="CK11" s="17">
        <v>0.14815163930950601</v>
      </c>
      <c r="CL11" s="17">
        <v>0.19311975654348301</v>
      </c>
    </row>
    <row r="12" spans="2:90" ht="72.5" x14ac:dyDescent="0.35">
      <c r="B12" s="21" t="s">
        <v>430</v>
      </c>
      <c r="C12" s="17">
        <v>0.46289789020150401</v>
      </c>
      <c r="D12" s="17">
        <v>0.40430190312507502</v>
      </c>
      <c r="E12" s="17">
        <v>0.521691207408016</v>
      </c>
      <c r="F12" s="17"/>
      <c r="G12" s="17">
        <v>0.50552538429535099</v>
      </c>
      <c r="H12" s="17">
        <v>0.47878700250315198</v>
      </c>
      <c r="I12" s="17">
        <v>0.44024198311835899</v>
      </c>
      <c r="J12" s="17">
        <v>0.51438250976056199</v>
      </c>
      <c r="K12" s="17">
        <v>0.44203727153344502</v>
      </c>
      <c r="L12" s="17">
        <v>0.43692920203468999</v>
      </c>
      <c r="M12" s="17">
        <v>0.45188273510615701</v>
      </c>
      <c r="N12" s="17">
        <v>0.463495484610984</v>
      </c>
      <c r="O12" s="17">
        <v>0.437171025191115</v>
      </c>
      <c r="P12" s="17"/>
      <c r="Q12" s="17">
        <v>0.43352018422215799</v>
      </c>
      <c r="R12" s="17">
        <v>0.36074660813037501</v>
      </c>
      <c r="S12" s="17">
        <v>0.46372805815941198</v>
      </c>
      <c r="T12" s="17">
        <v>0.47155590354114801</v>
      </c>
      <c r="U12" s="17"/>
      <c r="V12" s="17">
        <v>0.41420779329457402</v>
      </c>
      <c r="W12" s="17">
        <v>0.51184022110879601</v>
      </c>
      <c r="X12" s="17">
        <v>0.46101535148309303</v>
      </c>
      <c r="Y12" s="17">
        <v>0.46621778630263</v>
      </c>
      <c r="Z12" s="17">
        <v>0.46933857883326602</v>
      </c>
      <c r="AA12" s="17">
        <v>0.45045819068913301</v>
      </c>
      <c r="AB12" s="17">
        <v>0.473617579386718</v>
      </c>
      <c r="AC12" s="17">
        <v>0.44498092825833901</v>
      </c>
      <c r="AD12" s="17">
        <v>0.46759661618243498</v>
      </c>
      <c r="AE12" s="17"/>
      <c r="AF12" s="17">
        <v>0.47937236057726701</v>
      </c>
      <c r="AG12" s="17">
        <v>0.441601912533928</v>
      </c>
      <c r="AH12" s="17">
        <v>0.56349169718320702</v>
      </c>
      <c r="AI12" s="17">
        <v>0.46872448494942698</v>
      </c>
      <c r="AJ12" s="17">
        <v>0.49951677889002499</v>
      </c>
      <c r="AK12" s="17">
        <v>0.41230045116048902</v>
      </c>
      <c r="AL12" s="17"/>
      <c r="AM12" s="17">
        <v>0.42887518356836402</v>
      </c>
      <c r="AN12" s="17">
        <v>0.50291098027562098</v>
      </c>
      <c r="AO12" s="17">
        <v>0.35446936947486901</v>
      </c>
      <c r="AP12" s="17">
        <v>0.37613926465796699</v>
      </c>
      <c r="AQ12" s="17">
        <v>0.48444457474202501</v>
      </c>
      <c r="AR12" s="17">
        <v>0.47879696110753101</v>
      </c>
      <c r="AS12" s="17">
        <v>0.47244863696081502</v>
      </c>
      <c r="AT12" s="17">
        <v>0.37425563941005302</v>
      </c>
      <c r="AU12" s="17">
        <v>0.43697521038860399</v>
      </c>
      <c r="AV12" s="17">
        <v>0.41958821862359502</v>
      </c>
      <c r="AW12" s="17">
        <v>0.48934914764302101</v>
      </c>
      <c r="AX12" s="17">
        <v>0.45251688120380601</v>
      </c>
      <c r="AY12" s="17">
        <v>0.49854377298543501</v>
      </c>
      <c r="AZ12" s="17">
        <v>0.54719601831990705</v>
      </c>
      <c r="BA12" s="17">
        <v>0.45476880962278299</v>
      </c>
      <c r="BB12" s="17">
        <v>0.46159524812459102</v>
      </c>
      <c r="BC12" s="17"/>
      <c r="BD12" s="17">
        <v>0.481562635851286</v>
      </c>
      <c r="BE12" s="17">
        <v>0.47563647272486897</v>
      </c>
      <c r="BF12" s="17">
        <v>0.43969312202085198</v>
      </c>
      <c r="BG12" s="17"/>
      <c r="BH12" s="17">
        <v>0.47781337431424198</v>
      </c>
      <c r="BI12" s="17">
        <v>0.42051170074300198</v>
      </c>
      <c r="BJ12" s="17">
        <v>0.47596980957560497</v>
      </c>
      <c r="BK12" s="17"/>
      <c r="BL12" s="17">
        <v>0.45249482103282301</v>
      </c>
      <c r="BM12" s="17">
        <v>0.485132254838326</v>
      </c>
      <c r="BN12" s="17">
        <v>0.38560514680748298</v>
      </c>
      <c r="BO12" s="17"/>
      <c r="BP12" s="17">
        <v>0.47627738903094302</v>
      </c>
      <c r="BQ12" s="17">
        <v>0.44858364219767399</v>
      </c>
      <c r="BR12" s="17"/>
      <c r="BS12" s="17">
        <v>0.51568106290093896</v>
      </c>
      <c r="BT12" s="17">
        <v>0.47893110550746598</v>
      </c>
      <c r="BU12" s="17">
        <v>0.44568322202861399</v>
      </c>
      <c r="BV12" s="17">
        <v>0.458389662724975</v>
      </c>
      <c r="BW12" s="17"/>
      <c r="BX12" s="17">
        <v>0.47845539116130498</v>
      </c>
      <c r="BY12" s="17">
        <v>0.48377523795654698</v>
      </c>
      <c r="BZ12" s="17">
        <v>0.46007371228760702</v>
      </c>
      <c r="CA12" s="17"/>
      <c r="CB12" s="17">
        <v>0.58164722477599995</v>
      </c>
      <c r="CC12" s="17">
        <v>0.48419221664437301</v>
      </c>
      <c r="CD12" s="17">
        <v>0.52174787477455198</v>
      </c>
      <c r="CE12" s="17">
        <v>0.45902398243833198</v>
      </c>
      <c r="CF12" s="17">
        <v>0.320762336499615</v>
      </c>
      <c r="CG12" s="17">
        <v>0.32994927206740399</v>
      </c>
      <c r="CH12" s="17"/>
      <c r="CI12" s="17">
        <v>0.355413555175147</v>
      </c>
      <c r="CJ12" s="17">
        <v>0.470763440694772</v>
      </c>
      <c r="CK12" s="17">
        <v>0.50064622850517604</v>
      </c>
      <c r="CL12" s="17">
        <v>0.47232559978740102</v>
      </c>
    </row>
    <row r="13" spans="2:90" x14ac:dyDescent="0.35">
      <c r="B13" s="21" t="s">
        <v>177</v>
      </c>
      <c r="C13" s="17">
        <v>2.4806881951545099E-2</v>
      </c>
      <c r="D13" s="17">
        <v>2.51190289053295E-2</v>
      </c>
      <c r="E13" s="17">
        <v>2.4194210441935302E-2</v>
      </c>
      <c r="F13" s="17"/>
      <c r="G13" s="17">
        <v>1.5840557502181898E-2</v>
      </c>
      <c r="H13" s="17">
        <v>7.2091946762591497E-3</v>
      </c>
      <c r="I13" s="17">
        <v>3.1322616495279801E-2</v>
      </c>
      <c r="J13" s="17">
        <v>1.1825352120440299E-2</v>
      </c>
      <c r="K13" s="17">
        <v>3.3451155156501197E-2</v>
      </c>
      <c r="L13" s="17">
        <v>3.5309850073260297E-2</v>
      </c>
      <c r="M13" s="17">
        <v>1.8751369736033301E-2</v>
      </c>
      <c r="N13" s="17">
        <v>2.2769294972087298E-2</v>
      </c>
      <c r="O13" s="17">
        <v>4.4711105424383502E-2</v>
      </c>
      <c r="P13" s="17"/>
      <c r="Q13" s="17">
        <v>3.9647574253474503E-2</v>
      </c>
      <c r="R13" s="17">
        <v>3.0096788312314701E-2</v>
      </c>
      <c r="S13" s="17">
        <v>3.4534690510105402E-2</v>
      </c>
      <c r="T13" s="17">
        <v>2.32742140787448E-2</v>
      </c>
      <c r="U13" s="17"/>
      <c r="V13" s="17">
        <v>2.2436027379769401E-2</v>
      </c>
      <c r="W13" s="17">
        <v>3.5528030657876998E-2</v>
      </c>
      <c r="X13" s="17">
        <v>4.2658119753262003E-2</v>
      </c>
      <c r="Y13" s="17">
        <v>1.55506087122748E-2</v>
      </c>
      <c r="Z13" s="17">
        <v>2.3669546498333301E-2</v>
      </c>
      <c r="AA13" s="17">
        <v>2.7384568559758699E-2</v>
      </c>
      <c r="AB13" s="17">
        <v>1.82962068852053E-2</v>
      </c>
      <c r="AC13" s="17">
        <v>1.6957438141388202E-2</v>
      </c>
      <c r="AD13" s="17">
        <v>1.5459426047156E-2</v>
      </c>
      <c r="AE13" s="17"/>
      <c r="AF13" s="17">
        <v>2.5679217485910701E-2</v>
      </c>
      <c r="AG13" s="17">
        <v>1.34202315800951E-2</v>
      </c>
      <c r="AH13" s="17">
        <v>2.1705966803368899E-2</v>
      </c>
      <c r="AI13" s="17">
        <v>2.13014734382409E-2</v>
      </c>
      <c r="AJ13" s="17">
        <v>1.84604432294799E-2</v>
      </c>
      <c r="AK13" s="17">
        <v>3.5840991385316302E-2</v>
      </c>
      <c r="AL13" s="17"/>
      <c r="AM13" s="17">
        <v>1.01064448437815E-2</v>
      </c>
      <c r="AN13" s="17">
        <v>2.03295541276944E-2</v>
      </c>
      <c r="AO13" s="17">
        <v>2.6158578910528901E-2</v>
      </c>
      <c r="AP13" s="17">
        <v>6.9985447839743004E-2</v>
      </c>
      <c r="AQ13" s="17">
        <v>1.84144925193616E-2</v>
      </c>
      <c r="AR13" s="17">
        <v>1.79560433872341E-2</v>
      </c>
      <c r="AS13" s="17">
        <v>3.6581376389470899E-2</v>
      </c>
      <c r="AT13" s="17">
        <v>2.6938459393630099E-2</v>
      </c>
      <c r="AU13" s="17">
        <v>3.6620306509832098E-2</v>
      </c>
      <c r="AV13" s="17">
        <v>2.2676038220210901E-2</v>
      </c>
      <c r="AW13" s="17">
        <v>1.3025181814206499E-2</v>
      </c>
      <c r="AX13" s="17">
        <v>1.8401466472168299E-2</v>
      </c>
      <c r="AY13" s="17">
        <v>3.1477497407942798E-2</v>
      </c>
      <c r="AZ13" s="17">
        <v>5.8961624903282302E-3</v>
      </c>
      <c r="BA13" s="17">
        <v>2.3907196238513902E-2</v>
      </c>
      <c r="BB13" s="17">
        <v>2.87088310265614E-2</v>
      </c>
      <c r="BC13" s="17"/>
      <c r="BD13" s="17">
        <v>2.3239297510309301E-2</v>
      </c>
      <c r="BE13" s="17">
        <v>1.8557272238717299E-2</v>
      </c>
      <c r="BF13" s="17">
        <v>3.0912806304697699E-2</v>
      </c>
      <c r="BG13" s="17"/>
      <c r="BH13" s="17">
        <v>2.5624711071913799E-2</v>
      </c>
      <c r="BI13" s="17">
        <v>2.73343565041308E-2</v>
      </c>
      <c r="BJ13" s="17">
        <v>1.8349177713213202E-2</v>
      </c>
      <c r="BK13" s="17"/>
      <c r="BL13" s="17">
        <v>2.8023608756342602E-2</v>
      </c>
      <c r="BM13" s="17">
        <v>3.66170371985046E-2</v>
      </c>
      <c r="BN13" s="17">
        <v>1.4927804453841001E-2</v>
      </c>
      <c r="BO13" s="17"/>
      <c r="BP13" s="17">
        <v>2.6203429484239499E-2</v>
      </c>
      <c r="BQ13" s="17">
        <v>2.4781102290635001E-2</v>
      </c>
      <c r="BR13" s="17"/>
      <c r="BS13" s="17">
        <v>2.85438027694658E-2</v>
      </c>
      <c r="BT13" s="17">
        <v>1.9338238276749499E-2</v>
      </c>
      <c r="BU13" s="17">
        <v>2.04180428386742E-2</v>
      </c>
      <c r="BV13" s="17">
        <v>2.79829140714946E-2</v>
      </c>
      <c r="BW13" s="17"/>
      <c r="BX13" s="17">
        <v>3.3252019673844599E-2</v>
      </c>
      <c r="BY13" s="17">
        <v>9.8815744780433E-3</v>
      </c>
      <c r="BZ13" s="17">
        <v>2.4887399958049301E-2</v>
      </c>
      <c r="CA13" s="17"/>
      <c r="CB13" s="17">
        <v>1.11981680675483E-2</v>
      </c>
      <c r="CC13" s="17">
        <v>1.4950169719318099E-2</v>
      </c>
      <c r="CD13" s="17">
        <v>3.06303947165932E-2</v>
      </c>
      <c r="CE13" s="17">
        <v>3.7355879820975699E-2</v>
      </c>
      <c r="CF13" s="17">
        <v>2.5820939616629401E-2</v>
      </c>
      <c r="CG13" s="17">
        <v>2.9577080186452099E-2</v>
      </c>
      <c r="CH13" s="17"/>
      <c r="CI13" s="17">
        <v>3.08374317644865E-2</v>
      </c>
      <c r="CJ13" s="17">
        <v>1.9653304085139298E-2</v>
      </c>
      <c r="CK13" s="17">
        <v>4.3488595042884097E-2</v>
      </c>
      <c r="CL13" s="17">
        <v>2.1520935390817099E-2</v>
      </c>
    </row>
    <row r="14" spans="2:90" x14ac:dyDescent="0.35">
      <c r="B14" s="21" t="s">
        <v>176</v>
      </c>
      <c r="C14" s="17">
        <v>7.9745191239074704E-3</v>
      </c>
      <c r="D14" s="17">
        <v>7.7319455211172098E-3</v>
      </c>
      <c r="E14" s="17">
        <v>8.3655547453663492E-3</v>
      </c>
      <c r="F14" s="17"/>
      <c r="G14" s="17">
        <v>0</v>
      </c>
      <c r="H14" s="17">
        <v>1.3202340821511199E-2</v>
      </c>
      <c r="I14" s="17">
        <v>1.1702774198400601E-2</v>
      </c>
      <c r="J14" s="17">
        <v>6.4551964334655003E-3</v>
      </c>
      <c r="K14" s="17">
        <v>1.12461403670068E-2</v>
      </c>
      <c r="L14" s="17">
        <v>1.01954443010728E-2</v>
      </c>
      <c r="M14" s="17">
        <v>4.0602658974987797E-3</v>
      </c>
      <c r="N14" s="17">
        <v>7.8976508045850195E-4</v>
      </c>
      <c r="O14" s="17">
        <v>1.42958381640094E-2</v>
      </c>
      <c r="P14" s="17"/>
      <c r="Q14" s="17">
        <v>1.14045011029257E-2</v>
      </c>
      <c r="R14" s="17">
        <v>1.39258841521101E-2</v>
      </c>
      <c r="S14" s="17">
        <v>0</v>
      </c>
      <c r="T14" s="17">
        <v>7.8240292357943993E-3</v>
      </c>
      <c r="U14" s="17"/>
      <c r="V14" s="17">
        <v>1.13044468706801E-2</v>
      </c>
      <c r="W14" s="17">
        <v>8.6706025141582693E-3</v>
      </c>
      <c r="X14" s="17">
        <v>5.2144803170635903E-3</v>
      </c>
      <c r="Y14" s="17">
        <v>1.21358355616257E-2</v>
      </c>
      <c r="Z14" s="17">
        <v>9.3128202021442296E-3</v>
      </c>
      <c r="AA14" s="17">
        <v>0</v>
      </c>
      <c r="AB14" s="17">
        <v>1.1768569183833601E-2</v>
      </c>
      <c r="AC14" s="17">
        <v>9.2632972634111108E-3</v>
      </c>
      <c r="AD14" s="17">
        <v>4.22908950449078E-3</v>
      </c>
      <c r="AE14" s="17"/>
      <c r="AF14" s="17">
        <v>4.8898358626850002E-3</v>
      </c>
      <c r="AG14" s="17">
        <v>1.7348091169656101E-2</v>
      </c>
      <c r="AH14" s="17">
        <v>8.7515760719662303E-3</v>
      </c>
      <c r="AI14" s="17">
        <v>0</v>
      </c>
      <c r="AJ14" s="17">
        <v>1.07192570956147E-2</v>
      </c>
      <c r="AK14" s="17">
        <v>4.1015553837856801E-3</v>
      </c>
      <c r="AL14" s="17"/>
      <c r="AM14" s="17">
        <v>1.2273374760325599E-2</v>
      </c>
      <c r="AN14" s="17">
        <v>1.05694331771948E-2</v>
      </c>
      <c r="AO14" s="17">
        <v>1.6200314269626901E-2</v>
      </c>
      <c r="AP14" s="17">
        <v>6.5923651671299802E-3</v>
      </c>
      <c r="AQ14" s="17">
        <v>6.2572208150831502E-3</v>
      </c>
      <c r="AR14" s="17">
        <v>4.95498334197619E-3</v>
      </c>
      <c r="AS14" s="17">
        <v>4.07784482148756E-3</v>
      </c>
      <c r="AT14" s="17">
        <v>1.49854284410002E-2</v>
      </c>
      <c r="AU14" s="17">
        <v>5.25549095943228E-3</v>
      </c>
      <c r="AV14" s="17">
        <v>3.7429460047976901E-3</v>
      </c>
      <c r="AW14" s="17">
        <v>6.2198500517612497E-3</v>
      </c>
      <c r="AX14" s="17">
        <v>0</v>
      </c>
      <c r="AY14" s="17">
        <v>0</v>
      </c>
      <c r="AZ14" s="17">
        <v>0</v>
      </c>
      <c r="BA14" s="17">
        <v>5.7364452953436E-2</v>
      </c>
      <c r="BB14" s="17">
        <v>5.9738853236291304E-3</v>
      </c>
      <c r="BC14" s="17"/>
      <c r="BD14" s="17">
        <v>8.1978519908997398E-3</v>
      </c>
      <c r="BE14" s="17">
        <v>7.3897367261222396E-3</v>
      </c>
      <c r="BF14" s="17">
        <v>8.4473855161553008E-3</v>
      </c>
      <c r="BG14" s="17"/>
      <c r="BH14" s="17">
        <v>8.2843960650364808E-3</v>
      </c>
      <c r="BI14" s="17">
        <v>8.8716514058997005E-3</v>
      </c>
      <c r="BJ14" s="17">
        <v>1.29634432229031E-2</v>
      </c>
      <c r="BK14" s="17"/>
      <c r="BL14" s="17">
        <v>2.6578655680565399E-3</v>
      </c>
      <c r="BM14" s="17">
        <v>1.71956702093411E-2</v>
      </c>
      <c r="BN14" s="17">
        <v>0</v>
      </c>
      <c r="BO14" s="17"/>
      <c r="BP14" s="17">
        <v>8.9771029630164503E-3</v>
      </c>
      <c r="BQ14" s="17">
        <v>7.8652623626478107E-3</v>
      </c>
      <c r="BR14" s="17"/>
      <c r="BS14" s="17">
        <v>4.3864707493702403E-3</v>
      </c>
      <c r="BT14" s="17">
        <v>9.9890418279284798E-3</v>
      </c>
      <c r="BU14" s="17">
        <v>1.41939713142392E-2</v>
      </c>
      <c r="BV14" s="17">
        <v>4.7757504779329099E-3</v>
      </c>
      <c r="BW14" s="17"/>
      <c r="BX14" s="17">
        <v>8.8344802340465708E-3</v>
      </c>
      <c r="BY14" s="17">
        <v>1.9337525662225401E-2</v>
      </c>
      <c r="BZ14" s="17">
        <v>7.1910636147745899E-3</v>
      </c>
      <c r="CA14" s="17"/>
      <c r="CB14" s="17">
        <v>3.03234919950341E-3</v>
      </c>
      <c r="CC14" s="17">
        <v>4.7802656534233897E-3</v>
      </c>
      <c r="CD14" s="17">
        <v>8.0673685054535003E-3</v>
      </c>
      <c r="CE14" s="17">
        <v>3.6684635153640798E-3</v>
      </c>
      <c r="CF14" s="17">
        <v>1.3244974417862701E-2</v>
      </c>
      <c r="CG14" s="17">
        <v>1.79728941444629E-2</v>
      </c>
      <c r="CH14" s="17"/>
      <c r="CI14" s="17">
        <v>1.0329618718452199E-3</v>
      </c>
      <c r="CJ14" s="17">
        <v>3.8209797193341001E-3</v>
      </c>
      <c r="CK14" s="17">
        <v>1.6659827732096899E-2</v>
      </c>
      <c r="CL14" s="17">
        <v>9.6697882509989303E-3</v>
      </c>
    </row>
    <row r="15" spans="2:90" ht="58" x14ac:dyDescent="0.35">
      <c r="B15" s="21" t="s">
        <v>431</v>
      </c>
      <c r="C15" s="17">
        <v>1.2359098842047399E-2</v>
      </c>
      <c r="D15" s="17">
        <v>1.1831963021091799E-2</v>
      </c>
      <c r="E15" s="17">
        <v>1.2344435023827699E-2</v>
      </c>
      <c r="F15" s="17"/>
      <c r="G15" s="17">
        <v>1.53267915488393E-2</v>
      </c>
      <c r="H15" s="17">
        <v>7.0289492175251199E-3</v>
      </c>
      <c r="I15" s="17">
        <v>1.7214572221893501E-2</v>
      </c>
      <c r="J15" s="17">
        <v>2.1953467182825301E-2</v>
      </c>
      <c r="K15" s="17">
        <v>1.6164918731521701E-2</v>
      </c>
      <c r="L15" s="17">
        <v>1.1102337982822799E-2</v>
      </c>
      <c r="M15" s="17">
        <v>5.4109161068431498E-3</v>
      </c>
      <c r="N15" s="17">
        <v>7.3071067634145901E-3</v>
      </c>
      <c r="O15" s="17">
        <v>1.0998450028010901E-2</v>
      </c>
      <c r="P15" s="17"/>
      <c r="Q15" s="17">
        <v>1.1765093793392901E-2</v>
      </c>
      <c r="R15" s="17">
        <v>1.14291360604522E-2</v>
      </c>
      <c r="S15" s="17">
        <v>5.8282393002258804E-3</v>
      </c>
      <c r="T15" s="17">
        <v>1.3140910303210501E-2</v>
      </c>
      <c r="U15" s="17"/>
      <c r="V15" s="17">
        <v>1.1999288039235299E-2</v>
      </c>
      <c r="W15" s="17">
        <v>1.40255188217137E-2</v>
      </c>
      <c r="X15" s="17">
        <v>1.5653641656961498E-2</v>
      </c>
      <c r="Y15" s="17">
        <v>1.03223066792563E-2</v>
      </c>
      <c r="Z15" s="17">
        <v>2.4485007737958499E-2</v>
      </c>
      <c r="AA15" s="17">
        <v>8.8956015049127101E-3</v>
      </c>
      <c r="AB15" s="17">
        <v>1.19097536933054E-2</v>
      </c>
      <c r="AC15" s="17">
        <v>2.3793116678151101E-2</v>
      </c>
      <c r="AD15" s="17">
        <v>1.4933198359400001E-3</v>
      </c>
      <c r="AE15" s="17"/>
      <c r="AF15" s="17">
        <v>1.72024761442316E-2</v>
      </c>
      <c r="AG15" s="17">
        <v>2.0057628685227299E-2</v>
      </c>
      <c r="AH15" s="17">
        <v>7.76997099113766E-3</v>
      </c>
      <c r="AI15" s="17">
        <v>0</v>
      </c>
      <c r="AJ15" s="17">
        <v>6.8600638989277504E-3</v>
      </c>
      <c r="AK15" s="17">
        <v>1.11300938612383E-2</v>
      </c>
      <c r="AL15" s="17"/>
      <c r="AM15" s="17">
        <v>2.6774034778760499E-2</v>
      </c>
      <c r="AN15" s="17">
        <v>2.6197400049643101E-2</v>
      </c>
      <c r="AO15" s="17">
        <v>2.7667176609522301E-3</v>
      </c>
      <c r="AP15" s="17">
        <v>1.2792134469135E-2</v>
      </c>
      <c r="AQ15" s="17">
        <v>5.4988319410856001E-3</v>
      </c>
      <c r="AR15" s="17">
        <v>1.29926057155585E-2</v>
      </c>
      <c r="AS15" s="17">
        <v>5.7379879485167902E-3</v>
      </c>
      <c r="AT15" s="17">
        <v>9.7387001985419896E-3</v>
      </c>
      <c r="AU15" s="17">
        <v>2.1057512840738601E-2</v>
      </c>
      <c r="AV15" s="17">
        <v>1.96334654316043E-2</v>
      </c>
      <c r="AW15" s="17">
        <v>8.75177442989576E-3</v>
      </c>
      <c r="AX15" s="17">
        <v>5.4586982124754102E-3</v>
      </c>
      <c r="AY15" s="17">
        <v>1.5928560497148501E-2</v>
      </c>
      <c r="AZ15" s="17">
        <v>0</v>
      </c>
      <c r="BA15" s="17">
        <v>0</v>
      </c>
      <c r="BB15" s="17">
        <v>1.36807667950239E-2</v>
      </c>
      <c r="BC15" s="17"/>
      <c r="BD15" s="17">
        <v>9.49799431111213E-3</v>
      </c>
      <c r="BE15" s="17">
        <v>1.45471011809798E-2</v>
      </c>
      <c r="BF15" s="17">
        <v>1.34841730884359E-2</v>
      </c>
      <c r="BG15" s="17"/>
      <c r="BH15" s="17">
        <v>1.2713448123412E-2</v>
      </c>
      <c r="BI15" s="17">
        <v>1.0525649250591801E-2</v>
      </c>
      <c r="BJ15" s="17">
        <v>3.8096204937384599E-3</v>
      </c>
      <c r="BK15" s="17"/>
      <c r="BL15" s="17">
        <v>0</v>
      </c>
      <c r="BM15" s="17">
        <v>6.9438116929633595E-4</v>
      </c>
      <c r="BN15" s="17">
        <v>1.3868889359276401E-2</v>
      </c>
      <c r="BO15" s="17"/>
      <c r="BP15" s="17">
        <v>1.3403822299455101E-2</v>
      </c>
      <c r="BQ15" s="17">
        <v>1.28643157114173E-2</v>
      </c>
      <c r="BR15" s="17"/>
      <c r="BS15" s="17">
        <v>1.15358432779711E-2</v>
      </c>
      <c r="BT15" s="17">
        <v>1.41490584990779E-2</v>
      </c>
      <c r="BU15" s="17">
        <v>8.2563254102102704E-3</v>
      </c>
      <c r="BV15" s="17">
        <v>1.35135488701425E-2</v>
      </c>
      <c r="BW15" s="17"/>
      <c r="BX15" s="17">
        <v>6.2251507145524403E-3</v>
      </c>
      <c r="BY15" s="17">
        <v>9.9295501357359699E-3</v>
      </c>
      <c r="BZ15" s="17">
        <v>1.31160763613309E-2</v>
      </c>
      <c r="CA15" s="17"/>
      <c r="CB15" s="17">
        <v>3.8023438878851102E-3</v>
      </c>
      <c r="CC15" s="17">
        <v>7.3466790684811496E-3</v>
      </c>
      <c r="CD15" s="17">
        <v>1.7118647239785099E-2</v>
      </c>
      <c r="CE15" s="17">
        <v>1.80841765356867E-2</v>
      </c>
      <c r="CF15" s="17">
        <v>1.29827329713306E-2</v>
      </c>
      <c r="CG15" s="17">
        <v>1.4764657129810999E-2</v>
      </c>
      <c r="CH15" s="17"/>
      <c r="CI15" s="17">
        <v>1.42785784976821E-2</v>
      </c>
      <c r="CJ15" s="17">
        <v>1.4578686186652199E-2</v>
      </c>
      <c r="CK15" s="17">
        <v>1.5832563984130601E-2</v>
      </c>
      <c r="CL15" s="17">
        <v>9.6948603171890801E-3</v>
      </c>
    </row>
    <row r="16" spans="2:90" x14ac:dyDescent="0.35">
      <c r="B16" s="21" t="s">
        <v>432</v>
      </c>
      <c r="C16" s="23">
        <v>4.8641464098255399E-2</v>
      </c>
      <c r="D16" s="23">
        <v>4.7578081030030799E-2</v>
      </c>
      <c r="E16" s="23">
        <v>4.8783527136869002E-2</v>
      </c>
      <c r="F16" s="23"/>
      <c r="G16" s="23">
        <v>7.4164753190258101E-2</v>
      </c>
      <c r="H16" s="23">
        <v>0.100089639662923</v>
      </c>
      <c r="I16" s="23">
        <v>5.1919086762707102E-2</v>
      </c>
      <c r="J16" s="23">
        <v>4.7703838819423201E-2</v>
      </c>
      <c r="K16" s="23">
        <v>2.2758459445965201E-2</v>
      </c>
      <c r="L16" s="23">
        <v>4.7760492163849901E-2</v>
      </c>
      <c r="M16" s="23">
        <v>3.42695068971774E-2</v>
      </c>
      <c r="N16" s="23">
        <v>2.7711100607452001E-2</v>
      </c>
      <c r="O16" s="23">
        <v>3.5983679653221502E-2</v>
      </c>
      <c r="P16" s="23"/>
      <c r="Q16" s="23">
        <v>5.9294412893893103E-2</v>
      </c>
      <c r="R16" s="23">
        <v>5.50808993786518E-2</v>
      </c>
      <c r="S16" s="23">
        <v>3.8721515357149197E-2</v>
      </c>
      <c r="T16" s="23">
        <v>4.6701332450009903E-2</v>
      </c>
      <c r="U16" s="23"/>
      <c r="V16" s="23">
        <v>4.85817096081139E-2</v>
      </c>
      <c r="W16" s="23">
        <v>5.0332262889349999E-2</v>
      </c>
      <c r="X16" s="23">
        <v>3.2738753376569098E-2</v>
      </c>
      <c r="Y16" s="23">
        <v>3.8319615982780802E-2</v>
      </c>
      <c r="Z16" s="23">
        <v>4.63806080836347E-2</v>
      </c>
      <c r="AA16" s="23">
        <v>5.7779000949632599E-2</v>
      </c>
      <c r="AB16" s="23">
        <v>5.2170069246856299E-2</v>
      </c>
      <c r="AC16" s="23">
        <v>8.0291040310420003E-2</v>
      </c>
      <c r="AD16" s="23">
        <v>4.7746188608696102E-2</v>
      </c>
      <c r="AE16" s="23"/>
      <c r="AF16" s="23">
        <v>3.8297416913388498E-2</v>
      </c>
      <c r="AG16" s="23">
        <v>4.9656723088749702E-2</v>
      </c>
      <c r="AH16" s="23">
        <v>7.34953184654564E-2</v>
      </c>
      <c r="AI16" s="23">
        <v>6.0141937823972702E-2</v>
      </c>
      <c r="AJ16" s="23">
        <v>4.8805359874626801E-2</v>
      </c>
      <c r="AK16" s="23">
        <v>4.6276907924833299E-2</v>
      </c>
      <c r="AL16" s="23"/>
      <c r="AM16" s="23">
        <v>0.141049242104473</v>
      </c>
      <c r="AN16" s="23">
        <v>3.6204696155996398E-2</v>
      </c>
      <c r="AO16" s="23">
        <v>8.2593051111351304E-2</v>
      </c>
      <c r="AP16" s="23">
        <v>4.8919443750120001E-2</v>
      </c>
      <c r="AQ16" s="23">
        <v>5.2243360838869199E-2</v>
      </c>
      <c r="AR16" s="23">
        <v>1.22306754914633E-2</v>
      </c>
      <c r="AS16" s="23">
        <v>2.94198459714623E-2</v>
      </c>
      <c r="AT16" s="23">
        <v>2.8159496727130199E-2</v>
      </c>
      <c r="AU16" s="23">
        <v>3.8805269295894201E-2</v>
      </c>
      <c r="AV16" s="23">
        <v>9.3635801307018103E-3</v>
      </c>
      <c r="AW16" s="23">
        <v>3.9090251406816101E-2</v>
      </c>
      <c r="AX16" s="23">
        <v>2.6706550895435398E-2</v>
      </c>
      <c r="AY16" s="23">
        <v>2.3455763911670501E-2</v>
      </c>
      <c r="AZ16" s="23">
        <v>3.8163240154351297E-2</v>
      </c>
      <c r="BA16" s="23">
        <v>7.0692568418806098E-2</v>
      </c>
      <c r="BB16" s="23">
        <v>4.30839426142385E-2</v>
      </c>
      <c r="BC16" s="23"/>
      <c r="BD16" s="23">
        <v>3.46154868932219E-2</v>
      </c>
      <c r="BE16" s="23">
        <v>7.4525036944891696E-2</v>
      </c>
      <c r="BF16" s="23">
        <v>4.0418600810802903E-2</v>
      </c>
      <c r="BG16" s="23"/>
      <c r="BH16" s="23">
        <v>4.8330164607251001E-2</v>
      </c>
      <c r="BI16" s="23">
        <v>2.4054465260965E-2</v>
      </c>
      <c r="BJ16" s="23">
        <v>9.4815700104068298E-3</v>
      </c>
      <c r="BK16" s="23"/>
      <c r="BL16" s="23">
        <v>2.2492556015392701E-2</v>
      </c>
      <c r="BM16" s="23">
        <v>9.4609748778974306E-3</v>
      </c>
      <c r="BN16" s="23">
        <v>1.95283727315495E-2</v>
      </c>
      <c r="BO16" s="23"/>
      <c r="BP16" s="23">
        <v>3.9397293110413102E-2</v>
      </c>
      <c r="BQ16" s="23">
        <v>5.5485978632750101E-2</v>
      </c>
      <c r="BR16" s="23"/>
      <c r="BS16" s="23">
        <v>2.3490416803520001E-2</v>
      </c>
      <c r="BT16" s="23">
        <v>1.9680715516234099E-2</v>
      </c>
      <c r="BU16" s="23">
        <v>3.5858037343865903E-2</v>
      </c>
      <c r="BV16" s="23">
        <v>6.7219108589019805E-2</v>
      </c>
      <c r="BW16" s="23"/>
      <c r="BX16" s="23">
        <v>1.57864369934607E-2</v>
      </c>
      <c r="BY16" s="23">
        <v>7.5656773744279399E-2</v>
      </c>
      <c r="BZ16" s="23">
        <v>5.0236262307549899E-2</v>
      </c>
      <c r="CA16" s="23"/>
      <c r="CB16" s="23">
        <v>1.9572918785731301E-2</v>
      </c>
      <c r="CC16" s="23">
        <v>3.6468697290739503E-2</v>
      </c>
      <c r="CD16" s="23">
        <v>0.10123595474592301</v>
      </c>
      <c r="CE16" s="23">
        <v>2.85616218157046E-2</v>
      </c>
      <c r="CF16" s="23">
        <v>3.9908496109923197E-2</v>
      </c>
      <c r="CG16" s="23">
        <v>5.0427850065350298E-2</v>
      </c>
      <c r="CH16" s="23"/>
      <c r="CI16" s="23">
        <v>7.3029440942031801E-2</v>
      </c>
      <c r="CJ16" s="23">
        <v>4.3179613939631802E-2</v>
      </c>
      <c r="CK16" s="23">
        <v>7.60867075848283E-2</v>
      </c>
      <c r="CL16" s="23">
        <v>3.9086265858183103E-2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2:CL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433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ht="72.5" x14ac:dyDescent="0.35">
      <c r="B9" s="21" t="s">
        <v>434</v>
      </c>
      <c r="C9" s="17">
        <v>8.4604796299957694E-2</v>
      </c>
      <c r="D9" s="17">
        <v>9.9205851547143606E-2</v>
      </c>
      <c r="E9" s="17">
        <v>7.1038101687083396E-2</v>
      </c>
      <c r="F9" s="17"/>
      <c r="G9" s="17">
        <v>9.8416158719351304E-2</v>
      </c>
      <c r="H9" s="17">
        <v>7.59581705466051E-2</v>
      </c>
      <c r="I9" s="17">
        <v>8.5056674047135197E-2</v>
      </c>
      <c r="J9" s="17">
        <v>7.4316627061248905E-2</v>
      </c>
      <c r="K9" s="17">
        <v>6.8328187016352099E-2</v>
      </c>
      <c r="L9" s="17">
        <v>8.2487158337699401E-2</v>
      </c>
      <c r="M9" s="17">
        <v>9.0654671224174005E-2</v>
      </c>
      <c r="N9" s="17">
        <v>8.79676988890183E-2</v>
      </c>
      <c r="O9" s="17">
        <v>9.6279418186411697E-2</v>
      </c>
      <c r="P9" s="17"/>
      <c r="Q9" s="17">
        <v>0.107596511960852</v>
      </c>
      <c r="R9" s="17">
        <v>9.7537707654770295E-2</v>
      </c>
      <c r="S9" s="17">
        <v>0.10429943083198</v>
      </c>
      <c r="T9" s="17">
        <v>7.9678412999623305E-2</v>
      </c>
      <c r="U9" s="17"/>
      <c r="V9" s="17">
        <v>0.10829154901935199</v>
      </c>
      <c r="W9" s="17">
        <v>6.2941169960997301E-2</v>
      </c>
      <c r="X9" s="17">
        <v>0.10084230733378199</v>
      </c>
      <c r="Y9" s="17">
        <v>6.9872941850788503E-2</v>
      </c>
      <c r="Z9" s="17">
        <v>7.3054644902851101E-2</v>
      </c>
      <c r="AA9" s="17">
        <v>9.7738638612404394E-2</v>
      </c>
      <c r="AB9" s="17">
        <v>8.4288448306403599E-2</v>
      </c>
      <c r="AC9" s="17">
        <v>8.6587212558231097E-2</v>
      </c>
      <c r="AD9" s="17">
        <v>7.7152361745304807E-2</v>
      </c>
      <c r="AE9" s="17"/>
      <c r="AF9" s="17">
        <v>8.5066000583791296E-2</v>
      </c>
      <c r="AG9" s="17">
        <v>9.7504202617142696E-2</v>
      </c>
      <c r="AH9" s="17">
        <v>4.8211305081956701E-2</v>
      </c>
      <c r="AI9" s="17">
        <v>8.1210675185998005E-2</v>
      </c>
      <c r="AJ9" s="17">
        <v>7.4123867004231597E-2</v>
      </c>
      <c r="AK9" s="17">
        <v>9.4069546698305403E-2</v>
      </c>
      <c r="AL9" s="17"/>
      <c r="AM9" s="17">
        <v>0.107606826681625</v>
      </c>
      <c r="AN9" s="17">
        <v>0.10225635845838101</v>
      </c>
      <c r="AO9" s="17">
        <v>9.1577011166210504E-2</v>
      </c>
      <c r="AP9" s="17">
        <v>4.70260033510147E-2</v>
      </c>
      <c r="AQ9" s="17">
        <v>8.6323777036366706E-2</v>
      </c>
      <c r="AR9" s="17">
        <v>8.6225520793440993E-2</v>
      </c>
      <c r="AS9" s="17">
        <v>8.0244465032633397E-2</v>
      </c>
      <c r="AT9" s="17">
        <v>9.9711680105417297E-2</v>
      </c>
      <c r="AU9" s="17">
        <v>0.11676228912914299</v>
      </c>
      <c r="AV9" s="17">
        <v>0.112457481055541</v>
      </c>
      <c r="AW9" s="17">
        <v>5.7351787871036099E-2</v>
      </c>
      <c r="AX9" s="17">
        <v>2.27635713709732E-2</v>
      </c>
      <c r="AY9" s="17">
        <v>0.13266881827232199</v>
      </c>
      <c r="AZ9" s="17">
        <v>4.97866412548486E-2</v>
      </c>
      <c r="BA9" s="17">
        <v>0.110350900371449</v>
      </c>
      <c r="BB9" s="17">
        <v>6.5910736607662501E-2</v>
      </c>
      <c r="BC9" s="17"/>
      <c r="BD9" s="17">
        <v>8.0457969225387796E-2</v>
      </c>
      <c r="BE9" s="17">
        <v>9.4703294781679395E-2</v>
      </c>
      <c r="BF9" s="17">
        <v>7.9513659631090694E-2</v>
      </c>
      <c r="BG9" s="17"/>
      <c r="BH9" s="17">
        <v>7.2680787823712706E-2</v>
      </c>
      <c r="BI9" s="17">
        <v>0.11323286026386301</v>
      </c>
      <c r="BJ9" s="17">
        <v>0.101424584513772</v>
      </c>
      <c r="BK9" s="17"/>
      <c r="BL9" s="17">
        <v>2.9145629313866901E-2</v>
      </c>
      <c r="BM9" s="17">
        <v>8.3375301584460104E-2</v>
      </c>
      <c r="BN9" s="17">
        <v>0.12812860003578</v>
      </c>
      <c r="BO9" s="17"/>
      <c r="BP9" s="17">
        <v>8.4423189821515796E-2</v>
      </c>
      <c r="BQ9" s="17">
        <v>9.0867149674149106E-2</v>
      </c>
      <c r="BR9" s="17"/>
      <c r="BS9" s="17">
        <v>7.4708000826905499E-2</v>
      </c>
      <c r="BT9" s="17">
        <v>6.7328978438884704E-2</v>
      </c>
      <c r="BU9" s="17">
        <v>7.4547723094800206E-2</v>
      </c>
      <c r="BV9" s="17">
        <v>9.98074337858392E-2</v>
      </c>
      <c r="BW9" s="17"/>
      <c r="BX9" s="17">
        <v>7.9214696867048406E-2</v>
      </c>
      <c r="BY9" s="17">
        <v>0.10452551061672399</v>
      </c>
      <c r="BZ9" s="17">
        <v>8.3914650891473305E-2</v>
      </c>
      <c r="CA9" s="17"/>
      <c r="CB9" s="17">
        <v>3.80022233444983E-2</v>
      </c>
      <c r="CC9" s="17">
        <v>0.109894491675394</v>
      </c>
      <c r="CD9" s="17">
        <v>6.0005360639678498E-2</v>
      </c>
      <c r="CE9" s="17">
        <v>9.2626079243873893E-2</v>
      </c>
      <c r="CF9" s="17">
        <v>0.14484757673023901</v>
      </c>
      <c r="CG9" s="17">
        <v>8.8534857071854905E-2</v>
      </c>
      <c r="CH9" s="17"/>
      <c r="CI9" s="17">
        <v>8.72092180221056E-2</v>
      </c>
      <c r="CJ9" s="17">
        <v>9.0450170456982004E-2</v>
      </c>
      <c r="CK9" s="17">
        <v>6.5501171068014105E-2</v>
      </c>
      <c r="CL9" s="17">
        <v>8.56577772131214E-2</v>
      </c>
    </row>
    <row r="10" spans="2:90" x14ac:dyDescent="0.35">
      <c r="B10" s="21" t="s">
        <v>180</v>
      </c>
      <c r="C10" s="17">
        <v>6.6918989904012294E-2</v>
      </c>
      <c r="D10" s="17">
        <v>8.8548427998914006E-2</v>
      </c>
      <c r="E10" s="17">
        <v>4.6547441368350997E-2</v>
      </c>
      <c r="F10" s="17"/>
      <c r="G10" s="17">
        <v>3.9688525077640299E-2</v>
      </c>
      <c r="H10" s="17">
        <v>7.6465485373838196E-2</v>
      </c>
      <c r="I10" s="17">
        <v>5.3455073057180301E-2</v>
      </c>
      <c r="J10" s="17">
        <v>4.0581564034843601E-2</v>
      </c>
      <c r="K10" s="17">
        <v>8.2738955816509904E-2</v>
      </c>
      <c r="L10" s="17">
        <v>8.8116126866620501E-2</v>
      </c>
      <c r="M10" s="17">
        <v>5.9974860645517797E-2</v>
      </c>
      <c r="N10" s="17">
        <v>7.1365136548275407E-2</v>
      </c>
      <c r="O10" s="17">
        <v>8.6349468540668495E-2</v>
      </c>
      <c r="P10" s="17"/>
      <c r="Q10" s="17">
        <v>8.10185199801325E-2</v>
      </c>
      <c r="R10" s="17">
        <v>0.121050754832681</v>
      </c>
      <c r="S10" s="17">
        <v>4.8387878029923399E-2</v>
      </c>
      <c r="T10" s="17">
        <v>6.2536903751469905E-2</v>
      </c>
      <c r="U10" s="17"/>
      <c r="V10" s="17">
        <v>6.7064341701606606E-2</v>
      </c>
      <c r="W10" s="17">
        <v>5.7519733566716399E-2</v>
      </c>
      <c r="X10" s="17">
        <v>4.4605674810195201E-2</v>
      </c>
      <c r="Y10" s="17">
        <v>4.4736647249140199E-2</v>
      </c>
      <c r="Z10" s="17">
        <v>5.0167645583928798E-2</v>
      </c>
      <c r="AA10" s="17">
        <v>9.6162856634594299E-2</v>
      </c>
      <c r="AB10" s="17">
        <v>0.103178094611227</v>
      </c>
      <c r="AC10" s="17">
        <v>6.88666243226395E-2</v>
      </c>
      <c r="AD10" s="17">
        <v>7.0711562843073103E-2</v>
      </c>
      <c r="AE10" s="17"/>
      <c r="AF10" s="17">
        <v>5.3548704690650997E-2</v>
      </c>
      <c r="AG10" s="17">
        <v>6.4208735106483894E-2</v>
      </c>
      <c r="AH10" s="17">
        <v>5.5516571403375098E-2</v>
      </c>
      <c r="AI10" s="17">
        <v>6.4166571157667301E-2</v>
      </c>
      <c r="AJ10" s="17">
        <v>7.4226040131468302E-2</v>
      </c>
      <c r="AK10" s="17">
        <v>7.6707372560172501E-2</v>
      </c>
      <c r="AL10" s="17"/>
      <c r="AM10" s="17">
        <v>4.8732237277993203E-2</v>
      </c>
      <c r="AN10" s="17">
        <v>5.6771545582041998E-2</v>
      </c>
      <c r="AO10" s="17">
        <v>6.6179645876402501E-2</v>
      </c>
      <c r="AP10" s="17">
        <v>9.0213066092093105E-2</v>
      </c>
      <c r="AQ10" s="17">
        <v>5.52472863119884E-2</v>
      </c>
      <c r="AR10" s="17">
        <v>5.6143599300031398E-2</v>
      </c>
      <c r="AS10" s="17">
        <v>4.6514708672000998E-2</v>
      </c>
      <c r="AT10" s="17">
        <v>0.122113264371369</v>
      </c>
      <c r="AU10" s="17">
        <v>0.108818941650454</v>
      </c>
      <c r="AV10" s="17">
        <v>7.4343722800996298E-2</v>
      </c>
      <c r="AW10" s="17">
        <v>5.1506698945069797E-2</v>
      </c>
      <c r="AX10" s="17">
        <v>0.105491436702542</v>
      </c>
      <c r="AY10" s="17">
        <v>4.2844846059986098E-2</v>
      </c>
      <c r="AZ10" s="17">
        <v>0.104048368250307</v>
      </c>
      <c r="BA10" s="17">
        <v>0.110252555803727</v>
      </c>
      <c r="BB10" s="17">
        <v>6.0075091060371802E-2</v>
      </c>
      <c r="BC10" s="17"/>
      <c r="BD10" s="17">
        <v>6.0950362527380703E-2</v>
      </c>
      <c r="BE10" s="17">
        <v>6.3306746458284796E-2</v>
      </c>
      <c r="BF10" s="17">
        <v>7.2585806365459901E-2</v>
      </c>
      <c r="BG10" s="17"/>
      <c r="BH10" s="17">
        <v>6.2697632335815504E-2</v>
      </c>
      <c r="BI10" s="17">
        <v>8.4985857402936196E-2</v>
      </c>
      <c r="BJ10" s="17">
        <v>7.05235270389203E-2</v>
      </c>
      <c r="BK10" s="17"/>
      <c r="BL10" s="17">
        <v>6.4580925087346697E-2</v>
      </c>
      <c r="BM10" s="17">
        <v>8.5167311439708293E-2</v>
      </c>
      <c r="BN10" s="17">
        <v>5.1560545798045802E-2</v>
      </c>
      <c r="BO10" s="17"/>
      <c r="BP10" s="17">
        <v>6.1687483825551503E-2</v>
      </c>
      <c r="BQ10" s="17">
        <v>7.3551036461348598E-2</v>
      </c>
      <c r="BR10" s="17"/>
      <c r="BS10" s="17">
        <v>7.4007128882221704E-2</v>
      </c>
      <c r="BT10" s="17">
        <v>7.5544060262072998E-2</v>
      </c>
      <c r="BU10" s="17">
        <v>6.9981692829196293E-2</v>
      </c>
      <c r="BV10" s="17">
        <v>6.0256223752074498E-2</v>
      </c>
      <c r="BW10" s="17"/>
      <c r="BX10" s="17">
        <v>4.68721071969165E-2</v>
      </c>
      <c r="BY10" s="17">
        <v>4.72570276499358E-2</v>
      </c>
      <c r="BZ10" s="17">
        <v>7.0113238237209802E-2</v>
      </c>
      <c r="CA10" s="17"/>
      <c r="CB10" s="17">
        <v>4.5916306218165302E-2</v>
      </c>
      <c r="CC10" s="17">
        <v>6.3122060527843901E-2</v>
      </c>
      <c r="CD10" s="17">
        <v>4.7319420068489798E-2</v>
      </c>
      <c r="CE10" s="17">
        <v>4.7540831196150699E-2</v>
      </c>
      <c r="CF10" s="17">
        <v>0.117793698530349</v>
      </c>
      <c r="CG10" s="17">
        <v>0.10479863556256699</v>
      </c>
      <c r="CH10" s="17"/>
      <c r="CI10" s="17">
        <v>7.6415055637992599E-2</v>
      </c>
      <c r="CJ10" s="17">
        <v>4.9727096334880899E-2</v>
      </c>
      <c r="CK10" s="17">
        <v>5.64828437539465E-2</v>
      </c>
      <c r="CL10" s="17">
        <v>7.7705815774043299E-2</v>
      </c>
    </row>
    <row r="11" spans="2:90" x14ac:dyDescent="0.35">
      <c r="B11" s="21" t="s">
        <v>179</v>
      </c>
      <c r="C11" s="17">
        <v>0.143658603860436</v>
      </c>
      <c r="D11" s="17">
        <v>0.16672343034379999</v>
      </c>
      <c r="E11" s="17">
        <v>0.12237023177772401</v>
      </c>
      <c r="F11" s="17"/>
      <c r="G11" s="17">
        <v>0.13139830766007199</v>
      </c>
      <c r="H11" s="17">
        <v>9.7548469124598802E-2</v>
      </c>
      <c r="I11" s="17">
        <v>0.132321787248525</v>
      </c>
      <c r="J11" s="17">
        <v>0.12746813625504</v>
      </c>
      <c r="K11" s="17">
        <v>0.180970573284016</v>
      </c>
      <c r="L11" s="17">
        <v>0.15608161884411301</v>
      </c>
      <c r="M11" s="17">
        <v>0.15595916997547801</v>
      </c>
      <c r="N11" s="17">
        <v>0.16702303843342001</v>
      </c>
      <c r="O11" s="17">
        <v>0.1406326508888</v>
      </c>
      <c r="P11" s="17"/>
      <c r="Q11" s="17">
        <v>0.13912063079034001</v>
      </c>
      <c r="R11" s="17">
        <v>0.15236157009546</v>
      </c>
      <c r="S11" s="17">
        <v>0.123623718969276</v>
      </c>
      <c r="T11" s="17">
        <v>0.14398619769015999</v>
      </c>
      <c r="U11" s="17"/>
      <c r="V11" s="17">
        <v>0.17427176272981501</v>
      </c>
      <c r="W11" s="17">
        <v>0.12150529400151</v>
      </c>
      <c r="X11" s="17">
        <v>0.149554207589816</v>
      </c>
      <c r="Y11" s="17">
        <v>0.14407286449479201</v>
      </c>
      <c r="Z11" s="17">
        <v>0.15059313886106901</v>
      </c>
      <c r="AA11" s="17">
        <v>0.155973255715674</v>
      </c>
      <c r="AB11" s="17">
        <v>0.12554790833273</v>
      </c>
      <c r="AC11" s="17">
        <v>0.17541270782868201</v>
      </c>
      <c r="AD11" s="17">
        <v>0.116523494700859</v>
      </c>
      <c r="AE11" s="17"/>
      <c r="AF11" s="17">
        <v>0.121382557777947</v>
      </c>
      <c r="AG11" s="17">
        <v>0.13132630337586301</v>
      </c>
      <c r="AH11" s="17">
        <v>0.120597319937385</v>
      </c>
      <c r="AI11" s="17">
        <v>0.12059715837814799</v>
      </c>
      <c r="AJ11" s="17">
        <v>0.133017075918962</v>
      </c>
      <c r="AK11" s="17">
        <v>0.18215749303892101</v>
      </c>
      <c r="AL11" s="17"/>
      <c r="AM11" s="17">
        <v>0.125409610547766</v>
      </c>
      <c r="AN11" s="17">
        <v>0.151260371243264</v>
      </c>
      <c r="AO11" s="17">
        <v>0.15304406669781501</v>
      </c>
      <c r="AP11" s="17">
        <v>0.17591596818679101</v>
      </c>
      <c r="AQ11" s="17">
        <v>0.17805636344398099</v>
      </c>
      <c r="AR11" s="17">
        <v>0.20533228038842799</v>
      </c>
      <c r="AS11" s="17">
        <v>0.116943265269899</v>
      </c>
      <c r="AT11" s="17">
        <v>0.19239045824012899</v>
      </c>
      <c r="AU11" s="17">
        <v>0.110609765404693</v>
      </c>
      <c r="AV11" s="17">
        <v>0.124425892539987</v>
      </c>
      <c r="AW11" s="17">
        <v>0.16250688111450601</v>
      </c>
      <c r="AX11" s="17">
        <v>0.138230991177208</v>
      </c>
      <c r="AY11" s="17">
        <v>8.9319662449392906E-2</v>
      </c>
      <c r="AZ11" s="17">
        <v>0.110303692964974</v>
      </c>
      <c r="BA11" s="17">
        <v>0.117325467508267</v>
      </c>
      <c r="BB11" s="17">
        <v>0.16446917791986601</v>
      </c>
      <c r="BC11" s="17"/>
      <c r="BD11" s="17">
        <v>0.15125334286571801</v>
      </c>
      <c r="BE11" s="17">
        <v>0.12045922874863101</v>
      </c>
      <c r="BF11" s="17">
        <v>0.156477185629081</v>
      </c>
      <c r="BG11" s="17"/>
      <c r="BH11" s="17">
        <v>0.14409945475400801</v>
      </c>
      <c r="BI11" s="17">
        <v>0.17921574144416999</v>
      </c>
      <c r="BJ11" s="17">
        <v>0.13379173645649001</v>
      </c>
      <c r="BK11" s="17"/>
      <c r="BL11" s="17">
        <v>0.21798998329845301</v>
      </c>
      <c r="BM11" s="17">
        <v>0.15787227789170299</v>
      </c>
      <c r="BN11" s="17">
        <v>0.12666193718367999</v>
      </c>
      <c r="BO11" s="17"/>
      <c r="BP11" s="17">
        <v>0.142614508253077</v>
      </c>
      <c r="BQ11" s="17">
        <v>0.14191736725479501</v>
      </c>
      <c r="BR11" s="17"/>
      <c r="BS11" s="17">
        <v>0.113475098423666</v>
      </c>
      <c r="BT11" s="17">
        <v>0.17022033033478901</v>
      </c>
      <c r="BU11" s="17">
        <v>0.15559738910493701</v>
      </c>
      <c r="BV11" s="17">
        <v>0.13475411174875099</v>
      </c>
      <c r="BW11" s="17"/>
      <c r="BX11" s="17">
        <v>0.123714233765246</v>
      </c>
      <c r="BY11" s="17">
        <v>0.112025944147238</v>
      </c>
      <c r="BZ11" s="17">
        <v>0.14757829969334299</v>
      </c>
      <c r="CA11" s="17"/>
      <c r="CB11" s="17">
        <v>0.11768514346442099</v>
      </c>
      <c r="CC11" s="17">
        <v>0.12020352345216601</v>
      </c>
      <c r="CD11" s="17">
        <v>0.120881602206923</v>
      </c>
      <c r="CE11" s="17">
        <v>0.163776316092649</v>
      </c>
      <c r="CF11" s="17">
        <v>0.17495691582883199</v>
      </c>
      <c r="CG11" s="17">
        <v>0.187841908176996</v>
      </c>
      <c r="CH11" s="17"/>
      <c r="CI11" s="17">
        <v>0.16703592119810901</v>
      </c>
      <c r="CJ11" s="17">
        <v>9.9177627461789097E-2</v>
      </c>
      <c r="CK11" s="17">
        <v>0.19320570823910699</v>
      </c>
      <c r="CL11" s="17">
        <v>0.151460153980541</v>
      </c>
    </row>
    <row r="12" spans="2:90" ht="87" x14ac:dyDescent="0.35">
      <c r="B12" s="21" t="s">
        <v>435</v>
      </c>
      <c r="C12" s="17">
        <v>0.52789687762298099</v>
      </c>
      <c r="D12" s="17">
        <v>0.47135910912439899</v>
      </c>
      <c r="E12" s="17">
        <v>0.58345551343153501</v>
      </c>
      <c r="F12" s="17"/>
      <c r="G12" s="17">
        <v>0.51860056836122703</v>
      </c>
      <c r="H12" s="17">
        <v>0.57054730654374597</v>
      </c>
      <c r="I12" s="17">
        <v>0.522099269949169</v>
      </c>
      <c r="J12" s="17">
        <v>0.554409983184315</v>
      </c>
      <c r="K12" s="17">
        <v>0.50015774234252597</v>
      </c>
      <c r="L12" s="17">
        <v>0.49821530818081</v>
      </c>
      <c r="M12" s="17">
        <v>0.53427849569310304</v>
      </c>
      <c r="N12" s="17">
        <v>0.55472431030273295</v>
      </c>
      <c r="O12" s="17">
        <v>0.49964176872021698</v>
      </c>
      <c r="P12" s="17"/>
      <c r="Q12" s="17">
        <v>0.50825431364806795</v>
      </c>
      <c r="R12" s="17">
        <v>0.49800852173830601</v>
      </c>
      <c r="S12" s="17">
        <v>0.58833957890433397</v>
      </c>
      <c r="T12" s="17">
        <v>0.52887794659077703</v>
      </c>
      <c r="U12" s="17"/>
      <c r="V12" s="17">
        <v>0.47421506863218299</v>
      </c>
      <c r="W12" s="17">
        <v>0.54744682404250999</v>
      </c>
      <c r="X12" s="17">
        <v>0.54627428651466703</v>
      </c>
      <c r="Y12" s="17">
        <v>0.59961516439505103</v>
      </c>
      <c r="Z12" s="17">
        <v>0.55659349756328602</v>
      </c>
      <c r="AA12" s="17">
        <v>0.46569031688218598</v>
      </c>
      <c r="AB12" s="17">
        <v>0.51317398145229798</v>
      </c>
      <c r="AC12" s="17">
        <v>0.46566620390510399</v>
      </c>
      <c r="AD12" s="17">
        <v>0.56372679673794801</v>
      </c>
      <c r="AE12" s="17"/>
      <c r="AF12" s="17">
        <v>0.56954520434802003</v>
      </c>
      <c r="AG12" s="17">
        <v>0.52417549287855703</v>
      </c>
      <c r="AH12" s="17">
        <v>0.60933440148055495</v>
      </c>
      <c r="AI12" s="17">
        <v>0.54085504309462695</v>
      </c>
      <c r="AJ12" s="17">
        <v>0.52989060279526001</v>
      </c>
      <c r="AK12" s="17">
        <v>0.475331399563239</v>
      </c>
      <c r="AL12" s="17"/>
      <c r="AM12" s="17">
        <v>0.47032933799582999</v>
      </c>
      <c r="AN12" s="17">
        <v>0.51142418960629699</v>
      </c>
      <c r="AO12" s="17">
        <v>0.482579147244596</v>
      </c>
      <c r="AP12" s="17">
        <v>0.45954294666388501</v>
      </c>
      <c r="AQ12" s="17">
        <v>0.55923064299343295</v>
      </c>
      <c r="AR12" s="17">
        <v>0.51104222461573501</v>
      </c>
      <c r="AS12" s="17">
        <v>0.56378348342285101</v>
      </c>
      <c r="AT12" s="17">
        <v>0.41584332392376</v>
      </c>
      <c r="AU12" s="17">
        <v>0.52978163255730504</v>
      </c>
      <c r="AV12" s="17">
        <v>0.54267253234794199</v>
      </c>
      <c r="AW12" s="17">
        <v>0.57708805292734899</v>
      </c>
      <c r="AX12" s="17">
        <v>0.52281719165841301</v>
      </c>
      <c r="AY12" s="17">
        <v>0.55658648610341099</v>
      </c>
      <c r="AZ12" s="17">
        <v>0.60756098509087197</v>
      </c>
      <c r="BA12" s="17">
        <v>0.45881133086098502</v>
      </c>
      <c r="BB12" s="17">
        <v>0.53924295154570601</v>
      </c>
      <c r="BC12" s="17"/>
      <c r="BD12" s="17">
        <v>0.54239845177071999</v>
      </c>
      <c r="BE12" s="17">
        <v>0.52310917181840699</v>
      </c>
      <c r="BF12" s="17">
        <v>0.52161011396967305</v>
      </c>
      <c r="BG12" s="17"/>
      <c r="BH12" s="17">
        <v>0.54418663600427097</v>
      </c>
      <c r="BI12" s="17">
        <v>0.48147106336322099</v>
      </c>
      <c r="BJ12" s="17">
        <v>0.52594043007767799</v>
      </c>
      <c r="BK12" s="17"/>
      <c r="BL12" s="17">
        <v>0.57229679177187098</v>
      </c>
      <c r="BM12" s="17">
        <v>0.530861897090117</v>
      </c>
      <c r="BN12" s="17">
        <v>0.53961332115975102</v>
      </c>
      <c r="BO12" s="17"/>
      <c r="BP12" s="17">
        <v>0.52401500484653396</v>
      </c>
      <c r="BQ12" s="17">
        <v>0.51747600737314103</v>
      </c>
      <c r="BR12" s="17"/>
      <c r="BS12" s="17">
        <v>0.57094183205228699</v>
      </c>
      <c r="BT12" s="17">
        <v>0.55691172195685801</v>
      </c>
      <c r="BU12" s="17">
        <v>0.50900254520533295</v>
      </c>
      <c r="BV12" s="17">
        <v>0.51815727259619504</v>
      </c>
      <c r="BW12" s="17"/>
      <c r="BX12" s="17">
        <v>0.59650174688395896</v>
      </c>
      <c r="BY12" s="17">
        <v>0.54678385235496496</v>
      </c>
      <c r="BZ12" s="17">
        <v>0.51993968628744602</v>
      </c>
      <c r="CA12" s="17"/>
      <c r="CB12" s="17">
        <v>0.64532750713180198</v>
      </c>
      <c r="CC12" s="17">
        <v>0.58135716238663604</v>
      </c>
      <c r="CD12" s="17">
        <v>0.54441310070817905</v>
      </c>
      <c r="CE12" s="17">
        <v>0.51208978706675301</v>
      </c>
      <c r="CF12" s="17">
        <v>0.42585368692785103</v>
      </c>
      <c r="CG12" s="17">
        <v>0.40083796885571799</v>
      </c>
      <c r="CH12" s="17"/>
      <c r="CI12" s="17">
        <v>0.44109432510429403</v>
      </c>
      <c r="CJ12" s="17">
        <v>0.58498502905100302</v>
      </c>
      <c r="CK12" s="17">
        <v>0.46432698460573701</v>
      </c>
      <c r="CL12" s="17">
        <v>0.53062170220562599</v>
      </c>
    </row>
    <row r="13" spans="2:90" x14ac:dyDescent="0.35">
      <c r="B13" s="21" t="s">
        <v>177</v>
      </c>
      <c r="C13" s="17">
        <v>6.6858501210832005E-2</v>
      </c>
      <c r="D13" s="17">
        <v>6.6194227504225406E-2</v>
      </c>
      <c r="E13" s="17">
        <v>6.7818636992686601E-2</v>
      </c>
      <c r="F13" s="17"/>
      <c r="G13" s="17">
        <v>6.9934165098345394E-2</v>
      </c>
      <c r="H13" s="17">
        <v>4.4064679602136302E-2</v>
      </c>
      <c r="I13" s="17">
        <v>5.7097659542758798E-2</v>
      </c>
      <c r="J13" s="17">
        <v>8.2054023814683894E-2</v>
      </c>
      <c r="K13" s="17">
        <v>8.9199082544670003E-2</v>
      </c>
      <c r="L13" s="17">
        <v>6.6570950852939195E-2</v>
      </c>
      <c r="M13" s="17">
        <v>6.8152921715829304E-2</v>
      </c>
      <c r="N13" s="17">
        <v>4.15022356572953E-2</v>
      </c>
      <c r="O13" s="17">
        <v>8.3252140032589406E-2</v>
      </c>
      <c r="P13" s="17"/>
      <c r="Q13" s="17">
        <v>5.10416592339814E-2</v>
      </c>
      <c r="R13" s="17">
        <v>3.7560088499028102E-2</v>
      </c>
      <c r="S13" s="17">
        <v>6.5693678523901206E-2</v>
      </c>
      <c r="T13" s="17">
        <v>7.2137110692908707E-2</v>
      </c>
      <c r="U13" s="17"/>
      <c r="V13" s="17">
        <v>5.5331366726242101E-2</v>
      </c>
      <c r="W13" s="17">
        <v>8.1173907857133798E-2</v>
      </c>
      <c r="X13" s="17">
        <v>8.0581296310654901E-2</v>
      </c>
      <c r="Y13" s="17">
        <v>7.8004978722988005E-2</v>
      </c>
      <c r="Z13" s="17">
        <v>5.7115379474100197E-2</v>
      </c>
      <c r="AA13" s="17">
        <v>6.5924106773523797E-2</v>
      </c>
      <c r="AB13" s="17">
        <v>6.5976286342695797E-2</v>
      </c>
      <c r="AC13" s="17">
        <v>7.2737902063009105E-2</v>
      </c>
      <c r="AD13" s="17">
        <v>5.1870561584172102E-2</v>
      </c>
      <c r="AE13" s="17"/>
      <c r="AF13" s="17">
        <v>7.9269220646309896E-2</v>
      </c>
      <c r="AG13" s="17">
        <v>6.4591920169910805E-2</v>
      </c>
      <c r="AH13" s="17">
        <v>4.5345357313120602E-2</v>
      </c>
      <c r="AI13" s="17">
        <v>5.0855108396503097E-2</v>
      </c>
      <c r="AJ13" s="17">
        <v>7.1610038688885005E-2</v>
      </c>
      <c r="AK13" s="17">
        <v>6.4821469115581204E-2</v>
      </c>
      <c r="AL13" s="17"/>
      <c r="AM13" s="17">
        <v>8.7899360847814606E-2</v>
      </c>
      <c r="AN13" s="17">
        <v>5.6956472193927098E-2</v>
      </c>
      <c r="AO13" s="17">
        <v>8.2490882334349605E-2</v>
      </c>
      <c r="AP13" s="17">
        <v>8.5191747714059296E-2</v>
      </c>
      <c r="AQ13" s="17">
        <v>2.9476226587482699E-2</v>
      </c>
      <c r="AR13" s="17">
        <v>7.9921612910740097E-2</v>
      </c>
      <c r="AS13" s="17">
        <v>7.7110815458199394E-2</v>
      </c>
      <c r="AT13" s="17">
        <v>9.7202179201447095E-2</v>
      </c>
      <c r="AU13" s="17">
        <v>2.6033016057524699E-2</v>
      </c>
      <c r="AV13" s="17">
        <v>5.86644702887174E-2</v>
      </c>
      <c r="AW13" s="17">
        <v>3.8359269924509498E-2</v>
      </c>
      <c r="AX13" s="17">
        <v>0.11288694943038401</v>
      </c>
      <c r="AY13" s="17">
        <v>5.6688148073503697E-2</v>
      </c>
      <c r="AZ13" s="17">
        <v>5.7168943188433803E-2</v>
      </c>
      <c r="BA13" s="17">
        <v>6.8379268128694701E-2</v>
      </c>
      <c r="BB13" s="17">
        <v>4.9557592736393097E-2</v>
      </c>
      <c r="BC13" s="17"/>
      <c r="BD13" s="17">
        <v>6.9491464245217002E-2</v>
      </c>
      <c r="BE13" s="17">
        <v>5.9856755848367103E-2</v>
      </c>
      <c r="BF13" s="17">
        <v>6.9820260196761796E-2</v>
      </c>
      <c r="BG13" s="17"/>
      <c r="BH13" s="17">
        <v>7.1314247209492698E-2</v>
      </c>
      <c r="BI13" s="17">
        <v>5.0508997073254298E-2</v>
      </c>
      <c r="BJ13" s="17">
        <v>8.3337694382228905E-2</v>
      </c>
      <c r="BK13" s="17"/>
      <c r="BL13" s="17">
        <v>6.60971825736585E-2</v>
      </c>
      <c r="BM13" s="17">
        <v>5.6473708789708699E-2</v>
      </c>
      <c r="BN13" s="17">
        <v>8.0172067491432505E-2</v>
      </c>
      <c r="BO13" s="17"/>
      <c r="BP13" s="17">
        <v>9.0158752654211902E-2</v>
      </c>
      <c r="BQ13" s="17">
        <v>5.8599616768912302E-2</v>
      </c>
      <c r="BR13" s="17"/>
      <c r="BS13" s="17">
        <v>6.8753140085817399E-2</v>
      </c>
      <c r="BT13" s="17">
        <v>4.9911542450861601E-2</v>
      </c>
      <c r="BU13" s="17">
        <v>0.1025327052232</v>
      </c>
      <c r="BV13" s="17">
        <v>5.3622293526068697E-2</v>
      </c>
      <c r="BW13" s="17"/>
      <c r="BX13" s="17">
        <v>8.0929097863010002E-2</v>
      </c>
      <c r="BY13" s="17">
        <v>5.3941343979797302E-2</v>
      </c>
      <c r="BZ13" s="17">
        <v>6.6258312026547903E-2</v>
      </c>
      <c r="CA13" s="17"/>
      <c r="CB13" s="17">
        <v>5.1433088075920598E-2</v>
      </c>
      <c r="CC13" s="17">
        <v>4.5170115901240399E-2</v>
      </c>
      <c r="CD13" s="17">
        <v>6.3603204438801103E-2</v>
      </c>
      <c r="CE13" s="17">
        <v>8.6048361751356897E-2</v>
      </c>
      <c r="CF13" s="17">
        <v>5.1352252101678E-2</v>
      </c>
      <c r="CG13" s="17">
        <v>0.107472024631505</v>
      </c>
      <c r="CH13" s="17"/>
      <c r="CI13" s="17">
        <v>6.7163507867823505E-2</v>
      </c>
      <c r="CJ13" s="17">
        <v>6.7558093772045899E-2</v>
      </c>
      <c r="CK13" s="17">
        <v>9.1556223798641506E-2</v>
      </c>
      <c r="CL13" s="17">
        <v>5.9803704206350797E-2</v>
      </c>
    </row>
    <row r="14" spans="2:90" x14ac:dyDescent="0.35">
      <c r="B14" s="21" t="s">
        <v>176</v>
      </c>
      <c r="C14" s="17">
        <v>2.387047752654E-2</v>
      </c>
      <c r="D14" s="17">
        <v>2.4369859658313099E-2</v>
      </c>
      <c r="E14" s="17">
        <v>2.3053218621990199E-2</v>
      </c>
      <c r="F14" s="17"/>
      <c r="G14" s="17">
        <v>2.0674621491439001E-2</v>
      </c>
      <c r="H14" s="17">
        <v>1.0059249349024999E-2</v>
      </c>
      <c r="I14" s="17">
        <v>4.4296006912345399E-2</v>
      </c>
      <c r="J14" s="17">
        <v>4.0661729645631702E-2</v>
      </c>
      <c r="K14" s="17">
        <v>2.7215360140196598E-2</v>
      </c>
      <c r="L14" s="17">
        <v>2.5230115588703202E-2</v>
      </c>
      <c r="M14" s="17">
        <v>3.4327896577429598E-3</v>
      </c>
      <c r="N14" s="17">
        <v>1.25069874419E-2</v>
      </c>
      <c r="O14" s="17">
        <v>3.2598643222269297E-2</v>
      </c>
      <c r="P14" s="17"/>
      <c r="Q14" s="17">
        <v>2.4438555226618999E-2</v>
      </c>
      <c r="R14" s="17">
        <v>2.0583214493626E-2</v>
      </c>
      <c r="S14" s="17">
        <v>1.32829662817494E-2</v>
      </c>
      <c r="T14" s="17">
        <v>2.4580930711960401E-2</v>
      </c>
      <c r="U14" s="17"/>
      <c r="V14" s="17">
        <v>2.7321635955194701E-2</v>
      </c>
      <c r="W14" s="17">
        <v>3.17507394839995E-2</v>
      </c>
      <c r="X14" s="17">
        <v>5.0134985142829503E-3</v>
      </c>
      <c r="Y14" s="17">
        <v>0</v>
      </c>
      <c r="Z14" s="17">
        <v>3.3960077409552897E-2</v>
      </c>
      <c r="AA14" s="17">
        <v>4.3079077338449102E-2</v>
      </c>
      <c r="AB14" s="17">
        <v>2.0674013143864099E-2</v>
      </c>
      <c r="AC14" s="17">
        <v>2.7715888493276799E-2</v>
      </c>
      <c r="AD14" s="17">
        <v>2.1517398124473199E-2</v>
      </c>
      <c r="AE14" s="17"/>
      <c r="AF14" s="17">
        <v>1.4964479693850501E-2</v>
      </c>
      <c r="AG14" s="17">
        <v>3.4536524257313003E-2</v>
      </c>
      <c r="AH14" s="17">
        <v>2.8194628611634E-2</v>
      </c>
      <c r="AI14" s="17">
        <v>5.5491194647619001E-2</v>
      </c>
      <c r="AJ14" s="17">
        <v>1.64396152944161E-2</v>
      </c>
      <c r="AK14" s="17">
        <v>2.31254779166233E-2</v>
      </c>
      <c r="AL14" s="17"/>
      <c r="AM14" s="17">
        <v>2.0185983427714101E-2</v>
      </c>
      <c r="AN14" s="17">
        <v>4.7933205484126599E-2</v>
      </c>
      <c r="AO14" s="17">
        <v>3.7876185359825301E-2</v>
      </c>
      <c r="AP14" s="17">
        <v>1.4549446982162E-2</v>
      </c>
      <c r="AQ14" s="17">
        <v>2.0112163299137099E-2</v>
      </c>
      <c r="AR14" s="17">
        <v>1.7662438451802501E-2</v>
      </c>
      <c r="AS14" s="17">
        <v>2.6578756822489599E-2</v>
      </c>
      <c r="AT14" s="17">
        <v>2.06229082940751E-2</v>
      </c>
      <c r="AU14" s="17">
        <v>1.47028805940056E-2</v>
      </c>
      <c r="AV14" s="17">
        <v>2.1851002980477301E-2</v>
      </c>
      <c r="AW14" s="17">
        <v>9.9086107083961195E-3</v>
      </c>
      <c r="AX14" s="17">
        <v>2.8181305619584301E-2</v>
      </c>
      <c r="AY14" s="17">
        <v>4.6604610747089201E-2</v>
      </c>
      <c r="AZ14" s="17">
        <v>1.3370649306960599E-2</v>
      </c>
      <c r="BA14" s="17">
        <v>9.8571568038238293E-3</v>
      </c>
      <c r="BB14" s="17">
        <v>1.56977271364677E-2</v>
      </c>
      <c r="BC14" s="17"/>
      <c r="BD14" s="17">
        <v>3.1115467276445902E-2</v>
      </c>
      <c r="BE14" s="17">
        <v>2.2720402468777701E-2</v>
      </c>
      <c r="BF14" s="17">
        <v>1.8396138332801099E-2</v>
      </c>
      <c r="BG14" s="17"/>
      <c r="BH14" s="17">
        <v>2.2171897379268099E-2</v>
      </c>
      <c r="BI14" s="17">
        <v>3.5151446837124699E-2</v>
      </c>
      <c r="BJ14" s="17">
        <v>1.7446091497882101E-2</v>
      </c>
      <c r="BK14" s="17"/>
      <c r="BL14" s="17">
        <v>9.3791548071295895E-3</v>
      </c>
      <c r="BM14" s="17">
        <v>2.5453952887091302E-2</v>
      </c>
      <c r="BN14" s="17">
        <v>1.8619851254643299E-2</v>
      </c>
      <c r="BO14" s="17"/>
      <c r="BP14" s="17">
        <v>2.1785008461498799E-2</v>
      </c>
      <c r="BQ14" s="17">
        <v>1.97763417019933E-2</v>
      </c>
      <c r="BR14" s="17"/>
      <c r="BS14" s="17">
        <v>3.6156749331304999E-2</v>
      </c>
      <c r="BT14" s="17">
        <v>2.1711437820766701E-2</v>
      </c>
      <c r="BU14" s="17">
        <v>2.2389365373106099E-2</v>
      </c>
      <c r="BV14" s="17">
        <v>2.1565495484123599E-2</v>
      </c>
      <c r="BW14" s="17"/>
      <c r="BX14" s="17">
        <v>1.2000259577053101E-2</v>
      </c>
      <c r="BY14" s="17">
        <v>3.4794074719901702E-2</v>
      </c>
      <c r="BZ14" s="17">
        <v>2.4375183438371001E-2</v>
      </c>
      <c r="CA14" s="17"/>
      <c r="CB14" s="17">
        <v>3.1285797060702301E-2</v>
      </c>
      <c r="CC14" s="17">
        <v>7.1650409489059401E-3</v>
      </c>
      <c r="CD14" s="17">
        <v>2.0097148021672201E-2</v>
      </c>
      <c r="CE14" s="17">
        <v>3.08230787965088E-2</v>
      </c>
      <c r="CF14" s="17">
        <v>1.97370819207737E-2</v>
      </c>
      <c r="CG14" s="17">
        <v>3.5781447549433902E-2</v>
      </c>
      <c r="CH14" s="17"/>
      <c r="CI14" s="17">
        <v>3.9520027308965998E-2</v>
      </c>
      <c r="CJ14" s="17">
        <v>1.6228881419813299E-2</v>
      </c>
      <c r="CK14" s="17">
        <v>2.2828810855061901E-2</v>
      </c>
      <c r="CL14" s="17">
        <v>2.5143646769780301E-2</v>
      </c>
    </row>
    <row r="15" spans="2:90" ht="72.5" x14ac:dyDescent="0.35">
      <c r="B15" s="21" t="s">
        <v>436</v>
      </c>
      <c r="C15" s="17">
        <v>3.6874754208072201E-2</v>
      </c>
      <c r="D15" s="17">
        <v>3.2416762528655302E-2</v>
      </c>
      <c r="E15" s="17">
        <v>3.9172429827069699E-2</v>
      </c>
      <c r="F15" s="17"/>
      <c r="G15" s="17">
        <v>4.2577002045264399E-2</v>
      </c>
      <c r="H15" s="17">
        <v>1.7662971967959299E-2</v>
      </c>
      <c r="I15" s="17">
        <v>5.98458085179044E-2</v>
      </c>
      <c r="J15" s="17">
        <v>4.7030593689552598E-2</v>
      </c>
      <c r="K15" s="17">
        <v>2.9666549942029E-2</v>
      </c>
      <c r="L15" s="17">
        <v>5.03429130412845E-2</v>
      </c>
      <c r="M15" s="17">
        <v>3.1560141863013202E-2</v>
      </c>
      <c r="N15" s="17">
        <v>3.5772690403713898E-2</v>
      </c>
      <c r="O15" s="17">
        <v>1.98222632306507E-2</v>
      </c>
      <c r="P15" s="17"/>
      <c r="Q15" s="17">
        <v>3.5484199088396798E-2</v>
      </c>
      <c r="R15" s="17">
        <v>1.9261346136531798E-2</v>
      </c>
      <c r="S15" s="17">
        <v>3.0786363343854602E-2</v>
      </c>
      <c r="T15" s="17">
        <v>3.9445646740101099E-2</v>
      </c>
      <c r="U15" s="17"/>
      <c r="V15" s="17">
        <v>3.6873972482252403E-2</v>
      </c>
      <c r="W15" s="17">
        <v>4.5165777696671003E-2</v>
      </c>
      <c r="X15" s="17">
        <v>3.54090553612822E-2</v>
      </c>
      <c r="Y15" s="17">
        <v>2.8184188009154801E-2</v>
      </c>
      <c r="Z15" s="17">
        <v>3.5127154639363098E-2</v>
      </c>
      <c r="AA15" s="17">
        <v>2.9132029449781299E-2</v>
      </c>
      <c r="AB15" s="17">
        <v>4.1320789666919301E-2</v>
      </c>
      <c r="AC15" s="17">
        <v>2.67406883164347E-2</v>
      </c>
      <c r="AD15" s="17">
        <v>4.22723291934375E-2</v>
      </c>
      <c r="AE15" s="17"/>
      <c r="AF15" s="17">
        <v>3.5162121881709099E-2</v>
      </c>
      <c r="AG15" s="17">
        <v>3.5974156881748702E-2</v>
      </c>
      <c r="AH15" s="17">
        <v>2.5871000054591899E-2</v>
      </c>
      <c r="AI15" s="17">
        <v>0</v>
      </c>
      <c r="AJ15" s="17">
        <v>5.3867444409569497E-2</v>
      </c>
      <c r="AK15" s="17">
        <v>3.62382244674231E-2</v>
      </c>
      <c r="AL15" s="17"/>
      <c r="AM15" s="17">
        <v>2.0765579500054001E-2</v>
      </c>
      <c r="AN15" s="17">
        <v>2.4514787878216E-2</v>
      </c>
      <c r="AO15" s="17">
        <v>2.7076919408366901E-2</v>
      </c>
      <c r="AP15" s="17">
        <v>7.3509751827822697E-2</v>
      </c>
      <c r="AQ15" s="17">
        <v>2.7528371270709E-2</v>
      </c>
      <c r="AR15" s="17">
        <v>1.6668222636795099E-2</v>
      </c>
      <c r="AS15" s="17">
        <v>6.2896918684704498E-2</v>
      </c>
      <c r="AT15" s="17">
        <v>1.35745252141544E-2</v>
      </c>
      <c r="AU15" s="17">
        <v>4.4089748091238598E-2</v>
      </c>
      <c r="AV15" s="17">
        <v>4.11735750738009E-2</v>
      </c>
      <c r="AW15" s="17">
        <v>5.1917676684224999E-2</v>
      </c>
      <c r="AX15" s="17">
        <v>4.4691984492640599E-2</v>
      </c>
      <c r="AY15" s="17">
        <v>6.1376745288181503E-2</v>
      </c>
      <c r="AZ15" s="17">
        <v>1.95974797892535E-2</v>
      </c>
      <c r="BA15" s="17">
        <v>5.4330752104247898E-2</v>
      </c>
      <c r="BB15" s="17">
        <v>4.4027655663790299E-2</v>
      </c>
      <c r="BC15" s="17"/>
      <c r="BD15" s="17">
        <v>3.4440863308281E-2</v>
      </c>
      <c r="BE15" s="17">
        <v>4.3286046199190603E-2</v>
      </c>
      <c r="BF15" s="17">
        <v>3.52310671593868E-2</v>
      </c>
      <c r="BG15" s="17"/>
      <c r="BH15" s="17">
        <v>3.8162916417256297E-2</v>
      </c>
      <c r="BI15" s="17">
        <v>2.5803506952045099E-2</v>
      </c>
      <c r="BJ15" s="17">
        <v>3.26991810945199E-2</v>
      </c>
      <c r="BK15" s="17"/>
      <c r="BL15" s="17">
        <v>1.8017777132281799E-2</v>
      </c>
      <c r="BM15" s="17">
        <v>4.5975996638206999E-2</v>
      </c>
      <c r="BN15" s="17">
        <v>3.71872627353865E-2</v>
      </c>
      <c r="BO15" s="17"/>
      <c r="BP15" s="17">
        <v>3.5038952218855897E-2</v>
      </c>
      <c r="BQ15" s="17">
        <v>3.9056936733109601E-2</v>
      </c>
      <c r="BR15" s="17"/>
      <c r="BS15" s="17">
        <v>3.2369275115167101E-2</v>
      </c>
      <c r="BT15" s="17">
        <v>4.0408869975964101E-2</v>
      </c>
      <c r="BU15" s="17">
        <v>3.8106609262479003E-2</v>
      </c>
      <c r="BV15" s="17">
        <v>3.7378429252201598E-2</v>
      </c>
      <c r="BW15" s="17"/>
      <c r="BX15" s="17">
        <v>4.3590831567984399E-2</v>
      </c>
      <c r="BY15" s="17">
        <v>4.8691654049010102E-2</v>
      </c>
      <c r="BZ15" s="17">
        <v>3.5483250233196199E-2</v>
      </c>
      <c r="CA15" s="17"/>
      <c r="CB15" s="17">
        <v>4.2813512226348403E-2</v>
      </c>
      <c r="CC15" s="17">
        <v>2.7973249442946199E-2</v>
      </c>
      <c r="CD15" s="17">
        <v>5.3472716866891E-2</v>
      </c>
      <c r="CE15" s="17">
        <v>3.0665505798971999E-2</v>
      </c>
      <c r="CF15" s="17">
        <v>2.9180963008661701E-2</v>
      </c>
      <c r="CG15" s="17">
        <v>2.9020021758716E-2</v>
      </c>
      <c r="CH15" s="17"/>
      <c r="CI15" s="17">
        <v>3.0639180278278801E-2</v>
      </c>
      <c r="CJ15" s="17">
        <v>5.49933939793983E-2</v>
      </c>
      <c r="CK15" s="17">
        <v>2.4357070392894E-2</v>
      </c>
      <c r="CL15" s="17">
        <v>3.0919448762096E-2</v>
      </c>
    </row>
    <row r="16" spans="2:90" x14ac:dyDescent="0.35">
      <c r="B16" s="21" t="s">
        <v>432</v>
      </c>
      <c r="C16" s="23">
        <v>4.9316999367168497E-2</v>
      </c>
      <c r="D16" s="23">
        <v>5.1182331294549403E-2</v>
      </c>
      <c r="E16" s="23">
        <v>4.6544426293559697E-2</v>
      </c>
      <c r="F16" s="23"/>
      <c r="G16" s="23">
        <v>7.8710651546660598E-2</v>
      </c>
      <c r="H16" s="23">
        <v>0.107693667492091</v>
      </c>
      <c r="I16" s="23">
        <v>4.58277207249825E-2</v>
      </c>
      <c r="J16" s="23">
        <v>3.3477342314684903E-2</v>
      </c>
      <c r="K16" s="23">
        <v>2.17235489137012E-2</v>
      </c>
      <c r="L16" s="23">
        <v>3.29558082878307E-2</v>
      </c>
      <c r="M16" s="23">
        <v>5.5986949225141802E-2</v>
      </c>
      <c r="N16" s="23">
        <v>2.91379023236438E-2</v>
      </c>
      <c r="O16" s="23">
        <v>4.14236471783943E-2</v>
      </c>
      <c r="P16" s="23"/>
      <c r="Q16" s="23">
        <v>5.3045610071610398E-2</v>
      </c>
      <c r="R16" s="23">
        <v>5.3636796549596903E-2</v>
      </c>
      <c r="S16" s="23">
        <v>2.5586385114981298E-2</v>
      </c>
      <c r="T16" s="23">
        <v>4.8756850822999603E-2</v>
      </c>
      <c r="U16" s="23"/>
      <c r="V16" s="23">
        <v>5.6630302753353901E-2</v>
      </c>
      <c r="W16" s="23">
        <v>5.2496553390462102E-2</v>
      </c>
      <c r="X16" s="23">
        <v>3.7719673565319398E-2</v>
      </c>
      <c r="Y16" s="23">
        <v>3.5513215278085403E-2</v>
      </c>
      <c r="Z16" s="23">
        <v>4.3388461565848802E-2</v>
      </c>
      <c r="AA16" s="23">
        <v>4.6299718593386503E-2</v>
      </c>
      <c r="AB16" s="23">
        <v>4.5840478143862301E-2</v>
      </c>
      <c r="AC16" s="23">
        <v>7.6272772512622405E-2</v>
      </c>
      <c r="AD16" s="23">
        <v>5.6225495070732302E-2</v>
      </c>
      <c r="AE16" s="23"/>
      <c r="AF16" s="23">
        <v>4.10617103777213E-2</v>
      </c>
      <c r="AG16" s="23">
        <v>4.7682664712980799E-2</v>
      </c>
      <c r="AH16" s="23">
        <v>6.6929416117381305E-2</v>
      </c>
      <c r="AI16" s="23">
        <v>8.6824249139437204E-2</v>
      </c>
      <c r="AJ16" s="23">
        <v>4.6825315757207102E-2</v>
      </c>
      <c r="AK16" s="23">
        <v>4.75490166397343E-2</v>
      </c>
      <c r="AL16" s="23"/>
      <c r="AM16" s="23">
        <v>0.119071063721204</v>
      </c>
      <c r="AN16" s="23">
        <v>4.8883069553747001E-2</v>
      </c>
      <c r="AO16" s="23">
        <v>5.9176141912433901E-2</v>
      </c>
      <c r="AP16" s="23">
        <v>5.4051069182171702E-2</v>
      </c>
      <c r="AQ16" s="23">
        <v>4.4025169056901702E-2</v>
      </c>
      <c r="AR16" s="23">
        <v>2.7004100903027101E-2</v>
      </c>
      <c r="AS16" s="23">
        <v>2.5927586637222201E-2</v>
      </c>
      <c r="AT16" s="23">
        <v>3.8541660649648597E-2</v>
      </c>
      <c r="AU16" s="23">
        <v>4.9201726515635001E-2</v>
      </c>
      <c r="AV16" s="23">
        <v>2.4411322912538801E-2</v>
      </c>
      <c r="AW16" s="23">
        <v>5.1361021824909397E-2</v>
      </c>
      <c r="AX16" s="23">
        <v>2.4936569548255801E-2</v>
      </c>
      <c r="AY16" s="23">
        <v>1.3910683006113599E-2</v>
      </c>
      <c r="AZ16" s="23">
        <v>3.8163240154351297E-2</v>
      </c>
      <c r="BA16" s="23">
        <v>7.0692568418806098E-2</v>
      </c>
      <c r="BB16" s="23">
        <v>6.1019067329741897E-2</v>
      </c>
      <c r="BC16" s="23"/>
      <c r="BD16" s="23">
        <v>2.9892078780849499E-2</v>
      </c>
      <c r="BE16" s="23">
        <v>7.2558353676661802E-2</v>
      </c>
      <c r="BF16" s="23">
        <v>4.6365768715745902E-2</v>
      </c>
      <c r="BG16" s="23"/>
      <c r="BH16" s="23">
        <v>4.46864280761766E-2</v>
      </c>
      <c r="BI16" s="23">
        <v>2.9630526663384799E-2</v>
      </c>
      <c r="BJ16" s="23">
        <v>3.48367549385094E-2</v>
      </c>
      <c r="BK16" s="23"/>
      <c r="BL16" s="23">
        <v>2.2492556015392701E-2</v>
      </c>
      <c r="BM16" s="23">
        <v>1.48195536790049E-2</v>
      </c>
      <c r="BN16" s="23">
        <v>1.8056414341281499E-2</v>
      </c>
      <c r="BO16" s="23"/>
      <c r="BP16" s="23">
        <v>4.02770999187545E-2</v>
      </c>
      <c r="BQ16" s="23">
        <v>5.87555440325516E-2</v>
      </c>
      <c r="BR16" s="23"/>
      <c r="BS16" s="23">
        <v>2.9588775282630601E-2</v>
      </c>
      <c r="BT16" s="23">
        <v>1.7963058759802999E-2</v>
      </c>
      <c r="BU16" s="23">
        <v>2.7841969906948299E-2</v>
      </c>
      <c r="BV16" s="23">
        <v>7.4458739854746395E-2</v>
      </c>
      <c r="BW16" s="23"/>
      <c r="BX16" s="23">
        <v>1.7177026278782599E-2</v>
      </c>
      <c r="BY16" s="23">
        <v>5.1980592482428097E-2</v>
      </c>
      <c r="BZ16" s="23">
        <v>5.23373791924127E-2</v>
      </c>
      <c r="CA16" s="23"/>
      <c r="CB16" s="23">
        <v>2.75364224781427E-2</v>
      </c>
      <c r="CC16" s="23">
        <v>4.5114355664867503E-2</v>
      </c>
      <c r="CD16" s="23">
        <v>9.0207447049365494E-2</v>
      </c>
      <c r="CE16" s="23">
        <v>3.6430040053735298E-2</v>
      </c>
      <c r="CF16" s="23">
        <v>3.62778249516158E-2</v>
      </c>
      <c r="CG16" s="23">
        <v>4.5713136393209099E-2</v>
      </c>
      <c r="CH16" s="23"/>
      <c r="CI16" s="23">
        <v>9.0922764582430399E-2</v>
      </c>
      <c r="CJ16" s="23">
        <v>3.6879707524087202E-2</v>
      </c>
      <c r="CK16" s="23">
        <v>8.1741187286598405E-2</v>
      </c>
      <c r="CL16" s="23">
        <v>3.8687751088441198E-2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2:F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6" width="20.7265625" customWidth="1"/>
  </cols>
  <sheetData>
    <row r="2" spans="2:6" ht="40" customHeight="1" x14ac:dyDescent="0.35">
      <c r="D2" s="30" t="s">
        <v>440</v>
      </c>
      <c r="E2" s="26"/>
      <c r="F2" s="26"/>
    </row>
    <row r="6" spans="2:6" ht="50" customHeight="1" x14ac:dyDescent="0.35">
      <c r="B6" s="22" t="s">
        <v>14</v>
      </c>
      <c r="C6" s="22" t="s">
        <v>437</v>
      </c>
      <c r="D6" s="22" t="s">
        <v>438</v>
      </c>
      <c r="E6" s="22" t="s">
        <v>439</v>
      </c>
    </row>
    <row r="7" spans="2:6" x14ac:dyDescent="0.35">
      <c r="B7" s="21" t="s">
        <v>274</v>
      </c>
      <c r="C7" s="17">
        <v>5.7937404862050498E-2</v>
      </c>
      <c r="D7" s="17">
        <v>0.175545036844615</v>
      </c>
      <c r="E7" s="17">
        <v>9.1691257519072603E-2</v>
      </c>
    </row>
    <row r="8" spans="2:6" x14ac:dyDescent="0.35">
      <c r="B8" s="21" t="s">
        <v>275</v>
      </c>
      <c r="C8" s="17">
        <v>0.22655491317020199</v>
      </c>
      <c r="D8" s="17">
        <v>0.36800604972706202</v>
      </c>
      <c r="E8" s="17">
        <v>0.263475585315396</v>
      </c>
    </row>
    <row r="9" spans="2:6" x14ac:dyDescent="0.35">
      <c r="B9" s="21" t="s">
        <v>114</v>
      </c>
      <c r="C9" s="17">
        <v>0.27138853528950302</v>
      </c>
      <c r="D9" s="17">
        <v>0.23018541244667801</v>
      </c>
      <c r="E9" s="17">
        <v>0.27937709354802298</v>
      </c>
    </row>
    <row r="10" spans="2:6" x14ac:dyDescent="0.35">
      <c r="B10" s="21" t="s">
        <v>276</v>
      </c>
      <c r="C10" s="17">
        <v>0.30623315664133599</v>
      </c>
      <c r="D10" s="17">
        <v>0.16695355335620399</v>
      </c>
      <c r="E10" s="17">
        <v>0.231590547256635</v>
      </c>
    </row>
    <row r="11" spans="2:6" x14ac:dyDescent="0.35">
      <c r="B11" s="21" t="s">
        <v>176</v>
      </c>
      <c r="C11" s="17">
        <v>0.13788599003690799</v>
      </c>
      <c r="D11" s="17">
        <v>5.9309947625441103E-2</v>
      </c>
      <c r="E11" s="17">
        <v>0.13386551636087299</v>
      </c>
    </row>
    <row r="12" spans="2:6" x14ac:dyDescent="0.35">
      <c r="B12" s="16"/>
      <c r="C12" s="16"/>
      <c r="D12" s="16"/>
      <c r="E12" s="16"/>
    </row>
    <row r="13" spans="2:6" x14ac:dyDescent="0.35">
      <c r="B13" t="s">
        <v>118</v>
      </c>
    </row>
    <row r="14" spans="2:6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F2"/>
  </mergeCells>
  <pageMargins left="0.7" right="0.7" top="0.75" bottom="0.75" header="0.3" footer="0.3"/>
  <pageSetup paperSize="9" orientation="portrait" horizontalDpi="300" verticalDpi="30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441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5.7937404862050498E-2</v>
      </c>
      <c r="D9" s="17">
        <v>7.5583979695957607E-2</v>
      </c>
      <c r="E9" s="17">
        <v>4.0688358328159598E-2</v>
      </c>
      <c r="F9" s="17"/>
      <c r="G9" s="17">
        <v>6.7127834829479996E-2</v>
      </c>
      <c r="H9" s="17">
        <v>7.3877774178430597E-2</v>
      </c>
      <c r="I9" s="17">
        <v>3.2978486427185802E-2</v>
      </c>
      <c r="J9" s="17">
        <v>6.4361362285360504E-2</v>
      </c>
      <c r="K9" s="17">
        <v>6.7011501756361003E-2</v>
      </c>
      <c r="L9" s="17">
        <v>5.0234600405501602E-2</v>
      </c>
      <c r="M9" s="17">
        <v>6.9593274035867805E-2</v>
      </c>
      <c r="N9" s="17">
        <v>4.2586504672192799E-2</v>
      </c>
      <c r="O9" s="17">
        <v>5.4464565249293002E-2</v>
      </c>
      <c r="P9" s="17"/>
      <c r="Q9" s="17">
        <v>4.35717101939114E-2</v>
      </c>
      <c r="R9" s="17">
        <v>0.10667898966415899</v>
      </c>
      <c r="S9" s="17">
        <v>4.6744770053527E-2</v>
      </c>
      <c r="T9" s="17">
        <v>5.9103772223836497E-2</v>
      </c>
      <c r="U9" s="17"/>
      <c r="V9" s="17">
        <v>8.4368142627549297E-2</v>
      </c>
      <c r="W9" s="17">
        <v>3.5483588874539299E-2</v>
      </c>
      <c r="X9" s="17">
        <v>4.4643561761978402E-2</v>
      </c>
      <c r="Y9" s="17">
        <v>0.101213572431629</v>
      </c>
      <c r="Z9" s="17">
        <v>3.2919794107354197E-2</v>
      </c>
      <c r="AA9" s="17">
        <v>6.1860350436690803E-2</v>
      </c>
      <c r="AB9" s="17">
        <v>5.4925524941842802E-2</v>
      </c>
      <c r="AC9" s="17">
        <v>6.3257190376415001E-2</v>
      </c>
      <c r="AD9" s="17">
        <v>4.2378871560847603E-2</v>
      </c>
      <c r="AE9" s="17"/>
      <c r="AF9" s="17">
        <v>6.1170852817911001E-2</v>
      </c>
      <c r="AG9" s="17">
        <v>5.2922550960813899E-2</v>
      </c>
      <c r="AH9" s="17">
        <v>4.1240966399974398E-2</v>
      </c>
      <c r="AI9" s="17">
        <v>6.9709503377133303E-2</v>
      </c>
      <c r="AJ9" s="17">
        <v>5.7631702695460599E-2</v>
      </c>
      <c r="AK9" s="17">
        <v>6.1678626305447397E-2</v>
      </c>
      <c r="AL9" s="17"/>
      <c r="AM9" s="17">
        <v>9.4478729170886705E-2</v>
      </c>
      <c r="AN9" s="17">
        <v>8.1957659850980302E-2</v>
      </c>
      <c r="AO9" s="17">
        <v>7.3411987523538794E-2</v>
      </c>
      <c r="AP9" s="17">
        <v>2.70200033703548E-2</v>
      </c>
      <c r="AQ9" s="17">
        <v>3.81591136143479E-2</v>
      </c>
      <c r="AR9" s="17">
        <v>3.5057543600831201E-2</v>
      </c>
      <c r="AS9" s="17">
        <v>2.4440814044577201E-2</v>
      </c>
      <c r="AT9" s="17">
        <v>8.1767013091381999E-2</v>
      </c>
      <c r="AU9" s="17">
        <v>2.9737421850141402E-2</v>
      </c>
      <c r="AV9" s="17">
        <v>6.6122857471555996E-2</v>
      </c>
      <c r="AW9" s="17">
        <v>5.5516307405670401E-2</v>
      </c>
      <c r="AX9" s="17">
        <v>8.36709780452915E-2</v>
      </c>
      <c r="AY9" s="17">
        <v>6.0049624114640203E-2</v>
      </c>
      <c r="AZ9" s="17">
        <v>4.49260525361974E-2</v>
      </c>
      <c r="BA9" s="17">
        <v>9.1919688728829094E-2</v>
      </c>
      <c r="BB9" s="17">
        <v>9.7665312961665002E-2</v>
      </c>
      <c r="BC9" s="17"/>
      <c r="BD9" s="17">
        <v>5.9147308185439701E-2</v>
      </c>
      <c r="BE9" s="17">
        <v>5.1554622518973602E-2</v>
      </c>
      <c r="BF9" s="17">
        <v>5.9343053408570601E-2</v>
      </c>
      <c r="BG9" s="17"/>
      <c r="BH9" s="17">
        <v>4.7296160343278E-2</v>
      </c>
      <c r="BI9" s="17">
        <v>7.9126009609234799E-2</v>
      </c>
      <c r="BJ9" s="17">
        <v>7.6362386785471706E-2</v>
      </c>
      <c r="BK9" s="17"/>
      <c r="BL9" s="17">
        <v>3.2764611624230902E-2</v>
      </c>
      <c r="BM9" s="17">
        <v>7.3652192035202804E-2</v>
      </c>
      <c r="BN9" s="17">
        <v>9.17641934078057E-2</v>
      </c>
      <c r="BO9" s="17"/>
      <c r="BP9" s="17">
        <v>5.5157230460074001E-2</v>
      </c>
      <c r="BQ9" s="17">
        <v>6.1325122804460099E-2</v>
      </c>
      <c r="BR9" s="17"/>
      <c r="BS9" s="17">
        <v>5.6915419801462003E-2</v>
      </c>
      <c r="BT9" s="17">
        <v>3.3258985333577601E-2</v>
      </c>
      <c r="BU9" s="17">
        <v>4.9733320598455803E-2</v>
      </c>
      <c r="BV9" s="17">
        <v>8.0445475183273302E-2</v>
      </c>
      <c r="BW9" s="17"/>
      <c r="BX9" s="17">
        <v>3.3796268399682E-2</v>
      </c>
      <c r="BY9" s="17">
        <v>2.8322848379473499E-2</v>
      </c>
      <c r="BZ9" s="17">
        <v>6.2148854884712702E-2</v>
      </c>
      <c r="CA9" s="17"/>
      <c r="CB9" s="17">
        <v>3.28567879201591E-2</v>
      </c>
      <c r="CC9" s="17">
        <v>7.4194133703889095E-2</v>
      </c>
      <c r="CD9" s="17">
        <v>4.0029325026782803E-2</v>
      </c>
      <c r="CE9" s="17">
        <v>6.0201130141382002E-2</v>
      </c>
      <c r="CF9" s="17">
        <v>0.107735788851169</v>
      </c>
      <c r="CG9" s="17">
        <v>5.1615136502733298E-2</v>
      </c>
      <c r="CH9" s="17"/>
      <c r="CI9" s="17">
        <v>7.79797386452835E-2</v>
      </c>
      <c r="CJ9" s="17">
        <v>6.7594459033435098E-2</v>
      </c>
      <c r="CK9" s="17">
        <v>3.5035318766997899E-2</v>
      </c>
      <c r="CL9" s="17">
        <v>5.3841156911597597E-2</v>
      </c>
    </row>
    <row r="10" spans="2:90" x14ac:dyDescent="0.35">
      <c r="B10" s="21" t="s">
        <v>275</v>
      </c>
      <c r="C10" s="17">
        <v>0.22655491317020199</v>
      </c>
      <c r="D10" s="17">
        <v>0.24230183406304201</v>
      </c>
      <c r="E10" s="17">
        <v>0.209198904232959</v>
      </c>
      <c r="F10" s="17"/>
      <c r="G10" s="17">
        <v>0.19178972418742399</v>
      </c>
      <c r="H10" s="17">
        <v>0.20528302765159001</v>
      </c>
      <c r="I10" s="17">
        <v>0.246381192618433</v>
      </c>
      <c r="J10" s="17">
        <v>0.21716445244862601</v>
      </c>
      <c r="K10" s="17">
        <v>0.23697175092095599</v>
      </c>
      <c r="L10" s="17">
        <v>0.26179253758287102</v>
      </c>
      <c r="M10" s="17">
        <v>0.198718524000325</v>
      </c>
      <c r="N10" s="17">
        <v>0.22545236292510201</v>
      </c>
      <c r="O10" s="17">
        <v>0.25314075644060102</v>
      </c>
      <c r="P10" s="17"/>
      <c r="Q10" s="17">
        <v>0.20802913913403101</v>
      </c>
      <c r="R10" s="17">
        <v>0.20562886062184199</v>
      </c>
      <c r="S10" s="17">
        <v>0.16185516534826599</v>
      </c>
      <c r="T10" s="17">
        <v>0.229461933371162</v>
      </c>
      <c r="U10" s="17"/>
      <c r="V10" s="17">
        <v>0.234440536372337</v>
      </c>
      <c r="W10" s="17">
        <v>0.219171508443922</v>
      </c>
      <c r="X10" s="17">
        <v>0.19674383118806299</v>
      </c>
      <c r="Y10" s="17">
        <v>0.20538351541362901</v>
      </c>
      <c r="Z10" s="17">
        <v>0.23246450049824099</v>
      </c>
      <c r="AA10" s="17">
        <v>0.20171288169443599</v>
      </c>
      <c r="AB10" s="17">
        <v>0.29229684294816699</v>
      </c>
      <c r="AC10" s="17">
        <v>0.20041706609517601</v>
      </c>
      <c r="AD10" s="17">
        <v>0.23854219488688999</v>
      </c>
      <c r="AE10" s="17"/>
      <c r="AF10" s="17">
        <v>0.18857238858488901</v>
      </c>
      <c r="AG10" s="17">
        <v>0.249456164452416</v>
      </c>
      <c r="AH10" s="17">
        <v>0.197101794946512</v>
      </c>
      <c r="AI10" s="17">
        <v>0.28502596915752798</v>
      </c>
      <c r="AJ10" s="17">
        <v>0.23727909383264301</v>
      </c>
      <c r="AK10" s="17">
        <v>0.233570861644366</v>
      </c>
      <c r="AL10" s="17"/>
      <c r="AM10" s="17">
        <v>0.16546141129118999</v>
      </c>
      <c r="AN10" s="17">
        <v>0.17999363195440601</v>
      </c>
      <c r="AO10" s="17">
        <v>0.239910035734928</v>
      </c>
      <c r="AP10" s="17">
        <v>0.183461716817444</v>
      </c>
      <c r="AQ10" s="17">
        <v>0.26651053048802997</v>
      </c>
      <c r="AR10" s="17">
        <v>0.30368865874420298</v>
      </c>
      <c r="AS10" s="17">
        <v>0.252399445461233</v>
      </c>
      <c r="AT10" s="17">
        <v>0.27551326002426102</v>
      </c>
      <c r="AU10" s="17">
        <v>0.26336568809842997</v>
      </c>
      <c r="AV10" s="17">
        <v>0.23180847873601601</v>
      </c>
      <c r="AW10" s="17">
        <v>0.19915580504781699</v>
      </c>
      <c r="AX10" s="17">
        <v>0.24428296271691999</v>
      </c>
      <c r="AY10" s="17">
        <v>0.20950154397427001</v>
      </c>
      <c r="AZ10" s="17">
        <v>0.16341163740416501</v>
      </c>
      <c r="BA10" s="17">
        <v>0.189329408461898</v>
      </c>
      <c r="BB10" s="17">
        <v>0.18259874133257301</v>
      </c>
      <c r="BC10" s="17"/>
      <c r="BD10" s="17">
        <v>0.21478983906777199</v>
      </c>
      <c r="BE10" s="17">
        <v>0.22119071190571599</v>
      </c>
      <c r="BF10" s="17">
        <v>0.23649563939364501</v>
      </c>
      <c r="BG10" s="17"/>
      <c r="BH10" s="17">
        <v>0.233381258409566</v>
      </c>
      <c r="BI10" s="17">
        <v>0.23015781237761401</v>
      </c>
      <c r="BJ10" s="17">
        <v>0.21859782286246299</v>
      </c>
      <c r="BK10" s="17"/>
      <c r="BL10" s="17">
        <v>0.20747856992129399</v>
      </c>
      <c r="BM10" s="17">
        <v>0.211077538097527</v>
      </c>
      <c r="BN10" s="17">
        <v>0.21844639179404801</v>
      </c>
      <c r="BO10" s="17"/>
      <c r="BP10" s="17">
        <v>0.224662078160838</v>
      </c>
      <c r="BQ10" s="17">
        <v>0.22605793659215001</v>
      </c>
      <c r="BR10" s="17"/>
      <c r="BS10" s="17">
        <v>0.214119325182557</v>
      </c>
      <c r="BT10" s="17">
        <v>0.242572652229091</v>
      </c>
      <c r="BU10" s="17">
        <v>0.23043599908262799</v>
      </c>
      <c r="BV10" s="17">
        <v>0.22400568011681901</v>
      </c>
      <c r="BW10" s="17"/>
      <c r="BX10" s="17">
        <v>0.19097300055180499</v>
      </c>
      <c r="BY10" s="17">
        <v>0.28370968257455698</v>
      </c>
      <c r="BZ10" s="17">
        <v>0.22656778015333601</v>
      </c>
      <c r="CA10" s="17"/>
      <c r="CB10" s="17">
        <v>0.17976923735968001</v>
      </c>
      <c r="CC10" s="17">
        <v>0.217860096865577</v>
      </c>
      <c r="CD10" s="17">
        <v>0.209681808051109</v>
      </c>
      <c r="CE10" s="17">
        <v>0.25383747762107201</v>
      </c>
      <c r="CF10" s="17">
        <v>0.257706536327309</v>
      </c>
      <c r="CG10" s="17">
        <v>0.26214285627532202</v>
      </c>
      <c r="CH10" s="17"/>
      <c r="CI10" s="17">
        <v>0.23954716654988001</v>
      </c>
      <c r="CJ10" s="17">
        <v>0.201918881400624</v>
      </c>
      <c r="CK10" s="17">
        <v>0.19285550176768901</v>
      </c>
      <c r="CL10" s="17">
        <v>0.247139751249287</v>
      </c>
    </row>
    <row r="11" spans="2:90" x14ac:dyDescent="0.35">
      <c r="B11" s="21" t="s">
        <v>114</v>
      </c>
      <c r="C11" s="17">
        <v>0.27138853528950302</v>
      </c>
      <c r="D11" s="17">
        <v>0.25919333836340303</v>
      </c>
      <c r="E11" s="17">
        <v>0.28430934684839598</v>
      </c>
      <c r="F11" s="17"/>
      <c r="G11" s="17">
        <v>0.31814406644034599</v>
      </c>
      <c r="H11" s="17">
        <v>0.31818848581619402</v>
      </c>
      <c r="I11" s="17">
        <v>0.25046557029508898</v>
      </c>
      <c r="J11" s="17">
        <v>0.271445241846486</v>
      </c>
      <c r="K11" s="17">
        <v>0.23470316069488301</v>
      </c>
      <c r="L11" s="17">
        <v>0.22912931198109901</v>
      </c>
      <c r="M11" s="17">
        <v>0.30101932797729403</v>
      </c>
      <c r="N11" s="17">
        <v>0.26586523777000098</v>
      </c>
      <c r="O11" s="17">
        <v>0.25540401858327699</v>
      </c>
      <c r="P11" s="17"/>
      <c r="Q11" s="17">
        <v>0.269089331453781</v>
      </c>
      <c r="R11" s="17">
        <v>0.28404055605447398</v>
      </c>
      <c r="S11" s="17">
        <v>0.27613497057951603</v>
      </c>
      <c r="T11" s="17">
        <v>0.26928058101340502</v>
      </c>
      <c r="U11" s="17"/>
      <c r="V11" s="17">
        <v>0.27076773102082802</v>
      </c>
      <c r="W11" s="17">
        <v>0.272340106042125</v>
      </c>
      <c r="X11" s="17">
        <v>0.31344381229007601</v>
      </c>
      <c r="Y11" s="17">
        <v>0.247745750323103</v>
      </c>
      <c r="Z11" s="17">
        <v>0.298815713675606</v>
      </c>
      <c r="AA11" s="17">
        <v>0.273082260161433</v>
      </c>
      <c r="AB11" s="17">
        <v>0.27890971015291499</v>
      </c>
      <c r="AC11" s="17">
        <v>0.24402137072326099</v>
      </c>
      <c r="AD11" s="17">
        <v>0.24205527599552901</v>
      </c>
      <c r="AE11" s="17"/>
      <c r="AF11" s="17">
        <v>0.26334323230694201</v>
      </c>
      <c r="AG11" s="17">
        <v>0.28089123559610502</v>
      </c>
      <c r="AH11" s="17">
        <v>0.28023327942790199</v>
      </c>
      <c r="AI11" s="17">
        <v>0.30748173126933598</v>
      </c>
      <c r="AJ11" s="17">
        <v>0.28010104837139199</v>
      </c>
      <c r="AK11" s="17">
        <v>0.25934904236775802</v>
      </c>
      <c r="AL11" s="17"/>
      <c r="AM11" s="17">
        <v>0.311122578804997</v>
      </c>
      <c r="AN11" s="17">
        <v>0.29168082899877401</v>
      </c>
      <c r="AO11" s="17">
        <v>0.25804301673991498</v>
      </c>
      <c r="AP11" s="17">
        <v>0.27588017830245798</v>
      </c>
      <c r="AQ11" s="17">
        <v>0.228329901942316</v>
      </c>
      <c r="AR11" s="17">
        <v>0.216644893624023</v>
      </c>
      <c r="AS11" s="17">
        <v>0.24397477132952</v>
      </c>
      <c r="AT11" s="17">
        <v>0.20204742892115399</v>
      </c>
      <c r="AU11" s="17">
        <v>0.239084185483637</v>
      </c>
      <c r="AV11" s="17">
        <v>0.27810072900597899</v>
      </c>
      <c r="AW11" s="17">
        <v>0.337552052728193</v>
      </c>
      <c r="AX11" s="17">
        <v>0.22431170819367199</v>
      </c>
      <c r="AY11" s="17">
        <v>0.364040111115283</v>
      </c>
      <c r="AZ11" s="17">
        <v>0.368418977141658</v>
      </c>
      <c r="BA11" s="17">
        <v>0.32090346799325797</v>
      </c>
      <c r="BB11" s="17">
        <v>0.26906788743780702</v>
      </c>
      <c r="BC11" s="17"/>
      <c r="BD11" s="17">
        <v>0.26967304582137402</v>
      </c>
      <c r="BE11" s="17">
        <v>0.28905281921917297</v>
      </c>
      <c r="BF11" s="17">
        <v>0.258560886520183</v>
      </c>
      <c r="BG11" s="17"/>
      <c r="BH11" s="17">
        <v>0.26040792560121401</v>
      </c>
      <c r="BI11" s="17">
        <v>0.25743406131376201</v>
      </c>
      <c r="BJ11" s="17">
        <v>0.31605717879318501</v>
      </c>
      <c r="BK11" s="17"/>
      <c r="BL11" s="17">
        <v>0.28012428855899801</v>
      </c>
      <c r="BM11" s="17">
        <v>0.19406439811096399</v>
      </c>
      <c r="BN11" s="17">
        <v>0.32561147349445801</v>
      </c>
      <c r="BO11" s="17"/>
      <c r="BP11" s="17">
        <v>0.29534730564308298</v>
      </c>
      <c r="BQ11" s="17">
        <v>0.26976531621668398</v>
      </c>
      <c r="BR11" s="17"/>
      <c r="BS11" s="17">
        <v>0.21650630154974401</v>
      </c>
      <c r="BT11" s="17">
        <v>0.25731644050590102</v>
      </c>
      <c r="BU11" s="17">
        <v>0.27667301833158697</v>
      </c>
      <c r="BV11" s="17">
        <v>0.28563462238467102</v>
      </c>
      <c r="BW11" s="17"/>
      <c r="BX11" s="17">
        <v>0.27445834759281601</v>
      </c>
      <c r="BY11" s="17">
        <v>0.27398230283596697</v>
      </c>
      <c r="BZ11" s="17">
        <v>0.27092502576759397</v>
      </c>
      <c r="CA11" s="17"/>
      <c r="CB11" s="17">
        <v>0.25980454947398501</v>
      </c>
      <c r="CC11" s="17">
        <v>0.26524244104286698</v>
      </c>
      <c r="CD11" s="17">
        <v>0.342325395516833</v>
      </c>
      <c r="CE11" s="17">
        <v>0.25115245704846301</v>
      </c>
      <c r="CF11" s="17">
        <v>0.23027483268641799</v>
      </c>
      <c r="CG11" s="17">
        <v>0.245053254209634</v>
      </c>
      <c r="CH11" s="17"/>
      <c r="CI11" s="17">
        <v>0.28030476942702698</v>
      </c>
      <c r="CJ11" s="17">
        <v>0.2267941528546</v>
      </c>
      <c r="CK11" s="17">
        <v>0.38612406511105801</v>
      </c>
      <c r="CL11" s="17">
        <v>0.26515019533970002</v>
      </c>
    </row>
    <row r="12" spans="2:90" x14ac:dyDescent="0.35">
      <c r="B12" s="21" t="s">
        <v>276</v>
      </c>
      <c r="C12" s="17">
        <v>0.30623315664133599</v>
      </c>
      <c r="D12" s="17">
        <v>0.30760404042911099</v>
      </c>
      <c r="E12" s="17">
        <v>0.30594006296979798</v>
      </c>
      <c r="F12" s="17"/>
      <c r="G12" s="17">
        <v>0.27681060124532603</v>
      </c>
      <c r="H12" s="17">
        <v>0.238061623830126</v>
      </c>
      <c r="I12" s="17">
        <v>0.31820149583796797</v>
      </c>
      <c r="J12" s="17">
        <v>0.29826728887836501</v>
      </c>
      <c r="K12" s="17">
        <v>0.331447843974913</v>
      </c>
      <c r="L12" s="17">
        <v>0.34097412675744798</v>
      </c>
      <c r="M12" s="17">
        <v>0.302310320980402</v>
      </c>
      <c r="N12" s="17">
        <v>0.358295042925868</v>
      </c>
      <c r="O12" s="17">
        <v>0.28794860484528001</v>
      </c>
      <c r="P12" s="17"/>
      <c r="Q12" s="17">
        <v>0.347426964913087</v>
      </c>
      <c r="R12" s="17">
        <v>0.243100116236004</v>
      </c>
      <c r="S12" s="17">
        <v>0.35030281974848299</v>
      </c>
      <c r="T12" s="17">
        <v>0.30459425392376599</v>
      </c>
      <c r="U12" s="17"/>
      <c r="V12" s="17">
        <v>0.25086386108092501</v>
      </c>
      <c r="W12" s="17">
        <v>0.33810595065698101</v>
      </c>
      <c r="X12" s="17">
        <v>0.34535310701947403</v>
      </c>
      <c r="Y12" s="17">
        <v>0.29359109068995498</v>
      </c>
      <c r="Z12" s="17">
        <v>0.29419199762463599</v>
      </c>
      <c r="AA12" s="17">
        <v>0.33330685626141499</v>
      </c>
      <c r="AB12" s="17">
        <v>0.24765323156685701</v>
      </c>
      <c r="AC12" s="17">
        <v>0.35185454963037399</v>
      </c>
      <c r="AD12" s="17">
        <v>0.33352854751946198</v>
      </c>
      <c r="AE12" s="17"/>
      <c r="AF12" s="17">
        <v>0.33914791439604602</v>
      </c>
      <c r="AG12" s="17">
        <v>0.28691529838645002</v>
      </c>
      <c r="AH12" s="17">
        <v>0.34846430601127798</v>
      </c>
      <c r="AI12" s="17">
        <v>0.210009354514515</v>
      </c>
      <c r="AJ12" s="17">
        <v>0.277922421576908</v>
      </c>
      <c r="AK12" s="17">
        <v>0.312489749771794</v>
      </c>
      <c r="AL12" s="17"/>
      <c r="AM12" s="17">
        <v>0.25445301888905902</v>
      </c>
      <c r="AN12" s="17">
        <v>0.29746865859726201</v>
      </c>
      <c r="AO12" s="17">
        <v>0.29559950697385101</v>
      </c>
      <c r="AP12" s="17">
        <v>0.36149800908440999</v>
      </c>
      <c r="AQ12" s="17">
        <v>0.313660260253604</v>
      </c>
      <c r="AR12" s="17">
        <v>0.34330055576450702</v>
      </c>
      <c r="AS12" s="17">
        <v>0.33101196872826999</v>
      </c>
      <c r="AT12" s="17">
        <v>0.300854516671616</v>
      </c>
      <c r="AU12" s="17">
        <v>0.32963535959301299</v>
      </c>
      <c r="AV12" s="17">
        <v>0.27196488465936303</v>
      </c>
      <c r="AW12" s="17">
        <v>0.29372425264764701</v>
      </c>
      <c r="AX12" s="17">
        <v>0.33970462537560298</v>
      </c>
      <c r="AY12" s="17">
        <v>0.28600685768864498</v>
      </c>
      <c r="AZ12" s="17">
        <v>0.27125370436761198</v>
      </c>
      <c r="BA12" s="17">
        <v>0.24025220554923299</v>
      </c>
      <c r="BB12" s="17">
        <v>0.28272526881441101</v>
      </c>
      <c r="BC12" s="17"/>
      <c r="BD12" s="17">
        <v>0.31927993318768999</v>
      </c>
      <c r="BE12" s="17">
        <v>0.299403523386022</v>
      </c>
      <c r="BF12" s="17">
        <v>0.30343866076034198</v>
      </c>
      <c r="BG12" s="17"/>
      <c r="BH12" s="17">
        <v>0.31253519956645698</v>
      </c>
      <c r="BI12" s="17">
        <v>0.27964122319273299</v>
      </c>
      <c r="BJ12" s="17">
        <v>0.27256724904372998</v>
      </c>
      <c r="BK12" s="17"/>
      <c r="BL12" s="17">
        <v>0.37707416278686701</v>
      </c>
      <c r="BM12" s="17">
        <v>0.34445316895359601</v>
      </c>
      <c r="BN12" s="17">
        <v>0.247038864011599</v>
      </c>
      <c r="BO12" s="17"/>
      <c r="BP12" s="17">
        <v>0.28905739139716902</v>
      </c>
      <c r="BQ12" s="17">
        <v>0.30768893351666499</v>
      </c>
      <c r="BR12" s="17"/>
      <c r="BS12" s="17">
        <v>0.32795647230425901</v>
      </c>
      <c r="BT12" s="17">
        <v>0.33760752468022898</v>
      </c>
      <c r="BU12" s="17">
        <v>0.334120214376669</v>
      </c>
      <c r="BV12" s="17">
        <v>0.26489727362093501</v>
      </c>
      <c r="BW12" s="17"/>
      <c r="BX12" s="17">
        <v>0.340063719272305</v>
      </c>
      <c r="BY12" s="17">
        <v>0.24446236206881</v>
      </c>
      <c r="BZ12" s="17">
        <v>0.30667744950529202</v>
      </c>
      <c r="CA12" s="17"/>
      <c r="CB12" s="17">
        <v>0.35906151051988</v>
      </c>
      <c r="CC12" s="17">
        <v>0.28170882422133697</v>
      </c>
      <c r="CD12" s="17">
        <v>0.27118109236301102</v>
      </c>
      <c r="CE12" s="17">
        <v>0.33190072241221602</v>
      </c>
      <c r="CF12" s="17">
        <v>0.258613817527928</v>
      </c>
      <c r="CG12" s="17">
        <v>0.33367573813099899</v>
      </c>
      <c r="CH12" s="17"/>
      <c r="CI12" s="17">
        <v>0.29109436424116802</v>
      </c>
      <c r="CJ12" s="17">
        <v>0.30552922925605802</v>
      </c>
      <c r="CK12" s="17">
        <v>0.32171142010692999</v>
      </c>
      <c r="CL12" s="17">
        <v>0.30592487949201203</v>
      </c>
    </row>
    <row r="13" spans="2:90" x14ac:dyDescent="0.35">
      <c r="B13" s="21" t="s">
        <v>176</v>
      </c>
      <c r="C13" s="23">
        <v>0.13788599003690799</v>
      </c>
      <c r="D13" s="23">
        <v>0.11531680744848601</v>
      </c>
      <c r="E13" s="23">
        <v>0.159863327620687</v>
      </c>
      <c r="F13" s="23"/>
      <c r="G13" s="23">
        <v>0.14612777329742499</v>
      </c>
      <c r="H13" s="23">
        <v>0.164589088523659</v>
      </c>
      <c r="I13" s="23">
        <v>0.15197325482132301</v>
      </c>
      <c r="J13" s="23">
        <v>0.148761654541162</v>
      </c>
      <c r="K13" s="23">
        <v>0.129865742652887</v>
      </c>
      <c r="L13" s="23">
        <v>0.117869423273081</v>
      </c>
      <c r="M13" s="23">
        <v>0.12835855300611199</v>
      </c>
      <c r="N13" s="23">
        <v>0.107800851706836</v>
      </c>
      <c r="O13" s="23">
        <v>0.14904205488154801</v>
      </c>
      <c r="P13" s="23"/>
      <c r="Q13" s="23">
        <v>0.13188285430518901</v>
      </c>
      <c r="R13" s="23">
        <v>0.16055147742352099</v>
      </c>
      <c r="S13" s="23">
        <v>0.16496227427020799</v>
      </c>
      <c r="T13" s="23">
        <v>0.13755945946782999</v>
      </c>
      <c r="U13" s="23"/>
      <c r="V13" s="23">
        <v>0.15955972889836101</v>
      </c>
      <c r="W13" s="23">
        <v>0.13489884598243301</v>
      </c>
      <c r="X13" s="23">
        <v>9.9815687740408804E-2</v>
      </c>
      <c r="Y13" s="23">
        <v>0.15206607114168399</v>
      </c>
      <c r="Z13" s="23">
        <v>0.141607994094163</v>
      </c>
      <c r="AA13" s="23">
        <v>0.130037651446026</v>
      </c>
      <c r="AB13" s="23">
        <v>0.12621469039021699</v>
      </c>
      <c r="AC13" s="23">
        <v>0.140449823174773</v>
      </c>
      <c r="AD13" s="23">
        <v>0.143495110037271</v>
      </c>
      <c r="AE13" s="23"/>
      <c r="AF13" s="23">
        <v>0.147765611894211</v>
      </c>
      <c r="AG13" s="23">
        <v>0.12981475060421499</v>
      </c>
      <c r="AH13" s="23">
        <v>0.13295965321433401</v>
      </c>
      <c r="AI13" s="23">
        <v>0.12777344168148699</v>
      </c>
      <c r="AJ13" s="23">
        <v>0.147065733523597</v>
      </c>
      <c r="AK13" s="23">
        <v>0.132911719910634</v>
      </c>
      <c r="AL13" s="23"/>
      <c r="AM13" s="23">
        <v>0.17448426184386701</v>
      </c>
      <c r="AN13" s="23">
        <v>0.14889922059857699</v>
      </c>
      <c r="AO13" s="23">
        <v>0.13303545302776701</v>
      </c>
      <c r="AP13" s="23">
        <v>0.152140092425333</v>
      </c>
      <c r="AQ13" s="23">
        <v>0.15334019370170199</v>
      </c>
      <c r="AR13" s="23">
        <v>0.101308348266436</v>
      </c>
      <c r="AS13" s="23">
        <v>0.1481730004364</v>
      </c>
      <c r="AT13" s="23">
        <v>0.13981778129158801</v>
      </c>
      <c r="AU13" s="23">
        <v>0.13817734497477899</v>
      </c>
      <c r="AV13" s="23">
        <v>0.15200305012708601</v>
      </c>
      <c r="AW13" s="23">
        <v>0.114051582170673</v>
      </c>
      <c r="AX13" s="23">
        <v>0.108029725668513</v>
      </c>
      <c r="AY13" s="23">
        <v>8.0401863107162297E-2</v>
      </c>
      <c r="AZ13" s="23">
        <v>0.15198962855036699</v>
      </c>
      <c r="BA13" s="23">
        <v>0.15759522926678199</v>
      </c>
      <c r="BB13" s="23">
        <v>0.16794278945354299</v>
      </c>
      <c r="BC13" s="23"/>
      <c r="BD13" s="23">
        <v>0.13710987373772399</v>
      </c>
      <c r="BE13" s="23">
        <v>0.13879832297011499</v>
      </c>
      <c r="BF13" s="23">
        <v>0.14216175991725999</v>
      </c>
      <c r="BG13" s="23"/>
      <c r="BH13" s="23">
        <v>0.14637945607948499</v>
      </c>
      <c r="BI13" s="23">
        <v>0.153640893506656</v>
      </c>
      <c r="BJ13" s="23">
        <v>0.11641536251515</v>
      </c>
      <c r="BK13" s="23"/>
      <c r="BL13" s="23">
        <v>0.10255836710860999</v>
      </c>
      <c r="BM13" s="23">
        <v>0.17675270280270999</v>
      </c>
      <c r="BN13" s="23">
        <v>0.117139077292089</v>
      </c>
      <c r="BO13" s="23"/>
      <c r="BP13" s="23">
        <v>0.135775994338836</v>
      </c>
      <c r="BQ13" s="23">
        <v>0.13516269087004101</v>
      </c>
      <c r="BR13" s="23"/>
      <c r="BS13" s="23">
        <v>0.18450248116197801</v>
      </c>
      <c r="BT13" s="23">
        <v>0.12924439725120199</v>
      </c>
      <c r="BU13" s="23">
        <v>0.10903744761066</v>
      </c>
      <c r="BV13" s="23">
        <v>0.14501694869430101</v>
      </c>
      <c r="BW13" s="23"/>
      <c r="BX13" s="23">
        <v>0.160708664183393</v>
      </c>
      <c r="BY13" s="23">
        <v>0.169522804141193</v>
      </c>
      <c r="BZ13" s="23">
        <v>0.133680889689065</v>
      </c>
      <c r="CA13" s="23"/>
      <c r="CB13" s="23">
        <v>0.16850791472629501</v>
      </c>
      <c r="CC13" s="23">
        <v>0.16099450416632899</v>
      </c>
      <c r="CD13" s="23">
        <v>0.13678237904226301</v>
      </c>
      <c r="CE13" s="23">
        <v>0.102908212776867</v>
      </c>
      <c r="CF13" s="23">
        <v>0.14566902460717601</v>
      </c>
      <c r="CG13" s="23">
        <v>0.107513014881312</v>
      </c>
      <c r="CH13" s="23"/>
      <c r="CI13" s="23">
        <v>0.111073961136642</v>
      </c>
      <c r="CJ13" s="23">
        <v>0.198163277455283</v>
      </c>
      <c r="CK13" s="23">
        <v>6.4273694247324695E-2</v>
      </c>
      <c r="CL13" s="23">
        <v>0.12794401700740299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442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0.175545036844615</v>
      </c>
      <c r="D9" s="17">
        <v>0.189006814764449</v>
      </c>
      <c r="E9" s="17">
        <v>0.16098451543070999</v>
      </c>
      <c r="F9" s="17"/>
      <c r="G9" s="17">
        <v>0.170144805133747</v>
      </c>
      <c r="H9" s="17">
        <v>0.183919565412068</v>
      </c>
      <c r="I9" s="17">
        <v>0.20171459228700001</v>
      </c>
      <c r="J9" s="17">
        <v>0.20404069767415001</v>
      </c>
      <c r="K9" s="17">
        <v>0.123474186934003</v>
      </c>
      <c r="L9" s="17">
        <v>0.18943392963545999</v>
      </c>
      <c r="M9" s="17">
        <v>0.220933307296826</v>
      </c>
      <c r="N9" s="17">
        <v>0.137282121677922</v>
      </c>
      <c r="O9" s="17">
        <v>0.15216503330155601</v>
      </c>
      <c r="P9" s="17"/>
      <c r="Q9" s="17">
        <v>0.185503636991183</v>
      </c>
      <c r="R9" s="17">
        <v>0.215897579608579</v>
      </c>
      <c r="S9" s="17">
        <v>0.19499648205768799</v>
      </c>
      <c r="T9" s="17">
        <v>0.17507056559131901</v>
      </c>
      <c r="U9" s="17"/>
      <c r="V9" s="17">
        <v>0.22694960507659401</v>
      </c>
      <c r="W9" s="17">
        <v>0.14487500734505601</v>
      </c>
      <c r="X9" s="17">
        <v>0.15154460764998501</v>
      </c>
      <c r="Y9" s="17">
        <v>0.174547010447068</v>
      </c>
      <c r="Z9" s="17">
        <v>0.16398664216666201</v>
      </c>
      <c r="AA9" s="17">
        <v>0.168713403524719</v>
      </c>
      <c r="AB9" s="17">
        <v>0.165542993549152</v>
      </c>
      <c r="AC9" s="17">
        <v>0.151344957056739</v>
      </c>
      <c r="AD9" s="17">
        <v>0.19503188021663501</v>
      </c>
      <c r="AE9" s="17"/>
      <c r="AF9" s="17">
        <v>0.149402085097918</v>
      </c>
      <c r="AG9" s="17">
        <v>0.18491552288518601</v>
      </c>
      <c r="AH9" s="17">
        <v>0.14013104218660899</v>
      </c>
      <c r="AI9" s="17">
        <v>0.15570467791043599</v>
      </c>
      <c r="AJ9" s="17">
        <v>0.20761717729140999</v>
      </c>
      <c r="AK9" s="17">
        <v>0.179837068483398</v>
      </c>
      <c r="AL9" s="17"/>
      <c r="AM9" s="17">
        <v>0.16811433421378599</v>
      </c>
      <c r="AN9" s="17">
        <v>0.175158112533114</v>
      </c>
      <c r="AO9" s="17">
        <v>0.20025249289931399</v>
      </c>
      <c r="AP9" s="17">
        <v>0.174904036065582</v>
      </c>
      <c r="AQ9" s="17">
        <v>0.16382272229697301</v>
      </c>
      <c r="AR9" s="17">
        <v>0.127351699531431</v>
      </c>
      <c r="AS9" s="17">
        <v>0.16227111376005299</v>
      </c>
      <c r="AT9" s="17">
        <v>0.19523801475974401</v>
      </c>
      <c r="AU9" s="17">
        <v>0.18625107482258901</v>
      </c>
      <c r="AV9" s="17">
        <v>0.18011323101371299</v>
      </c>
      <c r="AW9" s="17">
        <v>0.16674149040223599</v>
      </c>
      <c r="AX9" s="17">
        <v>0.12159474030574099</v>
      </c>
      <c r="AY9" s="17">
        <v>0.17786856936759499</v>
      </c>
      <c r="AZ9" s="17">
        <v>0.172959457217916</v>
      </c>
      <c r="BA9" s="17">
        <v>0.29632251683636501</v>
      </c>
      <c r="BB9" s="17">
        <v>0.21841607948505001</v>
      </c>
      <c r="BC9" s="17"/>
      <c r="BD9" s="17">
        <v>0.17807206420863</v>
      </c>
      <c r="BE9" s="17">
        <v>0.172503820280903</v>
      </c>
      <c r="BF9" s="17">
        <v>0.17220919174907301</v>
      </c>
      <c r="BG9" s="17"/>
      <c r="BH9" s="17">
        <v>0.17595118037201099</v>
      </c>
      <c r="BI9" s="17">
        <v>0.19591326901182701</v>
      </c>
      <c r="BJ9" s="17">
        <v>0.15049785069815799</v>
      </c>
      <c r="BK9" s="17"/>
      <c r="BL9" s="17">
        <v>0.16999047784172799</v>
      </c>
      <c r="BM9" s="17">
        <v>0.19388454217583001</v>
      </c>
      <c r="BN9" s="17">
        <v>0.16947380610565199</v>
      </c>
      <c r="BO9" s="17"/>
      <c r="BP9" s="17">
        <v>0.21469539477819299</v>
      </c>
      <c r="BQ9" s="17">
        <v>0.16181714363315899</v>
      </c>
      <c r="BR9" s="17"/>
      <c r="BS9" s="17">
        <v>0.21989791287976801</v>
      </c>
      <c r="BT9" s="17">
        <v>0.16116210031773101</v>
      </c>
      <c r="BU9" s="17">
        <v>0.14076808361365301</v>
      </c>
      <c r="BV9" s="17">
        <v>0.199649671833523</v>
      </c>
      <c r="BW9" s="17"/>
      <c r="BX9" s="17">
        <v>0.18172281027523701</v>
      </c>
      <c r="BY9" s="17">
        <v>0.24701703975273701</v>
      </c>
      <c r="BZ9" s="17">
        <v>0.170541036255837</v>
      </c>
      <c r="CA9" s="17"/>
      <c r="CB9" s="17">
        <v>0.18166395138034899</v>
      </c>
      <c r="CC9" s="17">
        <v>0.19742886407278601</v>
      </c>
      <c r="CD9" s="17">
        <v>0.151748461246066</v>
      </c>
      <c r="CE9" s="17">
        <v>0.19738765871240699</v>
      </c>
      <c r="CF9" s="17">
        <v>0.24500196715817099</v>
      </c>
      <c r="CG9" s="17">
        <v>9.5339951580364804E-2</v>
      </c>
      <c r="CH9" s="17"/>
      <c r="CI9" s="17">
        <v>9.85087908150519E-2</v>
      </c>
      <c r="CJ9" s="17">
        <v>0.27696935189780603</v>
      </c>
      <c r="CK9" s="17">
        <v>5.5748528878239903E-2</v>
      </c>
      <c r="CL9" s="17">
        <v>0.16489582540288</v>
      </c>
    </row>
    <row r="10" spans="2:90" x14ac:dyDescent="0.35">
      <c r="B10" s="21" t="s">
        <v>275</v>
      </c>
      <c r="C10" s="17">
        <v>0.36800604972706202</v>
      </c>
      <c r="D10" s="17">
        <v>0.34491768623785302</v>
      </c>
      <c r="E10" s="17">
        <v>0.39274514824049001</v>
      </c>
      <c r="F10" s="17"/>
      <c r="G10" s="17">
        <v>0.30701302157258198</v>
      </c>
      <c r="H10" s="17">
        <v>0.35362236272369102</v>
      </c>
      <c r="I10" s="17">
        <v>0.39493334807733799</v>
      </c>
      <c r="J10" s="17">
        <v>0.44711573756164102</v>
      </c>
      <c r="K10" s="17">
        <v>0.39430908871952802</v>
      </c>
      <c r="L10" s="17">
        <v>0.37293143972882797</v>
      </c>
      <c r="M10" s="17">
        <v>0.35499471474274402</v>
      </c>
      <c r="N10" s="17">
        <v>0.36795701318399798</v>
      </c>
      <c r="O10" s="17">
        <v>0.32540490398533101</v>
      </c>
      <c r="P10" s="17"/>
      <c r="Q10" s="17">
        <v>0.35948085322714801</v>
      </c>
      <c r="R10" s="17">
        <v>0.34050758911255802</v>
      </c>
      <c r="S10" s="17">
        <v>0.40243732613552702</v>
      </c>
      <c r="T10" s="17">
        <v>0.36995514366404397</v>
      </c>
      <c r="U10" s="17"/>
      <c r="V10" s="17">
        <v>0.29000297884165999</v>
      </c>
      <c r="W10" s="17">
        <v>0.41240192702575301</v>
      </c>
      <c r="X10" s="17">
        <v>0.43367005005095</v>
      </c>
      <c r="Y10" s="17">
        <v>0.36396810527830897</v>
      </c>
      <c r="Z10" s="17">
        <v>0.42035458315117002</v>
      </c>
      <c r="AA10" s="17">
        <v>0.337636938641109</v>
      </c>
      <c r="AB10" s="17">
        <v>0.357409611854001</v>
      </c>
      <c r="AC10" s="17">
        <v>0.38894073697648002</v>
      </c>
      <c r="AD10" s="17">
        <v>0.35778002537349402</v>
      </c>
      <c r="AE10" s="17"/>
      <c r="AF10" s="17">
        <v>0.40409899166225599</v>
      </c>
      <c r="AG10" s="17">
        <v>0.36867942893727201</v>
      </c>
      <c r="AH10" s="17">
        <v>0.410318664256696</v>
      </c>
      <c r="AI10" s="17">
        <v>0.37503625273135999</v>
      </c>
      <c r="AJ10" s="17">
        <v>0.33700586333363503</v>
      </c>
      <c r="AK10" s="17">
        <v>0.34965721786286702</v>
      </c>
      <c r="AL10" s="17"/>
      <c r="AM10" s="17">
        <v>0.26996147223175798</v>
      </c>
      <c r="AN10" s="17">
        <v>0.37700275032575398</v>
      </c>
      <c r="AO10" s="17">
        <v>0.37336889934677397</v>
      </c>
      <c r="AP10" s="17">
        <v>0.35114422921305499</v>
      </c>
      <c r="AQ10" s="17">
        <v>0.393051643197812</v>
      </c>
      <c r="AR10" s="17">
        <v>0.42677568399247101</v>
      </c>
      <c r="AS10" s="17">
        <v>0.36696857349765599</v>
      </c>
      <c r="AT10" s="17">
        <v>0.352291906070891</v>
      </c>
      <c r="AU10" s="17">
        <v>0.37016119455655</v>
      </c>
      <c r="AV10" s="17">
        <v>0.38693019494066999</v>
      </c>
      <c r="AW10" s="17">
        <v>0.29908089567799401</v>
      </c>
      <c r="AX10" s="17">
        <v>0.35550698471733599</v>
      </c>
      <c r="AY10" s="17">
        <v>0.40888085745149499</v>
      </c>
      <c r="AZ10" s="17">
        <v>0.33788186749180998</v>
      </c>
      <c r="BA10" s="17">
        <v>0.361925246117901</v>
      </c>
      <c r="BB10" s="17">
        <v>0.381979444545061</v>
      </c>
      <c r="BC10" s="17"/>
      <c r="BD10" s="17">
        <v>0.39055828639346601</v>
      </c>
      <c r="BE10" s="17">
        <v>0.37193389745668198</v>
      </c>
      <c r="BF10" s="17">
        <v>0.35048737519450901</v>
      </c>
      <c r="BG10" s="17"/>
      <c r="BH10" s="17">
        <v>0.37175874921162599</v>
      </c>
      <c r="BI10" s="17">
        <v>0.380651009645599</v>
      </c>
      <c r="BJ10" s="17">
        <v>0.364213731993001</v>
      </c>
      <c r="BK10" s="17"/>
      <c r="BL10" s="17">
        <v>0.311128693437901</v>
      </c>
      <c r="BM10" s="17">
        <v>0.38367750912679199</v>
      </c>
      <c r="BN10" s="17">
        <v>0.36594606129090801</v>
      </c>
      <c r="BO10" s="17"/>
      <c r="BP10" s="17">
        <v>0.35595950081456601</v>
      </c>
      <c r="BQ10" s="17">
        <v>0.358059080808869</v>
      </c>
      <c r="BR10" s="17"/>
      <c r="BS10" s="17">
        <v>0.371833356890511</v>
      </c>
      <c r="BT10" s="17">
        <v>0.39465510743530502</v>
      </c>
      <c r="BU10" s="17">
        <v>0.38066768046105398</v>
      </c>
      <c r="BV10" s="17">
        <v>0.35815368878338699</v>
      </c>
      <c r="BW10" s="17"/>
      <c r="BX10" s="17">
        <v>0.38821321428469902</v>
      </c>
      <c r="BY10" s="17">
        <v>0.408294674858318</v>
      </c>
      <c r="BZ10" s="17">
        <v>0.363528407342118</v>
      </c>
      <c r="CA10" s="17"/>
      <c r="CB10" s="17">
        <v>0.444592002248902</v>
      </c>
      <c r="CC10" s="17">
        <v>0.37075572057533501</v>
      </c>
      <c r="CD10" s="17">
        <v>0.37794207524865198</v>
      </c>
      <c r="CE10" s="17">
        <v>0.38842024615313903</v>
      </c>
      <c r="CF10" s="17">
        <v>0.33795200743729098</v>
      </c>
      <c r="CG10" s="17">
        <v>0.259647224815861</v>
      </c>
      <c r="CH10" s="17"/>
      <c r="CI10" s="17">
        <v>0.33887640993257701</v>
      </c>
      <c r="CJ10" s="17">
        <v>0.39255663684255199</v>
      </c>
      <c r="CK10" s="17">
        <v>0.24490680707269899</v>
      </c>
      <c r="CL10" s="17">
        <v>0.39282692154965299</v>
      </c>
    </row>
    <row r="11" spans="2:90" x14ac:dyDescent="0.35">
      <c r="B11" s="21" t="s">
        <v>114</v>
      </c>
      <c r="C11" s="17">
        <v>0.23018541244667801</v>
      </c>
      <c r="D11" s="17">
        <v>0.214573490129847</v>
      </c>
      <c r="E11" s="17">
        <v>0.24640917176588201</v>
      </c>
      <c r="F11" s="17"/>
      <c r="G11" s="17">
        <v>0.29854627299312803</v>
      </c>
      <c r="H11" s="17">
        <v>0.24877609679749599</v>
      </c>
      <c r="I11" s="17">
        <v>0.204918848082594</v>
      </c>
      <c r="J11" s="17">
        <v>0.18819198983653199</v>
      </c>
      <c r="K11" s="17">
        <v>0.25696151303769399</v>
      </c>
      <c r="L11" s="17">
        <v>0.20508910405818001</v>
      </c>
      <c r="M11" s="17">
        <v>0.22122195714016399</v>
      </c>
      <c r="N11" s="17">
        <v>0.22860378143846</v>
      </c>
      <c r="O11" s="17">
        <v>0.22175210356101199</v>
      </c>
      <c r="P11" s="17"/>
      <c r="Q11" s="17">
        <v>0.248455062850063</v>
      </c>
      <c r="R11" s="17">
        <v>0.22197263772502401</v>
      </c>
      <c r="S11" s="17">
        <v>0.188165562688486</v>
      </c>
      <c r="T11" s="17">
        <v>0.22791643505092901</v>
      </c>
      <c r="U11" s="17"/>
      <c r="V11" s="17">
        <v>0.237314649985744</v>
      </c>
      <c r="W11" s="17">
        <v>0.23889582551211899</v>
      </c>
      <c r="X11" s="17">
        <v>0.21558109376526899</v>
      </c>
      <c r="Y11" s="17">
        <v>0.21774461384593999</v>
      </c>
      <c r="Z11" s="17">
        <v>0.230807594159646</v>
      </c>
      <c r="AA11" s="17">
        <v>0.239027483561156</v>
      </c>
      <c r="AB11" s="17">
        <v>0.25110791082836298</v>
      </c>
      <c r="AC11" s="17">
        <v>0.15422987164861399</v>
      </c>
      <c r="AD11" s="17">
        <v>0.23232892355446799</v>
      </c>
      <c r="AE11" s="17"/>
      <c r="AF11" s="17">
        <v>0.217381074290357</v>
      </c>
      <c r="AG11" s="17">
        <v>0.21222508422061501</v>
      </c>
      <c r="AH11" s="17">
        <v>0.233402953828832</v>
      </c>
      <c r="AI11" s="17">
        <v>0.23239692261784201</v>
      </c>
      <c r="AJ11" s="17">
        <v>0.26709077450721802</v>
      </c>
      <c r="AK11" s="17">
        <v>0.22544031774601</v>
      </c>
      <c r="AL11" s="17"/>
      <c r="AM11" s="17">
        <v>0.32799173060474002</v>
      </c>
      <c r="AN11" s="17">
        <v>0.24065902611763099</v>
      </c>
      <c r="AO11" s="17">
        <v>0.20909413463745899</v>
      </c>
      <c r="AP11" s="17">
        <v>0.25538917471104899</v>
      </c>
      <c r="AQ11" s="17">
        <v>0.2060154919228</v>
      </c>
      <c r="AR11" s="17">
        <v>0.20107076823106901</v>
      </c>
      <c r="AS11" s="17">
        <v>0.191695174402921</v>
      </c>
      <c r="AT11" s="17">
        <v>0.25172974438407703</v>
      </c>
      <c r="AU11" s="17">
        <v>0.218983978175848</v>
      </c>
      <c r="AV11" s="17">
        <v>0.18301571526858099</v>
      </c>
      <c r="AW11" s="17">
        <v>0.30764526125255398</v>
      </c>
      <c r="AX11" s="17">
        <v>0.20301702191408899</v>
      </c>
      <c r="AY11" s="17">
        <v>0.174172603772937</v>
      </c>
      <c r="AZ11" s="17">
        <v>0.27101303605017402</v>
      </c>
      <c r="BA11" s="17">
        <v>0.184940334227437</v>
      </c>
      <c r="BB11" s="17">
        <v>0.216750768463217</v>
      </c>
      <c r="BC11" s="17"/>
      <c r="BD11" s="17">
        <v>0.21344587288277</v>
      </c>
      <c r="BE11" s="17">
        <v>0.23615456769256801</v>
      </c>
      <c r="BF11" s="17">
        <v>0.238366810366091</v>
      </c>
      <c r="BG11" s="17"/>
      <c r="BH11" s="17">
        <v>0.22638047230436001</v>
      </c>
      <c r="BI11" s="17">
        <v>0.20251018282818001</v>
      </c>
      <c r="BJ11" s="17">
        <v>0.250700662346444</v>
      </c>
      <c r="BK11" s="17"/>
      <c r="BL11" s="17">
        <v>0.222350593150897</v>
      </c>
      <c r="BM11" s="17">
        <v>0.20204763517459901</v>
      </c>
      <c r="BN11" s="17">
        <v>0.20859008011338501</v>
      </c>
      <c r="BO11" s="17"/>
      <c r="BP11" s="17">
        <v>0.23257561325190099</v>
      </c>
      <c r="BQ11" s="17">
        <v>0.237592520628503</v>
      </c>
      <c r="BR11" s="17"/>
      <c r="BS11" s="17">
        <v>0.18323972514165399</v>
      </c>
      <c r="BT11" s="17">
        <v>0.20368993282786799</v>
      </c>
      <c r="BU11" s="17">
        <v>0.24186454749215899</v>
      </c>
      <c r="BV11" s="17">
        <v>0.238320921805144</v>
      </c>
      <c r="BW11" s="17"/>
      <c r="BX11" s="17">
        <v>0.17978967871585599</v>
      </c>
      <c r="BY11" s="17">
        <v>0.199944815711704</v>
      </c>
      <c r="BZ11" s="17">
        <v>0.23703633606419899</v>
      </c>
      <c r="CA11" s="17"/>
      <c r="CB11" s="17">
        <v>0.18442786034619199</v>
      </c>
      <c r="CC11" s="17">
        <v>0.251855343441797</v>
      </c>
      <c r="CD11" s="17">
        <v>0.28193239853678098</v>
      </c>
      <c r="CE11" s="17">
        <v>0.19124619153602199</v>
      </c>
      <c r="CF11" s="17">
        <v>0.18598465222796001</v>
      </c>
      <c r="CG11" s="17">
        <v>0.264145353650865</v>
      </c>
      <c r="CH11" s="17"/>
      <c r="CI11" s="17">
        <v>0.25736924650632598</v>
      </c>
      <c r="CJ11" s="17">
        <v>0.16427709283162401</v>
      </c>
      <c r="CK11" s="17">
        <v>0.39550381441357002</v>
      </c>
      <c r="CL11" s="17">
        <v>0.21895576482531601</v>
      </c>
    </row>
    <row r="12" spans="2:90" x14ac:dyDescent="0.35">
      <c r="B12" s="21" t="s">
        <v>276</v>
      </c>
      <c r="C12" s="17">
        <v>0.16695355335620399</v>
      </c>
      <c r="D12" s="17">
        <v>0.19481862768104599</v>
      </c>
      <c r="E12" s="17">
        <v>0.13791256500024199</v>
      </c>
      <c r="F12" s="17"/>
      <c r="G12" s="17">
        <v>0.16384389715921899</v>
      </c>
      <c r="H12" s="17">
        <v>0.14564768369332001</v>
      </c>
      <c r="I12" s="17">
        <v>0.14670229554869399</v>
      </c>
      <c r="J12" s="17">
        <v>0.11016920250040201</v>
      </c>
      <c r="K12" s="17">
        <v>0.164980445773977</v>
      </c>
      <c r="L12" s="17">
        <v>0.17852535911627301</v>
      </c>
      <c r="M12" s="17">
        <v>0.16656719414695101</v>
      </c>
      <c r="N12" s="17">
        <v>0.18883615974357401</v>
      </c>
      <c r="O12" s="17">
        <v>0.22719727739451401</v>
      </c>
      <c r="P12" s="17"/>
      <c r="Q12" s="17">
        <v>0.1513584595013</v>
      </c>
      <c r="R12" s="17">
        <v>0.17326970484873999</v>
      </c>
      <c r="S12" s="17">
        <v>0.144093401213266</v>
      </c>
      <c r="T12" s="17">
        <v>0.16752786587044999</v>
      </c>
      <c r="U12" s="17"/>
      <c r="V12" s="17">
        <v>0.18598403374272099</v>
      </c>
      <c r="W12" s="17">
        <v>0.159859802118827</v>
      </c>
      <c r="X12" s="17">
        <v>0.131978547155151</v>
      </c>
      <c r="Y12" s="17">
        <v>0.179692120348591</v>
      </c>
      <c r="Z12" s="17">
        <v>0.15081439219034301</v>
      </c>
      <c r="AA12" s="17">
        <v>0.170782112904174</v>
      </c>
      <c r="AB12" s="17">
        <v>0.17428459622522999</v>
      </c>
      <c r="AC12" s="17">
        <v>0.19630237542958801</v>
      </c>
      <c r="AD12" s="17">
        <v>0.16059849949501401</v>
      </c>
      <c r="AE12" s="17"/>
      <c r="AF12" s="17">
        <v>0.15082943376570601</v>
      </c>
      <c r="AG12" s="17">
        <v>0.17857619760046101</v>
      </c>
      <c r="AH12" s="17">
        <v>0.184473963370135</v>
      </c>
      <c r="AI12" s="17">
        <v>0.18426605460420201</v>
      </c>
      <c r="AJ12" s="17">
        <v>0.13957223265302501</v>
      </c>
      <c r="AK12" s="17">
        <v>0.181676539041421</v>
      </c>
      <c r="AL12" s="17"/>
      <c r="AM12" s="17">
        <v>0.189524650839792</v>
      </c>
      <c r="AN12" s="17">
        <v>0.14475712358995499</v>
      </c>
      <c r="AO12" s="17">
        <v>0.16408306313596199</v>
      </c>
      <c r="AP12" s="17">
        <v>0.18950098962776499</v>
      </c>
      <c r="AQ12" s="17">
        <v>0.17480773551813</v>
      </c>
      <c r="AR12" s="17">
        <v>0.154517001116352</v>
      </c>
      <c r="AS12" s="17">
        <v>0.21910757535433301</v>
      </c>
      <c r="AT12" s="17">
        <v>0.16854453219538901</v>
      </c>
      <c r="AU12" s="17">
        <v>0.18151595078285501</v>
      </c>
      <c r="AV12" s="17">
        <v>0.14750871906752799</v>
      </c>
      <c r="AW12" s="17">
        <v>0.19074301685279299</v>
      </c>
      <c r="AX12" s="17">
        <v>0.23250128834130601</v>
      </c>
      <c r="AY12" s="17">
        <v>0.216666026025472</v>
      </c>
      <c r="AZ12" s="17">
        <v>0.152611759048077</v>
      </c>
      <c r="BA12" s="17">
        <v>0.142777816056084</v>
      </c>
      <c r="BB12" s="17">
        <v>0.12691188190935601</v>
      </c>
      <c r="BC12" s="17"/>
      <c r="BD12" s="17">
        <v>0.16128109712514699</v>
      </c>
      <c r="BE12" s="17">
        <v>0.16342026936388299</v>
      </c>
      <c r="BF12" s="17">
        <v>0.17595263341485201</v>
      </c>
      <c r="BG12" s="17"/>
      <c r="BH12" s="17">
        <v>0.16422904763785501</v>
      </c>
      <c r="BI12" s="17">
        <v>0.16720257848827</v>
      </c>
      <c r="BJ12" s="17">
        <v>0.19781433937194901</v>
      </c>
      <c r="BK12" s="17"/>
      <c r="BL12" s="17">
        <v>0.23961314788226501</v>
      </c>
      <c r="BM12" s="17">
        <v>0.179156000046794</v>
      </c>
      <c r="BN12" s="17">
        <v>0.18149978627544999</v>
      </c>
      <c r="BO12" s="17"/>
      <c r="BP12" s="17">
        <v>0.14751329197469601</v>
      </c>
      <c r="BQ12" s="17">
        <v>0.17836551118935701</v>
      </c>
      <c r="BR12" s="17"/>
      <c r="BS12" s="17">
        <v>0.16854107666680301</v>
      </c>
      <c r="BT12" s="17">
        <v>0.168892160927996</v>
      </c>
      <c r="BU12" s="17">
        <v>0.20002512958013799</v>
      </c>
      <c r="BV12" s="17">
        <v>0.136147017415747</v>
      </c>
      <c r="BW12" s="17"/>
      <c r="BX12" s="17">
        <v>0.17979154244081499</v>
      </c>
      <c r="BY12" s="17">
        <v>7.8070348246932098E-2</v>
      </c>
      <c r="BZ12" s="17">
        <v>0.171143615194183</v>
      </c>
      <c r="CA12" s="17"/>
      <c r="CB12" s="17">
        <v>0.131981820055212</v>
      </c>
      <c r="CC12" s="17">
        <v>0.122658860670491</v>
      </c>
      <c r="CD12" s="17">
        <v>0.12912789837108801</v>
      </c>
      <c r="CE12" s="17">
        <v>0.16803831292788499</v>
      </c>
      <c r="CF12" s="17">
        <v>0.18114393533942599</v>
      </c>
      <c r="CG12" s="17">
        <v>0.30400933832079902</v>
      </c>
      <c r="CH12" s="17"/>
      <c r="CI12" s="17">
        <v>0.22641743969254999</v>
      </c>
      <c r="CJ12" s="17">
        <v>0.121024020073576</v>
      </c>
      <c r="CK12" s="17">
        <v>0.26398898554439898</v>
      </c>
      <c r="CL12" s="17">
        <v>0.15487351131889901</v>
      </c>
    </row>
    <row r="13" spans="2:90" x14ac:dyDescent="0.35">
      <c r="B13" s="21" t="s">
        <v>176</v>
      </c>
      <c r="C13" s="23">
        <v>5.9309947625441103E-2</v>
      </c>
      <c r="D13" s="23">
        <v>5.6683381186805E-2</v>
      </c>
      <c r="E13" s="23">
        <v>6.1948599562676197E-2</v>
      </c>
      <c r="F13" s="23"/>
      <c r="G13" s="23">
        <v>6.0452003141323103E-2</v>
      </c>
      <c r="H13" s="23">
        <v>6.8034291373424899E-2</v>
      </c>
      <c r="I13" s="23">
        <v>5.1730916004373302E-2</v>
      </c>
      <c r="J13" s="23">
        <v>5.0482372427275497E-2</v>
      </c>
      <c r="K13" s="23">
        <v>6.02747655347982E-2</v>
      </c>
      <c r="L13" s="23">
        <v>5.4020167461258997E-2</v>
      </c>
      <c r="M13" s="23">
        <v>3.6282826673316199E-2</v>
      </c>
      <c r="N13" s="23">
        <v>7.7320923956045007E-2</v>
      </c>
      <c r="O13" s="23">
        <v>7.3480681757587402E-2</v>
      </c>
      <c r="P13" s="23"/>
      <c r="Q13" s="23">
        <v>5.5201987430305903E-2</v>
      </c>
      <c r="R13" s="23">
        <v>4.8352488705099499E-2</v>
      </c>
      <c r="S13" s="23">
        <v>7.0307227905032799E-2</v>
      </c>
      <c r="T13" s="23">
        <v>5.9529989823257697E-2</v>
      </c>
      <c r="U13" s="23"/>
      <c r="V13" s="23">
        <v>5.9748732353281001E-2</v>
      </c>
      <c r="W13" s="23">
        <v>4.3967437998244999E-2</v>
      </c>
      <c r="X13" s="23">
        <v>6.7225701378645905E-2</v>
      </c>
      <c r="Y13" s="23">
        <v>6.4048150080092306E-2</v>
      </c>
      <c r="Z13" s="23">
        <v>3.4036788332178602E-2</v>
      </c>
      <c r="AA13" s="23">
        <v>8.3840061368842603E-2</v>
      </c>
      <c r="AB13" s="23">
        <v>5.1654887543254903E-2</v>
      </c>
      <c r="AC13" s="23">
        <v>0.10918205888858</v>
      </c>
      <c r="AD13" s="23">
        <v>5.4260671360389402E-2</v>
      </c>
      <c r="AE13" s="23"/>
      <c r="AF13" s="23">
        <v>7.8288415183762006E-2</v>
      </c>
      <c r="AG13" s="23">
        <v>5.5603766356465599E-2</v>
      </c>
      <c r="AH13" s="23">
        <v>3.1673376357727302E-2</v>
      </c>
      <c r="AI13" s="23">
        <v>5.2596092136159997E-2</v>
      </c>
      <c r="AJ13" s="23">
        <v>4.8713952214712301E-2</v>
      </c>
      <c r="AK13" s="23">
        <v>6.3388856866303606E-2</v>
      </c>
      <c r="AL13" s="23"/>
      <c r="AM13" s="23">
        <v>4.4407812109924998E-2</v>
      </c>
      <c r="AN13" s="23">
        <v>6.2422987433545497E-2</v>
      </c>
      <c r="AO13" s="23">
        <v>5.3201409980490201E-2</v>
      </c>
      <c r="AP13" s="23">
        <v>2.9061570382549199E-2</v>
      </c>
      <c r="AQ13" s="23">
        <v>6.2302407064284297E-2</v>
      </c>
      <c r="AR13" s="23">
        <v>9.0284847128677598E-2</v>
      </c>
      <c r="AS13" s="23">
        <v>5.9957562985037099E-2</v>
      </c>
      <c r="AT13" s="23">
        <v>3.2195802589900298E-2</v>
      </c>
      <c r="AU13" s="23">
        <v>4.3087801662158101E-2</v>
      </c>
      <c r="AV13" s="23">
        <v>0.102432139709508</v>
      </c>
      <c r="AW13" s="23">
        <v>3.5789335814423499E-2</v>
      </c>
      <c r="AX13" s="23">
        <v>8.7379964721527606E-2</v>
      </c>
      <c r="AY13" s="23">
        <v>2.2411943382500899E-2</v>
      </c>
      <c r="AZ13" s="23">
        <v>6.5533880192022803E-2</v>
      </c>
      <c r="BA13" s="23">
        <v>1.4034086762211601E-2</v>
      </c>
      <c r="BB13" s="23">
        <v>5.5941825597316003E-2</v>
      </c>
      <c r="BC13" s="23"/>
      <c r="BD13" s="23">
        <v>5.6642679389986503E-2</v>
      </c>
      <c r="BE13" s="23">
        <v>5.5987445205963701E-2</v>
      </c>
      <c r="BF13" s="23">
        <v>6.2983989275474606E-2</v>
      </c>
      <c r="BG13" s="23"/>
      <c r="BH13" s="23">
        <v>6.1680550474147597E-2</v>
      </c>
      <c r="BI13" s="23">
        <v>5.3722960026123701E-2</v>
      </c>
      <c r="BJ13" s="23">
        <v>3.6773415590449103E-2</v>
      </c>
      <c r="BK13" s="23"/>
      <c r="BL13" s="23">
        <v>5.6917087687208302E-2</v>
      </c>
      <c r="BM13" s="23">
        <v>4.1234313475985197E-2</v>
      </c>
      <c r="BN13" s="23">
        <v>7.4490266214604806E-2</v>
      </c>
      <c r="BO13" s="23"/>
      <c r="BP13" s="23">
        <v>4.9256199180643098E-2</v>
      </c>
      <c r="BQ13" s="23">
        <v>6.41657437401119E-2</v>
      </c>
      <c r="BR13" s="23"/>
      <c r="BS13" s="23">
        <v>5.6487928421263503E-2</v>
      </c>
      <c r="BT13" s="23">
        <v>7.1600698491099499E-2</v>
      </c>
      <c r="BU13" s="23">
        <v>3.6674558852996399E-2</v>
      </c>
      <c r="BV13" s="23">
        <v>6.7728700162198799E-2</v>
      </c>
      <c r="BW13" s="23"/>
      <c r="BX13" s="23">
        <v>7.0482754283392193E-2</v>
      </c>
      <c r="BY13" s="23">
        <v>6.6673121430308999E-2</v>
      </c>
      <c r="BZ13" s="23">
        <v>5.7750605143663702E-2</v>
      </c>
      <c r="CA13" s="23"/>
      <c r="CB13" s="23">
        <v>5.73343659693452E-2</v>
      </c>
      <c r="CC13" s="23">
        <v>5.7301211239591601E-2</v>
      </c>
      <c r="CD13" s="23">
        <v>5.9249166597412903E-2</v>
      </c>
      <c r="CE13" s="23">
        <v>5.4907590670547499E-2</v>
      </c>
      <c r="CF13" s="23">
        <v>4.9917437837152502E-2</v>
      </c>
      <c r="CG13" s="23">
        <v>7.6858131632110499E-2</v>
      </c>
      <c r="CH13" s="23"/>
      <c r="CI13" s="23">
        <v>7.8828113053495893E-2</v>
      </c>
      <c r="CJ13" s="23">
        <v>4.5172898354442201E-2</v>
      </c>
      <c r="CK13" s="23">
        <v>3.9851864091091399E-2</v>
      </c>
      <c r="CL13" s="23">
        <v>6.8447976903253202E-2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2:CL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5" width="10.7265625" customWidth="1"/>
    <col min="16" max="16" width="2.1796875" customWidth="1"/>
    <col min="17" max="20" width="10.7265625" customWidth="1"/>
    <col min="21" max="21" width="2.1796875" customWidth="1"/>
    <col min="22" max="30" width="10.7265625" customWidth="1"/>
    <col min="31" max="31" width="2.1796875" customWidth="1"/>
    <col min="32" max="37" width="10.7265625" customWidth="1"/>
    <col min="38" max="38" width="2.1796875" customWidth="1"/>
    <col min="39" max="54" width="10.7265625" customWidth="1"/>
    <col min="55" max="55" width="2.1796875" customWidth="1"/>
    <col min="56" max="58" width="10.7265625" customWidth="1"/>
    <col min="59" max="59" width="2.1796875" customWidth="1"/>
    <col min="60" max="62" width="10.7265625" customWidth="1"/>
    <col min="63" max="63" width="2.1796875" customWidth="1"/>
    <col min="64" max="66" width="10.7265625" customWidth="1"/>
    <col min="67" max="67" width="2.1796875" customWidth="1"/>
    <col min="68" max="69" width="10.7265625" customWidth="1"/>
    <col min="70" max="70" width="2.1796875" customWidth="1"/>
    <col min="71" max="74" width="10.7265625" customWidth="1"/>
    <col min="75" max="75" width="2.1796875" customWidth="1"/>
    <col min="76" max="78" width="10.7265625" customWidth="1"/>
    <col min="79" max="79" width="2.1796875" customWidth="1"/>
    <col min="80" max="85" width="10.7265625" customWidth="1"/>
    <col min="86" max="86" width="2.1796875" customWidth="1"/>
    <col min="87" max="90" width="10.7265625" customWidth="1"/>
    <col min="91" max="91" width="2.1796875" customWidth="1"/>
  </cols>
  <sheetData>
    <row r="2" spans="2:90" ht="40" customHeight="1" x14ac:dyDescent="0.35">
      <c r="D2" s="30" t="s">
        <v>443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</row>
    <row r="5" spans="2:90" ht="30" customHeight="1" x14ac:dyDescent="0.35">
      <c r="B5" s="15"/>
      <c r="C5" s="15"/>
      <c r="D5" s="29" t="s">
        <v>92</v>
      </c>
      <c r="E5" s="29"/>
      <c r="F5" s="15"/>
      <c r="G5" s="29" t="s">
        <v>93</v>
      </c>
      <c r="H5" s="29"/>
      <c r="I5" s="29"/>
      <c r="J5" s="29"/>
      <c r="K5" s="29"/>
      <c r="L5" s="29"/>
      <c r="M5" s="29"/>
      <c r="N5" s="29"/>
      <c r="O5" s="29"/>
      <c r="P5" s="15"/>
      <c r="Q5" s="29" t="s">
        <v>94</v>
      </c>
      <c r="R5" s="29"/>
      <c r="S5" s="29"/>
      <c r="T5" s="29"/>
      <c r="U5" s="15"/>
      <c r="V5" s="29" t="s">
        <v>95</v>
      </c>
      <c r="W5" s="29"/>
      <c r="X5" s="29"/>
      <c r="Y5" s="29"/>
      <c r="Z5" s="29"/>
      <c r="AA5" s="29"/>
      <c r="AB5" s="29"/>
      <c r="AC5" s="29"/>
      <c r="AD5" s="29"/>
      <c r="AE5" s="15"/>
      <c r="AF5" s="29" t="s">
        <v>96</v>
      </c>
      <c r="AG5" s="29"/>
      <c r="AH5" s="29"/>
      <c r="AI5" s="29"/>
      <c r="AJ5" s="29"/>
      <c r="AK5" s="29"/>
      <c r="AL5" s="15"/>
      <c r="AM5" s="29" t="s">
        <v>97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15"/>
      <c r="BD5" s="29" t="s">
        <v>98</v>
      </c>
      <c r="BE5" s="29"/>
      <c r="BF5" s="29"/>
      <c r="BG5" s="15"/>
      <c r="BH5" s="29" t="s">
        <v>99</v>
      </c>
      <c r="BI5" s="29"/>
      <c r="BJ5" s="29"/>
      <c r="BK5" s="15"/>
      <c r="BL5" s="29" t="s">
        <v>100</v>
      </c>
      <c r="BM5" s="29"/>
      <c r="BN5" s="29"/>
      <c r="BO5" s="15"/>
      <c r="BP5" s="29" t="s">
        <v>101</v>
      </c>
      <c r="BQ5" s="29"/>
      <c r="BR5" s="15"/>
      <c r="BS5" s="29" t="s">
        <v>102</v>
      </c>
      <c r="BT5" s="29"/>
      <c r="BU5" s="29"/>
      <c r="BV5" s="29"/>
      <c r="BW5" s="15"/>
      <c r="BX5" s="29" t="s">
        <v>103</v>
      </c>
      <c r="BY5" s="29"/>
      <c r="BZ5" s="29"/>
      <c r="CA5" s="15"/>
      <c r="CB5" s="29" t="s">
        <v>104</v>
      </c>
      <c r="CC5" s="29"/>
      <c r="CD5" s="29"/>
      <c r="CE5" s="29"/>
      <c r="CF5" s="29"/>
      <c r="CG5" s="29"/>
      <c r="CH5" s="15"/>
      <c r="CI5" s="29" t="s">
        <v>105</v>
      </c>
      <c r="CJ5" s="29"/>
      <c r="CK5" s="29"/>
      <c r="CL5" s="29"/>
    </row>
    <row r="6" spans="2:90" ht="87" x14ac:dyDescent="0.35">
      <c r="B6" t="s">
        <v>14</v>
      </c>
      <c r="C6" s="9" t="s">
        <v>15</v>
      </c>
      <c r="D6" s="12" t="s">
        <v>16</v>
      </c>
      <c r="E6" s="12" t="s">
        <v>17</v>
      </c>
      <c r="G6" s="12" t="s">
        <v>20</v>
      </c>
      <c r="H6" s="12" t="s">
        <v>21</v>
      </c>
      <c r="I6" s="12" t="s">
        <v>22</v>
      </c>
      <c r="J6" s="12" t="s">
        <v>23</v>
      </c>
      <c r="K6" s="12" t="s">
        <v>24</v>
      </c>
      <c r="L6" s="12" t="s">
        <v>25</v>
      </c>
      <c r="M6" s="12" t="s">
        <v>26</v>
      </c>
      <c r="N6" s="12" t="s">
        <v>27</v>
      </c>
      <c r="O6" s="12" t="s">
        <v>28</v>
      </c>
      <c r="Q6" s="12" t="s">
        <v>29</v>
      </c>
      <c r="R6" s="12" t="s">
        <v>30</v>
      </c>
      <c r="S6" s="12" t="s">
        <v>31</v>
      </c>
      <c r="T6" s="12" t="s">
        <v>32</v>
      </c>
      <c r="V6" s="12" t="s">
        <v>33</v>
      </c>
      <c r="W6" s="12" t="s">
        <v>34</v>
      </c>
      <c r="X6" s="12" t="s">
        <v>35</v>
      </c>
      <c r="Y6" s="12" t="s">
        <v>36</v>
      </c>
      <c r="Z6" s="12" t="s">
        <v>37</v>
      </c>
      <c r="AA6" s="12" t="s">
        <v>38</v>
      </c>
      <c r="AB6" s="12" t="s">
        <v>39</v>
      </c>
      <c r="AC6" s="12" t="s">
        <v>40</v>
      </c>
      <c r="AD6" s="12" t="s">
        <v>41</v>
      </c>
      <c r="AF6" s="12" t="s">
        <v>42</v>
      </c>
      <c r="AG6" s="12" t="s">
        <v>43</v>
      </c>
      <c r="AH6" s="12" t="s">
        <v>44</v>
      </c>
      <c r="AI6" s="12" t="s">
        <v>45</v>
      </c>
      <c r="AJ6" s="12" t="s">
        <v>46</v>
      </c>
      <c r="AK6" s="12" t="s">
        <v>47</v>
      </c>
      <c r="AM6" s="12" t="s">
        <v>48</v>
      </c>
      <c r="AN6" s="12" t="s">
        <v>49</v>
      </c>
      <c r="AO6" s="12" t="s">
        <v>50</v>
      </c>
      <c r="AP6" s="12" t="s">
        <v>51</v>
      </c>
      <c r="AQ6" s="12" t="s">
        <v>52</v>
      </c>
      <c r="AR6" s="12" t="s">
        <v>53</v>
      </c>
      <c r="AS6" s="12" t="s">
        <v>54</v>
      </c>
      <c r="AT6" s="12" t="s">
        <v>55</v>
      </c>
      <c r="AU6" s="12" t="s">
        <v>56</v>
      </c>
      <c r="AV6" s="12" t="s">
        <v>57</v>
      </c>
      <c r="AW6" s="12" t="s">
        <v>58</v>
      </c>
      <c r="AX6" s="12" t="s">
        <v>59</v>
      </c>
      <c r="AY6" s="12" t="s">
        <v>60</v>
      </c>
      <c r="AZ6" s="12" t="s">
        <v>61</v>
      </c>
      <c r="BA6" s="12" t="s">
        <v>62</v>
      </c>
      <c r="BB6" s="12" t="s">
        <v>63</v>
      </c>
      <c r="BD6" s="12" t="s">
        <v>64</v>
      </c>
      <c r="BE6" s="12" t="s">
        <v>65</v>
      </c>
      <c r="BF6" s="12" t="s">
        <v>66</v>
      </c>
      <c r="BH6" s="12" t="s">
        <v>67</v>
      </c>
      <c r="BI6" s="12" t="s">
        <v>68</v>
      </c>
      <c r="BJ6" s="12" t="s">
        <v>69</v>
      </c>
      <c r="BL6" s="12" t="s">
        <v>70</v>
      </c>
      <c r="BM6" s="12" t="s">
        <v>71</v>
      </c>
      <c r="BN6" s="12" t="s">
        <v>72</v>
      </c>
      <c r="BP6" s="12" t="s">
        <v>73</v>
      </c>
      <c r="BQ6" s="12" t="s">
        <v>74</v>
      </c>
      <c r="BS6" s="12" t="s">
        <v>75</v>
      </c>
      <c r="BT6" s="12" t="s">
        <v>76</v>
      </c>
      <c r="BU6" s="12" t="s">
        <v>77</v>
      </c>
      <c r="BV6" s="12" t="s">
        <v>78</v>
      </c>
      <c r="BX6" s="12" t="s">
        <v>79</v>
      </c>
      <c r="BY6" s="12" t="s">
        <v>80</v>
      </c>
      <c r="BZ6" s="12" t="s">
        <v>81</v>
      </c>
      <c r="CB6" s="12" t="s">
        <v>82</v>
      </c>
      <c r="CC6" s="12" t="s">
        <v>83</v>
      </c>
      <c r="CD6" s="12" t="s">
        <v>84</v>
      </c>
      <c r="CE6" s="12" t="s">
        <v>85</v>
      </c>
      <c r="CF6" s="12" t="s">
        <v>86</v>
      </c>
      <c r="CG6" s="12" t="s">
        <v>87</v>
      </c>
      <c r="CI6" s="12" t="s">
        <v>88</v>
      </c>
      <c r="CJ6" s="12" t="s">
        <v>89</v>
      </c>
      <c r="CK6" s="12" t="s">
        <v>90</v>
      </c>
      <c r="CL6" s="12" t="s">
        <v>91</v>
      </c>
    </row>
    <row r="7" spans="2:90" ht="30" customHeight="1" x14ac:dyDescent="0.35">
      <c r="B7" s="10" t="s">
        <v>18</v>
      </c>
      <c r="C7" s="10">
        <v>3031</v>
      </c>
      <c r="D7" s="10">
        <v>1237</v>
      </c>
      <c r="E7" s="10">
        <v>1766</v>
      </c>
      <c r="F7" s="10"/>
      <c r="G7" s="10">
        <v>267</v>
      </c>
      <c r="H7" s="10">
        <v>320</v>
      </c>
      <c r="I7" s="10">
        <v>378</v>
      </c>
      <c r="J7" s="10">
        <v>322</v>
      </c>
      <c r="K7" s="10">
        <v>323</v>
      </c>
      <c r="L7" s="10">
        <v>292</v>
      </c>
      <c r="M7" s="10">
        <v>310</v>
      </c>
      <c r="N7" s="10">
        <v>365</v>
      </c>
      <c r="O7" s="10">
        <v>454</v>
      </c>
      <c r="P7" s="10"/>
      <c r="Q7" s="10">
        <v>462</v>
      </c>
      <c r="R7" s="10">
        <v>350</v>
      </c>
      <c r="S7" s="10">
        <v>239</v>
      </c>
      <c r="T7" s="10">
        <v>1918</v>
      </c>
      <c r="U7" s="10"/>
      <c r="V7" s="10">
        <v>629</v>
      </c>
      <c r="W7" s="10">
        <v>406</v>
      </c>
      <c r="X7" s="10">
        <v>249</v>
      </c>
      <c r="Y7" s="10">
        <v>218</v>
      </c>
      <c r="Z7" s="10">
        <v>285</v>
      </c>
      <c r="AA7" s="10">
        <v>386</v>
      </c>
      <c r="AB7" s="10">
        <v>273</v>
      </c>
      <c r="AC7" s="10">
        <v>160</v>
      </c>
      <c r="AD7" s="10">
        <v>425</v>
      </c>
      <c r="AE7" s="10"/>
      <c r="AF7" s="10">
        <v>600</v>
      </c>
      <c r="AG7" s="10">
        <v>523</v>
      </c>
      <c r="AH7" s="10">
        <v>211</v>
      </c>
      <c r="AI7" s="10">
        <v>109</v>
      </c>
      <c r="AJ7" s="10">
        <v>563</v>
      </c>
      <c r="AK7" s="10">
        <v>1023</v>
      </c>
      <c r="AL7" s="10"/>
      <c r="AM7" s="10">
        <v>129</v>
      </c>
      <c r="AN7" s="10">
        <v>217</v>
      </c>
      <c r="AO7" s="10">
        <v>212</v>
      </c>
      <c r="AP7" s="10">
        <v>166</v>
      </c>
      <c r="AQ7" s="10">
        <v>263</v>
      </c>
      <c r="AR7" s="10">
        <v>246</v>
      </c>
      <c r="AS7" s="10">
        <v>239</v>
      </c>
      <c r="AT7" s="10">
        <v>155</v>
      </c>
      <c r="AU7" s="10">
        <v>175</v>
      </c>
      <c r="AV7" s="10">
        <v>132</v>
      </c>
      <c r="AW7" s="10">
        <v>172</v>
      </c>
      <c r="AX7" s="10">
        <v>125</v>
      </c>
      <c r="AY7" s="10">
        <v>111</v>
      </c>
      <c r="AZ7" s="10">
        <v>73</v>
      </c>
      <c r="BA7" s="10">
        <v>59</v>
      </c>
      <c r="BB7" s="10">
        <v>194</v>
      </c>
      <c r="BC7" s="10"/>
      <c r="BD7" s="10">
        <v>1028</v>
      </c>
      <c r="BE7" s="10">
        <v>838</v>
      </c>
      <c r="BF7" s="10">
        <v>1092</v>
      </c>
      <c r="BG7" s="10"/>
      <c r="BH7" s="10">
        <v>1963</v>
      </c>
      <c r="BI7" s="10">
        <v>459</v>
      </c>
      <c r="BJ7" s="10">
        <v>311</v>
      </c>
      <c r="BK7" s="10"/>
      <c r="BL7" s="10">
        <v>114</v>
      </c>
      <c r="BM7" s="10">
        <v>362</v>
      </c>
      <c r="BN7" s="10">
        <v>269</v>
      </c>
      <c r="BO7" s="10"/>
      <c r="BP7" s="10">
        <v>577</v>
      </c>
      <c r="BQ7" s="10">
        <v>1762</v>
      </c>
      <c r="BR7" s="10"/>
      <c r="BS7" s="10">
        <v>398</v>
      </c>
      <c r="BT7" s="10">
        <v>645</v>
      </c>
      <c r="BU7" s="10">
        <v>780</v>
      </c>
      <c r="BV7" s="10">
        <v>1113</v>
      </c>
      <c r="BW7" s="10"/>
      <c r="BX7" s="10">
        <v>285</v>
      </c>
      <c r="BY7" s="10">
        <v>158</v>
      </c>
      <c r="BZ7" s="10">
        <v>2588</v>
      </c>
      <c r="CA7" s="10"/>
      <c r="CB7" s="10">
        <v>535</v>
      </c>
      <c r="CC7" s="10">
        <v>542</v>
      </c>
      <c r="CD7" s="10">
        <v>594</v>
      </c>
      <c r="CE7" s="10">
        <v>504</v>
      </c>
      <c r="CF7" s="10">
        <v>427</v>
      </c>
      <c r="CG7" s="10">
        <v>429</v>
      </c>
      <c r="CH7" s="10"/>
      <c r="CI7" s="10">
        <v>327</v>
      </c>
      <c r="CJ7" s="10">
        <v>829</v>
      </c>
      <c r="CK7" s="10">
        <v>395</v>
      </c>
      <c r="CL7" s="10">
        <v>1480</v>
      </c>
    </row>
    <row r="8" spans="2:90" ht="30" customHeight="1" x14ac:dyDescent="0.35">
      <c r="B8" s="11" t="s">
        <v>19</v>
      </c>
      <c r="C8" s="11">
        <v>3031</v>
      </c>
      <c r="D8" s="11">
        <v>1501</v>
      </c>
      <c r="E8" s="11">
        <v>1502</v>
      </c>
      <c r="F8" s="11"/>
      <c r="G8" s="11">
        <v>326</v>
      </c>
      <c r="H8" s="11">
        <v>326</v>
      </c>
      <c r="I8" s="11">
        <v>318</v>
      </c>
      <c r="J8" s="11">
        <v>326</v>
      </c>
      <c r="K8" s="11">
        <v>326</v>
      </c>
      <c r="L8" s="11">
        <v>341</v>
      </c>
      <c r="M8" s="11">
        <v>348</v>
      </c>
      <c r="N8" s="11">
        <v>356</v>
      </c>
      <c r="O8" s="11">
        <v>364</v>
      </c>
      <c r="P8" s="11"/>
      <c r="Q8" s="11">
        <v>289</v>
      </c>
      <c r="R8" s="11">
        <v>127</v>
      </c>
      <c r="S8" s="11">
        <v>89</v>
      </c>
      <c r="T8" s="11">
        <v>2442</v>
      </c>
      <c r="U8" s="11"/>
      <c r="V8" s="11">
        <v>498</v>
      </c>
      <c r="W8" s="11">
        <v>474</v>
      </c>
      <c r="X8" s="11">
        <v>297</v>
      </c>
      <c r="Y8" s="11">
        <v>314</v>
      </c>
      <c r="Z8" s="11">
        <v>273</v>
      </c>
      <c r="AA8" s="11">
        <v>330</v>
      </c>
      <c r="AB8" s="11">
        <v>306</v>
      </c>
      <c r="AC8" s="11">
        <v>129</v>
      </c>
      <c r="AD8" s="11">
        <v>410</v>
      </c>
      <c r="AE8" s="11"/>
      <c r="AF8" s="11">
        <v>637</v>
      </c>
      <c r="AG8" s="11">
        <v>515</v>
      </c>
      <c r="AH8" s="11">
        <v>250</v>
      </c>
      <c r="AI8" s="11">
        <v>129</v>
      </c>
      <c r="AJ8" s="11">
        <v>572</v>
      </c>
      <c r="AK8" s="11">
        <v>926</v>
      </c>
      <c r="AL8" s="11"/>
      <c r="AM8" s="11">
        <v>132</v>
      </c>
      <c r="AN8" s="11">
        <v>199</v>
      </c>
      <c r="AO8" s="11">
        <v>221</v>
      </c>
      <c r="AP8" s="11">
        <v>152</v>
      </c>
      <c r="AQ8" s="11">
        <v>247</v>
      </c>
      <c r="AR8" s="11">
        <v>247</v>
      </c>
      <c r="AS8" s="11">
        <v>231</v>
      </c>
      <c r="AT8" s="11">
        <v>161</v>
      </c>
      <c r="AU8" s="11">
        <v>186</v>
      </c>
      <c r="AV8" s="11">
        <v>130</v>
      </c>
      <c r="AW8" s="11">
        <v>177</v>
      </c>
      <c r="AX8" s="11">
        <v>135</v>
      </c>
      <c r="AY8" s="11">
        <v>114</v>
      </c>
      <c r="AZ8" s="11">
        <v>73</v>
      </c>
      <c r="BA8" s="11">
        <v>63</v>
      </c>
      <c r="BB8" s="11">
        <v>199</v>
      </c>
      <c r="BC8" s="11"/>
      <c r="BD8" s="11">
        <v>970</v>
      </c>
      <c r="BE8" s="11">
        <v>859</v>
      </c>
      <c r="BF8" s="11">
        <v>1129</v>
      </c>
      <c r="BG8" s="11"/>
      <c r="BH8" s="11">
        <v>2012</v>
      </c>
      <c r="BI8" s="11">
        <v>401</v>
      </c>
      <c r="BJ8" s="11">
        <v>305</v>
      </c>
      <c r="BK8" s="11"/>
      <c r="BL8" s="11">
        <v>106</v>
      </c>
      <c r="BM8" s="11">
        <v>322</v>
      </c>
      <c r="BN8" s="11">
        <v>231</v>
      </c>
      <c r="BO8" s="11"/>
      <c r="BP8" s="11">
        <v>585</v>
      </c>
      <c r="BQ8" s="11">
        <v>1767</v>
      </c>
      <c r="BR8" s="11"/>
      <c r="BS8" s="11">
        <v>394</v>
      </c>
      <c r="BT8" s="11">
        <v>637</v>
      </c>
      <c r="BU8" s="11">
        <v>745</v>
      </c>
      <c r="BV8" s="11">
        <v>1153</v>
      </c>
      <c r="BW8" s="11"/>
      <c r="BX8" s="11">
        <v>259</v>
      </c>
      <c r="BY8" s="11">
        <v>160</v>
      </c>
      <c r="BZ8" s="11">
        <v>2612</v>
      </c>
      <c r="CA8" s="11"/>
      <c r="CB8" s="11">
        <v>541</v>
      </c>
      <c r="CC8" s="11">
        <v>524</v>
      </c>
      <c r="CD8" s="11">
        <v>655</v>
      </c>
      <c r="CE8" s="11">
        <v>494</v>
      </c>
      <c r="CF8" s="11">
        <v>371</v>
      </c>
      <c r="CG8" s="11">
        <v>446</v>
      </c>
      <c r="CH8" s="11"/>
      <c r="CI8" s="11">
        <v>327</v>
      </c>
      <c r="CJ8" s="11">
        <v>859</v>
      </c>
      <c r="CK8" s="11">
        <v>388</v>
      </c>
      <c r="CL8" s="11">
        <v>1457</v>
      </c>
    </row>
    <row r="9" spans="2:90" x14ac:dyDescent="0.35">
      <c r="B9" s="21" t="s">
        <v>274</v>
      </c>
      <c r="C9" s="17">
        <v>9.1691257519072603E-2</v>
      </c>
      <c r="D9" s="17">
        <v>0.105320603687053</v>
      </c>
      <c r="E9" s="17">
        <v>7.5911328539527298E-2</v>
      </c>
      <c r="F9" s="17"/>
      <c r="G9" s="17">
        <v>0.112800435237674</v>
      </c>
      <c r="H9" s="17">
        <v>4.4586499847698198E-2</v>
      </c>
      <c r="I9" s="17">
        <v>0.13000631655088901</v>
      </c>
      <c r="J9" s="17">
        <v>9.7239832445410401E-2</v>
      </c>
      <c r="K9" s="17">
        <v>8.7998509389165203E-2</v>
      </c>
      <c r="L9" s="17">
        <v>9.5524444892862603E-2</v>
      </c>
      <c r="M9" s="17">
        <v>9.26879360007382E-2</v>
      </c>
      <c r="N9" s="17">
        <v>7.7064264325816298E-2</v>
      </c>
      <c r="O9" s="17">
        <v>8.9612360917384698E-2</v>
      </c>
      <c r="P9" s="17"/>
      <c r="Q9" s="17">
        <v>8.5073542153673701E-2</v>
      </c>
      <c r="R9" s="17">
        <v>9.9246444066207501E-2</v>
      </c>
      <c r="S9" s="17">
        <v>0.111927322489491</v>
      </c>
      <c r="T9" s="17">
        <v>9.2534751914137306E-2</v>
      </c>
      <c r="U9" s="17"/>
      <c r="V9" s="17">
        <v>0.102756615487652</v>
      </c>
      <c r="W9" s="17">
        <v>6.6386914281105699E-2</v>
      </c>
      <c r="X9" s="17">
        <v>0.101297395069932</v>
      </c>
      <c r="Y9" s="17">
        <v>0.11484297905615</v>
      </c>
      <c r="Z9" s="17">
        <v>9.4513547388079294E-2</v>
      </c>
      <c r="AA9" s="17">
        <v>8.6620895967432401E-2</v>
      </c>
      <c r="AB9" s="17">
        <v>8.5398151620817306E-2</v>
      </c>
      <c r="AC9" s="17">
        <v>9.2659803968274904E-2</v>
      </c>
      <c r="AD9" s="17">
        <v>8.9415341735771106E-2</v>
      </c>
      <c r="AE9" s="17"/>
      <c r="AF9" s="17">
        <v>9.5814782715553798E-2</v>
      </c>
      <c r="AG9" s="17">
        <v>0.107086777356291</v>
      </c>
      <c r="AH9" s="17">
        <v>8.7942704654150605E-2</v>
      </c>
      <c r="AI9" s="17">
        <v>5.7773541762641399E-2</v>
      </c>
      <c r="AJ9" s="17">
        <v>8.30379385124346E-2</v>
      </c>
      <c r="AK9" s="17">
        <v>9.0214644846481507E-2</v>
      </c>
      <c r="AL9" s="17"/>
      <c r="AM9" s="17">
        <v>0.110321688326369</v>
      </c>
      <c r="AN9" s="17">
        <v>0.123359348279183</v>
      </c>
      <c r="AO9" s="17">
        <v>0.13085736073600501</v>
      </c>
      <c r="AP9" s="17">
        <v>6.6447451079473793E-2</v>
      </c>
      <c r="AQ9" s="17">
        <v>0.101379039819043</v>
      </c>
      <c r="AR9" s="17">
        <v>8.0227377248630494E-2</v>
      </c>
      <c r="AS9" s="17">
        <v>0.10020071225847001</v>
      </c>
      <c r="AT9" s="17">
        <v>7.7423948612259E-2</v>
      </c>
      <c r="AU9" s="17">
        <v>8.4342352075578095E-2</v>
      </c>
      <c r="AV9" s="17">
        <v>8.2371750471700103E-2</v>
      </c>
      <c r="AW9" s="17">
        <v>9.0982863473078102E-2</v>
      </c>
      <c r="AX9" s="17">
        <v>5.9191204799608002E-2</v>
      </c>
      <c r="AY9" s="17">
        <v>5.4516958545221698E-2</v>
      </c>
      <c r="AZ9" s="17">
        <v>0.11396354576534801</v>
      </c>
      <c r="BA9" s="17">
        <v>7.6362640086239997E-2</v>
      </c>
      <c r="BB9" s="17">
        <v>8.4310674246620906E-2</v>
      </c>
      <c r="BC9" s="17"/>
      <c r="BD9" s="17">
        <v>9.3122295026172003E-2</v>
      </c>
      <c r="BE9" s="17">
        <v>9.7956129628861605E-2</v>
      </c>
      <c r="BF9" s="17">
        <v>8.5173862737815006E-2</v>
      </c>
      <c r="BG9" s="17"/>
      <c r="BH9" s="17">
        <v>9.3057061812733696E-2</v>
      </c>
      <c r="BI9" s="17">
        <v>6.7149657367011506E-2</v>
      </c>
      <c r="BJ9" s="17">
        <v>8.1265428229841494E-2</v>
      </c>
      <c r="BK9" s="17"/>
      <c r="BL9" s="17">
        <v>9.5875825318025507E-2</v>
      </c>
      <c r="BM9" s="17">
        <v>9.9486751626232703E-2</v>
      </c>
      <c r="BN9" s="17">
        <v>0.103470599913054</v>
      </c>
      <c r="BO9" s="17"/>
      <c r="BP9" s="17">
        <v>7.5277471907207003E-2</v>
      </c>
      <c r="BQ9" s="17">
        <v>9.5549067450926797E-2</v>
      </c>
      <c r="BR9" s="17"/>
      <c r="BS9" s="17">
        <v>0.118136737601723</v>
      </c>
      <c r="BT9" s="17">
        <v>0.101223479995178</v>
      </c>
      <c r="BU9" s="17">
        <v>6.74276095828997E-2</v>
      </c>
      <c r="BV9" s="17">
        <v>9.4877874369961701E-2</v>
      </c>
      <c r="BW9" s="17"/>
      <c r="BX9" s="17">
        <v>9.6694440881846297E-2</v>
      </c>
      <c r="BY9" s="17">
        <v>0.11863500698489</v>
      </c>
      <c r="BZ9" s="17">
        <v>8.9539897509594304E-2</v>
      </c>
      <c r="CA9" s="17"/>
      <c r="CB9" s="17">
        <v>9.5402964117547506E-2</v>
      </c>
      <c r="CC9" s="17">
        <v>9.47599592683806E-2</v>
      </c>
      <c r="CD9" s="17">
        <v>7.8155217943054703E-2</v>
      </c>
      <c r="CE9" s="17">
        <v>9.6752753852215601E-2</v>
      </c>
      <c r="CF9" s="17">
        <v>0.13629516030687899</v>
      </c>
      <c r="CG9" s="17">
        <v>6.0730273263168502E-2</v>
      </c>
      <c r="CH9" s="17"/>
      <c r="CI9" s="17">
        <v>3.5841742366980602E-2</v>
      </c>
      <c r="CJ9" s="17">
        <v>0.16637297020593</v>
      </c>
      <c r="CK9" s="17">
        <v>2.1569053496724701E-2</v>
      </c>
      <c r="CL9" s="17">
        <v>7.8839400184591901E-2</v>
      </c>
    </row>
    <row r="10" spans="2:90" x14ac:dyDescent="0.35">
      <c r="B10" s="21" t="s">
        <v>275</v>
      </c>
      <c r="C10" s="17">
        <v>0.263475585315396</v>
      </c>
      <c r="D10" s="17">
        <v>0.26714458644656902</v>
      </c>
      <c r="E10" s="17">
        <v>0.25915507808015698</v>
      </c>
      <c r="F10" s="17"/>
      <c r="G10" s="17">
        <v>0.19140839798068099</v>
      </c>
      <c r="H10" s="17">
        <v>0.241265056654418</v>
      </c>
      <c r="I10" s="17">
        <v>0.264895863164606</v>
      </c>
      <c r="J10" s="17">
        <v>0.307174817314739</v>
      </c>
      <c r="K10" s="17">
        <v>0.24918546174727299</v>
      </c>
      <c r="L10" s="17">
        <v>0.30977909447999802</v>
      </c>
      <c r="M10" s="17">
        <v>0.24994794032150799</v>
      </c>
      <c r="N10" s="17">
        <v>0.29747579426383802</v>
      </c>
      <c r="O10" s="17">
        <v>0.25651627514428899</v>
      </c>
      <c r="P10" s="17"/>
      <c r="Q10" s="17">
        <v>0.25429796508080599</v>
      </c>
      <c r="R10" s="17">
        <v>0.19413780239537501</v>
      </c>
      <c r="S10" s="17">
        <v>0.24553075253577999</v>
      </c>
      <c r="T10" s="17">
        <v>0.26856091660382803</v>
      </c>
      <c r="U10" s="17"/>
      <c r="V10" s="17">
        <v>0.24938199936015401</v>
      </c>
      <c r="W10" s="17">
        <v>0.28916936241793001</v>
      </c>
      <c r="X10" s="17">
        <v>0.27077417009892901</v>
      </c>
      <c r="Y10" s="17">
        <v>0.231043115225192</v>
      </c>
      <c r="Z10" s="17">
        <v>0.27837858870257298</v>
      </c>
      <c r="AA10" s="17">
        <v>0.24043094138600801</v>
      </c>
      <c r="AB10" s="17">
        <v>0.269028813697895</v>
      </c>
      <c r="AC10" s="17">
        <v>0.279763013852381</v>
      </c>
      <c r="AD10" s="17">
        <v>0.26977787836669298</v>
      </c>
      <c r="AE10" s="17"/>
      <c r="AF10" s="17">
        <v>0.282421934329392</v>
      </c>
      <c r="AG10" s="17">
        <v>0.26981412799478099</v>
      </c>
      <c r="AH10" s="17">
        <v>0.227570408319998</v>
      </c>
      <c r="AI10" s="17">
        <v>0.29031119823916302</v>
      </c>
      <c r="AJ10" s="17">
        <v>0.26387645648739899</v>
      </c>
      <c r="AK10" s="17">
        <v>0.252558305242572</v>
      </c>
      <c r="AL10" s="17"/>
      <c r="AM10" s="17">
        <v>0.24741955722742101</v>
      </c>
      <c r="AN10" s="17">
        <v>0.20511095614196301</v>
      </c>
      <c r="AO10" s="17">
        <v>0.23885689525561701</v>
      </c>
      <c r="AP10" s="17">
        <v>0.30328220791848798</v>
      </c>
      <c r="AQ10" s="17">
        <v>0.28402631022709801</v>
      </c>
      <c r="AR10" s="17">
        <v>0.31824794884247798</v>
      </c>
      <c r="AS10" s="17">
        <v>0.32058476483846698</v>
      </c>
      <c r="AT10" s="17">
        <v>0.309269196516333</v>
      </c>
      <c r="AU10" s="17">
        <v>0.27963040729423699</v>
      </c>
      <c r="AV10" s="17">
        <v>0.28124408653836702</v>
      </c>
      <c r="AW10" s="17">
        <v>0.241997964865663</v>
      </c>
      <c r="AX10" s="17">
        <v>0.28772349938754799</v>
      </c>
      <c r="AY10" s="17">
        <v>0.17649939071599399</v>
      </c>
      <c r="AZ10" s="17">
        <v>0.202843035199472</v>
      </c>
      <c r="BA10" s="17">
        <v>0.28981938810694402</v>
      </c>
      <c r="BB10" s="17">
        <v>0.21936931338980301</v>
      </c>
      <c r="BC10" s="17"/>
      <c r="BD10" s="17">
        <v>0.28132111217524097</v>
      </c>
      <c r="BE10" s="17">
        <v>0.24015049641858299</v>
      </c>
      <c r="BF10" s="17">
        <v>0.272222944811569</v>
      </c>
      <c r="BG10" s="17"/>
      <c r="BH10" s="17">
        <v>0.26788029806215602</v>
      </c>
      <c r="BI10" s="17">
        <v>0.25711912188305802</v>
      </c>
      <c r="BJ10" s="17">
        <v>0.32072165860568402</v>
      </c>
      <c r="BK10" s="17"/>
      <c r="BL10" s="17">
        <v>0.30518669721895703</v>
      </c>
      <c r="BM10" s="17">
        <v>0.28411207782949799</v>
      </c>
      <c r="BN10" s="17">
        <v>0.268808303699268</v>
      </c>
      <c r="BO10" s="17"/>
      <c r="BP10" s="17">
        <v>0.26483741513062897</v>
      </c>
      <c r="BQ10" s="17">
        <v>0.25290394481499101</v>
      </c>
      <c r="BR10" s="17"/>
      <c r="BS10" s="17">
        <v>0.28537670061110099</v>
      </c>
      <c r="BT10" s="17">
        <v>0.26845207659223502</v>
      </c>
      <c r="BU10" s="17">
        <v>0.27145228442375302</v>
      </c>
      <c r="BV10" s="17">
        <v>0.25121135416971302</v>
      </c>
      <c r="BW10" s="17"/>
      <c r="BX10" s="17">
        <v>0.300897302444951</v>
      </c>
      <c r="BY10" s="17">
        <v>0.22133381300837901</v>
      </c>
      <c r="BZ10" s="17">
        <v>0.26235789810821503</v>
      </c>
      <c r="CA10" s="17"/>
      <c r="CB10" s="17">
        <v>0.30699472049297699</v>
      </c>
      <c r="CC10" s="17">
        <v>0.229060029591655</v>
      </c>
      <c r="CD10" s="17">
        <v>0.25528385145231602</v>
      </c>
      <c r="CE10" s="17">
        <v>0.27622883940055698</v>
      </c>
      <c r="CF10" s="17">
        <v>0.232173500144678</v>
      </c>
      <c r="CG10" s="17">
        <v>0.27508033001987398</v>
      </c>
      <c r="CH10" s="17"/>
      <c r="CI10" s="17">
        <v>0.21955821769589901</v>
      </c>
      <c r="CJ10" s="17">
        <v>0.27423795849641802</v>
      </c>
      <c r="CK10" s="17">
        <v>0.23056253133395799</v>
      </c>
      <c r="CL10" s="17">
        <v>0.27574140146853099</v>
      </c>
    </row>
    <row r="11" spans="2:90" x14ac:dyDescent="0.35">
      <c r="B11" s="21" t="s">
        <v>114</v>
      </c>
      <c r="C11" s="17">
        <v>0.27937709354802298</v>
      </c>
      <c r="D11" s="17">
        <v>0.25941590864733999</v>
      </c>
      <c r="E11" s="17">
        <v>0.29974859134734499</v>
      </c>
      <c r="F11" s="17"/>
      <c r="G11" s="17">
        <v>0.33854614252333498</v>
      </c>
      <c r="H11" s="17">
        <v>0.28100234937729601</v>
      </c>
      <c r="I11" s="17">
        <v>0.24780180799259499</v>
      </c>
      <c r="J11" s="17">
        <v>0.30610269103715798</v>
      </c>
      <c r="K11" s="17">
        <v>0.28490908057070002</v>
      </c>
      <c r="L11" s="17">
        <v>0.31253456731276302</v>
      </c>
      <c r="M11" s="17">
        <v>0.241947618368786</v>
      </c>
      <c r="N11" s="17">
        <v>0.22580185227635899</v>
      </c>
      <c r="O11" s="17">
        <v>0.28085806246235701</v>
      </c>
      <c r="P11" s="17"/>
      <c r="Q11" s="17">
        <v>0.28066314803173598</v>
      </c>
      <c r="R11" s="17">
        <v>0.27808967430028297</v>
      </c>
      <c r="S11" s="17">
        <v>0.23930397149366001</v>
      </c>
      <c r="T11" s="17">
        <v>0.27915046605146299</v>
      </c>
      <c r="U11" s="17"/>
      <c r="V11" s="17">
        <v>0.28730860488149601</v>
      </c>
      <c r="W11" s="17">
        <v>0.27876784432752899</v>
      </c>
      <c r="X11" s="17">
        <v>0.31838657835480699</v>
      </c>
      <c r="Y11" s="17">
        <v>0.28383846642538302</v>
      </c>
      <c r="Z11" s="17">
        <v>0.27465050122349099</v>
      </c>
      <c r="AA11" s="17">
        <v>0.252768687477335</v>
      </c>
      <c r="AB11" s="17">
        <v>0.28169656693385597</v>
      </c>
      <c r="AC11" s="17">
        <v>0.28064458413662202</v>
      </c>
      <c r="AD11" s="17">
        <v>0.26120272614039702</v>
      </c>
      <c r="AE11" s="17"/>
      <c r="AF11" s="17">
        <v>0.27721140116529303</v>
      </c>
      <c r="AG11" s="17">
        <v>0.26240393566910503</v>
      </c>
      <c r="AH11" s="17">
        <v>0.27770157501467602</v>
      </c>
      <c r="AI11" s="17">
        <v>0.317511448092824</v>
      </c>
      <c r="AJ11" s="17">
        <v>0.28091076454986302</v>
      </c>
      <c r="AK11" s="17">
        <v>0.285038155325891</v>
      </c>
      <c r="AL11" s="17"/>
      <c r="AM11" s="17">
        <v>0.30923828691216299</v>
      </c>
      <c r="AN11" s="17">
        <v>0.276320009175332</v>
      </c>
      <c r="AO11" s="17">
        <v>0.264140364699118</v>
      </c>
      <c r="AP11" s="17">
        <v>0.26654483355291603</v>
      </c>
      <c r="AQ11" s="17">
        <v>0.28895742394457102</v>
      </c>
      <c r="AR11" s="17">
        <v>0.217979942406691</v>
      </c>
      <c r="AS11" s="17">
        <v>0.231499125108935</v>
      </c>
      <c r="AT11" s="17">
        <v>0.209616667311426</v>
      </c>
      <c r="AU11" s="17">
        <v>0.25793165890606801</v>
      </c>
      <c r="AV11" s="17">
        <v>0.27696226719102701</v>
      </c>
      <c r="AW11" s="17">
        <v>0.31960971111865999</v>
      </c>
      <c r="AX11" s="17">
        <v>0.26459332309193001</v>
      </c>
      <c r="AY11" s="17">
        <v>0.335624258065156</v>
      </c>
      <c r="AZ11" s="17">
        <v>0.26495833000430402</v>
      </c>
      <c r="BA11" s="17">
        <v>0.27730549283521599</v>
      </c>
      <c r="BB11" s="17">
        <v>0.27842101431050997</v>
      </c>
      <c r="BC11" s="17"/>
      <c r="BD11" s="17">
        <v>0.2852447885537</v>
      </c>
      <c r="BE11" s="17">
        <v>0.29176473149091298</v>
      </c>
      <c r="BF11" s="17">
        <v>0.26464177470642802</v>
      </c>
      <c r="BG11" s="17"/>
      <c r="BH11" s="17">
        <v>0.28107293656154297</v>
      </c>
      <c r="BI11" s="17">
        <v>0.24336172757094601</v>
      </c>
      <c r="BJ11" s="17">
        <v>0.26707525774476898</v>
      </c>
      <c r="BK11" s="17"/>
      <c r="BL11" s="17">
        <v>0.26118864841681999</v>
      </c>
      <c r="BM11" s="17">
        <v>0.22408253325271901</v>
      </c>
      <c r="BN11" s="17">
        <v>0.22733865308520801</v>
      </c>
      <c r="BO11" s="17"/>
      <c r="BP11" s="17">
        <v>0.280002947561446</v>
      </c>
      <c r="BQ11" s="17">
        <v>0.27429229226366902</v>
      </c>
      <c r="BR11" s="17"/>
      <c r="BS11" s="17">
        <v>0.23974364043854399</v>
      </c>
      <c r="BT11" s="17">
        <v>0.25521670397193802</v>
      </c>
      <c r="BU11" s="17">
        <v>0.26964096924358899</v>
      </c>
      <c r="BV11" s="17">
        <v>0.29705303852634901</v>
      </c>
      <c r="BW11" s="17"/>
      <c r="BX11" s="17">
        <v>0.244862944410185</v>
      </c>
      <c r="BY11" s="17">
        <v>0.28758392010303802</v>
      </c>
      <c r="BZ11" s="17">
        <v>0.28229204589579499</v>
      </c>
      <c r="CA11" s="17"/>
      <c r="CB11" s="17">
        <v>0.25968532713381098</v>
      </c>
      <c r="CC11" s="17">
        <v>0.29333807964346498</v>
      </c>
      <c r="CD11" s="17">
        <v>0.34622908221312199</v>
      </c>
      <c r="CE11" s="17">
        <v>0.26834781968617399</v>
      </c>
      <c r="CF11" s="17">
        <v>0.22811910838951999</v>
      </c>
      <c r="CG11" s="17">
        <v>0.24349626963726501</v>
      </c>
      <c r="CH11" s="17"/>
      <c r="CI11" s="17">
        <v>0.30235961879603501</v>
      </c>
      <c r="CJ11" s="17">
        <v>0.224994234837186</v>
      </c>
      <c r="CK11" s="17">
        <v>0.40664878369526303</v>
      </c>
      <c r="CL11" s="17">
        <v>0.27241932844362599</v>
      </c>
    </row>
    <row r="12" spans="2:90" x14ac:dyDescent="0.35">
      <c r="B12" s="21" t="s">
        <v>276</v>
      </c>
      <c r="C12" s="17">
        <v>0.231590547256635</v>
      </c>
      <c r="D12" s="17">
        <v>0.24284441190171299</v>
      </c>
      <c r="E12" s="17">
        <v>0.22234184885668801</v>
      </c>
      <c r="F12" s="17"/>
      <c r="G12" s="17">
        <v>0.237282838702844</v>
      </c>
      <c r="H12" s="17">
        <v>0.22279626603758601</v>
      </c>
      <c r="I12" s="17">
        <v>0.21908181424200801</v>
      </c>
      <c r="J12" s="17">
        <v>0.21046463548768901</v>
      </c>
      <c r="K12" s="17">
        <v>0.22136003351066699</v>
      </c>
      <c r="L12" s="17">
        <v>0.19746960220319301</v>
      </c>
      <c r="M12" s="17">
        <v>0.267100667099751</v>
      </c>
      <c r="N12" s="17">
        <v>0.252066455502787</v>
      </c>
      <c r="O12" s="17">
        <v>0.25131563819727198</v>
      </c>
      <c r="P12" s="17"/>
      <c r="Q12" s="17">
        <v>0.22754225703935901</v>
      </c>
      <c r="R12" s="17">
        <v>0.293930706194858</v>
      </c>
      <c r="S12" s="17">
        <v>0.243994269752668</v>
      </c>
      <c r="T12" s="17">
        <v>0.230233913740965</v>
      </c>
      <c r="U12" s="17"/>
      <c r="V12" s="17">
        <v>0.215501540579667</v>
      </c>
      <c r="W12" s="17">
        <v>0.233376832274058</v>
      </c>
      <c r="X12" s="17">
        <v>0.19794925047474901</v>
      </c>
      <c r="Y12" s="17">
        <v>0.229111391582518</v>
      </c>
      <c r="Z12" s="17">
        <v>0.23360860092805499</v>
      </c>
      <c r="AA12" s="17">
        <v>0.28358673139540103</v>
      </c>
      <c r="AB12" s="17">
        <v>0.24835570472242099</v>
      </c>
      <c r="AC12" s="17">
        <v>0.223825173417281</v>
      </c>
      <c r="AD12" s="17">
        <v>0.22207754221141701</v>
      </c>
      <c r="AE12" s="17"/>
      <c r="AF12" s="17">
        <v>0.21008983163835501</v>
      </c>
      <c r="AG12" s="17">
        <v>0.23899564858821801</v>
      </c>
      <c r="AH12" s="17">
        <v>0.265084677869384</v>
      </c>
      <c r="AI12" s="17">
        <v>0.15501794271576</v>
      </c>
      <c r="AJ12" s="17">
        <v>0.24149239896883301</v>
      </c>
      <c r="AK12" s="17">
        <v>0.238204544898343</v>
      </c>
      <c r="AL12" s="17"/>
      <c r="AM12" s="17">
        <v>0.243331468932175</v>
      </c>
      <c r="AN12" s="17">
        <v>0.23707984331714499</v>
      </c>
      <c r="AO12" s="17">
        <v>0.243775660406054</v>
      </c>
      <c r="AP12" s="17">
        <v>0.249115386439134</v>
      </c>
      <c r="AQ12" s="17">
        <v>0.21702374343303099</v>
      </c>
      <c r="AR12" s="17">
        <v>0.28124547590379001</v>
      </c>
      <c r="AS12" s="17">
        <v>0.230224403610443</v>
      </c>
      <c r="AT12" s="17">
        <v>0.245395182762152</v>
      </c>
      <c r="AU12" s="17">
        <v>0.227822601826073</v>
      </c>
      <c r="AV12" s="17">
        <v>0.242252704008946</v>
      </c>
      <c r="AW12" s="17">
        <v>0.24078429144787</v>
      </c>
      <c r="AX12" s="17">
        <v>0.25346550279416202</v>
      </c>
      <c r="AY12" s="17">
        <v>0.25460713605869301</v>
      </c>
      <c r="AZ12" s="17">
        <v>0.269182822878825</v>
      </c>
      <c r="BA12" s="17">
        <v>0.17056234482410501</v>
      </c>
      <c r="BB12" s="17">
        <v>0.22038948227597599</v>
      </c>
      <c r="BC12" s="17"/>
      <c r="BD12" s="17">
        <v>0.21765204939871899</v>
      </c>
      <c r="BE12" s="17">
        <v>0.22925034659280699</v>
      </c>
      <c r="BF12" s="17">
        <v>0.237370945304228</v>
      </c>
      <c r="BG12" s="17"/>
      <c r="BH12" s="17">
        <v>0.221784601960162</v>
      </c>
      <c r="BI12" s="17">
        <v>0.28018973892384602</v>
      </c>
      <c r="BJ12" s="17">
        <v>0.23534755778498401</v>
      </c>
      <c r="BK12" s="17"/>
      <c r="BL12" s="17">
        <v>0.271967452804739</v>
      </c>
      <c r="BM12" s="17">
        <v>0.24952120153614801</v>
      </c>
      <c r="BN12" s="17">
        <v>0.25616068915467599</v>
      </c>
      <c r="BO12" s="17"/>
      <c r="BP12" s="17">
        <v>0.23377080857056001</v>
      </c>
      <c r="BQ12" s="17">
        <v>0.244137856145449</v>
      </c>
      <c r="BR12" s="17"/>
      <c r="BS12" s="17">
        <v>0.22093562892554999</v>
      </c>
      <c r="BT12" s="17">
        <v>0.230561222548022</v>
      </c>
      <c r="BU12" s="17">
        <v>0.26644888782533499</v>
      </c>
      <c r="BV12" s="17">
        <v>0.21822982835659399</v>
      </c>
      <c r="BW12" s="17"/>
      <c r="BX12" s="17">
        <v>0.239434205170104</v>
      </c>
      <c r="BY12" s="17">
        <v>0.23501057875523501</v>
      </c>
      <c r="BZ12" s="17">
        <v>0.230603325885261</v>
      </c>
      <c r="CA12" s="17"/>
      <c r="CB12" s="17">
        <v>0.184574079662298</v>
      </c>
      <c r="CC12" s="17">
        <v>0.197394370697375</v>
      </c>
      <c r="CD12" s="17">
        <v>0.21663761768248099</v>
      </c>
      <c r="CE12" s="17">
        <v>0.230465410674147</v>
      </c>
      <c r="CF12" s="17">
        <v>0.23739020755165699</v>
      </c>
      <c r="CG12" s="17">
        <v>0.34720619937767799</v>
      </c>
      <c r="CH12" s="17"/>
      <c r="CI12" s="17">
        <v>0.313955169278749</v>
      </c>
      <c r="CJ12" s="17">
        <v>0.17348620324414901</v>
      </c>
      <c r="CK12" s="17">
        <v>0.27910398635084799</v>
      </c>
      <c r="CL12" s="17">
        <v>0.23473443114516701</v>
      </c>
    </row>
    <row r="13" spans="2:90" x14ac:dyDescent="0.35">
      <c r="B13" s="21" t="s">
        <v>176</v>
      </c>
      <c r="C13" s="23">
        <v>0.13386551636087299</v>
      </c>
      <c r="D13" s="23">
        <v>0.12527448931732499</v>
      </c>
      <c r="E13" s="23">
        <v>0.14284315317628299</v>
      </c>
      <c r="F13" s="23"/>
      <c r="G13" s="23">
        <v>0.11996218555546601</v>
      </c>
      <c r="H13" s="23">
        <v>0.21034982808300201</v>
      </c>
      <c r="I13" s="23">
        <v>0.13821419804990101</v>
      </c>
      <c r="J13" s="23">
        <v>7.9018023715002703E-2</v>
      </c>
      <c r="K13" s="23">
        <v>0.15654691478219401</v>
      </c>
      <c r="L13" s="23">
        <v>8.4692291111183995E-2</v>
      </c>
      <c r="M13" s="23">
        <v>0.14831583820921601</v>
      </c>
      <c r="N13" s="23">
        <v>0.14759163363119901</v>
      </c>
      <c r="O13" s="23">
        <v>0.12169766327869699</v>
      </c>
      <c r="P13" s="23"/>
      <c r="Q13" s="23">
        <v>0.152423087694425</v>
      </c>
      <c r="R13" s="23">
        <v>0.13459537304327601</v>
      </c>
      <c r="S13" s="23">
        <v>0.159243683728402</v>
      </c>
      <c r="T13" s="23">
        <v>0.129519951689607</v>
      </c>
      <c r="U13" s="23"/>
      <c r="V13" s="23">
        <v>0.14505123969103101</v>
      </c>
      <c r="W13" s="23">
        <v>0.132299046699377</v>
      </c>
      <c r="X13" s="23">
        <v>0.11159260600158299</v>
      </c>
      <c r="Y13" s="23">
        <v>0.141164047710757</v>
      </c>
      <c r="Z13" s="23">
        <v>0.118848761757802</v>
      </c>
      <c r="AA13" s="23">
        <v>0.13659274377382299</v>
      </c>
      <c r="AB13" s="23">
        <v>0.11552076302501101</v>
      </c>
      <c r="AC13" s="23">
        <v>0.123107424625442</v>
      </c>
      <c r="AD13" s="23">
        <v>0.157526511545721</v>
      </c>
      <c r="AE13" s="23"/>
      <c r="AF13" s="23">
        <v>0.134462050151406</v>
      </c>
      <c r="AG13" s="23">
        <v>0.121699510391605</v>
      </c>
      <c r="AH13" s="23">
        <v>0.14170063414179199</v>
      </c>
      <c r="AI13" s="23">
        <v>0.179385869189612</v>
      </c>
      <c r="AJ13" s="23">
        <v>0.13068244148147001</v>
      </c>
      <c r="AK13" s="23">
        <v>0.133984349686712</v>
      </c>
      <c r="AL13" s="23"/>
      <c r="AM13" s="23">
        <v>8.9688998601872502E-2</v>
      </c>
      <c r="AN13" s="23">
        <v>0.15812984308637701</v>
      </c>
      <c r="AO13" s="23">
        <v>0.122369718903206</v>
      </c>
      <c r="AP13" s="23">
        <v>0.11461012100998801</v>
      </c>
      <c r="AQ13" s="23">
        <v>0.108613482576257</v>
      </c>
      <c r="AR13" s="23">
        <v>0.10229925559841101</v>
      </c>
      <c r="AS13" s="23">
        <v>0.117490994183685</v>
      </c>
      <c r="AT13" s="23">
        <v>0.15829500479783001</v>
      </c>
      <c r="AU13" s="23">
        <v>0.150272979898043</v>
      </c>
      <c r="AV13" s="23">
        <v>0.11716919178996101</v>
      </c>
      <c r="AW13" s="23">
        <v>0.10662516909472899</v>
      </c>
      <c r="AX13" s="23">
        <v>0.13502646992675299</v>
      </c>
      <c r="AY13" s="23">
        <v>0.17875225661493599</v>
      </c>
      <c r="AZ13" s="23">
        <v>0.149052266152052</v>
      </c>
      <c r="BA13" s="23">
        <v>0.18595013414749501</v>
      </c>
      <c r="BB13" s="23">
        <v>0.197509515777091</v>
      </c>
      <c r="BC13" s="23"/>
      <c r="BD13" s="23">
        <v>0.12265975484616901</v>
      </c>
      <c r="BE13" s="23">
        <v>0.14087829586883599</v>
      </c>
      <c r="BF13" s="23">
        <v>0.14059047243996001</v>
      </c>
      <c r="BG13" s="23"/>
      <c r="BH13" s="23">
        <v>0.13620510160340599</v>
      </c>
      <c r="BI13" s="23">
        <v>0.15217975425513799</v>
      </c>
      <c r="BJ13" s="23">
        <v>9.5590097634721399E-2</v>
      </c>
      <c r="BK13" s="23"/>
      <c r="BL13" s="23">
        <v>6.5781376241458703E-2</v>
      </c>
      <c r="BM13" s="23">
        <v>0.14279743575540299</v>
      </c>
      <c r="BN13" s="23">
        <v>0.14422175414779501</v>
      </c>
      <c r="BO13" s="23"/>
      <c r="BP13" s="23">
        <v>0.146111356830158</v>
      </c>
      <c r="BQ13" s="23">
        <v>0.13311683932496499</v>
      </c>
      <c r="BR13" s="23"/>
      <c r="BS13" s="23">
        <v>0.13580729242308101</v>
      </c>
      <c r="BT13" s="23">
        <v>0.14454651689262701</v>
      </c>
      <c r="BU13" s="23">
        <v>0.12503024892442399</v>
      </c>
      <c r="BV13" s="23">
        <v>0.138627904577383</v>
      </c>
      <c r="BW13" s="23"/>
      <c r="BX13" s="23">
        <v>0.118111107092914</v>
      </c>
      <c r="BY13" s="23">
        <v>0.137436681148458</v>
      </c>
      <c r="BZ13" s="23">
        <v>0.135206832601135</v>
      </c>
      <c r="CA13" s="23"/>
      <c r="CB13" s="23">
        <v>0.15334290859336699</v>
      </c>
      <c r="CC13" s="23">
        <v>0.185447560799124</v>
      </c>
      <c r="CD13" s="23">
        <v>0.103694230709026</v>
      </c>
      <c r="CE13" s="23">
        <v>0.12820517638690501</v>
      </c>
      <c r="CF13" s="23">
        <v>0.16602202360726601</v>
      </c>
      <c r="CG13" s="23">
        <v>7.3486927702014704E-2</v>
      </c>
      <c r="CH13" s="23"/>
      <c r="CI13" s="23">
        <v>0.128285251862337</v>
      </c>
      <c r="CJ13" s="23">
        <v>0.16090863321631799</v>
      </c>
      <c r="CK13" s="23">
        <v>6.2115645123206498E-2</v>
      </c>
      <c r="CL13" s="23">
        <v>0.138265438758083</v>
      </c>
    </row>
    <row r="14" spans="2:90" x14ac:dyDescent="0.35">
      <c r="B14" s="16"/>
    </row>
    <row r="15" spans="2:90" x14ac:dyDescent="0.35">
      <c r="B15" t="s">
        <v>118</v>
      </c>
    </row>
    <row r="16" spans="2:90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5">
    <mergeCell ref="BS5:BV5"/>
    <mergeCell ref="BX5:BZ5"/>
    <mergeCell ref="CB5:CG5"/>
    <mergeCell ref="CI5:CL5"/>
    <mergeCell ref="D2:BZ2"/>
    <mergeCell ref="AM5:BB5"/>
    <mergeCell ref="BD5:BF5"/>
    <mergeCell ref="BH5:BJ5"/>
    <mergeCell ref="BL5:BN5"/>
    <mergeCell ref="BP5:BQ5"/>
    <mergeCell ref="D5:E5"/>
    <mergeCell ref="G5:O5"/>
    <mergeCell ref="Q5:T5"/>
    <mergeCell ref="V5:AD5"/>
    <mergeCell ref="AF5:AK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2:Q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17" width="20.7265625" customWidth="1"/>
  </cols>
  <sheetData>
    <row r="2" spans="2:17" ht="40" customHeight="1" x14ac:dyDescent="0.35">
      <c r="D2" s="30" t="s">
        <v>461</v>
      </c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</row>
    <row r="6" spans="2:17" ht="50" customHeight="1" x14ac:dyDescent="0.35">
      <c r="B6" s="22" t="s">
        <v>14</v>
      </c>
      <c r="C6" s="22" t="s">
        <v>444</v>
      </c>
      <c r="D6" s="22" t="s">
        <v>445</v>
      </c>
      <c r="E6" s="22" t="s">
        <v>446</v>
      </c>
      <c r="F6" s="22" t="s">
        <v>447</v>
      </c>
      <c r="G6" s="22" t="s">
        <v>448</v>
      </c>
      <c r="H6" s="22" t="s">
        <v>449</v>
      </c>
      <c r="I6" s="22" t="s">
        <v>450</v>
      </c>
      <c r="J6" s="22" t="s">
        <v>451</v>
      </c>
      <c r="K6" s="22" t="s">
        <v>452</v>
      </c>
      <c r="L6" s="22" t="s">
        <v>453</v>
      </c>
      <c r="M6" s="22" t="s">
        <v>454</v>
      </c>
      <c r="N6" s="22" t="s">
        <v>455</v>
      </c>
      <c r="O6" s="22" t="s">
        <v>456</v>
      </c>
      <c r="P6" s="22" t="s">
        <v>457</v>
      </c>
    </row>
    <row r="7" spans="2:17" ht="29" x14ac:dyDescent="0.35">
      <c r="B7" s="21" t="s">
        <v>458</v>
      </c>
      <c r="C7" s="17">
        <v>0.22023231461529</v>
      </c>
      <c r="D7" s="17">
        <v>0.142376981078986</v>
      </c>
      <c r="E7" s="17">
        <v>0.24357428696780101</v>
      </c>
      <c r="F7" s="17">
        <v>0.24981097222933099</v>
      </c>
      <c r="G7" s="17">
        <v>0.206833837278529</v>
      </c>
      <c r="H7" s="17">
        <v>0.330351208894478</v>
      </c>
      <c r="I7" s="17">
        <v>0.34996994228876299</v>
      </c>
      <c r="J7" s="17">
        <v>0.37726252692613699</v>
      </c>
      <c r="K7" s="17">
        <v>0.42582221588556501</v>
      </c>
      <c r="L7" s="17">
        <v>0.232834263914628</v>
      </c>
      <c r="M7" s="17">
        <v>0.35804384576534898</v>
      </c>
      <c r="N7" s="17">
        <v>5.5629359364755597E-2</v>
      </c>
      <c r="O7" s="17">
        <v>0.124813546637666</v>
      </c>
      <c r="P7" s="17">
        <v>0.167964722012762</v>
      </c>
    </row>
    <row r="8" spans="2:17" x14ac:dyDescent="0.35">
      <c r="B8" s="21" t="s">
        <v>180</v>
      </c>
      <c r="C8" s="17">
        <v>0.15876805480237</v>
      </c>
      <c r="D8" s="17">
        <v>0.125116764493203</v>
      </c>
      <c r="E8" s="17">
        <v>0.174588020314901</v>
      </c>
      <c r="F8" s="17">
        <v>0.19478376592587399</v>
      </c>
      <c r="G8" s="17">
        <v>0.17366250446585299</v>
      </c>
      <c r="H8" s="17">
        <v>0.23171764990152399</v>
      </c>
      <c r="I8" s="17">
        <v>0.20475315867211699</v>
      </c>
      <c r="J8" s="17">
        <v>0.20939454407114799</v>
      </c>
      <c r="K8" s="17">
        <v>0.18976090626997399</v>
      </c>
      <c r="L8" s="17">
        <v>0.20572494612939199</v>
      </c>
      <c r="M8" s="17">
        <v>0.16748654435187499</v>
      </c>
      <c r="N8" s="17">
        <v>5.9990611194191697E-2</v>
      </c>
      <c r="O8" s="17">
        <v>0.128954053941151</v>
      </c>
      <c r="P8" s="17">
        <v>0.14035200672822101</v>
      </c>
    </row>
    <row r="9" spans="2:17" x14ac:dyDescent="0.35">
      <c r="B9" s="21" t="s">
        <v>179</v>
      </c>
      <c r="C9" s="17">
        <v>0.203568554177227</v>
      </c>
      <c r="D9" s="17">
        <v>0.19239039474254599</v>
      </c>
      <c r="E9" s="17">
        <v>0.24645528403773201</v>
      </c>
      <c r="F9" s="17">
        <v>0.221433978906066</v>
      </c>
      <c r="G9" s="17">
        <v>0.25118859125543802</v>
      </c>
      <c r="H9" s="17">
        <v>0.19020969155013601</v>
      </c>
      <c r="I9" s="17">
        <v>0.18810151343045201</v>
      </c>
      <c r="J9" s="17">
        <v>0.17655243979367899</v>
      </c>
      <c r="K9" s="17">
        <v>0.15261957950793301</v>
      </c>
      <c r="L9" s="17">
        <v>0.22704933027417701</v>
      </c>
      <c r="M9" s="17">
        <v>0.16002210581207801</v>
      </c>
      <c r="N9" s="17">
        <v>0.13852997986977</v>
      </c>
      <c r="O9" s="17">
        <v>0.18859867961109</v>
      </c>
      <c r="P9" s="17">
        <v>0.21626466843550901</v>
      </c>
    </row>
    <row r="10" spans="2:17" ht="29" x14ac:dyDescent="0.35">
      <c r="B10" s="21" t="s">
        <v>459</v>
      </c>
      <c r="C10" s="17">
        <v>0.26283702390869801</v>
      </c>
      <c r="D10" s="17">
        <v>0.30024128450995202</v>
      </c>
      <c r="E10" s="17">
        <v>0.20510468414910801</v>
      </c>
      <c r="F10" s="17">
        <v>0.219522849624781</v>
      </c>
      <c r="G10" s="17">
        <v>0.248256964667218</v>
      </c>
      <c r="H10" s="17">
        <v>0.15901319060927999</v>
      </c>
      <c r="I10" s="17">
        <v>0.158177230018899</v>
      </c>
      <c r="J10" s="17">
        <v>0.14475047373157199</v>
      </c>
      <c r="K10" s="17">
        <v>0.135147579318947</v>
      </c>
      <c r="L10" s="17">
        <v>0.21349178067854699</v>
      </c>
      <c r="M10" s="17">
        <v>0.18967920880150901</v>
      </c>
      <c r="N10" s="17">
        <v>0.23938917329206</v>
      </c>
      <c r="O10" s="17">
        <v>0.28676719802605799</v>
      </c>
      <c r="P10" s="17">
        <v>0.28814296859982402</v>
      </c>
    </row>
    <row r="11" spans="2:17" x14ac:dyDescent="0.35">
      <c r="B11" s="21" t="s">
        <v>177</v>
      </c>
      <c r="C11" s="17">
        <v>6.4008669909509305E-2</v>
      </c>
      <c r="D11" s="17">
        <v>0.105975353308719</v>
      </c>
      <c r="E11" s="17">
        <v>6.68243511755678E-2</v>
      </c>
      <c r="F11" s="17">
        <v>5.0541420832244603E-2</v>
      </c>
      <c r="G11" s="17">
        <v>5.1433817839140201E-2</v>
      </c>
      <c r="H11" s="17">
        <v>4.0503759279058998E-2</v>
      </c>
      <c r="I11" s="17">
        <v>4.1441641829372398E-2</v>
      </c>
      <c r="J11" s="17">
        <v>4.1533660842270101E-2</v>
      </c>
      <c r="K11" s="17">
        <v>4.3007772692944403E-2</v>
      </c>
      <c r="L11" s="17">
        <v>5.1704052058602297E-2</v>
      </c>
      <c r="M11" s="17">
        <v>5.6077912264216601E-2</v>
      </c>
      <c r="N11" s="17">
        <v>0.19590645776433399</v>
      </c>
      <c r="O11" s="17">
        <v>0.13937515926606001</v>
      </c>
      <c r="P11" s="17">
        <v>9.7865729560570699E-2</v>
      </c>
    </row>
    <row r="12" spans="2:17" x14ac:dyDescent="0.35">
      <c r="B12" s="21" t="s">
        <v>176</v>
      </c>
      <c r="C12" s="17">
        <v>3.5553189675975101E-2</v>
      </c>
      <c r="D12" s="17">
        <v>6.1724320150556303E-2</v>
      </c>
      <c r="E12" s="17">
        <v>2.6480742282682601E-2</v>
      </c>
      <c r="F12" s="17">
        <v>2.9493658707256499E-2</v>
      </c>
      <c r="G12" s="17">
        <v>3.03967108017601E-2</v>
      </c>
      <c r="H12" s="17">
        <v>1.94802926717382E-2</v>
      </c>
      <c r="I12" s="17">
        <v>2.6144943643440399E-2</v>
      </c>
      <c r="J12" s="17">
        <v>2.0609248300000899E-2</v>
      </c>
      <c r="K12" s="17">
        <v>2.3122196902034702E-2</v>
      </c>
      <c r="L12" s="17">
        <v>2.7173016714944102E-2</v>
      </c>
      <c r="M12" s="17">
        <v>3.4925133065208697E-2</v>
      </c>
      <c r="N12" s="17">
        <v>0.13946989064573601</v>
      </c>
      <c r="O12" s="17">
        <v>7.1104496235470493E-2</v>
      </c>
      <c r="P12" s="17">
        <v>4.3678422457388899E-2</v>
      </c>
    </row>
    <row r="13" spans="2:17" ht="29" x14ac:dyDescent="0.35">
      <c r="B13" s="21" t="s">
        <v>460</v>
      </c>
      <c r="C13" s="17">
        <v>3.0967259604276001E-2</v>
      </c>
      <c r="D13" s="17">
        <v>4.9591313523255201E-2</v>
      </c>
      <c r="E13" s="17">
        <v>1.4987972923984299E-2</v>
      </c>
      <c r="F13" s="17">
        <v>1.41142777321413E-2</v>
      </c>
      <c r="G13" s="17">
        <v>1.34863675397515E-2</v>
      </c>
      <c r="H13" s="17">
        <v>9.6116194619054896E-3</v>
      </c>
      <c r="I13" s="17">
        <v>9.8276343528466495E-3</v>
      </c>
      <c r="J13" s="17">
        <v>9.7092026965619506E-3</v>
      </c>
      <c r="K13" s="17">
        <v>1.1901194839156399E-2</v>
      </c>
      <c r="L13" s="17">
        <v>1.34253574826689E-2</v>
      </c>
      <c r="M13" s="17">
        <v>1.58807617344216E-2</v>
      </c>
      <c r="N13" s="17">
        <v>0.14866638753716899</v>
      </c>
      <c r="O13" s="17">
        <v>4.1126515659118797E-2</v>
      </c>
      <c r="P13" s="17">
        <v>2.5937427981061099E-2</v>
      </c>
    </row>
    <row r="14" spans="2:17" x14ac:dyDescent="0.35">
      <c r="B14" s="21" t="s">
        <v>150</v>
      </c>
      <c r="C14" s="17">
        <v>2.4064933306654799E-2</v>
      </c>
      <c r="D14" s="17">
        <v>2.2583588192782798E-2</v>
      </c>
      <c r="E14" s="17">
        <v>2.1984658148223198E-2</v>
      </c>
      <c r="F14" s="17">
        <v>2.0299076042304999E-2</v>
      </c>
      <c r="G14" s="17">
        <v>2.4741206152309899E-2</v>
      </c>
      <c r="H14" s="17">
        <v>1.9112587631879799E-2</v>
      </c>
      <c r="I14" s="17">
        <v>2.15839357641089E-2</v>
      </c>
      <c r="J14" s="17">
        <v>2.0187903638630902E-2</v>
      </c>
      <c r="K14" s="17">
        <v>1.8618554583446099E-2</v>
      </c>
      <c r="L14" s="17">
        <v>2.8597252747040999E-2</v>
      </c>
      <c r="M14" s="17">
        <v>1.7884488205341002E-2</v>
      </c>
      <c r="N14" s="17">
        <v>2.2418140331983898E-2</v>
      </c>
      <c r="O14" s="17">
        <v>1.9260350623386099E-2</v>
      </c>
      <c r="P14" s="17">
        <v>1.9794054224664299E-2</v>
      </c>
    </row>
    <row r="15" spans="2:17" x14ac:dyDescent="0.35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2:17" x14ac:dyDescent="0.35">
      <c r="B16" t="s">
        <v>118</v>
      </c>
    </row>
    <row r="17" spans="2:2" x14ac:dyDescent="0.35">
      <c r="B17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">
    <mergeCell ref="D2:Q2"/>
  </mergeCells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177</vt:i4>
      </vt:variant>
    </vt:vector>
  </HeadingPairs>
  <TitlesOfParts>
    <vt:vector size="177" baseType="lpstr">
      <vt:lpstr>Cover Sheet</vt:lpstr>
      <vt:lpstr>Contents</vt:lpstr>
      <vt:lpstr>Full Results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</vt:lpstr>
      <vt:lpstr>Table 92</vt:lpstr>
      <vt:lpstr>Table 93</vt:lpstr>
      <vt:lpstr>Table 94</vt:lpstr>
      <vt:lpstr>Table 95</vt:lpstr>
      <vt:lpstr>Table 96</vt:lpstr>
      <vt:lpstr>Table 97</vt:lpstr>
      <vt:lpstr>Table 98</vt:lpstr>
      <vt:lpstr>Table 99</vt:lpstr>
      <vt:lpstr>Table 100</vt:lpstr>
      <vt:lpstr>Table 101</vt:lpstr>
      <vt:lpstr>Table 102</vt:lpstr>
      <vt:lpstr>Table 103</vt:lpstr>
      <vt:lpstr>Table 104</vt:lpstr>
      <vt:lpstr>Table 105</vt:lpstr>
      <vt:lpstr>Table 106</vt:lpstr>
      <vt:lpstr>Table 107</vt:lpstr>
      <vt:lpstr>Table 108</vt:lpstr>
      <vt:lpstr>Table 109</vt:lpstr>
      <vt:lpstr>Table 110</vt:lpstr>
      <vt:lpstr>Table 111</vt:lpstr>
      <vt:lpstr>Table 112</vt:lpstr>
      <vt:lpstr>Table 113</vt:lpstr>
      <vt:lpstr>Table 114</vt:lpstr>
      <vt:lpstr>Table 115</vt:lpstr>
      <vt:lpstr>Table 116</vt:lpstr>
      <vt:lpstr>Table 117</vt:lpstr>
      <vt:lpstr>Table 118</vt:lpstr>
      <vt:lpstr>Table 119</vt:lpstr>
      <vt:lpstr>Table 120</vt:lpstr>
      <vt:lpstr>Table 121</vt:lpstr>
      <vt:lpstr>Table 122</vt:lpstr>
      <vt:lpstr>Table 123</vt:lpstr>
      <vt:lpstr>Table 124</vt:lpstr>
      <vt:lpstr>Table 125</vt:lpstr>
      <vt:lpstr>Table 126</vt:lpstr>
      <vt:lpstr>Table 127</vt:lpstr>
      <vt:lpstr>Table 128</vt:lpstr>
      <vt:lpstr>Table 129</vt:lpstr>
      <vt:lpstr>Table 130</vt:lpstr>
      <vt:lpstr>Table 131</vt:lpstr>
      <vt:lpstr>Table 132</vt:lpstr>
      <vt:lpstr>Table 133</vt:lpstr>
      <vt:lpstr>Table 134</vt:lpstr>
      <vt:lpstr>Table 135</vt:lpstr>
      <vt:lpstr>Table 136</vt:lpstr>
      <vt:lpstr>Table 137</vt:lpstr>
      <vt:lpstr>Table 138</vt:lpstr>
      <vt:lpstr>Table 139</vt:lpstr>
      <vt:lpstr>Table 140</vt:lpstr>
      <vt:lpstr>Table 141</vt:lpstr>
      <vt:lpstr>Table 142</vt:lpstr>
      <vt:lpstr>Table 143</vt:lpstr>
      <vt:lpstr>Table 144</vt:lpstr>
      <vt:lpstr>Table 145</vt:lpstr>
      <vt:lpstr>Table 146</vt:lpstr>
      <vt:lpstr>Table 147</vt:lpstr>
      <vt:lpstr>Table 148</vt:lpstr>
      <vt:lpstr>Table 149</vt:lpstr>
      <vt:lpstr>Table 150</vt:lpstr>
      <vt:lpstr>Table 151</vt:lpstr>
      <vt:lpstr>Table 152</vt:lpstr>
      <vt:lpstr>Table 153</vt:lpstr>
      <vt:lpstr>Table 154</vt:lpstr>
      <vt:lpstr>Table 155</vt:lpstr>
      <vt:lpstr>Table 156</vt:lpstr>
      <vt:lpstr>Table 157</vt:lpstr>
      <vt:lpstr>Table 158</vt:lpstr>
      <vt:lpstr>Table 159</vt:lpstr>
      <vt:lpstr>Table 160</vt:lpstr>
      <vt:lpstr>Table 161</vt:lpstr>
      <vt:lpstr>Table 162</vt:lpstr>
      <vt:lpstr>Table 163</vt:lpstr>
      <vt:lpstr>Table 164</vt:lpstr>
      <vt:lpstr>Table 165</vt:lpstr>
      <vt:lpstr>Table 166</vt:lpstr>
      <vt:lpstr>Table 167</vt:lpstr>
      <vt:lpstr>Table 168</vt:lpstr>
      <vt:lpstr>Table 169</vt:lpstr>
      <vt:lpstr>Table 170</vt:lpstr>
      <vt:lpstr>Table 171</vt:lpstr>
      <vt:lpstr>Table 172</vt:lpstr>
      <vt:lpstr>Table 173</vt:lpstr>
      <vt:lpstr>Table 174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SunitaPfitzner</dc:creator>
  <cp:lastModifiedBy>Ben Murphy</cp:lastModifiedBy>
  <dcterms:created xsi:type="dcterms:W3CDTF">2024-07-09T21:18:12Z</dcterms:created>
  <dcterms:modified xsi:type="dcterms:W3CDTF">2024-09-05T12:55:07Z</dcterms:modified>
</cp:coreProperties>
</file>